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Alex\Desktop\chart site\"/>
    </mc:Choice>
  </mc:AlternateContent>
  <xr:revisionPtr revIDLastSave="0" documentId="13_ncr:1_{43899267-31A3-4AC4-8127-738E399139E3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Graph" sheetId="2" r:id="rId2"/>
    <sheet name="450" sheetId="4" r:id="rId3"/>
    <sheet name="500" sheetId="5" r:id="rId4"/>
    <sheet name="550" sheetId="6" r:id="rId5"/>
    <sheet name="600" sheetId="7" r:id="rId6"/>
    <sheet name="650" sheetId="8" r:id="rId7"/>
    <sheet name="700" sheetId="9" r:id="rId8"/>
    <sheet name="750" sheetId="10" r:id="rId9"/>
    <sheet name="800" sheetId="11" r:id="rId10"/>
    <sheet name="CSV EXPORT" sheetId="3" r:id="rId11"/>
  </sheets>
  <definedNames>
    <definedName name="bothdoses450">'450'!$O$37:$O$385</definedName>
    <definedName name="bothdoses500">'500'!$O$37:$O$385</definedName>
    <definedName name="bothdoses550">'550'!$O$37:$O$385</definedName>
    <definedName name="bothdoses600">'600'!$O$37:$O$385</definedName>
    <definedName name="bothdoses650">'650'!$O$37:$O$385</definedName>
    <definedName name="bothdoses700">'700'!$O$37:$O$385</definedName>
    <definedName name="bothdoses750">'750'!$O$37:$O$385</definedName>
    <definedName name="bothdoses800">'800'!$O$37:$O$385</definedName>
    <definedName name="bothdosesdata">Sheet1!$O$37:$O$385</definedName>
    <definedName name="dates2">Sheet1!$A$37:$A$385</definedName>
    <definedName name="dates450">'450'!$A$37:$A$385</definedName>
    <definedName name="dates500">'500'!$A$37:$A$385</definedName>
    <definedName name="dates550">'550'!$A$37:$A$385</definedName>
    <definedName name="dates600">'600'!$A$37:$A$385</definedName>
    <definedName name="dates650">'650'!$A$37:$A$385</definedName>
    <definedName name="dates700">'700'!$A$37:$A$385</definedName>
    <definedName name="dates750">'750'!$A$37:$A$385</definedName>
    <definedName name="dates800">'800'!$A$37:$A$385</definedName>
    <definedName name="firstdoses450">'450'!$E$37:$E$385</definedName>
    <definedName name="firstdoses500">'500'!$E$37:$E$385</definedName>
    <definedName name="firstdoses550">'550'!$E$37:$E$385</definedName>
    <definedName name="firstdoses600">'600'!$E$37:$E$385</definedName>
    <definedName name="firstdoses650">'650'!$E$37:$E$385</definedName>
    <definedName name="firstdoses700">'700'!$E$37:$E$385</definedName>
    <definedName name="firstdoses750">'750'!$E$37:$E$385</definedName>
    <definedName name="firstdoses800">'800'!$E$37:$E$385</definedName>
    <definedName name="firstdosesdata">Sheet1!$E$37:$E$385</definedName>
    <definedName name="seconddosesdata">Sheet1!$K$37:$K$385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6" i="11" l="1"/>
  <c r="E76" i="11"/>
  <c r="D76" i="11"/>
  <c r="AH385" i="11" l="1"/>
  <c r="O385" i="11"/>
  <c r="M385" i="11"/>
  <c r="N385" i="11" s="1"/>
  <c r="K385" i="11"/>
  <c r="J385" i="11"/>
  <c r="E385" i="11"/>
  <c r="D385" i="11"/>
  <c r="AH384" i="11"/>
  <c r="O384" i="11"/>
  <c r="M384" i="11"/>
  <c r="N384" i="11" s="1"/>
  <c r="K384" i="11"/>
  <c r="J384" i="11"/>
  <c r="E384" i="11"/>
  <c r="D384" i="11"/>
  <c r="AH383" i="11"/>
  <c r="O383" i="11"/>
  <c r="N383" i="11"/>
  <c r="M383" i="11"/>
  <c r="K383" i="11"/>
  <c r="J383" i="11"/>
  <c r="E383" i="11"/>
  <c r="D383" i="11"/>
  <c r="AH382" i="11"/>
  <c r="O382" i="11"/>
  <c r="M382" i="11"/>
  <c r="N382" i="11" s="1"/>
  <c r="K382" i="11"/>
  <c r="J382" i="11"/>
  <c r="E382" i="11"/>
  <c r="D382" i="11"/>
  <c r="AH381" i="11"/>
  <c r="O381" i="11"/>
  <c r="M381" i="11"/>
  <c r="N381" i="11" s="1"/>
  <c r="K381" i="11"/>
  <c r="J381" i="11"/>
  <c r="E381" i="11"/>
  <c r="D381" i="11"/>
  <c r="AH380" i="11"/>
  <c r="O380" i="11"/>
  <c r="N380" i="11"/>
  <c r="M380" i="11"/>
  <c r="K380" i="11"/>
  <c r="J380" i="11"/>
  <c r="E380" i="11"/>
  <c r="D380" i="11"/>
  <c r="AH379" i="11"/>
  <c r="O379" i="11"/>
  <c r="N379" i="11"/>
  <c r="M379" i="11"/>
  <c r="K379" i="11"/>
  <c r="J379" i="11"/>
  <c r="E379" i="11"/>
  <c r="D379" i="11"/>
  <c r="AH378" i="11"/>
  <c r="O378" i="11"/>
  <c r="M378" i="11"/>
  <c r="N378" i="11" s="1"/>
  <c r="K378" i="11"/>
  <c r="J378" i="11"/>
  <c r="E378" i="11"/>
  <c r="D378" i="11"/>
  <c r="AH377" i="11"/>
  <c r="O377" i="11"/>
  <c r="N377" i="11"/>
  <c r="M377" i="11"/>
  <c r="K377" i="11"/>
  <c r="J377" i="11"/>
  <c r="E377" i="11"/>
  <c r="D377" i="11"/>
  <c r="AH376" i="11"/>
  <c r="O376" i="11"/>
  <c r="N376" i="11"/>
  <c r="M376" i="11"/>
  <c r="K376" i="11"/>
  <c r="J376" i="11"/>
  <c r="E376" i="11"/>
  <c r="D376" i="11"/>
  <c r="AH375" i="11"/>
  <c r="O375" i="11"/>
  <c r="N375" i="11"/>
  <c r="M375" i="11"/>
  <c r="K375" i="11"/>
  <c r="J375" i="11"/>
  <c r="E375" i="11"/>
  <c r="D375" i="11"/>
  <c r="AH374" i="11"/>
  <c r="O374" i="11"/>
  <c r="M374" i="11"/>
  <c r="N374" i="11" s="1"/>
  <c r="K374" i="11"/>
  <c r="J374" i="11"/>
  <c r="E374" i="11"/>
  <c r="D374" i="11"/>
  <c r="AH373" i="11"/>
  <c r="O373" i="11"/>
  <c r="M373" i="11"/>
  <c r="N373" i="11" s="1"/>
  <c r="K373" i="11"/>
  <c r="J373" i="11"/>
  <c r="E373" i="11"/>
  <c r="D373" i="11"/>
  <c r="AH372" i="11"/>
  <c r="O372" i="11"/>
  <c r="N372" i="11"/>
  <c r="M372" i="11"/>
  <c r="K372" i="11"/>
  <c r="J372" i="11"/>
  <c r="E372" i="11"/>
  <c r="D372" i="11"/>
  <c r="AH371" i="11"/>
  <c r="O371" i="11"/>
  <c r="M371" i="11"/>
  <c r="N371" i="11" s="1"/>
  <c r="K371" i="11"/>
  <c r="J371" i="11"/>
  <c r="E371" i="11"/>
  <c r="D371" i="11"/>
  <c r="AH370" i="11"/>
  <c r="O370" i="11"/>
  <c r="M370" i="11"/>
  <c r="N370" i="11" s="1"/>
  <c r="K370" i="11"/>
  <c r="J370" i="11"/>
  <c r="E370" i="11"/>
  <c r="D370" i="11"/>
  <c r="AH369" i="11"/>
  <c r="O369" i="11"/>
  <c r="N369" i="11"/>
  <c r="M369" i="11"/>
  <c r="K369" i="11"/>
  <c r="J369" i="11"/>
  <c r="E369" i="11"/>
  <c r="D369" i="11"/>
  <c r="AH368" i="11"/>
  <c r="O368" i="11"/>
  <c r="N368" i="11"/>
  <c r="M368" i="11"/>
  <c r="K368" i="11"/>
  <c r="J368" i="11"/>
  <c r="E368" i="11"/>
  <c r="D368" i="11"/>
  <c r="AH367" i="11"/>
  <c r="O367" i="11"/>
  <c r="N367" i="11"/>
  <c r="M367" i="11"/>
  <c r="K367" i="11"/>
  <c r="J367" i="11"/>
  <c r="E367" i="11"/>
  <c r="D367" i="11"/>
  <c r="AH366" i="11"/>
  <c r="O366" i="11"/>
  <c r="M366" i="11"/>
  <c r="N366" i="11" s="1"/>
  <c r="K366" i="11"/>
  <c r="J366" i="11"/>
  <c r="E366" i="11"/>
  <c r="D366" i="11"/>
  <c r="AH365" i="11"/>
  <c r="O365" i="11"/>
  <c r="M365" i="11"/>
  <c r="N365" i="11" s="1"/>
  <c r="K365" i="11"/>
  <c r="J365" i="11"/>
  <c r="E365" i="11"/>
  <c r="D365" i="11"/>
  <c r="AH364" i="11"/>
  <c r="O364" i="11"/>
  <c r="N364" i="11"/>
  <c r="M364" i="11"/>
  <c r="K364" i="11"/>
  <c r="J364" i="11"/>
  <c r="E364" i="11"/>
  <c r="D364" i="11"/>
  <c r="AH363" i="11"/>
  <c r="O363" i="11"/>
  <c r="M363" i="11"/>
  <c r="N363" i="11" s="1"/>
  <c r="K363" i="11"/>
  <c r="J363" i="11"/>
  <c r="E363" i="11"/>
  <c r="D363" i="11"/>
  <c r="AH362" i="11"/>
  <c r="O362" i="11"/>
  <c r="M362" i="11"/>
  <c r="N362" i="11" s="1"/>
  <c r="K362" i="11"/>
  <c r="J362" i="11"/>
  <c r="E362" i="11"/>
  <c r="D362" i="11"/>
  <c r="AH361" i="11"/>
  <c r="O361" i="11"/>
  <c r="N361" i="11"/>
  <c r="M361" i="11"/>
  <c r="K361" i="11"/>
  <c r="J361" i="11"/>
  <c r="E361" i="11"/>
  <c r="D361" i="11"/>
  <c r="AH360" i="11"/>
  <c r="O360" i="11"/>
  <c r="N360" i="11"/>
  <c r="M360" i="11"/>
  <c r="K360" i="11"/>
  <c r="J360" i="11"/>
  <c r="E360" i="11"/>
  <c r="D360" i="11"/>
  <c r="AH359" i="11"/>
  <c r="O359" i="11"/>
  <c r="N359" i="11"/>
  <c r="M359" i="11"/>
  <c r="K359" i="11"/>
  <c r="J359" i="11"/>
  <c r="E359" i="11"/>
  <c r="D359" i="11"/>
  <c r="AH358" i="11"/>
  <c r="O358" i="11"/>
  <c r="M358" i="11"/>
  <c r="N358" i="11" s="1"/>
  <c r="K358" i="11"/>
  <c r="J358" i="11"/>
  <c r="E358" i="11"/>
  <c r="D358" i="11"/>
  <c r="AH357" i="11"/>
  <c r="O357" i="11"/>
  <c r="M357" i="11"/>
  <c r="N357" i="11" s="1"/>
  <c r="K357" i="11"/>
  <c r="J357" i="11"/>
  <c r="E357" i="11"/>
  <c r="D357" i="11"/>
  <c r="AH356" i="11"/>
  <c r="O356" i="11"/>
  <c r="N356" i="11"/>
  <c r="M356" i="11"/>
  <c r="K356" i="11"/>
  <c r="J356" i="11"/>
  <c r="E356" i="11"/>
  <c r="D356" i="11"/>
  <c r="AH355" i="11"/>
  <c r="O355" i="11"/>
  <c r="M355" i="11"/>
  <c r="N355" i="11" s="1"/>
  <c r="K355" i="11"/>
  <c r="J355" i="11"/>
  <c r="E355" i="11"/>
  <c r="D355" i="11"/>
  <c r="AH354" i="11"/>
  <c r="O354" i="11"/>
  <c r="M354" i="11"/>
  <c r="N354" i="11" s="1"/>
  <c r="K354" i="11"/>
  <c r="J354" i="11"/>
  <c r="E354" i="11"/>
  <c r="D354" i="11"/>
  <c r="AH353" i="11"/>
  <c r="O353" i="11"/>
  <c r="N353" i="11"/>
  <c r="M353" i="11"/>
  <c r="K353" i="11"/>
  <c r="J353" i="11"/>
  <c r="E353" i="11"/>
  <c r="D353" i="11"/>
  <c r="AH352" i="11"/>
  <c r="O352" i="11"/>
  <c r="N352" i="11"/>
  <c r="M352" i="11"/>
  <c r="K352" i="11"/>
  <c r="J352" i="11"/>
  <c r="E352" i="11"/>
  <c r="D352" i="11"/>
  <c r="AH351" i="11"/>
  <c r="O351" i="11"/>
  <c r="M351" i="11"/>
  <c r="N351" i="11" s="1"/>
  <c r="K351" i="11"/>
  <c r="J351" i="11"/>
  <c r="E351" i="11"/>
  <c r="D351" i="11"/>
  <c r="AH350" i="11"/>
  <c r="O350" i="11"/>
  <c r="N350" i="11"/>
  <c r="M350" i="11"/>
  <c r="K350" i="11"/>
  <c r="J350" i="11"/>
  <c r="E350" i="11"/>
  <c r="D350" i="11"/>
  <c r="AH349" i="11"/>
  <c r="O349" i="11"/>
  <c r="M349" i="11"/>
  <c r="N349" i="11" s="1"/>
  <c r="K349" i="11"/>
  <c r="J349" i="11"/>
  <c r="E349" i="11"/>
  <c r="D349" i="11"/>
  <c r="AH348" i="11"/>
  <c r="O348" i="11"/>
  <c r="N348" i="11"/>
  <c r="M348" i="11"/>
  <c r="K348" i="11"/>
  <c r="J348" i="11"/>
  <c r="E348" i="11"/>
  <c r="D348" i="11"/>
  <c r="AH347" i="11"/>
  <c r="O347" i="11"/>
  <c r="M347" i="11"/>
  <c r="N347" i="11" s="1"/>
  <c r="K347" i="11"/>
  <c r="J347" i="11"/>
  <c r="E347" i="11"/>
  <c r="D347" i="11"/>
  <c r="AH346" i="11"/>
  <c r="O346" i="11"/>
  <c r="M346" i="11"/>
  <c r="N346" i="11" s="1"/>
  <c r="K346" i="11"/>
  <c r="J346" i="11"/>
  <c r="E346" i="11"/>
  <c r="D346" i="11"/>
  <c r="AH345" i="11"/>
  <c r="O345" i="11"/>
  <c r="N345" i="11"/>
  <c r="M345" i="11"/>
  <c r="K345" i="11"/>
  <c r="J345" i="11"/>
  <c r="E345" i="11"/>
  <c r="D345" i="11"/>
  <c r="AH344" i="11"/>
  <c r="O344" i="11"/>
  <c r="M344" i="11"/>
  <c r="N344" i="11" s="1"/>
  <c r="K344" i="11"/>
  <c r="J344" i="11"/>
  <c r="E344" i="11"/>
  <c r="D344" i="11"/>
  <c r="AH343" i="11"/>
  <c r="O343" i="11"/>
  <c r="M343" i="11"/>
  <c r="N343" i="11" s="1"/>
  <c r="K343" i="11"/>
  <c r="J343" i="11"/>
  <c r="E343" i="11"/>
  <c r="D343" i="11"/>
  <c r="AH342" i="11"/>
  <c r="O342" i="11"/>
  <c r="N342" i="11"/>
  <c r="M342" i="11"/>
  <c r="K342" i="11"/>
  <c r="J342" i="11"/>
  <c r="E342" i="11"/>
  <c r="D342" i="11"/>
  <c r="AH341" i="11"/>
  <c r="O341" i="11"/>
  <c r="N341" i="11"/>
  <c r="M341" i="11"/>
  <c r="K341" i="11"/>
  <c r="J341" i="11"/>
  <c r="E341" i="11"/>
  <c r="D341" i="11"/>
  <c r="AH340" i="11"/>
  <c r="O340" i="11"/>
  <c r="N340" i="11"/>
  <c r="M340" i="11"/>
  <c r="K340" i="11"/>
  <c r="J340" i="11"/>
  <c r="E340" i="11"/>
  <c r="D340" i="11"/>
  <c r="AH339" i="11"/>
  <c r="O339" i="11"/>
  <c r="M339" i="11"/>
  <c r="N339" i="11" s="1"/>
  <c r="K339" i="11"/>
  <c r="J339" i="11"/>
  <c r="E339" i="11"/>
  <c r="D339" i="11"/>
  <c r="AH338" i="11"/>
  <c r="O338" i="11"/>
  <c r="M338" i="11"/>
  <c r="N338" i="11" s="1"/>
  <c r="K338" i="11"/>
  <c r="J338" i="11"/>
  <c r="E338" i="11"/>
  <c r="D338" i="11"/>
  <c r="AH337" i="11"/>
  <c r="O337" i="11"/>
  <c r="N337" i="11"/>
  <c r="M337" i="11"/>
  <c r="K337" i="11"/>
  <c r="J337" i="11"/>
  <c r="E337" i="11"/>
  <c r="D337" i="11"/>
  <c r="AH336" i="11"/>
  <c r="O336" i="11"/>
  <c r="M336" i="11"/>
  <c r="N336" i="11" s="1"/>
  <c r="K336" i="11"/>
  <c r="J336" i="11"/>
  <c r="E336" i="11"/>
  <c r="D336" i="11"/>
  <c r="AH335" i="11"/>
  <c r="O335" i="11"/>
  <c r="M335" i="11"/>
  <c r="N335" i="11" s="1"/>
  <c r="K335" i="11"/>
  <c r="J335" i="11"/>
  <c r="E335" i="11"/>
  <c r="D335" i="11"/>
  <c r="AH334" i="11"/>
  <c r="O334" i="11"/>
  <c r="M334" i="11"/>
  <c r="N334" i="11" s="1"/>
  <c r="K334" i="11"/>
  <c r="J334" i="11"/>
  <c r="E334" i="11"/>
  <c r="D334" i="11"/>
  <c r="AH333" i="11"/>
  <c r="O333" i="11"/>
  <c r="N333" i="11"/>
  <c r="M333" i="11"/>
  <c r="K333" i="11"/>
  <c r="J333" i="11"/>
  <c r="E333" i="11"/>
  <c r="D333" i="11"/>
  <c r="AH332" i="11"/>
  <c r="O332" i="11"/>
  <c r="M332" i="11"/>
  <c r="N332" i="11" s="1"/>
  <c r="K332" i="11"/>
  <c r="J332" i="11"/>
  <c r="E332" i="11"/>
  <c r="D332" i="11"/>
  <c r="AH331" i="11"/>
  <c r="O331" i="11"/>
  <c r="M331" i="11"/>
  <c r="N331" i="11" s="1"/>
  <c r="K331" i="11"/>
  <c r="J331" i="11"/>
  <c r="E331" i="11"/>
  <c r="D331" i="11"/>
  <c r="AH330" i="11"/>
  <c r="O330" i="11"/>
  <c r="N330" i="11"/>
  <c r="M330" i="11"/>
  <c r="K330" i="11"/>
  <c r="J330" i="11"/>
  <c r="E330" i="11"/>
  <c r="D330" i="11"/>
  <c r="AH329" i="11"/>
  <c r="O329" i="11"/>
  <c r="N329" i="11"/>
  <c r="M329" i="11"/>
  <c r="K329" i="11"/>
  <c r="J329" i="11"/>
  <c r="E329" i="11"/>
  <c r="D329" i="11"/>
  <c r="AH328" i="11"/>
  <c r="O328" i="11"/>
  <c r="M328" i="11"/>
  <c r="N328" i="11" s="1"/>
  <c r="K328" i="11"/>
  <c r="J328" i="11"/>
  <c r="E328" i="11"/>
  <c r="D328" i="11"/>
  <c r="AH327" i="11"/>
  <c r="O327" i="11"/>
  <c r="N327" i="11"/>
  <c r="M327" i="11"/>
  <c r="K327" i="11"/>
  <c r="J327" i="11"/>
  <c r="E327" i="11"/>
  <c r="D327" i="11"/>
  <c r="AH326" i="11"/>
  <c r="O326" i="11"/>
  <c r="N326" i="11"/>
  <c r="M326" i="11"/>
  <c r="K326" i="11"/>
  <c r="J326" i="11"/>
  <c r="E326" i="11"/>
  <c r="D326" i="11"/>
  <c r="AH325" i="11"/>
  <c r="O325" i="11"/>
  <c r="N325" i="11"/>
  <c r="M325" i="11"/>
  <c r="K325" i="11"/>
  <c r="J325" i="11"/>
  <c r="E325" i="11"/>
  <c r="D325" i="11"/>
  <c r="AH324" i="11"/>
  <c r="O324" i="11"/>
  <c r="M324" i="11"/>
  <c r="N324" i="11" s="1"/>
  <c r="K324" i="11"/>
  <c r="J324" i="11"/>
  <c r="E324" i="11"/>
  <c r="D324" i="11"/>
  <c r="AH323" i="11"/>
  <c r="O323" i="11"/>
  <c r="M323" i="11"/>
  <c r="N323" i="11" s="1"/>
  <c r="K323" i="11"/>
  <c r="J323" i="11"/>
  <c r="E323" i="11"/>
  <c r="D323" i="11"/>
  <c r="AH322" i="11"/>
  <c r="O322" i="11"/>
  <c r="N322" i="11"/>
  <c r="M322" i="11"/>
  <c r="K322" i="11"/>
  <c r="J322" i="11"/>
  <c r="E322" i="11"/>
  <c r="D322" i="11"/>
  <c r="AH321" i="11"/>
  <c r="O321" i="11"/>
  <c r="N321" i="11"/>
  <c r="M321" i="11"/>
  <c r="K321" i="11"/>
  <c r="J321" i="11"/>
  <c r="E321" i="11"/>
  <c r="D321" i="11"/>
  <c r="AH320" i="11"/>
  <c r="O320" i="11"/>
  <c r="M320" i="11"/>
  <c r="N320" i="11" s="1"/>
  <c r="K320" i="11"/>
  <c r="J320" i="11"/>
  <c r="E320" i="11"/>
  <c r="D320" i="11"/>
  <c r="AH319" i="11"/>
  <c r="O319" i="11"/>
  <c r="N319" i="11"/>
  <c r="M319" i="11"/>
  <c r="K319" i="11"/>
  <c r="J319" i="11"/>
  <c r="E319" i="11"/>
  <c r="D319" i="11"/>
  <c r="AH318" i="11"/>
  <c r="O318" i="11"/>
  <c r="N318" i="11"/>
  <c r="M318" i="11"/>
  <c r="K318" i="11"/>
  <c r="J318" i="11"/>
  <c r="E318" i="11"/>
  <c r="D318" i="11"/>
  <c r="AH317" i="11"/>
  <c r="O317" i="11"/>
  <c r="N317" i="11"/>
  <c r="M317" i="11"/>
  <c r="K317" i="11"/>
  <c r="J317" i="11"/>
  <c r="E317" i="11"/>
  <c r="D317" i="11"/>
  <c r="AH316" i="11"/>
  <c r="O316" i="11"/>
  <c r="M316" i="11"/>
  <c r="N316" i="11" s="1"/>
  <c r="K316" i="11"/>
  <c r="J316" i="11"/>
  <c r="E316" i="11"/>
  <c r="D316" i="11"/>
  <c r="AH315" i="11"/>
  <c r="O315" i="11"/>
  <c r="M315" i="11"/>
  <c r="N315" i="11" s="1"/>
  <c r="K315" i="11"/>
  <c r="J315" i="11"/>
  <c r="E315" i="11"/>
  <c r="D315" i="11"/>
  <c r="AH314" i="11"/>
  <c r="O314" i="11"/>
  <c r="N314" i="11"/>
  <c r="M314" i="11"/>
  <c r="K314" i="11"/>
  <c r="J314" i="11"/>
  <c r="E314" i="11"/>
  <c r="D314" i="11"/>
  <c r="AH313" i="11"/>
  <c r="O313" i="11"/>
  <c r="N313" i="11"/>
  <c r="M313" i="11"/>
  <c r="K313" i="11"/>
  <c r="J313" i="11"/>
  <c r="E313" i="11"/>
  <c r="D313" i="11"/>
  <c r="AH312" i="11"/>
  <c r="O312" i="11"/>
  <c r="M312" i="11"/>
  <c r="N312" i="11" s="1"/>
  <c r="K312" i="11"/>
  <c r="J312" i="11"/>
  <c r="E312" i="11"/>
  <c r="D312" i="11"/>
  <c r="AH311" i="11"/>
  <c r="O311" i="11"/>
  <c r="N311" i="11"/>
  <c r="M311" i="11"/>
  <c r="K311" i="11"/>
  <c r="J311" i="11"/>
  <c r="E311" i="11"/>
  <c r="D311" i="11"/>
  <c r="AH310" i="11"/>
  <c r="O310" i="11"/>
  <c r="M310" i="11"/>
  <c r="N310" i="11" s="1"/>
  <c r="K310" i="11"/>
  <c r="J310" i="11"/>
  <c r="E310" i="11"/>
  <c r="D310" i="11"/>
  <c r="AH309" i="11"/>
  <c r="O309" i="11"/>
  <c r="N309" i="11"/>
  <c r="M309" i="11"/>
  <c r="K309" i="11"/>
  <c r="J309" i="11"/>
  <c r="E309" i="11"/>
  <c r="D309" i="11"/>
  <c r="AH308" i="11"/>
  <c r="O308" i="11"/>
  <c r="N308" i="11"/>
  <c r="M308" i="11"/>
  <c r="K308" i="11"/>
  <c r="J308" i="11"/>
  <c r="E308" i="11"/>
  <c r="D308" i="11"/>
  <c r="AH307" i="11"/>
  <c r="O307" i="11"/>
  <c r="M307" i="11"/>
  <c r="N307" i="11" s="1"/>
  <c r="K307" i="11"/>
  <c r="J307" i="11"/>
  <c r="E307" i="11"/>
  <c r="D307" i="11"/>
  <c r="AH306" i="11"/>
  <c r="O306" i="11"/>
  <c r="N306" i="11"/>
  <c r="M306" i="11"/>
  <c r="K306" i="11"/>
  <c r="J306" i="11"/>
  <c r="E306" i="11"/>
  <c r="D306" i="11"/>
  <c r="AH305" i="11"/>
  <c r="O305" i="11"/>
  <c r="N305" i="11"/>
  <c r="M305" i="11"/>
  <c r="K305" i="11"/>
  <c r="J305" i="11"/>
  <c r="E305" i="11"/>
  <c r="D305" i="11"/>
  <c r="AH304" i="11"/>
  <c r="O304" i="11"/>
  <c r="N304" i="11"/>
  <c r="M304" i="11"/>
  <c r="K304" i="11"/>
  <c r="J304" i="11"/>
  <c r="E304" i="11"/>
  <c r="D304" i="11"/>
  <c r="AH303" i="11"/>
  <c r="O303" i="11"/>
  <c r="M303" i="11"/>
  <c r="N303" i="11" s="1"/>
  <c r="K303" i="11"/>
  <c r="J303" i="11"/>
  <c r="E303" i="11"/>
  <c r="D303" i="11"/>
  <c r="AH302" i="11"/>
  <c r="O302" i="11"/>
  <c r="M302" i="11"/>
  <c r="N302" i="11" s="1"/>
  <c r="K302" i="11"/>
  <c r="J302" i="11"/>
  <c r="E302" i="11"/>
  <c r="D302" i="11"/>
  <c r="AH301" i="11"/>
  <c r="O301" i="11"/>
  <c r="N301" i="11"/>
  <c r="M301" i="11"/>
  <c r="K301" i="11"/>
  <c r="J301" i="11"/>
  <c r="E301" i="11"/>
  <c r="D301" i="11"/>
  <c r="AH300" i="11"/>
  <c r="O300" i="11"/>
  <c r="N300" i="11"/>
  <c r="M300" i="11"/>
  <c r="K300" i="11"/>
  <c r="J300" i="11"/>
  <c r="E300" i="11"/>
  <c r="D300" i="11"/>
  <c r="AH299" i="11"/>
  <c r="O299" i="11"/>
  <c r="M299" i="11"/>
  <c r="N299" i="11" s="1"/>
  <c r="K299" i="11"/>
  <c r="J299" i="11"/>
  <c r="E299" i="11"/>
  <c r="D299" i="11"/>
  <c r="AH298" i="11"/>
  <c r="O298" i="11"/>
  <c r="N298" i="11"/>
  <c r="M298" i="11"/>
  <c r="K298" i="11"/>
  <c r="J298" i="11"/>
  <c r="E298" i="11"/>
  <c r="D298" i="11"/>
  <c r="AH297" i="11"/>
  <c r="O297" i="11"/>
  <c r="N297" i="11"/>
  <c r="M297" i="11"/>
  <c r="K297" i="11"/>
  <c r="J297" i="11"/>
  <c r="E297" i="11"/>
  <c r="D297" i="11"/>
  <c r="AH296" i="11"/>
  <c r="O296" i="11"/>
  <c r="M296" i="11"/>
  <c r="N296" i="11" s="1"/>
  <c r="K296" i="11"/>
  <c r="J296" i="11"/>
  <c r="E296" i="11"/>
  <c r="D296" i="11"/>
  <c r="AH295" i="11"/>
  <c r="O295" i="11"/>
  <c r="N295" i="11"/>
  <c r="M295" i="11"/>
  <c r="K295" i="11"/>
  <c r="J295" i="11"/>
  <c r="E295" i="11"/>
  <c r="D295" i="11"/>
  <c r="AH294" i="11"/>
  <c r="O294" i="11"/>
  <c r="M294" i="11"/>
  <c r="N294" i="11" s="1"/>
  <c r="K294" i="11"/>
  <c r="J294" i="11"/>
  <c r="E294" i="11"/>
  <c r="D294" i="11"/>
  <c r="AH293" i="11"/>
  <c r="O293" i="11"/>
  <c r="M293" i="11"/>
  <c r="N293" i="11" s="1"/>
  <c r="K293" i="11"/>
  <c r="J293" i="11"/>
  <c r="E293" i="11"/>
  <c r="D293" i="11"/>
  <c r="AH292" i="11"/>
  <c r="O292" i="11"/>
  <c r="N292" i="11"/>
  <c r="M292" i="11"/>
  <c r="K292" i="11"/>
  <c r="J292" i="11"/>
  <c r="E292" i="11"/>
  <c r="D292" i="11"/>
  <c r="AH291" i="11"/>
  <c r="O291" i="11"/>
  <c r="M291" i="11"/>
  <c r="N291" i="11" s="1"/>
  <c r="K291" i="11"/>
  <c r="J291" i="11"/>
  <c r="E291" i="11"/>
  <c r="D291" i="11"/>
  <c r="AH290" i="11"/>
  <c r="O290" i="11"/>
  <c r="M290" i="11"/>
  <c r="N290" i="11" s="1"/>
  <c r="K290" i="11"/>
  <c r="J290" i="11"/>
  <c r="E290" i="11"/>
  <c r="D290" i="11"/>
  <c r="AH289" i="11"/>
  <c r="O289" i="11"/>
  <c r="N289" i="11"/>
  <c r="M289" i="11"/>
  <c r="K289" i="11"/>
  <c r="J289" i="11"/>
  <c r="E289" i="11"/>
  <c r="D289" i="11"/>
  <c r="AH288" i="11"/>
  <c r="O288" i="11"/>
  <c r="M288" i="11"/>
  <c r="N288" i="11" s="1"/>
  <c r="K288" i="11"/>
  <c r="J288" i="11"/>
  <c r="E288" i="11"/>
  <c r="D288" i="11"/>
  <c r="AH287" i="11"/>
  <c r="O287" i="11"/>
  <c r="M287" i="11"/>
  <c r="N287" i="11" s="1"/>
  <c r="K287" i="11"/>
  <c r="J287" i="11"/>
  <c r="E287" i="11"/>
  <c r="D287" i="11"/>
  <c r="AH286" i="11"/>
  <c r="O286" i="11"/>
  <c r="M286" i="11"/>
  <c r="N286" i="11" s="1"/>
  <c r="K286" i="11"/>
  <c r="J286" i="11"/>
  <c r="E286" i="11"/>
  <c r="D286" i="11"/>
  <c r="AH285" i="11"/>
  <c r="O285" i="11"/>
  <c r="M285" i="11"/>
  <c r="N285" i="11" s="1"/>
  <c r="K285" i="11"/>
  <c r="J285" i="11"/>
  <c r="E285" i="11"/>
  <c r="D285" i="11"/>
  <c r="AH284" i="11"/>
  <c r="O284" i="11"/>
  <c r="N284" i="11"/>
  <c r="M284" i="11"/>
  <c r="K284" i="11"/>
  <c r="J284" i="11"/>
  <c r="E284" i="11"/>
  <c r="D284" i="11"/>
  <c r="AH283" i="11"/>
  <c r="O283" i="11"/>
  <c r="N283" i="11"/>
  <c r="M283" i="11"/>
  <c r="K283" i="11"/>
  <c r="J283" i="11"/>
  <c r="E283" i="11"/>
  <c r="D283" i="11"/>
  <c r="AH282" i="11"/>
  <c r="O282" i="11"/>
  <c r="N282" i="11"/>
  <c r="M282" i="11"/>
  <c r="K282" i="11"/>
  <c r="J282" i="11"/>
  <c r="E282" i="11"/>
  <c r="D282" i="11"/>
  <c r="AH281" i="11"/>
  <c r="O281" i="11"/>
  <c r="N281" i="11"/>
  <c r="M281" i="11"/>
  <c r="K281" i="11"/>
  <c r="J281" i="11"/>
  <c r="E281" i="11"/>
  <c r="D281" i="11"/>
  <c r="AH280" i="11"/>
  <c r="O280" i="11"/>
  <c r="M280" i="11"/>
  <c r="N280" i="11" s="1"/>
  <c r="K280" i="11"/>
  <c r="J280" i="11"/>
  <c r="E280" i="11"/>
  <c r="D280" i="11"/>
  <c r="AH279" i="11"/>
  <c r="O279" i="11"/>
  <c r="M279" i="11"/>
  <c r="N279" i="11" s="1"/>
  <c r="K279" i="11"/>
  <c r="J279" i="11"/>
  <c r="E279" i="11"/>
  <c r="D279" i="11"/>
  <c r="AH278" i="11"/>
  <c r="O278" i="11"/>
  <c r="M278" i="11"/>
  <c r="N278" i="11" s="1"/>
  <c r="K278" i="11"/>
  <c r="J278" i="11"/>
  <c r="E278" i="11"/>
  <c r="D278" i="11"/>
  <c r="AH277" i="11"/>
  <c r="O277" i="11"/>
  <c r="M277" i="11"/>
  <c r="N277" i="11" s="1"/>
  <c r="K277" i="11"/>
  <c r="J277" i="11"/>
  <c r="E277" i="11"/>
  <c r="D277" i="11"/>
  <c r="AH276" i="11"/>
  <c r="O276" i="11"/>
  <c r="N276" i="11"/>
  <c r="M276" i="11"/>
  <c r="K276" i="11"/>
  <c r="J276" i="11"/>
  <c r="E276" i="11"/>
  <c r="D276" i="11"/>
  <c r="AH275" i="11"/>
  <c r="O275" i="11"/>
  <c r="N275" i="11"/>
  <c r="M275" i="11"/>
  <c r="K275" i="11"/>
  <c r="J275" i="11"/>
  <c r="E275" i="11"/>
  <c r="D275" i="11"/>
  <c r="AH274" i="11"/>
  <c r="O274" i="11"/>
  <c r="N274" i="11"/>
  <c r="M274" i="11"/>
  <c r="K274" i="11"/>
  <c r="J274" i="11"/>
  <c r="E274" i="11"/>
  <c r="D274" i="11"/>
  <c r="AH273" i="11"/>
  <c r="O273" i="11"/>
  <c r="N273" i="11"/>
  <c r="M273" i="11"/>
  <c r="K273" i="11"/>
  <c r="J273" i="11"/>
  <c r="E273" i="11"/>
  <c r="D273" i="11"/>
  <c r="AH272" i="11"/>
  <c r="O272" i="11"/>
  <c r="M272" i="11"/>
  <c r="N272" i="11" s="1"/>
  <c r="K272" i="11"/>
  <c r="J272" i="11"/>
  <c r="E272" i="11"/>
  <c r="D272" i="11"/>
  <c r="AH271" i="11"/>
  <c r="O271" i="11"/>
  <c r="M271" i="11"/>
  <c r="N271" i="11" s="1"/>
  <c r="K271" i="11"/>
  <c r="J271" i="11"/>
  <c r="E271" i="11"/>
  <c r="D271" i="11"/>
  <c r="AH270" i="11"/>
  <c r="O270" i="11"/>
  <c r="M270" i="11"/>
  <c r="N270" i="11" s="1"/>
  <c r="K270" i="11"/>
  <c r="J270" i="11"/>
  <c r="E270" i="11"/>
  <c r="D270" i="11"/>
  <c r="AH269" i="11"/>
  <c r="O269" i="11"/>
  <c r="M269" i="11"/>
  <c r="N269" i="11" s="1"/>
  <c r="K269" i="11"/>
  <c r="J269" i="11"/>
  <c r="E269" i="11"/>
  <c r="D269" i="11"/>
  <c r="AH268" i="11"/>
  <c r="O268" i="11"/>
  <c r="N268" i="11"/>
  <c r="M268" i="11"/>
  <c r="K268" i="11"/>
  <c r="J268" i="11"/>
  <c r="E268" i="11"/>
  <c r="D268" i="11"/>
  <c r="AH267" i="11"/>
  <c r="O267" i="11"/>
  <c r="M267" i="11"/>
  <c r="N267" i="11" s="1"/>
  <c r="K267" i="11"/>
  <c r="J267" i="11"/>
  <c r="E267" i="11"/>
  <c r="D267" i="11"/>
  <c r="AH266" i="11"/>
  <c r="O266" i="11"/>
  <c r="N266" i="11"/>
  <c r="M266" i="11"/>
  <c r="K266" i="11"/>
  <c r="J266" i="11"/>
  <c r="E266" i="11"/>
  <c r="D266" i="11"/>
  <c r="AH265" i="11"/>
  <c r="O265" i="11"/>
  <c r="N265" i="11"/>
  <c r="M265" i="11"/>
  <c r="K265" i="11"/>
  <c r="J265" i="11"/>
  <c r="E265" i="11"/>
  <c r="D265" i="11"/>
  <c r="AH264" i="11"/>
  <c r="O264" i="11"/>
  <c r="N264" i="11"/>
  <c r="M264" i="11"/>
  <c r="K264" i="11"/>
  <c r="J264" i="11"/>
  <c r="E264" i="11"/>
  <c r="D264" i="11"/>
  <c r="AH263" i="11"/>
  <c r="O263" i="11"/>
  <c r="N263" i="11"/>
  <c r="M263" i="11"/>
  <c r="K263" i="11"/>
  <c r="J263" i="11"/>
  <c r="E263" i="11"/>
  <c r="D263" i="11"/>
  <c r="AH262" i="11"/>
  <c r="O262" i="11"/>
  <c r="M262" i="11"/>
  <c r="N262" i="11" s="1"/>
  <c r="K262" i="11"/>
  <c r="J262" i="11"/>
  <c r="E262" i="11"/>
  <c r="D262" i="11"/>
  <c r="AH261" i="11"/>
  <c r="O261" i="11"/>
  <c r="M261" i="11"/>
  <c r="N261" i="11" s="1"/>
  <c r="K261" i="11"/>
  <c r="J261" i="11"/>
  <c r="E261" i="11"/>
  <c r="D261" i="11"/>
  <c r="AH260" i="11"/>
  <c r="O260" i="11"/>
  <c r="N260" i="11"/>
  <c r="M260" i="11"/>
  <c r="K260" i="11"/>
  <c r="J260" i="11"/>
  <c r="E260" i="11"/>
  <c r="D260" i="11"/>
  <c r="AH259" i="11"/>
  <c r="O259" i="11"/>
  <c r="N259" i="11"/>
  <c r="M259" i="11"/>
  <c r="K259" i="11"/>
  <c r="J259" i="11"/>
  <c r="E259" i="11"/>
  <c r="D259" i="11"/>
  <c r="AH258" i="11"/>
  <c r="O258" i="11"/>
  <c r="N258" i="11"/>
  <c r="M258" i="11"/>
  <c r="K258" i="11"/>
  <c r="J258" i="11"/>
  <c r="E258" i="11"/>
  <c r="D258" i="11"/>
  <c r="AH257" i="11"/>
  <c r="O257" i="11"/>
  <c r="N257" i="11"/>
  <c r="M257" i="11"/>
  <c r="K257" i="11"/>
  <c r="J257" i="11"/>
  <c r="E257" i="11"/>
  <c r="D257" i="11"/>
  <c r="AH256" i="11"/>
  <c r="O256" i="11"/>
  <c r="M256" i="11"/>
  <c r="N256" i="11" s="1"/>
  <c r="K256" i="11"/>
  <c r="J256" i="11"/>
  <c r="E256" i="11"/>
  <c r="D256" i="11"/>
  <c r="AH255" i="11"/>
  <c r="O255" i="11"/>
  <c r="N255" i="11"/>
  <c r="M255" i="11"/>
  <c r="K255" i="11"/>
  <c r="J255" i="11"/>
  <c r="E255" i="11"/>
  <c r="D255" i="11"/>
  <c r="AH254" i="11"/>
  <c r="O254" i="11"/>
  <c r="M254" i="11"/>
  <c r="N254" i="11" s="1"/>
  <c r="K254" i="11"/>
  <c r="J254" i="11"/>
  <c r="E254" i="11"/>
  <c r="D254" i="11"/>
  <c r="AH253" i="11"/>
  <c r="O253" i="11"/>
  <c r="N253" i="11"/>
  <c r="M253" i="11"/>
  <c r="K253" i="11"/>
  <c r="J253" i="11"/>
  <c r="E253" i="11"/>
  <c r="D253" i="11"/>
  <c r="AH252" i="11"/>
  <c r="O252" i="11"/>
  <c r="N252" i="11"/>
  <c r="M252" i="11"/>
  <c r="K252" i="11"/>
  <c r="J252" i="11"/>
  <c r="E252" i="11"/>
  <c r="D252" i="11"/>
  <c r="AH251" i="11"/>
  <c r="O251" i="11"/>
  <c r="N251" i="11"/>
  <c r="M251" i="11"/>
  <c r="K251" i="11"/>
  <c r="J251" i="11"/>
  <c r="E251" i="11"/>
  <c r="D251" i="11"/>
  <c r="AH250" i="11"/>
  <c r="O250" i="11"/>
  <c r="M250" i="11"/>
  <c r="N250" i="11" s="1"/>
  <c r="K250" i="11"/>
  <c r="J250" i="11"/>
  <c r="E250" i="11"/>
  <c r="D250" i="11"/>
  <c r="AH249" i="11"/>
  <c r="O249" i="11"/>
  <c r="N249" i="11"/>
  <c r="M249" i="11"/>
  <c r="K249" i="11"/>
  <c r="J249" i="11"/>
  <c r="E249" i="11"/>
  <c r="D249" i="11"/>
  <c r="AH248" i="11"/>
  <c r="O248" i="11"/>
  <c r="N248" i="11"/>
  <c r="M248" i="11"/>
  <c r="K248" i="11"/>
  <c r="J248" i="11"/>
  <c r="E248" i="11"/>
  <c r="D248" i="11"/>
  <c r="AH247" i="11"/>
  <c r="O247" i="11"/>
  <c r="N247" i="11"/>
  <c r="M247" i="11"/>
  <c r="K247" i="11"/>
  <c r="J247" i="11"/>
  <c r="E247" i="11"/>
  <c r="D247" i="11"/>
  <c r="AH246" i="11"/>
  <c r="O246" i="11"/>
  <c r="N246" i="11"/>
  <c r="M246" i="11"/>
  <c r="K246" i="11"/>
  <c r="J246" i="11"/>
  <c r="E246" i="11"/>
  <c r="D246" i="11"/>
  <c r="AH245" i="11"/>
  <c r="O245" i="11"/>
  <c r="N245" i="11"/>
  <c r="M245" i="11"/>
  <c r="K245" i="11"/>
  <c r="J245" i="11"/>
  <c r="E245" i="11"/>
  <c r="D245" i="11"/>
  <c r="AH244" i="11"/>
  <c r="O244" i="11"/>
  <c r="N244" i="11"/>
  <c r="M244" i="11"/>
  <c r="K244" i="11"/>
  <c r="J244" i="11"/>
  <c r="E244" i="11"/>
  <c r="D244" i="11"/>
  <c r="AH243" i="11"/>
  <c r="O243" i="11"/>
  <c r="M243" i="11"/>
  <c r="N243" i="11" s="1"/>
  <c r="K243" i="11"/>
  <c r="J243" i="11"/>
  <c r="E243" i="11"/>
  <c r="D243" i="11"/>
  <c r="AH242" i="11"/>
  <c r="O242" i="11"/>
  <c r="N242" i="11"/>
  <c r="M242" i="11"/>
  <c r="K242" i="11"/>
  <c r="J242" i="11"/>
  <c r="E242" i="11"/>
  <c r="D242" i="11"/>
  <c r="AH241" i="11"/>
  <c r="O241" i="11"/>
  <c r="M241" i="11"/>
  <c r="N241" i="11" s="1"/>
  <c r="K241" i="11"/>
  <c r="J241" i="11"/>
  <c r="E241" i="11"/>
  <c r="D241" i="11"/>
  <c r="AH240" i="11"/>
  <c r="O240" i="11"/>
  <c r="N240" i="11"/>
  <c r="M240" i="11"/>
  <c r="K240" i="11"/>
  <c r="J240" i="11"/>
  <c r="E240" i="11"/>
  <c r="D240" i="11"/>
  <c r="AH239" i="11"/>
  <c r="O239" i="11"/>
  <c r="M239" i="11"/>
  <c r="N239" i="11" s="1"/>
  <c r="K239" i="11"/>
  <c r="J239" i="11"/>
  <c r="E239" i="11"/>
  <c r="D239" i="11"/>
  <c r="AH238" i="11"/>
  <c r="O238" i="11"/>
  <c r="M238" i="11"/>
  <c r="N238" i="11" s="1"/>
  <c r="K238" i="11"/>
  <c r="J238" i="11"/>
  <c r="E238" i="11"/>
  <c r="D238" i="11"/>
  <c r="AH237" i="11"/>
  <c r="O237" i="11"/>
  <c r="N237" i="11"/>
  <c r="M237" i="11"/>
  <c r="K237" i="11"/>
  <c r="J237" i="11"/>
  <c r="E237" i="11"/>
  <c r="D237" i="11"/>
  <c r="AH236" i="11"/>
  <c r="O236" i="11"/>
  <c r="N236" i="11"/>
  <c r="M236" i="11"/>
  <c r="K236" i="11"/>
  <c r="J236" i="11"/>
  <c r="E236" i="11"/>
  <c r="D236" i="11"/>
  <c r="AH235" i="11"/>
  <c r="O235" i="11"/>
  <c r="M235" i="11"/>
  <c r="N235" i="11" s="1"/>
  <c r="K235" i="11"/>
  <c r="J235" i="11"/>
  <c r="E235" i="11"/>
  <c r="D235" i="11"/>
  <c r="AH234" i="11"/>
  <c r="O234" i="11"/>
  <c r="N234" i="11"/>
  <c r="M234" i="11"/>
  <c r="K234" i="11"/>
  <c r="J234" i="11"/>
  <c r="E234" i="11"/>
  <c r="D234" i="11"/>
  <c r="AH233" i="11"/>
  <c r="O233" i="11"/>
  <c r="N233" i="11"/>
  <c r="M233" i="11"/>
  <c r="K233" i="11"/>
  <c r="J233" i="11"/>
  <c r="E233" i="11"/>
  <c r="D233" i="11"/>
  <c r="AH232" i="11"/>
  <c r="O232" i="11"/>
  <c r="M232" i="11"/>
  <c r="N232" i="11" s="1"/>
  <c r="K232" i="11"/>
  <c r="J232" i="11"/>
  <c r="E232" i="11"/>
  <c r="D232" i="11"/>
  <c r="AH231" i="11"/>
  <c r="O231" i="11"/>
  <c r="M231" i="11"/>
  <c r="N231" i="11" s="1"/>
  <c r="K231" i="11"/>
  <c r="J231" i="11"/>
  <c r="E231" i="11"/>
  <c r="D231" i="11"/>
  <c r="AH230" i="11"/>
  <c r="O230" i="11"/>
  <c r="M230" i="11"/>
  <c r="N230" i="11" s="1"/>
  <c r="K230" i="11"/>
  <c r="J230" i="11"/>
  <c r="E230" i="11"/>
  <c r="D230" i="11"/>
  <c r="AH229" i="11"/>
  <c r="O229" i="11"/>
  <c r="N229" i="11"/>
  <c r="M229" i="11"/>
  <c r="K229" i="11"/>
  <c r="J229" i="11"/>
  <c r="E229" i="11"/>
  <c r="D229" i="11"/>
  <c r="AH228" i="11"/>
  <c r="O228" i="11"/>
  <c r="N228" i="11"/>
  <c r="M228" i="11"/>
  <c r="K228" i="11"/>
  <c r="J228" i="11"/>
  <c r="E228" i="11"/>
  <c r="D228" i="11"/>
  <c r="AH227" i="11"/>
  <c r="O227" i="11"/>
  <c r="M227" i="11"/>
  <c r="N227" i="11" s="1"/>
  <c r="K227" i="11"/>
  <c r="J227" i="11"/>
  <c r="E227" i="11"/>
  <c r="D227" i="11"/>
  <c r="AH226" i="11"/>
  <c r="O226" i="11"/>
  <c r="N226" i="11"/>
  <c r="M226" i="11"/>
  <c r="K226" i="11"/>
  <c r="J226" i="11"/>
  <c r="E226" i="11"/>
  <c r="D226" i="11"/>
  <c r="AH225" i="11"/>
  <c r="O225" i="11"/>
  <c r="N225" i="11"/>
  <c r="M225" i="11"/>
  <c r="K225" i="11"/>
  <c r="J225" i="11"/>
  <c r="E225" i="11"/>
  <c r="D225" i="11"/>
  <c r="AH224" i="11"/>
  <c r="O224" i="11"/>
  <c r="M224" i="11"/>
  <c r="N224" i="11" s="1"/>
  <c r="K224" i="11"/>
  <c r="J224" i="11"/>
  <c r="E224" i="11"/>
  <c r="D224" i="11"/>
  <c r="AH223" i="11"/>
  <c r="O223" i="11"/>
  <c r="M223" i="11"/>
  <c r="N223" i="11" s="1"/>
  <c r="K223" i="11"/>
  <c r="J223" i="11"/>
  <c r="E223" i="11"/>
  <c r="D223" i="11"/>
  <c r="AH222" i="11"/>
  <c r="O222" i="11"/>
  <c r="M222" i="11"/>
  <c r="N222" i="11" s="1"/>
  <c r="K222" i="11"/>
  <c r="J222" i="11"/>
  <c r="E222" i="11"/>
  <c r="D222" i="11"/>
  <c r="AH221" i="11"/>
  <c r="O221" i="11"/>
  <c r="N221" i="11"/>
  <c r="M221" i="11"/>
  <c r="K221" i="11"/>
  <c r="J221" i="11"/>
  <c r="E221" i="11"/>
  <c r="D221" i="11"/>
  <c r="AH220" i="11"/>
  <c r="O220" i="11"/>
  <c r="N220" i="11"/>
  <c r="M220" i="11"/>
  <c r="K220" i="11"/>
  <c r="J220" i="11"/>
  <c r="E220" i="11"/>
  <c r="D220" i="11"/>
  <c r="AH219" i="11"/>
  <c r="O219" i="11"/>
  <c r="M219" i="11"/>
  <c r="N219" i="11" s="1"/>
  <c r="K219" i="11"/>
  <c r="J219" i="11"/>
  <c r="E219" i="11"/>
  <c r="D219" i="11"/>
  <c r="AH218" i="11"/>
  <c r="O218" i="11"/>
  <c r="N218" i="11"/>
  <c r="M218" i="11"/>
  <c r="K218" i="11"/>
  <c r="J218" i="11"/>
  <c r="E218" i="11"/>
  <c r="D218" i="11"/>
  <c r="AH217" i="11"/>
  <c r="O217" i="11"/>
  <c r="N217" i="11"/>
  <c r="M217" i="11"/>
  <c r="K217" i="11"/>
  <c r="J217" i="11"/>
  <c r="E217" i="11"/>
  <c r="D217" i="11"/>
  <c r="AH216" i="11"/>
  <c r="O216" i="11"/>
  <c r="M216" i="11"/>
  <c r="N216" i="11" s="1"/>
  <c r="K216" i="11"/>
  <c r="J216" i="11"/>
  <c r="E216" i="11"/>
  <c r="D216" i="11"/>
  <c r="AH215" i="11"/>
  <c r="O215" i="11"/>
  <c r="M215" i="11"/>
  <c r="N215" i="11" s="1"/>
  <c r="K215" i="11"/>
  <c r="J215" i="11"/>
  <c r="E215" i="11"/>
  <c r="D215" i="11"/>
  <c r="AH214" i="11"/>
  <c r="O214" i="11"/>
  <c r="N214" i="11"/>
  <c r="M214" i="11"/>
  <c r="K214" i="11"/>
  <c r="J214" i="11"/>
  <c r="E214" i="11"/>
  <c r="D214" i="11"/>
  <c r="AH213" i="11"/>
  <c r="O213" i="11"/>
  <c r="N213" i="11"/>
  <c r="M213" i="11"/>
  <c r="K213" i="11"/>
  <c r="J213" i="11"/>
  <c r="E213" i="11"/>
  <c r="D213" i="11"/>
  <c r="AH212" i="11"/>
  <c r="O212" i="11"/>
  <c r="N212" i="11"/>
  <c r="M212" i="11"/>
  <c r="K212" i="11"/>
  <c r="J212" i="11"/>
  <c r="E212" i="11"/>
  <c r="D212" i="11"/>
  <c r="AH211" i="11"/>
  <c r="O211" i="11"/>
  <c r="M211" i="11"/>
  <c r="N211" i="11" s="1"/>
  <c r="K211" i="11"/>
  <c r="J211" i="11"/>
  <c r="E211" i="11"/>
  <c r="D211" i="11"/>
  <c r="AH210" i="11"/>
  <c r="O210" i="11"/>
  <c r="N210" i="11"/>
  <c r="M210" i="11"/>
  <c r="K210" i="11"/>
  <c r="J210" i="11"/>
  <c r="E210" i="11"/>
  <c r="D210" i="11"/>
  <c r="AH209" i="11"/>
  <c r="O209" i="11"/>
  <c r="M209" i="11"/>
  <c r="N209" i="11" s="1"/>
  <c r="K209" i="11"/>
  <c r="J209" i="11"/>
  <c r="E209" i="11"/>
  <c r="D209" i="11"/>
  <c r="AH208" i="11"/>
  <c r="O208" i="11"/>
  <c r="N208" i="11"/>
  <c r="M208" i="11"/>
  <c r="K208" i="11"/>
  <c r="J208" i="11"/>
  <c r="E208" i="11"/>
  <c r="D208" i="11"/>
  <c r="AH207" i="11"/>
  <c r="O207" i="11"/>
  <c r="N207" i="11"/>
  <c r="M207" i="11"/>
  <c r="K207" i="11"/>
  <c r="J207" i="11"/>
  <c r="E207" i="11"/>
  <c r="D207" i="11"/>
  <c r="AH206" i="11"/>
  <c r="O206" i="11"/>
  <c r="M206" i="11"/>
  <c r="N206" i="11" s="1"/>
  <c r="K206" i="11"/>
  <c r="J206" i="11"/>
  <c r="E206" i="11"/>
  <c r="D206" i="11"/>
  <c r="AH205" i="11"/>
  <c r="O205" i="11"/>
  <c r="M205" i="11"/>
  <c r="N205" i="11" s="1"/>
  <c r="K205" i="11"/>
  <c r="J205" i="11"/>
  <c r="E205" i="11"/>
  <c r="D205" i="11"/>
  <c r="AH204" i="11"/>
  <c r="O204" i="11"/>
  <c r="N204" i="11"/>
  <c r="M204" i="11"/>
  <c r="K204" i="11"/>
  <c r="J204" i="11"/>
  <c r="E204" i="11"/>
  <c r="D204" i="11"/>
  <c r="AH203" i="11"/>
  <c r="O203" i="11"/>
  <c r="M203" i="11"/>
  <c r="N203" i="11" s="1"/>
  <c r="K203" i="11"/>
  <c r="J203" i="11"/>
  <c r="E203" i="11"/>
  <c r="D203" i="11"/>
  <c r="AH202" i="11"/>
  <c r="O202" i="11"/>
  <c r="M202" i="11"/>
  <c r="N202" i="11" s="1"/>
  <c r="K202" i="11"/>
  <c r="J202" i="11"/>
  <c r="E202" i="11"/>
  <c r="D202" i="11"/>
  <c r="AH201" i="11"/>
  <c r="O201" i="11"/>
  <c r="M201" i="11"/>
  <c r="N201" i="11" s="1"/>
  <c r="K201" i="11"/>
  <c r="J201" i="11"/>
  <c r="E201" i="11"/>
  <c r="D201" i="11"/>
  <c r="AH200" i="11"/>
  <c r="O200" i="11"/>
  <c r="M200" i="11"/>
  <c r="N200" i="11" s="1"/>
  <c r="K200" i="11"/>
  <c r="J200" i="11"/>
  <c r="E200" i="11"/>
  <c r="D200" i="11"/>
  <c r="AH199" i="11"/>
  <c r="O199" i="11"/>
  <c r="N199" i="11"/>
  <c r="M199" i="11"/>
  <c r="K199" i="11"/>
  <c r="J199" i="11"/>
  <c r="E199" i="11"/>
  <c r="D199" i="11"/>
  <c r="AH198" i="11"/>
  <c r="O198" i="11"/>
  <c r="M198" i="11"/>
  <c r="N198" i="11" s="1"/>
  <c r="K198" i="11"/>
  <c r="J198" i="11"/>
  <c r="E198" i="11"/>
  <c r="D198" i="11"/>
  <c r="AH197" i="11"/>
  <c r="O197" i="11"/>
  <c r="M197" i="11"/>
  <c r="N197" i="11" s="1"/>
  <c r="K197" i="11"/>
  <c r="J197" i="11"/>
  <c r="E197" i="11"/>
  <c r="D197" i="11"/>
  <c r="AH196" i="11"/>
  <c r="O196" i="11"/>
  <c r="N196" i="11"/>
  <c r="M196" i="11"/>
  <c r="K196" i="11"/>
  <c r="J196" i="11"/>
  <c r="E196" i="11"/>
  <c r="D196" i="11"/>
  <c r="AH195" i="11"/>
  <c r="O195" i="11"/>
  <c r="M195" i="11"/>
  <c r="N195" i="11" s="1"/>
  <c r="K195" i="11"/>
  <c r="J195" i="11"/>
  <c r="E195" i="11"/>
  <c r="D195" i="11"/>
  <c r="AH194" i="11"/>
  <c r="O194" i="11"/>
  <c r="M194" i="11"/>
  <c r="N194" i="11" s="1"/>
  <c r="K194" i="11"/>
  <c r="J194" i="11"/>
  <c r="E194" i="11"/>
  <c r="D194" i="11"/>
  <c r="AH193" i="11"/>
  <c r="O193" i="11"/>
  <c r="M193" i="11"/>
  <c r="N193" i="11" s="1"/>
  <c r="K193" i="11"/>
  <c r="J193" i="11"/>
  <c r="E193" i="11"/>
  <c r="D193" i="11"/>
  <c r="AH192" i="11"/>
  <c r="O192" i="11"/>
  <c r="N192" i="11"/>
  <c r="M192" i="11"/>
  <c r="K192" i="11"/>
  <c r="J192" i="11"/>
  <c r="E192" i="11"/>
  <c r="D192" i="11"/>
  <c r="AH191" i="11"/>
  <c r="O191" i="11"/>
  <c r="N191" i="11"/>
  <c r="M191" i="11"/>
  <c r="K191" i="11"/>
  <c r="J191" i="11"/>
  <c r="E191" i="11"/>
  <c r="D191" i="11"/>
  <c r="AH190" i="11"/>
  <c r="O190" i="11"/>
  <c r="N190" i="11"/>
  <c r="M190" i="11"/>
  <c r="K190" i="11"/>
  <c r="J190" i="11"/>
  <c r="E190" i="11"/>
  <c r="D190" i="11"/>
  <c r="AH189" i="11"/>
  <c r="O189" i="11"/>
  <c r="M189" i="11"/>
  <c r="N189" i="11" s="1"/>
  <c r="K189" i="11"/>
  <c r="J189" i="11"/>
  <c r="E189" i="11"/>
  <c r="D189" i="11"/>
  <c r="AH188" i="11"/>
  <c r="O188" i="11"/>
  <c r="N188" i="11"/>
  <c r="M188" i="11"/>
  <c r="K188" i="11"/>
  <c r="J188" i="11"/>
  <c r="E188" i="11"/>
  <c r="D188" i="11"/>
  <c r="AH187" i="11"/>
  <c r="O187" i="11"/>
  <c r="N187" i="11"/>
  <c r="M187" i="11"/>
  <c r="K187" i="11"/>
  <c r="J187" i="11"/>
  <c r="E187" i="11"/>
  <c r="D187" i="11"/>
  <c r="AH186" i="11"/>
  <c r="O186" i="11"/>
  <c r="M186" i="11"/>
  <c r="N186" i="11" s="1"/>
  <c r="K186" i="11"/>
  <c r="J186" i="11"/>
  <c r="E186" i="11"/>
  <c r="D186" i="11"/>
  <c r="AH185" i="11"/>
  <c r="O185" i="11"/>
  <c r="M185" i="11"/>
  <c r="N185" i="11" s="1"/>
  <c r="K185" i="11"/>
  <c r="J185" i="11"/>
  <c r="E185" i="11"/>
  <c r="D185" i="11"/>
  <c r="AH184" i="11"/>
  <c r="O184" i="11"/>
  <c r="N184" i="11"/>
  <c r="M184" i="11"/>
  <c r="K184" i="11"/>
  <c r="J184" i="11"/>
  <c r="E184" i="11"/>
  <c r="D184" i="11"/>
  <c r="AH183" i="11"/>
  <c r="O183" i="11"/>
  <c r="N183" i="11"/>
  <c r="M183" i="11"/>
  <c r="K183" i="11"/>
  <c r="J183" i="11"/>
  <c r="E183" i="11"/>
  <c r="D183" i="11"/>
  <c r="AH182" i="11"/>
  <c r="O182" i="11"/>
  <c r="M182" i="11"/>
  <c r="N182" i="11" s="1"/>
  <c r="K182" i="11"/>
  <c r="J182" i="11"/>
  <c r="E182" i="11"/>
  <c r="D182" i="11"/>
  <c r="AH181" i="11"/>
  <c r="O181" i="11"/>
  <c r="M181" i="11"/>
  <c r="N181" i="11" s="1"/>
  <c r="K181" i="11"/>
  <c r="J181" i="11"/>
  <c r="E181" i="11"/>
  <c r="D181" i="11"/>
  <c r="AH180" i="11"/>
  <c r="O180" i="11"/>
  <c r="M180" i="11"/>
  <c r="N180" i="11" s="1"/>
  <c r="K180" i="11"/>
  <c r="J180" i="11"/>
  <c r="E180" i="11"/>
  <c r="D180" i="11"/>
  <c r="AH179" i="11"/>
  <c r="O179" i="11"/>
  <c r="N179" i="11"/>
  <c r="M179" i="11"/>
  <c r="K179" i="11"/>
  <c r="J179" i="11"/>
  <c r="E179" i="11"/>
  <c r="D179" i="11"/>
  <c r="AH178" i="11"/>
  <c r="O178" i="11"/>
  <c r="M178" i="11"/>
  <c r="N178" i="11" s="1"/>
  <c r="K178" i="11"/>
  <c r="J178" i="11"/>
  <c r="E178" i="11"/>
  <c r="D178" i="11"/>
  <c r="AH177" i="11"/>
  <c r="O177" i="11"/>
  <c r="M177" i="11"/>
  <c r="N177" i="11" s="1"/>
  <c r="K177" i="11"/>
  <c r="J177" i="11"/>
  <c r="E177" i="11"/>
  <c r="D177" i="11"/>
  <c r="AH176" i="11"/>
  <c r="O176" i="11"/>
  <c r="N176" i="11"/>
  <c r="M176" i="11"/>
  <c r="K176" i="11"/>
  <c r="J176" i="11"/>
  <c r="E176" i="11"/>
  <c r="D176" i="11"/>
  <c r="AH175" i="11"/>
  <c r="O175" i="11"/>
  <c r="N175" i="11"/>
  <c r="M175" i="11"/>
  <c r="K175" i="11"/>
  <c r="J175" i="11"/>
  <c r="E175" i="11"/>
  <c r="D175" i="11"/>
  <c r="AH174" i="11"/>
  <c r="O174" i="11"/>
  <c r="M174" i="11"/>
  <c r="N174" i="11" s="1"/>
  <c r="K174" i="11"/>
  <c r="J174" i="11"/>
  <c r="E174" i="11"/>
  <c r="D174" i="11"/>
  <c r="AH173" i="11"/>
  <c r="O173" i="11"/>
  <c r="M173" i="11"/>
  <c r="N173" i="11" s="1"/>
  <c r="K173" i="11"/>
  <c r="J173" i="11"/>
  <c r="E173" i="11"/>
  <c r="D173" i="11"/>
  <c r="AH172" i="11"/>
  <c r="O172" i="11"/>
  <c r="M172" i="11"/>
  <c r="N172" i="11" s="1"/>
  <c r="K172" i="11"/>
  <c r="J172" i="11"/>
  <c r="E172" i="11"/>
  <c r="D172" i="11"/>
  <c r="AH171" i="11"/>
  <c r="O171" i="11"/>
  <c r="M171" i="11"/>
  <c r="N171" i="11" s="1"/>
  <c r="K171" i="11"/>
  <c r="J171" i="11"/>
  <c r="E171" i="11"/>
  <c r="D171" i="11"/>
  <c r="AH170" i="11"/>
  <c r="O170" i="11"/>
  <c r="M170" i="11"/>
  <c r="N170" i="11" s="1"/>
  <c r="K170" i="11"/>
  <c r="J170" i="11"/>
  <c r="E170" i="11"/>
  <c r="D170" i="11"/>
  <c r="AH169" i="11"/>
  <c r="O169" i="11"/>
  <c r="M169" i="11"/>
  <c r="N169" i="11" s="1"/>
  <c r="K169" i="11"/>
  <c r="J169" i="11"/>
  <c r="E169" i="11"/>
  <c r="D169" i="11"/>
  <c r="AH168" i="11"/>
  <c r="O168" i="11"/>
  <c r="M168" i="11"/>
  <c r="N168" i="11" s="1"/>
  <c r="K168" i="11"/>
  <c r="J168" i="11"/>
  <c r="E168" i="11"/>
  <c r="D168" i="11"/>
  <c r="AH167" i="11"/>
  <c r="O167" i="11"/>
  <c r="N167" i="11"/>
  <c r="M167" i="11"/>
  <c r="K167" i="11"/>
  <c r="J167" i="11"/>
  <c r="E167" i="11"/>
  <c r="D167" i="11"/>
  <c r="AH166" i="11"/>
  <c r="O166" i="11"/>
  <c r="N166" i="11"/>
  <c r="M166" i="11"/>
  <c r="K166" i="11"/>
  <c r="J166" i="11"/>
  <c r="E166" i="11"/>
  <c r="D166" i="11"/>
  <c r="AH165" i="11"/>
  <c r="O165" i="11"/>
  <c r="M165" i="11"/>
  <c r="N165" i="11" s="1"/>
  <c r="K165" i="11"/>
  <c r="J165" i="11"/>
  <c r="E165" i="11"/>
  <c r="D165" i="11"/>
  <c r="AH164" i="11"/>
  <c r="O164" i="11"/>
  <c r="N164" i="11"/>
  <c r="M164" i="11"/>
  <c r="K164" i="11"/>
  <c r="J164" i="11"/>
  <c r="E164" i="11"/>
  <c r="D164" i="11"/>
  <c r="AH163" i="11"/>
  <c r="O163" i="11"/>
  <c r="N163" i="11"/>
  <c r="M163" i="11"/>
  <c r="K163" i="11"/>
  <c r="J163" i="11"/>
  <c r="E163" i="11"/>
  <c r="D163" i="11"/>
  <c r="AH162" i="11"/>
  <c r="O162" i="11"/>
  <c r="N162" i="11"/>
  <c r="M162" i="11"/>
  <c r="K162" i="11"/>
  <c r="J162" i="11"/>
  <c r="E162" i="11"/>
  <c r="D162" i="11"/>
  <c r="AH161" i="11"/>
  <c r="O161" i="11"/>
  <c r="M161" i="11"/>
  <c r="N161" i="11" s="1"/>
  <c r="K161" i="11"/>
  <c r="J161" i="11"/>
  <c r="E161" i="11"/>
  <c r="D161" i="11"/>
  <c r="AH160" i="11"/>
  <c r="O160" i="11"/>
  <c r="M160" i="11"/>
  <c r="N160" i="11" s="1"/>
  <c r="K160" i="11"/>
  <c r="J160" i="11"/>
  <c r="E160" i="11"/>
  <c r="D160" i="11"/>
  <c r="AH159" i="11"/>
  <c r="O159" i="11"/>
  <c r="N159" i="11"/>
  <c r="M159" i="11"/>
  <c r="K159" i="11"/>
  <c r="J159" i="11"/>
  <c r="E159" i="11"/>
  <c r="D159" i="11"/>
  <c r="AH158" i="11"/>
  <c r="O158" i="11"/>
  <c r="M158" i="11"/>
  <c r="N158" i="11" s="1"/>
  <c r="K158" i="11"/>
  <c r="J158" i="11"/>
  <c r="E158" i="11"/>
  <c r="D158" i="11"/>
  <c r="AH157" i="11"/>
  <c r="O157" i="11"/>
  <c r="M157" i="11"/>
  <c r="N157" i="11" s="1"/>
  <c r="K157" i="11"/>
  <c r="J157" i="11"/>
  <c r="E157" i="11"/>
  <c r="D157" i="11"/>
  <c r="AH156" i="11"/>
  <c r="O156" i="11"/>
  <c r="N156" i="11"/>
  <c r="M156" i="11"/>
  <c r="K156" i="11"/>
  <c r="J156" i="11"/>
  <c r="E156" i="11"/>
  <c r="D156" i="11"/>
  <c r="AH155" i="11"/>
  <c r="O155" i="11"/>
  <c r="M155" i="11"/>
  <c r="N155" i="11" s="1"/>
  <c r="K155" i="11"/>
  <c r="J155" i="11"/>
  <c r="E155" i="11"/>
  <c r="D155" i="11"/>
  <c r="AH154" i="11"/>
  <c r="O154" i="11"/>
  <c r="N154" i="11"/>
  <c r="M154" i="11"/>
  <c r="K154" i="11"/>
  <c r="J154" i="11"/>
  <c r="E154" i="11"/>
  <c r="D154" i="11"/>
  <c r="AH153" i="11"/>
  <c r="O153" i="11"/>
  <c r="M153" i="11"/>
  <c r="N153" i="11" s="1"/>
  <c r="K153" i="11"/>
  <c r="J153" i="11"/>
  <c r="E153" i="11"/>
  <c r="D153" i="11"/>
  <c r="AH152" i="11"/>
  <c r="O152" i="11"/>
  <c r="N152" i="11"/>
  <c r="M152" i="11"/>
  <c r="K152" i="11"/>
  <c r="J152" i="11"/>
  <c r="E152" i="11"/>
  <c r="D152" i="11"/>
  <c r="AH151" i="11"/>
  <c r="O151" i="11"/>
  <c r="N151" i="11"/>
  <c r="M151" i="11"/>
  <c r="K151" i="11"/>
  <c r="J151" i="11"/>
  <c r="E151" i="11"/>
  <c r="D151" i="11"/>
  <c r="AH150" i="11"/>
  <c r="O150" i="11"/>
  <c r="M150" i="11"/>
  <c r="N150" i="11" s="1"/>
  <c r="K150" i="11"/>
  <c r="J150" i="11"/>
  <c r="E150" i="11"/>
  <c r="D150" i="11"/>
  <c r="AH149" i="11"/>
  <c r="O149" i="11"/>
  <c r="M149" i="11"/>
  <c r="N149" i="11" s="1"/>
  <c r="K149" i="11"/>
  <c r="J149" i="11"/>
  <c r="E149" i="11"/>
  <c r="D149" i="11"/>
  <c r="AH148" i="11"/>
  <c r="O148" i="11"/>
  <c r="N148" i="11"/>
  <c r="M148" i="11"/>
  <c r="K148" i="11"/>
  <c r="J148" i="11"/>
  <c r="E148" i="11"/>
  <c r="D148" i="11"/>
  <c r="AH147" i="11"/>
  <c r="O147" i="11"/>
  <c r="M147" i="11"/>
  <c r="N147" i="11" s="1"/>
  <c r="K147" i="11"/>
  <c r="J147" i="11"/>
  <c r="E147" i="11"/>
  <c r="D147" i="11"/>
  <c r="AH146" i="11"/>
  <c r="O146" i="11"/>
  <c r="N146" i="11"/>
  <c r="M146" i="11"/>
  <c r="K146" i="11"/>
  <c r="J146" i="11"/>
  <c r="E146" i="11"/>
  <c r="D146" i="11"/>
  <c r="AH145" i="11"/>
  <c r="O145" i="11"/>
  <c r="M145" i="11"/>
  <c r="N145" i="11" s="1"/>
  <c r="K145" i="11"/>
  <c r="J145" i="11"/>
  <c r="E145" i="11"/>
  <c r="D145" i="11"/>
  <c r="AH144" i="11"/>
  <c r="O144" i="11"/>
  <c r="M144" i="11"/>
  <c r="N144" i="11" s="1"/>
  <c r="K144" i="11"/>
  <c r="J144" i="11"/>
  <c r="E144" i="11"/>
  <c r="D144" i="11"/>
  <c r="AH143" i="11"/>
  <c r="O143" i="11"/>
  <c r="N143" i="11"/>
  <c r="M143" i="11"/>
  <c r="K143" i="11"/>
  <c r="J143" i="11"/>
  <c r="E143" i="11"/>
  <c r="D143" i="11"/>
  <c r="AH142" i="11"/>
  <c r="O142" i="11"/>
  <c r="M142" i="11"/>
  <c r="N142" i="11" s="1"/>
  <c r="K142" i="11"/>
  <c r="J142" i="11"/>
  <c r="E142" i="11"/>
  <c r="D142" i="11"/>
  <c r="AH141" i="11"/>
  <c r="O141" i="11"/>
  <c r="N141" i="11"/>
  <c r="M141" i="11"/>
  <c r="K141" i="11"/>
  <c r="J141" i="11"/>
  <c r="E141" i="11"/>
  <c r="D141" i="11"/>
  <c r="AH140" i="11"/>
  <c r="O140" i="11"/>
  <c r="N140" i="11"/>
  <c r="M140" i="11"/>
  <c r="K140" i="11"/>
  <c r="J140" i="11"/>
  <c r="E140" i="11"/>
  <c r="D140" i="11"/>
  <c r="AH139" i="11"/>
  <c r="O139" i="11"/>
  <c r="M139" i="11"/>
  <c r="N139" i="11" s="1"/>
  <c r="K139" i="11"/>
  <c r="J139" i="11"/>
  <c r="E139" i="11"/>
  <c r="D139" i="11"/>
  <c r="AH138" i="11"/>
  <c r="O138" i="11"/>
  <c r="N138" i="11"/>
  <c r="M138" i="11"/>
  <c r="K138" i="11"/>
  <c r="J138" i="11"/>
  <c r="E138" i="11"/>
  <c r="D138" i="11"/>
  <c r="AH137" i="11"/>
  <c r="O137" i="11"/>
  <c r="M137" i="11"/>
  <c r="N137" i="11" s="1"/>
  <c r="K137" i="11"/>
  <c r="J137" i="11"/>
  <c r="E137" i="11"/>
  <c r="D137" i="11"/>
  <c r="AH136" i="11"/>
  <c r="O136" i="11"/>
  <c r="N136" i="11"/>
  <c r="M136" i="11"/>
  <c r="K136" i="11"/>
  <c r="J136" i="11"/>
  <c r="E136" i="11"/>
  <c r="D136" i="11"/>
  <c r="AH135" i="11"/>
  <c r="O135" i="11"/>
  <c r="N135" i="11"/>
  <c r="M135" i="11"/>
  <c r="K135" i="11"/>
  <c r="J135" i="11"/>
  <c r="E135" i="11"/>
  <c r="D135" i="11"/>
  <c r="AH134" i="11"/>
  <c r="O134" i="11"/>
  <c r="N134" i="11"/>
  <c r="M134" i="11"/>
  <c r="K134" i="11"/>
  <c r="J134" i="11"/>
  <c r="E134" i="11"/>
  <c r="D134" i="11"/>
  <c r="AH133" i="11"/>
  <c r="O133" i="11"/>
  <c r="N133" i="11"/>
  <c r="M133" i="11"/>
  <c r="K133" i="11"/>
  <c r="J133" i="11"/>
  <c r="E133" i="11"/>
  <c r="D133" i="11"/>
  <c r="AH132" i="11"/>
  <c r="O132" i="11"/>
  <c r="N132" i="11"/>
  <c r="M132" i="11"/>
  <c r="K132" i="11"/>
  <c r="J132" i="11"/>
  <c r="E132" i="11"/>
  <c r="D132" i="11"/>
  <c r="AH131" i="11"/>
  <c r="O131" i="11"/>
  <c r="M131" i="11"/>
  <c r="N131" i="11" s="1"/>
  <c r="K131" i="11"/>
  <c r="J131" i="11"/>
  <c r="E131" i="11"/>
  <c r="D131" i="11"/>
  <c r="AH130" i="11"/>
  <c r="O130" i="11"/>
  <c r="N130" i="11"/>
  <c r="M130" i="11"/>
  <c r="K130" i="11"/>
  <c r="J130" i="11"/>
  <c r="E130" i="11"/>
  <c r="D130" i="11"/>
  <c r="AH129" i="11"/>
  <c r="O129" i="11"/>
  <c r="M129" i="11"/>
  <c r="N129" i="11" s="1"/>
  <c r="K129" i="11"/>
  <c r="J129" i="11"/>
  <c r="E129" i="11"/>
  <c r="D129" i="11"/>
  <c r="AH128" i="11"/>
  <c r="O128" i="11"/>
  <c r="M128" i="11"/>
  <c r="N128" i="11" s="1"/>
  <c r="K128" i="11"/>
  <c r="J128" i="11"/>
  <c r="E128" i="11"/>
  <c r="D128" i="11"/>
  <c r="AH127" i="11"/>
  <c r="O127" i="11"/>
  <c r="M127" i="11"/>
  <c r="N127" i="11" s="1"/>
  <c r="K127" i="11"/>
  <c r="J127" i="11"/>
  <c r="E127" i="11"/>
  <c r="D127" i="11"/>
  <c r="AH126" i="11"/>
  <c r="O126" i="11"/>
  <c r="M126" i="11"/>
  <c r="N126" i="11" s="1"/>
  <c r="K126" i="11"/>
  <c r="J126" i="11"/>
  <c r="E126" i="11"/>
  <c r="D126" i="11"/>
  <c r="AH125" i="11"/>
  <c r="O125" i="11"/>
  <c r="M125" i="11"/>
  <c r="N125" i="11" s="1"/>
  <c r="K125" i="11"/>
  <c r="J125" i="11"/>
  <c r="E125" i="11"/>
  <c r="D125" i="11"/>
  <c r="AH124" i="11"/>
  <c r="O124" i="11"/>
  <c r="M124" i="11"/>
  <c r="N124" i="11" s="1"/>
  <c r="K124" i="11"/>
  <c r="J124" i="11"/>
  <c r="E124" i="11"/>
  <c r="D124" i="11"/>
  <c r="AH123" i="11"/>
  <c r="O123" i="11"/>
  <c r="N123" i="11"/>
  <c r="M123" i="11"/>
  <c r="K123" i="11"/>
  <c r="J123" i="11"/>
  <c r="E123" i="11"/>
  <c r="D123" i="11"/>
  <c r="AH122" i="11"/>
  <c r="O122" i="11"/>
  <c r="N122" i="11"/>
  <c r="M122" i="11"/>
  <c r="K122" i="11"/>
  <c r="J122" i="11"/>
  <c r="E122" i="11"/>
  <c r="D122" i="11"/>
  <c r="AH121" i="11"/>
  <c r="O121" i="11"/>
  <c r="M121" i="11"/>
  <c r="N121" i="11" s="1"/>
  <c r="K121" i="11"/>
  <c r="J121" i="11"/>
  <c r="E121" i="11"/>
  <c r="D121" i="11"/>
  <c r="AH120" i="11"/>
  <c r="O120" i="11"/>
  <c r="M120" i="11"/>
  <c r="N120" i="11" s="1"/>
  <c r="K120" i="11"/>
  <c r="J120" i="11"/>
  <c r="E120" i="11"/>
  <c r="D120" i="11"/>
  <c r="AH119" i="11"/>
  <c r="O119" i="11"/>
  <c r="M119" i="11"/>
  <c r="N119" i="11" s="1"/>
  <c r="K119" i="11"/>
  <c r="J119" i="11"/>
  <c r="E119" i="11"/>
  <c r="D119" i="11"/>
  <c r="AH118" i="11"/>
  <c r="O118" i="11"/>
  <c r="N118" i="11"/>
  <c r="M118" i="11"/>
  <c r="K118" i="11"/>
  <c r="J118" i="11"/>
  <c r="E118" i="11"/>
  <c r="D118" i="11"/>
  <c r="AH117" i="11"/>
  <c r="O117" i="11"/>
  <c r="M117" i="11"/>
  <c r="N117" i="11" s="1"/>
  <c r="K117" i="11"/>
  <c r="J117" i="11"/>
  <c r="E117" i="11"/>
  <c r="D117" i="11"/>
  <c r="AH116" i="11"/>
  <c r="O116" i="11"/>
  <c r="N116" i="11"/>
  <c r="M116" i="11"/>
  <c r="K116" i="11"/>
  <c r="J116" i="11"/>
  <c r="E116" i="11"/>
  <c r="D116" i="11"/>
  <c r="AH115" i="11"/>
  <c r="O115" i="11"/>
  <c r="N115" i="11"/>
  <c r="M115" i="11"/>
  <c r="K115" i="11"/>
  <c r="J115" i="11"/>
  <c r="E115" i="11"/>
  <c r="D115" i="11"/>
  <c r="AH114" i="11"/>
  <c r="O114" i="11"/>
  <c r="N114" i="11"/>
  <c r="M114" i="11"/>
  <c r="K114" i="11"/>
  <c r="J114" i="11"/>
  <c r="E114" i="11"/>
  <c r="D114" i="11"/>
  <c r="AH113" i="11"/>
  <c r="O113" i="11"/>
  <c r="M113" i="11"/>
  <c r="N113" i="11" s="1"/>
  <c r="K113" i="11"/>
  <c r="J113" i="11"/>
  <c r="E113" i="11"/>
  <c r="D113" i="11"/>
  <c r="AH112" i="11"/>
  <c r="O112" i="11"/>
  <c r="N112" i="11"/>
  <c r="M112" i="11"/>
  <c r="K112" i="11"/>
  <c r="J112" i="11"/>
  <c r="E112" i="11"/>
  <c r="D112" i="11"/>
  <c r="AH111" i="11"/>
  <c r="O111" i="11"/>
  <c r="M111" i="11"/>
  <c r="N111" i="11" s="1"/>
  <c r="K111" i="11"/>
  <c r="J111" i="11"/>
  <c r="E111" i="11"/>
  <c r="D111" i="11"/>
  <c r="AH110" i="11"/>
  <c r="O110" i="11"/>
  <c r="N110" i="11"/>
  <c r="M110" i="11"/>
  <c r="K110" i="11"/>
  <c r="J110" i="11"/>
  <c r="E110" i="11"/>
  <c r="D110" i="11"/>
  <c r="AH109" i="11"/>
  <c r="O109" i="11"/>
  <c r="M109" i="11"/>
  <c r="N109" i="11" s="1"/>
  <c r="K109" i="11"/>
  <c r="J109" i="11"/>
  <c r="E109" i="11"/>
  <c r="D109" i="11"/>
  <c r="AH108" i="11"/>
  <c r="O108" i="11"/>
  <c r="N108" i="11"/>
  <c r="M108" i="11"/>
  <c r="K108" i="11"/>
  <c r="J108" i="11"/>
  <c r="E108" i="11"/>
  <c r="D108" i="11"/>
  <c r="AH107" i="11"/>
  <c r="O107" i="11"/>
  <c r="N107" i="11"/>
  <c r="M107" i="11"/>
  <c r="K107" i="11"/>
  <c r="J107" i="11"/>
  <c r="E107" i="11"/>
  <c r="D107" i="11"/>
  <c r="AH106" i="11"/>
  <c r="O106" i="11"/>
  <c r="N106" i="11"/>
  <c r="M106" i="11"/>
  <c r="K106" i="11"/>
  <c r="J106" i="11"/>
  <c r="E106" i="11"/>
  <c r="D106" i="11"/>
  <c r="AH105" i="11"/>
  <c r="O105" i="11"/>
  <c r="N105" i="11"/>
  <c r="M105" i="11"/>
  <c r="K105" i="11"/>
  <c r="J105" i="11"/>
  <c r="E105" i="11"/>
  <c r="D105" i="11"/>
  <c r="AH104" i="11"/>
  <c r="O104" i="11"/>
  <c r="N104" i="11"/>
  <c r="M104" i="11"/>
  <c r="K104" i="11"/>
  <c r="J104" i="11"/>
  <c r="E104" i="11"/>
  <c r="D104" i="11"/>
  <c r="AH103" i="11"/>
  <c r="O103" i="11"/>
  <c r="N103" i="11"/>
  <c r="M103" i="11"/>
  <c r="K103" i="11"/>
  <c r="J103" i="11"/>
  <c r="E103" i="11"/>
  <c r="D103" i="11"/>
  <c r="AH102" i="11"/>
  <c r="O102" i="11"/>
  <c r="N102" i="11"/>
  <c r="M102" i="11"/>
  <c r="K102" i="11"/>
  <c r="J102" i="11"/>
  <c r="E102" i="11"/>
  <c r="D102" i="11"/>
  <c r="AH101" i="11"/>
  <c r="O101" i="11"/>
  <c r="M101" i="11"/>
  <c r="N101" i="11" s="1"/>
  <c r="K101" i="11"/>
  <c r="J101" i="11"/>
  <c r="E101" i="11"/>
  <c r="D101" i="11"/>
  <c r="AH100" i="11"/>
  <c r="O100" i="11"/>
  <c r="N100" i="11"/>
  <c r="M100" i="11"/>
  <c r="K100" i="11"/>
  <c r="J100" i="11"/>
  <c r="E100" i="11"/>
  <c r="D100" i="11"/>
  <c r="AH99" i="11"/>
  <c r="O99" i="11"/>
  <c r="N99" i="11"/>
  <c r="M99" i="11"/>
  <c r="K99" i="11"/>
  <c r="J99" i="11"/>
  <c r="E99" i="11"/>
  <c r="D99" i="11"/>
  <c r="AH98" i="11"/>
  <c r="O98" i="11"/>
  <c r="N98" i="11"/>
  <c r="M98" i="11"/>
  <c r="K98" i="11"/>
  <c r="J98" i="11"/>
  <c r="E98" i="11"/>
  <c r="D98" i="11"/>
  <c r="AH97" i="11"/>
  <c r="O97" i="11"/>
  <c r="N97" i="11"/>
  <c r="M97" i="11"/>
  <c r="K97" i="11"/>
  <c r="J97" i="11"/>
  <c r="E97" i="11"/>
  <c r="D97" i="11"/>
  <c r="AH96" i="11"/>
  <c r="O96" i="11"/>
  <c r="N96" i="11"/>
  <c r="M96" i="11"/>
  <c r="K96" i="11"/>
  <c r="J96" i="11"/>
  <c r="E96" i="11"/>
  <c r="D96" i="11"/>
  <c r="AH95" i="11"/>
  <c r="O95" i="11"/>
  <c r="N95" i="11"/>
  <c r="M95" i="11"/>
  <c r="K95" i="11"/>
  <c r="J95" i="11"/>
  <c r="E95" i="11"/>
  <c r="D95" i="11"/>
  <c r="AH94" i="11"/>
  <c r="O94" i="11"/>
  <c r="N94" i="11"/>
  <c r="M94" i="11"/>
  <c r="K94" i="11"/>
  <c r="J94" i="11"/>
  <c r="E94" i="11"/>
  <c r="D94" i="11"/>
  <c r="AH93" i="11"/>
  <c r="O93" i="11"/>
  <c r="N93" i="11"/>
  <c r="M93" i="11"/>
  <c r="K93" i="11"/>
  <c r="J93" i="11"/>
  <c r="E93" i="11"/>
  <c r="D93" i="11"/>
  <c r="AH92" i="11"/>
  <c r="O92" i="11"/>
  <c r="M92" i="11"/>
  <c r="N92" i="11" s="1"/>
  <c r="K92" i="11"/>
  <c r="J92" i="11"/>
  <c r="E92" i="11"/>
  <c r="D92" i="11"/>
  <c r="AH91" i="11"/>
  <c r="O91" i="11"/>
  <c r="N91" i="11"/>
  <c r="M91" i="11"/>
  <c r="K91" i="11"/>
  <c r="J91" i="11"/>
  <c r="E91" i="11"/>
  <c r="D91" i="11"/>
  <c r="AH90" i="11"/>
  <c r="O90" i="11"/>
  <c r="N90" i="11"/>
  <c r="M90" i="11"/>
  <c r="K90" i="11"/>
  <c r="J90" i="11"/>
  <c r="E90" i="11"/>
  <c r="D90" i="11"/>
  <c r="AH89" i="11"/>
  <c r="O89" i="11"/>
  <c r="M89" i="11"/>
  <c r="N89" i="11" s="1"/>
  <c r="K89" i="11"/>
  <c r="J89" i="11"/>
  <c r="E89" i="11"/>
  <c r="D89" i="11"/>
  <c r="AH88" i="11"/>
  <c r="O88" i="11"/>
  <c r="N88" i="11"/>
  <c r="M88" i="11"/>
  <c r="K88" i="11"/>
  <c r="J88" i="11"/>
  <c r="E88" i="11"/>
  <c r="D88" i="11"/>
  <c r="AH87" i="11"/>
  <c r="O87" i="11"/>
  <c r="N87" i="11"/>
  <c r="M87" i="11"/>
  <c r="K87" i="11"/>
  <c r="J87" i="11"/>
  <c r="E87" i="11"/>
  <c r="D87" i="11"/>
  <c r="AH86" i="11"/>
  <c r="O86" i="11"/>
  <c r="N86" i="11"/>
  <c r="M86" i="11"/>
  <c r="K86" i="11"/>
  <c r="J86" i="11"/>
  <c r="E86" i="11"/>
  <c r="D86" i="11"/>
  <c r="AH85" i="11"/>
  <c r="O85" i="11"/>
  <c r="N85" i="11"/>
  <c r="M85" i="11"/>
  <c r="K85" i="11"/>
  <c r="J85" i="11"/>
  <c r="E85" i="11"/>
  <c r="D85" i="11"/>
  <c r="AH84" i="11"/>
  <c r="O84" i="11"/>
  <c r="M84" i="11"/>
  <c r="N84" i="11" s="1"/>
  <c r="K84" i="11"/>
  <c r="J84" i="11"/>
  <c r="E84" i="11"/>
  <c r="D84" i="11"/>
  <c r="AH83" i="11"/>
  <c r="O83" i="11"/>
  <c r="N83" i="11"/>
  <c r="M83" i="11"/>
  <c r="K83" i="11"/>
  <c r="J83" i="11"/>
  <c r="E83" i="11"/>
  <c r="D83" i="11"/>
  <c r="AH82" i="11"/>
  <c r="O82" i="11"/>
  <c r="N82" i="11"/>
  <c r="M82" i="11"/>
  <c r="K82" i="11"/>
  <c r="J82" i="11"/>
  <c r="E82" i="11"/>
  <c r="D82" i="11"/>
  <c r="AH81" i="11"/>
  <c r="O81" i="11"/>
  <c r="N81" i="11"/>
  <c r="M81" i="11"/>
  <c r="K81" i="11"/>
  <c r="J81" i="11"/>
  <c r="E81" i="11"/>
  <c r="D81" i="11"/>
  <c r="AH80" i="11"/>
  <c r="O80" i="11"/>
  <c r="N80" i="11"/>
  <c r="M80" i="11"/>
  <c r="K80" i="11"/>
  <c r="J80" i="11"/>
  <c r="E80" i="11"/>
  <c r="D80" i="11"/>
  <c r="AH79" i="11"/>
  <c r="O79" i="11"/>
  <c r="N79" i="11"/>
  <c r="M79" i="11"/>
  <c r="K79" i="11"/>
  <c r="J79" i="11"/>
  <c r="E79" i="11"/>
  <c r="D79" i="11"/>
  <c r="AH78" i="11"/>
  <c r="O78" i="11"/>
  <c r="N78" i="11"/>
  <c r="M78" i="11"/>
  <c r="K78" i="11"/>
  <c r="J78" i="11"/>
  <c r="E78" i="11"/>
  <c r="D78" i="11"/>
  <c r="O77" i="11"/>
  <c r="M77" i="11"/>
  <c r="N77" i="11" s="1"/>
  <c r="K77" i="11"/>
  <c r="J77" i="11"/>
  <c r="D77" i="11"/>
  <c r="E77" i="11" s="1"/>
  <c r="M76" i="11"/>
  <c r="N76" i="11" s="1"/>
  <c r="O76" i="11" s="1"/>
  <c r="J76" i="11"/>
  <c r="K76" i="11" s="1"/>
  <c r="N75" i="11"/>
  <c r="O75" i="11" s="1"/>
  <c r="M75" i="11"/>
  <c r="J75" i="11"/>
  <c r="K75" i="11" s="1"/>
  <c r="D75" i="11"/>
  <c r="E75" i="11" s="1"/>
  <c r="M74" i="11"/>
  <c r="N74" i="11" s="1"/>
  <c r="O74" i="11" s="1"/>
  <c r="K74" i="11"/>
  <c r="J74" i="11"/>
  <c r="E74" i="11"/>
  <c r="D74" i="11"/>
  <c r="O73" i="11"/>
  <c r="M73" i="11"/>
  <c r="N73" i="11" s="1"/>
  <c r="K73" i="11"/>
  <c r="J73" i="11"/>
  <c r="D73" i="11"/>
  <c r="E73" i="11" s="1"/>
  <c r="O72" i="11"/>
  <c r="M72" i="11"/>
  <c r="N72" i="11" s="1"/>
  <c r="J72" i="11"/>
  <c r="K72" i="11" s="1"/>
  <c r="D72" i="11"/>
  <c r="E72" i="11" s="1"/>
  <c r="O71" i="11"/>
  <c r="M71" i="11"/>
  <c r="N71" i="11" s="1"/>
  <c r="J71" i="11"/>
  <c r="K71" i="11" s="1"/>
  <c r="D71" i="11"/>
  <c r="E71" i="11" s="1"/>
  <c r="M70" i="11"/>
  <c r="N70" i="11" s="1"/>
  <c r="O70" i="11" s="1"/>
  <c r="K70" i="11"/>
  <c r="J70" i="11"/>
  <c r="D70" i="11"/>
  <c r="E70" i="11" s="1"/>
  <c r="M69" i="11"/>
  <c r="N69" i="11" s="1"/>
  <c r="O69" i="11" s="1"/>
  <c r="K69" i="11"/>
  <c r="J69" i="11"/>
  <c r="E69" i="11"/>
  <c r="D69" i="11"/>
  <c r="M68" i="11"/>
  <c r="N68" i="11" s="1"/>
  <c r="O68" i="11" s="1"/>
  <c r="K68" i="11"/>
  <c r="J68" i="11"/>
  <c r="E68" i="11"/>
  <c r="D68" i="11"/>
  <c r="M67" i="11"/>
  <c r="N67" i="11" s="1"/>
  <c r="O67" i="11" s="1"/>
  <c r="K67" i="11"/>
  <c r="J67" i="11"/>
  <c r="E67" i="11"/>
  <c r="D67" i="11"/>
  <c r="M66" i="11"/>
  <c r="N66" i="11" s="1"/>
  <c r="O66" i="11" s="1"/>
  <c r="K66" i="11"/>
  <c r="J66" i="11"/>
  <c r="E66" i="11"/>
  <c r="D66" i="11"/>
  <c r="M65" i="11"/>
  <c r="N65" i="11" s="1"/>
  <c r="O65" i="11" s="1"/>
  <c r="K65" i="11"/>
  <c r="J65" i="11"/>
  <c r="D65" i="11"/>
  <c r="E65" i="11" s="1"/>
  <c r="Y64" i="11"/>
  <c r="V64" i="11"/>
  <c r="M64" i="11"/>
  <c r="L64" i="11" a="1"/>
  <c r="L64" i="11" s="1"/>
  <c r="J64" i="11"/>
  <c r="H64" i="11"/>
  <c r="D64" i="11"/>
  <c r="Y63" i="11"/>
  <c r="V63" i="11"/>
  <c r="M63" i="11"/>
  <c r="R63" i="11" s="1"/>
  <c r="L63" i="11" a="1"/>
  <c r="L63" i="11" s="1"/>
  <c r="J63" i="11"/>
  <c r="H63" i="11"/>
  <c r="V147" i="11" s="1"/>
  <c r="D63" i="11"/>
  <c r="Y62" i="11"/>
  <c r="V62" i="11"/>
  <c r="R62" i="11"/>
  <c r="M62" i="11"/>
  <c r="N62" i="11" s="1"/>
  <c r="L62" i="11" a="1"/>
  <c r="L62" i="11" s="1"/>
  <c r="J62" i="11"/>
  <c r="H62" i="11"/>
  <c r="V146" i="11" s="1"/>
  <c r="D62" i="11"/>
  <c r="Y61" i="11"/>
  <c r="V61" i="11"/>
  <c r="R61" i="11"/>
  <c r="M61" i="11"/>
  <c r="L61" i="11" a="1"/>
  <c r="L61" i="11" s="1"/>
  <c r="J61" i="11"/>
  <c r="H61" i="11"/>
  <c r="V145" i="11" s="1"/>
  <c r="D61" i="11"/>
  <c r="Y60" i="11"/>
  <c r="V60" i="11"/>
  <c r="M60" i="11"/>
  <c r="R60" i="11" s="1"/>
  <c r="L60" i="11" a="1"/>
  <c r="L60" i="11" s="1"/>
  <c r="J60" i="11"/>
  <c r="H60" i="11"/>
  <c r="V144" i="11" s="1"/>
  <c r="D60" i="11"/>
  <c r="Y59" i="11"/>
  <c r="V59" i="11"/>
  <c r="M59" i="11"/>
  <c r="N60" i="11" s="1"/>
  <c r="L59" i="11" a="1"/>
  <c r="L59" i="11" s="1"/>
  <c r="J59" i="11"/>
  <c r="H59" i="11"/>
  <c r="V143" i="11" s="1"/>
  <c r="D59" i="11"/>
  <c r="Y58" i="11"/>
  <c r="V58" i="11"/>
  <c r="R58" i="11"/>
  <c r="N58" i="11"/>
  <c r="M58" i="11"/>
  <c r="L58" i="11" a="1"/>
  <c r="L58" i="11" s="1"/>
  <c r="J58" i="11"/>
  <c r="K64" i="11" s="1"/>
  <c r="H58" i="11"/>
  <c r="D58" i="11"/>
  <c r="Y57" i="11"/>
  <c r="V57" i="11"/>
  <c r="M57" i="11"/>
  <c r="R57" i="11" s="1"/>
  <c r="L57" i="11" a="1"/>
  <c r="L57" i="11" s="1"/>
  <c r="J57" i="11"/>
  <c r="K63" i="11" s="1"/>
  <c r="H57" i="11"/>
  <c r="D57" i="11"/>
  <c r="Y56" i="11"/>
  <c r="V56" i="11"/>
  <c r="M56" i="11"/>
  <c r="L56" i="11" a="1"/>
  <c r="L56" i="11" s="1"/>
  <c r="J56" i="11"/>
  <c r="H56" i="11"/>
  <c r="D56" i="11"/>
  <c r="E62" i="11" s="1"/>
  <c r="Y55" i="11"/>
  <c r="V55" i="11"/>
  <c r="N55" i="11"/>
  <c r="M55" i="11"/>
  <c r="R55" i="11" s="1"/>
  <c r="L55" i="11" a="1"/>
  <c r="L55" i="11" s="1"/>
  <c r="J55" i="11"/>
  <c r="H55" i="11"/>
  <c r="V139" i="11" s="1"/>
  <c r="D55" i="11"/>
  <c r="Y54" i="11"/>
  <c r="V54" i="11"/>
  <c r="R54" i="11"/>
  <c r="M54" i="11"/>
  <c r="N54" i="11" s="1"/>
  <c r="L54" i="11" a="1"/>
  <c r="L54" i="11" s="1"/>
  <c r="J54" i="11"/>
  <c r="H54" i="11"/>
  <c r="V138" i="11" s="1"/>
  <c r="D54" i="11"/>
  <c r="Y53" i="11"/>
  <c r="V53" i="11"/>
  <c r="R53" i="11"/>
  <c r="N53" i="11"/>
  <c r="M53" i="11"/>
  <c r="L53" i="11" a="1"/>
  <c r="L53" i="11" s="1"/>
  <c r="J53" i="11"/>
  <c r="K58" i="11" s="1"/>
  <c r="H53" i="11"/>
  <c r="V137" i="11" s="1"/>
  <c r="D53" i="11"/>
  <c r="Y52" i="11"/>
  <c r="V52" i="11"/>
  <c r="N52" i="11"/>
  <c r="M52" i="11"/>
  <c r="R52" i="11" s="1"/>
  <c r="L52" i="11" a="1"/>
  <c r="L52" i="11" s="1"/>
  <c r="J52" i="11"/>
  <c r="H52" i="11"/>
  <c r="V136" i="11" s="1"/>
  <c r="D52" i="11"/>
  <c r="AH51" i="11"/>
  <c r="AG51" i="11"/>
  <c r="Y51" i="11"/>
  <c r="V51" i="11"/>
  <c r="N51" i="11"/>
  <c r="M51" i="11"/>
  <c r="R51" i="11" s="1"/>
  <c r="L51" i="11" a="1"/>
  <c r="L51" i="11" s="1"/>
  <c r="J51" i="11"/>
  <c r="H51" i="11"/>
  <c r="V135" i="11" s="1"/>
  <c r="D51" i="11"/>
  <c r="Y50" i="11"/>
  <c r="V50" i="11"/>
  <c r="R50" i="11"/>
  <c r="N50" i="11"/>
  <c r="M50" i="11"/>
  <c r="L50" i="11" a="1"/>
  <c r="L50" i="11" s="1"/>
  <c r="J50" i="11"/>
  <c r="H50" i="11"/>
  <c r="D50" i="11"/>
  <c r="AH49" i="11"/>
  <c r="Y49" i="11"/>
  <c r="V49" i="11"/>
  <c r="N49" i="11"/>
  <c r="M49" i="11"/>
  <c r="R49" i="11" s="1"/>
  <c r="L49" i="11" a="1"/>
  <c r="L49" i="11" s="1"/>
  <c r="J49" i="11"/>
  <c r="H49" i="11"/>
  <c r="V133" i="11" s="1"/>
  <c r="D49" i="11"/>
  <c r="Y48" i="11"/>
  <c r="V48" i="11"/>
  <c r="M48" i="11"/>
  <c r="L48" i="11" a="1"/>
  <c r="L48" i="11" s="1"/>
  <c r="J48" i="11"/>
  <c r="K54" i="11" s="1"/>
  <c r="H48" i="11"/>
  <c r="D48" i="11"/>
  <c r="E54" i="11" s="1"/>
  <c r="Y47" i="11"/>
  <c r="V47" i="11"/>
  <c r="M47" i="11"/>
  <c r="R47" i="11" s="1"/>
  <c r="L47" i="11" a="1"/>
  <c r="L47" i="11" s="1"/>
  <c r="J47" i="11"/>
  <c r="H47" i="11"/>
  <c r="V131" i="11" s="1"/>
  <c r="D47" i="11"/>
  <c r="Y46" i="11"/>
  <c r="V46" i="11"/>
  <c r="M46" i="11"/>
  <c r="N46" i="11" s="1"/>
  <c r="L46" i="11" a="1"/>
  <c r="L46" i="11" s="1"/>
  <c r="J46" i="11"/>
  <c r="H46" i="11"/>
  <c r="V130" i="11" s="1"/>
  <c r="E46" i="11"/>
  <c r="D46" i="11"/>
  <c r="Y45" i="11"/>
  <c r="V45" i="11"/>
  <c r="R45" i="11"/>
  <c r="M45" i="11"/>
  <c r="L45" i="11" a="1"/>
  <c r="L45" i="11" s="1"/>
  <c r="J45" i="11"/>
  <c r="H45" i="11"/>
  <c r="V129" i="11" s="1"/>
  <c r="D45" i="11"/>
  <c r="AG44" i="11"/>
  <c r="AH44" i="11" s="1"/>
  <c r="Y44" i="11"/>
  <c r="V44" i="11"/>
  <c r="M44" i="11"/>
  <c r="L44" i="11" a="1"/>
  <c r="L44" i="11" s="1"/>
  <c r="J44" i="11"/>
  <c r="K48" i="11" s="1"/>
  <c r="H44" i="11"/>
  <c r="D44" i="11"/>
  <c r="AG43" i="11"/>
  <c r="AH43" i="11" s="1"/>
  <c r="Y43" i="11"/>
  <c r="V43" i="11"/>
  <c r="R43" i="11"/>
  <c r="M43" i="11"/>
  <c r="N43" i="11" s="1"/>
  <c r="L43" i="11" a="1"/>
  <c r="L43" i="11" s="1"/>
  <c r="J43" i="11"/>
  <c r="H43" i="11"/>
  <c r="V127" i="11" s="1"/>
  <c r="E43" i="11"/>
  <c r="D43" i="11"/>
  <c r="AG42" i="11"/>
  <c r="AH42" i="11" s="1"/>
  <c r="Y42" i="11"/>
  <c r="V42" i="11"/>
  <c r="R42" i="11"/>
  <c r="N42" i="11"/>
  <c r="M42" i="11"/>
  <c r="L42" i="11" a="1"/>
  <c r="L42" i="11" s="1"/>
  <c r="J42" i="11"/>
  <c r="H42" i="11"/>
  <c r="D42" i="11"/>
  <c r="Y41" i="11"/>
  <c r="V41" i="11"/>
  <c r="M41" i="11"/>
  <c r="L41" i="11" a="1"/>
  <c r="L41" i="11" s="1"/>
  <c r="J41" i="11"/>
  <c r="K47" i="11" s="1"/>
  <c r="H41" i="11"/>
  <c r="V125" i="11" s="1"/>
  <c r="D41" i="11"/>
  <c r="E47" i="11" s="1"/>
  <c r="Y40" i="11"/>
  <c r="V40" i="11"/>
  <c r="M40" i="11"/>
  <c r="R40" i="11" s="1"/>
  <c r="L40" i="11" a="1"/>
  <c r="L40" i="11" s="1"/>
  <c r="J40" i="11"/>
  <c r="H40" i="11"/>
  <c r="D40" i="11"/>
  <c r="Y39" i="11"/>
  <c r="V39" i="11"/>
  <c r="R39" i="11"/>
  <c r="M39" i="11"/>
  <c r="L39" i="11" a="1"/>
  <c r="L39" i="11" s="1"/>
  <c r="J39" i="11"/>
  <c r="H39" i="11"/>
  <c r="V123" i="11" s="1"/>
  <c r="D39" i="11"/>
  <c r="E45" i="11" s="1"/>
  <c r="B39" i="11"/>
  <c r="Y38" i="11"/>
  <c r="V38" i="11"/>
  <c r="R38" i="11"/>
  <c r="M38" i="11"/>
  <c r="L38" i="11" a="1"/>
  <c r="L38" i="11" s="1"/>
  <c r="J38" i="11"/>
  <c r="H38" i="11"/>
  <c r="V122" i="11" s="1"/>
  <c r="D38" i="11"/>
  <c r="Y37" i="11"/>
  <c r="V37" i="11"/>
  <c r="M37" i="11"/>
  <c r="L37" i="11" a="1"/>
  <c r="L37" i="11" s="1"/>
  <c r="J37" i="11"/>
  <c r="H37" i="11"/>
  <c r="V121" i="11" s="1"/>
  <c r="D37" i="11"/>
  <c r="AH36" i="11"/>
  <c r="AG36" i="11"/>
  <c r="Y36" i="11"/>
  <c r="V36" i="11"/>
  <c r="R36" i="11"/>
  <c r="U36" i="11" s="1"/>
  <c r="N36" i="11"/>
  <c r="M36" i="11"/>
  <c r="L36" i="11" a="1"/>
  <c r="L36" i="11" s="1"/>
  <c r="J36" i="11"/>
  <c r="H36" i="11"/>
  <c r="V120" i="11" s="1"/>
  <c r="D36" i="11"/>
  <c r="Y35" i="11"/>
  <c r="V35" i="11"/>
  <c r="M35" i="11"/>
  <c r="R35" i="11" s="1"/>
  <c r="L35" i="11" a="1"/>
  <c r="L35" i="11" s="1"/>
  <c r="J35" i="11"/>
  <c r="H35" i="11"/>
  <c r="V119" i="11" s="1"/>
  <c r="D35" i="11"/>
  <c r="AG34" i="11"/>
  <c r="AH34" i="11" s="1"/>
  <c r="Y34" i="11"/>
  <c r="V34" i="11"/>
  <c r="S34" i="11"/>
  <c r="M34" i="11"/>
  <c r="L34" i="11" a="1"/>
  <c r="L34" i="11" s="1"/>
  <c r="J34" i="11"/>
  <c r="H34" i="11"/>
  <c r="V118" i="11" s="1"/>
  <c r="D34" i="11"/>
  <c r="Y33" i="11"/>
  <c r="V33" i="11"/>
  <c r="M33" i="11"/>
  <c r="R33" i="11" s="1"/>
  <c r="L33" i="11" a="1"/>
  <c r="L33" i="11" s="1"/>
  <c r="J33" i="11"/>
  <c r="K39" i="11" s="1"/>
  <c r="H33" i="11"/>
  <c r="D33" i="11"/>
  <c r="AH32" i="11"/>
  <c r="AG32" i="11"/>
  <c r="Y32" i="11"/>
  <c r="V32" i="11"/>
  <c r="S32" i="11"/>
  <c r="R32" i="11"/>
  <c r="M32" i="11"/>
  <c r="L32" i="11" a="1"/>
  <c r="L32" i="11" s="1"/>
  <c r="J32" i="11"/>
  <c r="K38" i="11" s="1"/>
  <c r="H32" i="11"/>
  <c r="V116" i="11" s="1"/>
  <c r="D32" i="11"/>
  <c r="AG31" i="11"/>
  <c r="AH31" i="11" s="1"/>
  <c r="Y31" i="11"/>
  <c r="V31" i="11"/>
  <c r="Z31" i="11" s="1"/>
  <c r="AA31" i="11" s="1"/>
  <c r="AD31" i="11" s="1"/>
  <c r="U31" i="11"/>
  <c r="X31" i="11" s="1"/>
  <c r="M31" i="11"/>
  <c r="N32" i="11" s="1"/>
  <c r="L31" i="11" a="1"/>
  <c r="L31" i="11" s="1"/>
  <c r="H31" i="11"/>
  <c r="V115" i="11" s="1"/>
  <c r="I30" i="11"/>
  <c r="H30" i="11"/>
  <c r="V114" i="11" s="1"/>
  <c r="C30" i="11"/>
  <c r="H29" i="11" s="1"/>
  <c r="V113" i="11" s="1"/>
  <c r="AG29" i="11"/>
  <c r="I29" i="11"/>
  <c r="C29" i="11"/>
  <c r="AG49" i="11" s="1"/>
  <c r="AG28" i="11"/>
  <c r="I28" i="11"/>
  <c r="H28" i="11"/>
  <c r="V112" i="11" s="1"/>
  <c r="C28" i="11"/>
  <c r="AG27" i="11"/>
  <c r="AH27" i="11" s="1"/>
  <c r="I27" i="11"/>
  <c r="C27" i="11"/>
  <c r="I26" i="11"/>
  <c r="C26" i="11"/>
  <c r="AG25" i="11"/>
  <c r="I25" i="11"/>
  <c r="C25" i="11"/>
  <c r="H24" i="11" s="1"/>
  <c r="V108" i="11" s="1"/>
  <c r="I24" i="11"/>
  <c r="C24" i="11"/>
  <c r="AG23" i="11"/>
  <c r="AH23" i="11" s="1"/>
  <c r="H23" i="11"/>
  <c r="V107" i="11" s="1"/>
  <c r="AG22" i="11"/>
  <c r="H22" i="11"/>
  <c r="V106" i="11" s="1"/>
  <c r="C22" i="11"/>
  <c r="AH22" i="11" s="1"/>
  <c r="H21" i="11"/>
  <c r="V105" i="11" s="1"/>
  <c r="C21" i="11"/>
  <c r="AG41" i="11" s="1"/>
  <c r="AH41" i="11" s="1"/>
  <c r="C20" i="11"/>
  <c r="AG40" i="11" s="1"/>
  <c r="AH40" i="11" s="1"/>
  <c r="C19" i="11"/>
  <c r="AG39" i="11" s="1"/>
  <c r="AH39" i="11" s="1"/>
  <c r="H18" i="11"/>
  <c r="V102" i="11" s="1"/>
  <c r="C18" i="11"/>
  <c r="AG38" i="11" s="1"/>
  <c r="AH38" i="11" s="1"/>
  <c r="H17" i="11"/>
  <c r="V101" i="11" s="1"/>
  <c r="C17" i="11"/>
  <c r="H15" i="11"/>
  <c r="C15" i="11"/>
  <c r="H14" i="11" s="1"/>
  <c r="C14" i="11"/>
  <c r="C13" i="11"/>
  <c r="H13" i="11" s="1"/>
  <c r="C12" i="11"/>
  <c r="B12" i="11"/>
  <c r="H11" i="11"/>
  <c r="C11" i="11"/>
  <c r="H10" i="11"/>
  <c r="C10" i="11"/>
  <c r="H9" i="11" s="1"/>
  <c r="C8" i="11"/>
  <c r="H8" i="11" s="1"/>
  <c r="C7" i="11"/>
  <c r="H7" i="11" s="1"/>
  <c r="C6" i="11"/>
  <c r="B6" i="11"/>
  <c r="C5" i="11"/>
  <c r="H4" i="11"/>
  <c r="C4" i="11"/>
  <c r="AG24" i="11" s="1"/>
  <c r="AH24" i="11" s="1"/>
  <c r="C3" i="11"/>
  <c r="H2" i="11"/>
  <c r="AH385" i="10"/>
  <c r="O385" i="10"/>
  <c r="M385" i="10"/>
  <c r="N385" i="10" s="1"/>
  <c r="K385" i="10"/>
  <c r="J385" i="10"/>
  <c r="E385" i="10"/>
  <c r="D385" i="10"/>
  <c r="AH384" i="10"/>
  <c r="O384" i="10"/>
  <c r="M384" i="10"/>
  <c r="N384" i="10" s="1"/>
  <c r="K384" i="10"/>
  <c r="J384" i="10"/>
  <c r="E384" i="10"/>
  <c r="D384" i="10"/>
  <c r="AH383" i="10"/>
  <c r="O383" i="10"/>
  <c r="N383" i="10"/>
  <c r="M383" i="10"/>
  <c r="K383" i="10"/>
  <c r="J383" i="10"/>
  <c r="E383" i="10"/>
  <c r="D383" i="10"/>
  <c r="AH382" i="10"/>
  <c r="O382" i="10"/>
  <c r="M382" i="10"/>
  <c r="N382" i="10" s="1"/>
  <c r="K382" i="10"/>
  <c r="J382" i="10"/>
  <c r="E382" i="10"/>
  <c r="D382" i="10"/>
  <c r="AH381" i="10"/>
  <c r="O381" i="10"/>
  <c r="M381" i="10"/>
  <c r="N381" i="10" s="1"/>
  <c r="K381" i="10"/>
  <c r="J381" i="10"/>
  <c r="E381" i="10"/>
  <c r="D381" i="10"/>
  <c r="AH380" i="10"/>
  <c r="O380" i="10"/>
  <c r="M380" i="10"/>
  <c r="N380" i="10" s="1"/>
  <c r="K380" i="10"/>
  <c r="J380" i="10"/>
  <c r="E380" i="10"/>
  <c r="D380" i="10"/>
  <c r="AH379" i="10"/>
  <c r="O379" i="10"/>
  <c r="N379" i="10"/>
  <c r="M379" i="10"/>
  <c r="K379" i="10"/>
  <c r="J379" i="10"/>
  <c r="E379" i="10"/>
  <c r="D379" i="10"/>
  <c r="AH378" i="10"/>
  <c r="O378" i="10"/>
  <c r="N378" i="10"/>
  <c r="M378" i="10"/>
  <c r="K378" i="10"/>
  <c r="J378" i="10"/>
  <c r="E378" i="10"/>
  <c r="D378" i="10"/>
  <c r="AH377" i="10"/>
  <c r="O377" i="10"/>
  <c r="M377" i="10"/>
  <c r="N377" i="10" s="1"/>
  <c r="K377" i="10"/>
  <c r="J377" i="10"/>
  <c r="E377" i="10"/>
  <c r="D377" i="10"/>
  <c r="AH376" i="10"/>
  <c r="O376" i="10"/>
  <c r="N376" i="10"/>
  <c r="M376" i="10"/>
  <c r="K376" i="10"/>
  <c r="J376" i="10"/>
  <c r="E376" i="10"/>
  <c r="D376" i="10"/>
  <c r="AH375" i="10"/>
  <c r="O375" i="10"/>
  <c r="N375" i="10"/>
  <c r="M375" i="10"/>
  <c r="K375" i="10"/>
  <c r="J375" i="10"/>
  <c r="E375" i="10"/>
  <c r="D375" i="10"/>
  <c r="AH374" i="10"/>
  <c r="O374" i="10"/>
  <c r="M374" i="10"/>
  <c r="N374" i="10" s="1"/>
  <c r="K374" i="10"/>
  <c r="J374" i="10"/>
  <c r="E374" i="10"/>
  <c r="D374" i="10"/>
  <c r="AH373" i="10"/>
  <c r="O373" i="10"/>
  <c r="M373" i="10"/>
  <c r="N373" i="10" s="1"/>
  <c r="K373" i="10"/>
  <c r="J373" i="10"/>
  <c r="E373" i="10"/>
  <c r="D373" i="10"/>
  <c r="AH372" i="10"/>
  <c r="O372" i="10"/>
  <c r="N372" i="10"/>
  <c r="M372" i="10"/>
  <c r="K372" i="10"/>
  <c r="J372" i="10"/>
  <c r="E372" i="10"/>
  <c r="D372" i="10"/>
  <c r="AH371" i="10"/>
  <c r="O371" i="10"/>
  <c r="M371" i="10"/>
  <c r="N371" i="10" s="1"/>
  <c r="K371" i="10"/>
  <c r="J371" i="10"/>
  <c r="E371" i="10"/>
  <c r="D371" i="10"/>
  <c r="AH370" i="10"/>
  <c r="O370" i="10"/>
  <c r="N370" i="10"/>
  <c r="M370" i="10"/>
  <c r="K370" i="10"/>
  <c r="J370" i="10"/>
  <c r="E370" i="10"/>
  <c r="D370" i="10"/>
  <c r="AH369" i="10"/>
  <c r="O369" i="10"/>
  <c r="M369" i="10"/>
  <c r="N369" i="10" s="1"/>
  <c r="K369" i="10"/>
  <c r="J369" i="10"/>
  <c r="E369" i="10"/>
  <c r="D369" i="10"/>
  <c r="AH368" i="10"/>
  <c r="O368" i="10"/>
  <c r="N368" i="10"/>
  <c r="M368" i="10"/>
  <c r="K368" i="10"/>
  <c r="J368" i="10"/>
  <c r="E368" i="10"/>
  <c r="D368" i="10"/>
  <c r="AH367" i="10"/>
  <c r="O367" i="10"/>
  <c r="N367" i="10"/>
  <c r="M367" i="10"/>
  <c r="K367" i="10"/>
  <c r="J367" i="10"/>
  <c r="E367" i="10"/>
  <c r="D367" i="10"/>
  <c r="AH366" i="10"/>
  <c r="O366" i="10"/>
  <c r="M366" i="10"/>
  <c r="N366" i="10" s="1"/>
  <c r="K366" i="10"/>
  <c r="J366" i="10"/>
  <c r="E366" i="10"/>
  <c r="D366" i="10"/>
  <c r="AH365" i="10"/>
  <c r="O365" i="10"/>
  <c r="M365" i="10"/>
  <c r="N365" i="10" s="1"/>
  <c r="K365" i="10"/>
  <c r="J365" i="10"/>
  <c r="E365" i="10"/>
  <c r="D365" i="10"/>
  <c r="AH364" i="10"/>
  <c r="O364" i="10"/>
  <c r="N364" i="10"/>
  <c r="M364" i="10"/>
  <c r="K364" i="10"/>
  <c r="J364" i="10"/>
  <c r="E364" i="10"/>
  <c r="D364" i="10"/>
  <c r="AH363" i="10"/>
  <c r="O363" i="10"/>
  <c r="M363" i="10"/>
  <c r="N363" i="10" s="1"/>
  <c r="K363" i="10"/>
  <c r="J363" i="10"/>
  <c r="E363" i="10"/>
  <c r="D363" i="10"/>
  <c r="AH362" i="10"/>
  <c r="O362" i="10"/>
  <c r="N362" i="10"/>
  <c r="M362" i="10"/>
  <c r="K362" i="10"/>
  <c r="J362" i="10"/>
  <c r="E362" i="10"/>
  <c r="D362" i="10"/>
  <c r="AH361" i="10"/>
  <c r="O361" i="10"/>
  <c r="M361" i="10"/>
  <c r="N361" i="10" s="1"/>
  <c r="K361" i="10"/>
  <c r="J361" i="10"/>
  <c r="E361" i="10"/>
  <c r="D361" i="10"/>
  <c r="AH360" i="10"/>
  <c r="O360" i="10"/>
  <c r="N360" i="10"/>
  <c r="M360" i="10"/>
  <c r="K360" i="10"/>
  <c r="J360" i="10"/>
  <c r="E360" i="10"/>
  <c r="D360" i="10"/>
  <c r="AH359" i="10"/>
  <c r="O359" i="10"/>
  <c r="N359" i="10"/>
  <c r="M359" i="10"/>
  <c r="K359" i="10"/>
  <c r="J359" i="10"/>
  <c r="E359" i="10"/>
  <c r="D359" i="10"/>
  <c r="AH358" i="10"/>
  <c r="O358" i="10"/>
  <c r="M358" i="10"/>
  <c r="N358" i="10" s="1"/>
  <c r="K358" i="10"/>
  <c r="J358" i="10"/>
  <c r="E358" i="10"/>
  <c r="D358" i="10"/>
  <c r="AH357" i="10"/>
  <c r="O357" i="10"/>
  <c r="M357" i="10"/>
  <c r="N357" i="10" s="1"/>
  <c r="K357" i="10"/>
  <c r="J357" i="10"/>
  <c r="E357" i="10"/>
  <c r="D357" i="10"/>
  <c r="AH356" i="10"/>
  <c r="O356" i="10"/>
  <c r="N356" i="10"/>
  <c r="M356" i="10"/>
  <c r="K356" i="10"/>
  <c r="J356" i="10"/>
  <c r="E356" i="10"/>
  <c r="D356" i="10"/>
  <c r="AH355" i="10"/>
  <c r="O355" i="10"/>
  <c r="M355" i="10"/>
  <c r="N355" i="10" s="1"/>
  <c r="K355" i="10"/>
  <c r="J355" i="10"/>
  <c r="E355" i="10"/>
  <c r="D355" i="10"/>
  <c r="AH354" i="10"/>
  <c r="O354" i="10"/>
  <c r="N354" i="10"/>
  <c r="M354" i="10"/>
  <c r="K354" i="10"/>
  <c r="J354" i="10"/>
  <c r="E354" i="10"/>
  <c r="D354" i="10"/>
  <c r="AH353" i="10"/>
  <c r="O353" i="10"/>
  <c r="M353" i="10"/>
  <c r="N353" i="10" s="1"/>
  <c r="K353" i="10"/>
  <c r="J353" i="10"/>
  <c r="E353" i="10"/>
  <c r="D353" i="10"/>
  <c r="AH352" i="10"/>
  <c r="O352" i="10"/>
  <c r="N352" i="10"/>
  <c r="M352" i="10"/>
  <c r="K352" i="10"/>
  <c r="J352" i="10"/>
  <c r="E352" i="10"/>
  <c r="D352" i="10"/>
  <c r="AH351" i="10"/>
  <c r="O351" i="10"/>
  <c r="N351" i="10"/>
  <c r="M351" i="10"/>
  <c r="K351" i="10"/>
  <c r="J351" i="10"/>
  <c r="E351" i="10"/>
  <c r="D351" i="10"/>
  <c r="AH350" i="10"/>
  <c r="O350" i="10"/>
  <c r="M350" i="10"/>
  <c r="N350" i="10" s="1"/>
  <c r="K350" i="10"/>
  <c r="J350" i="10"/>
  <c r="E350" i="10"/>
  <c r="D350" i="10"/>
  <c r="AH349" i="10"/>
  <c r="O349" i="10"/>
  <c r="M349" i="10"/>
  <c r="N349" i="10" s="1"/>
  <c r="K349" i="10"/>
  <c r="J349" i="10"/>
  <c r="E349" i="10"/>
  <c r="D349" i="10"/>
  <c r="AH348" i="10"/>
  <c r="O348" i="10"/>
  <c r="N348" i="10"/>
  <c r="M348" i="10"/>
  <c r="K348" i="10"/>
  <c r="J348" i="10"/>
  <c r="E348" i="10"/>
  <c r="D348" i="10"/>
  <c r="AH347" i="10"/>
  <c r="O347" i="10"/>
  <c r="M347" i="10"/>
  <c r="N347" i="10" s="1"/>
  <c r="K347" i="10"/>
  <c r="J347" i="10"/>
  <c r="E347" i="10"/>
  <c r="D347" i="10"/>
  <c r="AH346" i="10"/>
  <c r="O346" i="10"/>
  <c r="N346" i="10"/>
  <c r="M346" i="10"/>
  <c r="K346" i="10"/>
  <c r="J346" i="10"/>
  <c r="E346" i="10"/>
  <c r="D346" i="10"/>
  <c r="AH345" i="10"/>
  <c r="O345" i="10"/>
  <c r="M345" i="10"/>
  <c r="N345" i="10" s="1"/>
  <c r="K345" i="10"/>
  <c r="J345" i="10"/>
  <c r="E345" i="10"/>
  <c r="D345" i="10"/>
  <c r="AH344" i="10"/>
  <c r="O344" i="10"/>
  <c r="N344" i="10"/>
  <c r="M344" i="10"/>
  <c r="K344" i="10"/>
  <c r="J344" i="10"/>
  <c r="E344" i="10"/>
  <c r="D344" i="10"/>
  <c r="AH343" i="10"/>
  <c r="O343" i="10"/>
  <c r="N343" i="10"/>
  <c r="M343" i="10"/>
  <c r="K343" i="10"/>
  <c r="J343" i="10"/>
  <c r="E343" i="10"/>
  <c r="D343" i="10"/>
  <c r="AH342" i="10"/>
  <c r="O342" i="10"/>
  <c r="N342" i="10"/>
  <c r="M342" i="10"/>
  <c r="K342" i="10"/>
  <c r="J342" i="10"/>
  <c r="E342" i="10"/>
  <c r="D342" i="10"/>
  <c r="AH341" i="10"/>
  <c r="O341" i="10"/>
  <c r="M341" i="10"/>
  <c r="N341" i="10" s="1"/>
  <c r="K341" i="10"/>
  <c r="J341" i="10"/>
  <c r="E341" i="10"/>
  <c r="D341" i="10"/>
  <c r="AH340" i="10"/>
  <c r="O340" i="10"/>
  <c r="N340" i="10"/>
  <c r="M340" i="10"/>
  <c r="K340" i="10"/>
  <c r="J340" i="10"/>
  <c r="E340" i="10"/>
  <c r="D340" i="10"/>
  <c r="AH339" i="10"/>
  <c r="O339" i="10"/>
  <c r="M339" i="10"/>
  <c r="N339" i="10" s="1"/>
  <c r="K339" i="10"/>
  <c r="J339" i="10"/>
  <c r="E339" i="10"/>
  <c r="D339" i="10"/>
  <c r="AH338" i="10"/>
  <c r="O338" i="10"/>
  <c r="N338" i="10"/>
  <c r="M338" i="10"/>
  <c r="K338" i="10"/>
  <c r="J338" i="10"/>
  <c r="E338" i="10"/>
  <c r="D338" i="10"/>
  <c r="AH337" i="10"/>
  <c r="O337" i="10"/>
  <c r="M337" i="10"/>
  <c r="N337" i="10" s="1"/>
  <c r="K337" i="10"/>
  <c r="J337" i="10"/>
  <c r="E337" i="10"/>
  <c r="D337" i="10"/>
  <c r="AH336" i="10"/>
  <c r="O336" i="10"/>
  <c r="N336" i="10"/>
  <c r="M336" i="10"/>
  <c r="K336" i="10"/>
  <c r="J336" i="10"/>
  <c r="E336" i="10"/>
  <c r="D336" i="10"/>
  <c r="AH335" i="10"/>
  <c r="O335" i="10"/>
  <c r="M335" i="10"/>
  <c r="N335" i="10" s="1"/>
  <c r="K335" i="10"/>
  <c r="J335" i="10"/>
  <c r="E335" i="10"/>
  <c r="D335" i="10"/>
  <c r="AH334" i="10"/>
  <c r="O334" i="10"/>
  <c r="M334" i="10"/>
  <c r="N334" i="10" s="1"/>
  <c r="K334" i="10"/>
  <c r="J334" i="10"/>
  <c r="E334" i="10"/>
  <c r="D334" i="10"/>
  <c r="AH333" i="10"/>
  <c r="O333" i="10"/>
  <c r="N333" i="10"/>
  <c r="M333" i="10"/>
  <c r="K333" i="10"/>
  <c r="J333" i="10"/>
  <c r="E333" i="10"/>
  <c r="D333" i="10"/>
  <c r="AH332" i="10"/>
  <c r="O332" i="10"/>
  <c r="M332" i="10"/>
  <c r="N332" i="10" s="1"/>
  <c r="K332" i="10"/>
  <c r="J332" i="10"/>
  <c r="E332" i="10"/>
  <c r="D332" i="10"/>
  <c r="AH331" i="10"/>
  <c r="O331" i="10"/>
  <c r="M331" i="10"/>
  <c r="N331" i="10" s="1"/>
  <c r="K331" i="10"/>
  <c r="J331" i="10"/>
  <c r="E331" i="10"/>
  <c r="D331" i="10"/>
  <c r="AH330" i="10"/>
  <c r="O330" i="10"/>
  <c r="M330" i="10"/>
  <c r="N330" i="10" s="1"/>
  <c r="K330" i="10"/>
  <c r="J330" i="10"/>
  <c r="E330" i="10"/>
  <c r="D330" i="10"/>
  <c r="AH329" i="10"/>
  <c r="O329" i="10"/>
  <c r="N329" i="10"/>
  <c r="M329" i="10"/>
  <c r="K329" i="10"/>
  <c r="J329" i="10"/>
  <c r="E329" i="10"/>
  <c r="D329" i="10"/>
  <c r="AH328" i="10"/>
  <c r="O328" i="10"/>
  <c r="M328" i="10"/>
  <c r="N328" i="10" s="1"/>
  <c r="K328" i="10"/>
  <c r="J328" i="10"/>
  <c r="E328" i="10"/>
  <c r="D328" i="10"/>
  <c r="AH327" i="10"/>
  <c r="O327" i="10"/>
  <c r="M327" i="10"/>
  <c r="N327" i="10" s="1"/>
  <c r="K327" i="10"/>
  <c r="J327" i="10"/>
  <c r="E327" i="10"/>
  <c r="D327" i="10"/>
  <c r="AH326" i="10"/>
  <c r="O326" i="10"/>
  <c r="N326" i="10"/>
  <c r="M326" i="10"/>
  <c r="K326" i="10"/>
  <c r="J326" i="10"/>
  <c r="E326" i="10"/>
  <c r="D326" i="10"/>
  <c r="AH325" i="10"/>
  <c r="O325" i="10"/>
  <c r="M325" i="10"/>
  <c r="N325" i="10" s="1"/>
  <c r="K325" i="10"/>
  <c r="J325" i="10"/>
  <c r="E325" i="10"/>
  <c r="D325" i="10"/>
  <c r="AH324" i="10"/>
  <c r="O324" i="10"/>
  <c r="N324" i="10"/>
  <c r="M324" i="10"/>
  <c r="K324" i="10"/>
  <c r="J324" i="10"/>
  <c r="E324" i="10"/>
  <c r="D324" i="10"/>
  <c r="AH323" i="10"/>
  <c r="O323" i="10"/>
  <c r="N323" i="10"/>
  <c r="M323" i="10"/>
  <c r="K323" i="10"/>
  <c r="J323" i="10"/>
  <c r="E323" i="10"/>
  <c r="D323" i="10"/>
  <c r="AH322" i="10"/>
  <c r="O322" i="10"/>
  <c r="M322" i="10"/>
  <c r="N322" i="10" s="1"/>
  <c r="K322" i="10"/>
  <c r="J322" i="10"/>
  <c r="E322" i="10"/>
  <c r="D322" i="10"/>
  <c r="AH321" i="10"/>
  <c r="O321" i="10"/>
  <c r="N321" i="10"/>
  <c r="M321" i="10"/>
  <c r="K321" i="10"/>
  <c r="J321" i="10"/>
  <c r="E321" i="10"/>
  <c r="D321" i="10"/>
  <c r="AH320" i="10"/>
  <c r="O320" i="10"/>
  <c r="M320" i="10"/>
  <c r="N320" i="10" s="1"/>
  <c r="K320" i="10"/>
  <c r="J320" i="10"/>
  <c r="E320" i="10"/>
  <c r="D320" i="10"/>
  <c r="AH319" i="10"/>
  <c r="O319" i="10"/>
  <c r="M319" i="10"/>
  <c r="N319" i="10" s="1"/>
  <c r="K319" i="10"/>
  <c r="J319" i="10"/>
  <c r="E319" i="10"/>
  <c r="D319" i="10"/>
  <c r="AH318" i="10"/>
  <c r="O318" i="10"/>
  <c r="N318" i="10"/>
  <c r="M318" i="10"/>
  <c r="K318" i="10"/>
  <c r="J318" i="10"/>
  <c r="E318" i="10"/>
  <c r="D318" i="10"/>
  <c r="AH317" i="10"/>
  <c r="O317" i="10"/>
  <c r="M317" i="10"/>
  <c r="N317" i="10" s="1"/>
  <c r="K317" i="10"/>
  <c r="J317" i="10"/>
  <c r="E317" i="10"/>
  <c r="D317" i="10"/>
  <c r="AH316" i="10"/>
  <c r="O316" i="10"/>
  <c r="N316" i="10"/>
  <c r="M316" i="10"/>
  <c r="K316" i="10"/>
  <c r="J316" i="10"/>
  <c r="E316" i="10"/>
  <c r="D316" i="10"/>
  <c r="AH315" i="10"/>
  <c r="O315" i="10"/>
  <c r="N315" i="10"/>
  <c r="M315" i="10"/>
  <c r="K315" i="10"/>
  <c r="J315" i="10"/>
  <c r="E315" i="10"/>
  <c r="D315" i="10"/>
  <c r="AH314" i="10"/>
  <c r="O314" i="10"/>
  <c r="M314" i="10"/>
  <c r="N314" i="10" s="1"/>
  <c r="K314" i="10"/>
  <c r="J314" i="10"/>
  <c r="E314" i="10"/>
  <c r="D314" i="10"/>
  <c r="AH313" i="10"/>
  <c r="O313" i="10"/>
  <c r="N313" i="10"/>
  <c r="M313" i="10"/>
  <c r="K313" i="10"/>
  <c r="J313" i="10"/>
  <c r="E313" i="10"/>
  <c r="D313" i="10"/>
  <c r="AH312" i="10"/>
  <c r="O312" i="10"/>
  <c r="M312" i="10"/>
  <c r="N312" i="10" s="1"/>
  <c r="K312" i="10"/>
  <c r="J312" i="10"/>
  <c r="E312" i="10"/>
  <c r="D312" i="10"/>
  <c r="AH311" i="10"/>
  <c r="O311" i="10"/>
  <c r="M311" i="10"/>
  <c r="N311" i="10" s="1"/>
  <c r="K311" i="10"/>
  <c r="J311" i="10"/>
  <c r="E311" i="10"/>
  <c r="D311" i="10"/>
  <c r="AH310" i="10"/>
  <c r="O310" i="10"/>
  <c r="N310" i="10"/>
  <c r="M310" i="10"/>
  <c r="K310" i="10"/>
  <c r="J310" i="10"/>
  <c r="E310" i="10"/>
  <c r="D310" i="10"/>
  <c r="AH309" i="10"/>
  <c r="O309" i="10"/>
  <c r="M309" i="10"/>
  <c r="N309" i="10" s="1"/>
  <c r="K309" i="10"/>
  <c r="J309" i="10"/>
  <c r="E309" i="10"/>
  <c r="D309" i="10"/>
  <c r="AH308" i="10"/>
  <c r="O308" i="10"/>
  <c r="N308" i="10"/>
  <c r="M308" i="10"/>
  <c r="K308" i="10"/>
  <c r="J308" i="10"/>
  <c r="E308" i="10"/>
  <c r="D308" i="10"/>
  <c r="AH307" i="10"/>
  <c r="O307" i="10"/>
  <c r="N307" i="10"/>
  <c r="M307" i="10"/>
  <c r="K307" i="10"/>
  <c r="J307" i="10"/>
  <c r="E307" i="10"/>
  <c r="D307" i="10"/>
  <c r="AH306" i="10"/>
  <c r="O306" i="10"/>
  <c r="M306" i="10"/>
  <c r="N306" i="10" s="1"/>
  <c r="K306" i="10"/>
  <c r="J306" i="10"/>
  <c r="E306" i="10"/>
  <c r="D306" i="10"/>
  <c r="AH305" i="10"/>
  <c r="O305" i="10"/>
  <c r="N305" i="10"/>
  <c r="M305" i="10"/>
  <c r="K305" i="10"/>
  <c r="J305" i="10"/>
  <c r="E305" i="10"/>
  <c r="D305" i="10"/>
  <c r="AH304" i="10"/>
  <c r="O304" i="10"/>
  <c r="M304" i="10"/>
  <c r="N304" i="10" s="1"/>
  <c r="K304" i="10"/>
  <c r="J304" i="10"/>
  <c r="E304" i="10"/>
  <c r="D304" i="10"/>
  <c r="AH303" i="10"/>
  <c r="O303" i="10"/>
  <c r="M303" i="10"/>
  <c r="N303" i="10" s="1"/>
  <c r="K303" i="10"/>
  <c r="J303" i="10"/>
  <c r="E303" i="10"/>
  <c r="D303" i="10"/>
  <c r="AH302" i="10"/>
  <c r="O302" i="10"/>
  <c r="N302" i="10"/>
  <c r="M302" i="10"/>
  <c r="K302" i="10"/>
  <c r="J302" i="10"/>
  <c r="E302" i="10"/>
  <c r="D302" i="10"/>
  <c r="AH301" i="10"/>
  <c r="O301" i="10"/>
  <c r="M301" i="10"/>
  <c r="N301" i="10" s="1"/>
  <c r="K301" i="10"/>
  <c r="J301" i="10"/>
  <c r="E301" i="10"/>
  <c r="D301" i="10"/>
  <c r="AH300" i="10"/>
  <c r="O300" i="10"/>
  <c r="N300" i="10"/>
  <c r="M300" i="10"/>
  <c r="K300" i="10"/>
  <c r="J300" i="10"/>
  <c r="E300" i="10"/>
  <c r="D300" i="10"/>
  <c r="AH299" i="10"/>
  <c r="O299" i="10"/>
  <c r="N299" i="10"/>
  <c r="M299" i="10"/>
  <c r="K299" i="10"/>
  <c r="J299" i="10"/>
  <c r="E299" i="10"/>
  <c r="D299" i="10"/>
  <c r="AH298" i="10"/>
  <c r="O298" i="10"/>
  <c r="M298" i="10"/>
  <c r="N298" i="10" s="1"/>
  <c r="K298" i="10"/>
  <c r="J298" i="10"/>
  <c r="E298" i="10"/>
  <c r="D298" i="10"/>
  <c r="AH297" i="10"/>
  <c r="O297" i="10"/>
  <c r="N297" i="10"/>
  <c r="M297" i="10"/>
  <c r="K297" i="10"/>
  <c r="J297" i="10"/>
  <c r="E297" i="10"/>
  <c r="D297" i="10"/>
  <c r="AH296" i="10"/>
  <c r="O296" i="10"/>
  <c r="M296" i="10"/>
  <c r="N296" i="10" s="1"/>
  <c r="K296" i="10"/>
  <c r="J296" i="10"/>
  <c r="E296" i="10"/>
  <c r="D296" i="10"/>
  <c r="AH295" i="10"/>
  <c r="O295" i="10"/>
  <c r="M295" i="10"/>
  <c r="N295" i="10" s="1"/>
  <c r="K295" i="10"/>
  <c r="J295" i="10"/>
  <c r="E295" i="10"/>
  <c r="D295" i="10"/>
  <c r="AH294" i="10"/>
  <c r="O294" i="10"/>
  <c r="M294" i="10"/>
  <c r="N294" i="10" s="1"/>
  <c r="K294" i="10"/>
  <c r="J294" i="10"/>
  <c r="E294" i="10"/>
  <c r="D294" i="10"/>
  <c r="AH293" i="10"/>
  <c r="O293" i="10"/>
  <c r="N293" i="10"/>
  <c r="M293" i="10"/>
  <c r="K293" i="10"/>
  <c r="J293" i="10"/>
  <c r="E293" i="10"/>
  <c r="D293" i="10"/>
  <c r="AH292" i="10"/>
  <c r="O292" i="10"/>
  <c r="M292" i="10"/>
  <c r="N292" i="10" s="1"/>
  <c r="K292" i="10"/>
  <c r="J292" i="10"/>
  <c r="E292" i="10"/>
  <c r="D292" i="10"/>
  <c r="AH291" i="10"/>
  <c r="O291" i="10"/>
  <c r="N291" i="10"/>
  <c r="M291" i="10"/>
  <c r="K291" i="10"/>
  <c r="J291" i="10"/>
  <c r="E291" i="10"/>
  <c r="D291" i="10"/>
  <c r="AH290" i="10"/>
  <c r="O290" i="10"/>
  <c r="M290" i="10"/>
  <c r="N290" i="10" s="1"/>
  <c r="K290" i="10"/>
  <c r="J290" i="10"/>
  <c r="E290" i="10"/>
  <c r="D290" i="10"/>
  <c r="AH289" i="10"/>
  <c r="O289" i="10"/>
  <c r="M289" i="10"/>
  <c r="N289" i="10" s="1"/>
  <c r="K289" i="10"/>
  <c r="J289" i="10"/>
  <c r="E289" i="10"/>
  <c r="D289" i="10"/>
  <c r="AH288" i="10"/>
  <c r="O288" i="10"/>
  <c r="N288" i="10"/>
  <c r="M288" i="10"/>
  <c r="K288" i="10"/>
  <c r="J288" i="10"/>
  <c r="E288" i="10"/>
  <c r="D288" i="10"/>
  <c r="AH287" i="10"/>
  <c r="O287" i="10"/>
  <c r="N287" i="10"/>
  <c r="M287" i="10"/>
  <c r="K287" i="10"/>
  <c r="J287" i="10"/>
  <c r="E287" i="10"/>
  <c r="D287" i="10"/>
  <c r="AH286" i="10"/>
  <c r="O286" i="10"/>
  <c r="M286" i="10"/>
  <c r="N286" i="10" s="1"/>
  <c r="K286" i="10"/>
  <c r="J286" i="10"/>
  <c r="E286" i="10"/>
  <c r="D286" i="10"/>
  <c r="AH285" i="10"/>
  <c r="O285" i="10"/>
  <c r="N285" i="10"/>
  <c r="M285" i="10"/>
  <c r="K285" i="10"/>
  <c r="J285" i="10"/>
  <c r="E285" i="10"/>
  <c r="D285" i="10"/>
  <c r="AH284" i="10"/>
  <c r="O284" i="10"/>
  <c r="M284" i="10"/>
  <c r="N284" i="10" s="1"/>
  <c r="K284" i="10"/>
  <c r="J284" i="10"/>
  <c r="E284" i="10"/>
  <c r="D284" i="10"/>
  <c r="AH283" i="10"/>
  <c r="O283" i="10"/>
  <c r="M283" i="10"/>
  <c r="N283" i="10" s="1"/>
  <c r="K283" i="10"/>
  <c r="J283" i="10"/>
  <c r="E283" i="10"/>
  <c r="D283" i="10"/>
  <c r="AH282" i="10"/>
  <c r="O282" i="10"/>
  <c r="M282" i="10"/>
  <c r="N282" i="10" s="1"/>
  <c r="K282" i="10"/>
  <c r="J282" i="10"/>
  <c r="E282" i="10"/>
  <c r="D282" i="10"/>
  <c r="AH281" i="10"/>
  <c r="O281" i="10"/>
  <c r="M281" i="10"/>
  <c r="N281" i="10" s="1"/>
  <c r="K281" i="10"/>
  <c r="J281" i="10"/>
  <c r="E281" i="10"/>
  <c r="D281" i="10"/>
  <c r="AH280" i="10"/>
  <c r="O280" i="10"/>
  <c r="N280" i="10"/>
  <c r="M280" i="10"/>
  <c r="K280" i="10"/>
  <c r="J280" i="10"/>
  <c r="E280" i="10"/>
  <c r="D280" i="10"/>
  <c r="AH279" i="10"/>
  <c r="O279" i="10"/>
  <c r="N279" i="10"/>
  <c r="M279" i="10"/>
  <c r="K279" i="10"/>
  <c r="J279" i="10"/>
  <c r="E279" i="10"/>
  <c r="D279" i="10"/>
  <c r="AH278" i="10"/>
  <c r="O278" i="10"/>
  <c r="M278" i="10"/>
  <c r="N278" i="10" s="1"/>
  <c r="K278" i="10"/>
  <c r="J278" i="10"/>
  <c r="E278" i="10"/>
  <c r="D278" i="10"/>
  <c r="AH277" i="10"/>
  <c r="O277" i="10"/>
  <c r="N277" i="10"/>
  <c r="M277" i="10"/>
  <c r="K277" i="10"/>
  <c r="J277" i="10"/>
  <c r="E277" i="10"/>
  <c r="D277" i="10"/>
  <c r="AH276" i="10"/>
  <c r="O276" i="10"/>
  <c r="M276" i="10"/>
  <c r="N276" i="10" s="1"/>
  <c r="K276" i="10"/>
  <c r="J276" i="10"/>
  <c r="E276" i="10"/>
  <c r="D276" i="10"/>
  <c r="AH275" i="10"/>
  <c r="O275" i="10"/>
  <c r="M275" i="10"/>
  <c r="N275" i="10" s="1"/>
  <c r="K275" i="10"/>
  <c r="J275" i="10"/>
  <c r="E275" i="10"/>
  <c r="D275" i="10"/>
  <c r="AH274" i="10"/>
  <c r="O274" i="10"/>
  <c r="M274" i="10"/>
  <c r="N274" i="10" s="1"/>
  <c r="K274" i="10"/>
  <c r="J274" i="10"/>
  <c r="E274" i="10"/>
  <c r="D274" i="10"/>
  <c r="AH273" i="10"/>
  <c r="O273" i="10"/>
  <c r="M273" i="10"/>
  <c r="N273" i="10" s="1"/>
  <c r="K273" i="10"/>
  <c r="J273" i="10"/>
  <c r="E273" i="10"/>
  <c r="D273" i="10"/>
  <c r="AH272" i="10"/>
  <c r="O272" i="10"/>
  <c r="N272" i="10"/>
  <c r="M272" i="10"/>
  <c r="K272" i="10"/>
  <c r="J272" i="10"/>
  <c r="E272" i="10"/>
  <c r="D272" i="10"/>
  <c r="AH271" i="10"/>
  <c r="O271" i="10"/>
  <c r="N271" i="10"/>
  <c r="M271" i="10"/>
  <c r="K271" i="10"/>
  <c r="J271" i="10"/>
  <c r="E271" i="10"/>
  <c r="D271" i="10"/>
  <c r="AH270" i="10"/>
  <c r="O270" i="10"/>
  <c r="M270" i="10"/>
  <c r="N270" i="10" s="1"/>
  <c r="K270" i="10"/>
  <c r="J270" i="10"/>
  <c r="E270" i="10"/>
  <c r="D270" i="10"/>
  <c r="AH269" i="10"/>
  <c r="O269" i="10"/>
  <c r="N269" i="10"/>
  <c r="M269" i="10"/>
  <c r="K269" i="10"/>
  <c r="J269" i="10"/>
  <c r="E269" i="10"/>
  <c r="D269" i="10"/>
  <c r="AH268" i="10"/>
  <c r="O268" i="10"/>
  <c r="M268" i="10"/>
  <c r="N268" i="10" s="1"/>
  <c r="K268" i="10"/>
  <c r="J268" i="10"/>
  <c r="E268" i="10"/>
  <c r="D268" i="10"/>
  <c r="AH267" i="10"/>
  <c r="O267" i="10"/>
  <c r="M267" i="10"/>
  <c r="N267" i="10" s="1"/>
  <c r="K267" i="10"/>
  <c r="J267" i="10"/>
  <c r="E267" i="10"/>
  <c r="D267" i="10"/>
  <c r="AH266" i="10"/>
  <c r="O266" i="10"/>
  <c r="M266" i="10"/>
  <c r="N266" i="10" s="1"/>
  <c r="K266" i="10"/>
  <c r="J266" i="10"/>
  <c r="E266" i="10"/>
  <c r="D266" i="10"/>
  <c r="AH265" i="10"/>
  <c r="O265" i="10"/>
  <c r="M265" i="10"/>
  <c r="N265" i="10" s="1"/>
  <c r="K265" i="10"/>
  <c r="J265" i="10"/>
  <c r="E265" i="10"/>
  <c r="D265" i="10"/>
  <c r="AH264" i="10"/>
  <c r="O264" i="10"/>
  <c r="N264" i="10"/>
  <c r="M264" i="10"/>
  <c r="K264" i="10"/>
  <c r="J264" i="10"/>
  <c r="E264" i="10"/>
  <c r="D264" i="10"/>
  <c r="AH263" i="10"/>
  <c r="O263" i="10"/>
  <c r="M263" i="10"/>
  <c r="N263" i="10" s="1"/>
  <c r="K263" i="10"/>
  <c r="J263" i="10"/>
  <c r="E263" i="10"/>
  <c r="D263" i="10"/>
  <c r="AH262" i="10"/>
  <c r="O262" i="10"/>
  <c r="M262" i="10"/>
  <c r="N262" i="10" s="1"/>
  <c r="K262" i="10"/>
  <c r="J262" i="10"/>
  <c r="E262" i="10"/>
  <c r="D262" i="10"/>
  <c r="AH261" i="10"/>
  <c r="O261" i="10"/>
  <c r="N261" i="10"/>
  <c r="M261" i="10"/>
  <c r="K261" i="10"/>
  <c r="J261" i="10"/>
  <c r="E261" i="10"/>
  <c r="D261" i="10"/>
  <c r="AH260" i="10"/>
  <c r="O260" i="10"/>
  <c r="M260" i="10"/>
  <c r="N260" i="10" s="1"/>
  <c r="K260" i="10"/>
  <c r="J260" i="10"/>
  <c r="E260" i="10"/>
  <c r="D260" i="10"/>
  <c r="AH259" i="10"/>
  <c r="O259" i="10"/>
  <c r="M259" i="10"/>
  <c r="N259" i="10" s="1"/>
  <c r="K259" i="10"/>
  <c r="J259" i="10"/>
  <c r="E259" i="10"/>
  <c r="D259" i="10"/>
  <c r="AH258" i="10"/>
  <c r="O258" i="10"/>
  <c r="N258" i="10"/>
  <c r="M258" i="10"/>
  <c r="K258" i="10"/>
  <c r="J258" i="10"/>
  <c r="E258" i="10"/>
  <c r="D258" i="10"/>
  <c r="AH257" i="10"/>
  <c r="O257" i="10"/>
  <c r="M257" i="10"/>
  <c r="N257" i="10" s="1"/>
  <c r="K257" i="10"/>
  <c r="J257" i="10"/>
  <c r="E257" i="10"/>
  <c r="D257" i="10"/>
  <c r="AH256" i="10"/>
  <c r="O256" i="10"/>
  <c r="M256" i="10"/>
  <c r="N256" i="10" s="1"/>
  <c r="K256" i="10"/>
  <c r="J256" i="10"/>
  <c r="E256" i="10"/>
  <c r="D256" i="10"/>
  <c r="AH255" i="10"/>
  <c r="O255" i="10"/>
  <c r="N255" i="10"/>
  <c r="M255" i="10"/>
  <c r="K255" i="10"/>
  <c r="J255" i="10"/>
  <c r="E255" i="10"/>
  <c r="D255" i="10"/>
  <c r="AH254" i="10"/>
  <c r="O254" i="10"/>
  <c r="M254" i="10"/>
  <c r="N254" i="10" s="1"/>
  <c r="K254" i="10"/>
  <c r="J254" i="10"/>
  <c r="E254" i="10"/>
  <c r="D254" i="10"/>
  <c r="AH253" i="10"/>
  <c r="O253" i="10"/>
  <c r="N253" i="10"/>
  <c r="M253" i="10"/>
  <c r="K253" i="10"/>
  <c r="J253" i="10"/>
  <c r="E253" i="10"/>
  <c r="D253" i="10"/>
  <c r="AH252" i="10"/>
  <c r="O252" i="10"/>
  <c r="N252" i="10"/>
  <c r="M252" i="10"/>
  <c r="K252" i="10"/>
  <c r="J252" i="10"/>
  <c r="E252" i="10"/>
  <c r="D252" i="10"/>
  <c r="AH251" i="10"/>
  <c r="O251" i="10"/>
  <c r="M251" i="10"/>
  <c r="N251" i="10" s="1"/>
  <c r="K251" i="10"/>
  <c r="J251" i="10"/>
  <c r="E251" i="10"/>
  <c r="D251" i="10"/>
  <c r="AH250" i="10"/>
  <c r="O250" i="10"/>
  <c r="N250" i="10"/>
  <c r="M250" i="10"/>
  <c r="K250" i="10"/>
  <c r="J250" i="10"/>
  <c r="E250" i="10"/>
  <c r="D250" i="10"/>
  <c r="AH249" i="10"/>
  <c r="O249" i="10"/>
  <c r="M249" i="10"/>
  <c r="N249" i="10" s="1"/>
  <c r="K249" i="10"/>
  <c r="J249" i="10"/>
  <c r="E249" i="10"/>
  <c r="D249" i="10"/>
  <c r="AH248" i="10"/>
  <c r="O248" i="10"/>
  <c r="N248" i="10"/>
  <c r="M248" i="10"/>
  <c r="K248" i="10"/>
  <c r="J248" i="10"/>
  <c r="E248" i="10"/>
  <c r="D248" i="10"/>
  <c r="AH247" i="10"/>
  <c r="O247" i="10"/>
  <c r="M247" i="10"/>
  <c r="N247" i="10" s="1"/>
  <c r="K247" i="10"/>
  <c r="J247" i="10"/>
  <c r="E247" i="10"/>
  <c r="D247" i="10"/>
  <c r="AH246" i="10"/>
  <c r="O246" i="10"/>
  <c r="M246" i="10"/>
  <c r="N246" i="10" s="1"/>
  <c r="K246" i="10"/>
  <c r="J246" i="10"/>
  <c r="E246" i="10"/>
  <c r="D246" i="10"/>
  <c r="AH245" i="10"/>
  <c r="O245" i="10"/>
  <c r="M245" i="10"/>
  <c r="N245" i="10" s="1"/>
  <c r="K245" i="10"/>
  <c r="J245" i="10"/>
  <c r="E245" i="10"/>
  <c r="D245" i="10"/>
  <c r="AH244" i="10"/>
  <c r="O244" i="10"/>
  <c r="M244" i="10"/>
  <c r="N244" i="10" s="1"/>
  <c r="K244" i="10"/>
  <c r="J244" i="10"/>
  <c r="E244" i="10"/>
  <c r="D244" i="10"/>
  <c r="AH243" i="10"/>
  <c r="O243" i="10"/>
  <c r="N243" i="10"/>
  <c r="M243" i="10"/>
  <c r="K243" i="10"/>
  <c r="J243" i="10"/>
  <c r="E243" i="10"/>
  <c r="D243" i="10"/>
  <c r="AH242" i="10"/>
  <c r="O242" i="10"/>
  <c r="N242" i="10"/>
  <c r="M242" i="10"/>
  <c r="K242" i="10"/>
  <c r="J242" i="10"/>
  <c r="E242" i="10"/>
  <c r="D242" i="10"/>
  <c r="AH241" i="10"/>
  <c r="O241" i="10"/>
  <c r="M241" i="10"/>
  <c r="N241" i="10" s="1"/>
  <c r="K241" i="10"/>
  <c r="J241" i="10"/>
  <c r="E241" i="10"/>
  <c r="D241" i="10"/>
  <c r="AH240" i="10"/>
  <c r="O240" i="10"/>
  <c r="M240" i="10"/>
  <c r="N240" i="10" s="1"/>
  <c r="K240" i="10"/>
  <c r="J240" i="10"/>
  <c r="E240" i="10"/>
  <c r="D240" i="10"/>
  <c r="AH239" i="10"/>
  <c r="O239" i="10"/>
  <c r="M239" i="10"/>
  <c r="N239" i="10" s="1"/>
  <c r="K239" i="10"/>
  <c r="J239" i="10"/>
  <c r="E239" i="10"/>
  <c r="D239" i="10"/>
  <c r="AH238" i="10"/>
  <c r="O238" i="10"/>
  <c r="M238" i="10"/>
  <c r="N238" i="10" s="1"/>
  <c r="K238" i="10"/>
  <c r="J238" i="10"/>
  <c r="E238" i="10"/>
  <c r="D238" i="10"/>
  <c r="AH237" i="10"/>
  <c r="O237" i="10"/>
  <c r="M237" i="10"/>
  <c r="N237" i="10" s="1"/>
  <c r="K237" i="10"/>
  <c r="J237" i="10"/>
  <c r="E237" i="10"/>
  <c r="D237" i="10"/>
  <c r="AH236" i="10"/>
  <c r="O236" i="10"/>
  <c r="M236" i="10"/>
  <c r="N236" i="10" s="1"/>
  <c r="K236" i="10"/>
  <c r="J236" i="10"/>
  <c r="E236" i="10"/>
  <c r="D236" i="10"/>
  <c r="AH235" i="10"/>
  <c r="O235" i="10"/>
  <c r="N235" i="10"/>
  <c r="M235" i="10"/>
  <c r="K235" i="10"/>
  <c r="J235" i="10"/>
  <c r="E235" i="10"/>
  <c r="D235" i="10"/>
  <c r="AH234" i="10"/>
  <c r="O234" i="10"/>
  <c r="N234" i="10"/>
  <c r="M234" i="10"/>
  <c r="K234" i="10"/>
  <c r="J234" i="10"/>
  <c r="E234" i="10"/>
  <c r="D234" i="10"/>
  <c r="AH233" i="10"/>
  <c r="O233" i="10"/>
  <c r="M233" i="10"/>
  <c r="N233" i="10" s="1"/>
  <c r="K233" i="10"/>
  <c r="J233" i="10"/>
  <c r="E233" i="10"/>
  <c r="D233" i="10"/>
  <c r="AH232" i="10"/>
  <c r="O232" i="10"/>
  <c r="M232" i="10"/>
  <c r="N232" i="10" s="1"/>
  <c r="K232" i="10"/>
  <c r="J232" i="10"/>
  <c r="E232" i="10"/>
  <c r="D232" i="10"/>
  <c r="AH231" i="10"/>
  <c r="O231" i="10"/>
  <c r="M231" i="10"/>
  <c r="N231" i="10" s="1"/>
  <c r="K231" i="10"/>
  <c r="J231" i="10"/>
  <c r="E231" i="10"/>
  <c r="D231" i="10"/>
  <c r="AH230" i="10"/>
  <c r="O230" i="10"/>
  <c r="M230" i="10"/>
  <c r="N230" i="10" s="1"/>
  <c r="K230" i="10"/>
  <c r="J230" i="10"/>
  <c r="E230" i="10"/>
  <c r="D230" i="10"/>
  <c r="AH229" i="10"/>
  <c r="O229" i="10"/>
  <c r="M229" i="10"/>
  <c r="N229" i="10" s="1"/>
  <c r="K229" i="10"/>
  <c r="J229" i="10"/>
  <c r="E229" i="10"/>
  <c r="D229" i="10"/>
  <c r="AH228" i="10"/>
  <c r="O228" i="10"/>
  <c r="M228" i="10"/>
  <c r="N228" i="10" s="1"/>
  <c r="K228" i="10"/>
  <c r="J228" i="10"/>
  <c r="E228" i="10"/>
  <c r="D228" i="10"/>
  <c r="AH227" i="10"/>
  <c r="O227" i="10"/>
  <c r="N227" i="10"/>
  <c r="M227" i="10"/>
  <c r="K227" i="10"/>
  <c r="J227" i="10"/>
  <c r="E227" i="10"/>
  <c r="D227" i="10"/>
  <c r="AH226" i="10"/>
  <c r="O226" i="10"/>
  <c r="N226" i="10"/>
  <c r="M226" i="10"/>
  <c r="K226" i="10"/>
  <c r="J226" i="10"/>
  <c r="E226" i="10"/>
  <c r="D226" i="10"/>
  <c r="AH225" i="10"/>
  <c r="O225" i="10"/>
  <c r="M225" i="10"/>
  <c r="N225" i="10" s="1"/>
  <c r="K225" i="10"/>
  <c r="J225" i="10"/>
  <c r="E225" i="10"/>
  <c r="D225" i="10"/>
  <c r="AH224" i="10"/>
  <c r="O224" i="10"/>
  <c r="M224" i="10"/>
  <c r="N224" i="10" s="1"/>
  <c r="K224" i="10"/>
  <c r="J224" i="10"/>
  <c r="E224" i="10"/>
  <c r="D224" i="10"/>
  <c r="AH223" i="10"/>
  <c r="O223" i="10"/>
  <c r="M223" i="10"/>
  <c r="N223" i="10" s="1"/>
  <c r="K223" i="10"/>
  <c r="J223" i="10"/>
  <c r="E223" i="10"/>
  <c r="D223" i="10"/>
  <c r="AH222" i="10"/>
  <c r="O222" i="10"/>
  <c r="M222" i="10"/>
  <c r="N222" i="10" s="1"/>
  <c r="K222" i="10"/>
  <c r="J222" i="10"/>
  <c r="E222" i="10"/>
  <c r="D222" i="10"/>
  <c r="AH221" i="10"/>
  <c r="O221" i="10"/>
  <c r="M221" i="10"/>
  <c r="N221" i="10" s="1"/>
  <c r="K221" i="10"/>
  <c r="J221" i="10"/>
  <c r="E221" i="10"/>
  <c r="D221" i="10"/>
  <c r="AH220" i="10"/>
  <c r="O220" i="10"/>
  <c r="N220" i="10"/>
  <c r="M220" i="10"/>
  <c r="K220" i="10"/>
  <c r="J220" i="10"/>
  <c r="E220" i="10"/>
  <c r="D220" i="10"/>
  <c r="AH219" i="10"/>
  <c r="O219" i="10"/>
  <c r="N219" i="10"/>
  <c r="M219" i="10"/>
  <c r="K219" i="10"/>
  <c r="J219" i="10"/>
  <c r="E219" i="10"/>
  <c r="D219" i="10"/>
  <c r="AH218" i="10"/>
  <c r="O218" i="10"/>
  <c r="N218" i="10"/>
  <c r="M218" i="10"/>
  <c r="K218" i="10"/>
  <c r="J218" i="10"/>
  <c r="E218" i="10"/>
  <c r="D218" i="10"/>
  <c r="AH217" i="10"/>
  <c r="O217" i="10"/>
  <c r="N217" i="10"/>
  <c r="M217" i="10"/>
  <c r="K217" i="10"/>
  <c r="J217" i="10"/>
  <c r="E217" i="10"/>
  <c r="D217" i="10"/>
  <c r="AH216" i="10"/>
  <c r="O216" i="10"/>
  <c r="M216" i="10"/>
  <c r="N216" i="10" s="1"/>
  <c r="K216" i="10"/>
  <c r="J216" i="10"/>
  <c r="E216" i="10"/>
  <c r="D216" i="10"/>
  <c r="AH215" i="10"/>
  <c r="O215" i="10"/>
  <c r="M215" i="10"/>
  <c r="N215" i="10" s="1"/>
  <c r="K215" i="10"/>
  <c r="J215" i="10"/>
  <c r="E215" i="10"/>
  <c r="D215" i="10"/>
  <c r="AH214" i="10"/>
  <c r="O214" i="10"/>
  <c r="M214" i="10"/>
  <c r="N214" i="10" s="1"/>
  <c r="K214" i="10"/>
  <c r="J214" i="10"/>
  <c r="E214" i="10"/>
  <c r="D214" i="10"/>
  <c r="AH213" i="10"/>
  <c r="O213" i="10"/>
  <c r="M213" i="10"/>
  <c r="N213" i="10" s="1"/>
  <c r="K213" i="10"/>
  <c r="J213" i="10"/>
  <c r="E213" i="10"/>
  <c r="D213" i="10"/>
  <c r="AH212" i="10"/>
  <c r="O212" i="10"/>
  <c r="N212" i="10"/>
  <c r="M212" i="10"/>
  <c r="K212" i="10"/>
  <c r="J212" i="10"/>
  <c r="E212" i="10"/>
  <c r="D212" i="10"/>
  <c r="AH211" i="10"/>
  <c r="O211" i="10"/>
  <c r="N211" i="10"/>
  <c r="M211" i="10"/>
  <c r="K211" i="10"/>
  <c r="J211" i="10"/>
  <c r="E211" i="10"/>
  <c r="D211" i="10"/>
  <c r="AH210" i="10"/>
  <c r="O210" i="10"/>
  <c r="N210" i="10"/>
  <c r="M210" i="10"/>
  <c r="K210" i="10"/>
  <c r="J210" i="10"/>
  <c r="E210" i="10"/>
  <c r="D210" i="10"/>
  <c r="AH209" i="10"/>
  <c r="O209" i="10"/>
  <c r="N209" i="10"/>
  <c r="M209" i="10"/>
  <c r="K209" i="10"/>
  <c r="J209" i="10"/>
  <c r="E209" i="10"/>
  <c r="D209" i="10"/>
  <c r="AH208" i="10"/>
  <c r="O208" i="10"/>
  <c r="M208" i="10"/>
  <c r="N208" i="10" s="1"/>
  <c r="K208" i="10"/>
  <c r="J208" i="10"/>
  <c r="E208" i="10"/>
  <c r="D208" i="10"/>
  <c r="AH207" i="10"/>
  <c r="O207" i="10"/>
  <c r="N207" i="10"/>
  <c r="M207" i="10"/>
  <c r="K207" i="10"/>
  <c r="J207" i="10"/>
  <c r="E207" i="10"/>
  <c r="D207" i="10"/>
  <c r="AH206" i="10"/>
  <c r="O206" i="10"/>
  <c r="M206" i="10"/>
  <c r="N206" i="10" s="1"/>
  <c r="K206" i="10"/>
  <c r="J206" i="10"/>
  <c r="E206" i="10"/>
  <c r="D206" i="10"/>
  <c r="AH205" i="10"/>
  <c r="O205" i="10"/>
  <c r="N205" i="10"/>
  <c r="M205" i="10"/>
  <c r="K205" i="10"/>
  <c r="J205" i="10"/>
  <c r="E205" i="10"/>
  <c r="D205" i="10"/>
  <c r="AH204" i="10"/>
  <c r="O204" i="10"/>
  <c r="N204" i="10"/>
  <c r="M204" i="10"/>
  <c r="K204" i="10"/>
  <c r="J204" i="10"/>
  <c r="E204" i="10"/>
  <c r="D204" i="10"/>
  <c r="AH203" i="10"/>
  <c r="O203" i="10"/>
  <c r="M203" i="10"/>
  <c r="N203" i="10" s="1"/>
  <c r="K203" i="10"/>
  <c r="J203" i="10"/>
  <c r="E203" i="10"/>
  <c r="D203" i="10"/>
  <c r="AH202" i="10"/>
  <c r="O202" i="10"/>
  <c r="M202" i="10"/>
  <c r="N202" i="10" s="1"/>
  <c r="K202" i="10"/>
  <c r="J202" i="10"/>
  <c r="E202" i="10"/>
  <c r="D202" i="10"/>
  <c r="AH201" i="10"/>
  <c r="O201" i="10"/>
  <c r="N201" i="10"/>
  <c r="M201" i="10"/>
  <c r="K201" i="10"/>
  <c r="J201" i="10"/>
  <c r="E201" i="10"/>
  <c r="D201" i="10"/>
  <c r="AH200" i="10"/>
  <c r="O200" i="10"/>
  <c r="M200" i="10"/>
  <c r="N200" i="10" s="1"/>
  <c r="K200" i="10"/>
  <c r="J200" i="10"/>
  <c r="E200" i="10"/>
  <c r="D200" i="10"/>
  <c r="AH199" i="10"/>
  <c r="O199" i="10"/>
  <c r="M199" i="10"/>
  <c r="N199" i="10" s="1"/>
  <c r="K199" i="10"/>
  <c r="J199" i="10"/>
  <c r="E199" i="10"/>
  <c r="D199" i="10"/>
  <c r="AH198" i="10"/>
  <c r="O198" i="10"/>
  <c r="M198" i="10"/>
  <c r="N198" i="10" s="1"/>
  <c r="K198" i="10"/>
  <c r="J198" i="10"/>
  <c r="E198" i="10"/>
  <c r="D198" i="10"/>
  <c r="AH197" i="10"/>
  <c r="O197" i="10"/>
  <c r="M197" i="10"/>
  <c r="N197" i="10" s="1"/>
  <c r="K197" i="10"/>
  <c r="J197" i="10"/>
  <c r="E197" i="10"/>
  <c r="D197" i="10"/>
  <c r="AH196" i="10"/>
  <c r="O196" i="10"/>
  <c r="N196" i="10"/>
  <c r="M196" i="10"/>
  <c r="K196" i="10"/>
  <c r="J196" i="10"/>
  <c r="E196" i="10"/>
  <c r="D196" i="10"/>
  <c r="AH195" i="10"/>
  <c r="O195" i="10"/>
  <c r="M195" i="10"/>
  <c r="N195" i="10" s="1"/>
  <c r="K195" i="10"/>
  <c r="J195" i="10"/>
  <c r="E195" i="10"/>
  <c r="D195" i="10"/>
  <c r="AH194" i="10"/>
  <c r="O194" i="10"/>
  <c r="M194" i="10"/>
  <c r="N194" i="10" s="1"/>
  <c r="K194" i="10"/>
  <c r="J194" i="10"/>
  <c r="E194" i="10"/>
  <c r="D194" i="10"/>
  <c r="AH193" i="10"/>
  <c r="O193" i="10"/>
  <c r="N193" i="10"/>
  <c r="M193" i="10"/>
  <c r="K193" i="10"/>
  <c r="J193" i="10"/>
  <c r="E193" i="10"/>
  <c r="D193" i="10"/>
  <c r="AH192" i="10"/>
  <c r="O192" i="10"/>
  <c r="M192" i="10"/>
  <c r="N192" i="10" s="1"/>
  <c r="K192" i="10"/>
  <c r="J192" i="10"/>
  <c r="E192" i="10"/>
  <c r="D192" i="10"/>
  <c r="AH191" i="10"/>
  <c r="O191" i="10"/>
  <c r="M191" i="10"/>
  <c r="N191" i="10" s="1"/>
  <c r="K191" i="10"/>
  <c r="J191" i="10"/>
  <c r="E191" i="10"/>
  <c r="D191" i="10"/>
  <c r="AH190" i="10"/>
  <c r="O190" i="10"/>
  <c r="M190" i="10"/>
  <c r="N190" i="10" s="1"/>
  <c r="K190" i="10"/>
  <c r="J190" i="10"/>
  <c r="E190" i="10"/>
  <c r="D190" i="10"/>
  <c r="AH189" i="10"/>
  <c r="O189" i="10"/>
  <c r="M189" i="10"/>
  <c r="N189" i="10" s="1"/>
  <c r="K189" i="10"/>
  <c r="J189" i="10"/>
  <c r="E189" i="10"/>
  <c r="D189" i="10"/>
  <c r="AH188" i="10"/>
  <c r="O188" i="10"/>
  <c r="N188" i="10"/>
  <c r="M188" i="10"/>
  <c r="K188" i="10"/>
  <c r="J188" i="10"/>
  <c r="E188" i="10"/>
  <c r="D188" i="10"/>
  <c r="AH187" i="10"/>
  <c r="O187" i="10"/>
  <c r="N187" i="10"/>
  <c r="M187" i="10"/>
  <c r="K187" i="10"/>
  <c r="J187" i="10"/>
  <c r="E187" i="10"/>
  <c r="D187" i="10"/>
  <c r="AH186" i="10"/>
  <c r="O186" i="10"/>
  <c r="N186" i="10"/>
  <c r="M186" i="10"/>
  <c r="K186" i="10"/>
  <c r="J186" i="10"/>
  <c r="E186" i="10"/>
  <c r="D186" i="10"/>
  <c r="AH185" i="10"/>
  <c r="O185" i="10"/>
  <c r="N185" i="10"/>
  <c r="M185" i="10"/>
  <c r="K185" i="10"/>
  <c r="J185" i="10"/>
  <c r="E185" i="10"/>
  <c r="D185" i="10"/>
  <c r="AH184" i="10"/>
  <c r="O184" i="10"/>
  <c r="M184" i="10"/>
  <c r="N184" i="10" s="1"/>
  <c r="K184" i="10"/>
  <c r="J184" i="10"/>
  <c r="E184" i="10"/>
  <c r="D184" i="10"/>
  <c r="AH183" i="10"/>
  <c r="O183" i="10"/>
  <c r="M183" i="10"/>
  <c r="N183" i="10" s="1"/>
  <c r="K183" i="10"/>
  <c r="J183" i="10"/>
  <c r="E183" i="10"/>
  <c r="D183" i="10"/>
  <c r="AH182" i="10"/>
  <c r="O182" i="10"/>
  <c r="M182" i="10"/>
  <c r="N182" i="10" s="1"/>
  <c r="K182" i="10"/>
  <c r="J182" i="10"/>
  <c r="E182" i="10"/>
  <c r="D182" i="10"/>
  <c r="AH181" i="10"/>
  <c r="O181" i="10"/>
  <c r="M181" i="10"/>
  <c r="N181" i="10" s="1"/>
  <c r="K181" i="10"/>
  <c r="J181" i="10"/>
  <c r="E181" i="10"/>
  <c r="D181" i="10"/>
  <c r="AH180" i="10"/>
  <c r="O180" i="10"/>
  <c r="N180" i="10"/>
  <c r="M180" i="10"/>
  <c r="K180" i="10"/>
  <c r="J180" i="10"/>
  <c r="E180" i="10"/>
  <c r="D180" i="10"/>
  <c r="AH179" i="10"/>
  <c r="O179" i="10"/>
  <c r="N179" i="10"/>
  <c r="M179" i="10"/>
  <c r="K179" i="10"/>
  <c r="J179" i="10"/>
  <c r="E179" i="10"/>
  <c r="D179" i="10"/>
  <c r="AH178" i="10"/>
  <c r="O178" i="10"/>
  <c r="N178" i="10"/>
  <c r="M178" i="10"/>
  <c r="K178" i="10"/>
  <c r="J178" i="10"/>
  <c r="E178" i="10"/>
  <c r="D178" i="10"/>
  <c r="AH177" i="10"/>
  <c r="O177" i="10"/>
  <c r="N177" i="10"/>
  <c r="M177" i="10"/>
  <c r="K177" i="10"/>
  <c r="J177" i="10"/>
  <c r="E177" i="10"/>
  <c r="D177" i="10"/>
  <c r="AH176" i="10"/>
  <c r="O176" i="10"/>
  <c r="M176" i="10"/>
  <c r="N176" i="10" s="1"/>
  <c r="K176" i="10"/>
  <c r="J176" i="10"/>
  <c r="E176" i="10"/>
  <c r="D176" i="10"/>
  <c r="AH175" i="10"/>
  <c r="O175" i="10"/>
  <c r="M175" i="10"/>
  <c r="N175" i="10" s="1"/>
  <c r="K175" i="10"/>
  <c r="J175" i="10"/>
  <c r="E175" i="10"/>
  <c r="D175" i="10"/>
  <c r="AH174" i="10"/>
  <c r="O174" i="10"/>
  <c r="M174" i="10"/>
  <c r="N174" i="10" s="1"/>
  <c r="K174" i="10"/>
  <c r="J174" i="10"/>
  <c r="E174" i="10"/>
  <c r="D174" i="10"/>
  <c r="AH173" i="10"/>
  <c r="O173" i="10"/>
  <c r="M173" i="10"/>
  <c r="N173" i="10" s="1"/>
  <c r="K173" i="10"/>
  <c r="J173" i="10"/>
  <c r="E173" i="10"/>
  <c r="D173" i="10"/>
  <c r="AH172" i="10"/>
  <c r="O172" i="10"/>
  <c r="N172" i="10"/>
  <c r="M172" i="10"/>
  <c r="K172" i="10"/>
  <c r="J172" i="10"/>
  <c r="E172" i="10"/>
  <c r="D172" i="10"/>
  <c r="AH171" i="10"/>
  <c r="O171" i="10"/>
  <c r="N171" i="10"/>
  <c r="M171" i="10"/>
  <c r="K171" i="10"/>
  <c r="J171" i="10"/>
  <c r="E171" i="10"/>
  <c r="D171" i="10"/>
  <c r="AH170" i="10"/>
  <c r="O170" i="10"/>
  <c r="M170" i="10"/>
  <c r="N170" i="10" s="1"/>
  <c r="K170" i="10"/>
  <c r="J170" i="10"/>
  <c r="E170" i="10"/>
  <c r="D170" i="10"/>
  <c r="AH169" i="10"/>
  <c r="O169" i="10"/>
  <c r="N169" i="10"/>
  <c r="M169" i="10"/>
  <c r="K169" i="10"/>
  <c r="J169" i="10"/>
  <c r="E169" i="10"/>
  <c r="D169" i="10"/>
  <c r="AH168" i="10"/>
  <c r="O168" i="10"/>
  <c r="M168" i="10"/>
  <c r="N168" i="10" s="1"/>
  <c r="K168" i="10"/>
  <c r="J168" i="10"/>
  <c r="E168" i="10"/>
  <c r="D168" i="10"/>
  <c r="AH167" i="10"/>
  <c r="O167" i="10"/>
  <c r="M167" i="10"/>
  <c r="N167" i="10" s="1"/>
  <c r="K167" i="10"/>
  <c r="J167" i="10"/>
  <c r="E167" i="10"/>
  <c r="D167" i="10"/>
  <c r="AH166" i="10"/>
  <c r="O166" i="10"/>
  <c r="M166" i="10"/>
  <c r="N166" i="10" s="1"/>
  <c r="K166" i="10"/>
  <c r="J166" i="10"/>
  <c r="E166" i="10"/>
  <c r="D166" i="10"/>
  <c r="AH165" i="10"/>
  <c r="O165" i="10"/>
  <c r="M165" i="10"/>
  <c r="N165" i="10" s="1"/>
  <c r="K165" i="10"/>
  <c r="J165" i="10"/>
  <c r="E165" i="10"/>
  <c r="D165" i="10"/>
  <c r="AH164" i="10"/>
  <c r="O164" i="10"/>
  <c r="N164" i="10"/>
  <c r="M164" i="10"/>
  <c r="K164" i="10"/>
  <c r="J164" i="10"/>
  <c r="E164" i="10"/>
  <c r="D164" i="10"/>
  <c r="AH163" i="10"/>
  <c r="O163" i="10"/>
  <c r="N163" i="10"/>
  <c r="M163" i="10"/>
  <c r="K163" i="10"/>
  <c r="J163" i="10"/>
  <c r="E163" i="10"/>
  <c r="D163" i="10"/>
  <c r="AH162" i="10"/>
  <c r="O162" i="10"/>
  <c r="M162" i="10"/>
  <c r="N162" i="10" s="1"/>
  <c r="K162" i="10"/>
  <c r="J162" i="10"/>
  <c r="E162" i="10"/>
  <c r="D162" i="10"/>
  <c r="AH161" i="10"/>
  <c r="O161" i="10"/>
  <c r="M161" i="10"/>
  <c r="N161" i="10" s="1"/>
  <c r="K161" i="10"/>
  <c r="J161" i="10"/>
  <c r="E161" i="10"/>
  <c r="D161" i="10"/>
  <c r="AH160" i="10"/>
  <c r="O160" i="10"/>
  <c r="M160" i="10"/>
  <c r="N160" i="10" s="1"/>
  <c r="K160" i="10"/>
  <c r="J160" i="10"/>
  <c r="E160" i="10"/>
  <c r="D160" i="10"/>
  <c r="AH159" i="10"/>
  <c r="O159" i="10"/>
  <c r="M159" i="10"/>
  <c r="N159" i="10" s="1"/>
  <c r="K159" i="10"/>
  <c r="J159" i="10"/>
  <c r="E159" i="10"/>
  <c r="D159" i="10"/>
  <c r="AH158" i="10"/>
  <c r="O158" i="10"/>
  <c r="M158" i="10"/>
  <c r="N158" i="10" s="1"/>
  <c r="K158" i="10"/>
  <c r="J158" i="10"/>
  <c r="E158" i="10"/>
  <c r="D158" i="10"/>
  <c r="AH157" i="10"/>
  <c r="O157" i="10"/>
  <c r="M157" i="10"/>
  <c r="N157" i="10" s="1"/>
  <c r="K157" i="10"/>
  <c r="J157" i="10"/>
  <c r="E157" i="10"/>
  <c r="D157" i="10"/>
  <c r="AH156" i="10"/>
  <c r="O156" i="10"/>
  <c r="N156" i="10"/>
  <c r="M156" i="10"/>
  <c r="K156" i="10"/>
  <c r="J156" i="10"/>
  <c r="E156" i="10"/>
  <c r="D156" i="10"/>
  <c r="AH155" i="10"/>
  <c r="O155" i="10"/>
  <c r="N155" i="10"/>
  <c r="M155" i="10"/>
  <c r="K155" i="10"/>
  <c r="J155" i="10"/>
  <c r="E155" i="10"/>
  <c r="D155" i="10"/>
  <c r="AH154" i="10"/>
  <c r="O154" i="10"/>
  <c r="N154" i="10"/>
  <c r="M154" i="10"/>
  <c r="K154" i="10"/>
  <c r="J154" i="10"/>
  <c r="E154" i="10"/>
  <c r="D154" i="10"/>
  <c r="AH153" i="10"/>
  <c r="O153" i="10"/>
  <c r="N153" i="10"/>
  <c r="M153" i="10"/>
  <c r="K153" i="10"/>
  <c r="J153" i="10"/>
  <c r="E153" i="10"/>
  <c r="D153" i="10"/>
  <c r="AH152" i="10"/>
  <c r="O152" i="10"/>
  <c r="N152" i="10"/>
  <c r="M152" i="10"/>
  <c r="K152" i="10"/>
  <c r="J152" i="10"/>
  <c r="E152" i="10"/>
  <c r="D152" i="10"/>
  <c r="AH151" i="10"/>
  <c r="O151" i="10"/>
  <c r="M151" i="10"/>
  <c r="N151" i="10" s="1"/>
  <c r="K151" i="10"/>
  <c r="J151" i="10"/>
  <c r="E151" i="10"/>
  <c r="D151" i="10"/>
  <c r="AH150" i="10"/>
  <c r="O150" i="10"/>
  <c r="M150" i="10"/>
  <c r="N150" i="10" s="1"/>
  <c r="K150" i="10"/>
  <c r="J150" i="10"/>
  <c r="E150" i="10"/>
  <c r="D150" i="10"/>
  <c r="AH149" i="10"/>
  <c r="O149" i="10"/>
  <c r="N149" i="10"/>
  <c r="M149" i="10"/>
  <c r="K149" i="10"/>
  <c r="J149" i="10"/>
  <c r="E149" i="10"/>
  <c r="D149" i="10"/>
  <c r="AH148" i="10"/>
  <c r="O148" i="10"/>
  <c r="N148" i="10"/>
  <c r="M148" i="10"/>
  <c r="K148" i="10"/>
  <c r="J148" i="10"/>
  <c r="E148" i="10"/>
  <c r="D148" i="10"/>
  <c r="AH147" i="10"/>
  <c r="O147" i="10"/>
  <c r="M147" i="10"/>
  <c r="N147" i="10" s="1"/>
  <c r="K147" i="10"/>
  <c r="J147" i="10"/>
  <c r="E147" i="10"/>
  <c r="D147" i="10"/>
  <c r="AH146" i="10"/>
  <c r="O146" i="10"/>
  <c r="M146" i="10"/>
  <c r="N146" i="10" s="1"/>
  <c r="K146" i="10"/>
  <c r="J146" i="10"/>
  <c r="E146" i="10"/>
  <c r="D146" i="10"/>
  <c r="AH145" i="10"/>
  <c r="O145" i="10"/>
  <c r="M145" i="10"/>
  <c r="N145" i="10" s="1"/>
  <c r="K145" i="10"/>
  <c r="J145" i="10"/>
  <c r="E145" i="10"/>
  <c r="D145" i="10"/>
  <c r="AH144" i="10"/>
  <c r="O144" i="10"/>
  <c r="M144" i="10"/>
  <c r="N144" i="10" s="1"/>
  <c r="K144" i="10"/>
  <c r="J144" i="10"/>
  <c r="E144" i="10"/>
  <c r="D144" i="10"/>
  <c r="AH143" i="10"/>
  <c r="O143" i="10"/>
  <c r="N143" i="10"/>
  <c r="M143" i="10"/>
  <c r="K143" i="10"/>
  <c r="J143" i="10"/>
  <c r="E143" i="10"/>
  <c r="D143" i="10"/>
  <c r="AH142" i="10"/>
  <c r="O142" i="10"/>
  <c r="M142" i="10"/>
  <c r="N142" i="10" s="1"/>
  <c r="K142" i="10"/>
  <c r="J142" i="10"/>
  <c r="E142" i="10"/>
  <c r="D142" i="10"/>
  <c r="AH141" i="10"/>
  <c r="O141" i="10"/>
  <c r="N141" i="10"/>
  <c r="M141" i="10"/>
  <c r="K141" i="10"/>
  <c r="J141" i="10"/>
  <c r="E141" i="10"/>
  <c r="D141" i="10"/>
  <c r="AH140" i="10"/>
  <c r="O140" i="10"/>
  <c r="M140" i="10"/>
  <c r="N140" i="10" s="1"/>
  <c r="K140" i="10"/>
  <c r="J140" i="10"/>
  <c r="E140" i="10"/>
  <c r="D140" i="10"/>
  <c r="AH139" i="10"/>
  <c r="O139" i="10"/>
  <c r="N139" i="10"/>
  <c r="M139" i="10"/>
  <c r="K139" i="10"/>
  <c r="J139" i="10"/>
  <c r="E139" i="10"/>
  <c r="D139" i="10"/>
  <c r="AH138" i="10"/>
  <c r="O138" i="10"/>
  <c r="M138" i="10"/>
  <c r="N138" i="10" s="1"/>
  <c r="K138" i="10"/>
  <c r="J138" i="10"/>
  <c r="E138" i="10"/>
  <c r="D138" i="10"/>
  <c r="AH137" i="10"/>
  <c r="O137" i="10"/>
  <c r="M137" i="10"/>
  <c r="N137" i="10" s="1"/>
  <c r="K137" i="10"/>
  <c r="J137" i="10"/>
  <c r="E137" i="10"/>
  <c r="D137" i="10"/>
  <c r="AH136" i="10"/>
  <c r="O136" i="10"/>
  <c r="M136" i="10"/>
  <c r="N136" i="10" s="1"/>
  <c r="K136" i="10"/>
  <c r="J136" i="10"/>
  <c r="E136" i="10"/>
  <c r="D136" i="10"/>
  <c r="AH135" i="10"/>
  <c r="O135" i="10"/>
  <c r="N135" i="10"/>
  <c r="M135" i="10"/>
  <c r="K135" i="10"/>
  <c r="J135" i="10"/>
  <c r="E135" i="10"/>
  <c r="D135" i="10"/>
  <c r="AH134" i="10"/>
  <c r="O134" i="10"/>
  <c r="M134" i="10"/>
  <c r="N134" i="10" s="1"/>
  <c r="K134" i="10"/>
  <c r="J134" i="10"/>
  <c r="E134" i="10"/>
  <c r="D134" i="10"/>
  <c r="AH133" i="10"/>
  <c r="O133" i="10"/>
  <c r="M133" i="10"/>
  <c r="N133" i="10" s="1"/>
  <c r="K133" i="10"/>
  <c r="J133" i="10"/>
  <c r="E133" i="10"/>
  <c r="D133" i="10"/>
  <c r="AH132" i="10"/>
  <c r="O132" i="10"/>
  <c r="M132" i="10"/>
  <c r="N132" i="10" s="1"/>
  <c r="K132" i="10"/>
  <c r="J132" i="10"/>
  <c r="E132" i="10"/>
  <c r="D132" i="10"/>
  <c r="AH131" i="10"/>
  <c r="O131" i="10"/>
  <c r="N131" i="10"/>
  <c r="M131" i="10"/>
  <c r="K131" i="10"/>
  <c r="J131" i="10"/>
  <c r="E131" i="10"/>
  <c r="D131" i="10"/>
  <c r="AH130" i="10"/>
  <c r="O130" i="10"/>
  <c r="M130" i="10"/>
  <c r="N130" i="10" s="1"/>
  <c r="K130" i="10"/>
  <c r="J130" i="10"/>
  <c r="E130" i="10"/>
  <c r="D130" i="10"/>
  <c r="AH129" i="10"/>
  <c r="O129" i="10"/>
  <c r="M129" i="10"/>
  <c r="N129" i="10" s="1"/>
  <c r="K129" i="10"/>
  <c r="J129" i="10"/>
  <c r="E129" i="10"/>
  <c r="D129" i="10"/>
  <c r="AH128" i="10"/>
  <c r="O128" i="10"/>
  <c r="N128" i="10"/>
  <c r="M128" i="10"/>
  <c r="K128" i="10"/>
  <c r="J128" i="10"/>
  <c r="E128" i="10"/>
  <c r="D128" i="10"/>
  <c r="AH127" i="10"/>
  <c r="O127" i="10"/>
  <c r="N127" i="10"/>
  <c r="M127" i="10"/>
  <c r="K127" i="10"/>
  <c r="J127" i="10"/>
  <c r="E127" i="10"/>
  <c r="D127" i="10"/>
  <c r="AH126" i="10"/>
  <c r="O126" i="10"/>
  <c r="M126" i="10"/>
  <c r="N126" i="10" s="1"/>
  <c r="K126" i="10"/>
  <c r="J126" i="10"/>
  <c r="E126" i="10"/>
  <c r="D126" i="10"/>
  <c r="AH125" i="10"/>
  <c r="O125" i="10"/>
  <c r="M125" i="10"/>
  <c r="N125" i="10" s="1"/>
  <c r="K125" i="10"/>
  <c r="J125" i="10"/>
  <c r="E125" i="10"/>
  <c r="D125" i="10"/>
  <c r="AH124" i="10"/>
  <c r="O124" i="10"/>
  <c r="N124" i="10"/>
  <c r="M124" i="10"/>
  <c r="K124" i="10"/>
  <c r="J124" i="10"/>
  <c r="E124" i="10"/>
  <c r="D124" i="10"/>
  <c r="AH123" i="10"/>
  <c r="O123" i="10"/>
  <c r="N123" i="10"/>
  <c r="M123" i="10"/>
  <c r="K123" i="10"/>
  <c r="J123" i="10"/>
  <c r="E123" i="10"/>
  <c r="D123" i="10"/>
  <c r="AH122" i="10"/>
  <c r="O122" i="10"/>
  <c r="N122" i="10"/>
  <c r="M122" i="10"/>
  <c r="K122" i="10"/>
  <c r="J122" i="10"/>
  <c r="E122" i="10"/>
  <c r="D122" i="10"/>
  <c r="AH121" i="10"/>
  <c r="O121" i="10"/>
  <c r="M121" i="10"/>
  <c r="N121" i="10" s="1"/>
  <c r="K121" i="10"/>
  <c r="J121" i="10"/>
  <c r="E121" i="10"/>
  <c r="D121" i="10"/>
  <c r="AH120" i="10"/>
  <c r="O120" i="10"/>
  <c r="M120" i="10"/>
  <c r="N120" i="10" s="1"/>
  <c r="K120" i="10"/>
  <c r="J120" i="10"/>
  <c r="E120" i="10"/>
  <c r="D120" i="10"/>
  <c r="AH119" i="10"/>
  <c r="O119" i="10"/>
  <c r="N119" i="10"/>
  <c r="M119" i="10"/>
  <c r="K119" i="10"/>
  <c r="J119" i="10"/>
  <c r="E119" i="10"/>
  <c r="D119" i="10"/>
  <c r="AH118" i="10"/>
  <c r="O118" i="10"/>
  <c r="M118" i="10"/>
  <c r="N118" i="10" s="1"/>
  <c r="K118" i="10"/>
  <c r="J118" i="10"/>
  <c r="E118" i="10"/>
  <c r="D118" i="10"/>
  <c r="AH117" i="10"/>
  <c r="O117" i="10"/>
  <c r="N117" i="10"/>
  <c r="M117" i="10"/>
  <c r="K117" i="10"/>
  <c r="J117" i="10"/>
  <c r="E117" i="10"/>
  <c r="D117" i="10"/>
  <c r="AH116" i="10"/>
  <c r="O116" i="10"/>
  <c r="N116" i="10"/>
  <c r="M116" i="10"/>
  <c r="K116" i="10"/>
  <c r="J116" i="10"/>
  <c r="E116" i="10"/>
  <c r="D116" i="10"/>
  <c r="AH115" i="10"/>
  <c r="O115" i="10"/>
  <c r="M115" i="10"/>
  <c r="N115" i="10" s="1"/>
  <c r="K115" i="10"/>
  <c r="J115" i="10"/>
  <c r="E115" i="10"/>
  <c r="D115" i="10"/>
  <c r="AH114" i="10"/>
  <c r="O114" i="10"/>
  <c r="N114" i="10"/>
  <c r="M114" i="10"/>
  <c r="K114" i="10"/>
  <c r="J114" i="10"/>
  <c r="E114" i="10"/>
  <c r="D114" i="10"/>
  <c r="AH113" i="10"/>
  <c r="O113" i="10"/>
  <c r="M113" i="10"/>
  <c r="N113" i="10" s="1"/>
  <c r="K113" i="10"/>
  <c r="J113" i="10"/>
  <c r="E113" i="10"/>
  <c r="D113" i="10"/>
  <c r="AH112" i="10"/>
  <c r="O112" i="10"/>
  <c r="N112" i="10"/>
  <c r="M112" i="10"/>
  <c r="K112" i="10"/>
  <c r="J112" i="10"/>
  <c r="E112" i="10"/>
  <c r="D112" i="10"/>
  <c r="AH111" i="10"/>
  <c r="O111" i="10"/>
  <c r="N111" i="10"/>
  <c r="M111" i="10"/>
  <c r="K111" i="10"/>
  <c r="J111" i="10"/>
  <c r="E111" i="10"/>
  <c r="D111" i="10"/>
  <c r="AH110" i="10"/>
  <c r="O110" i="10"/>
  <c r="M110" i="10"/>
  <c r="N110" i="10" s="1"/>
  <c r="K110" i="10"/>
  <c r="J110" i="10"/>
  <c r="E110" i="10"/>
  <c r="D110" i="10"/>
  <c r="AH109" i="10"/>
  <c r="O109" i="10"/>
  <c r="N109" i="10"/>
  <c r="M109" i="10"/>
  <c r="K109" i="10"/>
  <c r="J109" i="10"/>
  <c r="E109" i="10"/>
  <c r="D109" i="10"/>
  <c r="AH108" i="10"/>
  <c r="O108" i="10"/>
  <c r="N108" i="10"/>
  <c r="M108" i="10"/>
  <c r="K108" i="10"/>
  <c r="J108" i="10"/>
  <c r="E108" i="10"/>
  <c r="D108" i="10"/>
  <c r="AH107" i="10"/>
  <c r="O107" i="10"/>
  <c r="N107" i="10"/>
  <c r="M107" i="10"/>
  <c r="K107" i="10"/>
  <c r="J107" i="10"/>
  <c r="E107" i="10"/>
  <c r="D107" i="10"/>
  <c r="AH106" i="10"/>
  <c r="O106" i="10"/>
  <c r="N106" i="10"/>
  <c r="M106" i="10"/>
  <c r="K106" i="10"/>
  <c r="J106" i="10"/>
  <c r="E106" i="10"/>
  <c r="D106" i="10"/>
  <c r="AH105" i="10"/>
  <c r="O105" i="10"/>
  <c r="M105" i="10"/>
  <c r="N105" i="10" s="1"/>
  <c r="K105" i="10"/>
  <c r="J105" i="10"/>
  <c r="E105" i="10"/>
  <c r="D105" i="10"/>
  <c r="AH104" i="10"/>
  <c r="O104" i="10"/>
  <c r="M104" i="10"/>
  <c r="N104" i="10" s="1"/>
  <c r="K104" i="10"/>
  <c r="J104" i="10"/>
  <c r="E104" i="10"/>
  <c r="D104" i="10"/>
  <c r="AH103" i="10"/>
  <c r="O103" i="10"/>
  <c r="N103" i="10"/>
  <c r="M103" i="10"/>
  <c r="K103" i="10"/>
  <c r="J103" i="10"/>
  <c r="E103" i="10"/>
  <c r="D103" i="10"/>
  <c r="AH102" i="10"/>
  <c r="O102" i="10"/>
  <c r="M102" i="10"/>
  <c r="N102" i="10" s="1"/>
  <c r="K102" i="10"/>
  <c r="J102" i="10"/>
  <c r="E102" i="10"/>
  <c r="D102" i="10"/>
  <c r="AH101" i="10"/>
  <c r="O101" i="10"/>
  <c r="N101" i="10"/>
  <c r="M101" i="10"/>
  <c r="K101" i="10"/>
  <c r="J101" i="10"/>
  <c r="E101" i="10"/>
  <c r="D101" i="10"/>
  <c r="AH100" i="10"/>
  <c r="O100" i="10"/>
  <c r="M100" i="10"/>
  <c r="N100" i="10" s="1"/>
  <c r="K100" i="10"/>
  <c r="J100" i="10"/>
  <c r="E100" i="10"/>
  <c r="D100" i="10"/>
  <c r="AH99" i="10"/>
  <c r="O99" i="10"/>
  <c r="M99" i="10"/>
  <c r="N99" i="10" s="1"/>
  <c r="K99" i="10"/>
  <c r="J99" i="10"/>
  <c r="E99" i="10"/>
  <c r="D99" i="10"/>
  <c r="AH98" i="10"/>
  <c r="O98" i="10"/>
  <c r="N98" i="10"/>
  <c r="M98" i="10"/>
  <c r="K98" i="10"/>
  <c r="J98" i="10"/>
  <c r="E98" i="10"/>
  <c r="D98" i="10"/>
  <c r="AH97" i="10"/>
  <c r="O97" i="10"/>
  <c r="M97" i="10"/>
  <c r="N97" i="10" s="1"/>
  <c r="K97" i="10"/>
  <c r="J97" i="10"/>
  <c r="E97" i="10"/>
  <c r="D97" i="10"/>
  <c r="AH96" i="10"/>
  <c r="O96" i="10"/>
  <c r="N96" i="10"/>
  <c r="M96" i="10"/>
  <c r="K96" i="10"/>
  <c r="J96" i="10"/>
  <c r="E96" i="10"/>
  <c r="D96" i="10"/>
  <c r="AH95" i="10"/>
  <c r="O95" i="10"/>
  <c r="M95" i="10"/>
  <c r="N95" i="10" s="1"/>
  <c r="K95" i="10"/>
  <c r="J95" i="10"/>
  <c r="E95" i="10"/>
  <c r="D95" i="10"/>
  <c r="AH94" i="10"/>
  <c r="O94" i="10"/>
  <c r="M94" i="10"/>
  <c r="N94" i="10" s="1"/>
  <c r="K94" i="10"/>
  <c r="J94" i="10"/>
  <c r="E94" i="10"/>
  <c r="D94" i="10"/>
  <c r="AH93" i="10"/>
  <c r="O93" i="10"/>
  <c r="M93" i="10"/>
  <c r="N93" i="10" s="1"/>
  <c r="K93" i="10"/>
  <c r="J93" i="10"/>
  <c r="E93" i="10"/>
  <c r="D93" i="10"/>
  <c r="AH92" i="10"/>
  <c r="O92" i="10"/>
  <c r="M92" i="10"/>
  <c r="N92" i="10" s="1"/>
  <c r="K92" i="10"/>
  <c r="J92" i="10"/>
  <c r="E92" i="10"/>
  <c r="D92" i="10"/>
  <c r="AH91" i="10"/>
  <c r="O91" i="10"/>
  <c r="N91" i="10"/>
  <c r="M91" i="10"/>
  <c r="K91" i="10"/>
  <c r="J91" i="10"/>
  <c r="E91" i="10"/>
  <c r="D91" i="10"/>
  <c r="AH90" i="10"/>
  <c r="O90" i="10"/>
  <c r="M90" i="10"/>
  <c r="N90" i="10" s="1"/>
  <c r="K90" i="10"/>
  <c r="J90" i="10"/>
  <c r="E90" i="10"/>
  <c r="D90" i="10"/>
  <c r="AH89" i="10"/>
  <c r="O89" i="10"/>
  <c r="N89" i="10"/>
  <c r="M89" i="10"/>
  <c r="K89" i="10"/>
  <c r="J89" i="10"/>
  <c r="E89" i="10"/>
  <c r="D89" i="10"/>
  <c r="AH88" i="10"/>
  <c r="O88" i="10"/>
  <c r="N88" i="10"/>
  <c r="M88" i="10"/>
  <c r="K88" i="10"/>
  <c r="J88" i="10"/>
  <c r="E88" i="10"/>
  <c r="D88" i="10"/>
  <c r="AH87" i="10"/>
  <c r="O87" i="10"/>
  <c r="M87" i="10"/>
  <c r="N87" i="10" s="1"/>
  <c r="K87" i="10"/>
  <c r="J87" i="10"/>
  <c r="E87" i="10"/>
  <c r="D87" i="10"/>
  <c r="AH86" i="10"/>
  <c r="O86" i="10"/>
  <c r="M86" i="10"/>
  <c r="N86" i="10" s="1"/>
  <c r="K86" i="10"/>
  <c r="J86" i="10"/>
  <c r="E86" i="10"/>
  <c r="D86" i="10"/>
  <c r="AH85" i="10"/>
  <c r="O85" i="10"/>
  <c r="M85" i="10"/>
  <c r="N85" i="10" s="1"/>
  <c r="K85" i="10"/>
  <c r="J85" i="10"/>
  <c r="E85" i="10"/>
  <c r="D85" i="10"/>
  <c r="AH84" i="10"/>
  <c r="O84" i="10"/>
  <c r="M84" i="10"/>
  <c r="N84" i="10" s="1"/>
  <c r="K84" i="10"/>
  <c r="J84" i="10"/>
  <c r="E84" i="10"/>
  <c r="D84" i="10"/>
  <c r="AH83" i="10"/>
  <c r="O83" i="10"/>
  <c r="N83" i="10"/>
  <c r="M83" i="10"/>
  <c r="K83" i="10"/>
  <c r="J83" i="10"/>
  <c r="E83" i="10"/>
  <c r="D83" i="10"/>
  <c r="AH82" i="10"/>
  <c r="O82" i="10"/>
  <c r="N82" i="10"/>
  <c r="M82" i="10"/>
  <c r="K82" i="10"/>
  <c r="J82" i="10"/>
  <c r="E82" i="10"/>
  <c r="D82" i="10"/>
  <c r="AH81" i="10"/>
  <c r="O81" i="10"/>
  <c r="M81" i="10"/>
  <c r="N81" i="10" s="1"/>
  <c r="K81" i="10"/>
  <c r="J81" i="10"/>
  <c r="E81" i="10"/>
  <c r="D81" i="10"/>
  <c r="AH80" i="10"/>
  <c r="O80" i="10"/>
  <c r="N80" i="10"/>
  <c r="M80" i="10"/>
  <c r="K80" i="10"/>
  <c r="J80" i="10"/>
  <c r="E80" i="10"/>
  <c r="D80" i="10"/>
  <c r="AH79" i="10"/>
  <c r="O79" i="10"/>
  <c r="M79" i="10"/>
  <c r="N79" i="10" s="1"/>
  <c r="K79" i="10"/>
  <c r="J79" i="10"/>
  <c r="E79" i="10"/>
  <c r="D79" i="10"/>
  <c r="AH78" i="10"/>
  <c r="O78" i="10"/>
  <c r="M78" i="10"/>
  <c r="N78" i="10" s="1"/>
  <c r="K78" i="10"/>
  <c r="J78" i="10"/>
  <c r="E78" i="10"/>
  <c r="D78" i="10"/>
  <c r="M77" i="10"/>
  <c r="N77" i="10" s="1"/>
  <c r="O77" i="10" s="1"/>
  <c r="J77" i="10"/>
  <c r="K77" i="10" s="1"/>
  <c r="E77" i="10"/>
  <c r="D77" i="10"/>
  <c r="M76" i="10"/>
  <c r="N76" i="10" s="1"/>
  <c r="O76" i="10" s="1"/>
  <c r="K76" i="10"/>
  <c r="J76" i="10"/>
  <c r="E76" i="10"/>
  <c r="D76" i="10"/>
  <c r="M75" i="10"/>
  <c r="N75" i="10" s="1"/>
  <c r="O75" i="10" s="1"/>
  <c r="J75" i="10"/>
  <c r="K75" i="10" s="1"/>
  <c r="E75" i="10"/>
  <c r="D75" i="10"/>
  <c r="M74" i="10"/>
  <c r="N74" i="10" s="1"/>
  <c r="O74" i="10" s="1"/>
  <c r="J74" i="10"/>
  <c r="K74" i="10" s="1"/>
  <c r="D74" i="10"/>
  <c r="E74" i="10" s="1"/>
  <c r="O73" i="10"/>
  <c r="M73" i="10"/>
  <c r="N73" i="10" s="1"/>
  <c r="K73" i="10"/>
  <c r="J73" i="10"/>
  <c r="D73" i="10"/>
  <c r="E73" i="10" s="1"/>
  <c r="M72" i="10"/>
  <c r="N72" i="10" s="1"/>
  <c r="O72" i="10" s="1"/>
  <c r="J72" i="10"/>
  <c r="K72" i="10" s="1"/>
  <c r="D72" i="10"/>
  <c r="E72" i="10" s="1"/>
  <c r="M71" i="10"/>
  <c r="N71" i="10" s="1"/>
  <c r="O71" i="10" s="1"/>
  <c r="J71" i="10"/>
  <c r="K71" i="10" s="1"/>
  <c r="E71" i="10"/>
  <c r="D71" i="10"/>
  <c r="O70" i="10"/>
  <c r="M70" i="10"/>
  <c r="N70" i="10" s="1"/>
  <c r="K70" i="10"/>
  <c r="J70" i="10"/>
  <c r="D70" i="10"/>
  <c r="E70" i="10" s="1"/>
  <c r="M69" i="10"/>
  <c r="N69" i="10" s="1"/>
  <c r="O69" i="10" s="1"/>
  <c r="K69" i="10"/>
  <c r="J69" i="10"/>
  <c r="D69" i="10"/>
  <c r="E69" i="10" s="1"/>
  <c r="O68" i="10"/>
  <c r="M68" i="10"/>
  <c r="N68" i="10" s="1"/>
  <c r="K68" i="10"/>
  <c r="J68" i="10"/>
  <c r="E68" i="10"/>
  <c r="D68" i="10"/>
  <c r="N67" i="10"/>
  <c r="O67" i="10" s="1"/>
  <c r="M67" i="10"/>
  <c r="J67" i="10"/>
  <c r="K67" i="10" s="1"/>
  <c r="E67" i="10"/>
  <c r="D67" i="10"/>
  <c r="M66" i="10"/>
  <c r="N66" i="10" s="1"/>
  <c r="O66" i="10" s="1"/>
  <c r="K66" i="10"/>
  <c r="J66" i="10"/>
  <c r="E66" i="10"/>
  <c r="D66" i="10"/>
  <c r="M65" i="10"/>
  <c r="N65" i="10" s="1"/>
  <c r="O65" i="10" s="1"/>
  <c r="J65" i="10"/>
  <c r="K65" i="10" s="1"/>
  <c r="E65" i="10"/>
  <c r="D65" i="10"/>
  <c r="Y64" i="10"/>
  <c r="V64" i="10"/>
  <c r="R64" i="10"/>
  <c r="M64" i="10"/>
  <c r="N64" i="10" s="1"/>
  <c r="L64" i="10" a="1"/>
  <c r="L64" i="10" s="1"/>
  <c r="J64" i="10"/>
  <c r="H64" i="10"/>
  <c r="V148" i="10" s="1"/>
  <c r="D64" i="10"/>
  <c r="Y63" i="10"/>
  <c r="V63" i="10"/>
  <c r="M63" i="10"/>
  <c r="N63" i="10" s="1"/>
  <c r="L63" i="10" a="1"/>
  <c r="L63" i="10" s="1"/>
  <c r="J63" i="10"/>
  <c r="H63" i="10"/>
  <c r="V147" i="10" s="1"/>
  <c r="D63" i="10"/>
  <c r="Y62" i="10"/>
  <c r="V62" i="10"/>
  <c r="R62" i="10"/>
  <c r="M62" i="10"/>
  <c r="N62" i="10" s="1"/>
  <c r="L62" i="10" a="1"/>
  <c r="L62" i="10" s="1"/>
  <c r="J62" i="10"/>
  <c r="H62" i="10"/>
  <c r="D62" i="10"/>
  <c r="Y61" i="10"/>
  <c r="V61" i="10"/>
  <c r="M61" i="10"/>
  <c r="R61" i="10" s="1"/>
  <c r="L61" i="10" a="1"/>
  <c r="L61" i="10" s="1"/>
  <c r="J61" i="10"/>
  <c r="H61" i="10"/>
  <c r="D61" i="10"/>
  <c r="Y60" i="10"/>
  <c r="V60" i="10"/>
  <c r="M60" i="10"/>
  <c r="N60" i="10" s="1"/>
  <c r="L60" i="10" a="1"/>
  <c r="L60" i="10" s="1"/>
  <c r="J60" i="10"/>
  <c r="H60" i="10"/>
  <c r="V144" i="10" s="1"/>
  <c r="D60" i="10"/>
  <c r="Y59" i="10"/>
  <c r="V59" i="10"/>
  <c r="R59" i="10"/>
  <c r="M59" i="10"/>
  <c r="L59" i="10" a="1"/>
  <c r="L59" i="10" s="1"/>
  <c r="J59" i="10"/>
  <c r="H59" i="10"/>
  <c r="V143" i="10" s="1"/>
  <c r="D59" i="10"/>
  <c r="Y58" i="10"/>
  <c r="V58" i="10"/>
  <c r="M58" i="10"/>
  <c r="N59" i="10" s="1"/>
  <c r="L58" i="10" a="1"/>
  <c r="L58" i="10" s="1"/>
  <c r="J58" i="10"/>
  <c r="K61" i="10" s="1"/>
  <c r="H58" i="10"/>
  <c r="V142" i="10" s="1"/>
  <c r="D58" i="10"/>
  <c r="Y57" i="10"/>
  <c r="V57" i="10"/>
  <c r="M57" i="10"/>
  <c r="R57" i="10" s="1"/>
  <c r="L57" i="10" a="1"/>
  <c r="L57" i="10" s="1"/>
  <c r="K57" i="10"/>
  <c r="J57" i="10"/>
  <c r="K63" i="10" s="1"/>
  <c r="H57" i="10"/>
  <c r="V141" i="10" s="1"/>
  <c r="D57" i="10"/>
  <c r="Y56" i="10"/>
  <c r="V56" i="10"/>
  <c r="M56" i="10"/>
  <c r="R56" i="10" s="1"/>
  <c r="L56" i="10" a="1"/>
  <c r="L56" i="10" s="1"/>
  <c r="J56" i="10"/>
  <c r="K62" i="10" s="1"/>
  <c r="H56" i="10"/>
  <c r="V140" i="10" s="1"/>
  <c r="D56" i="10"/>
  <c r="E57" i="10" s="1"/>
  <c r="Y55" i="10"/>
  <c r="V55" i="10"/>
  <c r="R55" i="10"/>
  <c r="M55" i="10"/>
  <c r="L55" i="10" a="1"/>
  <c r="L55" i="10" s="1"/>
  <c r="J55" i="10"/>
  <c r="K60" i="10" s="1"/>
  <c r="H55" i="10"/>
  <c r="V139" i="10" s="1"/>
  <c r="D55" i="10"/>
  <c r="E61" i="10" s="1"/>
  <c r="Y54" i="10"/>
  <c r="V54" i="10"/>
  <c r="R54" i="10"/>
  <c r="M54" i="10"/>
  <c r="N54" i="10" s="1"/>
  <c r="L54" i="10" a="1"/>
  <c r="L54" i="10" s="1"/>
  <c r="J54" i="10"/>
  <c r="H54" i="10"/>
  <c r="V138" i="10" s="1"/>
  <c r="D54" i="10"/>
  <c r="Y53" i="10"/>
  <c r="V53" i="10"/>
  <c r="N53" i="10"/>
  <c r="M53" i="10"/>
  <c r="R53" i="10" s="1"/>
  <c r="L53" i="10" a="1"/>
  <c r="L53" i="10" s="1"/>
  <c r="J53" i="10"/>
  <c r="K59" i="10" s="1"/>
  <c r="H53" i="10"/>
  <c r="V137" i="10" s="1"/>
  <c r="D53" i="10"/>
  <c r="E58" i="10" s="1"/>
  <c r="Y52" i="10"/>
  <c r="V52" i="10"/>
  <c r="M52" i="10"/>
  <c r="R52" i="10" s="1"/>
  <c r="L52" i="10" a="1"/>
  <c r="L52" i="10" s="1"/>
  <c r="J52" i="10"/>
  <c r="K58" i="10" s="1"/>
  <c r="H52" i="10"/>
  <c r="V136" i="10" s="1"/>
  <c r="D52" i="10"/>
  <c r="AH51" i="10"/>
  <c r="AG51" i="10"/>
  <c r="Y51" i="10"/>
  <c r="V51" i="10"/>
  <c r="R51" i="10"/>
  <c r="M51" i="10"/>
  <c r="N51" i="10" s="1"/>
  <c r="L51" i="10" a="1"/>
  <c r="L51" i="10" s="1"/>
  <c r="K51" i="10"/>
  <c r="J51" i="10"/>
  <c r="H51" i="10"/>
  <c r="V135" i="10" s="1"/>
  <c r="D51" i="10"/>
  <c r="Y50" i="10"/>
  <c r="V50" i="10"/>
  <c r="M50" i="10"/>
  <c r="R50" i="10" s="1"/>
  <c r="L50" i="10" a="1"/>
  <c r="L50" i="10" s="1"/>
  <c r="J50" i="10"/>
  <c r="K56" i="10" s="1"/>
  <c r="H50" i="10"/>
  <c r="V134" i="10" s="1"/>
  <c r="D50" i="10"/>
  <c r="Y49" i="10"/>
  <c r="V49" i="10"/>
  <c r="M49" i="10"/>
  <c r="R49" i="10" s="1"/>
  <c r="L49" i="10" a="1"/>
  <c r="L49" i="10" s="1"/>
  <c r="J49" i="10"/>
  <c r="K55" i="10" s="1"/>
  <c r="H49" i="10"/>
  <c r="V133" i="10" s="1"/>
  <c r="E49" i="10"/>
  <c r="D49" i="10"/>
  <c r="E55" i="10" s="1"/>
  <c r="Y48" i="10"/>
  <c r="V48" i="10"/>
  <c r="R48" i="10"/>
  <c r="N48" i="10"/>
  <c r="M48" i="10"/>
  <c r="L48" i="10" a="1"/>
  <c r="L48" i="10" s="1"/>
  <c r="J48" i="10"/>
  <c r="K54" i="10" s="1"/>
  <c r="H48" i="10"/>
  <c r="V132" i="10" s="1"/>
  <c r="D48" i="10"/>
  <c r="E54" i="10" s="1"/>
  <c r="Y47" i="10"/>
  <c r="V47" i="10"/>
  <c r="R47" i="10"/>
  <c r="M47" i="10"/>
  <c r="L47" i="10" a="1"/>
  <c r="L47" i="10" s="1"/>
  <c r="J47" i="10"/>
  <c r="K52" i="10" s="1"/>
  <c r="H47" i="10"/>
  <c r="V131" i="10" s="1"/>
  <c r="D47" i="10"/>
  <c r="E53" i="10" s="1"/>
  <c r="AG46" i="10"/>
  <c r="AH46" i="10" s="1"/>
  <c r="Y46" i="10"/>
  <c r="V46" i="10"/>
  <c r="R46" i="10"/>
  <c r="M46" i="10"/>
  <c r="N46" i="10" s="1"/>
  <c r="L46" i="10" a="1"/>
  <c r="L46" i="10" s="1"/>
  <c r="J46" i="10"/>
  <c r="H46" i="10"/>
  <c r="V130" i="10" s="1"/>
  <c r="D46" i="10"/>
  <c r="E52" i="10" s="1"/>
  <c r="Y45" i="10"/>
  <c r="V45" i="10"/>
  <c r="N45" i="10"/>
  <c r="M45" i="10"/>
  <c r="R45" i="10" s="1"/>
  <c r="L45" i="10" a="1"/>
  <c r="L45" i="10" s="1"/>
  <c r="J45" i="10"/>
  <c r="H45" i="10"/>
  <c r="V129" i="10" s="1"/>
  <c r="D45" i="10"/>
  <c r="E50" i="10" s="1"/>
  <c r="Y44" i="10"/>
  <c r="V44" i="10"/>
  <c r="M44" i="10"/>
  <c r="R44" i="10" s="1"/>
  <c r="L44" i="10" a="1"/>
  <c r="L44" i="10" s="1"/>
  <c r="J44" i="10"/>
  <c r="K50" i="10" s="1"/>
  <c r="H44" i="10"/>
  <c r="V128" i="10" s="1"/>
  <c r="D44" i="10"/>
  <c r="AH43" i="10"/>
  <c r="AG43" i="10"/>
  <c r="Y43" i="10"/>
  <c r="V43" i="10"/>
  <c r="R43" i="10"/>
  <c r="M43" i="10"/>
  <c r="N43" i="10" s="1"/>
  <c r="L43" i="10" a="1"/>
  <c r="L43" i="10" s="1"/>
  <c r="K43" i="10"/>
  <c r="J43" i="10"/>
  <c r="K49" i="10" s="1"/>
  <c r="H43" i="10"/>
  <c r="V127" i="10" s="1"/>
  <c r="D43" i="10"/>
  <c r="Y42" i="10"/>
  <c r="V42" i="10"/>
  <c r="M42" i="10"/>
  <c r="R42" i="10" s="1"/>
  <c r="L42" i="10" a="1"/>
  <c r="L42" i="10" s="1"/>
  <c r="J42" i="10"/>
  <c r="K48" i="10" s="1"/>
  <c r="H42" i="10"/>
  <c r="V126" i="10" s="1"/>
  <c r="D42" i="10"/>
  <c r="E48" i="10" s="1"/>
  <c r="Y41" i="10"/>
  <c r="V41" i="10"/>
  <c r="M41" i="10"/>
  <c r="R41" i="10" s="1"/>
  <c r="L41" i="10" a="1"/>
  <c r="L41" i="10" s="1"/>
  <c r="J41" i="10"/>
  <c r="K47" i="10" s="1"/>
  <c r="H41" i="10"/>
  <c r="V125" i="10" s="1"/>
  <c r="E41" i="10"/>
  <c r="D41" i="10"/>
  <c r="E47" i="10" s="1"/>
  <c r="AH40" i="10"/>
  <c r="AG40" i="10"/>
  <c r="Y40" i="10"/>
  <c r="V40" i="10"/>
  <c r="R40" i="10"/>
  <c r="N40" i="10"/>
  <c r="M40" i="10"/>
  <c r="L40" i="10" a="1"/>
  <c r="L40" i="10" s="1"/>
  <c r="J40" i="10"/>
  <c r="K46" i="10" s="1"/>
  <c r="H40" i="10"/>
  <c r="V124" i="10" s="1"/>
  <c r="D40" i="10"/>
  <c r="E46" i="10" s="1"/>
  <c r="Y39" i="10"/>
  <c r="V39" i="10"/>
  <c r="R39" i="10"/>
  <c r="M39" i="10"/>
  <c r="L39" i="10" a="1"/>
  <c r="L39" i="10" s="1"/>
  <c r="J39" i="10"/>
  <c r="K44" i="10" s="1"/>
  <c r="H39" i="10"/>
  <c r="V123" i="10" s="1"/>
  <c r="D39" i="10"/>
  <c r="E45" i="10" s="1"/>
  <c r="AG38" i="10"/>
  <c r="AH38" i="10" s="1"/>
  <c r="Y38" i="10"/>
  <c r="V38" i="10"/>
  <c r="R38" i="10"/>
  <c r="M38" i="10"/>
  <c r="N38" i="10" s="1"/>
  <c r="L38" i="10" a="1"/>
  <c r="L38" i="10" s="1"/>
  <c r="J38" i="10"/>
  <c r="H38" i="10"/>
  <c r="V122" i="10" s="1"/>
  <c r="D38" i="10"/>
  <c r="E42" i="10" s="1"/>
  <c r="Y37" i="10"/>
  <c r="V37" i="10"/>
  <c r="M37" i="10"/>
  <c r="N37" i="10" s="1"/>
  <c r="L37" i="10" a="1"/>
  <c r="L37" i="10" s="1"/>
  <c r="J37" i="10"/>
  <c r="H37" i="10"/>
  <c r="V121" i="10" s="1"/>
  <c r="D37" i="10"/>
  <c r="E43" i="10" s="1"/>
  <c r="AG36" i="10"/>
  <c r="AH36" i="10" s="1"/>
  <c r="Y36" i="10"/>
  <c r="V36" i="10"/>
  <c r="R36" i="10"/>
  <c r="U36" i="10" s="1"/>
  <c r="N36" i="10"/>
  <c r="M36" i="10"/>
  <c r="L36" i="10" a="1"/>
  <c r="L36" i="10" s="1"/>
  <c r="J36" i="10"/>
  <c r="H36" i="10"/>
  <c r="V120" i="10" s="1"/>
  <c r="D36" i="10"/>
  <c r="AG35" i="10"/>
  <c r="AH35" i="10" s="1"/>
  <c r="Y35" i="10"/>
  <c r="V35" i="10"/>
  <c r="M35" i="10"/>
  <c r="R35" i="10" s="1"/>
  <c r="U35" i="10" s="1"/>
  <c r="L35" i="10" a="1"/>
  <c r="L35" i="10" s="1"/>
  <c r="J35" i="10"/>
  <c r="K41" i="10" s="1"/>
  <c r="H35" i="10"/>
  <c r="V119" i="10" s="1"/>
  <c r="D35" i="10"/>
  <c r="E40" i="10" s="1"/>
  <c r="AG34" i="10"/>
  <c r="AH34" i="10" s="1"/>
  <c r="Y34" i="10"/>
  <c r="V34" i="10"/>
  <c r="M34" i="10"/>
  <c r="R34" i="10" s="1"/>
  <c r="U34" i="10" s="1"/>
  <c r="L34" i="10" a="1"/>
  <c r="L34" i="10" s="1"/>
  <c r="J34" i="10"/>
  <c r="K40" i="10" s="1"/>
  <c r="H34" i="10"/>
  <c r="V118" i="10" s="1"/>
  <c r="D34" i="10"/>
  <c r="Y33" i="10"/>
  <c r="V33" i="10"/>
  <c r="R33" i="10"/>
  <c r="U33" i="10" s="1"/>
  <c r="N33" i="10"/>
  <c r="M33" i="10"/>
  <c r="L33" i="10" a="1"/>
  <c r="L33" i="10" s="1"/>
  <c r="J33" i="10"/>
  <c r="K38" i="10" s="1"/>
  <c r="H33" i="10"/>
  <c r="V117" i="10" s="1"/>
  <c r="D33" i="10"/>
  <c r="E39" i="10" s="1"/>
  <c r="Y32" i="10"/>
  <c r="V32" i="10"/>
  <c r="R32" i="10"/>
  <c r="M32" i="10"/>
  <c r="L32" i="10" a="1"/>
  <c r="L32" i="10" s="1"/>
  <c r="J32" i="10"/>
  <c r="H32" i="10"/>
  <c r="V116" i="10" s="1"/>
  <c r="D32" i="10"/>
  <c r="E38" i="10" s="1"/>
  <c r="AG31" i="10"/>
  <c r="AH31" i="10" s="1"/>
  <c r="Y31" i="10"/>
  <c r="V31" i="10"/>
  <c r="U31" i="10"/>
  <c r="X31" i="10" s="1"/>
  <c r="M31" i="10"/>
  <c r="N32" i="10" s="1"/>
  <c r="L31" i="10" a="1"/>
  <c r="L31" i="10" s="1"/>
  <c r="H31" i="10"/>
  <c r="V115" i="10" s="1"/>
  <c r="AH30" i="10"/>
  <c r="AG30" i="10"/>
  <c r="I30" i="10"/>
  <c r="H30" i="10"/>
  <c r="V114" i="10" s="1"/>
  <c r="C30" i="10"/>
  <c r="AG50" i="10" s="1"/>
  <c r="AH50" i="10" s="1"/>
  <c r="AG29" i="10"/>
  <c r="I29" i="10"/>
  <c r="H29" i="10"/>
  <c r="V113" i="10" s="1"/>
  <c r="C29" i="10"/>
  <c r="AG49" i="10" s="1"/>
  <c r="AH49" i="10" s="1"/>
  <c r="I28" i="10"/>
  <c r="C28" i="10"/>
  <c r="AG48" i="10" s="1"/>
  <c r="AH48" i="10" s="1"/>
  <c r="AG27" i="10"/>
  <c r="AH27" i="10" s="1"/>
  <c r="I27" i="10"/>
  <c r="C27" i="10"/>
  <c r="AG47" i="10" s="1"/>
  <c r="AH47" i="10" s="1"/>
  <c r="I26" i="10"/>
  <c r="H26" i="10"/>
  <c r="V110" i="10" s="1"/>
  <c r="C26" i="10"/>
  <c r="AG25" i="10"/>
  <c r="AH25" i="10" s="1"/>
  <c r="I25" i="10"/>
  <c r="B28" i="10" s="1"/>
  <c r="H25" i="10"/>
  <c r="V109" i="10" s="1"/>
  <c r="C25" i="10"/>
  <c r="H24" i="10" s="1"/>
  <c r="V108" i="10" s="1"/>
  <c r="I24" i="10"/>
  <c r="B36" i="10" s="1"/>
  <c r="C24" i="10"/>
  <c r="AG44" i="10" s="1"/>
  <c r="AH44" i="10" s="1"/>
  <c r="AG23" i="10"/>
  <c r="AH23" i="10" s="1"/>
  <c r="H23" i="10"/>
  <c r="V107" i="10" s="1"/>
  <c r="AG22" i="10"/>
  <c r="AH22" i="10" s="1"/>
  <c r="H22" i="10"/>
  <c r="V106" i="10" s="1"/>
  <c r="C22" i="10"/>
  <c r="AG42" i="10" s="1"/>
  <c r="AH42" i="10" s="1"/>
  <c r="H21" i="10"/>
  <c r="V105" i="10" s="1"/>
  <c r="C21" i="10"/>
  <c r="AG41" i="10" s="1"/>
  <c r="AH41" i="10" s="1"/>
  <c r="C20" i="10"/>
  <c r="H19" i="10"/>
  <c r="V103" i="10" s="1"/>
  <c r="C19" i="10"/>
  <c r="AG39" i="10" s="1"/>
  <c r="AH39" i="10" s="1"/>
  <c r="C18" i="10"/>
  <c r="C17" i="10"/>
  <c r="H16" i="10" s="1"/>
  <c r="H15" i="10"/>
  <c r="C15" i="10"/>
  <c r="H14" i="10" s="1"/>
  <c r="C14" i="10"/>
  <c r="C13" i="10"/>
  <c r="H13" i="10" s="1"/>
  <c r="C12" i="10"/>
  <c r="AG32" i="10" s="1"/>
  <c r="AH32" i="10" s="1"/>
  <c r="H11" i="10"/>
  <c r="C11" i="10"/>
  <c r="H10" i="10"/>
  <c r="C10" i="10"/>
  <c r="H9" i="10" s="1"/>
  <c r="C8" i="10"/>
  <c r="H8" i="10" s="1"/>
  <c r="C7" i="10"/>
  <c r="C6" i="10"/>
  <c r="H5" i="10" s="1"/>
  <c r="B6" i="10"/>
  <c r="C5" i="10"/>
  <c r="H4" i="10" s="1"/>
  <c r="C4" i="10"/>
  <c r="AG24" i="10" s="1"/>
  <c r="AH24" i="10" s="1"/>
  <c r="C3" i="10"/>
  <c r="H2" i="10"/>
  <c r="AH385" i="9"/>
  <c r="O385" i="9"/>
  <c r="N385" i="9"/>
  <c r="M385" i="9"/>
  <c r="K385" i="9"/>
  <c r="J385" i="9"/>
  <c r="E385" i="9"/>
  <c r="D385" i="9"/>
  <c r="AH384" i="9"/>
  <c r="O384" i="9"/>
  <c r="N384" i="9"/>
  <c r="M384" i="9"/>
  <c r="K384" i="9"/>
  <c r="J384" i="9"/>
  <c r="E384" i="9"/>
  <c r="D384" i="9"/>
  <c r="AH383" i="9"/>
  <c r="O383" i="9"/>
  <c r="N383" i="9"/>
  <c r="M383" i="9"/>
  <c r="K383" i="9"/>
  <c r="J383" i="9"/>
  <c r="E383" i="9"/>
  <c r="D383" i="9"/>
  <c r="AH382" i="9"/>
  <c r="O382" i="9"/>
  <c r="M382" i="9"/>
  <c r="N382" i="9" s="1"/>
  <c r="K382" i="9"/>
  <c r="J382" i="9"/>
  <c r="E382" i="9"/>
  <c r="D382" i="9"/>
  <c r="AH381" i="9"/>
  <c r="O381" i="9"/>
  <c r="M381" i="9"/>
  <c r="N381" i="9" s="1"/>
  <c r="K381" i="9"/>
  <c r="J381" i="9"/>
  <c r="E381" i="9"/>
  <c r="D381" i="9"/>
  <c r="AH380" i="9"/>
  <c r="O380" i="9"/>
  <c r="M380" i="9"/>
  <c r="N380" i="9" s="1"/>
  <c r="K380" i="9"/>
  <c r="J380" i="9"/>
  <c r="E380" i="9"/>
  <c r="D380" i="9"/>
  <c r="AH379" i="9"/>
  <c r="O379" i="9"/>
  <c r="N379" i="9"/>
  <c r="M379" i="9"/>
  <c r="K379" i="9"/>
  <c r="J379" i="9"/>
  <c r="E379" i="9"/>
  <c r="D379" i="9"/>
  <c r="AH378" i="9"/>
  <c r="O378" i="9"/>
  <c r="N378" i="9"/>
  <c r="M378" i="9"/>
  <c r="K378" i="9"/>
  <c r="J378" i="9"/>
  <c r="E378" i="9"/>
  <c r="D378" i="9"/>
  <c r="AH377" i="9"/>
  <c r="O377" i="9"/>
  <c r="N377" i="9"/>
  <c r="M377" i="9"/>
  <c r="K377" i="9"/>
  <c r="J377" i="9"/>
  <c r="E377" i="9"/>
  <c r="D377" i="9"/>
  <c r="AH376" i="9"/>
  <c r="O376" i="9"/>
  <c r="N376" i="9"/>
  <c r="M376" i="9"/>
  <c r="K376" i="9"/>
  <c r="J376" i="9"/>
  <c r="E376" i="9"/>
  <c r="D376" i="9"/>
  <c r="AH375" i="9"/>
  <c r="O375" i="9"/>
  <c r="N375" i="9"/>
  <c r="M375" i="9"/>
  <c r="K375" i="9"/>
  <c r="J375" i="9"/>
  <c r="E375" i="9"/>
  <c r="D375" i="9"/>
  <c r="AH374" i="9"/>
  <c r="O374" i="9"/>
  <c r="M374" i="9"/>
  <c r="N374" i="9" s="1"/>
  <c r="K374" i="9"/>
  <c r="J374" i="9"/>
  <c r="E374" i="9"/>
  <c r="D374" i="9"/>
  <c r="AH373" i="9"/>
  <c r="O373" i="9"/>
  <c r="M373" i="9"/>
  <c r="N373" i="9" s="1"/>
  <c r="K373" i="9"/>
  <c r="J373" i="9"/>
  <c r="E373" i="9"/>
  <c r="D373" i="9"/>
  <c r="AH372" i="9"/>
  <c r="O372" i="9"/>
  <c r="N372" i="9"/>
  <c r="M372" i="9"/>
  <c r="K372" i="9"/>
  <c r="J372" i="9"/>
  <c r="E372" i="9"/>
  <c r="D372" i="9"/>
  <c r="AH371" i="9"/>
  <c r="O371" i="9"/>
  <c r="N371" i="9"/>
  <c r="M371" i="9"/>
  <c r="K371" i="9"/>
  <c r="J371" i="9"/>
  <c r="E371" i="9"/>
  <c r="D371" i="9"/>
  <c r="AH370" i="9"/>
  <c r="O370" i="9"/>
  <c r="N370" i="9"/>
  <c r="M370" i="9"/>
  <c r="K370" i="9"/>
  <c r="J370" i="9"/>
  <c r="E370" i="9"/>
  <c r="D370" i="9"/>
  <c r="AH369" i="9"/>
  <c r="O369" i="9"/>
  <c r="N369" i="9"/>
  <c r="M369" i="9"/>
  <c r="K369" i="9"/>
  <c r="J369" i="9"/>
  <c r="E369" i="9"/>
  <c r="D369" i="9"/>
  <c r="AH368" i="9"/>
  <c r="O368" i="9"/>
  <c r="N368" i="9"/>
  <c r="M368" i="9"/>
  <c r="K368" i="9"/>
  <c r="J368" i="9"/>
  <c r="E368" i="9"/>
  <c r="D368" i="9"/>
  <c r="AH367" i="9"/>
  <c r="O367" i="9"/>
  <c r="N367" i="9"/>
  <c r="M367" i="9"/>
  <c r="K367" i="9"/>
  <c r="J367" i="9"/>
  <c r="E367" i="9"/>
  <c r="D367" i="9"/>
  <c r="AH366" i="9"/>
  <c r="O366" i="9"/>
  <c r="M366" i="9"/>
  <c r="N366" i="9" s="1"/>
  <c r="K366" i="9"/>
  <c r="J366" i="9"/>
  <c r="E366" i="9"/>
  <c r="D366" i="9"/>
  <c r="AH365" i="9"/>
  <c r="O365" i="9"/>
  <c r="M365" i="9"/>
  <c r="N365" i="9" s="1"/>
  <c r="K365" i="9"/>
  <c r="J365" i="9"/>
  <c r="E365" i="9"/>
  <c r="D365" i="9"/>
  <c r="AH364" i="9"/>
  <c r="O364" i="9"/>
  <c r="N364" i="9"/>
  <c r="M364" i="9"/>
  <c r="K364" i="9"/>
  <c r="J364" i="9"/>
  <c r="E364" i="9"/>
  <c r="D364" i="9"/>
  <c r="AH363" i="9"/>
  <c r="O363" i="9"/>
  <c r="N363" i="9"/>
  <c r="M363" i="9"/>
  <c r="K363" i="9"/>
  <c r="J363" i="9"/>
  <c r="E363" i="9"/>
  <c r="D363" i="9"/>
  <c r="AH362" i="9"/>
  <c r="O362" i="9"/>
  <c r="N362" i="9"/>
  <c r="M362" i="9"/>
  <c r="K362" i="9"/>
  <c r="J362" i="9"/>
  <c r="E362" i="9"/>
  <c r="D362" i="9"/>
  <c r="AH361" i="9"/>
  <c r="O361" i="9"/>
  <c r="N361" i="9"/>
  <c r="M361" i="9"/>
  <c r="K361" i="9"/>
  <c r="J361" i="9"/>
  <c r="E361" i="9"/>
  <c r="D361" i="9"/>
  <c r="AH360" i="9"/>
  <c r="O360" i="9"/>
  <c r="N360" i="9"/>
  <c r="M360" i="9"/>
  <c r="K360" i="9"/>
  <c r="J360" i="9"/>
  <c r="E360" i="9"/>
  <c r="D360" i="9"/>
  <c r="AH359" i="9"/>
  <c r="O359" i="9"/>
  <c r="N359" i="9"/>
  <c r="M359" i="9"/>
  <c r="K359" i="9"/>
  <c r="J359" i="9"/>
  <c r="E359" i="9"/>
  <c r="D359" i="9"/>
  <c r="AH358" i="9"/>
  <c r="O358" i="9"/>
  <c r="M358" i="9"/>
  <c r="N358" i="9" s="1"/>
  <c r="K358" i="9"/>
  <c r="J358" i="9"/>
  <c r="E358" i="9"/>
  <c r="D358" i="9"/>
  <c r="AH357" i="9"/>
  <c r="O357" i="9"/>
  <c r="M357" i="9"/>
  <c r="N357" i="9" s="1"/>
  <c r="K357" i="9"/>
  <c r="J357" i="9"/>
  <c r="E357" i="9"/>
  <c r="D357" i="9"/>
  <c r="AH356" i="9"/>
  <c r="O356" i="9"/>
  <c r="N356" i="9"/>
  <c r="M356" i="9"/>
  <c r="K356" i="9"/>
  <c r="J356" i="9"/>
  <c r="E356" i="9"/>
  <c r="D356" i="9"/>
  <c r="AH355" i="9"/>
  <c r="O355" i="9"/>
  <c r="N355" i="9"/>
  <c r="M355" i="9"/>
  <c r="K355" i="9"/>
  <c r="J355" i="9"/>
  <c r="E355" i="9"/>
  <c r="D355" i="9"/>
  <c r="AH354" i="9"/>
  <c r="O354" i="9"/>
  <c r="N354" i="9"/>
  <c r="M354" i="9"/>
  <c r="K354" i="9"/>
  <c r="J354" i="9"/>
  <c r="E354" i="9"/>
  <c r="D354" i="9"/>
  <c r="AH353" i="9"/>
  <c r="O353" i="9"/>
  <c r="N353" i="9"/>
  <c r="M353" i="9"/>
  <c r="K353" i="9"/>
  <c r="J353" i="9"/>
  <c r="E353" i="9"/>
  <c r="D353" i="9"/>
  <c r="AH352" i="9"/>
  <c r="O352" i="9"/>
  <c r="N352" i="9"/>
  <c r="M352" i="9"/>
  <c r="K352" i="9"/>
  <c r="J352" i="9"/>
  <c r="E352" i="9"/>
  <c r="D352" i="9"/>
  <c r="AH351" i="9"/>
  <c r="O351" i="9"/>
  <c r="N351" i="9"/>
  <c r="M351" i="9"/>
  <c r="K351" i="9"/>
  <c r="J351" i="9"/>
  <c r="E351" i="9"/>
  <c r="D351" i="9"/>
  <c r="AH350" i="9"/>
  <c r="O350" i="9"/>
  <c r="M350" i="9"/>
  <c r="N350" i="9" s="1"/>
  <c r="K350" i="9"/>
  <c r="J350" i="9"/>
  <c r="E350" i="9"/>
  <c r="D350" i="9"/>
  <c r="AH349" i="9"/>
  <c r="O349" i="9"/>
  <c r="M349" i="9"/>
  <c r="N349" i="9" s="1"/>
  <c r="K349" i="9"/>
  <c r="J349" i="9"/>
  <c r="E349" i="9"/>
  <c r="D349" i="9"/>
  <c r="AH348" i="9"/>
  <c r="O348" i="9"/>
  <c r="N348" i="9"/>
  <c r="M348" i="9"/>
  <c r="K348" i="9"/>
  <c r="J348" i="9"/>
  <c r="E348" i="9"/>
  <c r="D348" i="9"/>
  <c r="AH347" i="9"/>
  <c r="O347" i="9"/>
  <c r="N347" i="9"/>
  <c r="M347" i="9"/>
  <c r="K347" i="9"/>
  <c r="J347" i="9"/>
  <c r="E347" i="9"/>
  <c r="D347" i="9"/>
  <c r="AH346" i="9"/>
  <c r="O346" i="9"/>
  <c r="N346" i="9"/>
  <c r="M346" i="9"/>
  <c r="K346" i="9"/>
  <c r="J346" i="9"/>
  <c r="E346" i="9"/>
  <c r="D346" i="9"/>
  <c r="AH345" i="9"/>
  <c r="O345" i="9"/>
  <c r="N345" i="9"/>
  <c r="M345" i="9"/>
  <c r="K345" i="9"/>
  <c r="J345" i="9"/>
  <c r="E345" i="9"/>
  <c r="D345" i="9"/>
  <c r="AH344" i="9"/>
  <c r="O344" i="9"/>
  <c r="N344" i="9"/>
  <c r="M344" i="9"/>
  <c r="K344" i="9"/>
  <c r="J344" i="9"/>
  <c r="E344" i="9"/>
  <c r="D344" i="9"/>
  <c r="AH343" i="9"/>
  <c r="O343" i="9"/>
  <c r="N343" i="9"/>
  <c r="M343" i="9"/>
  <c r="K343" i="9"/>
  <c r="J343" i="9"/>
  <c r="E343" i="9"/>
  <c r="D343" i="9"/>
  <c r="AH342" i="9"/>
  <c r="O342" i="9"/>
  <c r="M342" i="9"/>
  <c r="N342" i="9" s="1"/>
  <c r="K342" i="9"/>
  <c r="J342" i="9"/>
  <c r="E342" i="9"/>
  <c r="D342" i="9"/>
  <c r="AH341" i="9"/>
  <c r="O341" i="9"/>
  <c r="M341" i="9"/>
  <c r="N341" i="9" s="1"/>
  <c r="K341" i="9"/>
  <c r="J341" i="9"/>
  <c r="E341" i="9"/>
  <c r="D341" i="9"/>
  <c r="AH340" i="9"/>
  <c r="O340" i="9"/>
  <c r="N340" i="9"/>
  <c r="M340" i="9"/>
  <c r="K340" i="9"/>
  <c r="J340" i="9"/>
  <c r="E340" i="9"/>
  <c r="D340" i="9"/>
  <c r="AH339" i="9"/>
  <c r="O339" i="9"/>
  <c r="N339" i="9"/>
  <c r="M339" i="9"/>
  <c r="K339" i="9"/>
  <c r="J339" i="9"/>
  <c r="E339" i="9"/>
  <c r="D339" i="9"/>
  <c r="AH338" i="9"/>
  <c r="O338" i="9"/>
  <c r="N338" i="9"/>
  <c r="M338" i="9"/>
  <c r="K338" i="9"/>
  <c r="J338" i="9"/>
  <c r="E338" i="9"/>
  <c r="D338" i="9"/>
  <c r="AH337" i="9"/>
  <c r="O337" i="9"/>
  <c r="N337" i="9"/>
  <c r="M337" i="9"/>
  <c r="K337" i="9"/>
  <c r="J337" i="9"/>
  <c r="E337" i="9"/>
  <c r="D337" i="9"/>
  <c r="AH336" i="9"/>
  <c r="O336" i="9"/>
  <c r="N336" i="9"/>
  <c r="M336" i="9"/>
  <c r="K336" i="9"/>
  <c r="J336" i="9"/>
  <c r="E336" i="9"/>
  <c r="D336" i="9"/>
  <c r="AH335" i="9"/>
  <c r="O335" i="9"/>
  <c r="N335" i="9"/>
  <c r="M335" i="9"/>
  <c r="K335" i="9"/>
  <c r="J335" i="9"/>
  <c r="E335" i="9"/>
  <c r="D335" i="9"/>
  <c r="AH334" i="9"/>
  <c r="O334" i="9"/>
  <c r="M334" i="9"/>
  <c r="N334" i="9" s="1"/>
  <c r="K334" i="9"/>
  <c r="J334" i="9"/>
  <c r="E334" i="9"/>
  <c r="D334" i="9"/>
  <c r="AH333" i="9"/>
  <c r="O333" i="9"/>
  <c r="M333" i="9"/>
  <c r="N333" i="9" s="1"/>
  <c r="K333" i="9"/>
  <c r="J333" i="9"/>
  <c r="E333" i="9"/>
  <c r="D333" i="9"/>
  <c r="AH332" i="9"/>
  <c r="O332" i="9"/>
  <c r="M332" i="9"/>
  <c r="N332" i="9" s="1"/>
  <c r="K332" i="9"/>
  <c r="J332" i="9"/>
  <c r="E332" i="9"/>
  <c r="D332" i="9"/>
  <c r="AH331" i="9"/>
  <c r="O331" i="9"/>
  <c r="N331" i="9"/>
  <c r="M331" i="9"/>
  <c r="K331" i="9"/>
  <c r="J331" i="9"/>
  <c r="E331" i="9"/>
  <c r="D331" i="9"/>
  <c r="AH330" i="9"/>
  <c r="O330" i="9"/>
  <c r="N330" i="9"/>
  <c r="M330" i="9"/>
  <c r="K330" i="9"/>
  <c r="J330" i="9"/>
  <c r="E330" i="9"/>
  <c r="D330" i="9"/>
  <c r="AH329" i="9"/>
  <c r="O329" i="9"/>
  <c r="N329" i="9"/>
  <c r="M329" i="9"/>
  <c r="K329" i="9"/>
  <c r="J329" i="9"/>
  <c r="E329" i="9"/>
  <c r="D329" i="9"/>
  <c r="AH328" i="9"/>
  <c r="O328" i="9"/>
  <c r="N328" i="9"/>
  <c r="M328" i="9"/>
  <c r="K328" i="9"/>
  <c r="J328" i="9"/>
  <c r="E328" i="9"/>
  <c r="D328" i="9"/>
  <c r="AH327" i="9"/>
  <c r="O327" i="9"/>
  <c r="N327" i="9"/>
  <c r="M327" i="9"/>
  <c r="K327" i="9"/>
  <c r="J327" i="9"/>
  <c r="E327" i="9"/>
  <c r="D327" i="9"/>
  <c r="AH326" i="9"/>
  <c r="O326" i="9"/>
  <c r="N326" i="9"/>
  <c r="M326" i="9"/>
  <c r="K326" i="9"/>
  <c r="J326" i="9"/>
  <c r="E326" i="9"/>
  <c r="D326" i="9"/>
  <c r="AH325" i="9"/>
  <c r="O325" i="9"/>
  <c r="N325" i="9"/>
  <c r="M325" i="9"/>
  <c r="K325" i="9"/>
  <c r="J325" i="9"/>
  <c r="E325" i="9"/>
  <c r="D325" i="9"/>
  <c r="AH324" i="9"/>
  <c r="O324" i="9"/>
  <c r="M324" i="9"/>
  <c r="N324" i="9" s="1"/>
  <c r="K324" i="9"/>
  <c r="J324" i="9"/>
  <c r="E324" i="9"/>
  <c r="D324" i="9"/>
  <c r="AH323" i="9"/>
  <c r="O323" i="9"/>
  <c r="N323" i="9"/>
  <c r="M323" i="9"/>
  <c r="K323" i="9"/>
  <c r="J323" i="9"/>
  <c r="E323" i="9"/>
  <c r="D323" i="9"/>
  <c r="AH322" i="9"/>
  <c r="O322" i="9"/>
  <c r="N322" i="9"/>
  <c r="M322" i="9"/>
  <c r="K322" i="9"/>
  <c r="J322" i="9"/>
  <c r="E322" i="9"/>
  <c r="D322" i="9"/>
  <c r="AH321" i="9"/>
  <c r="O321" i="9"/>
  <c r="N321" i="9"/>
  <c r="M321" i="9"/>
  <c r="K321" i="9"/>
  <c r="J321" i="9"/>
  <c r="E321" i="9"/>
  <c r="D321" i="9"/>
  <c r="AH320" i="9"/>
  <c r="O320" i="9"/>
  <c r="M320" i="9"/>
  <c r="N320" i="9" s="1"/>
  <c r="K320" i="9"/>
  <c r="J320" i="9"/>
  <c r="E320" i="9"/>
  <c r="D320" i="9"/>
  <c r="AH319" i="9"/>
  <c r="O319" i="9"/>
  <c r="N319" i="9"/>
  <c r="M319" i="9"/>
  <c r="K319" i="9"/>
  <c r="J319" i="9"/>
  <c r="E319" i="9"/>
  <c r="D319" i="9"/>
  <c r="AH318" i="9"/>
  <c r="O318" i="9"/>
  <c r="M318" i="9"/>
  <c r="N318" i="9" s="1"/>
  <c r="K318" i="9"/>
  <c r="J318" i="9"/>
  <c r="E318" i="9"/>
  <c r="D318" i="9"/>
  <c r="AH317" i="9"/>
  <c r="O317" i="9"/>
  <c r="M317" i="9"/>
  <c r="N317" i="9" s="1"/>
  <c r="K317" i="9"/>
  <c r="J317" i="9"/>
  <c r="E317" i="9"/>
  <c r="D317" i="9"/>
  <c r="AH316" i="9"/>
  <c r="O316" i="9"/>
  <c r="M316" i="9"/>
  <c r="N316" i="9" s="1"/>
  <c r="K316" i="9"/>
  <c r="J316" i="9"/>
  <c r="E316" i="9"/>
  <c r="D316" i="9"/>
  <c r="AH315" i="9"/>
  <c r="O315" i="9"/>
  <c r="N315" i="9"/>
  <c r="M315" i="9"/>
  <c r="K315" i="9"/>
  <c r="J315" i="9"/>
  <c r="E315" i="9"/>
  <c r="D315" i="9"/>
  <c r="AH314" i="9"/>
  <c r="O314" i="9"/>
  <c r="N314" i="9"/>
  <c r="M314" i="9"/>
  <c r="K314" i="9"/>
  <c r="J314" i="9"/>
  <c r="E314" i="9"/>
  <c r="D314" i="9"/>
  <c r="AH313" i="9"/>
  <c r="O313" i="9"/>
  <c r="M313" i="9"/>
  <c r="N313" i="9" s="1"/>
  <c r="K313" i="9"/>
  <c r="J313" i="9"/>
  <c r="E313" i="9"/>
  <c r="D313" i="9"/>
  <c r="AH312" i="9"/>
  <c r="O312" i="9"/>
  <c r="N312" i="9"/>
  <c r="M312" i="9"/>
  <c r="K312" i="9"/>
  <c r="J312" i="9"/>
  <c r="E312" i="9"/>
  <c r="D312" i="9"/>
  <c r="AH311" i="9"/>
  <c r="O311" i="9"/>
  <c r="M311" i="9"/>
  <c r="N311" i="9" s="1"/>
  <c r="K311" i="9"/>
  <c r="J311" i="9"/>
  <c r="E311" i="9"/>
  <c r="D311" i="9"/>
  <c r="AH310" i="9"/>
  <c r="O310" i="9"/>
  <c r="M310" i="9"/>
  <c r="N310" i="9" s="1"/>
  <c r="K310" i="9"/>
  <c r="J310" i="9"/>
  <c r="E310" i="9"/>
  <c r="D310" i="9"/>
  <c r="AH309" i="9"/>
  <c r="O309" i="9"/>
  <c r="M309" i="9"/>
  <c r="N309" i="9" s="1"/>
  <c r="K309" i="9"/>
  <c r="J309" i="9"/>
  <c r="E309" i="9"/>
  <c r="D309" i="9"/>
  <c r="AH308" i="9"/>
  <c r="O308" i="9"/>
  <c r="M308" i="9"/>
  <c r="N308" i="9" s="1"/>
  <c r="K308" i="9"/>
  <c r="J308" i="9"/>
  <c r="E308" i="9"/>
  <c r="D308" i="9"/>
  <c r="AH307" i="9"/>
  <c r="O307" i="9"/>
  <c r="M307" i="9"/>
  <c r="N307" i="9" s="1"/>
  <c r="K307" i="9"/>
  <c r="J307" i="9"/>
  <c r="E307" i="9"/>
  <c r="D307" i="9"/>
  <c r="AH306" i="9"/>
  <c r="O306" i="9"/>
  <c r="N306" i="9"/>
  <c r="M306" i="9"/>
  <c r="K306" i="9"/>
  <c r="J306" i="9"/>
  <c r="E306" i="9"/>
  <c r="D306" i="9"/>
  <c r="AH305" i="9"/>
  <c r="O305" i="9"/>
  <c r="N305" i="9"/>
  <c r="M305" i="9"/>
  <c r="K305" i="9"/>
  <c r="J305" i="9"/>
  <c r="E305" i="9"/>
  <c r="D305" i="9"/>
  <c r="AH304" i="9"/>
  <c r="O304" i="9"/>
  <c r="N304" i="9"/>
  <c r="M304" i="9"/>
  <c r="K304" i="9"/>
  <c r="J304" i="9"/>
  <c r="E304" i="9"/>
  <c r="D304" i="9"/>
  <c r="AH303" i="9"/>
  <c r="O303" i="9"/>
  <c r="M303" i="9"/>
  <c r="N303" i="9" s="1"/>
  <c r="K303" i="9"/>
  <c r="J303" i="9"/>
  <c r="E303" i="9"/>
  <c r="D303" i="9"/>
  <c r="AH302" i="9"/>
  <c r="O302" i="9"/>
  <c r="M302" i="9"/>
  <c r="N302" i="9" s="1"/>
  <c r="K302" i="9"/>
  <c r="J302" i="9"/>
  <c r="E302" i="9"/>
  <c r="D302" i="9"/>
  <c r="AH301" i="9"/>
  <c r="O301" i="9"/>
  <c r="M301" i="9"/>
  <c r="N301" i="9" s="1"/>
  <c r="K301" i="9"/>
  <c r="J301" i="9"/>
  <c r="E301" i="9"/>
  <c r="D301" i="9"/>
  <c r="AH300" i="9"/>
  <c r="O300" i="9"/>
  <c r="M300" i="9"/>
  <c r="N300" i="9" s="1"/>
  <c r="K300" i="9"/>
  <c r="J300" i="9"/>
  <c r="E300" i="9"/>
  <c r="D300" i="9"/>
  <c r="AH299" i="9"/>
  <c r="O299" i="9"/>
  <c r="M299" i="9"/>
  <c r="N299" i="9" s="1"/>
  <c r="K299" i="9"/>
  <c r="J299" i="9"/>
  <c r="E299" i="9"/>
  <c r="D299" i="9"/>
  <c r="AH298" i="9"/>
  <c r="O298" i="9"/>
  <c r="N298" i="9"/>
  <c r="M298" i="9"/>
  <c r="K298" i="9"/>
  <c r="J298" i="9"/>
  <c r="E298" i="9"/>
  <c r="D298" i="9"/>
  <c r="AH297" i="9"/>
  <c r="O297" i="9"/>
  <c r="M297" i="9"/>
  <c r="N297" i="9" s="1"/>
  <c r="K297" i="9"/>
  <c r="J297" i="9"/>
  <c r="E297" i="9"/>
  <c r="D297" i="9"/>
  <c r="AH296" i="9"/>
  <c r="O296" i="9"/>
  <c r="N296" i="9"/>
  <c r="M296" i="9"/>
  <c r="K296" i="9"/>
  <c r="J296" i="9"/>
  <c r="E296" i="9"/>
  <c r="D296" i="9"/>
  <c r="AH295" i="9"/>
  <c r="O295" i="9"/>
  <c r="M295" i="9"/>
  <c r="N295" i="9" s="1"/>
  <c r="K295" i="9"/>
  <c r="J295" i="9"/>
  <c r="E295" i="9"/>
  <c r="D295" i="9"/>
  <c r="AH294" i="9"/>
  <c r="O294" i="9"/>
  <c r="M294" i="9"/>
  <c r="N294" i="9" s="1"/>
  <c r="K294" i="9"/>
  <c r="J294" i="9"/>
  <c r="E294" i="9"/>
  <c r="D294" i="9"/>
  <c r="AH293" i="9"/>
  <c r="O293" i="9"/>
  <c r="M293" i="9"/>
  <c r="N293" i="9" s="1"/>
  <c r="K293" i="9"/>
  <c r="J293" i="9"/>
  <c r="E293" i="9"/>
  <c r="D293" i="9"/>
  <c r="AH292" i="9"/>
  <c r="O292" i="9"/>
  <c r="N292" i="9"/>
  <c r="M292" i="9"/>
  <c r="K292" i="9"/>
  <c r="J292" i="9"/>
  <c r="E292" i="9"/>
  <c r="D292" i="9"/>
  <c r="AH291" i="9"/>
  <c r="O291" i="9"/>
  <c r="N291" i="9"/>
  <c r="M291" i="9"/>
  <c r="K291" i="9"/>
  <c r="J291" i="9"/>
  <c r="E291" i="9"/>
  <c r="D291" i="9"/>
  <c r="AH290" i="9"/>
  <c r="O290" i="9"/>
  <c r="N290" i="9"/>
  <c r="M290" i="9"/>
  <c r="K290" i="9"/>
  <c r="J290" i="9"/>
  <c r="E290" i="9"/>
  <c r="D290" i="9"/>
  <c r="AH289" i="9"/>
  <c r="O289" i="9"/>
  <c r="N289" i="9"/>
  <c r="M289" i="9"/>
  <c r="K289" i="9"/>
  <c r="J289" i="9"/>
  <c r="E289" i="9"/>
  <c r="D289" i="9"/>
  <c r="AH288" i="9"/>
  <c r="O288" i="9"/>
  <c r="N288" i="9"/>
  <c r="M288" i="9"/>
  <c r="K288" i="9"/>
  <c r="J288" i="9"/>
  <c r="E288" i="9"/>
  <c r="D288" i="9"/>
  <c r="AH287" i="9"/>
  <c r="O287" i="9"/>
  <c r="M287" i="9"/>
  <c r="N287" i="9" s="1"/>
  <c r="K287" i="9"/>
  <c r="J287" i="9"/>
  <c r="E287" i="9"/>
  <c r="D287" i="9"/>
  <c r="AH286" i="9"/>
  <c r="O286" i="9"/>
  <c r="M286" i="9"/>
  <c r="N286" i="9" s="1"/>
  <c r="K286" i="9"/>
  <c r="J286" i="9"/>
  <c r="E286" i="9"/>
  <c r="D286" i="9"/>
  <c r="AH285" i="9"/>
  <c r="O285" i="9"/>
  <c r="N285" i="9"/>
  <c r="M285" i="9"/>
  <c r="K285" i="9"/>
  <c r="J285" i="9"/>
  <c r="E285" i="9"/>
  <c r="D285" i="9"/>
  <c r="AH284" i="9"/>
  <c r="O284" i="9"/>
  <c r="M284" i="9"/>
  <c r="N284" i="9" s="1"/>
  <c r="K284" i="9"/>
  <c r="J284" i="9"/>
  <c r="E284" i="9"/>
  <c r="D284" i="9"/>
  <c r="AH283" i="9"/>
  <c r="O283" i="9"/>
  <c r="N283" i="9"/>
  <c r="M283" i="9"/>
  <c r="K283" i="9"/>
  <c r="J283" i="9"/>
  <c r="E283" i="9"/>
  <c r="D283" i="9"/>
  <c r="AH282" i="9"/>
  <c r="O282" i="9"/>
  <c r="N282" i="9"/>
  <c r="M282" i="9"/>
  <c r="K282" i="9"/>
  <c r="J282" i="9"/>
  <c r="E282" i="9"/>
  <c r="D282" i="9"/>
  <c r="AH281" i="9"/>
  <c r="O281" i="9"/>
  <c r="N281" i="9"/>
  <c r="M281" i="9"/>
  <c r="K281" i="9"/>
  <c r="J281" i="9"/>
  <c r="E281" i="9"/>
  <c r="D281" i="9"/>
  <c r="AH280" i="9"/>
  <c r="O280" i="9"/>
  <c r="N280" i="9"/>
  <c r="M280" i="9"/>
  <c r="K280" i="9"/>
  <c r="J280" i="9"/>
  <c r="E280" i="9"/>
  <c r="D280" i="9"/>
  <c r="AH279" i="9"/>
  <c r="O279" i="9"/>
  <c r="M279" i="9"/>
  <c r="N279" i="9" s="1"/>
  <c r="K279" i="9"/>
  <c r="J279" i="9"/>
  <c r="E279" i="9"/>
  <c r="D279" i="9"/>
  <c r="AH278" i="9"/>
  <c r="O278" i="9"/>
  <c r="M278" i="9"/>
  <c r="N278" i="9" s="1"/>
  <c r="K278" i="9"/>
  <c r="J278" i="9"/>
  <c r="E278" i="9"/>
  <c r="D278" i="9"/>
  <c r="AH277" i="9"/>
  <c r="O277" i="9"/>
  <c r="N277" i="9"/>
  <c r="M277" i="9"/>
  <c r="K277" i="9"/>
  <c r="J277" i="9"/>
  <c r="E277" i="9"/>
  <c r="D277" i="9"/>
  <c r="AH276" i="9"/>
  <c r="O276" i="9"/>
  <c r="M276" i="9"/>
  <c r="N276" i="9" s="1"/>
  <c r="K276" i="9"/>
  <c r="J276" i="9"/>
  <c r="E276" i="9"/>
  <c r="D276" i="9"/>
  <c r="AH275" i="9"/>
  <c r="O275" i="9"/>
  <c r="M275" i="9"/>
  <c r="N275" i="9" s="1"/>
  <c r="K275" i="9"/>
  <c r="J275" i="9"/>
  <c r="E275" i="9"/>
  <c r="D275" i="9"/>
  <c r="AH274" i="9"/>
  <c r="O274" i="9"/>
  <c r="N274" i="9"/>
  <c r="M274" i="9"/>
  <c r="K274" i="9"/>
  <c r="J274" i="9"/>
  <c r="E274" i="9"/>
  <c r="D274" i="9"/>
  <c r="AH273" i="9"/>
  <c r="O273" i="9"/>
  <c r="N273" i="9"/>
  <c r="M273" i="9"/>
  <c r="K273" i="9"/>
  <c r="J273" i="9"/>
  <c r="E273" i="9"/>
  <c r="D273" i="9"/>
  <c r="AH272" i="9"/>
  <c r="O272" i="9"/>
  <c r="N272" i="9"/>
  <c r="M272" i="9"/>
  <c r="K272" i="9"/>
  <c r="J272" i="9"/>
  <c r="E272" i="9"/>
  <c r="D272" i="9"/>
  <c r="AH271" i="9"/>
  <c r="O271" i="9"/>
  <c r="M271" i="9"/>
  <c r="N271" i="9" s="1"/>
  <c r="K271" i="9"/>
  <c r="J271" i="9"/>
  <c r="E271" i="9"/>
  <c r="D271" i="9"/>
  <c r="AH270" i="9"/>
  <c r="O270" i="9"/>
  <c r="M270" i="9"/>
  <c r="N270" i="9" s="1"/>
  <c r="K270" i="9"/>
  <c r="J270" i="9"/>
  <c r="E270" i="9"/>
  <c r="D270" i="9"/>
  <c r="AH269" i="9"/>
  <c r="O269" i="9"/>
  <c r="N269" i="9"/>
  <c r="M269" i="9"/>
  <c r="K269" i="9"/>
  <c r="J269" i="9"/>
  <c r="E269" i="9"/>
  <c r="D269" i="9"/>
  <c r="AH268" i="9"/>
  <c r="O268" i="9"/>
  <c r="M268" i="9"/>
  <c r="N268" i="9" s="1"/>
  <c r="K268" i="9"/>
  <c r="J268" i="9"/>
  <c r="E268" i="9"/>
  <c r="D268" i="9"/>
  <c r="AH267" i="9"/>
  <c r="O267" i="9"/>
  <c r="M267" i="9"/>
  <c r="N267" i="9" s="1"/>
  <c r="K267" i="9"/>
  <c r="J267" i="9"/>
  <c r="E267" i="9"/>
  <c r="D267" i="9"/>
  <c r="AH266" i="9"/>
  <c r="O266" i="9"/>
  <c r="N266" i="9"/>
  <c r="M266" i="9"/>
  <c r="K266" i="9"/>
  <c r="J266" i="9"/>
  <c r="E266" i="9"/>
  <c r="D266" i="9"/>
  <c r="AH265" i="9"/>
  <c r="O265" i="9"/>
  <c r="N265" i="9"/>
  <c r="M265" i="9"/>
  <c r="K265" i="9"/>
  <c r="J265" i="9"/>
  <c r="E265" i="9"/>
  <c r="D265" i="9"/>
  <c r="AH264" i="9"/>
  <c r="O264" i="9"/>
  <c r="N264" i="9"/>
  <c r="M264" i="9"/>
  <c r="K264" i="9"/>
  <c r="J264" i="9"/>
  <c r="E264" i="9"/>
  <c r="D264" i="9"/>
  <c r="AH263" i="9"/>
  <c r="O263" i="9"/>
  <c r="M263" i="9"/>
  <c r="N263" i="9" s="1"/>
  <c r="K263" i="9"/>
  <c r="J263" i="9"/>
  <c r="E263" i="9"/>
  <c r="D263" i="9"/>
  <c r="AH262" i="9"/>
  <c r="O262" i="9"/>
  <c r="M262" i="9"/>
  <c r="N262" i="9" s="1"/>
  <c r="K262" i="9"/>
  <c r="J262" i="9"/>
  <c r="E262" i="9"/>
  <c r="D262" i="9"/>
  <c r="AH261" i="9"/>
  <c r="O261" i="9"/>
  <c r="N261" i="9"/>
  <c r="M261" i="9"/>
  <c r="K261" i="9"/>
  <c r="J261" i="9"/>
  <c r="E261" i="9"/>
  <c r="D261" i="9"/>
  <c r="AH260" i="9"/>
  <c r="O260" i="9"/>
  <c r="M260" i="9"/>
  <c r="N260" i="9" s="1"/>
  <c r="K260" i="9"/>
  <c r="J260" i="9"/>
  <c r="E260" i="9"/>
  <c r="D260" i="9"/>
  <c r="AH259" i="9"/>
  <c r="O259" i="9"/>
  <c r="M259" i="9"/>
  <c r="N259" i="9" s="1"/>
  <c r="K259" i="9"/>
  <c r="J259" i="9"/>
  <c r="E259" i="9"/>
  <c r="D259" i="9"/>
  <c r="AH258" i="9"/>
  <c r="O258" i="9"/>
  <c r="M258" i="9"/>
  <c r="N258" i="9" s="1"/>
  <c r="K258" i="9"/>
  <c r="J258" i="9"/>
  <c r="E258" i="9"/>
  <c r="D258" i="9"/>
  <c r="AH257" i="9"/>
  <c r="O257" i="9"/>
  <c r="N257" i="9"/>
  <c r="M257" i="9"/>
  <c r="K257" i="9"/>
  <c r="J257" i="9"/>
  <c r="E257" i="9"/>
  <c r="D257" i="9"/>
  <c r="AH256" i="9"/>
  <c r="O256" i="9"/>
  <c r="M256" i="9"/>
  <c r="N256" i="9" s="1"/>
  <c r="K256" i="9"/>
  <c r="J256" i="9"/>
  <c r="E256" i="9"/>
  <c r="D256" i="9"/>
  <c r="AH255" i="9"/>
  <c r="O255" i="9"/>
  <c r="M255" i="9"/>
  <c r="N255" i="9" s="1"/>
  <c r="K255" i="9"/>
  <c r="J255" i="9"/>
  <c r="E255" i="9"/>
  <c r="D255" i="9"/>
  <c r="AH254" i="9"/>
  <c r="O254" i="9"/>
  <c r="M254" i="9"/>
  <c r="N254" i="9" s="1"/>
  <c r="K254" i="9"/>
  <c r="J254" i="9"/>
  <c r="E254" i="9"/>
  <c r="D254" i="9"/>
  <c r="AH253" i="9"/>
  <c r="O253" i="9"/>
  <c r="N253" i="9"/>
  <c r="M253" i="9"/>
  <c r="K253" i="9"/>
  <c r="J253" i="9"/>
  <c r="E253" i="9"/>
  <c r="D253" i="9"/>
  <c r="AH252" i="9"/>
  <c r="O252" i="9"/>
  <c r="M252" i="9"/>
  <c r="N252" i="9" s="1"/>
  <c r="K252" i="9"/>
  <c r="J252" i="9"/>
  <c r="E252" i="9"/>
  <c r="D252" i="9"/>
  <c r="AH251" i="9"/>
  <c r="O251" i="9"/>
  <c r="N251" i="9"/>
  <c r="M251" i="9"/>
  <c r="K251" i="9"/>
  <c r="J251" i="9"/>
  <c r="E251" i="9"/>
  <c r="D251" i="9"/>
  <c r="AH250" i="9"/>
  <c r="O250" i="9"/>
  <c r="M250" i="9"/>
  <c r="N250" i="9" s="1"/>
  <c r="K250" i="9"/>
  <c r="J250" i="9"/>
  <c r="E250" i="9"/>
  <c r="D250" i="9"/>
  <c r="AH249" i="9"/>
  <c r="O249" i="9"/>
  <c r="M249" i="9"/>
  <c r="N249" i="9" s="1"/>
  <c r="K249" i="9"/>
  <c r="J249" i="9"/>
  <c r="E249" i="9"/>
  <c r="D249" i="9"/>
  <c r="AH248" i="9"/>
  <c r="O248" i="9"/>
  <c r="M248" i="9"/>
  <c r="N248" i="9" s="1"/>
  <c r="K248" i="9"/>
  <c r="J248" i="9"/>
  <c r="E248" i="9"/>
  <c r="D248" i="9"/>
  <c r="AH247" i="9"/>
  <c r="O247" i="9"/>
  <c r="M247" i="9"/>
  <c r="N247" i="9" s="1"/>
  <c r="K247" i="9"/>
  <c r="J247" i="9"/>
  <c r="E247" i="9"/>
  <c r="D247" i="9"/>
  <c r="AH246" i="9"/>
  <c r="O246" i="9"/>
  <c r="N246" i="9"/>
  <c r="M246" i="9"/>
  <c r="K246" i="9"/>
  <c r="J246" i="9"/>
  <c r="E246" i="9"/>
  <c r="D246" i="9"/>
  <c r="AH245" i="9"/>
  <c r="O245" i="9"/>
  <c r="M245" i="9"/>
  <c r="N245" i="9" s="1"/>
  <c r="K245" i="9"/>
  <c r="J245" i="9"/>
  <c r="E245" i="9"/>
  <c r="D245" i="9"/>
  <c r="AH244" i="9"/>
  <c r="O244" i="9"/>
  <c r="M244" i="9"/>
  <c r="N244" i="9" s="1"/>
  <c r="K244" i="9"/>
  <c r="J244" i="9"/>
  <c r="E244" i="9"/>
  <c r="D244" i="9"/>
  <c r="AH243" i="9"/>
  <c r="O243" i="9"/>
  <c r="M243" i="9"/>
  <c r="N243" i="9" s="1"/>
  <c r="K243" i="9"/>
  <c r="J243" i="9"/>
  <c r="E243" i="9"/>
  <c r="D243" i="9"/>
  <c r="AH242" i="9"/>
  <c r="O242" i="9"/>
  <c r="N242" i="9"/>
  <c r="M242" i="9"/>
  <c r="K242" i="9"/>
  <c r="J242" i="9"/>
  <c r="E242" i="9"/>
  <c r="D242" i="9"/>
  <c r="AH241" i="9"/>
  <c r="O241" i="9"/>
  <c r="M241" i="9"/>
  <c r="N241" i="9" s="1"/>
  <c r="K241" i="9"/>
  <c r="J241" i="9"/>
  <c r="E241" i="9"/>
  <c r="D241" i="9"/>
  <c r="AH240" i="9"/>
  <c r="O240" i="9"/>
  <c r="M240" i="9"/>
  <c r="N240" i="9" s="1"/>
  <c r="K240" i="9"/>
  <c r="J240" i="9"/>
  <c r="E240" i="9"/>
  <c r="D240" i="9"/>
  <c r="AH239" i="9"/>
  <c r="O239" i="9"/>
  <c r="M239" i="9"/>
  <c r="N239" i="9" s="1"/>
  <c r="K239" i="9"/>
  <c r="J239" i="9"/>
  <c r="E239" i="9"/>
  <c r="D239" i="9"/>
  <c r="AH238" i="9"/>
  <c r="O238" i="9"/>
  <c r="N238" i="9"/>
  <c r="M238" i="9"/>
  <c r="K238" i="9"/>
  <c r="J238" i="9"/>
  <c r="E238" i="9"/>
  <c r="D238" i="9"/>
  <c r="AH237" i="9"/>
  <c r="O237" i="9"/>
  <c r="M237" i="9"/>
  <c r="N237" i="9" s="1"/>
  <c r="K237" i="9"/>
  <c r="J237" i="9"/>
  <c r="E237" i="9"/>
  <c r="D237" i="9"/>
  <c r="AH236" i="9"/>
  <c r="O236" i="9"/>
  <c r="N236" i="9"/>
  <c r="M236" i="9"/>
  <c r="K236" i="9"/>
  <c r="J236" i="9"/>
  <c r="E236" i="9"/>
  <c r="D236" i="9"/>
  <c r="AH235" i="9"/>
  <c r="O235" i="9"/>
  <c r="N235" i="9"/>
  <c r="M235" i="9"/>
  <c r="K235" i="9"/>
  <c r="J235" i="9"/>
  <c r="E235" i="9"/>
  <c r="D235" i="9"/>
  <c r="AH234" i="9"/>
  <c r="O234" i="9"/>
  <c r="N234" i="9"/>
  <c r="M234" i="9"/>
  <c r="K234" i="9"/>
  <c r="J234" i="9"/>
  <c r="E234" i="9"/>
  <c r="D234" i="9"/>
  <c r="AH233" i="9"/>
  <c r="O233" i="9"/>
  <c r="M233" i="9"/>
  <c r="N233" i="9" s="1"/>
  <c r="K233" i="9"/>
  <c r="J233" i="9"/>
  <c r="E233" i="9"/>
  <c r="D233" i="9"/>
  <c r="AH232" i="9"/>
  <c r="O232" i="9"/>
  <c r="M232" i="9"/>
  <c r="N232" i="9" s="1"/>
  <c r="K232" i="9"/>
  <c r="J232" i="9"/>
  <c r="E232" i="9"/>
  <c r="D232" i="9"/>
  <c r="AH231" i="9"/>
  <c r="O231" i="9"/>
  <c r="M231" i="9"/>
  <c r="N231" i="9" s="1"/>
  <c r="K231" i="9"/>
  <c r="J231" i="9"/>
  <c r="E231" i="9"/>
  <c r="D231" i="9"/>
  <c r="AH230" i="9"/>
  <c r="O230" i="9"/>
  <c r="N230" i="9"/>
  <c r="M230" i="9"/>
  <c r="K230" i="9"/>
  <c r="J230" i="9"/>
  <c r="E230" i="9"/>
  <c r="D230" i="9"/>
  <c r="AH229" i="9"/>
  <c r="O229" i="9"/>
  <c r="M229" i="9"/>
  <c r="N229" i="9" s="1"/>
  <c r="K229" i="9"/>
  <c r="J229" i="9"/>
  <c r="E229" i="9"/>
  <c r="D229" i="9"/>
  <c r="AH228" i="9"/>
  <c r="O228" i="9"/>
  <c r="N228" i="9"/>
  <c r="M228" i="9"/>
  <c r="K228" i="9"/>
  <c r="J228" i="9"/>
  <c r="E228" i="9"/>
  <c r="D228" i="9"/>
  <c r="AH227" i="9"/>
  <c r="O227" i="9"/>
  <c r="N227" i="9"/>
  <c r="M227" i="9"/>
  <c r="K227" i="9"/>
  <c r="J227" i="9"/>
  <c r="E227" i="9"/>
  <c r="D227" i="9"/>
  <c r="AH226" i="9"/>
  <c r="O226" i="9"/>
  <c r="N226" i="9"/>
  <c r="M226" i="9"/>
  <c r="K226" i="9"/>
  <c r="J226" i="9"/>
  <c r="E226" i="9"/>
  <c r="D226" i="9"/>
  <c r="AH225" i="9"/>
  <c r="O225" i="9"/>
  <c r="M225" i="9"/>
  <c r="N225" i="9" s="1"/>
  <c r="K225" i="9"/>
  <c r="J225" i="9"/>
  <c r="E225" i="9"/>
  <c r="D225" i="9"/>
  <c r="AH224" i="9"/>
  <c r="O224" i="9"/>
  <c r="M224" i="9"/>
  <c r="N224" i="9" s="1"/>
  <c r="K224" i="9"/>
  <c r="J224" i="9"/>
  <c r="E224" i="9"/>
  <c r="D224" i="9"/>
  <c r="AH223" i="9"/>
  <c r="O223" i="9"/>
  <c r="M223" i="9"/>
  <c r="N223" i="9" s="1"/>
  <c r="K223" i="9"/>
  <c r="J223" i="9"/>
  <c r="E223" i="9"/>
  <c r="D223" i="9"/>
  <c r="AH222" i="9"/>
  <c r="O222" i="9"/>
  <c r="N222" i="9"/>
  <c r="M222" i="9"/>
  <c r="K222" i="9"/>
  <c r="J222" i="9"/>
  <c r="E222" i="9"/>
  <c r="D222" i="9"/>
  <c r="AH221" i="9"/>
  <c r="O221" i="9"/>
  <c r="M221" i="9"/>
  <c r="N221" i="9" s="1"/>
  <c r="K221" i="9"/>
  <c r="J221" i="9"/>
  <c r="E221" i="9"/>
  <c r="D221" i="9"/>
  <c r="AH220" i="9"/>
  <c r="O220" i="9"/>
  <c r="N220" i="9"/>
  <c r="M220" i="9"/>
  <c r="K220" i="9"/>
  <c r="J220" i="9"/>
  <c r="E220" i="9"/>
  <c r="D220" i="9"/>
  <c r="AH219" i="9"/>
  <c r="O219" i="9"/>
  <c r="N219" i="9"/>
  <c r="M219" i="9"/>
  <c r="K219" i="9"/>
  <c r="J219" i="9"/>
  <c r="E219" i="9"/>
  <c r="D219" i="9"/>
  <c r="AH218" i="9"/>
  <c r="O218" i="9"/>
  <c r="M218" i="9"/>
  <c r="N218" i="9" s="1"/>
  <c r="K218" i="9"/>
  <c r="J218" i="9"/>
  <c r="E218" i="9"/>
  <c r="D218" i="9"/>
  <c r="AH217" i="9"/>
  <c r="O217" i="9"/>
  <c r="N217" i="9"/>
  <c r="M217" i="9"/>
  <c r="K217" i="9"/>
  <c r="J217" i="9"/>
  <c r="E217" i="9"/>
  <c r="D217" i="9"/>
  <c r="AH216" i="9"/>
  <c r="O216" i="9"/>
  <c r="M216" i="9"/>
  <c r="N216" i="9" s="1"/>
  <c r="K216" i="9"/>
  <c r="J216" i="9"/>
  <c r="E216" i="9"/>
  <c r="D216" i="9"/>
  <c r="AH215" i="9"/>
  <c r="O215" i="9"/>
  <c r="M215" i="9"/>
  <c r="N215" i="9" s="1"/>
  <c r="K215" i="9"/>
  <c r="J215" i="9"/>
  <c r="E215" i="9"/>
  <c r="D215" i="9"/>
  <c r="AH214" i="9"/>
  <c r="O214" i="9"/>
  <c r="M214" i="9"/>
  <c r="N214" i="9" s="1"/>
  <c r="K214" i="9"/>
  <c r="J214" i="9"/>
  <c r="E214" i="9"/>
  <c r="D214" i="9"/>
  <c r="AH213" i="9"/>
  <c r="O213" i="9"/>
  <c r="N213" i="9"/>
  <c r="M213" i="9"/>
  <c r="K213" i="9"/>
  <c r="J213" i="9"/>
  <c r="E213" i="9"/>
  <c r="D213" i="9"/>
  <c r="AH212" i="9"/>
  <c r="O212" i="9"/>
  <c r="M212" i="9"/>
  <c r="N212" i="9" s="1"/>
  <c r="K212" i="9"/>
  <c r="J212" i="9"/>
  <c r="E212" i="9"/>
  <c r="D212" i="9"/>
  <c r="AH211" i="9"/>
  <c r="O211" i="9"/>
  <c r="M211" i="9"/>
  <c r="N211" i="9" s="1"/>
  <c r="K211" i="9"/>
  <c r="J211" i="9"/>
  <c r="E211" i="9"/>
  <c r="D211" i="9"/>
  <c r="AH210" i="9"/>
  <c r="O210" i="9"/>
  <c r="N210" i="9"/>
  <c r="M210" i="9"/>
  <c r="K210" i="9"/>
  <c r="J210" i="9"/>
  <c r="E210" i="9"/>
  <c r="D210" i="9"/>
  <c r="AH209" i="9"/>
  <c r="O209" i="9"/>
  <c r="M209" i="9"/>
  <c r="N209" i="9" s="1"/>
  <c r="K209" i="9"/>
  <c r="J209" i="9"/>
  <c r="E209" i="9"/>
  <c r="D209" i="9"/>
  <c r="AH208" i="9"/>
  <c r="O208" i="9"/>
  <c r="N208" i="9"/>
  <c r="M208" i="9"/>
  <c r="K208" i="9"/>
  <c r="J208" i="9"/>
  <c r="E208" i="9"/>
  <c r="D208" i="9"/>
  <c r="AH207" i="9"/>
  <c r="O207" i="9"/>
  <c r="M207" i="9"/>
  <c r="N207" i="9" s="1"/>
  <c r="K207" i="9"/>
  <c r="J207" i="9"/>
  <c r="E207" i="9"/>
  <c r="D207" i="9"/>
  <c r="AH206" i="9"/>
  <c r="O206" i="9"/>
  <c r="M206" i="9"/>
  <c r="N206" i="9" s="1"/>
  <c r="K206" i="9"/>
  <c r="J206" i="9"/>
  <c r="E206" i="9"/>
  <c r="D206" i="9"/>
  <c r="AH205" i="9"/>
  <c r="O205" i="9"/>
  <c r="N205" i="9"/>
  <c r="M205" i="9"/>
  <c r="K205" i="9"/>
  <c r="J205" i="9"/>
  <c r="E205" i="9"/>
  <c r="D205" i="9"/>
  <c r="AH204" i="9"/>
  <c r="O204" i="9"/>
  <c r="M204" i="9"/>
  <c r="N204" i="9" s="1"/>
  <c r="K204" i="9"/>
  <c r="J204" i="9"/>
  <c r="E204" i="9"/>
  <c r="D204" i="9"/>
  <c r="AH203" i="9"/>
  <c r="O203" i="9"/>
  <c r="N203" i="9"/>
  <c r="M203" i="9"/>
  <c r="K203" i="9"/>
  <c r="J203" i="9"/>
  <c r="E203" i="9"/>
  <c r="D203" i="9"/>
  <c r="AH202" i="9"/>
  <c r="O202" i="9"/>
  <c r="N202" i="9"/>
  <c r="M202" i="9"/>
  <c r="K202" i="9"/>
  <c r="J202" i="9"/>
  <c r="E202" i="9"/>
  <c r="D202" i="9"/>
  <c r="AH201" i="9"/>
  <c r="O201" i="9"/>
  <c r="M201" i="9"/>
  <c r="N201" i="9" s="1"/>
  <c r="K201" i="9"/>
  <c r="J201" i="9"/>
  <c r="E201" i="9"/>
  <c r="D201" i="9"/>
  <c r="AH200" i="9"/>
  <c r="O200" i="9"/>
  <c r="N200" i="9"/>
  <c r="M200" i="9"/>
  <c r="K200" i="9"/>
  <c r="J200" i="9"/>
  <c r="E200" i="9"/>
  <c r="D200" i="9"/>
  <c r="AH199" i="9"/>
  <c r="O199" i="9"/>
  <c r="N199" i="9"/>
  <c r="M199" i="9"/>
  <c r="K199" i="9"/>
  <c r="J199" i="9"/>
  <c r="E199" i="9"/>
  <c r="D199" i="9"/>
  <c r="AH198" i="9"/>
  <c r="O198" i="9"/>
  <c r="M198" i="9"/>
  <c r="N198" i="9" s="1"/>
  <c r="K198" i="9"/>
  <c r="J198" i="9"/>
  <c r="E198" i="9"/>
  <c r="D198" i="9"/>
  <c r="AH197" i="9"/>
  <c r="O197" i="9"/>
  <c r="M197" i="9"/>
  <c r="N197" i="9" s="1"/>
  <c r="K197" i="9"/>
  <c r="J197" i="9"/>
  <c r="E197" i="9"/>
  <c r="D197" i="9"/>
  <c r="AH196" i="9"/>
  <c r="O196" i="9"/>
  <c r="M196" i="9"/>
  <c r="N196" i="9" s="1"/>
  <c r="K196" i="9"/>
  <c r="J196" i="9"/>
  <c r="E196" i="9"/>
  <c r="D196" i="9"/>
  <c r="AH195" i="9"/>
  <c r="O195" i="9"/>
  <c r="N195" i="9"/>
  <c r="M195" i="9"/>
  <c r="K195" i="9"/>
  <c r="J195" i="9"/>
  <c r="E195" i="9"/>
  <c r="D195" i="9"/>
  <c r="AH194" i="9"/>
  <c r="O194" i="9"/>
  <c r="N194" i="9"/>
  <c r="M194" i="9"/>
  <c r="K194" i="9"/>
  <c r="J194" i="9"/>
  <c r="E194" i="9"/>
  <c r="D194" i="9"/>
  <c r="AH193" i="9"/>
  <c r="O193" i="9"/>
  <c r="M193" i="9"/>
  <c r="N193" i="9" s="1"/>
  <c r="K193" i="9"/>
  <c r="J193" i="9"/>
  <c r="E193" i="9"/>
  <c r="D193" i="9"/>
  <c r="AH192" i="9"/>
  <c r="O192" i="9"/>
  <c r="N192" i="9"/>
  <c r="M192" i="9"/>
  <c r="K192" i="9"/>
  <c r="J192" i="9"/>
  <c r="E192" i="9"/>
  <c r="D192" i="9"/>
  <c r="AH191" i="9"/>
  <c r="O191" i="9"/>
  <c r="M191" i="9"/>
  <c r="N191" i="9" s="1"/>
  <c r="K191" i="9"/>
  <c r="J191" i="9"/>
  <c r="E191" i="9"/>
  <c r="D191" i="9"/>
  <c r="AH190" i="9"/>
  <c r="O190" i="9"/>
  <c r="N190" i="9"/>
  <c r="M190" i="9"/>
  <c r="K190" i="9"/>
  <c r="J190" i="9"/>
  <c r="E190" i="9"/>
  <c r="D190" i="9"/>
  <c r="AH189" i="9"/>
  <c r="O189" i="9"/>
  <c r="N189" i="9"/>
  <c r="M189" i="9"/>
  <c r="K189" i="9"/>
  <c r="J189" i="9"/>
  <c r="E189" i="9"/>
  <c r="D189" i="9"/>
  <c r="AH188" i="9"/>
  <c r="O188" i="9"/>
  <c r="M188" i="9"/>
  <c r="N188" i="9" s="1"/>
  <c r="K188" i="9"/>
  <c r="J188" i="9"/>
  <c r="E188" i="9"/>
  <c r="D188" i="9"/>
  <c r="AH187" i="9"/>
  <c r="O187" i="9"/>
  <c r="N187" i="9"/>
  <c r="M187" i="9"/>
  <c r="K187" i="9"/>
  <c r="J187" i="9"/>
  <c r="E187" i="9"/>
  <c r="D187" i="9"/>
  <c r="AH186" i="9"/>
  <c r="O186" i="9"/>
  <c r="N186" i="9"/>
  <c r="M186" i="9"/>
  <c r="K186" i="9"/>
  <c r="J186" i="9"/>
  <c r="E186" i="9"/>
  <c r="D186" i="9"/>
  <c r="AH185" i="9"/>
  <c r="O185" i="9"/>
  <c r="M185" i="9"/>
  <c r="N185" i="9" s="1"/>
  <c r="K185" i="9"/>
  <c r="J185" i="9"/>
  <c r="E185" i="9"/>
  <c r="D185" i="9"/>
  <c r="AH184" i="9"/>
  <c r="O184" i="9"/>
  <c r="N184" i="9"/>
  <c r="M184" i="9"/>
  <c r="K184" i="9"/>
  <c r="J184" i="9"/>
  <c r="E184" i="9"/>
  <c r="D184" i="9"/>
  <c r="AH183" i="9"/>
  <c r="O183" i="9"/>
  <c r="N183" i="9"/>
  <c r="M183" i="9"/>
  <c r="K183" i="9"/>
  <c r="J183" i="9"/>
  <c r="E183" i="9"/>
  <c r="D183" i="9"/>
  <c r="AH182" i="9"/>
  <c r="O182" i="9"/>
  <c r="M182" i="9"/>
  <c r="N182" i="9" s="1"/>
  <c r="K182" i="9"/>
  <c r="J182" i="9"/>
  <c r="E182" i="9"/>
  <c r="D182" i="9"/>
  <c r="AH181" i="9"/>
  <c r="O181" i="9"/>
  <c r="M181" i="9"/>
  <c r="N181" i="9" s="1"/>
  <c r="K181" i="9"/>
  <c r="J181" i="9"/>
  <c r="E181" i="9"/>
  <c r="D181" i="9"/>
  <c r="AH180" i="9"/>
  <c r="O180" i="9"/>
  <c r="N180" i="9"/>
  <c r="M180" i="9"/>
  <c r="K180" i="9"/>
  <c r="J180" i="9"/>
  <c r="E180" i="9"/>
  <c r="D180" i="9"/>
  <c r="AH179" i="9"/>
  <c r="O179" i="9"/>
  <c r="M179" i="9"/>
  <c r="N179" i="9" s="1"/>
  <c r="K179" i="9"/>
  <c r="J179" i="9"/>
  <c r="E179" i="9"/>
  <c r="D179" i="9"/>
  <c r="AH178" i="9"/>
  <c r="O178" i="9"/>
  <c r="N178" i="9"/>
  <c r="M178" i="9"/>
  <c r="K178" i="9"/>
  <c r="J178" i="9"/>
  <c r="E178" i="9"/>
  <c r="D178" i="9"/>
  <c r="AH177" i="9"/>
  <c r="O177" i="9"/>
  <c r="M177" i="9"/>
  <c r="N177" i="9" s="1"/>
  <c r="K177" i="9"/>
  <c r="J177" i="9"/>
  <c r="E177" i="9"/>
  <c r="D177" i="9"/>
  <c r="AH176" i="9"/>
  <c r="O176" i="9"/>
  <c r="N176" i="9"/>
  <c r="M176" i="9"/>
  <c r="K176" i="9"/>
  <c r="J176" i="9"/>
  <c r="E176" i="9"/>
  <c r="D176" i="9"/>
  <c r="AH175" i="9"/>
  <c r="O175" i="9"/>
  <c r="M175" i="9"/>
  <c r="N175" i="9" s="1"/>
  <c r="K175" i="9"/>
  <c r="J175" i="9"/>
  <c r="E175" i="9"/>
  <c r="D175" i="9"/>
  <c r="AH174" i="9"/>
  <c r="O174" i="9"/>
  <c r="M174" i="9"/>
  <c r="N174" i="9" s="1"/>
  <c r="K174" i="9"/>
  <c r="J174" i="9"/>
  <c r="E174" i="9"/>
  <c r="D174" i="9"/>
  <c r="AH173" i="9"/>
  <c r="O173" i="9"/>
  <c r="N173" i="9"/>
  <c r="M173" i="9"/>
  <c r="K173" i="9"/>
  <c r="J173" i="9"/>
  <c r="E173" i="9"/>
  <c r="D173" i="9"/>
  <c r="AH172" i="9"/>
  <c r="O172" i="9"/>
  <c r="M172" i="9"/>
  <c r="N172" i="9" s="1"/>
  <c r="K172" i="9"/>
  <c r="J172" i="9"/>
  <c r="E172" i="9"/>
  <c r="D172" i="9"/>
  <c r="AH171" i="9"/>
  <c r="O171" i="9"/>
  <c r="M171" i="9"/>
  <c r="N171" i="9" s="1"/>
  <c r="K171" i="9"/>
  <c r="J171" i="9"/>
  <c r="E171" i="9"/>
  <c r="D171" i="9"/>
  <c r="AH170" i="9"/>
  <c r="O170" i="9"/>
  <c r="N170" i="9"/>
  <c r="M170" i="9"/>
  <c r="K170" i="9"/>
  <c r="J170" i="9"/>
  <c r="E170" i="9"/>
  <c r="D170" i="9"/>
  <c r="AH169" i="9"/>
  <c r="O169" i="9"/>
  <c r="N169" i="9"/>
  <c r="M169" i="9"/>
  <c r="K169" i="9"/>
  <c r="J169" i="9"/>
  <c r="E169" i="9"/>
  <c r="D169" i="9"/>
  <c r="AH168" i="9"/>
  <c r="O168" i="9"/>
  <c r="N168" i="9"/>
  <c r="M168" i="9"/>
  <c r="K168" i="9"/>
  <c r="J168" i="9"/>
  <c r="E168" i="9"/>
  <c r="D168" i="9"/>
  <c r="AH167" i="9"/>
  <c r="O167" i="9"/>
  <c r="M167" i="9"/>
  <c r="N167" i="9" s="1"/>
  <c r="K167" i="9"/>
  <c r="J167" i="9"/>
  <c r="E167" i="9"/>
  <c r="D167" i="9"/>
  <c r="AH166" i="9"/>
  <c r="O166" i="9"/>
  <c r="M166" i="9"/>
  <c r="N166" i="9" s="1"/>
  <c r="K166" i="9"/>
  <c r="J166" i="9"/>
  <c r="E166" i="9"/>
  <c r="D166" i="9"/>
  <c r="AH165" i="9"/>
  <c r="O165" i="9"/>
  <c r="M165" i="9"/>
  <c r="N165" i="9" s="1"/>
  <c r="K165" i="9"/>
  <c r="J165" i="9"/>
  <c r="E165" i="9"/>
  <c r="D165" i="9"/>
  <c r="AH164" i="9"/>
  <c r="O164" i="9"/>
  <c r="M164" i="9"/>
  <c r="N164" i="9" s="1"/>
  <c r="K164" i="9"/>
  <c r="J164" i="9"/>
  <c r="E164" i="9"/>
  <c r="D164" i="9"/>
  <c r="AH163" i="9"/>
  <c r="O163" i="9"/>
  <c r="M163" i="9"/>
  <c r="N163" i="9" s="1"/>
  <c r="K163" i="9"/>
  <c r="J163" i="9"/>
  <c r="E163" i="9"/>
  <c r="D163" i="9"/>
  <c r="AH162" i="9"/>
  <c r="O162" i="9"/>
  <c r="N162" i="9"/>
  <c r="M162" i="9"/>
  <c r="K162" i="9"/>
  <c r="J162" i="9"/>
  <c r="E162" i="9"/>
  <c r="D162" i="9"/>
  <c r="AH161" i="9"/>
  <c r="O161" i="9"/>
  <c r="M161" i="9"/>
  <c r="N161" i="9" s="1"/>
  <c r="K161" i="9"/>
  <c r="J161" i="9"/>
  <c r="E161" i="9"/>
  <c r="D161" i="9"/>
  <c r="AH160" i="9"/>
  <c r="O160" i="9"/>
  <c r="N160" i="9"/>
  <c r="M160" i="9"/>
  <c r="K160" i="9"/>
  <c r="J160" i="9"/>
  <c r="E160" i="9"/>
  <c r="D160" i="9"/>
  <c r="AH159" i="9"/>
  <c r="O159" i="9"/>
  <c r="N159" i="9"/>
  <c r="M159" i="9"/>
  <c r="K159" i="9"/>
  <c r="J159" i="9"/>
  <c r="E159" i="9"/>
  <c r="D159" i="9"/>
  <c r="AH158" i="9"/>
  <c r="O158" i="9"/>
  <c r="M158" i="9"/>
  <c r="N158" i="9" s="1"/>
  <c r="K158" i="9"/>
  <c r="J158" i="9"/>
  <c r="E158" i="9"/>
  <c r="D158" i="9"/>
  <c r="AH157" i="9"/>
  <c r="O157" i="9"/>
  <c r="N157" i="9"/>
  <c r="M157" i="9"/>
  <c r="K157" i="9"/>
  <c r="J157" i="9"/>
  <c r="E157" i="9"/>
  <c r="D157" i="9"/>
  <c r="AH156" i="9"/>
  <c r="O156" i="9"/>
  <c r="M156" i="9"/>
  <c r="N156" i="9" s="1"/>
  <c r="K156" i="9"/>
  <c r="J156" i="9"/>
  <c r="E156" i="9"/>
  <c r="D156" i="9"/>
  <c r="AH155" i="9"/>
  <c r="O155" i="9"/>
  <c r="M155" i="9"/>
  <c r="N155" i="9" s="1"/>
  <c r="K155" i="9"/>
  <c r="J155" i="9"/>
  <c r="E155" i="9"/>
  <c r="D155" i="9"/>
  <c r="AH154" i="9"/>
  <c r="O154" i="9"/>
  <c r="M154" i="9"/>
  <c r="N154" i="9" s="1"/>
  <c r="K154" i="9"/>
  <c r="J154" i="9"/>
  <c r="E154" i="9"/>
  <c r="D154" i="9"/>
  <c r="AH153" i="9"/>
  <c r="O153" i="9"/>
  <c r="M153" i="9"/>
  <c r="N153" i="9" s="1"/>
  <c r="K153" i="9"/>
  <c r="J153" i="9"/>
  <c r="E153" i="9"/>
  <c r="D153" i="9"/>
  <c r="AH152" i="9"/>
  <c r="O152" i="9"/>
  <c r="N152" i="9"/>
  <c r="M152" i="9"/>
  <c r="K152" i="9"/>
  <c r="J152" i="9"/>
  <c r="E152" i="9"/>
  <c r="D152" i="9"/>
  <c r="AH151" i="9"/>
  <c r="O151" i="9"/>
  <c r="M151" i="9"/>
  <c r="N151" i="9" s="1"/>
  <c r="K151" i="9"/>
  <c r="J151" i="9"/>
  <c r="E151" i="9"/>
  <c r="D151" i="9"/>
  <c r="AH150" i="9"/>
  <c r="O150" i="9"/>
  <c r="N150" i="9"/>
  <c r="M150" i="9"/>
  <c r="K150" i="9"/>
  <c r="J150" i="9"/>
  <c r="E150" i="9"/>
  <c r="D150" i="9"/>
  <c r="AH149" i="9"/>
  <c r="O149" i="9"/>
  <c r="N149" i="9"/>
  <c r="M149" i="9"/>
  <c r="K149" i="9"/>
  <c r="J149" i="9"/>
  <c r="E149" i="9"/>
  <c r="D149" i="9"/>
  <c r="AH148" i="9"/>
  <c r="O148" i="9"/>
  <c r="M148" i="9"/>
  <c r="N148" i="9" s="1"/>
  <c r="K148" i="9"/>
  <c r="J148" i="9"/>
  <c r="E148" i="9"/>
  <c r="D148" i="9"/>
  <c r="AH147" i="9"/>
  <c r="O147" i="9"/>
  <c r="M147" i="9"/>
  <c r="N147" i="9" s="1"/>
  <c r="K147" i="9"/>
  <c r="J147" i="9"/>
  <c r="E147" i="9"/>
  <c r="D147" i="9"/>
  <c r="AH146" i="9"/>
  <c r="O146" i="9"/>
  <c r="N146" i="9"/>
  <c r="M146" i="9"/>
  <c r="K146" i="9"/>
  <c r="J146" i="9"/>
  <c r="E146" i="9"/>
  <c r="D146" i="9"/>
  <c r="AH145" i="9"/>
  <c r="O145" i="9"/>
  <c r="M145" i="9"/>
  <c r="N145" i="9" s="1"/>
  <c r="K145" i="9"/>
  <c r="J145" i="9"/>
  <c r="E145" i="9"/>
  <c r="D145" i="9"/>
  <c r="AH144" i="9"/>
  <c r="O144" i="9"/>
  <c r="M144" i="9"/>
  <c r="N144" i="9" s="1"/>
  <c r="K144" i="9"/>
  <c r="J144" i="9"/>
  <c r="E144" i="9"/>
  <c r="D144" i="9"/>
  <c r="AH143" i="9"/>
  <c r="O143" i="9"/>
  <c r="N143" i="9"/>
  <c r="M143" i="9"/>
  <c r="K143" i="9"/>
  <c r="J143" i="9"/>
  <c r="E143" i="9"/>
  <c r="D143" i="9"/>
  <c r="AH142" i="9"/>
  <c r="O142" i="9"/>
  <c r="N142" i="9"/>
  <c r="M142" i="9"/>
  <c r="K142" i="9"/>
  <c r="J142" i="9"/>
  <c r="E142" i="9"/>
  <c r="D142" i="9"/>
  <c r="AH141" i="9"/>
  <c r="O141" i="9"/>
  <c r="N141" i="9"/>
  <c r="M141" i="9"/>
  <c r="K141" i="9"/>
  <c r="J141" i="9"/>
  <c r="E141" i="9"/>
  <c r="D141" i="9"/>
  <c r="AH140" i="9"/>
  <c r="O140" i="9"/>
  <c r="M140" i="9"/>
  <c r="N140" i="9" s="1"/>
  <c r="K140" i="9"/>
  <c r="J140" i="9"/>
  <c r="E140" i="9"/>
  <c r="D140" i="9"/>
  <c r="AH139" i="9"/>
  <c r="O139" i="9"/>
  <c r="M139" i="9"/>
  <c r="N139" i="9" s="1"/>
  <c r="K139" i="9"/>
  <c r="J139" i="9"/>
  <c r="E139" i="9"/>
  <c r="D139" i="9"/>
  <c r="AH138" i="9"/>
  <c r="O138" i="9"/>
  <c r="N138" i="9"/>
  <c r="M138" i="9"/>
  <c r="K138" i="9"/>
  <c r="J138" i="9"/>
  <c r="E138" i="9"/>
  <c r="D138" i="9"/>
  <c r="AH137" i="9"/>
  <c r="O137" i="9"/>
  <c r="M137" i="9"/>
  <c r="N137" i="9" s="1"/>
  <c r="K137" i="9"/>
  <c r="J137" i="9"/>
  <c r="E137" i="9"/>
  <c r="D137" i="9"/>
  <c r="AH136" i="9"/>
  <c r="O136" i="9"/>
  <c r="M136" i="9"/>
  <c r="N136" i="9" s="1"/>
  <c r="K136" i="9"/>
  <c r="J136" i="9"/>
  <c r="E136" i="9"/>
  <c r="D136" i="9"/>
  <c r="AH135" i="9"/>
  <c r="O135" i="9"/>
  <c r="N135" i="9"/>
  <c r="M135" i="9"/>
  <c r="K135" i="9"/>
  <c r="J135" i="9"/>
  <c r="E135" i="9"/>
  <c r="D135" i="9"/>
  <c r="AH134" i="9"/>
  <c r="O134" i="9"/>
  <c r="N134" i="9"/>
  <c r="M134" i="9"/>
  <c r="K134" i="9"/>
  <c r="J134" i="9"/>
  <c r="E134" i="9"/>
  <c r="D134" i="9"/>
  <c r="AH133" i="9"/>
  <c r="O133" i="9"/>
  <c r="N133" i="9"/>
  <c r="M133" i="9"/>
  <c r="K133" i="9"/>
  <c r="J133" i="9"/>
  <c r="E133" i="9"/>
  <c r="D133" i="9"/>
  <c r="AH132" i="9"/>
  <c r="O132" i="9"/>
  <c r="M132" i="9"/>
  <c r="N132" i="9" s="1"/>
  <c r="K132" i="9"/>
  <c r="J132" i="9"/>
  <c r="E132" i="9"/>
  <c r="D132" i="9"/>
  <c r="AH131" i="9"/>
  <c r="O131" i="9"/>
  <c r="M131" i="9"/>
  <c r="N131" i="9" s="1"/>
  <c r="K131" i="9"/>
  <c r="J131" i="9"/>
  <c r="E131" i="9"/>
  <c r="D131" i="9"/>
  <c r="AH130" i="9"/>
  <c r="O130" i="9"/>
  <c r="N130" i="9"/>
  <c r="M130" i="9"/>
  <c r="K130" i="9"/>
  <c r="J130" i="9"/>
  <c r="E130" i="9"/>
  <c r="D130" i="9"/>
  <c r="AH129" i="9"/>
  <c r="O129" i="9"/>
  <c r="M129" i="9"/>
  <c r="N129" i="9" s="1"/>
  <c r="K129" i="9"/>
  <c r="J129" i="9"/>
  <c r="E129" i="9"/>
  <c r="D129" i="9"/>
  <c r="AH128" i="9"/>
  <c r="O128" i="9"/>
  <c r="M128" i="9"/>
  <c r="N128" i="9" s="1"/>
  <c r="K128" i="9"/>
  <c r="J128" i="9"/>
  <c r="E128" i="9"/>
  <c r="D128" i="9"/>
  <c r="AH127" i="9"/>
  <c r="O127" i="9"/>
  <c r="N127" i="9"/>
  <c r="M127" i="9"/>
  <c r="K127" i="9"/>
  <c r="J127" i="9"/>
  <c r="E127" i="9"/>
  <c r="D127" i="9"/>
  <c r="AH126" i="9"/>
  <c r="O126" i="9"/>
  <c r="N126" i="9"/>
  <c r="M126" i="9"/>
  <c r="K126" i="9"/>
  <c r="J126" i="9"/>
  <c r="E126" i="9"/>
  <c r="D126" i="9"/>
  <c r="AH125" i="9"/>
  <c r="O125" i="9"/>
  <c r="N125" i="9"/>
  <c r="M125" i="9"/>
  <c r="K125" i="9"/>
  <c r="J125" i="9"/>
  <c r="E125" i="9"/>
  <c r="D125" i="9"/>
  <c r="AH124" i="9"/>
  <c r="O124" i="9"/>
  <c r="M124" i="9"/>
  <c r="N124" i="9" s="1"/>
  <c r="K124" i="9"/>
  <c r="J124" i="9"/>
  <c r="E124" i="9"/>
  <c r="D124" i="9"/>
  <c r="AH123" i="9"/>
  <c r="O123" i="9"/>
  <c r="M123" i="9"/>
  <c r="N123" i="9" s="1"/>
  <c r="K123" i="9"/>
  <c r="J123" i="9"/>
  <c r="E123" i="9"/>
  <c r="D123" i="9"/>
  <c r="AH122" i="9"/>
  <c r="O122" i="9"/>
  <c r="N122" i="9"/>
  <c r="M122" i="9"/>
  <c r="K122" i="9"/>
  <c r="J122" i="9"/>
  <c r="E122" i="9"/>
  <c r="D122" i="9"/>
  <c r="AH121" i="9"/>
  <c r="O121" i="9"/>
  <c r="M121" i="9"/>
  <c r="N121" i="9" s="1"/>
  <c r="K121" i="9"/>
  <c r="J121" i="9"/>
  <c r="E121" i="9"/>
  <c r="D121" i="9"/>
  <c r="AH120" i="9"/>
  <c r="O120" i="9"/>
  <c r="M120" i="9"/>
  <c r="N120" i="9" s="1"/>
  <c r="K120" i="9"/>
  <c r="J120" i="9"/>
  <c r="E120" i="9"/>
  <c r="D120" i="9"/>
  <c r="AH119" i="9"/>
  <c r="O119" i="9"/>
  <c r="N119" i="9"/>
  <c r="M119" i="9"/>
  <c r="K119" i="9"/>
  <c r="J119" i="9"/>
  <c r="E119" i="9"/>
  <c r="D119" i="9"/>
  <c r="AH118" i="9"/>
  <c r="W118" i="9"/>
  <c r="O118" i="9"/>
  <c r="N118" i="9"/>
  <c r="M118" i="9"/>
  <c r="K118" i="9"/>
  <c r="J118" i="9"/>
  <c r="E118" i="9"/>
  <c r="D118" i="9"/>
  <c r="AH117" i="9"/>
  <c r="O117" i="9"/>
  <c r="M117" i="9"/>
  <c r="N117" i="9" s="1"/>
  <c r="K117" i="9"/>
  <c r="J117" i="9"/>
  <c r="E117" i="9"/>
  <c r="D117" i="9"/>
  <c r="AH116" i="9"/>
  <c r="O116" i="9"/>
  <c r="M116" i="9"/>
  <c r="N116" i="9" s="1"/>
  <c r="K116" i="9"/>
  <c r="J116" i="9"/>
  <c r="E116" i="9"/>
  <c r="D116" i="9"/>
  <c r="AH115" i="9"/>
  <c r="O115" i="9"/>
  <c r="M115" i="9"/>
  <c r="N115" i="9" s="1"/>
  <c r="K115" i="9"/>
  <c r="J115" i="9"/>
  <c r="E115" i="9"/>
  <c r="D115" i="9"/>
  <c r="AH114" i="9"/>
  <c r="O114" i="9"/>
  <c r="M114" i="9"/>
  <c r="N114" i="9" s="1"/>
  <c r="K114" i="9"/>
  <c r="J114" i="9"/>
  <c r="E114" i="9"/>
  <c r="D114" i="9"/>
  <c r="AH113" i="9"/>
  <c r="O113" i="9"/>
  <c r="M113" i="9"/>
  <c r="N113" i="9" s="1"/>
  <c r="K113" i="9"/>
  <c r="J113" i="9"/>
  <c r="E113" i="9"/>
  <c r="D113" i="9"/>
  <c r="AH112" i="9"/>
  <c r="O112" i="9"/>
  <c r="N112" i="9"/>
  <c r="M112" i="9"/>
  <c r="K112" i="9"/>
  <c r="J112" i="9"/>
  <c r="E112" i="9"/>
  <c r="D112" i="9"/>
  <c r="AH111" i="9"/>
  <c r="O111" i="9"/>
  <c r="N111" i="9"/>
  <c r="M111" i="9"/>
  <c r="K111" i="9"/>
  <c r="J111" i="9"/>
  <c r="E111" i="9"/>
  <c r="D111" i="9"/>
  <c r="AH110" i="9"/>
  <c r="O110" i="9"/>
  <c r="N110" i="9"/>
  <c r="M110" i="9"/>
  <c r="K110" i="9"/>
  <c r="J110" i="9"/>
  <c r="E110" i="9"/>
  <c r="D110" i="9"/>
  <c r="AH109" i="9"/>
  <c r="O109" i="9"/>
  <c r="M109" i="9"/>
  <c r="N109" i="9" s="1"/>
  <c r="K109" i="9"/>
  <c r="J109" i="9"/>
  <c r="E109" i="9"/>
  <c r="D109" i="9"/>
  <c r="AH108" i="9"/>
  <c r="O108" i="9"/>
  <c r="N108" i="9"/>
  <c r="M108" i="9"/>
  <c r="K108" i="9"/>
  <c r="J108" i="9"/>
  <c r="E108" i="9"/>
  <c r="D108" i="9"/>
  <c r="AH107" i="9"/>
  <c r="O107" i="9"/>
  <c r="N107" i="9"/>
  <c r="M107" i="9"/>
  <c r="K107" i="9"/>
  <c r="J107" i="9"/>
  <c r="E107" i="9"/>
  <c r="D107" i="9"/>
  <c r="AH106" i="9"/>
  <c r="O106" i="9"/>
  <c r="N106" i="9"/>
  <c r="M106" i="9"/>
  <c r="K106" i="9"/>
  <c r="J106" i="9"/>
  <c r="E106" i="9"/>
  <c r="D106" i="9"/>
  <c r="AH105" i="9"/>
  <c r="O105" i="9"/>
  <c r="N105" i="9"/>
  <c r="M105" i="9"/>
  <c r="K105" i="9"/>
  <c r="J105" i="9"/>
  <c r="E105" i="9"/>
  <c r="D105" i="9"/>
  <c r="AH104" i="9"/>
  <c r="O104" i="9"/>
  <c r="M104" i="9"/>
  <c r="N104" i="9" s="1"/>
  <c r="K104" i="9"/>
  <c r="J104" i="9"/>
  <c r="E104" i="9"/>
  <c r="D104" i="9"/>
  <c r="AH103" i="9"/>
  <c r="O103" i="9"/>
  <c r="N103" i="9"/>
  <c r="M103" i="9"/>
  <c r="K103" i="9"/>
  <c r="J103" i="9"/>
  <c r="E103" i="9"/>
  <c r="D103" i="9"/>
  <c r="AH102" i="9"/>
  <c r="O102" i="9"/>
  <c r="M102" i="9"/>
  <c r="N102" i="9" s="1"/>
  <c r="K102" i="9"/>
  <c r="J102" i="9"/>
  <c r="E102" i="9"/>
  <c r="D102" i="9"/>
  <c r="AH101" i="9"/>
  <c r="O101" i="9"/>
  <c r="N101" i="9"/>
  <c r="M101" i="9"/>
  <c r="K101" i="9"/>
  <c r="J101" i="9"/>
  <c r="E101" i="9"/>
  <c r="D101" i="9"/>
  <c r="AH100" i="9"/>
  <c r="O100" i="9"/>
  <c r="N100" i="9"/>
  <c r="M100" i="9"/>
  <c r="K100" i="9"/>
  <c r="J100" i="9"/>
  <c r="E100" i="9"/>
  <c r="D100" i="9"/>
  <c r="AH99" i="9"/>
  <c r="O99" i="9"/>
  <c r="N99" i="9"/>
  <c r="M99" i="9"/>
  <c r="K99" i="9"/>
  <c r="J99" i="9"/>
  <c r="E99" i="9"/>
  <c r="D99" i="9"/>
  <c r="AH98" i="9"/>
  <c r="O98" i="9"/>
  <c r="M98" i="9"/>
  <c r="N98" i="9" s="1"/>
  <c r="K98" i="9"/>
  <c r="J98" i="9"/>
  <c r="E98" i="9"/>
  <c r="D98" i="9"/>
  <c r="AH97" i="9"/>
  <c r="O97" i="9"/>
  <c r="N97" i="9"/>
  <c r="M97" i="9"/>
  <c r="K97" i="9"/>
  <c r="J97" i="9"/>
  <c r="E97" i="9"/>
  <c r="D97" i="9"/>
  <c r="AH96" i="9"/>
  <c r="O96" i="9"/>
  <c r="N96" i="9"/>
  <c r="M96" i="9"/>
  <c r="K96" i="9"/>
  <c r="J96" i="9"/>
  <c r="E96" i="9"/>
  <c r="D96" i="9"/>
  <c r="AH95" i="9"/>
  <c r="O95" i="9"/>
  <c r="M95" i="9"/>
  <c r="N95" i="9" s="1"/>
  <c r="K95" i="9"/>
  <c r="J95" i="9"/>
  <c r="E95" i="9"/>
  <c r="D95" i="9"/>
  <c r="AH94" i="9"/>
  <c r="O94" i="9"/>
  <c r="M94" i="9"/>
  <c r="N94" i="9" s="1"/>
  <c r="K94" i="9"/>
  <c r="J94" i="9"/>
  <c r="E94" i="9"/>
  <c r="D94" i="9"/>
  <c r="AH93" i="9"/>
  <c r="O93" i="9"/>
  <c r="M93" i="9"/>
  <c r="N93" i="9" s="1"/>
  <c r="K93" i="9"/>
  <c r="J93" i="9"/>
  <c r="E93" i="9"/>
  <c r="D93" i="9"/>
  <c r="AH92" i="9"/>
  <c r="O92" i="9"/>
  <c r="M92" i="9"/>
  <c r="N92" i="9" s="1"/>
  <c r="K92" i="9"/>
  <c r="J92" i="9"/>
  <c r="E92" i="9"/>
  <c r="D92" i="9"/>
  <c r="AH91" i="9"/>
  <c r="O91" i="9"/>
  <c r="N91" i="9"/>
  <c r="M91" i="9"/>
  <c r="K91" i="9"/>
  <c r="J91" i="9"/>
  <c r="E91" i="9"/>
  <c r="D91" i="9"/>
  <c r="AH90" i="9"/>
  <c r="O90" i="9"/>
  <c r="M90" i="9"/>
  <c r="N90" i="9" s="1"/>
  <c r="K90" i="9"/>
  <c r="J90" i="9"/>
  <c r="E90" i="9"/>
  <c r="D90" i="9"/>
  <c r="AH89" i="9"/>
  <c r="O89" i="9"/>
  <c r="N89" i="9"/>
  <c r="M89" i="9"/>
  <c r="K89" i="9"/>
  <c r="J89" i="9"/>
  <c r="E89" i="9"/>
  <c r="D89" i="9"/>
  <c r="AH88" i="9"/>
  <c r="O88" i="9"/>
  <c r="N88" i="9"/>
  <c r="M88" i="9"/>
  <c r="K88" i="9"/>
  <c r="J88" i="9"/>
  <c r="E88" i="9"/>
  <c r="D88" i="9"/>
  <c r="AH87" i="9"/>
  <c r="O87" i="9"/>
  <c r="N87" i="9"/>
  <c r="M87" i="9"/>
  <c r="K87" i="9"/>
  <c r="J87" i="9"/>
  <c r="E87" i="9"/>
  <c r="D87" i="9"/>
  <c r="AH86" i="9"/>
  <c r="O86" i="9"/>
  <c r="M86" i="9"/>
  <c r="N86" i="9" s="1"/>
  <c r="K86" i="9"/>
  <c r="J86" i="9"/>
  <c r="E86" i="9"/>
  <c r="D86" i="9"/>
  <c r="AH85" i="9"/>
  <c r="O85" i="9"/>
  <c r="M85" i="9"/>
  <c r="N85" i="9" s="1"/>
  <c r="K85" i="9"/>
  <c r="J85" i="9"/>
  <c r="E85" i="9"/>
  <c r="D85" i="9"/>
  <c r="AH84" i="9"/>
  <c r="O84" i="9"/>
  <c r="M84" i="9"/>
  <c r="N84" i="9" s="1"/>
  <c r="K84" i="9"/>
  <c r="J84" i="9"/>
  <c r="E84" i="9"/>
  <c r="D84" i="9"/>
  <c r="AH83" i="9"/>
  <c r="O83" i="9"/>
  <c r="N83" i="9"/>
  <c r="M83" i="9"/>
  <c r="K83" i="9"/>
  <c r="J83" i="9"/>
  <c r="E83" i="9"/>
  <c r="D83" i="9"/>
  <c r="AH82" i="9"/>
  <c r="O82" i="9"/>
  <c r="M82" i="9"/>
  <c r="N82" i="9" s="1"/>
  <c r="K82" i="9"/>
  <c r="J82" i="9"/>
  <c r="E82" i="9"/>
  <c r="D82" i="9"/>
  <c r="AH81" i="9"/>
  <c r="O81" i="9"/>
  <c r="N81" i="9"/>
  <c r="M81" i="9"/>
  <c r="K81" i="9"/>
  <c r="J81" i="9"/>
  <c r="E81" i="9"/>
  <c r="D81" i="9"/>
  <c r="AH80" i="9"/>
  <c r="O80" i="9"/>
  <c r="N80" i="9"/>
  <c r="M80" i="9"/>
  <c r="K80" i="9"/>
  <c r="J80" i="9"/>
  <c r="E80" i="9"/>
  <c r="D80" i="9"/>
  <c r="AH79" i="9"/>
  <c r="O79" i="9"/>
  <c r="M79" i="9"/>
  <c r="N79" i="9" s="1"/>
  <c r="K79" i="9"/>
  <c r="J79" i="9"/>
  <c r="E79" i="9"/>
  <c r="D79" i="9"/>
  <c r="AH78" i="9"/>
  <c r="O78" i="9"/>
  <c r="M78" i="9"/>
  <c r="N78" i="9" s="1"/>
  <c r="K78" i="9"/>
  <c r="J78" i="9"/>
  <c r="E78" i="9"/>
  <c r="D78" i="9"/>
  <c r="O77" i="9"/>
  <c r="M77" i="9"/>
  <c r="N77" i="9" s="1"/>
  <c r="K77" i="9"/>
  <c r="J77" i="9"/>
  <c r="D77" i="9"/>
  <c r="E77" i="9" s="1"/>
  <c r="M76" i="9"/>
  <c r="N76" i="9" s="1"/>
  <c r="O76" i="9" s="1"/>
  <c r="K76" i="9"/>
  <c r="J76" i="9"/>
  <c r="D76" i="9"/>
  <c r="E76" i="9" s="1"/>
  <c r="M75" i="9"/>
  <c r="N75" i="9" s="1"/>
  <c r="O75" i="9" s="1"/>
  <c r="K75" i="9"/>
  <c r="J75" i="9"/>
  <c r="E75" i="9"/>
  <c r="D75" i="9"/>
  <c r="M74" i="9"/>
  <c r="N74" i="9" s="1"/>
  <c r="O74" i="9" s="1"/>
  <c r="K74" i="9"/>
  <c r="J74" i="9"/>
  <c r="D74" i="9"/>
  <c r="E74" i="9" s="1"/>
  <c r="M73" i="9"/>
  <c r="N73" i="9" s="1"/>
  <c r="O73" i="9" s="1"/>
  <c r="K73" i="9"/>
  <c r="J73" i="9"/>
  <c r="D73" i="9"/>
  <c r="E73" i="9" s="1"/>
  <c r="M72" i="9"/>
  <c r="N72" i="9" s="1"/>
  <c r="O72" i="9" s="1"/>
  <c r="K72" i="9"/>
  <c r="J72" i="9"/>
  <c r="E72" i="9"/>
  <c r="D72" i="9"/>
  <c r="M71" i="9"/>
  <c r="N71" i="9" s="1"/>
  <c r="O71" i="9" s="1"/>
  <c r="J71" i="9"/>
  <c r="K71" i="9" s="1"/>
  <c r="E71" i="9"/>
  <c r="D71" i="9"/>
  <c r="M70" i="9"/>
  <c r="N70" i="9" s="1"/>
  <c r="O70" i="9" s="1"/>
  <c r="K70" i="9"/>
  <c r="J70" i="9"/>
  <c r="D70" i="9"/>
  <c r="E70" i="9" s="1"/>
  <c r="M69" i="9"/>
  <c r="N69" i="9" s="1"/>
  <c r="O69" i="9" s="1"/>
  <c r="K69" i="9"/>
  <c r="J69" i="9"/>
  <c r="D69" i="9"/>
  <c r="E69" i="9" s="1"/>
  <c r="M68" i="9"/>
  <c r="N68" i="9" s="1"/>
  <c r="O68" i="9" s="1"/>
  <c r="K68" i="9"/>
  <c r="J68" i="9"/>
  <c r="D68" i="9"/>
  <c r="E68" i="9" s="1"/>
  <c r="M67" i="9"/>
  <c r="N67" i="9" s="1"/>
  <c r="O67" i="9" s="1"/>
  <c r="J67" i="9"/>
  <c r="K67" i="9" s="1"/>
  <c r="E67" i="9"/>
  <c r="D67" i="9"/>
  <c r="O66" i="9"/>
  <c r="M66" i="9"/>
  <c r="N66" i="9" s="1"/>
  <c r="K66" i="9"/>
  <c r="J66" i="9"/>
  <c r="D66" i="9"/>
  <c r="E66" i="9" s="1"/>
  <c r="M65" i="9"/>
  <c r="N65" i="9" s="1"/>
  <c r="O65" i="9" s="1"/>
  <c r="K65" i="9"/>
  <c r="J65" i="9"/>
  <c r="D65" i="9"/>
  <c r="E65" i="9" s="1"/>
  <c r="Y64" i="9"/>
  <c r="V64" i="9"/>
  <c r="M64" i="9"/>
  <c r="R64" i="9" s="1"/>
  <c r="L64" i="9" a="1"/>
  <c r="L64" i="9" s="1"/>
  <c r="J64" i="9"/>
  <c r="H64" i="9"/>
  <c r="V148" i="9" s="1"/>
  <c r="D64" i="9"/>
  <c r="Y63" i="9"/>
  <c r="V63" i="9"/>
  <c r="R63" i="9"/>
  <c r="M63" i="9"/>
  <c r="N63" i="9" s="1"/>
  <c r="L63" i="9" a="1"/>
  <c r="L63" i="9" s="1"/>
  <c r="J63" i="9"/>
  <c r="H63" i="9"/>
  <c r="V147" i="9" s="1"/>
  <c r="D63" i="9"/>
  <c r="Y62" i="9"/>
  <c r="V62" i="9"/>
  <c r="R62" i="9"/>
  <c r="M62" i="9"/>
  <c r="L62" i="9" a="1"/>
  <c r="L62" i="9" s="1"/>
  <c r="J62" i="9"/>
  <c r="H62" i="9"/>
  <c r="V146" i="9" s="1"/>
  <c r="D62" i="9"/>
  <c r="Y61" i="9"/>
  <c r="V61" i="9"/>
  <c r="M61" i="9"/>
  <c r="N62" i="9" s="1"/>
  <c r="L61" i="9" a="1"/>
  <c r="L61" i="9" s="1"/>
  <c r="J61" i="9"/>
  <c r="H61" i="9"/>
  <c r="V145" i="9" s="1"/>
  <c r="D61" i="9"/>
  <c r="Y60" i="9"/>
  <c r="V60" i="9"/>
  <c r="R60" i="9"/>
  <c r="M60" i="9"/>
  <c r="N60" i="9" s="1"/>
  <c r="L60" i="9" a="1"/>
  <c r="L60" i="9" s="1"/>
  <c r="J60" i="9"/>
  <c r="H60" i="9"/>
  <c r="D60" i="9"/>
  <c r="Y59" i="9"/>
  <c r="V59" i="9"/>
  <c r="M59" i="9"/>
  <c r="R59" i="9" s="1"/>
  <c r="L59" i="9" a="1"/>
  <c r="L59" i="9" s="1"/>
  <c r="J59" i="9"/>
  <c r="H59" i="9"/>
  <c r="V143" i="9" s="1"/>
  <c r="D59" i="9"/>
  <c r="E64" i="9" s="1"/>
  <c r="Y58" i="9"/>
  <c r="V58" i="9"/>
  <c r="R58" i="9"/>
  <c r="M58" i="9"/>
  <c r="L58" i="9" a="1"/>
  <c r="L58" i="9" s="1"/>
  <c r="J58" i="9"/>
  <c r="K63" i="9" s="1"/>
  <c r="H58" i="9"/>
  <c r="V142" i="9" s="1"/>
  <c r="D58" i="9"/>
  <c r="Y57" i="9"/>
  <c r="V57" i="9"/>
  <c r="M57" i="9"/>
  <c r="R57" i="9" s="1"/>
  <c r="L57" i="9" a="1"/>
  <c r="L57" i="9" s="1"/>
  <c r="J57" i="9"/>
  <c r="H57" i="9"/>
  <c r="V141" i="9" s="1"/>
  <c r="D57" i="9"/>
  <c r="E63" i="9" s="1"/>
  <c r="Y56" i="9"/>
  <c r="V56" i="9"/>
  <c r="R56" i="9"/>
  <c r="M56" i="9"/>
  <c r="L56" i="9" a="1"/>
  <c r="L56" i="9" s="1"/>
  <c r="J56" i="9"/>
  <c r="K62" i="9" s="1"/>
  <c r="H56" i="9"/>
  <c r="V140" i="9" s="1"/>
  <c r="D56" i="9"/>
  <c r="Y55" i="9"/>
  <c r="V55" i="9"/>
  <c r="M55" i="9"/>
  <c r="R55" i="9" s="1"/>
  <c r="L55" i="9" a="1"/>
  <c r="L55" i="9" s="1"/>
  <c r="J55" i="9"/>
  <c r="K61" i="9" s="1"/>
  <c r="H55" i="9"/>
  <c r="V139" i="9" s="1"/>
  <c r="E55" i="9"/>
  <c r="D55" i="9"/>
  <c r="E61" i="9" s="1"/>
  <c r="Y54" i="9"/>
  <c r="V54" i="9"/>
  <c r="R54" i="9"/>
  <c r="M54" i="9"/>
  <c r="N54" i="9" s="1"/>
  <c r="L54" i="9" a="1"/>
  <c r="L54" i="9" s="1"/>
  <c r="J54" i="9"/>
  <c r="H54" i="9"/>
  <c r="V138" i="9" s="1"/>
  <c r="D54" i="9"/>
  <c r="E60" i="9" s="1"/>
  <c r="Y53" i="9"/>
  <c r="V53" i="9"/>
  <c r="R53" i="9"/>
  <c r="N53" i="9"/>
  <c r="M53" i="9"/>
  <c r="L53" i="9" a="1"/>
  <c r="L53" i="9" s="1"/>
  <c r="J53" i="9"/>
  <c r="K59" i="9" s="1"/>
  <c r="H53" i="9"/>
  <c r="V137" i="9" s="1"/>
  <c r="D53" i="9"/>
  <c r="Y52" i="9"/>
  <c r="V52" i="9"/>
  <c r="M52" i="9"/>
  <c r="R52" i="9" s="1"/>
  <c r="L52" i="9" a="1"/>
  <c r="L52" i="9" s="1"/>
  <c r="J52" i="9"/>
  <c r="K58" i="9" s="1"/>
  <c r="H52" i="9"/>
  <c r="D52" i="9"/>
  <c r="E58" i="9" s="1"/>
  <c r="AH51" i="9"/>
  <c r="AG51" i="9"/>
  <c r="Y51" i="9"/>
  <c r="V51" i="9"/>
  <c r="M51" i="9"/>
  <c r="R51" i="9" s="1"/>
  <c r="L51" i="9" a="1"/>
  <c r="L51" i="9" s="1"/>
  <c r="J51" i="9"/>
  <c r="K57" i="9" s="1"/>
  <c r="H51" i="9"/>
  <c r="V135" i="9" s="1"/>
  <c r="D51" i="9"/>
  <c r="E57" i="9" s="1"/>
  <c r="Y50" i="9"/>
  <c r="V50" i="9"/>
  <c r="M50" i="9"/>
  <c r="N50" i="9" s="1"/>
  <c r="L50" i="9" a="1"/>
  <c r="L50" i="9" s="1"/>
  <c r="J50" i="9"/>
  <c r="H50" i="9"/>
  <c r="V134" i="9" s="1"/>
  <c r="D50" i="9"/>
  <c r="E56" i="9" s="1"/>
  <c r="Y49" i="9"/>
  <c r="V49" i="9"/>
  <c r="R49" i="9"/>
  <c r="M49" i="9"/>
  <c r="N49" i="9" s="1"/>
  <c r="L49" i="9" a="1"/>
  <c r="L49" i="9" s="1"/>
  <c r="J49" i="9"/>
  <c r="K55" i="9" s="1"/>
  <c r="H49" i="9"/>
  <c r="V133" i="9" s="1"/>
  <c r="D49" i="9"/>
  <c r="AG48" i="9"/>
  <c r="AH48" i="9" s="1"/>
  <c r="Y48" i="9"/>
  <c r="V48" i="9"/>
  <c r="R48" i="9"/>
  <c r="M48" i="9"/>
  <c r="L48" i="9" a="1"/>
  <c r="L48" i="9" s="1"/>
  <c r="J48" i="9"/>
  <c r="K54" i="9" s="1"/>
  <c r="H48" i="9"/>
  <c r="V132" i="9" s="1"/>
  <c r="D48" i="9"/>
  <c r="Y47" i="9"/>
  <c r="V47" i="9"/>
  <c r="N47" i="9"/>
  <c r="M47" i="9"/>
  <c r="N48" i="9" s="1"/>
  <c r="L47" i="9" a="1"/>
  <c r="L47" i="9" s="1"/>
  <c r="J47" i="9"/>
  <c r="K53" i="9" s="1"/>
  <c r="H47" i="9"/>
  <c r="V131" i="9" s="1"/>
  <c r="D47" i="9"/>
  <c r="E53" i="9" s="1"/>
  <c r="Y46" i="9"/>
  <c r="V46" i="9"/>
  <c r="M46" i="9"/>
  <c r="R46" i="9" s="1"/>
  <c r="L46" i="9" a="1"/>
  <c r="L46" i="9" s="1"/>
  <c r="J46" i="9"/>
  <c r="H46" i="9"/>
  <c r="V130" i="9" s="1"/>
  <c r="D46" i="9"/>
  <c r="E51" i="9" s="1"/>
  <c r="Y45" i="9"/>
  <c r="V45" i="9"/>
  <c r="R45" i="9"/>
  <c r="M45" i="9"/>
  <c r="N45" i="9" s="1"/>
  <c r="L45" i="9" a="1"/>
  <c r="L45" i="9" s="1"/>
  <c r="K45" i="9"/>
  <c r="J45" i="9"/>
  <c r="K51" i="9" s="1"/>
  <c r="H45" i="9"/>
  <c r="V129" i="9" s="1"/>
  <c r="D45" i="9"/>
  <c r="Y44" i="9"/>
  <c r="V44" i="9"/>
  <c r="R44" i="9"/>
  <c r="M44" i="9"/>
  <c r="N44" i="9" s="1"/>
  <c r="L44" i="9" a="1"/>
  <c r="L44" i="9" s="1"/>
  <c r="J44" i="9"/>
  <c r="K50" i="9" s="1"/>
  <c r="H44" i="9"/>
  <c r="V128" i="9" s="1"/>
  <c r="D44" i="9"/>
  <c r="AG43" i="9"/>
  <c r="AH43" i="9" s="1"/>
  <c r="Y43" i="9"/>
  <c r="V43" i="9"/>
  <c r="M43" i="9"/>
  <c r="R43" i="9" s="1"/>
  <c r="L43" i="9" a="1"/>
  <c r="L43" i="9" s="1"/>
  <c r="J43" i="9"/>
  <c r="K49" i="9" s="1"/>
  <c r="H43" i="9"/>
  <c r="V127" i="9" s="1"/>
  <c r="E43" i="9"/>
  <c r="D43" i="9"/>
  <c r="E49" i="9" s="1"/>
  <c r="Y42" i="9"/>
  <c r="V42" i="9"/>
  <c r="M42" i="9"/>
  <c r="R42" i="9" s="1"/>
  <c r="L42" i="9" a="1"/>
  <c r="L42" i="9" s="1"/>
  <c r="J42" i="9"/>
  <c r="K48" i="9" s="1"/>
  <c r="H42" i="9"/>
  <c r="V126" i="9" s="1"/>
  <c r="D42" i="9"/>
  <c r="E48" i="9" s="1"/>
  <c r="B42" i="9"/>
  <c r="Y41" i="9"/>
  <c r="V41" i="9"/>
  <c r="R41" i="9"/>
  <c r="M41" i="9"/>
  <c r="N41" i="9" s="1"/>
  <c r="L41" i="9" a="1"/>
  <c r="L41" i="9" s="1"/>
  <c r="J41" i="9"/>
  <c r="K47" i="9" s="1"/>
  <c r="H41" i="9"/>
  <c r="V125" i="9" s="1"/>
  <c r="D41" i="9"/>
  <c r="E47" i="9" s="1"/>
  <c r="AG40" i="9"/>
  <c r="AH40" i="9" s="1"/>
  <c r="Y40" i="9"/>
  <c r="V40" i="9"/>
  <c r="R40" i="9"/>
  <c r="M40" i="9"/>
  <c r="L40" i="9" a="1"/>
  <c r="L40" i="9" s="1"/>
  <c r="J40" i="9"/>
  <c r="K46" i="9" s="1"/>
  <c r="H40" i="9"/>
  <c r="V124" i="9" s="1"/>
  <c r="D40" i="9"/>
  <c r="E46" i="9" s="1"/>
  <c r="AG39" i="9"/>
  <c r="AH39" i="9" s="1"/>
  <c r="Y39" i="9"/>
  <c r="V39" i="9"/>
  <c r="N39" i="9"/>
  <c r="M39" i="9"/>
  <c r="N40" i="9" s="1"/>
  <c r="L39" i="9" a="1"/>
  <c r="L39" i="9" s="1"/>
  <c r="J39" i="9"/>
  <c r="H39" i="9"/>
  <c r="V123" i="9" s="1"/>
  <c r="D39" i="9"/>
  <c r="E45" i="9" s="1"/>
  <c r="Y38" i="9"/>
  <c r="V38" i="9"/>
  <c r="M38" i="9"/>
  <c r="R38" i="9" s="1"/>
  <c r="L38" i="9" a="1"/>
  <c r="L38" i="9" s="1"/>
  <c r="J38" i="9"/>
  <c r="H38" i="9"/>
  <c r="V122" i="9" s="1"/>
  <c r="D38" i="9"/>
  <c r="E44" i="9" s="1"/>
  <c r="Y37" i="9"/>
  <c r="V37" i="9"/>
  <c r="M37" i="9"/>
  <c r="R37" i="9" s="1"/>
  <c r="U37" i="9" s="1"/>
  <c r="L37" i="9" a="1"/>
  <c r="L37" i="9" s="1"/>
  <c r="J37" i="9"/>
  <c r="K43" i="9" s="1"/>
  <c r="H37" i="9"/>
  <c r="V121" i="9" s="1"/>
  <c r="D37" i="9"/>
  <c r="E42" i="9" s="1"/>
  <c r="AH36" i="9"/>
  <c r="AG36" i="9"/>
  <c r="Y36" i="9"/>
  <c r="V36" i="9"/>
  <c r="R36" i="9"/>
  <c r="U36" i="9" s="1"/>
  <c r="M36" i="9"/>
  <c r="N36" i="9" s="1"/>
  <c r="L36" i="9" a="1"/>
  <c r="L36" i="9" s="1"/>
  <c r="J36" i="9"/>
  <c r="K42" i="9" s="1"/>
  <c r="H36" i="9"/>
  <c r="V120" i="9" s="1"/>
  <c r="D36" i="9"/>
  <c r="Y35" i="9"/>
  <c r="V35" i="9"/>
  <c r="M35" i="9"/>
  <c r="R35" i="9" s="1"/>
  <c r="L35" i="9" a="1"/>
  <c r="L35" i="9" s="1"/>
  <c r="J35" i="9"/>
  <c r="K41" i="9" s="1"/>
  <c r="H35" i="9"/>
  <c r="V119" i="9" s="1"/>
  <c r="D35" i="9"/>
  <c r="E41" i="9" s="1"/>
  <c r="AG34" i="9"/>
  <c r="AH34" i="9" s="1"/>
  <c r="Y34" i="9"/>
  <c r="V34" i="9"/>
  <c r="M34" i="9"/>
  <c r="R34" i="9" s="1"/>
  <c r="U34" i="9" s="1"/>
  <c r="L34" i="9" a="1"/>
  <c r="L34" i="9" s="1"/>
  <c r="J34" i="9"/>
  <c r="K40" i="9" s="1"/>
  <c r="H34" i="9"/>
  <c r="V118" i="9" s="1"/>
  <c r="D34" i="9"/>
  <c r="E40" i="9" s="1"/>
  <c r="Y33" i="9"/>
  <c r="V33" i="9"/>
  <c r="M33" i="9"/>
  <c r="R33" i="9" s="1"/>
  <c r="U33" i="9" s="1"/>
  <c r="L33" i="9" a="1"/>
  <c r="L33" i="9" s="1"/>
  <c r="J33" i="9"/>
  <c r="K38" i="9" s="1"/>
  <c r="H33" i="9"/>
  <c r="V117" i="9" s="1"/>
  <c r="D33" i="9"/>
  <c r="E39" i="9" s="1"/>
  <c r="AG32" i="9"/>
  <c r="AH32" i="9" s="1"/>
  <c r="Y32" i="9"/>
  <c r="V32" i="9"/>
  <c r="S32" i="9"/>
  <c r="R32" i="9"/>
  <c r="U32" i="9" s="1"/>
  <c r="N32" i="9"/>
  <c r="M32" i="9"/>
  <c r="N33" i="9" s="1"/>
  <c r="L32" i="9" a="1"/>
  <c r="L32" i="9" s="1"/>
  <c r="J32" i="9"/>
  <c r="H32" i="9"/>
  <c r="V116" i="9" s="1"/>
  <c r="D32" i="9"/>
  <c r="E38" i="9" s="1"/>
  <c r="AG31" i="9"/>
  <c r="AH31" i="9" s="1"/>
  <c r="Y31" i="9"/>
  <c r="X31" i="9"/>
  <c r="V31" i="9"/>
  <c r="Z31" i="9" s="1"/>
  <c r="AA31" i="9" s="1"/>
  <c r="AD31" i="9" s="1"/>
  <c r="U31" i="9"/>
  <c r="M31" i="9"/>
  <c r="R31" i="9" s="1"/>
  <c r="L31" i="9" a="1"/>
  <c r="L31" i="9" s="1"/>
  <c r="H31" i="9"/>
  <c r="V115" i="9" s="1"/>
  <c r="I30" i="9"/>
  <c r="C30" i="9"/>
  <c r="H29" i="9" s="1"/>
  <c r="V113" i="9" s="1"/>
  <c r="AH29" i="9"/>
  <c r="AG29" i="9"/>
  <c r="I29" i="9"/>
  <c r="C29" i="9"/>
  <c r="AG49" i="9" s="1"/>
  <c r="AH49" i="9" s="1"/>
  <c r="AG28" i="9"/>
  <c r="I28" i="9"/>
  <c r="C28" i="9"/>
  <c r="AH28" i="9" s="1"/>
  <c r="AG27" i="9"/>
  <c r="AH27" i="9" s="1"/>
  <c r="I27" i="9"/>
  <c r="B59" i="9" s="1"/>
  <c r="H27" i="9"/>
  <c r="V111" i="9" s="1"/>
  <c r="C27" i="9"/>
  <c r="AG47" i="9" s="1"/>
  <c r="AH47" i="9" s="1"/>
  <c r="I26" i="9"/>
  <c r="H26" i="9"/>
  <c r="V110" i="9" s="1"/>
  <c r="C26" i="9"/>
  <c r="I25" i="9"/>
  <c r="B15" i="9" s="1"/>
  <c r="C25" i="9"/>
  <c r="H24" i="9" s="1"/>
  <c r="V108" i="9" s="1"/>
  <c r="I24" i="9"/>
  <c r="B178" i="9" s="1"/>
  <c r="C24" i="9"/>
  <c r="AG23" i="9"/>
  <c r="AH23" i="9" s="1"/>
  <c r="H23" i="9"/>
  <c r="V107" i="9" s="1"/>
  <c r="AG22" i="9"/>
  <c r="H22" i="9"/>
  <c r="V106" i="9" s="1"/>
  <c r="C22" i="9"/>
  <c r="AG42" i="9" s="1"/>
  <c r="AH42" i="9" s="1"/>
  <c r="C21" i="9"/>
  <c r="AG41" i="9" s="1"/>
  <c r="AH41" i="9" s="1"/>
  <c r="C20" i="9"/>
  <c r="H19" i="9" s="1"/>
  <c r="V103" i="9" s="1"/>
  <c r="C19" i="9"/>
  <c r="C18" i="9"/>
  <c r="H18" i="9" s="1"/>
  <c r="V102" i="9" s="1"/>
  <c r="C17" i="9"/>
  <c r="AG37" i="9" s="1"/>
  <c r="AH37" i="9" s="1"/>
  <c r="H15" i="9"/>
  <c r="C15" i="9"/>
  <c r="H14" i="9" s="1"/>
  <c r="C14" i="9"/>
  <c r="C13" i="9"/>
  <c r="H13" i="9" s="1"/>
  <c r="H12" i="9"/>
  <c r="C12" i="9"/>
  <c r="H11" i="9"/>
  <c r="C11" i="9"/>
  <c r="C10" i="9"/>
  <c r="H9" i="9" s="1"/>
  <c r="C8" i="9"/>
  <c r="H8" i="9" s="1"/>
  <c r="H7" i="9"/>
  <c r="C7" i="9"/>
  <c r="H6" i="9" s="1"/>
  <c r="C6" i="9"/>
  <c r="AG26" i="9" s="1"/>
  <c r="C5" i="9"/>
  <c r="AG25" i="9" s="1"/>
  <c r="H4" i="9"/>
  <c r="C4" i="9"/>
  <c r="H3" i="9" s="1"/>
  <c r="C3" i="9"/>
  <c r="H2" i="9"/>
  <c r="AH385" i="8"/>
  <c r="O385" i="8"/>
  <c r="N385" i="8"/>
  <c r="M385" i="8"/>
  <c r="K385" i="8"/>
  <c r="J385" i="8"/>
  <c r="E385" i="8"/>
  <c r="D385" i="8"/>
  <c r="AH384" i="8"/>
  <c r="O384" i="8"/>
  <c r="M384" i="8"/>
  <c r="N384" i="8" s="1"/>
  <c r="K384" i="8"/>
  <c r="J384" i="8"/>
  <c r="E384" i="8"/>
  <c r="D384" i="8"/>
  <c r="AH383" i="8"/>
  <c r="O383" i="8"/>
  <c r="N383" i="8"/>
  <c r="M383" i="8"/>
  <c r="K383" i="8"/>
  <c r="J383" i="8"/>
  <c r="E383" i="8"/>
  <c r="D383" i="8"/>
  <c r="AH382" i="8"/>
  <c r="O382" i="8"/>
  <c r="M382" i="8"/>
  <c r="N382" i="8" s="1"/>
  <c r="K382" i="8"/>
  <c r="J382" i="8"/>
  <c r="E382" i="8"/>
  <c r="D382" i="8"/>
  <c r="AH381" i="8"/>
  <c r="O381" i="8"/>
  <c r="M381" i="8"/>
  <c r="N381" i="8" s="1"/>
  <c r="K381" i="8"/>
  <c r="J381" i="8"/>
  <c r="E381" i="8"/>
  <c r="D381" i="8"/>
  <c r="AH380" i="8"/>
  <c r="O380" i="8"/>
  <c r="N380" i="8"/>
  <c r="M380" i="8"/>
  <c r="K380" i="8"/>
  <c r="J380" i="8"/>
  <c r="E380" i="8"/>
  <c r="D380" i="8"/>
  <c r="AH379" i="8"/>
  <c r="O379" i="8"/>
  <c r="N379" i="8"/>
  <c r="M379" i="8"/>
  <c r="K379" i="8"/>
  <c r="J379" i="8"/>
  <c r="E379" i="8"/>
  <c r="D379" i="8"/>
  <c r="AH378" i="8"/>
  <c r="O378" i="8"/>
  <c r="M378" i="8"/>
  <c r="N378" i="8" s="1"/>
  <c r="K378" i="8"/>
  <c r="J378" i="8"/>
  <c r="E378" i="8"/>
  <c r="D378" i="8"/>
  <c r="AH377" i="8"/>
  <c r="O377" i="8"/>
  <c r="N377" i="8"/>
  <c r="M377" i="8"/>
  <c r="K377" i="8"/>
  <c r="J377" i="8"/>
  <c r="E377" i="8"/>
  <c r="D377" i="8"/>
  <c r="AH376" i="8"/>
  <c r="O376" i="8"/>
  <c r="N376" i="8"/>
  <c r="M376" i="8"/>
  <c r="K376" i="8"/>
  <c r="J376" i="8"/>
  <c r="E376" i="8"/>
  <c r="D376" i="8"/>
  <c r="AH375" i="8"/>
  <c r="O375" i="8"/>
  <c r="N375" i="8"/>
  <c r="M375" i="8"/>
  <c r="K375" i="8"/>
  <c r="J375" i="8"/>
  <c r="E375" i="8"/>
  <c r="D375" i="8"/>
  <c r="AH374" i="8"/>
  <c r="O374" i="8"/>
  <c r="M374" i="8"/>
  <c r="N374" i="8" s="1"/>
  <c r="K374" i="8"/>
  <c r="J374" i="8"/>
  <c r="E374" i="8"/>
  <c r="D374" i="8"/>
  <c r="AH373" i="8"/>
  <c r="O373" i="8"/>
  <c r="N373" i="8"/>
  <c r="M373" i="8"/>
  <c r="K373" i="8"/>
  <c r="J373" i="8"/>
  <c r="E373" i="8"/>
  <c r="D373" i="8"/>
  <c r="AH372" i="8"/>
  <c r="O372" i="8"/>
  <c r="N372" i="8"/>
  <c r="M372" i="8"/>
  <c r="K372" i="8"/>
  <c r="J372" i="8"/>
  <c r="E372" i="8"/>
  <c r="D372" i="8"/>
  <c r="AH371" i="8"/>
  <c r="O371" i="8"/>
  <c r="M371" i="8"/>
  <c r="N371" i="8" s="1"/>
  <c r="K371" i="8"/>
  <c r="J371" i="8"/>
  <c r="E371" i="8"/>
  <c r="D371" i="8"/>
  <c r="AH370" i="8"/>
  <c r="O370" i="8"/>
  <c r="M370" i="8"/>
  <c r="N370" i="8" s="1"/>
  <c r="K370" i="8"/>
  <c r="J370" i="8"/>
  <c r="E370" i="8"/>
  <c r="D370" i="8"/>
  <c r="AH369" i="8"/>
  <c r="O369" i="8"/>
  <c r="N369" i="8"/>
  <c r="M369" i="8"/>
  <c r="K369" i="8"/>
  <c r="J369" i="8"/>
  <c r="E369" i="8"/>
  <c r="D369" i="8"/>
  <c r="AH368" i="8"/>
  <c r="O368" i="8"/>
  <c r="N368" i="8"/>
  <c r="M368" i="8"/>
  <c r="K368" i="8"/>
  <c r="J368" i="8"/>
  <c r="E368" i="8"/>
  <c r="D368" i="8"/>
  <c r="AH367" i="8"/>
  <c r="O367" i="8"/>
  <c r="N367" i="8"/>
  <c r="M367" i="8"/>
  <c r="K367" i="8"/>
  <c r="J367" i="8"/>
  <c r="E367" i="8"/>
  <c r="D367" i="8"/>
  <c r="AH366" i="8"/>
  <c r="O366" i="8"/>
  <c r="M366" i="8"/>
  <c r="N366" i="8" s="1"/>
  <c r="K366" i="8"/>
  <c r="J366" i="8"/>
  <c r="E366" i="8"/>
  <c r="D366" i="8"/>
  <c r="AH365" i="8"/>
  <c r="O365" i="8"/>
  <c r="N365" i="8"/>
  <c r="M365" i="8"/>
  <c r="K365" i="8"/>
  <c r="J365" i="8"/>
  <c r="E365" i="8"/>
  <c r="D365" i="8"/>
  <c r="AH364" i="8"/>
  <c r="O364" i="8"/>
  <c r="N364" i="8"/>
  <c r="M364" i="8"/>
  <c r="K364" i="8"/>
  <c r="J364" i="8"/>
  <c r="E364" i="8"/>
  <c r="D364" i="8"/>
  <c r="AH363" i="8"/>
  <c r="O363" i="8"/>
  <c r="N363" i="8"/>
  <c r="M363" i="8"/>
  <c r="K363" i="8"/>
  <c r="J363" i="8"/>
  <c r="E363" i="8"/>
  <c r="D363" i="8"/>
  <c r="AH362" i="8"/>
  <c r="O362" i="8"/>
  <c r="N362" i="8"/>
  <c r="M362" i="8"/>
  <c r="K362" i="8"/>
  <c r="J362" i="8"/>
  <c r="E362" i="8"/>
  <c r="D362" i="8"/>
  <c r="AH361" i="8"/>
  <c r="O361" i="8"/>
  <c r="N361" i="8"/>
  <c r="M361" i="8"/>
  <c r="K361" i="8"/>
  <c r="J361" i="8"/>
  <c r="E361" i="8"/>
  <c r="D361" i="8"/>
  <c r="AH360" i="8"/>
  <c r="O360" i="8"/>
  <c r="N360" i="8"/>
  <c r="M360" i="8"/>
  <c r="K360" i="8"/>
  <c r="J360" i="8"/>
  <c r="E360" i="8"/>
  <c r="D360" i="8"/>
  <c r="AH359" i="8"/>
  <c r="O359" i="8"/>
  <c r="N359" i="8"/>
  <c r="M359" i="8"/>
  <c r="K359" i="8"/>
  <c r="J359" i="8"/>
  <c r="E359" i="8"/>
  <c r="D359" i="8"/>
  <c r="AH358" i="8"/>
  <c r="O358" i="8"/>
  <c r="M358" i="8"/>
  <c r="N358" i="8" s="1"/>
  <c r="K358" i="8"/>
  <c r="J358" i="8"/>
  <c r="E358" i="8"/>
  <c r="D358" i="8"/>
  <c r="AH357" i="8"/>
  <c r="O357" i="8"/>
  <c r="N357" i="8"/>
  <c r="M357" i="8"/>
  <c r="K357" i="8"/>
  <c r="J357" i="8"/>
  <c r="E357" i="8"/>
  <c r="D357" i="8"/>
  <c r="AH356" i="8"/>
  <c r="O356" i="8"/>
  <c r="N356" i="8"/>
  <c r="M356" i="8"/>
  <c r="K356" i="8"/>
  <c r="J356" i="8"/>
  <c r="E356" i="8"/>
  <c r="D356" i="8"/>
  <c r="AH355" i="8"/>
  <c r="O355" i="8"/>
  <c r="M355" i="8"/>
  <c r="N355" i="8" s="1"/>
  <c r="K355" i="8"/>
  <c r="J355" i="8"/>
  <c r="E355" i="8"/>
  <c r="D355" i="8"/>
  <c r="AH354" i="8"/>
  <c r="O354" i="8"/>
  <c r="N354" i="8"/>
  <c r="M354" i="8"/>
  <c r="K354" i="8"/>
  <c r="J354" i="8"/>
  <c r="E354" i="8"/>
  <c r="D354" i="8"/>
  <c r="AH353" i="8"/>
  <c r="O353" i="8"/>
  <c r="N353" i="8"/>
  <c r="M353" i="8"/>
  <c r="K353" i="8"/>
  <c r="J353" i="8"/>
  <c r="E353" i="8"/>
  <c r="D353" i="8"/>
  <c r="AH352" i="8"/>
  <c r="O352" i="8"/>
  <c r="N352" i="8"/>
  <c r="M352" i="8"/>
  <c r="K352" i="8"/>
  <c r="J352" i="8"/>
  <c r="E352" i="8"/>
  <c r="D352" i="8"/>
  <c r="AH351" i="8"/>
  <c r="O351" i="8"/>
  <c r="N351" i="8"/>
  <c r="M351" i="8"/>
  <c r="K351" i="8"/>
  <c r="J351" i="8"/>
  <c r="E351" i="8"/>
  <c r="D351" i="8"/>
  <c r="AH350" i="8"/>
  <c r="O350" i="8"/>
  <c r="M350" i="8"/>
  <c r="N350" i="8" s="1"/>
  <c r="K350" i="8"/>
  <c r="J350" i="8"/>
  <c r="E350" i="8"/>
  <c r="D350" i="8"/>
  <c r="AH349" i="8"/>
  <c r="O349" i="8"/>
  <c r="N349" i="8"/>
  <c r="M349" i="8"/>
  <c r="K349" i="8"/>
  <c r="J349" i="8"/>
  <c r="E349" i="8"/>
  <c r="D349" i="8"/>
  <c r="AH348" i="8"/>
  <c r="O348" i="8"/>
  <c r="M348" i="8"/>
  <c r="N348" i="8" s="1"/>
  <c r="K348" i="8"/>
  <c r="J348" i="8"/>
  <c r="E348" i="8"/>
  <c r="D348" i="8"/>
  <c r="AH347" i="8"/>
  <c r="O347" i="8"/>
  <c r="M347" i="8"/>
  <c r="N347" i="8" s="1"/>
  <c r="K347" i="8"/>
  <c r="J347" i="8"/>
  <c r="E347" i="8"/>
  <c r="D347" i="8"/>
  <c r="AH346" i="8"/>
  <c r="O346" i="8"/>
  <c r="N346" i="8"/>
  <c r="M346" i="8"/>
  <c r="K346" i="8"/>
  <c r="J346" i="8"/>
  <c r="E346" i="8"/>
  <c r="D346" i="8"/>
  <c r="AH345" i="8"/>
  <c r="O345" i="8"/>
  <c r="N345" i="8"/>
  <c r="M345" i="8"/>
  <c r="K345" i="8"/>
  <c r="J345" i="8"/>
  <c r="E345" i="8"/>
  <c r="D345" i="8"/>
  <c r="AH344" i="8"/>
  <c r="O344" i="8"/>
  <c r="N344" i="8"/>
  <c r="M344" i="8"/>
  <c r="K344" i="8"/>
  <c r="J344" i="8"/>
  <c r="E344" i="8"/>
  <c r="D344" i="8"/>
  <c r="AH343" i="8"/>
  <c r="O343" i="8"/>
  <c r="N343" i="8"/>
  <c r="M343" i="8"/>
  <c r="K343" i="8"/>
  <c r="J343" i="8"/>
  <c r="E343" i="8"/>
  <c r="D343" i="8"/>
  <c r="AH342" i="8"/>
  <c r="O342" i="8"/>
  <c r="M342" i="8"/>
  <c r="N342" i="8" s="1"/>
  <c r="K342" i="8"/>
  <c r="J342" i="8"/>
  <c r="E342" i="8"/>
  <c r="D342" i="8"/>
  <c r="AH341" i="8"/>
  <c r="O341" i="8"/>
  <c r="N341" i="8"/>
  <c r="M341" i="8"/>
  <c r="K341" i="8"/>
  <c r="J341" i="8"/>
  <c r="E341" i="8"/>
  <c r="D341" i="8"/>
  <c r="AH340" i="8"/>
  <c r="O340" i="8"/>
  <c r="N340" i="8"/>
  <c r="M340" i="8"/>
  <c r="K340" i="8"/>
  <c r="J340" i="8"/>
  <c r="E340" i="8"/>
  <c r="D340" i="8"/>
  <c r="AH339" i="8"/>
  <c r="O339" i="8"/>
  <c r="M339" i="8"/>
  <c r="N339" i="8" s="1"/>
  <c r="K339" i="8"/>
  <c r="J339" i="8"/>
  <c r="E339" i="8"/>
  <c r="D339" i="8"/>
  <c r="AH338" i="8"/>
  <c r="O338" i="8"/>
  <c r="N338" i="8"/>
  <c r="M338" i="8"/>
  <c r="K338" i="8"/>
  <c r="J338" i="8"/>
  <c r="E338" i="8"/>
  <c r="D338" i="8"/>
  <c r="AH337" i="8"/>
  <c r="O337" i="8"/>
  <c r="N337" i="8"/>
  <c r="M337" i="8"/>
  <c r="K337" i="8"/>
  <c r="J337" i="8"/>
  <c r="E337" i="8"/>
  <c r="D337" i="8"/>
  <c r="AH336" i="8"/>
  <c r="O336" i="8"/>
  <c r="N336" i="8"/>
  <c r="M336" i="8"/>
  <c r="K336" i="8"/>
  <c r="J336" i="8"/>
  <c r="E336" i="8"/>
  <c r="D336" i="8"/>
  <c r="AH335" i="8"/>
  <c r="O335" i="8"/>
  <c r="N335" i="8"/>
  <c r="M335" i="8"/>
  <c r="K335" i="8"/>
  <c r="J335" i="8"/>
  <c r="E335" i="8"/>
  <c r="D335" i="8"/>
  <c r="AH334" i="8"/>
  <c r="O334" i="8"/>
  <c r="M334" i="8"/>
  <c r="N334" i="8" s="1"/>
  <c r="K334" i="8"/>
  <c r="J334" i="8"/>
  <c r="E334" i="8"/>
  <c r="D334" i="8"/>
  <c r="AH333" i="8"/>
  <c r="O333" i="8"/>
  <c r="N333" i="8"/>
  <c r="M333" i="8"/>
  <c r="K333" i="8"/>
  <c r="J333" i="8"/>
  <c r="E333" i="8"/>
  <c r="D333" i="8"/>
  <c r="AH332" i="8"/>
  <c r="O332" i="8"/>
  <c r="N332" i="8"/>
  <c r="M332" i="8"/>
  <c r="K332" i="8"/>
  <c r="J332" i="8"/>
  <c r="E332" i="8"/>
  <c r="D332" i="8"/>
  <c r="AH331" i="8"/>
  <c r="O331" i="8"/>
  <c r="M331" i="8"/>
  <c r="N331" i="8" s="1"/>
  <c r="K331" i="8"/>
  <c r="J331" i="8"/>
  <c r="E331" i="8"/>
  <c r="D331" i="8"/>
  <c r="AH330" i="8"/>
  <c r="O330" i="8"/>
  <c r="N330" i="8"/>
  <c r="M330" i="8"/>
  <c r="K330" i="8"/>
  <c r="J330" i="8"/>
  <c r="E330" i="8"/>
  <c r="D330" i="8"/>
  <c r="AH329" i="8"/>
  <c r="O329" i="8"/>
  <c r="N329" i="8"/>
  <c r="M329" i="8"/>
  <c r="K329" i="8"/>
  <c r="J329" i="8"/>
  <c r="E329" i="8"/>
  <c r="D329" i="8"/>
  <c r="AH328" i="8"/>
  <c r="O328" i="8"/>
  <c r="N328" i="8"/>
  <c r="M328" i="8"/>
  <c r="K328" i="8"/>
  <c r="J328" i="8"/>
  <c r="E328" i="8"/>
  <c r="D328" i="8"/>
  <c r="AH327" i="8"/>
  <c r="O327" i="8"/>
  <c r="N327" i="8"/>
  <c r="M327" i="8"/>
  <c r="K327" i="8"/>
  <c r="J327" i="8"/>
  <c r="E327" i="8"/>
  <c r="D327" i="8"/>
  <c r="AH326" i="8"/>
  <c r="O326" i="8"/>
  <c r="N326" i="8"/>
  <c r="M326" i="8"/>
  <c r="K326" i="8"/>
  <c r="J326" i="8"/>
  <c r="E326" i="8"/>
  <c r="D326" i="8"/>
  <c r="AH325" i="8"/>
  <c r="O325" i="8"/>
  <c r="N325" i="8"/>
  <c r="M325" i="8"/>
  <c r="K325" i="8"/>
  <c r="J325" i="8"/>
  <c r="E325" i="8"/>
  <c r="D325" i="8"/>
  <c r="AH324" i="8"/>
  <c r="O324" i="8"/>
  <c r="N324" i="8"/>
  <c r="M324" i="8"/>
  <c r="K324" i="8"/>
  <c r="J324" i="8"/>
  <c r="E324" i="8"/>
  <c r="D324" i="8"/>
  <c r="AH323" i="8"/>
  <c r="O323" i="8"/>
  <c r="M323" i="8"/>
  <c r="N323" i="8" s="1"/>
  <c r="K323" i="8"/>
  <c r="J323" i="8"/>
  <c r="E323" i="8"/>
  <c r="D323" i="8"/>
  <c r="AH322" i="8"/>
  <c r="O322" i="8"/>
  <c r="N322" i="8"/>
  <c r="M322" i="8"/>
  <c r="K322" i="8"/>
  <c r="J322" i="8"/>
  <c r="E322" i="8"/>
  <c r="D322" i="8"/>
  <c r="AH321" i="8"/>
  <c r="O321" i="8"/>
  <c r="N321" i="8"/>
  <c r="M321" i="8"/>
  <c r="K321" i="8"/>
  <c r="J321" i="8"/>
  <c r="E321" i="8"/>
  <c r="D321" i="8"/>
  <c r="AH320" i="8"/>
  <c r="O320" i="8"/>
  <c r="N320" i="8"/>
  <c r="M320" i="8"/>
  <c r="K320" i="8"/>
  <c r="J320" i="8"/>
  <c r="E320" i="8"/>
  <c r="D320" i="8"/>
  <c r="AH319" i="8"/>
  <c r="O319" i="8"/>
  <c r="N319" i="8"/>
  <c r="M319" i="8"/>
  <c r="K319" i="8"/>
  <c r="J319" i="8"/>
  <c r="E319" i="8"/>
  <c r="D319" i="8"/>
  <c r="AH318" i="8"/>
  <c r="O318" i="8"/>
  <c r="M318" i="8"/>
  <c r="N318" i="8" s="1"/>
  <c r="K318" i="8"/>
  <c r="J318" i="8"/>
  <c r="E318" i="8"/>
  <c r="D318" i="8"/>
  <c r="AH317" i="8"/>
  <c r="O317" i="8"/>
  <c r="M317" i="8"/>
  <c r="N317" i="8" s="1"/>
  <c r="K317" i="8"/>
  <c r="J317" i="8"/>
  <c r="E317" i="8"/>
  <c r="D317" i="8"/>
  <c r="AH316" i="8"/>
  <c r="O316" i="8"/>
  <c r="N316" i="8"/>
  <c r="M316" i="8"/>
  <c r="K316" i="8"/>
  <c r="J316" i="8"/>
  <c r="E316" i="8"/>
  <c r="D316" i="8"/>
  <c r="AH315" i="8"/>
  <c r="O315" i="8"/>
  <c r="N315" i="8"/>
  <c r="M315" i="8"/>
  <c r="K315" i="8"/>
  <c r="J315" i="8"/>
  <c r="E315" i="8"/>
  <c r="D315" i="8"/>
  <c r="AH314" i="8"/>
  <c r="O314" i="8"/>
  <c r="M314" i="8"/>
  <c r="N314" i="8" s="1"/>
  <c r="K314" i="8"/>
  <c r="J314" i="8"/>
  <c r="E314" i="8"/>
  <c r="D314" i="8"/>
  <c r="AH313" i="8"/>
  <c r="O313" i="8"/>
  <c r="M313" i="8"/>
  <c r="N313" i="8" s="1"/>
  <c r="K313" i="8"/>
  <c r="J313" i="8"/>
  <c r="E313" i="8"/>
  <c r="D313" i="8"/>
  <c r="AH312" i="8"/>
  <c r="O312" i="8"/>
  <c r="M312" i="8"/>
  <c r="N312" i="8" s="1"/>
  <c r="K312" i="8"/>
  <c r="J312" i="8"/>
  <c r="E312" i="8"/>
  <c r="D312" i="8"/>
  <c r="AH311" i="8"/>
  <c r="O311" i="8"/>
  <c r="M311" i="8"/>
  <c r="N311" i="8" s="1"/>
  <c r="K311" i="8"/>
  <c r="J311" i="8"/>
  <c r="E311" i="8"/>
  <c r="D311" i="8"/>
  <c r="AH310" i="8"/>
  <c r="O310" i="8"/>
  <c r="M310" i="8"/>
  <c r="N310" i="8" s="1"/>
  <c r="K310" i="8"/>
  <c r="J310" i="8"/>
  <c r="E310" i="8"/>
  <c r="D310" i="8"/>
  <c r="AH309" i="8"/>
  <c r="O309" i="8"/>
  <c r="N309" i="8"/>
  <c r="M309" i="8"/>
  <c r="K309" i="8"/>
  <c r="J309" i="8"/>
  <c r="E309" i="8"/>
  <c r="D309" i="8"/>
  <c r="AH308" i="8"/>
  <c r="O308" i="8"/>
  <c r="N308" i="8"/>
  <c r="M308" i="8"/>
  <c r="K308" i="8"/>
  <c r="J308" i="8"/>
  <c r="E308" i="8"/>
  <c r="D308" i="8"/>
  <c r="AH307" i="8"/>
  <c r="O307" i="8"/>
  <c r="M307" i="8"/>
  <c r="N307" i="8" s="1"/>
  <c r="K307" i="8"/>
  <c r="J307" i="8"/>
  <c r="E307" i="8"/>
  <c r="D307" i="8"/>
  <c r="AH306" i="8"/>
  <c r="O306" i="8"/>
  <c r="M306" i="8"/>
  <c r="N306" i="8" s="1"/>
  <c r="K306" i="8"/>
  <c r="J306" i="8"/>
  <c r="E306" i="8"/>
  <c r="D306" i="8"/>
  <c r="AH305" i="8"/>
  <c r="O305" i="8"/>
  <c r="M305" i="8"/>
  <c r="N305" i="8" s="1"/>
  <c r="K305" i="8"/>
  <c r="J305" i="8"/>
  <c r="E305" i="8"/>
  <c r="D305" i="8"/>
  <c r="AH304" i="8"/>
  <c r="O304" i="8"/>
  <c r="N304" i="8"/>
  <c r="M304" i="8"/>
  <c r="K304" i="8"/>
  <c r="J304" i="8"/>
  <c r="E304" i="8"/>
  <c r="D304" i="8"/>
  <c r="AH303" i="8"/>
  <c r="O303" i="8"/>
  <c r="N303" i="8"/>
  <c r="M303" i="8"/>
  <c r="K303" i="8"/>
  <c r="J303" i="8"/>
  <c r="E303" i="8"/>
  <c r="D303" i="8"/>
  <c r="AH302" i="8"/>
  <c r="O302" i="8"/>
  <c r="M302" i="8"/>
  <c r="N302" i="8" s="1"/>
  <c r="K302" i="8"/>
  <c r="J302" i="8"/>
  <c r="E302" i="8"/>
  <c r="D302" i="8"/>
  <c r="AH301" i="8"/>
  <c r="O301" i="8"/>
  <c r="N301" i="8"/>
  <c r="M301" i="8"/>
  <c r="K301" i="8"/>
  <c r="J301" i="8"/>
  <c r="E301" i="8"/>
  <c r="D301" i="8"/>
  <c r="AH300" i="8"/>
  <c r="O300" i="8"/>
  <c r="N300" i="8"/>
  <c r="M300" i="8"/>
  <c r="K300" i="8"/>
  <c r="J300" i="8"/>
  <c r="E300" i="8"/>
  <c r="D300" i="8"/>
  <c r="AH299" i="8"/>
  <c r="O299" i="8"/>
  <c r="M299" i="8"/>
  <c r="N299" i="8" s="1"/>
  <c r="K299" i="8"/>
  <c r="J299" i="8"/>
  <c r="E299" i="8"/>
  <c r="D299" i="8"/>
  <c r="AH298" i="8"/>
  <c r="O298" i="8"/>
  <c r="M298" i="8"/>
  <c r="N298" i="8" s="1"/>
  <c r="K298" i="8"/>
  <c r="J298" i="8"/>
  <c r="E298" i="8"/>
  <c r="D298" i="8"/>
  <c r="AH297" i="8"/>
  <c r="O297" i="8"/>
  <c r="M297" i="8"/>
  <c r="N297" i="8" s="1"/>
  <c r="K297" i="8"/>
  <c r="J297" i="8"/>
  <c r="E297" i="8"/>
  <c r="D297" i="8"/>
  <c r="AH296" i="8"/>
  <c r="O296" i="8"/>
  <c r="M296" i="8"/>
  <c r="N296" i="8" s="1"/>
  <c r="K296" i="8"/>
  <c r="J296" i="8"/>
  <c r="E296" i="8"/>
  <c r="D296" i="8"/>
  <c r="AH295" i="8"/>
  <c r="O295" i="8"/>
  <c r="M295" i="8"/>
  <c r="N295" i="8" s="1"/>
  <c r="K295" i="8"/>
  <c r="J295" i="8"/>
  <c r="E295" i="8"/>
  <c r="D295" i="8"/>
  <c r="AH294" i="8"/>
  <c r="O294" i="8"/>
  <c r="M294" i="8"/>
  <c r="N294" i="8" s="1"/>
  <c r="K294" i="8"/>
  <c r="J294" i="8"/>
  <c r="E294" i="8"/>
  <c r="D294" i="8"/>
  <c r="AH293" i="8"/>
  <c r="O293" i="8"/>
  <c r="N293" i="8"/>
  <c r="M293" i="8"/>
  <c r="K293" i="8"/>
  <c r="J293" i="8"/>
  <c r="E293" i="8"/>
  <c r="D293" i="8"/>
  <c r="AH292" i="8"/>
  <c r="O292" i="8"/>
  <c r="N292" i="8"/>
  <c r="M292" i="8"/>
  <c r="K292" i="8"/>
  <c r="J292" i="8"/>
  <c r="E292" i="8"/>
  <c r="D292" i="8"/>
  <c r="AH291" i="8"/>
  <c r="O291" i="8"/>
  <c r="M291" i="8"/>
  <c r="N291" i="8" s="1"/>
  <c r="K291" i="8"/>
  <c r="J291" i="8"/>
  <c r="E291" i="8"/>
  <c r="D291" i="8"/>
  <c r="AH290" i="8"/>
  <c r="O290" i="8"/>
  <c r="N290" i="8"/>
  <c r="M290" i="8"/>
  <c r="K290" i="8"/>
  <c r="J290" i="8"/>
  <c r="E290" i="8"/>
  <c r="D290" i="8"/>
  <c r="AH289" i="8"/>
  <c r="O289" i="8"/>
  <c r="M289" i="8"/>
  <c r="N289" i="8" s="1"/>
  <c r="K289" i="8"/>
  <c r="J289" i="8"/>
  <c r="E289" i="8"/>
  <c r="D289" i="8"/>
  <c r="AH288" i="8"/>
  <c r="O288" i="8"/>
  <c r="M288" i="8"/>
  <c r="N288" i="8" s="1"/>
  <c r="K288" i="8"/>
  <c r="J288" i="8"/>
  <c r="E288" i="8"/>
  <c r="D288" i="8"/>
  <c r="AH287" i="8"/>
  <c r="O287" i="8"/>
  <c r="M287" i="8"/>
  <c r="N287" i="8" s="1"/>
  <c r="K287" i="8"/>
  <c r="J287" i="8"/>
  <c r="E287" i="8"/>
  <c r="D287" i="8"/>
  <c r="AH286" i="8"/>
  <c r="O286" i="8"/>
  <c r="N286" i="8"/>
  <c r="M286" i="8"/>
  <c r="K286" i="8"/>
  <c r="J286" i="8"/>
  <c r="E286" i="8"/>
  <c r="D286" i="8"/>
  <c r="AH285" i="8"/>
  <c r="O285" i="8"/>
  <c r="M285" i="8"/>
  <c r="N285" i="8" s="1"/>
  <c r="K285" i="8"/>
  <c r="J285" i="8"/>
  <c r="E285" i="8"/>
  <c r="D285" i="8"/>
  <c r="AH284" i="8"/>
  <c r="O284" i="8"/>
  <c r="M284" i="8"/>
  <c r="N284" i="8" s="1"/>
  <c r="K284" i="8"/>
  <c r="J284" i="8"/>
  <c r="E284" i="8"/>
  <c r="D284" i="8"/>
  <c r="AH283" i="8"/>
  <c r="O283" i="8"/>
  <c r="N283" i="8"/>
  <c r="M283" i="8"/>
  <c r="K283" i="8"/>
  <c r="J283" i="8"/>
  <c r="E283" i="8"/>
  <c r="D283" i="8"/>
  <c r="AH282" i="8"/>
  <c r="O282" i="8"/>
  <c r="M282" i="8"/>
  <c r="N282" i="8" s="1"/>
  <c r="K282" i="8"/>
  <c r="J282" i="8"/>
  <c r="E282" i="8"/>
  <c r="D282" i="8"/>
  <c r="AH281" i="8"/>
  <c r="O281" i="8"/>
  <c r="M281" i="8"/>
  <c r="N281" i="8" s="1"/>
  <c r="K281" i="8"/>
  <c r="J281" i="8"/>
  <c r="E281" i="8"/>
  <c r="D281" i="8"/>
  <c r="AH280" i="8"/>
  <c r="O280" i="8"/>
  <c r="M280" i="8"/>
  <c r="N280" i="8" s="1"/>
  <c r="K280" i="8"/>
  <c r="J280" i="8"/>
  <c r="E280" i="8"/>
  <c r="D280" i="8"/>
  <c r="AH279" i="8"/>
  <c r="O279" i="8"/>
  <c r="M279" i="8"/>
  <c r="N279" i="8" s="1"/>
  <c r="K279" i="8"/>
  <c r="J279" i="8"/>
  <c r="E279" i="8"/>
  <c r="D279" i="8"/>
  <c r="AH278" i="8"/>
  <c r="O278" i="8"/>
  <c r="M278" i="8"/>
  <c r="N278" i="8" s="1"/>
  <c r="K278" i="8"/>
  <c r="J278" i="8"/>
  <c r="E278" i="8"/>
  <c r="D278" i="8"/>
  <c r="AH277" i="8"/>
  <c r="O277" i="8"/>
  <c r="M277" i="8"/>
  <c r="N277" i="8" s="1"/>
  <c r="K277" i="8"/>
  <c r="J277" i="8"/>
  <c r="E277" i="8"/>
  <c r="D277" i="8"/>
  <c r="AH276" i="8"/>
  <c r="O276" i="8"/>
  <c r="N276" i="8"/>
  <c r="M276" i="8"/>
  <c r="K276" i="8"/>
  <c r="J276" i="8"/>
  <c r="E276" i="8"/>
  <c r="D276" i="8"/>
  <c r="AH275" i="8"/>
  <c r="O275" i="8"/>
  <c r="M275" i="8"/>
  <c r="N275" i="8" s="1"/>
  <c r="K275" i="8"/>
  <c r="J275" i="8"/>
  <c r="E275" i="8"/>
  <c r="D275" i="8"/>
  <c r="AH274" i="8"/>
  <c r="O274" i="8"/>
  <c r="M274" i="8"/>
  <c r="N274" i="8" s="1"/>
  <c r="K274" i="8"/>
  <c r="J274" i="8"/>
  <c r="E274" i="8"/>
  <c r="D274" i="8"/>
  <c r="AH273" i="8"/>
  <c r="O273" i="8"/>
  <c r="N273" i="8"/>
  <c r="M273" i="8"/>
  <c r="K273" i="8"/>
  <c r="J273" i="8"/>
  <c r="E273" i="8"/>
  <c r="D273" i="8"/>
  <c r="AH272" i="8"/>
  <c r="O272" i="8"/>
  <c r="M272" i="8"/>
  <c r="N272" i="8" s="1"/>
  <c r="K272" i="8"/>
  <c r="J272" i="8"/>
  <c r="E272" i="8"/>
  <c r="D272" i="8"/>
  <c r="AH271" i="8"/>
  <c r="O271" i="8"/>
  <c r="M271" i="8"/>
  <c r="N271" i="8" s="1"/>
  <c r="K271" i="8"/>
  <c r="J271" i="8"/>
  <c r="E271" i="8"/>
  <c r="D271" i="8"/>
  <c r="AH270" i="8"/>
  <c r="O270" i="8"/>
  <c r="N270" i="8"/>
  <c r="M270" i="8"/>
  <c r="K270" i="8"/>
  <c r="J270" i="8"/>
  <c r="E270" i="8"/>
  <c r="D270" i="8"/>
  <c r="AH269" i="8"/>
  <c r="O269" i="8"/>
  <c r="M269" i="8"/>
  <c r="N269" i="8" s="1"/>
  <c r="K269" i="8"/>
  <c r="J269" i="8"/>
  <c r="E269" i="8"/>
  <c r="D269" i="8"/>
  <c r="AH268" i="8"/>
  <c r="O268" i="8"/>
  <c r="M268" i="8"/>
  <c r="N268" i="8" s="1"/>
  <c r="K268" i="8"/>
  <c r="J268" i="8"/>
  <c r="E268" i="8"/>
  <c r="D268" i="8"/>
  <c r="AH267" i="8"/>
  <c r="O267" i="8"/>
  <c r="M267" i="8"/>
  <c r="N267" i="8" s="1"/>
  <c r="K267" i="8"/>
  <c r="J267" i="8"/>
  <c r="E267" i="8"/>
  <c r="D267" i="8"/>
  <c r="AH266" i="8"/>
  <c r="O266" i="8"/>
  <c r="M266" i="8"/>
  <c r="N266" i="8" s="1"/>
  <c r="K266" i="8"/>
  <c r="J266" i="8"/>
  <c r="E266" i="8"/>
  <c r="D266" i="8"/>
  <c r="AH265" i="8"/>
  <c r="O265" i="8"/>
  <c r="M265" i="8"/>
  <c r="N265" i="8" s="1"/>
  <c r="K265" i="8"/>
  <c r="J265" i="8"/>
  <c r="E265" i="8"/>
  <c r="D265" i="8"/>
  <c r="AH264" i="8"/>
  <c r="O264" i="8"/>
  <c r="M264" i="8"/>
  <c r="N264" i="8" s="1"/>
  <c r="K264" i="8"/>
  <c r="J264" i="8"/>
  <c r="E264" i="8"/>
  <c r="D264" i="8"/>
  <c r="AH263" i="8"/>
  <c r="O263" i="8"/>
  <c r="M263" i="8"/>
  <c r="N263" i="8" s="1"/>
  <c r="K263" i="8"/>
  <c r="J263" i="8"/>
  <c r="E263" i="8"/>
  <c r="D263" i="8"/>
  <c r="AH262" i="8"/>
  <c r="O262" i="8"/>
  <c r="M262" i="8"/>
  <c r="N262" i="8" s="1"/>
  <c r="K262" i="8"/>
  <c r="J262" i="8"/>
  <c r="E262" i="8"/>
  <c r="D262" i="8"/>
  <c r="AH261" i="8"/>
  <c r="O261" i="8"/>
  <c r="M261" i="8"/>
  <c r="N261" i="8" s="1"/>
  <c r="K261" i="8"/>
  <c r="J261" i="8"/>
  <c r="E261" i="8"/>
  <c r="D261" i="8"/>
  <c r="AH260" i="8"/>
  <c r="O260" i="8"/>
  <c r="N260" i="8"/>
  <c r="M260" i="8"/>
  <c r="K260" i="8"/>
  <c r="J260" i="8"/>
  <c r="E260" i="8"/>
  <c r="D260" i="8"/>
  <c r="AH259" i="8"/>
  <c r="O259" i="8"/>
  <c r="N259" i="8"/>
  <c r="M259" i="8"/>
  <c r="K259" i="8"/>
  <c r="J259" i="8"/>
  <c r="E259" i="8"/>
  <c r="D259" i="8"/>
  <c r="AH258" i="8"/>
  <c r="O258" i="8"/>
  <c r="M258" i="8"/>
  <c r="N258" i="8" s="1"/>
  <c r="K258" i="8"/>
  <c r="J258" i="8"/>
  <c r="E258" i="8"/>
  <c r="D258" i="8"/>
  <c r="AH257" i="8"/>
  <c r="O257" i="8"/>
  <c r="M257" i="8"/>
  <c r="N257" i="8" s="1"/>
  <c r="K257" i="8"/>
  <c r="J257" i="8"/>
  <c r="E257" i="8"/>
  <c r="D257" i="8"/>
  <c r="AH256" i="8"/>
  <c r="O256" i="8"/>
  <c r="M256" i="8"/>
  <c r="N256" i="8" s="1"/>
  <c r="K256" i="8"/>
  <c r="J256" i="8"/>
  <c r="E256" i="8"/>
  <c r="D256" i="8"/>
  <c r="AH255" i="8"/>
  <c r="O255" i="8"/>
  <c r="M255" i="8"/>
  <c r="N255" i="8" s="1"/>
  <c r="K255" i="8"/>
  <c r="J255" i="8"/>
  <c r="E255" i="8"/>
  <c r="D255" i="8"/>
  <c r="AH254" i="8"/>
  <c r="O254" i="8"/>
  <c r="N254" i="8"/>
  <c r="M254" i="8"/>
  <c r="K254" i="8"/>
  <c r="J254" i="8"/>
  <c r="E254" i="8"/>
  <c r="D254" i="8"/>
  <c r="AH253" i="8"/>
  <c r="O253" i="8"/>
  <c r="M253" i="8"/>
  <c r="N253" i="8" s="1"/>
  <c r="K253" i="8"/>
  <c r="J253" i="8"/>
  <c r="E253" i="8"/>
  <c r="D253" i="8"/>
  <c r="AH252" i="8"/>
  <c r="O252" i="8"/>
  <c r="M252" i="8"/>
  <c r="N252" i="8" s="1"/>
  <c r="K252" i="8"/>
  <c r="J252" i="8"/>
  <c r="E252" i="8"/>
  <c r="D252" i="8"/>
  <c r="AH251" i="8"/>
  <c r="O251" i="8"/>
  <c r="M251" i="8"/>
  <c r="N251" i="8" s="1"/>
  <c r="K251" i="8"/>
  <c r="J251" i="8"/>
  <c r="E251" i="8"/>
  <c r="D251" i="8"/>
  <c r="AH250" i="8"/>
  <c r="O250" i="8"/>
  <c r="N250" i="8"/>
  <c r="M250" i="8"/>
  <c r="K250" i="8"/>
  <c r="J250" i="8"/>
  <c r="E250" i="8"/>
  <c r="D250" i="8"/>
  <c r="AH249" i="8"/>
  <c r="O249" i="8"/>
  <c r="M249" i="8"/>
  <c r="N249" i="8" s="1"/>
  <c r="K249" i="8"/>
  <c r="J249" i="8"/>
  <c r="E249" i="8"/>
  <c r="D249" i="8"/>
  <c r="AH248" i="8"/>
  <c r="O248" i="8"/>
  <c r="M248" i="8"/>
  <c r="N248" i="8" s="1"/>
  <c r="K248" i="8"/>
  <c r="J248" i="8"/>
  <c r="E248" i="8"/>
  <c r="D248" i="8"/>
  <c r="AH247" i="8"/>
  <c r="O247" i="8"/>
  <c r="M247" i="8"/>
  <c r="N247" i="8" s="1"/>
  <c r="K247" i="8"/>
  <c r="J247" i="8"/>
  <c r="E247" i="8"/>
  <c r="D247" i="8"/>
  <c r="AH246" i="8"/>
  <c r="O246" i="8"/>
  <c r="M246" i="8"/>
  <c r="N246" i="8" s="1"/>
  <c r="K246" i="8"/>
  <c r="J246" i="8"/>
  <c r="E246" i="8"/>
  <c r="D246" i="8"/>
  <c r="AH245" i="8"/>
  <c r="O245" i="8"/>
  <c r="M245" i="8"/>
  <c r="N245" i="8" s="1"/>
  <c r="K245" i="8"/>
  <c r="J245" i="8"/>
  <c r="E245" i="8"/>
  <c r="D245" i="8"/>
  <c r="AH244" i="8"/>
  <c r="O244" i="8"/>
  <c r="M244" i="8"/>
  <c r="N244" i="8" s="1"/>
  <c r="K244" i="8"/>
  <c r="J244" i="8"/>
  <c r="E244" i="8"/>
  <c r="D244" i="8"/>
  <c r="AH243" i="8"/>
  <c r="O243" i="8"/>
  <c r="M243" i="8"/>
  <c r="N243" i="8" s="1"/>
  <c r="K243" i="8"/>
  <c r="J243" i="8"/>
  <c r="E243" i="8"/>
  <c r="D243" i="8"/>
  <c r="AH242" i="8"/>
  <c r="O242" i="8"/>
  <c r="N242" i="8"/>
  <c r="M242" i="8"/>
  <c r="K242" i="8"/>
  <c r="J242" i="8"/>
  <c r="E242" i="8"/>
  <c r="D242" i="8"/>
  <c r="AH241" i="8"/>
  <c r="O241" i="8"/>
  <c r="M241" i="8"/>
  <c r="N241" i="8" s="1"/>
  <c r="K241" i="8"/>
  <c r="J241" i="8"/>
  <c r="E241" i="8"/>
  <c r="D241" i="8"/>
  <c r="AH240" i="8"/>
  <c r="O240" i="8"/>
  <c r="M240" i="8"/>
  <c r="N240" i="8" s="1"/>
  <c r="K240" i="8"/>
  <c r="J240" i="8"/>
  <c r="E240" i="8"/>
  <c r="D240" i="8"/>
  <c r="AH239" i="8"/>
  <c r="O239" i="8"/>
  <c r="M239" i="8"/>
  <c r="N239" i="8" s="1"/>
  <c r="K239" i="8"/>
  <c r="J239" i="8"/>
  <c r="E239" i="8"/>
  <c r="D239" i="8"/>
  <c r="AH238" i="8"/>
  <c r="O238" i="8"/>
  <c r="N238" i="8"/>
  <c r="M238" i="8"/>
  <c r="K238" i="8"/>
  <c r="J238" i="8"/>
  <c r="E238" i="8"/>
  <c r="D238" i="8"/>
  <c r="AH237" i="8"/>
  <c r="O237" i="8"/>
  <c r="M237" i="8"/>
  <c r="N237" i="8" s="1"/>
  <c r="K237" i="8"/>
  <c r="J237" i="8"/>
  <c r="E237" i="8"/>
  <c r="D237" i="8"/>
  <c r="AH236" i="8"/>
  <c r="O236" i="8"/>
  <c r="M236" i="8"/>
  <c r="N236" i="8" s="1"/>
  <c r="K236" i="8"/>
  <c r="J236" i="8"/>
  <c r="E236" i="8"/>
  <c r="D236" i="8"/>
  <c r="AH235" i="8"/>
  <c r="O235" i="8"/>
  <c r="M235" i="8"/>
  <c r="N235" i="8" s="1"/>
  <c r="K235" i="8"/>
  <c r="J235" i="8"/>
  <c r="E235" i="8"/>
  <c r="D235" i="8"/>
  <c r="AH234" i="8"/>
  <c r="O234" i="8"/>
  <c r="M234" i="8"/>
  <c r="N234" i="8" s="1"/>
  <c r="K234" i="8"/>
  <c r="J234" i="8"/>
  <c r="E234" i="8"/>
  <c r="D234" i="8"/>
  <c r="AH233" i="8"/>
  <c r="O233" i="8"/>
  <c r="M233" i="8"/>
  <c r="N233" i="8" s="1"/>
  <c r="K233" i="8"/>
  <c r="J233" i="8"/>
  <c r="E233" i="8"/>
  <c r="D233" i="8"/>
  <c r="AH232" i="8"/>
  <c r="O232" i="8"/>
  <c r="N232" i="8"/>
  <c r="M232" i="8"/>
  <c r="K232" i="8"/>
  <c r="J232" i="8"/>
  <c r="E232" i="8"/>
  <c r="D232" i="8"/>
  <c r="AH231" i="8"/>
  <c r="O231" i="8"/>
  <c r="M231" i="8"/>
  <c r="N231" i="8" s="1"/>
  <c r="K231" i="8"/>
  <c r="J231" i="8"/>
  <c r="E231" i="8"/>
  <c r="D231" i="8"/>
  <c r="AH230" i="8"/>
  <c r="O230" i="8"/>
  <c r="N230" i="8"/>
  <c r="M230" i="8"/>
  <c r="K230" i="8"/>
  <c r="J230" i="8"/>
  <c r="E230" i="8"/>
  <c r="D230" i="8"/>
  <c r="AH229" i="8"/>
  <c r="O229" i="8"/>
  <c r="M229" i="8"/>
  <c r="N229" i="8" s="1"/>
  <c r="K229" i="8"/>
  <c r="J229" i="8"/>
  <c r="E229" i="8"/>
  <c r="D229" i="8"/>
  <c r="AH228" i="8"/>
  <c r="O228" i="8"/>
  <c r="M228" i="8"/>
  <c r="N228" i="8" s="1"/>
  <c r="K228" i="8"/>
  <c r="J228" i="8"/>
  <c r="E228" i="8"/>
  <c r="D228" i="8"/>
  <c r="AH227" i="8"/>
  <c r="O227" i="8"/>
  <c r="M227" i="8"/>
  <c r="N227" i="8" s="1"/>
  <c r="K227" i="8"/>
  <c r="J227" i="8"/>
  <c r="E227" i="8"/>
  <c r="D227" i="8"/>
  <c r="AH226" i="8"/>
  <c r="O226" i="8"/>
  <c r="N226" i="8"/>
  <c r="M226" i="8"/>
  <c r="K226" i="8"/>
  <c r="J226" i="8"/>
  <c r="E226" i="8"/>
  <c r="D226" i="8"/>
  <c r="AH225" i="8"/>
  <c r="O225" i="8"/>
  <c r="M225" i="8"/>
  <c r="N225" i="8" s="1"/>
  <c r="K225" i="8"/>
  <c r="J225" i="8"/>
  <c r="E225" i="8"/>
  <c r="D225" i="8"/>
  <c r="AH224" i="8"/>
  <c r="O224" i="8"/>
  <c r="M224" i="8"/>
  <c r="N224" i="8" s="1"/>
  <c r="K224" i="8"/>
  <c r="J224" i="8"/>
  <c r="E224" i="8"/>
  <c r="D224" i="8"/>
  <c r="AH223" i="8"/>
  <c r="O223" i="8"/>
  <c r="M223" i="8"/>
  <c r="N223" i="8" s="1"/>
  <c r="K223" i="8"/>
  <c r="J223" i="8"/>
  <c r="E223" i="8"/>
  <c r="D223" i="8"/>
  <c r="AH222" i="8"/>
  <c r="O222" i="8"/>
  <c r="M222" i="8"/>
  <c r="N222" i="8" s="1"/>
  <c r="K222" i="8"/>
  <c r="J222" i="8"/>
  <c r="E222" i="8"/>
  <c r="D222" i="8"/>
  <c r="AH221" i="8"/>
  <c r="O221" i="8"/>
  <c r="M221" i="8"/>
  <c r="N221" i="8" s="1"/>
  <c r="K221" i="8"/>
  <c r="J221" i="8"/>
  <c r="E221" i="8"/>
  <c r="D221" i="8"/>
  <c r="AH220" i="8"/>
  <c r="O220" i="8"/>
  <c r="M220" i="8"/>
  <c r="N220" i="8" s="1"/>
  <c r="K220" i="8"/>
  <c r="J220" i="8"/>
  <c r="E220" i="8"/>
  <c r="D220" i="8"/>
  <c r="AH219" i="8"/>
  <c r="O219" i="8"/>
  <c r="M219" i="8"/>
  <c r="N219" i="8" s="1"/>
  <c r="K219" i="8"/>
  <c r="J219" i="8"/>
  <c r="E219" i="8"/>
  <c r="D219" i="8"/>
  <c r="AH218" i="8"/>
  <c r="O218" i="8"/>
  <c r="N218" i="8"/>
  <c r="M218" i="8"/>
  <c r="K218" i="8"/>
  <c r="J218" i="8"/>
  <c r="E218" i="8"/>
  <c r="D218" i="8"/>
  <c r="AH217" i="8"/>
  <c r="O217" i="8"/>
  <c r="M217" i="8"/>
  <c r="N217" i="8" s="1"/>
  <c r="K217" i="8"/>
  <c r="J217" i="8"/>
  <c r="E217" i="8"/>
  <c r="D217" i="8"/>
  <c r="AH216" i="8"/>
  <c r="O216" i="8"/>
  <c r="N216" i="8"/>
  <c r="M216" i="8"/>
  <c r="K216" i="8"/>
  <c r="J216" i="8"/>
  <c r="E216" i="8"/>
  <c r="D216" i="8"/>
  <c r="AH215" i="8"/>
  <c r="O215" i="8"/>
  <c r="N215" i="8"/>
  <c r="M215" i="8"/>
  <c r="K215" i="8"/>
  <c r="J215" i="8"/>
  <c r="E215" i="8"/>
  <c r="D215" i="8"/>
  <c r="AH214" i="8"/>
  <c r="O214" i="8"/>
  <c r="M214" i="8"/>
  <c r="N214" i="8" s="1"/>
  <c r="K214" i="8"/>
  <c r="J214" i="8"/>
  <c r="E214" i="8"/>
  <c r="D214" i="8"/>
  <c r="AH213" i="8"/>
  <c r="O213" i="8"/>
  <c r="N213" i="8"/>
  <c r="M213" i="8"/>
  <c r="K213" i="8"/>
  <c r="J213" i="8"/>
  <c r="E213" i="8"/>
  <c r="D213" i="8"/>
  <c r="AH212" i="8"/>
  <c r="O212" i="8"/>
  <c r="N212" i="8"/>
  <c r="M212" i="8"/>
  <c r="K212" i="8"/>
  <c r="J212" i="8"/>
  <c r="E212" i="8"/>
  <c r="D212" i="8"/>
  <c r="AH211" i="8"/>
  <c r="O211" i="8"/>
  <c r="M211" i="8"/>
  <c r="N211" i="8" s="1"/>
  <c r="K211" i="8"/>
  <c r="J211" i="8"/>
  <c r="E211" i="8"/>
  <c r="D211" i="8"/>
  <c r="AH210" i="8"/>
  <c r="O210" i="8"/>
  <c r="N210" i="8"/>
  <c r="M210" i="8"/>
  <c r="K210" i="8"/>
  <c r="J210" i="8"/>
  <c r="E210" i="8"/>
  <c r="D210" i="8"/>
  <c r="AH209" i="8"/>
  <c r="O209" i="8"/>
  <c r="M209" i="8"/>
  <c r="N209" i="8" s="1"/>
  <c r="K209" i="8"/>
  <c r="J209" i="8"/>
  <c r="E209" i="8"/>
  <c r="D209" i="8"/>
  <c r="AH208" i="8"/>
  <c r="O208" i="8"/>
  <c r="N208" i="8"/>
  <c r="M208" i="8"/>
  <c r="K208" i="8"/>
  <c r="J208" i="8"/>
  <c r="E208" i="8"/>
  <c r="D208" i="8"/>
  <c r="AH207" i="8"/>
  <c r="O207" i="8"/>
  <c r="N207" i="8"/>
  <c r="M207" i="8"/>
  <c r="K207" i="8"/>
  <c r="J207" i="8"/>
  <c r="E207" i="8"/>
  <c r="D207" i="8"/>
  <c r="AH206" i="8"/>
  <c r="O206" i="8"/>
  <c r="M206" i="8"/>
  <c r="N206" i="8" s="1"/>
  <c r="K206" i="8"/>
  <c r="J206" i="8"/>
  <c r="E206" i="8"/>
  <c r="D206" i="8"/>
  <c r="AH205" i="8"/>
  <c r="O205" i="8"/>
  <c r="N205" i="8"/>
  <c r="M205" i="8"/>
  <c r="K205" i="8"/>
  <c r="J205" i="8"/>
  <c r="E205" i="8"/>
  <c r="D205" i="8"/>
  <c r="AH204" i="8"/>
  <c r="O204" i="8"/>
  <c r="N204" i="8"/>
  <c r="M204" i="8"/>
  <c r="K204" i="8"/>
  <c r="J204" i="8"/>
  <c r="E204" i="8"/>
  <c r="D204" i="8"/>
  <c r="AH203" i="8"/>
  <c r="O203" i="8"/>
  <c r="M203" i="8"/>
  <c r="N203" i="8" s="1"/>
  <c r="K203" i="8"/>
  <c r="J203" i="8"/>
  <c r="E203" i="8"/>
  <c r="D203" i="8"/>
  <c r="AH202" i="8"/>
  <c r="O202" i="8"/>
  <c r="N202" i="8"/>
  <c r="M202" i="8"/>
  <c r="K202" i="8"/>
  <c r="J202" i="8"/>
  <c r="E202" i="8"/>
  <c r="D202" i="8"/>
  <c r="AH201" i="8"/>
  <c r="O201" i="8"/>
  <c r="M201" i="8"/>
  <c r="N201" i="8" s="1"/>
  <c r="K201" i="8"/>
  <c r="J201" i="8"/>
  <c r="E201" i="8"/>
  <c r="D201" i="8"/>
  <c r="AH200" i="8"/>
  <c r="O200" i="8"/>
  <c r="N200" i="8"/>
  <c r="M200" i="8"/>
  <c r="K200" i="8"/>
  <c r="J200" i="8"/>
  <c r="E200" i="8"/>
  <c r="D200" i="8"/>
  <c r="AH199" i="8"/>
  <c r="O199" i="8"/>
  <c r="N199" i="8"/>
  <c r="M199" i="8"/>
  <c r="K199" i="8"/>
  <c r="J199" i="8"/>
  <c r="E199" i="8"/>
  <c r="D199" i="8"/>
  <c r="AH198" i="8"/>
  <c r="O198" i="8"/>
  <c r="M198" i="8"/>
  <c r="N198" i="8" s="1"/>
  <c r="K198" i="8"/>
  <c r="J198" i="8"/>
  <c r="E198" i="8"/>
  <c r="D198" i="8"/>
  <c r="AH197" i="8"/>
  <c r="O197" i="8"/>
  <c r="N197" i="8"/>
  <c r="M197" i="8"/>
  <c r="K197" i="8"/>
  <c r="J197" i="8"/>
  <c r="E197" i="8"/>
  <c r="D197" i="8"/>
  <c r="AH196" i="8"/>
  <c r="O196" i="8"/>
  <c r="N196" i="8"/>
  <c r="M196" i="8"/>
  <c r="K196" i="8"/>
  <c r="J196" i="8"/>
  <c r="E196" i="8"/>
  <c r="D196" i="8"/>
  <c r="AH195" i="8"/>
  <c r="O195" i="8"/>
  <c r="M195" i="8"/>
  <c r="N195" i="8" s="1"/>
  <c r="K195" i="8"/>
  <c r="J195" i="8"/>
  <c r="E195" i="8"/>
  <c r="D195" i="8"/>
  <c r="AH194" i="8"/>
  <c r="O194" i="8"/>
  <c r="N194" i="8"/>
  <c r="M194" i="8"/>
  <c r="K194" i="8"/>
  <c r="J194" i="8"/>
  <c r="E194" i="8"/>
  <c r="D194" i="8"/>
  <c r="AH193" i="8"/>
  <c r="O193" i="8"/>
  <c r="M193" i="8"/>
  <c r="N193" i="8" s="1"/>
  <c r="K193" i="8"/>
  <c r="J193" i="8"/>
  <c r="E193" i="8"/>
  <c r="D193" i="8"/>
  <c r="AH192" i="8"/>
  <c r="O192" i="8"/>
  <c r="N192" i="8"/>
  <c r="M192" i="8"/>
  <c r="K192" i="8"/>
  <c r="J192" i="8"/>
  <c r="E192" i="8"/>
  <c r="D192" i="8"/>
  <c r="AH191" i="8"/>
  <c r="O191" i="8"/>
  <c r="M191" i="8"/>
  <c r="N191" i="8" s="1"/>
  <c r="K191" i="8"/>
  <c r="J191" i="8"/>
  <c r="E191" i="8"/>
  <c r="D191" i="8"/>
  <c r="AH190" i="8"/>
  <c r="O190" i="8"/>
  <c r="M190" i="8"/>
  <c r="N190" i="8" s="1"/>
  <c r="K190" i="8"/>
  <c r="J190" i="8"/>
  <c r="E190" i="8"/>
  <c r="D190" i="8"/>
  <c r="AH189" i="8"/>
  <c r="O189" i="8"/>
  <c r="N189" i="8"/>
  <c r="M189" i="8"/>
  <c r="K189" i="8"/>
  <c r="J189" i="8"/>
  <c r="E189" i="8"/>
  <c r="D189" i="8"/>
  <c r="AH188" i="8"/>
  <c r="O188" i="8"/>
  <c r="N188" i="8"/>
  <c r="M188" i="8"/>
  <c r="K188" i="8"/>
  <c r="J188" i="8"/>
  <c r="E188" i="8"/>
  <c r="D188" i="8"/>
  <c r="AH187" i="8"/>
  <c r="O187" i="8"/>
  <c r="M187" i="8"/>
  <c r="N187" i="8" s="1"/>
  <c r="K187" i="8"/>
  <c r="J187" i="8"/>
  <c r="E187" i="8"/>
  <c r="D187" i="8"/>
  <c r="AH186" i="8"/>
  <c r="O186" i="8"/>
  <c r="N186" i="8"/>
  <c r="M186" i="8"/>
  <c r="K186" i="8"/>
  <c r="J186" i="8"/>
  <c r="E186" i="8"/>
  <c r="D186" i="8"/>
  <c r="AH185" i="8"/>
  <c r="O185" i="8"/>
  <c r="M185" i="8"/>
  <c r="N185" i="8" s="1"/>
  <c r="K185" i="8"/>
  <c r="J185" i="8"/>
  <c r="E185" i="8"/>
  <c r="D185" i="8"/>
  <c r="AH184" i="8"/>
  <c r="O184" i="8"/>
  <c r="M184" i="8"/>
  <c r="N184" i="8" s="1"/>
  <c r="K184" i="8"/>
  <c r="J184" i="8"/>
  <c r="E184" i="8"/>
  <c r="D184" i="8"/>
  <c r="AH183" i="8"/>
  <c r="O183" i="8"/>
  <c r="M183" i="8"/>
  <c r="N183" i="8" s="1"/>
  <c r="K183" i="8"/>
  <c r="J183" i="8"/>
  <c r="E183" i="8"/>
  <c r="D183" i="8"/>
  <c r="AH182" i="8"/>
  <c r="O182" i="8"/>
  <c r="M182" i="8"/>
  <c r="N182" i="8" s="1"/>
  <c r="K182" i="8"/>
  <c r="J182" i="8"/>
  <c r="E182" i="8"/>
  <c r="D182" i="8"/>
  <c r="AH181" i="8"/>
  <c r="O181" i="8"/>
  <c r="N181" i="8"/>
  <c r="M181" i="8"/>
  <c r="K181" i="8"/>
  <c r="J181" i="8"/>
  <c r="E181" i="8"/>
  <c r="D181" i="8"/>
  <c r="AH180" i="8"/>
  <c r="O180" i="8"/>
  <c r="N180" i="8"/>
  <c r="M180" i="8"/>
  <c r="K180" i="8"/>
  <c r="J180" i="8"/>
  <c r="E180" i="8"/>
  <c r="D180" i="8"/>
  <c r="AH179" i="8"/>
  <c r="O179" i="8"/>
  <c r="M179" i="8"/>
  <c r="N179" i="8" s="1"/>
  <c r="K179" i="8"/>
  <c r="J179" i="8"/>
  <c r="E179" i="8"/>
  <c r="D179" i="8"/>
  <c r="AH178" i="8"/>
  <c r="O178" i="8"/>
  <c r="N178" i="8"/>
  <c r="M178" i="8"/>
  <c r="K178" i="8"/>
  <c r="J178" i="8"/>
  <c r="E178" i="8"/>
  <c r="D178" i="8"/>
  <c r="AH177" i="8"/>
  <c r="O177" i="8"/>
  <c r="M177" i="8"/>
  <c r="N177" i="8" s="1"/>
  <c r="K177" i="8"/>
  <c r="J177" i="8"/>
  <c r="E177" i="8"/>
  <c r="D177" i="8"/>
  <c r="AH176" i="8"/>
  <c r="O176" i="8"/>
  <c r="N176" i="8"/>
  <c r="M176" i="8"/>
  <c r="K176" i="8"/>
  <c r="J176" i="8"/>
  <c r="E176" i="8"/>
  <c r="D176" i="8"/>
  <c r="AH175" i="8"/>
  <c r="O175" i="8"/>
  <c r="M175" i="8"/>
  <c r="N175" i="8" s="1"/>
  <c r="K175" i="8"/>
  <c r="J175" i="8"/>
  <c r="E175" i="8"/>
  <c r="D175" i="8"/>
  <c r="AH174" i="8"/>
  <c r="O174" i="8"/>
  <c r="M174" i="8"/>
  <c r="N174" i="8" s="1"/>
  <c r="K174" i="8"/>
  <c r="J174" i="8"/>
  <c r="E174" i="8"/>
  <c r="D174" i="8"/>
  <c r="AH173" i="8"/>
  <c r="O173" i="8"/>
  <c r="N173" i="8"/>
  <c r="M173" i="8"/>
  <c r="K173" i="8"/>
  <c r="J173" i="8"/>
  <c r="E173" i="8"/>
  <c r="D173" i="8"/>
  <c r="AH172" i="8"/>
  <c r="O172" i="8"/>
  <c r="M172" i="8"/>
  <c r="N172" i="8" s="1"/>
  <c r="K172" i="8"/>
  <c r="J172" i="8"/>
  <c r="E172" i="8"/>
  <c r="D172" i="8"/>
  <c r="AH171" i="8"/>
  <c r="O171" i="8"/>
  <c r="N171" i="8"/>
  <c r="M171" i="8"/>
  <c r="K171" i="8"/>
  <c r="J171" i="8"/>
  <c r="E171" i="8"/>
  <c r="D171" i="8"/>
  <c r="AH170" i="8"/>
  <c r="O170" i="8"/>
  <c r="M170" i="8"/>
  <c r="N170" i="8" s="1"/>
  <c r="K170" i="8"/>
  <c r="J170" i="8"/>
  <c r="E170" i="8"/>
  <c r="D170" i="8"/>
  <c r="AH169" i="8"/>
  <c r="O169" i="8"/>
  <c r="N169" i="8"/>
  <c r="M169" i="8"/>
  <c r="K169" i="8"/>
  <c r="J169" i="8"/>
  <c r="E169" i="8"/>
  <c r="D169" i="8"/>
  <c r="AH168" i="8"/>
  <c r="O168" i="8"/>
  <c r="M168" i="8"/>
  <c r="N168" i="8" s="1"/>
  <c r="K168" i="8"/>
  <c r="J168" i="8"/>
  <c r="E168" i="8"/>
  <c r="D168" i="8"/>
  <c r="AH167" i="8"/>
  <c r="O167" i="8"/>
  <c r="M167" i="8"/>
  <c r="N167" i="8" s="1"/>
  <c r="K167" i="8"/>
  <c r="J167" i="8"/>
  <c r="E167" i="8"/>
  <c r="D167" i="8"/>
  <c r="AH166" i="8"/>
  <c r="O166" i="8"/>
  <c r="M166" i="8"/>
  <c r="N166" i="8" s="1"/>
  <c r="K166" i="8"/>
  <c r="J166" i="8"/>
  <c r="E166" i="8"/>
  <c r="D166" i="8"/>
  <c r="AH165" i="8"/>
  <c r="O165" i="8"/>
  <c r="N165" i="8"/>
  <c r="M165" i="8"/>
  <c r="K165" i="8"/>
  <c r="J165" i="8"/>
  <c r="E165" i="8"/>
  <c r="D165" i="8"/>
  <c r="AH164" i="8"/>
  <c r="O164" i="8"/>
  <c r="N164" i="8"/>
  <c r="M164" i="8"/>
  <c r="K164" i="8"/>
  <c r="J164" i="8"/>
  <c r="E164" i="8"/>
  <c r="D164" i="8"/>
  <c r="AH163" i="8"/>
  <c r="O163" i="8"/>
  <c r="M163" i="8"/>
  <c r="N163" i="8" s="1"/>
  <c r="K163" i="8"/>
  <c r="J163" i="8"/>
  <c r="E163" i="8"/>
  <c r="D163" i="8"/>
  <c r="AH162" i="8"/>
  <c r="O162" i="8"/>
  <c r="M162" i="8"/>
  <c r="N162" i="8" s="1"/>
  <c r="K162" i="8"/>
  <c r="J162" i="8"/>
  <c r="E162" i="8"/>
  <c r="D162" i="8"/>
  <c r="AH161" i="8"/>
  <c r="O161" i="8"/>
  <c r="N161" i="8"/>
  <c r="M161" i="8"/>
  <c r="K161" i="8"/>
  <c r="J161" i="8"/>
  <c r="E161" i="8"/>
  <c r="D161" i="8"/>
  <c r="AH160" i="8"/>
  <c r="O160" i="8"/>
  <c r="M160" i="8"/>
  <c r="N160" i="8" s="1"/>
  <c r="K160" i="8"/>
  <c r="J160" i="8"/>
  <c r="E160" i="8"/>
  <c r="D160" i="8"/>
  <c r="AH159" i="8"/>
  <c r="O159" i="8"/>
  <c r="M159" i="8"/>
  <c r="N159" i="8" s="1"/>
  <c r="K159" i="8"/>
  <c r="J159" i="8"/>
  <c r="E159" i="8"/>
  <c r="D159" i="8"/>
  <c r="AH158" i="8"/>
  <c r="O158" i="8"/>
  <c r="M158" i="8"/>
  <c r="N158" i="8" s="1"/>
  <c r="K158" i="8"/>
  <c r="J158" i="8"/>
  <c r="E158" i="8"/>
  <c r="D158" i="8"/>
  <c r="AH157" i="8"/>
  <c r="O157" i="8"/>
  <c r="N157" i="8"/>
  <c r="M157" i="8"/>
  <c r="K157" i="8"/>
  <c r="J157" i="8"/>
  <c r="E157" i="8"/>
  <c r="D157" i="8"/>
  <c r="AH156" i="8"/>
  <c r="O156" i="8"/>
  <c r="N156" i="8"/>
  <c r="M156" i="8"/>
  <c r="K156" i="8"/>
  <c r="J156" i="8"/>
  <c r="E156" i="8"/>
  <c r="D156" i="8"/>
  <c r="AH155" i="8"/>
  <c r="O155" i="8"/>
  <c r="M155" i="8"/>
  <c r="N155" i="8" s="1"/>
  <c r="K155" i="8"/>
  <c r="J155" i="8"/>
  <c r="E155" i="8"/>
  <c r="D155" i="8"/>
  <c r="AH154" i="8"/>
  <c r="O154" i="8"/>
  <c r="M154" i="8"/>
  <c r="N154" i="8" s="1"/>
  <c r="K154" i="8"/>
  <c r="J154" i="8"/>
  <c r="E154" i="8"/>
  <c r="D154" i="8"/>
  <c r="AH153" i="8"/>
  <c r="O153" i="8"/>
  <c r="N153" i="8"/>
  <c r="M153" i="8"/>
  <c r="K153" i="8"/>
  <c r="J153" i="8"/>
  <c r="E153" i="8"/>
  <c r="D153" i="8"/>
  <c r="AH152" i="8"/>
  <c r="O152" i="8"/>
  <c r="M152" i="8"/>
  <c r="N152" i="8" s="1"/>
  <c r="K152" i="8"/>
  <c r="J152" i="8"/>
  <c r="E152" i="8"/>
  <c r="D152" i="8"/>
  <c r="AH151" i="8"/>
  <c r="O151" i="8"/>
  <c r="M151" i="8"/>
  <c r="N151" i="8" s="1"/>
  <c r="K151" i="8"/>
  <c r="J151" i="8"/>
  <c r="E151" i="8"/>
  <c r="D151" i="8"/>
  <c r="AH150" i="8"/>
  <c r="O150" i="8"/>
  <c r="M150" i="8"/>
  <c r="N150" i="8" s="1"/>
  <c r="K150" i="8"/>
  <c r="J150" i="8"/>
  <c r="E150" i="8"/>
  <c r="D150" i="8"/>
  <c r="AH149" i="8"/>
  <c r="O149" i="8"/>
  <c r="M149" i="8"/>
  <c r="N149" i="8" s="1"/>
  <c r="K149" i="8"/>
  <c r="J149" i="8"/>
  <c r="E149" i="8"/>
  <c r="D149" i="8"/>
  <c r="AH148" i="8"/>
  <c r="O148" i="8"/>
  <c r="N148" i="8"/>
  <c r="M148" i="8"/>
  <c r="K148" i="8"/>
  <c r="J148" i="8"/>
  <c r="E148" i="8"/>
  <c r="D148" i="8"/>
  <c r="AH147" i="8"/>
  <c r="O147" i="8"/>
  <c r="M147" i="8"/>
  <c r="N147" i="8" s="1"/>
  <c r="K147" i="8"/>
  <c r="J147" i="8"/>
  <c r="E147" i="8"/>
  <c r="D147" i="8"/>
  <c r="AH146" i="8"/>
  <c r="O146" i="8"/>
  <c r="M146" i="8"/>
  <c r="N146" i="8" s="1"/>
  <c r="K146" i="8"/>
  <c r="J146" i="8"/>
  <c r="E146" i="8"/>
  <c r="D146" i="8"/>
  <c r="AH145" i="8"/>
  <c r="O145" i="8"/>
  <c r="N145" i="8"/>
  <c r="M145" i="8"/>
  <c r="K145" i="8"/>
  <c r="J145" i="8"/>
  <c r="E145" i="8"/>
  <c r="D145" i="8"/>
  <c r="AH144" i="8"/>
  <c r="O144" i="8"/>
  <c r="N144" i="8"/>
  <c r="M144" i="8"/>
  <c r="K144" i="8"/>
  <c r="J144" i="8"/>
  <c r="E144" i="8"/>
  <c r="D144" i="8"/>
  <c r="AH143" i="8"/>
  <c r="O143" i="8"/>
  <c r="M143" i="8"/>
  <c r="N143" i="8" s="1"/>
  <c r="K143" i="8"/>
  <c r="J143" i="8"/>
  <c r="E143" i="8"/>
  <c r="D143" i="8"/>
  <c r="AH142" i="8"/>
  <c r="O142" i="8"/>
  <c r="M142" i="8"/>
  <c r="N142" i="8" s="1"/>
  <c r="K142" i="8"/>
  <c r="J142" i="8"/>
  <c r="E142" i="8"/>
  <c r="D142" i="8"/>
  <c r="AH141" i="8"/>
  <c r="O141" i="8"/>
  <c r="M141" i="8"/>
  <c r="N141" i="8" s="1"/>
  <c r="K141" i="8"/>
  <c r="J141" i="8"/>
  <c r="E141" i="8"/>
  <c r="D141" i="8"/>
  <c r="AH140" i="8"/>
  <c r="O140" i="8"/>
  <c r="M140" i="8"/>
  <c r="N140" i="8" s="1"/>
  <c r="K140" i="8"/>
  <c r="J140" i="8"/>
  <c r="E140" i="8"/>
  <c r="D140" i="8"/>
  <c r="AH139" i="8"/>
  <c r="O139" i="8"/>
  <c r="M139" i="8"/>
  <c r="N139" i="8" s="1"/>
  <c r="K139" i="8"/>
  <c r="J139" i="8"/>
  <c r="E139" i="8"/>
  <c r="D139" i="8"/>
  <c r="AH138" i="8"/>
  <c r="O138" i="8"/>
  <c r="M138" i="8"/>
  <c r="N138" i="8" s="1"/>
  <c r="K138" i="8"/>
  <c r="J138" i="8"/>
  <c r="E138" i="8"/>
  <c r="D138" i="8"/>
  <c r="AH137" i="8"/>
  <c r="O137" i="8"/>
  <c r="N137" i="8"/>
  <c r="M137" i="8"/>
  <c r="K137" i="8"/>
  <c r="J137" i="8"/>
  <c r="E137" i="8"/>
  <c r="D137" i="8"/>
  <c r="AH136" i="8"/>
  <c r="O136" i="8"/>
  <c r="N136" i="8"/>
  <c r="M136" i="8"/>
  <c r="K136" i="8"/>
  <c r="J136" i="8"/>
  <c r="E136" i="8"/>
  <c r="D136" i="8"/>
  <c r="AH135" i="8"/>
  <c r="O135" i="8"/>
  <c r="N135" i="8"/>
  <c r="M135" i="8"/>
  <c r="K135" i="8"/>
  <c r="J135" i="8"/>
  <c r="E135" i="8"/>
  <c r="D135" i="8"/>
  <c r="AH134" i="8"/>
  <c r="O134" i="8"/>
  <c r="N134" i="8"/>
  <c r="M134" i="8"/>
  <c r="K134" i="8"/>
  <c r="J134" i="8"/>
  <c r="E134" i="8"/>
  <c r="D134" i="8"/>
  <c r="AH133" i="8"/>
  <c r="O133" i="8"/>
  <c r="M133" i="8"/>
  <c r="N133" i="8" s="1"/>
  <c r="K133" i="8"/>
  <c r="J133" i="8"/>
  <c r="E133" i="8"/>
  <c r="D133" i="8"/>
  <c r="AH132" i="8"/>
  <c r="O132" i="8"/>
  <c r="M132" i="8"/>
  <c r="N132" i="8" s="1"/>
  <c r="K132" i="8"/>
  <c r="J132" i="8"/>
  <c r="E132" i="8"/>
  <c r="D132" i="8"/>
  <c r="AH131" i="8"/>
  <c r="O131" i="8"/>
  <c r="M131" i="8"/>
  <c r="N131" i="8" s="1"/>
  <c r="K131" i="8"/>
  <c r="J131" i="8"/>
  <c r="E131" i="8"/>
  <c r="D131" i="8"/>
  <c r="AH130" i="8"/>
  <c r="O130" i="8"/>
  <c r="M130" i="8"/>
  <c r="N130" i="8" s="1"/>
  <c r="K130" i="8"/>
  <c r="J130" i="8"/>
  <c r="E130" i="8"/>
  <c r="D130" i="8"/>
  <c r="AH129" i="8"/>
  <c r="O129" i="8"/>
  <c r="N129" i="8"/>
  <c r="M129" i="8"/>
  <c r="K129" i="8"/>
  <c r="J129" i="8"/>
  <c r="E129" i="8"/>
  <c r="D129" i="8"/>
  <c r="AH128" i="8"/>
  <c r="O128" i="8"/>
  <c r="M128" i="8"/>
  <c r="N128" i="8" s="1"/>
  <c r="K128" i="8"/>
  <c r="J128" i="8"/>
  <c r="E128" i="8"/>
  <c r="D128" i="8"/>
  <c r="AH127" i="8"/>
  <c r="O127" i="8"/>
  <c r="M127" i="8"/>
  <c r="N127" i="8" s="1"/>
  <c r="K127" i="8"/>
  <c r="J127" i="8"/>
  <c r="E127" i="8"/>
  <c r="D127" i="8"/>
  <c r="AH126" i="8"/>
  <c r="O126" i="8"/>
  <c r="N126" i="8"/>
  <c r="M126" i="8"/>
  <c r="K126" i="8"/>
  <c r="J126" i="8"/>
  <c r="E126" i="8"/>
  <c r="D126" i="8"/>
  <c r="AH125" i="8"/>
  <c r="O125" i="8"/>
  <c r="N125" i="8"/>
  <c r="M125" i="8"/>
  <c r="K125" i="8"/>
  <c r="J125" i="8"/>
  <c r="E125" i="8"/>
  <c r="D125" i="8"/>
  <c r="AH124" i="8"/>
  <c r="O124" i="8"/>
  <c r="N124" i="8"/>
  <c r="M124" i="8"/>
  <c r="K124" i="8"/>
  <c r="J124" i="8"/>
  <c r="E124" i="8"/>
  <c r="D124" i="8"/>
  <c r="AH123" i="8"/>
  <c r="O123" i="8"/>
  <c r="M123" i="8"/>
  <c r="N123" i="8" s="1"/>
  <c r="K123" i="8"/>
  <c r="J123" i="8"/>
  <c r="E123" i="8"/>
  <c r="D123" i="8"/>
  <c r="AH122" i="8"/>
  <c r="O122" i="8"/>
  <c r="M122" i="8"/>
  <c r="N122" i="8" s="1"/>
  <c r="K122" i="8"/>
  <c r="J122" i="8"/>
  <c r="E122" i="8"/>
  <c r="D122" i="8"/>
  <c r="AH121" i="8"/>
  <c r="O121" i="8"/>
  <c r="N121" i="8"/>
  <c r="M121" i="8"/>
  <c r="K121" i="8"/>
  <c r="J121" i="8"/>
  <c r="E121" i="8"/>
  <c r="D121" i="8"/>
  <c r="AH120" i="8"/>
  <c r="O120" i="8"/>
  <c r="M120" i="8"/>
  <c r="N120" i="8" s="1"/>
  <c r="K120" i="8"/>
  <c r="J120" i="8"/>
  <c r="E120" i="8"/>
  <c r="D120" i="8"/>
  <c r="AH119" i="8"/>
  <c r="O119" i="8"/>
  <c r="N119" i="8"/>
  <c r="M119" i="8"/>
  <c r="K119" i="8"/>
  <c r="J119" i="8"/>
  <c r="E119" i="8"/>
  <c r="D119" i="8"/>
  <c r="AH118" i="8"/>
  <c r="O118" i="8"/>
  <c r="N118" i="8"/>
  <c r="M118" i="8"/>
  <c r="K118" i="8"/>
  <c r="J118" i="8"/>
  <c r="E118" i="8"/>
  <c r="D118" i="8"/>
  <c r="AH117" i="8"/>
  <c r="O117" i="8"/>
  <c r="N117" i="8"/>
  <c r="M117" i="8"/>
  <c r="K117" i="8"/>
  <c r="J117" i="8"/>
  <c r="E117" i="8"/>
  <c r="D117" i="8"/>
  <c r="AH116" i="8"/>
  <c r="O116" i="8"/>
  <c r="N116" i="8"/>
  <c r="M116" i="8"/>
  <c r="K116" i="8"/>
  <c r="J116" i="8"/>
  <c r="E116" i="8"/>
  <c r="D116" i="8"/>
  <c r="AH115" i="8"/>
  <c r="O115" i="8"/>
  <c r="M115" i="8"/>
  <c r="N115" i="8" s="1"/>
  <c r="K115" i="8"/>
  <c r="J115" i="8"/>
  <c r="E115" i="8"/>
  <c r="D115" i="8"/>
  <c r="AH114" i="8"/>
  <c r="O114" i="8"/>
  <c r="M114" i="8"/>
  <c r="N114" i="8" s="1"/>
  <c r="K114" i="8"/>
  <c r="J114" i="8"/>
  <c r="E114" i="8"/>
  <c r="D114" i="8"/>
  <c r="AH113" i="8"/>
  <c r="O113" i="8"/>
  <c r="N113" i="8"/>
  <c r="M113" i="8"/>
  <c r="K113" i="8"/>
  <c r="J113" i="8"/>
  <c r="E113" i="8"/>
  <c r="D113" i="8"/>
  <c r="AH112" i="8"/>
  <c r="O112" i="8"/>
  <c r="M112" i="8"/>
  <c r="N112" i="8" s="1"/>
  <c r="K112" i="8"/>
  <c r="J112" i="8"/>
  <c r="E112" i="8"/>
  <c r="D112" i="8"/>
  <c r="AH111" i="8"/>
  <c r="O111" i="8"/>
  <c r="N111" i="8"/>
  <c r="M111" i="8"/>
  <c r="K111" i="8"/>
  <c r="J111" i="8"/>
  <c r="E111" i="8"/>
  <c r="D111" i="8"/>
  <c r="AH110" i="8"/>
  <c r="O110" i="8"/>
  <c r="M110" i="8"/>
  <c r="N110" i="8" s="1"/>
  <c r="K110" i="8"/>
  <c r="J110" i="8"/>
  <c r="E110" i="8"/>
  <c r="D110" i="8"/>
  <c r="AH109" i="8"/>
  <c r="O109" i="8"/>
  <c r="N109" i="8"/>
  <c r="M109" i="8"/>
  <c r="K109" i="8"/>
  <c r="J109" i="8"/>
  <c r="E109" i="8"/>
  <c r="D109" i="8"/>
  <c r="AH108" i="8"/>
  <c r="O108" i="8"/>
  <c r="N108" i="8"/>
  <c r="M108" i="8"/>
  <c r="K108" i="8"/>
  <c r="J108" i="8"/>
  <c r="E108" i="8"/>
  <c r="D108" i="8"/>
  <c r="AH107" i="8"/>
  <c r="O107" i="8"/>
  <c r="M107" i="8"/>
  <c r="N107" i="8" s="1"/>
  <c r="K107" i="8"/>
  <c r="J107" i="8"/>
  <c r="E107" i="8"/>
  <c r="D107" i="8"/>
  <c r="AH106" i="8"/>
  <c r="O106" i="8"/>
  <c r="M106" i="8"/>
  <c r="N106" i="8" s="1"/>
  <c r="K106" i="8"/>
  <c r="J106" i="8"/>
  <c r="E106" i="8"/>
  <c r="D106" i="8"/>
  <c r="AH105" i="8"/>
  <c r="O105" i="8"/>
  <c r="N105" i="8"/>
  <c r="M105" i="8"/>
  <c r="K105" i="8"/>
  <c r="J105" i="8"/>
  <c r="E105" i="8"/>
  <c r="D105" i="8"/>
  <c r="AH104" i="8"/>
  <c r="O104" i="8"/>
  <c r="M104" i="8"/>
  <c r="N104" i="8" s="1"/>
  <c r="K104" i="8"/>
  <c r="J104" i="8"/>
  <c r="E104" i="8"/>
  <c r="D104" i="8"/>
  <c r="AH103" i="8"/>
  <c r="O103" i="8"/>
  <c r="M103" i="8"/>
  <c r="N103" i="8" s="1"/>
  <c r="K103" i="8"/>
  <c r="J103" i="8"/>
  <c r="E103" i="8"/>
  <c r="D103" i="8"/>
  <c r="AH102" i="8"/>
  <c r="O102" i="8"/>
  <c r="M102" i="8"/>
  <c r="N102" i="8" s="1"/>
  <c r="K102" i="8"/>
  <c r="J102" i="8"/>
  <c r="E102" i="8"/>
  <c r="D102" i="8"/>
  <c r="AH101" i="8"/>
  <c r="O101" i="8"/>
  <c r="N101" i="8"/>
  <c r="M101" i="8"/>
  <c r="K101" i="8"/>
  <c r="J101" i="8"/>
  <c r="E101" i="8"/>
  <c r="D101" i="8"/>
  <c r="AH100" i="8"/>
  <c r="O100" i="8"/>
  <c r="N100" i="8"/>
  <c r="M100" i="8"/>
  <c r="K100" i="8"/>
  <c r="J100" i="8"/>
  <c r="E100" i="8"/>
  <c r="D100" i="8"/>
  <c r="AH99" i="8"/>
  <c r="O99" i="8"/>
  <c r="M99" i="8"/>
  <c r="N99" i="8" s="1"/>
  <c r="K99" i="8"/>
  <c r="J99" i="8"/>
  <c r="E99" i="8"/>
  <c r="D99" i="8"/>
  <c r="AH98" i="8"/>
  <c r="O98" i="8"/>
  <c r="M98" i="8"/>
  <c r="N98" i="8" s="1"/>
  <c r="K98" i="8"/>
  <c r="J98" i="8"/>
  <c r="E98" i="8"/>
  <c r="D98" i="8"/>
  <c r="B98" i="8"/>
  <c r="AH97" i="8"/>
  <c r="O97" i="8"/>
  <c r="N97" i="8"/>
  <c r="M97" i="8"/>
  <c r="K97" i="8"/>
  <c r="J97" i="8"/>
  <c r="E97" i="8"/>
  <c r="D97" i="8"/>
  <c r="AH96" i="8"/>
  <c r="O96" i="8"/>
  <c r="M96" i="8"/>
  <c r="N96" i="8" s="1"/>
  <c r="K96" i="8"/>
  <c r="J96" i="8"/>
  <c r="E96" i="8"/>
  <c r="D96" i="8"/>
  <c r="AH95" i="8"/>
  <c r="O95" i="8"/>
  <c r="N95" i="8"/>
  <c r="M95" i="8"/>
  <c r="K95" i="8"/>
  <c r="J95" i="8"/>
  <c r="E95" i="8"/>
  <c r="D95" i="8"/>
  <c r="AH94" i="8"/>
  <c r="O94" i="8"/>
  <c r="M94" i="8"/>
  <c r="N94" i="8" s="1"/>
  <c r="K94" i="8"/>
  <c r="J94" i="8"/>
  <c r="E94" i="8"/>
  <c r="D94" i="8"/>
  <c r="AH93" i="8"/>
  <c r="O93" i="8"/>
  <c r="N93" i="8"/>
  <c r="M93" i="8"/>
  <c r="K93" i="8"/>
  <c r="J93" i="8"/>
  <c r="E93" i="8"/>
  <c r="D93" i="8"/>
  <c r="AH92" i="8"/>
  <c r="O92" i="8"/>
  <c r="N92" i="8"/>
  <c r="M92" i="8"/>
  <c r="K92" i="8"/>
  <c r="J92" i="8"/>
  <c r="E92" i="8"/>
  <c r="D92" i="8"/>
  <c r="AH91" i="8"/>
  <c r="O91" i="8"/>
  <c r="M91" i="8"/>
  <c r="N91" i="8" s="1"/>
  <c r="K91" i="8"/>
  <c r="J91" i="8"/>
  <c r="E91" i="8"/>
  <c r="D91" i="8"/>
  <c r="AH90" i="8"/>
  <c r="O90" i="8"/>
  <c r="M90" i="8"/>
  <c r="N90" i="8" s="1"/>
  <c r="K90" i="8"/>
  <c r="J90" i="8"/>
  <c r="E90" i="8"/>
  <c r="D90" i="8"/>
  <c r="AH89" i="8"/>
  <c r="O89" i="8"/>
  <c r="N89" i="8"/>
  <c r="M89" i="8"/>
  <c r="K89" i="8"/>
  <c r="J89" i="8"/>
  <c r="E89" i="8"/>
  <c r="D89" i="8"/>
  <c r="AH88" i="8"/>
  <c r="O88" i="8"/>
  <c r="M88" i="8"/>
  <c r="N88" i="8" s="1"/>
  <c r="K88" i="8"/>
  <c r="J88" i="8"/>
  <c r="E88" i="8"/>
  <c r="D88" i="8"/>
  <c r="AH87" i="8"/>
  <c r="O87" i="8"/>
  <c r="N87" i="8"/>
  <c r="M87" i="8"/>
  <c r="K87" i="8"/>
  <c r="J87" i="8"/>
  <c r="E87" i="8"/>
  <c r="D87" i="8"/>
  <c r="AH86" i="8"/>
  <c r="O86" i="8"/>
  <c r="M86" i="8"/>
  <c r="N86" i="8" s="1"/>
  <c r="K86" i="8"/>
  <c r="J86" i="8"/>
  <c r="E86" i="8"/>
  <c r="D86" i="8"/>
  <c r="AH85" i="8"/>
  <c r="O85" i="8"/>
  <c r="M85" i="8"/>
  <c r="N85" i="8" s="1"/>
  <c r="K85" i="8"/>
  <c r="J85" i="8"/>
  <c r="E85" i="8"/>
  <c r="D85" i="8"/>
  <c r="AH84" i="8"/>
  <c r="O84" i="8"/>
  <c r="M84" i="8"/>
  <c r="N84" i="8" s="1"/>
  <c r="K84" i="8"/>
  <c r="J84" i="8"/>
  <c r="E84" i="8"/>
  <c r="D84" i="8"/>
  <c r="AH83" i="8"/>
  <c r="O83" i="8"/>
  <c r="N83" i="8"/>
  <c r="M83" i="8"/>
  <c r="K83" i="8"/>
  <c r="J83" i="8"/>
  <c r="E83" i="8"/>
  <c r="D83" i="8"/>
  <c r="B83" i="8"/>
  <c r="AH82" i="8"/>
  <c r="O82" i="8"/>
  <c r="M82" i="8"/>
  <c r="N82" i="8" s="1"/>
  <c r="K82" i="8"/>
  <c r="J82" i="8"/>
  <c r="E82" i="8"/>
  <c r="D82" i="8"/>
  <c r="AH81" i="8"/>
  <c r="O81" i="8"/>
  <c r="M81" i="8"/>
  <c r="N81" i="8" s="1"/>
  <c r="K81" i="8"/>
  <c r="J81" i="8"/>
  <c r="E81" i="8"/>
  <c r="D81" i="8"/>
  <c r="AH80" i="8"/>
  <c r="O80" i="8"/>
  <c r="N80" i="8"/>
  <c r="M80" i="8"/>
  <c r="K80" i="8"/>
  <c r="J80" i="8"/>
  <c r="E80" i="8"/>
  <c r="D80" i="8"/>
  <c r="AH79" i="8"/>
  <c r="O79" i="8"/>
  <c r="M79" i="8"/>
  <c r="N79" i="8" s="1"/>
  <c r="K79" i="8"/>
  <c r="J79" i="8"/>
  <c r="E79" i="8"/>
  <c r="D79" i="8"/>
  <c r="AH78" i="8"/>
  <c r="O78" i="8"/>
  <c r="M78" i="8"/>
  <c r="N78" i="8" s="1"/>
  <c r="K78" i="8"/>
  <c r="J78" i="8"/>
  <c r="E78" i="8"/>
  <c r="D78" i="8"/>
  <c r="O77" i="8"/>
  <c r="M77" i="8"/>
  <c r="N77" i="8" s="1"/>
  <c r="J77" i="8"/>
  <c r="K77" i="8" s="1"/>
  <c r="D77" i="8"/>
  <c r="E77" i="8" s="1"/>
  <c r="M76" i="8"/>
  <c r="N76" i="8" s="1"/>
  <c r="O76" i="8" s="1"/>
  <c r="J76" i="8"/>
  <c r="K76" i="8" s="1"/>
  <c r="E76" i="8"/>
  <c r="D76" i="8"/>
  <c r="N75" i="8"/>
  <c r="O75" i="8" s="1"/>
  <c r="M75" i="8"/>
  <c r="J75" i="8"/>
  <c r="K75" i="8" s="1"/>
  <c r="E75" i="8"/>
  <c r="D75" i="8"/>
  <c r="B75" i="8"/>
  <c r="M74" i="8"/>
  <c r="N74" i="8" s="1"/>
  <c r="O74" i="8" s="1"/>
  <c r="J74" i="8"/>
  <c r="K74" i="8" s="1"/>
  <c r="E74" i="8"/>
  <c r="D74" i="8"/>
  <c r="O73" i="8"/>
  <c r="M73" i="8"/>
  <c r="N73" i="8" s="1"/>
  <c r="K73" i="8"/>
  <c r="J73" i="8"/>
  <c r="E73" i="8"/>
  <c r="D73" i="8"/>
  <c r="N72" i="8"/>
  <c r="O72" i="8" s="1"/>
  <c r="M72" i="8"/>
  <c r="J72" i="8"/>
  <c r="K72" i="8" s="1"/>
  <c r="D72" i="8"/>
  <c r="E72" i="8" s="1"/>
  <c r="M71" i="8"/>
  <c r="N71" i="8" s="1"/>
  <c r="O71" i="8" s="1"/>
  <c r="J71" i="8"/>
  <c r="K71" i="8" s="1"/>
  <c r="E71" i="8"/>
  <c r="D71" i="8"/>
  <c r="M70" i="8"/>
  <c r="N70" i="8" s="1"/>
  <c r="O70" i="8" s="1"/>
  <c r="J70" i="8"/>
  <c r="K70" i="8" s="1"/>
  <c r="D70" i="8"/>
  <c r="E70" i="8" s="1"/>
  <c r="O69" i="8"/>
  <c r="M69" i="8"/>
  <c r="N69" i="8" s="1"/>
  <c r="K69" i="8"/>
  <c r="J69" i="8"/>
  <c r="E69" i="8"/>
  <c r="D69" i="8"/>
  <c r="M68" i="8"/>
  <c r="N68" i="8" s="1"/>
  <c r="O68" i="8" s="1"/>
  <c r="K68" i="8"/>
  <c r="J68" i="8"/>
  <c r="E68" i="8"/>
  <c r="D68" i="8"/>
  <c r="M67" i="8"/>
  <c r="N67" i="8" s="1"/>
  <c r="O67" i="8" s="1"/>
  <c r="K67" i="8"/>
  <c r="J67" i="8"/>
  <c r="E67" i="8"/>
  <c r="D67" i="8"/>
  <c r="B67" i="8"/>
  <c r="M66" i="8"/>
  <c r="N66" i="8" s="1"/>
  <c r="O66" i="8" s="1"/>
  <c r="J66" i="8"/>
  <c r="K66" i="8" s="1"/>
  <c r="E66" i="8"/>
  <c r="D66" i="8"/>
  <c r="M65" i="8"/>
  <c r="N65" i="8" s="1"/>
  <c r="O65" i="8" s="1"/>
  <c r="K65" i="8"/>
  <c r="J65" i="8"/>
  <c r="E65" i="8"/>
  <c r="D65" i="8"/>
  <c r="Y64" i="8"/>
  <c r="V64" i="8"/>
  <c r="N64" i="8"/>
  <c r="M64" i="8"/>
  <c r="R64" i="8" s="1"/>
  <c r="L64" i="8" a="1"/>
  <c r="L64" i="8" s="1"/>
  <c r="J64" i="8"/>
  <c r="H64" i="8"/>
  <c r="V148" i="8" s="1"/>
  <c r="D64" i="8"/>
  <c r="Y63" i="8"/>
  <c r="V63" i="8"/>
  <c r="M63" i="8"/>
  <c r="L63" i="8" a="1"/>
  <c r="L63" i="8" s="1"/>
  <c r="J63" i="8"/>
  <c r="H63" i="8"/>
  <c r="V147" i="8" s="1"/>
  <c r="D63" i="8"/>
  <c r="Y62" i="8"/>
  <c r="V62" i="8"/>
  <c r="R62" i="8"/>
  <c r="M62" i="8"/>
  <c r="N62" i="8" s="1"/>
  <c r="L62" i="8" a="1"/>
  <c r="L62" i="8" s="1"/>
  <c r="J62" i="8"/>
  <c r="H62" i="8"/>
  <c r="V146" i="8" s="1"/>
  <c r="D62" i="8"/>
  <c r="Y61" i="8"/>
  <c r="V61" i="8"/>
  <c r="M61" i="8"/>
  <c r="R61" i="8" s="1"/>
  <c r="L61" i="8" a="1"/>
  <c r="L61" i="8" s="1"/>
  <c r="J61" i="8"/>
  <c r="H61" i="8"/>
  <c r="D61" i="8"/>
  <c r="Y60" i="8"/>
  <c r="V60" i="8"/>
  <c r="M60" i="8"/>
  <c r="R60" i="8" s="1"/>
  <c r="L60" i="8" a="1"/>
  <c r="L60" i="8" s="1"/>
  <c r="J60" i="8"/>
  <c r="H60" i="8"/>
  <c r="V144" i="8" s="1"/>
  <c r="D60" i="8"/>
  <c r="Y59" i="8"/>
  <c r="V59" i="8"/>
  <c r="M59" i="8"/>
  <c r="R59" i="8" s="1"/>
  <c r="L59" i="8" a="1"/>
  <c r="L59" i="8" s="1"/>
  <c r="J59" i="8"/>
  <c r="H59" i="8"/>
  <c r="V143" i="8" s="1"/>
  <c r="D59" i="8"/>
  <c r="Y58" i="8"/>
  <c r="V58" i="8"/>
  <c r="R58" i="8"/>
  <c r="M58" i="8"/>
  <c r="N58" i="8" s="1"/>
  <c r="L58" i="8" a="1"/>
  <c r="L58" i="8" s="1"/>
  <c r="J58" i="8"/>
  <c r="K64" i="8" s="1"/>
  <c r="H58" i="8"/>
  <c r="V142" i="8" s="1"/>
  <c r="D58" i="8"/>
  <c r="Y57" i="8"/>
  <c r="V57" i="8"/>
  <c r="R57" i="8"/>
  <c r="M57" i="8"/>
  <c r="L57" i="8" a="1"/>
  <c r="L57" i="8" s="1"/>
  <c r="J57" i="8"/>
  <c r="K63" i="8" s="1"/>
  <c r="H57" i="8"/>
  <c r="V141" i="8" s="1"/>
  <c r="D57" i="8"/>
  <c r="Y56" i="8"/>
  <c r="V56" i="8"/>
  <c r="N56" i="8"/>
  <c r="M56" i="8"/>
  <c r="R56" i="8" s="1"/>
  <c r="L56" i="8" a="1"/>
  <c r="L56" i="8" s="1"/>
  <c r="J56" i="8"/>
  <c r="K61" i="8" s="1"/>
  <c r="H56" i="8"/>
  <c r="V140" i="8" s="1"/>
  <c r="D56" i="8"/>
  <c r="Y55" i="8"/>
  <c r="V55" i="8"/>
  <c r="R55" i="8"/>
  <c r="N55" i="8"/>
  <c r="M55" i="8"/>
  <c r="L55" i="8" a="1"/>
  <c r="L55" i="8" s="1"/>
  <c r="J55" i="8"/>
  <c r="H55" i="8"/>
  <c r="V139" i="8" s="1"/>
  <c r="D55" i="8"/>
  <c r="Y54" i="8"/>
  <c r="V54" i="8"/>
  <c r="R54" i="8"/>
  <c r="M54" i="8"/>
  <c r="N54" i="8" s="1"/>
  <c r="L54" i="8" a="1"/>
  <c r="L54" i="8" s="1"/>
  <c r="J54" i="8"/>
  <c r="H54" i="8"/>
  <c r="V138" i="8" s="1"/>
  <c r="D54" i="8"/>
  <c r="E59" i="8" s="1"/>
  <c r="Y53" i="8"/>
  <c r="V53" i="8"/>
  <c r="M53" i="8"/>
  <c r="R53" i="8" s="1"/>
  <c r="L53" i="8" a="1"/>
  <c r="L53" i="8" s="1"/>
  <c r="J53" i="8"/>
  <c r="H53" i="8"/>
  <c r="D53" i="8"/>
  <c r="Y52" i="8"/>
  <c r="V52" i="8"/>
  <c r="M52" i="8"/>
  <c r="N52" i="8" s="1"/>
  <c r="L52" i="8" a="1"/>
  <c r="L52" i="8" s="1"/>
  <c r="J52" i="8"/>
  <c r="H52" i="8"/>
  <c r="D52" i="8"/>
  <c r="AG51" i="8"/>
  <c r="AH51" i="8" s="1"/>
  <c r="Y51" i="8"/>
  <c r="V51" i="8"/>
  <c r="R51" i="8"/>
  <c r="M51" i="8"/>
  <c r="L51" i="8" a="1"/>
  <c r="L51" i="8" s="1"/>
  <c r="J51" i="8"/>
  <c r="K57" i="8" s="1"/>
  <c r="H51" i="8"/>
  <c r="V135" i="8" s="1"/>
  <c r="D51" i="8"/>
  <c r="Y50" i="8"/>
  <c r="V50" i="8"/>
  <c r="M50" i="8"/>
  <c r="L50" i="8" a="1"/>
  <c r="L50" i="8" s="1"/>
  <c r="J50" i="8"/>
  <c r="K56" i="8" s="1"/>
  <c r="H50" i="8"/>
  <c r="V134" i="8" s="1"/>
  <c r="D50" i="8"/>
  <c r="E56" i="8" s="1"/>
  <c r="Y49" i="8"/>
  <c r="V49" i="8"/>
  <c r="R49" i="8"/>
  <c r="M49" i="8"/>
  <c r="N49" i="8" s="1"/>
  <c r="L49" i="8" a="1"/>
  <c r="L49" i="8" s="1"/>
  <c r="J49" i="8"/>
  <c r="H49" i="8"/>
  <c r="V133" i="8" s="1"/>
  <c r="D49" i="8"/>
  <c r="Y48" i="8"/>
  <c r="V48" i="8"/>
  <c r="R48" i="8"/>
  <c r="M48" i="8"/>
  <c r="N48" i="8" s="1"/>
  <c r="L48" i="8" a="1"/>
  <c r="L48" i="8" s="1"/>
  <c r="J48" i="8"/>
  <c r="K54" i="8" s="1"/>
  <c r="H48" i="8"/>
  <c r="V132" i="8" s="1"/>
  <c r="D48" i="8"/>
  <c r="E52" i="8" s="1"/>
  <c r="B48" i="8"/>
  <c r="Y47" i="8"/>
  <c r="V47" i="8"/>
  <c r="R47" i="8"/>
  <c r="M47" i="8"/>
  <c r="N47" i="8" s="1"/>
  <c r="L47" i="8" a="1"/>
  <c r="L47" i="8" s="1"/>
  <c r="J47" i="8"/>
  <c r="H47" i="8"/>
  <c r="V131" i="8" s="1"/>
  <c r="D47" i="8"/>
  <c r="Y46" i="8"/>
  <c r="V46" i="8"/>
  <c r="N46" i="8"/>
  <c r="M46" i="8"/>
  <c r="R46" i="8" s="1"/>
  <c r="L46" i="8" a="1"/>
  <c r="L46" i="8" s="1"/>
  <c r="J46" i="8"/>
  <c r="K52" i="8" s="1"/>
  <c r="H46" i="8"/>
  <c r="V130" i="8" s="1"/>
  <c r="D46" i="8"/>
  <c r="Y45" i="8"/>
  <c r="V45" i="8"/>
  <c r="M45" i="8"/>
  <c r="R45" i="8" s="1"/>
  <c r="L45" i="8" a="1"/>
  <c r="L45" i="8" s="1"/>
  <c r="J45" i="8"/>
  <c r="H45" i="8"/>
  <c r="D45" i="8"/>
  <c r="AG44" i="8"/>
  <c r="AH44" i="8" s="1"/>
  <c r="Y44" i="8"/>
  <c r="V44" i="8"/>
  <c r="M44" i="8"/>
  <c r="N44" i="8" s="1"/>
  <c r="L44" i="8" a="1"/>
  <c r="L44" i="8" s="1"/>
  <c r="J44" i="8"/>
  <c r="H44" i="8"/>
  <c r="V128" i="8" s="1"/>
  <c r="D44" i="8"/>
  <c r="AG43" i="8"/>
  <c r="AH43" i="8" s="1"/>
  <c r="Y43" i="8"/>
  <c r="V43" i="8"/>
  <c r="M43" i="8"/>
  <c r="R43" i="8" s="1"/>
  <c r="L43" i="8" a="1"/>
  <c r="L43" i="8" s="1"/>
  <c r="J43" i="8"/>
  <c r="H43" i="8"/>
  <c r="D43" i="8"/>
  <c r="E49" i="8" s="1"/>
  <c r="Y42" i="8"/>
  <c r="V42" i="8"/>
  <c r="N42" i="8"/>
  <c r="M42" i="8"/>
  <c r="N43" i="8" s="1"/>
  <c r="L42" i="8" a="1"/>
  <c r="L42" i="8" s="1"/>
  <c r="J42" i="8"/>
  <c r="K48" i="8" s="1"/>
  <c r="H42" i="8"/>
  <c r="V126" i="8" s="1"/>
  <c r="D42" i="8"/>
  <c r="E48" i="8" s="1"/>
  <c r="Y41" i="8"/>
  <c r="V41" i="8"/>
  <c r="R41" i="8"/>
  <c r="M41" i="8"/>
  <c r="L41" i="8" a="1"/>
  <c r="L41" i="8" s="1"/>
  <c r="J41" i="8"/>
  <c r="H41" i="8"/>
  <c r="V125" i="8" s="1"/>
  <c r="D41" i="8"/>
  <c r="E47" i="8" s="1"/>
  <c r="AG40" i="8"/>
  <c r="AH40" i="8" s="1"/>
  <c r="Y40" i="8"/>
  <c r="V40" i="8"/>
  <c r="R40" i="8"/>
  <c r="N40" i="8"/>
  <c r="M40" i="8"/>
  <c r="L40" i="8" a="1"/>
  <c r="L40" i="8" s="1"/>
  <c r="J40" i="8"/>
  <c r="K45" i="8" s="1"/>
  <c r="H40" i="8"/>
  <c r="V124" i="8" s="1"/>
  <c r="D40" i="8"/>
  <c r="E46" i="8" s="1"/>
  <c r="Y39" i="8"/>
  <c r="V39" i="8"/>
  <c r="W39" i="8" s="1"/>
  <c r="R39" i="8"/>
  <c r="M39" i="8"/>
  <c r="N39" i="8" s="1"/>
  <c r="L39" i="8" a="1"/>
  <c r="L39" i="8" s="1"/>
  <c r="J39" i="8"/>
  <c r="H39" i="8"/>
  <c r="V123" i="8" s="1"/>
  <c r="D39" i="8"/>
  <c r="Y38" i="8"/>
  <c r="V38" i="8"/>
  <c r="R38" i="8"/>
  <c r="N38" i="8"/>
  <c r="M38" i="8"/>
  <c r="L38" i="8" a="1"/>
  <c r="L38" i="8" s="1"/>
  <c r="J38" i="8"/>
  <c r="H38" i="8"/>
  <c r="V122" i="8" s="1"/>
  <c r="D38" i="8"/>
  <c r="E44" i="8" s="1"/>
  <c r="Y37" i="8"/>
  <c r="V37" i="8"/>
  <c r="M37" i="8"/>
  <c r="R37" i="8" s="1"/>
  <c r="U37" i="8" s="1"/>
  <c r="L37" i="8" a="1"/>
  <c r="L37" i="8" s="1"/>
  <c r="K37" i="8"/>
  <c r="J37" i="8"/>
  <c r="K43" i="8" s="1"/>
  <c r="H37" i="8"/>
  <c r="V121" i="8" s="1"/>
  <c r="E37" i="8"/>
  <c r="D37" i="8"/>
  <c r="AG36" i="8"/>
  <c r="AH36" i="8" s="1"/>
  <c r="Y36" i="8"/>
  <c r="V36" i="8"/>
  <c r="R36" i="8"/>
  <c r="N36" i="8"/>
  <c r="M36" i="8"/>
  <c r="L36" i="8" a="1"/>
  <c r="L36" i="8" s="1"/>
  <c r="J36" i="8"/>
  <c r="K41" i="8" s="1"/>
  <c r="H36" i="8"/>
  <c r="D36" i="8"/>
  <c r="E39" i="8" s="1"/>
  <c r="Y35" i="8"/>
  <c r="V35" i="8"/>
  <c r="M35" i="8"/>
  <c r="L35" i="8" a="1"/>
  <c r="L35" i="8" s="1"/>
  <c r="J35" i="8"/>
  <c r="H35" i="8"/>
  <c r="V119" i="8" s="1"/>
  <c r="D35" i="8"/>
  <c r="E41" i="8" s="1"/>
  <c r="AH34" i="8"/>
  <c r="AG34" i="8"/>
  <c r="Y34" i="8"/>
  <c r="V34" i="8"/>
  <c r="M34" i="8"/>
  <c r="R34" i="8" s="1"/>
  <c r="L34" i="8" a="1"/>
  <c r="L34" i="8" s="1"/>
  <c r="J34" i="8"/>
  <c r="K40" i="8" s="1"/>
  <c r="H34" i="8"/>
  <c r="V118" i="8" s="1"/>
  <c r="D34" i="8"/>
  <c r="E40" i="8" s="1"/>
  <c r="Y33" i="8"/>
  <c r="V33" i="8"/>
  <c r="M33" i="8"/>
  <c r="N33" i="8" s="1"/>
  <c r="L33" i="8" a="1"/>
  <c r="L33" i="8" s="1"/>
  <c r="J33" i="8"/>
  <c r="H33" i="8"/>
  <c r="D33" i="8"/>
  <c r="Y32" i="8"/>
  <c r="V32" i="8"/>
  <c r="R32" i="8"/>
  <c r="M32" i="8"/>
  <c r="L32" i="8" a="1"/>
  <c r="L32" i="8" s="1"/>
  <c r="J32" i="8"/>
  <c r="H32" i="8"/>
  <c r="V116" i="8" s="1"/>
  <c r="D32" i="8"/>
  <c r="E38" i="8" s="1"/>
  <c r="B32" i="8"/>
  <c r="Y31" i="8"/>
  <c r="X31" i="8"/>
  <c r="V31" i="8"/>
  <c r="Z31" i="8" s="1"/>
  <c r="AA31" i="8" s="1"/>
  <c r="AD31" i="8" s="1"/>
  <c r="U31" i="8"/>
  <c r="M31" i="8"/>
  <c r="N32" i="8" s="1"/>
  <c r="L31" i="8" a="1"/>
  <c r="L31" i="8" s="1"/>
  <c r="H31" i="8"/>
  <c r="V115" i="8" s="1"/>
  <c r="AG30" i="8"/>
  <c r="AH30" i="8" s="1"/>
  <c r="I30" i="8"/>
  <c r="C30" i="8"/>
  <c r="AG29" i="8"/>
  <c r="I29" i="8"/>
  <c r="C29" i="8"/>
  <c r="AG49" i="8" s="1"/>
  <c r="AH49" i="8" s="1"/>
  <c r="AG28" i="8"/>
  <c r="AH28" i="8" s="1"/>
  <c r="I28" i="8"/>
  <c r="H28" i="8"/>
  <c r="V112" i="8" s="1"/>
  <c r="C28" i="8"/>
  <c r="H27" i="8" s="1"/>
  <c r="V111" i="8" s="1"/>
  <c r="B28" i="8"/>
  <c r="I27" i="8"/>
  <c r="C27" i="8"/>
  <c r="AG47" i="8" s="1"/>
  <c r="AH47" i="8" s="1"/>
  <c r="I26" i="8"/>
  <c r="B38" i="8" s="1"/>
  <c r="C26" i="8"/>
  <c r="AH26" i="8" s="1"/>
  <c r="I25" i="8"/>
  <c r="B3" i="8" s="1"/>
  <c r="H25" i="8"/>
  <c r="V109" i="8" s="1"/>
  <c r="C25" i="8"/>
  <c r="AG45" i="8" s="1"/>
  <c r="AH45" i="8" s="1"/>
  <c r="B25" i="8"/>
  <c r="I24" i="8"/>
  <c r="B58" i="8" s="1"/>
  <c r="C24" i="8"/>
  <c r="H23" i="8"/>
  <c r="V107" i="8" s="1"/>
  <c r="AG22" i="8"/>
  <c r="H22" i="8"/>
  <c r="V106" i="8" s="1"/>
  <c r="C22" i="8"/>
  <c r="AG42" i="8" s="1"/>
  <c r="AH42" i="8" s="1"/>
  <c r="C21" i="8"/>
  <c r="H20" i="8" s="1"/>
  <c r="V104" i="8" s="1"/>
  <c r="B21" i="8"/>
  <c r="C20" i="8"/>
  <c r="C19" i="8"/>
  <c r="AG39" i="8" s="1"/>
  <c r="AH39" i="8" s="1"/>
  <c r="C18" i="8"/>
  <c r="H17" i="8" s="1"/>
  <c r="V101" i="8" s="1"/>
  <c r="C17" i="8"/>
  <c r="AG37" i="8" s="1"/>
  <c r="AH37" i="8" s="1"/>
  <c r="B17" i="8"/>
  <c r="H16" i="8"/>
  <c r="C15" i="8"/>
  <c r="AG35" i="8" s="1"/>
  <c r="AH35" i="8" s="1"/>
  <c r="B15" i="8"/>
  <c r="H14" i="8"/>
  <c r="C14" i="8"/>
  <c r="C13" i="8"/>
  <c r="AG33" i="8" s="1"/>
  <c r="AH33" i="8" s="1"/>
  <c r="C12" i="8"/>
  <c r="AG32" i="8" s="1"/>
  <c r="AH32" i="8" s="1"/>
  <c r="C11" i="8"/>
  <c r="AG31" i="8" s="1"/>
  <c r="AH31" i="8" s="1"/>
  <c r="B11" i="8"/>
  <c r="H10" i="8"/>
  <c r="C10" i="8"/>
  <c r="H9" i="8"/>
  <c r="B9" i="8"/>
  <c r="H8" i="8"/>
  <c r="C8" i="8"/>
  <c r="C7" i="8"/>
  <c r="AG27" i="8" s="1"/>
  <c r="AH27" i="8" s="1"/>
  <c r="H6" i="8"/>
  <c r="C6" i="8"/>
  <c r="AG26" i="8" s="1"/>
  <c r="C5" i="8"/>
  <c r="H5" i="8" s="1"/>
  <c r="B5" i="8"/>
  <c r="C4" i="8"/>
  <c r="AG24" i="8" s="1"/>
  <c r="AH24" i="8" s="1"/>
  <c r="B4" i="8"/>
  <c r="C3" i="8"/>
  <c r="H2" i="8" s="1"/>
  <c r="AH385" i="7"/>
  <c r="O385" i="7"/>
  <c r="M385" i="7"/>
  <c r="N385" i="7" s="1"/>
  <c r="K385" i="7"/>
  <c r="J385" i="7"/>
  <c r="E385" i="7"/>
  <c r="D385" i="7"/>
  <c r="AH384" i="7"/>
  <c r="O384" i="7"/>
  <c r="N384" i="7"/>
  <c r="M384" i="7"/>
  <c r="K384" i="7"/>
  <c r="J384" i="7"/>
  <c r="E384" i="7"/>
  <c r="D384" i="7"/>
  <c r="AH383" i="7"/>
  <c r="O383" i="7"/>
  <c r="N383" i="7"/>
  <c r="M383" i="7"/>
  <c r="K383" i="7"/>
  <c r="J383" i="7"/>
  <c r="E383" i="7"/>
  <c r="D383" i="7"/>
  <c r="AH382" i="7"/>
  <c r="O382" i="7"/>
  <c r="M382" i="7"/>
  <c r="N382" i="7" s="1"/>
  <c r="K382" i="7"/>
  <c r="J382" i="7"/>
  <c r="E382" i="7"/>
  <c r="D382" i="7"/>
  <c r="AH381" i="7"/>
  <c r="O381" i="7"/>
  <c r="M381" i="7"/>
  <c r="N381" i="7" s="1"/>
  <c r="K381" i="7"/>
  <c r="J381" i="7"/>
  <c r="E381" i="7"/>
  <c r="D381" i="7"/>
  <c r="AH380" i="7"/>
  <c r="O380" i="7"/>
  <c r="M380" i="7"/>
  <c r="N380" i="7" s="1"/>
  <c r="K380" i="7"/>
  <c r="J380" i="7"/>
  <c r="E380" i="7"/>
  <c r="D380" i="7"/>
  <c r="AH379" i="7"/>
  <c r="O379" i="7"/>
  <c r="N379" i="7"/>
  <c r="M379" i="7"/>
  <c r="K379" i="7"/>
  <c r="J379" i="7"/>
  <c r="E379" i="7"/>
  <c r="D379" i="7"/>
  <c r="AH378" i="7"/>
  <c r="O378" i="7"/>
  <c r="N378" i="7"/>
  <c r="M378" i="7"/>
  <c r="K378" i="7"/>
  <c r="J378" i="7"/>
  <c r="E378" i="7"/>
  <c r="D378" i="7"/>
  <c r="AH377" i="7"/>
  <c r="O377" i="7"/>
  <c r="M377" i="7"/>
  <c r="N377" i="7" s="1"/>
  <c r="K377" i="7"/>
  <c r="J377" i="7"/>
  <c r="E377" i="7"/>
  <c r="D377" i="7"/>
  <c r="AH376" i="7"/>
  <c r="O376" i="7"/>
  <c r="N376" i="7"/>
  <c r="M376" i="7"/>
  <c r="K376" i="7"/>
  <c r="J376" i="7"/>
  <c r="E376" i="7"/>
  <c r="D376" i="7"/>
  <c r="AH375" i="7"/>
  <c r="O375" i="7"/>
  <c r="N375" i="7"/>
  <c r="M375" i="7"/>
  <c r="K375" i="7"/>
  <c r="J375" i="7"/>
  <c r="E375" i="7"/>
  <c r="D375" i="7"/>
  <c r="AH374" i="7"/>
  <c r="O374" i="7"/>
  <c r="M374" i="7"/>
  <c r="N374" i="7" s="1"/>
  <c r="K374" i="7"/>
  <c r="J374" i="7"/>
  <c r="E374" i="7"/>
  <c r="D374" i="7"/>
  <c r="AH373" i="7"/>
  <c r="O373" i="7"/>
  <c r="M373" i="7"/>
  <c r="N373" i="7" s="1"/>
  <c r="K373" i="7"/>
  <c r="J373" i="7"/>
  <c r="E373" i="7"/>
  <c r="D373" i="7"/>
  <c r="AH372" i="7"/>
  <c r="O372" i="7"/>
  <c r="M372" i="7"/>
  <c r="N372" i="7" s="1"/>
  <c r="K372" i="7"/>
  <c r="J372" i="7"/>
  <c r="E372" i="7"/>
  <c r="D372" i="7"/>
  <c r="AH371" i="7"/>
  <c r="O371" i="7"/>
  <c r="N371" i="7"/>
  <c r="M371" i="7"/>
  <c r="K371" i="7"/>
  <c r="J371" i="7"/>
  <c r="E371" i="7"/>
  <c r="D371" i="7"/>
  <c r="AH370" i="7"/>
  <c r="O370" i="7"/>
  <c r="N370" i="7"/>
  <c r="M370" i="7"/>
  <c r="K370" i="7"/>
  <c r="J370" i="7"/>
  <c r="E370" i="7"/>
  <c r="D370" i="7"/>
  <c r="AH369" i="7"/>
  <c r="O369" i="7"/>
  <c r="M369" i="7"/>
  <c r="N369" i="7" s="1"/>
  <c r="K369" i="7"/>
  <c r="J369" i="7"/>
  <c r="E369" i="7"/>
  <c r="D369" i="7"/>
  <c r="AH368" i="7"/>
  <c r="O368" i="7"/>
  <c r="N368" i="7"/>
  <c r="M368" i="7"/>
  <c r="K368" i="7"/>
  <c r="J368" i="7"/>
  <c r="E368" i="7"/>
  <c r="D368" i="7"/>
  <c r="AH367" i="7"/>
  <c r="O367" i="7"/>
  <c r="N367" i="7"/>
  <c r="M367" i="7"/>
  <c r="K367" i="7"/>
  <c r="J367" i="7"/>
  <c r="E367" i="7"/>
  <c r="D367" i="7"/>
  <c r="AH366" i="7"/>
  <c r="O366" i="7"/>
  <c r="M366" i="7"/>
  <c r="N366" i="7" s="1"/>
  <c r="K366" i="7"/>
  <c r="J366" i="7"/>
  <c r="E366" i="7"/>
  <c r="D366" i="7"/>
  <c r="AH365" i="7"/>
  <c r="O365" i="7"/>
  <c r="N365" i="7"/>
  <c r="M365" i="7"/>
  <c r="K365" i="7"/>
  <c r="J365" i="7"/>
  <c r="E365" i="7"/>
  <c r="D365" i="7"/>
  <c r="AH364" i="7"/>
  <c r="O364" i="7"/>
  <c r="N364" i="7"/>
  <c r="M364" i="7"/>
  <c r="K364" i="7"/>
  <c r="J364" i="7"/>
  <c r="E364" i="7"/>
  <c r="D364" i="7"/>
  <c r="AH363" i="7"/>
  <c r="O363" i="7"/>
  <c r="N363" i="7"/>
  <c r="M363" i="7"/>
  <c r="K363" i="7"/>
  <c r="J363" i="7"/>
  <c r="E363" i="7"/>
  <c r="D363" i="7"/>
  <c r="AH362" i="7"/>
  <c r="O362" i="7"/>
  <c r="N362" i="7"/>
  <c r="M362" i="7"/>
  <c r="K362" i="7"/>
  <c r="J362" i="7"/>
  <c r="E362" i="7"/>
  <c r="D362" i="7"/>
  <c r="AH361" i="7"/>
  <c r="O361" i="7"/>
  <c r="N361" i="7"/>
  <c r="M361" i="7"/>
  <c r="K361" i="7"/>
  <c r="J361" i="7"/>
  <c r="E361" i="7"/>
  <c r="D361" i="7"/>
  <c r="AH360" i="7"/>
  <c r="O360" i="7"/>
  <c r="M360" i="7"/>
  <c r="N360" i="7" s="1"/>
  <c r="K360" i="7"/>
  <c r="J360" i="7"/>
  <c r="E360" i="7"/>
  <c r="D360" i="7"/>
  <c r="AH359" i="7"/>
  <c r="O359" i="7"/>
  <c r="N359" i="7"/>
  <c r="M359" i="7"/>
  <c r="K359" i="7"/>
  <c r="J359" i="7"/>
  <c r="E359" i="7"/>
  <c r="D359" i="7"/>
  <c r="AH358" i="7"/>
  <c r="O358" i="7"/>
  <c r="M358" i="7"/>
  <c r="N358" i="7" s="1"/>
  <c r="K358" i="7"/>
  <c r="J358" i="7"/>
  <c r="E358" i="7"/>
  <c r="D358" i="7"/>
  <c r="AH357" i="7"/>
  <c r="O357" i="7"/>
  <c r="M357" i="7"/>
  <c r="N357" i="7" s="1"/>
  <c r="K357" i="7"/>
  <c r="J357" i="7"/>
  <c r="E357" i="7"/>
  <c r="D357" i="7"/>
  <c r="AH356" i="7"/>
  <c r="O356" i="7"/>
  <c r="N356" i="7"/>
  <c r="M356" i="7"/>
  <c r="K356" i="7"/>
  <c r="J356" i="7"/>
  <c r="E356" i="7"/>
  <c r="D356" i="7"/>
  <c r="AH355" i="7"/>
  <c r="O355" i="7"/>
  <c r="N355" i="7"/>
  <c r="M355" i="7"/>
  <c r="K355" i="7"/>
  <c r="J355" i="7"/>
  <c r="E355" i="7"/>
  <c r="D355" i="7"/>
  <c r="AH354" i="7"/>
  <c r="O354" i="7"/>
  <c r="N354" i="7"/>
  <c r="M354" i="7"/>
  <c r="K354" i="7"/>
  <c r="J354" i="7"/>
  <c r="E354" i="7"/>
  <c r="D354" i="7"/>
  <c r="AH353" i="7"/>
  <c r="O353" i="7"/>
  <c r="N353" i="7"/>
  <c r="M353" i="7"/>
  <c r="K353" i="7"/>
  <c r="J353" i="7"/>
  <c r="E353" i="7"/>
  <c r="D353" i="7"/>
  <c r="AH352" i="7"/>
  <c r="O352" i="7"/>
  <c r="M352" i="7"/>
  <c r="N352" i="7" s="1"/>
  <c r="K352" i="7"/>
  <c r="J352" i="7"/>
  <c r="E352" i="7"/>
  <c r="D352" i="7"/>
  <c r="AH351" i="7"/>
  <c r="O351" i="7"/>
  <c r="N351" i="7"/>
  <c r="M351" i="7"/>
  <c r="K351" i="7"/>
  <c r="J351" i="7"/>
  <c r="E351" i="7"/>
  <c r="D351" i="7"/>
  <c r="AH350" i="7"/>
  <c r="O350" i="7"/>
  <c r="M350" i="7"/>
  <c r="N350" i="7" s="1"/>
  <c r="K350" i="7"/>
  <c r="J350" i="7"/>
  <c r="E350" i="7"/>
  <c r="D350" i="7"/>
  <c r="AH349" i="7"/>
  <c r="O349" i="7"/>
  <c r="N349" i="7"/>
  <c r="M349" i="7"/>
  <c r="K349" i="7"/>
  <c r="J349" i="7"/>
  <c r="E349" i="7"/>
  <c r="D349" i="7"/>
  <c r="AH348" i="7"/>
  <c r="O348" i="7"/>
  <c r="N348" i="7"/>
  <c r="M348" i="7"/>
  <c r="K348" i="7"/>
  <c r="J348" i="7"/>
  <c r="E348" i="7"/>
  <c r="D348" i="7"/>
  <c r="AH347" i="7"/>
  <c r="O347" i="7"/>
  <c r="N347" i="7"/>
  <c r="M347" i="7"/>
  <c r="K347" i="7"/>
  <c r="J347" i="7"/>
  <c r="E347" i="7"/>
  <c r="D347" i="7"/>
  <c r="AH346" i="7"/>
  <c r="O346" i="7"/>
  <c r="N346" i="7"/>
  <c r="M346" i="7"/>
  <c r="K346" i="7"/>
  <c r="J346" i="7"/>
  <c r="E346" i="7"/>
  <c r="D346" i="7"/>
  <c r="AH345" i="7"/>
  <c r="O345" i="7"/>
  <c r="N345" i="7"/>
  <c r="M345" i="7"/>
  <c r="K345" i="7"/>
  <c r="J345" i="7"/>
  <c r="E345" i="7"/>
  <c r="D345" i="7"/>
  <c r="AH344" i="7"/>
  <c r="O344" i="7"/>
  <c r="N344" i="7"/>
  <c r="M344" i="7"/>
  <c r="K344" i="7"/>
  <c r="J344" i="7"/>
  <c r="E344" i="7"/>
  <c r="D344" i="7"/>
  <c r="AH343" i="7"/>
  <c r="O343" i="7"/>
  <c r="N343" i="7"/>
  <c r="M343" i="7"/>
  <c r="K343" i="7"/>
  <c r="J343" i="7"/>
  <c r="E343" i="7"/>
  <c r="D343" i="7"/>
  <c r="AH342" i="7"/>
  <c r="O342" i="7"/>
  <c r="N342" i="7"/>
  <c r="M342" i="7"/>
  <c r="K342" i="7"/>
  <c r="J342" i="7"/>
  <c r="E342" i="7"/>
  <c r="D342" i="7"/>
  <c r="AH341" i="7"/>
  <c r="O341" i="7"/>
  <c r="M341" i="7"/>
  <c r="N341" i="7" s="1"/>
  <c r="K341" i="7"/>
  <c r="J341" i="7"/>
  <c r="E341" i="7"/>
  <c r="D341" i="7"/>
  <c r="AH340" i="7"/>
  <c r="O340" i="7"/>
  <c r="N340" i="7"/>
  <c r="M340" i="7"/>
  <c r="K340" i="7"/>
  <c r="J340" i="7"/>
  <c r="E340" i="7"/>
  <c r="D340" i="7"/>
  <c r="AH339" i="7"/>
  <c r="O339" i="7"/>
  <c r="N339" i="7"/>
  <c r="M339" i="7"/>
  <c r="K339" i="7"/>
  <c r="J339" i="7"/>
  <c r="E339" i="7"/>
  <c r="D339" i="7"/>
  <c r="AH338" i="7"/>
  <c r="O338" i="7"/>
  <c r="N338" i="7"/>
  <c r="M338" i="7"/>
  <c r="K338" i="7"/>
  <c r="J338" i="7"/>
  <c r="E338" i="7"/>
  <c r="D338" i="7"/>
  <c r="AH337" i="7"/>
  <c r="O337" i="7"/>
  <c r="N337" i="7"/>
  <c r="M337" i="7"/>
  <c r="K337" i="7"/>
  <c r="J337" i="7"/>
  <c r="E337" i="7"/>
  <c r="D337" i="7"/>
  <c r="AH336" i="7"/>
  <c r="O336" i="7"/>
  <c r="M336" i="7"/>
  <c r="N336" i="7" s="1"/>
  <c r="K336" i="7"/>
  <c r="J336" i="7"/>
  <c r="E336" i="7"/>
  <c r="D336" i="7"/>
  <c r="AH335" i="7"/>
  <c r="O335" i="7"/>
  <c r="N335" i="7"/>
  <c r="M335" i="7"/>
  <c r="K335" i="7"/>
  <c r="J335" i="7"/>
  <c r="E335" i="7"/>
  <c r="D335" i="7"/>
  <c r="AH334" i="7"/>
  <c r="O334" i="7"/>
  <c r="M334" i="7"/>
  <c r="N334" i="7" s="1"/>
  <c r="K334" i="7"/>
  <c r="J334" i="7"/>
  <c r="E334" i="7"/>
  <c r="D334" i="7"/>
  <c r="AH333" i="7"/>
  <c r="O333" i="7"/>
  <c r="N333" i="7"/>
  <c r="M333" i="7"/>
  <c r="K333" i="7"/>
  <c r="J333" i="7"/>
  <c r="E333" i="7"/>
  <c r="D333" i="7"/>
  <c r="AH332" i="7"/>
  <c r="O332" i="7"/>
  <c r="N332" i="7"/>
  <c r="M332" i="7"/>
  <c r="K332" i="7"/>
  <c r="J332" i="7"/>
  <c r="E332" i="7"/>
  <c r="D332" i="7"/>
  <c r="AH331" i="7"/>
  <c r="O331" i="7"/>
  <c r="N331" i="7"/>
  <c r="M331" i="7"/>
  <c r="K331" i="7"/>
  <c r="J331" i="7"/>
  <c r="E331" i="7"/>
  <c r="D331" i="7"/>
  <c r="AH330" i="7"/>
  <c r="O330" i="7"/>
  <c r="N330" i="7"/>
  <c r="M330" i="7"/>
  <c r="K330" i="7"/>
  <c r="J330" i="7"/>
  <c r="E330" i="7"/>
  <c r="D330" i="7"/>
  <c r="AH329" i="7"/>
  <c r="O329" i="7"/>
  <c r="M329" i="7"/>
  <c r="N329" i="7" s="1"/>
  <c r="K329" i="7"/>
  <c r="J329" i="7"/>
  <c r="E329" i="7"/>
  <c r="D329" i="7"/>
  <c r="AH328" i="7"/>
  <c r="O328" i="7"/>
  <c r="M328" i="7"/>
  <c r="N328" i="7" s="1"/>
  <c r="K328" i="7"/>
  <c r="J328" i="7"/>
  <c r="E328" i="7"/>
  <c r="D328" i="7"/>
  <c r="AH327" i="7"/>
  <c r="O327" i="7"/>
  <c r="M327" i="7"/>
  <c r="N327" i="7" s="1"/>
  <c r="K327" i="7"/>
  <c r="J327" i="7"/>
  <c r="E327" i="7"/>
  <c r="D327" i="7"/>
  <c r="AH326" i="7"/>
  <c r="O326" i="7"/>
  <c r="N326" i="7"/>
  <c r="M326" i="7"/>
  <c r="K326" i="7"/>
  <c r="J326" i="7"/>
  <c r="E326" i="7"/>
  <c r="D326" i="7"/>
  <c r="AH325" i="7"/>
  <c r="O325" i="7"/>
  <c r="N325" i="7"/>
  <c r="M325" i="7"/>
  <c r="K325" i="7"/>
  <c r="J325" i="7"/>
  <c r="E325" i="7"/>
  <c r="D325" i="7"/>
  <c r="AH324" i="7"/>
  <c r="O324" i="7"/>
  <c r="N324" i="7"/>
  <c r="M324" i="7"/>
  <c r="K324" i="7"/>
  <c r="J324" i="7"/>
  <c r="E324" i="7"/>
  <c r="D324" i="7"/>
  <c r="AH323" i="7"/>
  <c r="O323" i="7"/>
  <c r="M323" i="7"/>
  <c r="N323" i="7" s="1"/>
  <c r="K323" i="7"/>
  <c r="J323" i="7"/>
  <c r="E323" i="7"/>
  <c r="D323" i="7"/>
  <c r="AH322" i="7"/>
  <c r="O322" i="7"/>
  <c r="M322" i="7"/>
  <c r="N322" i="7" s="1"/>
  <c r="K322" i="7"/>
  <c r="J322" i="7"/>
  <c r="E322" i="7"/>
  <c r="D322" i="7"/>
  <c r="AH321" i="7"/>
  <c r="O321" i="7"/>
  <c r="N321" i="7"/>
  <c r="M321" i="7"/>
  <c r="K321" i="7"/>
  <c r="J321" i="7"/>
  <c r="E321" i="7"/>
  <c r="D321" i="7"/>
  <c r="AH320" i="7"/>
  <c r="O320" i="7"/>
  <c r="M320" i="7"/>
  <c r="N320" i="7" s="1"/>
  <c r="K320" i="7"/>
  <c r="J320" i="7"/>
  <c r="E320" i="7"/>
  <c r="D320" i="7"/>
  <c r="AH319" i="7"/>
  <c r="O319" i="7"/>
  <c r="M319" i="7"/>
  <c r="N319" i="7" s="1"/>
  <c r="K319" i="7"/>
  <c r="J319" i="7"/>
  <c r="E319" i="7"/>
  <c r="D319" i="7"/>
  <c r="AH318" i="7"/>
  <c r="O318" i="7"/>
  <c r="N318" i="7"/>
  <c r="M318" i="7"/>
  <c r="K318" i="7"/>
  <c r="J318" i="7"/>
  <c r="E318" i="7"/>
  <c r="D318" i="7"/>
  <c r="AH317" i="7"/>
  <c r="O317" i="7"/>
  <c r="N317" i="7"/>
  <c r="M317" i="7"/>
  <c r="K317" i="7"/>
  <c r="J317" i="7"/>
  <c r="E317" i="7"/>
  <c r="D317" i="7"/>
  <c r="AH316" i="7"/>
  <c r="O316" i="7"/>
  <c r="N316" i="7"/>
  <c r="M316" i="7"/>
  <c r="K316" i="7"/>
  <c r="J316" i="7"/>
  <c r="E316" i="7"/>
  <c r="D316" i="7"/>
  <c r="AH315" i="7"/>
  <c r="O315" i="7"/>
  <c r="M315" i="7"/>
  <c r="N315" i="7" s="1"/>
  <c r="K315" i="7"/>
  <c r="J315" i="7"/>
  <c r="E315" i="7"/>
  <c r="D315" i="7"/>
  <c r="AH314" i="7"/>
  <c r="O314" i="7"/>
  <c r="M314" i="7"/>
  <c r="N314" i="7" s="1"/>
  <c r="K314" i="7"/>
  <c r="J314" i="7"/>
  <c r="E314" i="7"/>
  <c r="D314" i="7"/>
  <c r="AH313" i="7"/>
  <c r="O313" i="7"/>
  <c r="N313" i="7"/>
  <c r="M313" i="7"/>
  <c r="K313" i="7"/>
  <c r="J313" i="7"/>
  <c r="E313" i="7"/>
  <c r="D313" i="7"/>
  <c r="AH312" i="7"/>
  <c r="O312" i="7"/>
  <c r="M312" i="7"/>
  <c r="N312" i="7" s="1"/>
  <c r="K312" i="7"/>
  <c r="J312" i="7"/>
  <c r="E312" i="7"/>
  <c r="D312" i="7"/>
  <c r="AH311" i="7"/>
  <c r="O311" i="7"/>
  <c r="M311" i="7"/>
  <c r="N311" i="7" s="1"/>
  <c r="K311" i="7"/>
  <c r="J311" i="7"/>
  <c r="E311" i="7"/>
  <c r="D311" i="7"/>
  <c r="AH310" i="7"/>
  <c r="O310" i="7"/>
  <c r="N310" i="7"/>
  <c r="M310" i="7"/>
  <c r="K310" i="7"/>
  <c r="J310" i="7"/>
  <c r="E310" i="7"/>
  <c r="D310" i="7"/>
  <c r="AH309" i="7"/>
  <c r="O309" i="7"/>
  <c r="N309" i="7"/>
  <c r="M309" i="7"/>
  <c r="K309" i="7"/>
  <c r="J309" i="7"/>
  <c r="E309" i="7"/>
  <c r="D309" i="7"/>
  <c r="AH308" i="7"/>
  <c r="O308" i="7"/>
  <c r="N308" i="7"/>
  <c r="M308" i="7"/>
  <c r="K308" i="7"/>
  <c r="J308" i="7"/>
  <c r="E308" i="7"/>
  <c r="D308" i="7"/>
  <c r="AH307" i="7"/>
  <c r="O307" i="7"/>
  <c r="M307" i="7"/>
  <c r="N307" i="7" s="1"/>
  <c r="K307" i="7"/>
  <c r="J307" i="7"/>
  <c r="E307" i="7"/>
  <c r="D307" i="7"/>
  <c r="AH306" i="7"/>
  <c r="O306" i="7"/>
  <c r="M306" i="7"/>
  <c r="N306" i="7" s="1"/>
  <c r="K306" i="7"/>
  <c r="J306" i="7"/>
  <c r="E306" i="7"/>
  <c r="D306" i="7"/>
  <c r="AH305" i="7"/>
  <c r="O305" i="7"/>
  <c r="N305" i="7"/>
  <c r="M305" i="7"/>
  <c r="K305" i="7"/>
  <c r="J305" i="7"/>
  <c r="E305" i="7"/>
  <c r="D305" i="7"/>
  <c r="AH304" i="7"/>
  <c r="O304" i="7"/>
  <c r="M304" i="7"/>
  <c r="N304" i="7" s="1"/>
  <c r="K304" i="7"/>
  <c r="J304" i="7"/>
  <c r="E304" i="7"/>
  <c r="D304" i="7"/>
  <c r="AH303" i="7"/>
  <c r="O303" i="7"/>
  <c r="M303" i="7"/>
  <c r="N303" i="7" s="1"/>
  <c r="K303" i="7"/>
  <c r="J303" i="7"/>
  <c r="E303" i="7"/>
  <c r="D303" i="7"/>
  <c r="AH302" i="7"/>
  <c r="O302" i="7"/>
  <c r="N302" i="7"/>
  <c r="M302" i="7"/>
  <c r="K302" i="7"/>
  <c r="J302" i="7"/>
  <c r="E302" i="7"/>
  <c r="D302" i="7"/>
  <c r="AH301" i="7"/>
  <c r="O301" i="7"/>
  <c r="N301" i="7"/>
  <c r="M301" i="7"/>
  <c r="K301" i="7"/>
  <c r="J301" i="7"/>
  <c r="E301" i="7"/>
  <c r="D301" i="7"/>
  <c r="AH300" i="7"/>
  <c r="O300" i="7"/>
  <c r="N300" i="7"/>
  <c r="M300" i="7"/>
  <c r="K300" i="7"/>
  <c r="J300" i="7"/>
  <c r="E300" i="7"/>
  <c r="D300" i="7"/>
  <c r="AH299" i="7"/>
  <c r="O299" i="7"/>
  <c r="M299" i="7"/>
  <c r="N299" i="7" s="1"/>
  <c r="K299" i="7"/>
  <c r="J299" i="7"/>
  <c r="E299" i="7"/>
  <c r="D299" i="7"/>
  <c r="AH298" i="7"/>
  <c r="O298" i="7"/>
  <c r="M298" i="7"/>
  <c r="N298" i="7" s="1"/>
  <c r="K298" i="7"/>
  <c r="J298" i="7"/>
  <c r="E298" i="7"/>
  <c r="D298" i="7"/>
  <c r="AH297" i="7"/>
  <c r="O297" i="7"/>
  <c r="N297" i="7"/>
  <c r="M297" i="7"/>
  <c r="K297" i="7"/>
  <c r="J297" i="7"/>
  <c r="E297" i="7"/>
  <c r="D297" i="7"/>
  <c r="AH296" i="7"/>
  <c r="O296" i="7"/>
  <c r="M296" i="7"/>
  <c r="N296" i="7" s="1"/>
  <c r="K296" i="7"/>
  <c r="J296" i="7"/>
  <c r="E296" i="7"/>
  <c r="D296" i="7"/>
  <c r="AH295" i="7"/>
  <c r="O295" i="7"/>
  <c r="M295" i="7"/>
  <c r="N295" i="7" s="1"/>
  <c r="K295" i="7"/>
  <c r="J295" i="7"/>
  <c r="E295" i="7"/>
  <c r="D295" i="7"/>
  <c r="AH294" i="7"/>
  <c r="O294" i="7"/>
  <c r="N294" i="7"/>
  <c r="M294" i="7"/>
  <c r="K294" i="7"/>
  <c r="J294" i="7"/>
  <c r="E294" i="7"/>
  <c r="D294" i="7"/>
  <c r="AH293" i="7"/>
  <c r="O293" i="7"/>
  <c r="N293" i="7"/>
  <c r="M293" i="7"/>
  <c r="K293" i="7"/>
  <c r="J293" i="7"/>
  <c r="E293" i="7"/>
  <c r="D293" i="7"/>
  <c r="AH292" i="7"/>
  <c r="O292" i="7"/>
  <c r="N292" i="7"/>
  <c r="M292" i="7"/>
  <c r="K292" i="7"/>
  <c r="J292" i="7"/>
  <c r="E292" i="7"/>
  <c r="D292" i="7"/>
  <c r="AH291" i="7"/>
  <c r="O291" i="7"/>
  <c r="N291" i="7"/>
  <c r="M291" i="7"/>
  <c r="K291" i="7"/>
  <c r="J291" i="7"/>
  <c r="E291" i="7"/>
  <c r="D291" i="7"/>
  <c r="AH290" i="7"/>
  <c r="O290" i="7"/>
  <c r="M290" i="7"/>
  <c r="N290" i="7" s="1"/>
  <c r="K290" i="7"/>
  <c r="J290" i="7"/>
  <c r="E290" i="7"/>
  <c r="D290" i="7"/>
  <c r="AH289" i="7"/>
  <c r="O289" i="7"/>
  <c r="N289" i="7"/>
  <c r="M289" i="7"/>
  <c r="K289" i="7"/>
  <c r="J289" i="7"/>
  <c r="E289" i="7"/>
  <c r="D289" i="7"/>
  <c r="AH288" i="7"/>
  <c r="O288" i="7"/>
  <c r="N288" i="7"/>
  <c r="M288" i="7"/>
  <c r="K288" i="7"/>
  <c r="J288" i="7"/>
  <c r="E288" i="7"/>
  <c r="D288" i="7"/>
  <c r="AH287" i="7"/>
  <c r="O287" i="7"/>
  <c r="M287" i="7"/>
  <c r="N287" i="7" s="1"/>
  <c r="K287" i="7"/>
  <c r="J287" i="7"/>
  <c r="E287" i="7"/>
  <c r="D287" i="7"/>
  <c r="AH286" i="7"/>
  <c r="O286" i="7"/>
  <c r="N286" i="7"/>
  <c r="M286" i="7"/>
  <c r="K286" i="7"/>
  <c r="J286" i="7"/>
  <c r="E286" i="7"/>
  <c r="D286" i="7"/>
  <c r="AH285" i="7"/>
  <c r="O285" i="7"/>
  <c r="N285" i="7"/>
  <c r="M285" i="7"/>
  <c r="K285" i="7"/>
  <c r="J285" i="7"/>
  <c r="E285" i="7"/>
  <c r="D285" i="7"/>
  <c r="AH284" i="7"/>
  <c r="O284" i="7"/>
  <c r="N284" i="7"/>
  <c r="M284" i="7"/>
  <c r="K284" i="7"/>
  <c r="J284" i="7"/>
  <c r="E284" i="7"/>
  <c r="D284" i="7"/>
  <c r="AH283" i="7"/>
  <c r="O283" i="7"/>
  <c r="N283" i="7"/>
  <c r="M283" i="7"/>
  <c r="K283" i="7"/>
  <c r="J283" i="7"/>
  <c r="E283" i="7"/>
  <c r="D283" i="7"/>
  <c r="AH282" i="7"/>
  <c r="O282" i="7"/>
  <c r="N282" i="7"/>
  <c r="M282" i="7"/>
  <c r="K282" i="7"/>
  <c r="J282" i="7"/>
  <c r="E282" i="7"/>
  <c r="D282" i="7"/>
  <c r="AH281" i="7"/>
  <c r="O281" i="7"/>
  <c r="N281" i="7"/>
  <c r="M281" i="7"/>
  <c r="K281" i="7"/>
  <c r="J281" i="7"/>
  <c r="E281" i="7"/>
  <c r="D281" i="7"/>
  <c r="AH280" i="7"/>
  <c r="O280" i="7"/>
  <c r="N280" i="7"/>
  <c r="M280" i="7"/>
  <c r="K280" i="7"/>
  <c r="J280" i="7"/>
  <c r="E280" i="7"/>
  <c r="D280" i="7"/>
  <c r="AH279" i="7"/>
  <c r="O279" i="7"/>
  <c r="N279" i="7"/>
  <c r="M279" i="7"/>
  <c r="K279" i="7"/>
  <c r="J279" i="7"/>
  <c r="E279" i="7"/>
  <c r="D279" i="7"/>
  <c r="AH278" i="7"/>
  <c r="O278" i="7"/>
  <c r="M278" i="7"/>
  <c r="N278" i="7" s="1"/>
  <c r="K278" i="7"/>
  <c r="J278" i="7"/>
  <c r="E278" i="7"/>
  <c r="D278" i="7"/>
  <c r="AH277" i="7"/>
  <c r="O277" i="7"/>
  <c r="M277" i="7"/>
  <c r="N277" i="7" s="1"/>
  <c r="K277" i="7"/>
  <c r="J277" i="7"/>
  <c r="E277" i="7"/>
  <c r="D277" i="7"/>
  <c r="AH276" i="7"/>
  <c r="O276" i="7"/>
  <c r="M276" i="7"/>
  <c r="N276" i="7" s="1"/>
  <c r="K276" i="7"/>
  <c r="J276" i="7"/>
  <c r="E276" i="7"/>
  <c r="D276" i="7"/>
  <c r="AH275" i="7"/>
  <c r="O275" i="7"/>
  <c r="M275" i="7"/>
  <c r="N275" i="7" s="1"/>
  <c r="K275" i="7"/>
  <c r="J275" i="7"/>
  <c r="E275" i="7"/>
  <c r="D275" i="7"/>
  <c r="AH274" i="7"/>
  <c r="O274" i="7"/>
  <c r="N274" i="7"/>
  <c r="M274" i="7"/>
  <c r="K274" i="7"/>
  <c r="J274" i="7"/>
  <c r="E274" i="7"/>
  <c r="D274" i="7"/>
  <c r="AH273" i="7"/>
  <c r="O273" i="7"/>
  <c r="N273" i="7"/>
  <c r="M273" i="7"/>
  <c r="K273" i="7"/>
  <c r="J273" i="7"/>
  <c r="E273" i="7"/>
  <c r="D273" i="7"/>
  <c r="AH272" i="7"/>
  <c r="O272" i="7"/>
  <c r="N272" i="7"/>
  <c r="M272" i="7"/>
  <c r="K272" i="7"/>
  <c r="J272" i="7"/>
  <c r="E272" i="7"/>
  <c r="D272" i="7"/>
  <c r="AH271" i="7"/>
  <c r="O271" i="7"/>
  <c r="N271" i="7"/>
  <c r="M271" i="7"/>
  <c r="K271" i="7"/>
  <c r="J271" i="7"/>
  <c r="E271" i="7"/>
  <c r="D271" i="7"/>
  <c r="AH270" i="7"/>
  <c r="O270" i="7"/>
  <c r="M270" i="7"/>
  <c r="N270" i="7" s="1"/>
  <c r="K270" i="7"/>
  <c r="J270" i="7"/>
  <c r="E270" i="7"/>
  <c r="D270" i="7"/>
  <c r="AH269" i="7"/>
  <c r="O269" i="7"/>
  <c r="M269" i="7"/>
  <c r="N269" i="7" s="1"/>
  <c r="K269" i="7"/>
  <c r="J269" i="7"/>
  <c r="E269" i="7"/>
  <c r="D269" i="7"/>
  <c r="AH268" i="7"/>
  <c r="O268" i="7"/>
  <c r="M268" i="7"/>
  <c r="N268" i="7" s="1"/>
  <c r="K268" i="7"/>
  <c r="J268" i="7"/>
  <c r="E268" i="7"/>
  <c r="D268" i="7"/>
  <c r="AH267" i="7"/>
  <c r="O267" i="7"/>
  <c r="M267" i="7"/>
  <c r="N267" i="7" s="1"/>
  <c r="K267" i="7"/>
  <c r="J267" i="7"/>
  <c r="E267" i="7"/>
  <c r="D267" i="7"/>
  <c r="AH266" i="7"/>
  <c r="O266" i="7"/>
  <c r="N266" i="7"/>
  <c r="M266" i="7"/>
  <c r="K266" i="7"/>
  <c r="J266" i="7"/>
  <c r="E266" i="7"/>
  <c r="D266" i="7"/>
  <c r="AH265" i="7"/>
  <c r="O265" i="7"/>
  <c r="N265" i="7"/>
  <c r="M265" i="7"/>
  <c r="K265" i="7"/>
  <c r="J265" i="7"/>
  <c r="E265" i="7"/>
  <c r="D265" i="7"/>
  <c r="AH264" i="7"/>
  <c r="O264" i="7"/>
  <c r="N264" i="7"/>
  <c r="M264" i="7"/>
  <c r="K264" i="7"/>
  <c r="J264" i="7"/>
  <c r="E264" i="7"/>
  <c r="D264" i="7"/>
  <c r="AH263" i="7"/>
  <c r="O263" i="7"/>
  <c r="N263" i="7"/>
  <c r="M263" i="7"/>
  <c r="K263" i="7"/>
  <c r="J263" i="7"/>
  <c r="E263" i="7"/>
  <c r="D263" i="7"/>
  <c r="AH262" i="7"/>
  <c r="O262" i="7"/>
  <c r="M262" i="7"/>
  <c r="N262" i="7" s="1"/>
  <c r="K262" i="7"/>
  <c r="J262" i="7"/>
  <c r="E262" i="7"/>
  <c r="D262" i="7"/>
  <c r="AH261" i="7"/>
  <c r="O261" i="7"/>
  <c r="M261" i="7"/>
  <c r="N261" i="7" s="1"/>
  <c r="K261" i="7"/>
  <c r="J261" i="7"/>
  <c r="E261" i="7"/>
  <c r="D261" i="7"/>
  <c r="AH260" i="7"/>
  <c r="O260" i="7"/>
  <c r="M260" i="7"/>
  <c r="N260" i="7" s="1"/>
  <c r="K260" i="7"/>
  <c r="J260" i="7"/>
  <c r="E260" i="7"/>
  <c r="D260" i="7"/>
  <c r="AH259" i="7"/>
  <c r="O259" i="7"/>
  <c r="M259" i="7"/>
  <c r="N259" i="7" s="1"/>
  <c r="K259" i="7"/>
  <c r="J259" i="7"/>
  <c r="E259" i="7"/>
  <c r="D259" i="7"/>
  <c r="AH258" i="7"/>
  <c r="O258" i="7"/>
  <c r="N258" i="7"/>
  <c r="M258" i="7"/>
  <c r="K258" i="7"/>
  <c r="J258" i="7"/>
  <c r="E258" i="7"/>
  <c r="D258" i="7"/>
  <c r="AH257" i="7"/>
  <c r="O257" i="7"/>
  <c r="N257" i="7"/>
  <c r="M257" i="7"/>
  <c r="K257" i="7"/>
  <c r="J257" i="7"/>
  <c r="E257" i="7"/>
  <c r="D257" i="7"/>
  <c r="AH256" i="7"/>
  <c r="O256" i="7"/>
  <c r="N256" i="7"/>
  <c r="M256" i="7"/>
  <c r="K256" i="7"/>
  <c r="J256" i="7"/>
  <c r="E256" i="7"/>
  <c r="D256" i="7"/>
  <c r="AH255" i="7"/>
  <c r="O255" i="7"/>
  <c r="N255" i="7"/>
  <c r="M255" i="7"/>
  <c r="K255" i="7"/>
  <c r="J255" i="7"/>
  <c r="E255" i="7"/>
  <c r="D255" i="7"/>
  <c r="AH254" i="7"/>
  <c r="O254" i="7"/>
  <c r="N254" i="7"/>
  <c r="M254" i="7"/>
  <c r="K254" i="7"/>
  <c r="J254" i="7"/>
  <c r="E254" i="7"/>
  <c r="D254" i="7"/>
  <c r="AH253" i="7"/>
  <c r="O253" i="7"/>
  <c r="N253" i="7"/>
  <c r="M253" i="7"/>
  <c r="K253" i="7"/>
  <c r="J253" i="7"/>
  <c r="E253" i="7"/>
  <c r="D253" i="7"/>
  <c r="AH252" i="7"/>
  <c r="O252" i="7"/>
  <c r="N252" i="7"/>
  <c r="M252" i="7"/>
  <c r="K252" i="7"/>
  <c r="J252" i="7"/>
  <c r="E252" i="7"/>
  <c r="D252" i="7"/>
  <c r="AH251" i="7"/>
  <c r="O251" i="7"/>
  <c r="M251" i="7"/>
  <c r="N251" i="7" s="1"/>
  <c r="K251" i="7"/>
  <c r="J251" i="7"/>
  <c r="E251" i="7"/>
  <c r="D251" i="7"/>
  <c r="AH250" i="7"/>
  <c r="O250" i="7"/>
  <c r="N250" i="7"/>
  <c r="M250" i="7"/>
  <c r="K250" i="7"/>
  <c r="J250" i="7"/>
  <c r="E250" i="7"/>
  <c r="D250" i="7"/>
  <c r="AH249" i="7"/>
  <c r="O249" i="7"/>
  <c r="N249" i="7"/>
  <c r="M249" i="7"/>
  <c r="K249" i="7"/>
  <c r="J249" i="7"/>
  <c r="E249" i="7"/>
  <c r="D249" i="7"/>
  <c r="AH248" i="7"/>
  <c r="O248" i="7"/>
  <c r="M248" i="7"/>
  <c r="N248" i="7" s="1"/>
  <c r="K248" i="7"/>
  <c r="J248" i="7"/>
  <c r="E248" i="7"/>
  <c r="D248" i="7"/>
  <c r="AH247" i="7"/>
  <c r="O247" i="7"/>
  <c r="N247" i="7"/>
  <c r="M247" i="7"/>
  <c r="K247" i="7"/>
  <c r="J247" i="7"/>
  <c r="E247" i="7"/>
  <c r="D247" i="7"/>
  <c r="AH246" i="7"/>
  <c r="O246" i="7"/>
  <c r="N246" i="7"/>
  <c r="M246" i="7"/>
  <c r="K246" i="7"/>
  <c r="J246" i="7"/>
  <c r="E246" i="7"/>
  <c r="D246" i="7"/>
  <c r="AH245" i="7"/>
  <c r="O245" i="7"/>
  <c r="M245" i="7"/>
  <c r="N245" i="7" s="1"/>
  <c r="K245" i="7"/>
  <c r="J245" i="7"/>
  <c r="E245" i="7"/>
  <c r="D245" i="7"/>
  <c r="AH244" i="7"/>
  <c r="O244" i="7"/>
  <c r="M244" i="7"/>
  <c r="N244" i="7" s="1"/>
  <c r="K244" i="7"/>
  <c r="J244" i="7"/>
  <c r="E244" i="7"/>
  <c r="D244" i="7"/>
  <c r="AH243" i="7"/>
  <c r="O243" i="7"/>
  <c r="M243" i="7"/>
  <c r="N243" i="7" s="1"/>
  <c r="K243" i="7"/>
  <c r="J243" i="7"/>
  <c r="E243" i="7"/>
  <c r="D243" i="7"/>
  <c r="AH242" i="7"/>
  <c r="O242" i="7"/>
  <c r="N242" i="7"/>
  <c r="M242" i="7"/>
  <c r="K242" i="7"/>
  <c r="J242" i="7"/>
  <c r="E242" i="7"/>
  <c r="D242" i="7"/>
  <c r="AH241" i="7"/>
  <c r="O241" i="7"/>
  <c r="M241" i="7"/>
  <c r="N241" i="7" s="1"/>
  <c r="K241" i="7"/>
  <c r="J241" i="7"/>
  <c r="E241" i="7"/>
  <c r="D241" i="7"/>
  <c r="AH240" i="7"/>
  <c r="O240" i="7"/>
  <c r="M240" i="7"/>
  <c r="N240" i="7" s="1"/>
  <c r="K240" i="7"/>
  <c r="J240" i="7"/>
  <c r="E240" i="7"/>
  <c r="D240" i="7"/>
  <c r="AH239" i="7"/>
  <c r="O239" i="7"/>
  <c r="N239" i="7"/>
  <c r="M239" i="7"/>
  <c r="K239" i="7"/>
  <c r="J239" i="7"/>
  <c r="E239" i="7"/>
  <c r="D239" i="7"/>
  <c r="AH238" i="7"/>
  <c r="O238" i="7"/>
  <c r="M238" i="7"/>
  <c r="N238" i="7" s="1"/>
  <c r="K238" i="7"/>
  <c r="J238" i="7"/>
  <c r="E238" i="7"/>
  <c r="D238" i="7"/>
  <c r="AH237" i="7"/>
  <c r="O237" i="7"/>
  <c r="M237" i="7"/>
  <c r="N237" i="7" s="1"/>
  <c r="K237" i="7"/>
  <c r="J237" i="7"/>
  <c r="E237" i="7"/>
  <c r="D237" i="7"/>
  <c r="AH236" i="7"/>
  <c r="O236" i="7"/>
  <c r="N236" i="7"/>
  <c r="M236" i="7"/>
  <c r="K236" i="7"/>
  <c r="J236" i="7"/>
  <c r="E236" i="7"/>
  <c r="D236" i="7"/>
  <c r="AH235" i="7"/>
  <c r="O235" i="7"/>
  <c r="N235" i="7"/>
  <c r="M235" i="7"/>
  <c r="K235" i="7"/>
  <c r="J235" i="7"/>
  <c r="E235" i="7"/>
  <c r="D235" i="7"/>
  <c r="AH234" i="7"/>
  <c r="O234" i="7"/>
  <c r="N234" i="7"/>
  <c r="M234" i="7"/>
  <c r="K234" i="7"/>
  <c r="J234" i="7"/>
  <c r="E234" i="7"/>
  <c r="D234" i="7"/>
  <c r="AH233" i="7"/>
  <c r="O233" i="7"/>
  <c r="N233" i="7"/>
  <c r="M233" i="7"/>
  <c r="K233" i="7"/>
  <c r="J233" i="7"/>
  <c r="E233" i="7"/>
  <c r="D233" i="7"/>
  <c r="AH232" i="7"/>
  <c r="O232" i="7"/>
  <c r="M232" i="7"/>
  <c r="N232" i="7" s="1"/>
  <c r="K232" i="7"/>
  <c r="J232" i="7"/>
  <c r="E232" i="7"/>
  <c r="D232" i="7"/>
  <c r="AH231" i="7"/>
  <c r="O231" i="7"/>
  <c r="M231" i="7"/>
  <c r="N231" i="7" s="1"/>
  <c r="K231" i="7"/>
  <c r="J231" i="7"/>
  <c r="E231" i="7"/>
  <c r="D231" i="7"/>
  <c r="AH230" i="7"/>
  <c r="O230" i="7"/>
  <c r="M230" i="7"/>
  <c r="N230" i="7" s="1"/>
  <c r="K230" i="7"/>
  <c r="J230" i="7"/>
  <c r="E230" i="7"/>
  <c r="D230" i="7"/>
  <c r="AH229" i="7"/>
  <c r="O229" i="7"/>
  <c r="M229" i="7"/>
  <c r="N229" i="7" s="1"/>
  <c r="K229" i="7"/>
  <c r="J229" i="7"/>
  <c r="E229" i="7"/>
  <c r="D229" i="7"/>
  <c r="AH228" i="7"/>
  <c r="O228" i="7"/>
  <c r="N228" i="7"/>
  <c r="M228" i="7"/>
  <c r="K228" i="7"/>
  <c r="J228" i="7"/>
  <c r="E228" i="7"/>
  <c r="D228" i="7"/>
  <c r="AH227" i="7"/>
  <c r="O227" i="7"/>
  <c r="M227" i="7"/>
  <c r="N227" i="7" s="1"/>
  <c r="K227" i="7"/>
  <c r="J227" i="7"/>
  <c r="E227" i="7"/>
  <c r="D227" i="7"/>
  <c r="AH226" i="7"/>
  <c r="O226" i="7"/>
  <c r="N226" i="7"/>
  <c r="M226" i="7"/>
  <c r="K226" i="7"/>
  <c r="J226" i="7"/>
  <c r="E226" i="7"/>
  <c r="D226" i="7"/>
  <c r="AH225" i="7"/>
  <c r="O225" i="7"/>
  <c r="N225" i="7"/>
  <c r="M225" i="7"/>
  <c r="K225" i="7"/>
  <c r="J225" i="7"/>
  <c r="E225" i="7"/>
  <c r="D225" i="7"/>
  <c r="AH224" i="7"/>
  <c r="O224" i="7"/>
  <c r="N224" i="7"/>
  <c r="M224" i="7"/>
  <c r="K224" i="7"/>
  <c r="J224" i="7"/>
  <c r="E224" i="7"/>
  <c r="D224" i="7"/>
  <c r="AH223" i="7"/>
  <c r="O223" i="7"/>
  <c r="M223" i="7"/>
  <c r="N223" i="7" s="1"/>
  <c r="K223" i="7"/>
  <c r="J223" i="7"/>
  <c r="E223" i="7"/>
  <c r="D223" i="7"/>
  <c r="AH222" i="7"/>
  <c r="O222" i="7"/>
  <c r="M222" i="7"/>
  <c r="N222" i="7" s="1"/>
  <c r="K222" i="7"/>
  <c r="J222" i="7"/>
  <c r="E222" i="7"/>
  <c r="D222" i="7"/>
  <c r="AH221" i="7"/>
  <c r="O221" i="7"/>
  <c r="M221" i="7"/>
  <c r="N221" i="7" s="1"/>
  <c r="K221" i="7"/>
  <c r="J221" i="7"/>
  <c r="E221" i="7"/>
  <c r="D221" i="7"/>
  <c r="AH220" i="7"/>
  <c r="O220" i="7"/>
  <c r="N220" i="7"/>
  <c r="M220" i="7"/>
  <c r="K220" i="7"/>
  <c r="J220" i="7"/>
  <c r="E220" i="7"/>
  <c r="D220" i="7"/>
  <c r="AH219" i="7"/>
  <c r="O219" i="7"/>
  <c r="M219" i="7"/>
  <c r="N219" i="7" s="1"/>
  <c r="K219" i="7"/>
  <c r="J219" i="7"/>
  <c r="E219" i="7"/>
  <c r="D219" i="7"/>
  <c r="AH218" i="7"/>
  <c r="O218" i="7"/>
  <c r="N218" i="7"/>
  <c r="M218" i="7"/>
  <c r="K218" i="7"/>
  <c r="J218" i="7"/>
  <c r="E218" i="7"/>
  <c r="D218" i="7"/>
  <c r="AH217" i="7"/>
  <c r="O217" i="7"/>
  <c r="N217" i="7"/>
  <c r="M217" i="7"/>
  <c r="K217" i="7"/>
  <c r="J217" i="7"/>
  <c r="E217" i="7"/>
  <c r="D217" i="7"/>
  <c r="AH216" i="7"/>
  <c r="O216" i="7"/>
  <c r="N216" i="7"/>
  <c r="M216" i="7"/>
  <c r="K216" i="7"/>
  <c r="J216" i="7"/>
  <c r="E216" i="7"/>
  <c r="D216" i="7"/>
  <c r="AH215" i="7"/>
  <c r="O215" i="7"/>
  <c r="M215" i="7"/>
  <c r="N215" i="7" s="1"/>
  <c r="K215" i="7"/>
  <c r="J215" i="7"/>
  <c r="E215" i="7"/>
  <c r="D215" i="7"/>
  <c r="AH214" i="7"/>
  <c r="O214" i="7"/>
  <c r="M214" i="7"/>
  <c r="N214" i="7" s="1"/>
  <c r="K214" i="7"/>
  <c r="J214" i="7"/>
  <c r="E214" i="7"/>
  <c r="D214" i="7"/>
  <c r="AH213" i="7"/>
  <c r="O213" i="7"/>
  <c r="M213" i="7"/>
  <c r="N213" i="7" s="1"/>
  <c r="K213" i="7"/>
  <c r="J213" i="7"/>
  <c r="E213" i="7"/>
  <c r="D213" i="7"/>
  <c r="AH212" i="7"/>
  <c r="O212" i="7"/>
  <c r="N212" i="7"/>
  <c r="M212" i="7"/>
  <c r="K212" i="7"/>
  <c r="J212" i="7"/>
  <c r="E212" i="7"/>
  <c r="D212" i="7"/>
  <c r="AH211" i="7"/>
  <c r="O211" i="7"/>
  <c r="M211" i="7"/>
  <c r="N211" i="7" s="1"/>
  <c r="K211" i="7"/>
  <c r="J211" i="7"/>
  <c r="E211" i="7"/>
  <c r="D211" i="7"/>
  <c r="AH210" i="7"/>
  <c r="O210" i="7"/>
  <c r="N210" i="7"/>
  <c r="M210" i="7"/>
  <c r="K210" i="7"/>
  <c r="J210" i="7"/>
  <c r="E210" i="7"/>
  <c r="D210" i="7"/>
  <c r="AH209" i="7"/>
  <c r="O209" i="7"/>
  <c r="N209" i="7"/>
  <c r="M209" i="7"/>
  <c r="K209" i="7"/>
  <c r="J209" i="7"/>
  <c r="E209" i="7"/>
  <c r="D209" i="7"/>
  <c r="AH208" i="7"/>
  <c r="O208" i="7"/>
  <c r="M208" i="7"/>
  <c r="N208" i="7" s="1"/>
  <c r="K208" i="7"/>
  <c r="J208" i="7"/>
  <c r="E208" i="7"/>
  <c r="D208" i="7"/>
  <c r="AH207" i="7"/>
  <c r="O207" i="7"/>
  <c r="M207" i="7"/>
  <c r="N207" i="7" s="1"/>
  <c r="K207" i="7"/>
  <c r="J207" i="7"/>
  <c r="E207" i="7"/>
  <c r="D207" i="7"/>
  <c r="AH206" i="7"/>
  <c r="O206" i="7"/>
  <c r="M206" i="7"/>
  <c r="N206" i="7" s="1"/>
  <c r="K206" i="7"/>
  <c r="J206" i="7"/>
  <c r="E206" i="7"/>
  <c r="D206" i="7"/>
  <c r="AH205" i="7"/>
  <c r="O205" i="7"/>
  <c r="M205" i="7"/>
  <c r="N205" i="7" s="1"/>
  <c r="K205" i="7"/>
  <c r="J205" i="7"/>
  <c r="E205" i="7"/>
  <c r="D205" i="7"/>
  <c r="AH204" i="7"/>
  <c r="O204" i="7"/>
  <c r="M204" i="7"/>
  <c r="N204" i="7" s="1"/>
  <c r="K204" i="7"/>
  <c r="J204" i="7"/>
  <c r="E204" i="7"/>
  <c r="D204" i="7"/>
  <c r="AH203" i="7"/>
  <c r="O203" i="7"/>
  <c r="M203" i="7"/>
  <c r="N203" i="7" s="1"/>
  <c r="K203" i="7"/>
  <c r="J203" i="7"/>
  <c r="E203" i="7"/>
  <c r="D203" i="7"/>
  <c r="AH202" i="7"/>
  <c r="O202" i="7"/>
  <c r="M202" i="7"/>
  <c r="N202" i="7" s="1"/>
  <c r="K202" i="7"/>
  <c r="J202" i="7"/>
  <c r="E202" i="7"/>
  <c r="D202" i="7"/>
  <c r="AH201" i="7"/>
  <c r="O201" i="7"/>
  <c r="N201" i="7"/>
  <c r="M201" i="7"/>
  <c r="K201" i="7"/>
  <c r="J201" i="7"/>
  <c r="E201" i="7"/>
  <c r="D201" i="7"/>
  <c r="AH200" i="7"/>
  <c r="O200" i="7"/>
  <c r="N200" i="7"/>
  <c r="M200" i="7"/>
  <c r="K200" i="7"/>
  <c r="J200" i="7"/>
  <c r="E200" i="7"/>
  <c r="D200" i="7"/>
  <c r="AH199" i="7"/>
  <c r="O199" i="7"/>
  <c r="M199" i="7"/>
  <c r="N199" i="7" s="1"/>
  <c r="K199" i="7"/>
  <c r="J199" i="7"/>
  <c r="E199" i="7"/>
  <c r="D199" i="7"/>
  <c r="AH198" i="7"/>
  <c r="O198" i="7"/>
  <c r="N198" i="7"/>
  <c r="M198" i="7"/>
  <c r="K198" i="7"/>
  <c r="J198" i="7"/>
  <c r="E198" i="7"/>
  <c r="D198" i="7"/>
  <c r="AH197" i="7"/>
  <c r="O197" i="7"/>
  <c r="M197" i="7"/>
  <c r="N197" i="7" s="1"/>
  <c r="K197" i="7"/>
  <c r="J197" i="7"/>
  <c r="E197" i="7"/>
  <c r="D197" i="7"/>
  <c r="AH196" i="7"/>
  <c r="O196" i="7"/>
  <c r="N196" i="7"/>
  <c r="M196" i="7"/>
  <c r="K196" i="7"/>
  <c r="J196" i="7"/>
  <c r="E196" i="7"/>
  <c r="D196" i="7"/>
  <c r="AH195" i="7"/>
  <c r="O195" i="7"/>
  <c r="N195" i="7"/>
  <c r="M195" i="7"/>
  <c r="K195" i="7"/>
  <c r="J195" i="7"/>
  <c r="E195" i="7"/>
  <c r="D195" i="7"/>
  <c r="AH194" i="7"/>
  <c r="O194" i="7"/>
  <c r="N194" i="7"/>
  <c r="M194" i="7"/>
  <c r="K194" i="7"/>
  <c r="J194" i="7"/>
  <c r="E194" i="7"/>
  <c r="D194" i="7"/>
  <c r="AH193" i="7"/>
  <c r="O193" i="7"/>
  <c r="M193" i="7"/>
  <c r="N193" i="7" s="1"/>
  <c r="K193" i="7"/>
  <c r="J193" i="7"/>
  <c r="E193" i="7"/>
  <c r="D193" i="7"/>
  <c r="AH192" i="7"/>
  <c r="O192" i="7"/>
  <c r="M192" i="7"/>
  <c r="N192" i="7" s="1"/>
  <c r="K192" i="7"/>
  <c r="J192" i="7"/>
  <c r="E192" i="7"/>
  <c r="D192" i="7"/>
  <c r="AH191" i="7"/>
  <c r="O191" i="7"/>
  <c r="M191" i="7"/>
  <c r="N191" i="7" s="1"/>
  <c r="K191" i="7"/>
  <c r="J191" i="7"/>
  <c r="E191" i="7"/>
  <c r="D191" i="7"/>
  <c r="AH190" i="7"/>
  <c r="O190" i="7"/>
  <c r="N190" i="7"/>
  <c r="M190" i="7"/>
  <c r="K190" i="7"/>
  <c r="J190" i="7"/>
  <c r="E190" i="7"/>
  <c r="D190" i="7"/>
  <c r="AH189" i="7"/>
  <c r="O189" i="7"/>
  <c r="M189" i="7"/>
  <c r="N189" i="7" s="1"/>
  <c r="K189" i="7"/>
  <c r="J189" i="7"/>
  <c r="E189" i="7"/>
  <c r="D189" i="7"/>
  <c r="AH188" i="7"/>
  <c r="O188" i="7"/>
  <c r="N188" i="7"/>
  <c r="M188" i="7"/>
  <c r="K188" i="7"/>
  <c r="J188" i="7"/>
  <c r="E188" i="7"/>
  <c r="D188" i="7"/>
  <c r="AH187" i="7"/>
  <c r="O187" i="7"/>
  <c r="M187" i="7"/>
  <c r="N187" i="7" s="1"/>
  <c r="K187" i="7"/>
  <c r="J187" i="7"/>
  <c r="E187" i="7"/>
  <c r="D187" i="7"/>
  <c r="AH186" i="7"/>
  <c r="O186" i="7"/>
  <c r="M186" i="7"/>
  <c r="N186" i="7" s="1"/>
  <c r="K186" i="7"/>
  <c r="J186" i="7"/>
  <c r="E186" i="7"/>
  <c r="D186" i="7"/>
  <c r="AH185" i="7"/>
  <c r="O185" i="7"/>
  <c r="N185" i="7"/>
  <c r="M185" i="7"/>
  <c r="K185" i="7"/>
  <c r="J185" i="7"/>
  <c r="E185" i="7"/>
  <c r="D185" i="7"/>
  <c r="AH184" i="7"/>
  <c r="O184" i="7"/>
  <c r="M184" i="7"/>
  <c r="N184" i="7" s="1"/>
  <c r="K184" i="7"/>
  <c r="J184" i="7"/>
  <c r="E184" i="7"/>
  <c r="D184" i="7"/>
  <c r="AH183" i="7"/>
  <c r="O183" i="7"/>
  <c r="M183" i="7"/>
  <c r="N183" i="7" s="1"/>
  <c r="K183" i="7"/>
  <c r="J183" i="7"/>
  <c r="E183" i="7"/>
  <c r="D183" i="7"/>
  <c r="AH182" i="7"/>
  <c r="O182" i="7"/>
  <c r="N182" i="7"/>
  <c r="M182" i="7"/>
  <c r="K182" i="7"/>
  <c r="J182" i="7"/>
  <c r="E182" i="7"/>
  <c r="D182" i="7"/>
  <c r="AH181" i="7"/>
  <c r="O181" i="7"/>
  <c r="N181" i="7"/>
  <c r="M181" i="7"/>
  <c r="K181" i="7"/>
  <c r="J181" i="7"/>
  <c r="E181" i="7"/>
  <c r="D181" i="7"/>
  <c r="AH180" i="7"/>
  <c r="O180" i="7"/>
  <c r="N180" i="7"/>
  <c r="M180" i="7"/>
  <c r="K180" i="7"/>
  <c r="J180" i="7"/>
  <c r="E180" i="7"/>
  <c r="D180" i="7"/>
  <c r="AH179" i="7"/>
  <c r="O179" i="7"/>
  <c r="M179" i="7"/>
  <c r="N179" i="7" s="1"/>
  <c r="K179" i="7"/>
  <c r="J179" i="7"/>
  <c r="E179" i="7"/>
  <c r="D179" i="7"/>
  <c r="AH178" i="7"/>
  <c r="O178" i="7"/>
  <c r="M178" i="7"/>
  <c r="N178" i="7" s="1"/>
  <c r="K178" i="7"/>
  <c r="J178" i="7"/>
  <c r="E178" i="7"/>
  <c r="D178" i="7"/>
  <c r="AH177" i="7"/>
  <c r="O177" i="7"/>
  <c r="N177" i="7"/>
  <c r="M177" i="7"/>
  <c r="K177" i="7"/>
  <c r="J177" i="7"/>
  <c r="E177" i="7"/>
  <c r="D177" i="7"/>
  <c r="AH176" i="7"/>
  <c r="O176" i="7"/>
  <c r="M176" i="7"/>
  <c r="N176" i="7" s="1"/>
  <c r="K176" i="7"/>
  <c r="J176" i="7"/>
  <c r="E176" i="7"/>
  <c r="D176" i="7"/>
  <c r="AH175" i="7"/>
  <c r="O175" i="7"/>
  <c r="M175" i="7"/>
  <c r="N175" i="7" s="1"/>
  <c r="K175" i="7"/>
  <c r="J175" i="7"/>
  <c r="E175" i="7"/>
  <c r="D175" i="7"/>
  <c r="AH174" i="7"/>
  <c r="O174" i="7"/>
  <c r="N174" i="7"/>
  <c r="M174" i="7"/>
  <c r="K174" i="7"/>
  <c r="J174" i="7"/>
  <c r="E174" i="7"/>
  <c r="D174" i="7"/>
  <c r="AH173" i="7"/>
  <c r="O173" i="7"/>
  <c r="N173" i="7"/>
  <c r="M173" i="7"/>
  <c r="K173" i="7"/>
  <c r="J173" i="7"/>
  <c r="E173" i="7"/>
  <c r="D173" i="7"/>
  <c r="AH172" i="7"/>
  <c r="O172" i="7"/>
  <c r="M172" i="7"/>
  <c r="N172" i="7" s="1"/>
  <c r="K172" i="7"/>
  <c r="J172" i="7"/>
  <c r="E172" i="7"/>
  <c r="D172" i="7"/>
  <c r="AH171" i="7"/>
  <c r="O171" i="7"/>
  <c r="N171" i="7"/>
  <c r="M171" i="7"/>
  <c r="K171" i="7"/>
  <c r="J171" i="7"/>
  <c r="E171" i="7"/>
  <c r="D171" i="7"/>
  <c r="AH170" i="7"/>
  <c r="O170" i="7"/>
  <c r="M170" i="7"/>
  <c r="N170" i="7" s="1"/>
  <c r="K170" i="7"/>
  <c r="J170" i="7"/>
  <c r="E170" i="7"/>
  <c r="D170" i="7"/>
  <c r="AH169" i="7"/>
  <c r="O169" i="7"/>
  <c r="N169" i="7"/>
  <c r="M169" i="7"/>
  <c r="K169" i="7"/>
  <c r="J169" i="7"/>
  <c r="E169" i="7"/>
  <c r="D169" i="7"/>
  <c r="AH168" i="7"/>
  <c r="O168" i="7"/>
  <c r="N168" i="7"/>
  <c r="M168" i="7"/>
  <c r="K168" i="7"/>
  <c r="J168" i="7"/>
  <c r="E168" i="7"/>
  <c r="D168" i="7"/>
  <c r="AH167" i="7"/>
  <c r="O167" i="7"/>
  <c r="M167" i="7"/>
  <c r="N167" i="7" s="1"/>
  <c r="K167" i="7"/>
  <c r="J167" i="7"/>
  <c r="E167" i="7"/>
  <c r="D167" i="7"/>
  <c r="AH166" i="7"/>
  <c r="O166" i="7"/>
  <c r="N166" i="7"/>
  <c r="M166" i="7"/>
  <c r="K166" i="7"/>
  <c r="J166" i="7"/>
  <c r="E166" i="7"/>
  <c r="D166" i="7"/>
  <c r="AH165" i="7"/>
  <c r="O165" i="7"/>
  <c r="M165" i="7"/>
  <c r="N165" i="7" s="1"/>
  <c r="K165" i="7"/>
  <c r="J165" i="7"/>
  <c r="E165" i="7"/>
  <c r="D165" i="7"/>
  <c r="AH164" i="7"/>
  <c r="O164" i="7"/>
  <c r="M164" i="7"/>
  <c r="N164" i="7" s="1"/>
  <c r="K164" i="7"/>
  <c r="J164" i="7"/>
  <c r="E164" i="7"/>
  <c r="D164" i="7"/>
  <c r="AH163" i="7"/>
  <c r="O163" i="7"/>
  <c r="M163" i="7"/>
  <c r="N163" i="7" s="1"/>
  <c r="K163" i="7"/>
  <c r="J163" i="7"/>
  <c r="E163" i="7"/>
  <c r="D163" i="7"/>
  <c r="AH162" i="7"/>
  <c r="O162" i="7"/>
  <c r="M162" i="7"/>
  <c r="N162" i="7" s="1"/>
  <c r="K162" i="7"/>
  <c r="J162" i="7"/>
  <c r="E162" i="7"/>
  <c r="D162" i="7"/>
  <c r="AH161" i="7"/>
  <c r="O161" i="7"/>
  <c r="N161" i="7"/>
  <c r="M161" i="7"/>
  <c r="K161" i="7"/>
  <c r="J161" i="7"/>
  <c r="E161" i="7"/>
  <c r="D161" i="7"/>
  <c r="AH160" i="7"/>
  <c r="O160" i="7"/>
  <c r="N160" i="7"/>
  <c r="M160" i="7"/>
  <c r="K160" i="7"/>
  <c r="J160" i="7"/>
  <c r="E160" i="7"/>
  <c r="D160" i="7"/>
  <c r="AH159" i="7"/>
  <c r="O159" i="7"/>
  <c r="M159" i="7"/>
  <c r="N159" i="7" s="1"/>
  <c r="K159" i="7"/>
  <c r="J159" i="7"/>
  <c r="E159" i="7"/>
  <c r="D159" i="7"/>
  <c r="AH158" i="7"/>
  <c r="O158" i="7"/>
  <c r="N158" i="7"/>
  <c r="M158" i="7"/>
  <c r="K158" i="7"/>
  <c r="J158" i="7"/>
  <c r="E158" i="7"/>
  <c r="D158" i="7"/>
  <c r="AH157" i="7"/>
  <c r="O157" i="7"/>
  <c r="N157" i="7"/>
  <c r="M157" i="7"/>
  <c r="K157" i="7"/>
  <c r="J157" i="7"/>
  <c r="E157" i="7"/>
  <c r="D157" i="7"/>
  <c r="AH156" i="7"/>
  <c r="O156" i="7"/>
  <c r="M156" i="7"/>
  <c r="N156" i="7" s="1"/>
  <c r="K156" i="7"/>
  <c r="J156" i="7"/>
  <c r="E156" i="7"/>
  <c r="D156" i="7"/>
  <c r="AH155" i="7"/>
  <c r="O155" i="7"/>
  <c r="N155" i="7"/>
  <c r="M155" i="7"/>
  <c r="K155" i="7"/>
  <c r="J155" i="7"/>
  <c r="E155" i="7"/>
  <c r="D155" i="7"/>
  <c r="AH154" i="7"/>
  <c r="O154" i="7"/>
  <c r="M154" i="7"/>
  <c r="N154" i="7" s="1"/>
  <c r="K154" i="7"/>
  <c r="J154" i="7"/>
  <c r="E154" i="7"/>
  <c r="D154" i="7"/>
  <c r="AH153" i="7"/>
  <c r="O153" i="7"/>
  <c r="M153" i="7"/>
  <c r="N153" i="7" s="1"/>
  <c r="K153" i="7"/>
  <c r="J153" i="7"/>
  <c r="E153" i="7"/>
  <c r="D153" i="7"/>
  <c r="AH152" i="7"/>
  <c r="O152" i="7"/>
  <c r="N152" i="7"/>
  <c r="M152" i="7"/>
  <c r="K152" i="7"/>
  <c r="J152" i="7"/>
  <c r="E152" i="7"/>
  <c r="D152" i="7"/>
  <c r="AH151" i="7"/>
  <c r="O151" i="7"/>
  <c r="M151" i="7"/>
  <c r="N151" i="7" s="1"/>
  <c r="K151" i="7"/>
  <c r="J151" i="7"/>
  <c r="E151" i="7"/>
  <c r="D151" i="7"/>
  <c r="AH150" i="7"/>
  <c r="O150" i="7"/>
  <c r="N150" i="7"/>
  <c r="M150" i="7"/>
  <c r="K150" i="7"/>
  <c r="J150" i="7"/>
  <c r="E150" i="7"/>
  <c r="D150" i="7"/>
  <c r="AH149" i="7"/>
  <c r="O149" i="7"/>
  <c r="N149" i="7"/>
  <c r="M149" i="7"/>
  <c r="K149" i="7"/>
  <c r="J149" i="7"/>
  <c r="E149" i="7"/>
  <c r="D149" i="7"/>
  <c r="AH148" i="7"/>
  <c r="O148" i="7"/>
  <c r="M148" i="7"/>
  <c r="N148" i="7" s="1"/>
  <c r="K148" i="7"/>
  <c r="J148" i="7"/>
  <c r="E148" i="7"/>
  <c r="D148" i="7"/>
  <c r="AH147" i="7"/>
  <c r="O147" i="7"/>
  <c r="N147" i="7"/>
  <c r="M147" i="7"/>
  <c r="K147" i="7"/>
  <c r="J147" i="7"/>
  <c r="E147" i="7"/>
  <c r="D147" i="7"/>
  <c r="AH146" i="7"/>
  <c r="O146" i="7"/>
  <c r="N146" i="7"/>
  <c r="M146" i="7"/>
  <c r="K146" i="7"/>
  <c r="J146" i="7"/>
  <c r="E146" i="7"/>
  <c r="D146" i="7"/>
  <c r="AH145" i="7"/>
  <c r="O145" i="7"/>
  <c r="M145" i="7"/>
  <c r="N145" i="7" s="1"/>
  <c r="K145" i="7"/>
  <c r="J145" i="7"/>
  <c r="E145" i="7"/>
  <c r="D145" i="7"/>
  <c r="AH144" i="7"/>
  <c r="O144" i="7"/>
  <c r="N144" i="7"/>
  <c r="M144" i="7"/>
  <c r="K144" i="7"/>
  <c r="J144" i="7"/>
  <c r="E144" i="7"/>
  <c r="D144" i="7"/>
  <c r="AH143" i="7"/>
  <c r="O143" i="7"/>
  <c r="M143" i="7"/>
  <c r="N143" i="7" s="1"/>
  <c r="K143" i="7"/>
  <c r="J143" i="7"/>
  <c r="E143" i="7"/>
  <c r="D143" i="7"/>
  <c r="AH142" i="7"/>
  <c r="O142" i="7"/>
  <c r="N142" i="7"/>
  <c r="M142" i="7"/>
  <c r="K142" i="7"/>
  <c r="J142" i="7"/>
  <c r="E142" i="7"/>
  <c r="D142" i="7"/>
  <c r="AH141" i="7"/>
  <c r="O141" i="7"/>
  <c r="N141" i="7"/>
  <c r="M141" i="7"/>
  <c r="K141" i="7"/>
  <c r="J141" i="7"/>
  <c r="E141" i="7"/>
  <c r="D141" i="7"/>
  <c r="AH140" i="7"/>
  <c r="O140" i="7"/>
  <c r="M140" i="7"/>
  <c r="N140" i="7" s="1"/>
  <c r="K140" i="7"/>
  <c r="J140" i="7"/>
  <c r="E140" i="7"/>
  <c r="D140" i="7"/>
  <c r="AH139" i="7"/>
  <c r="O139" i="7"/>
  <c r="N139" i="7"/>
  <c r="M139" i="7"/>
  <c r="K139" i="7"/>
  <c r="J139" i="7"/>
  <c r="E139" i="7"/>
  <c r="D139" i="7"/>
  <c r="AH138" i="7"/>
  <c r="O138" i="7"/>
  <c r="N138" i="7"/>
  <c r="M138" i="7"/>
  <c r="K138" i="7"/>
  <c r="J138" i="7"/>
  <c r="E138" i="7"/>
  <c r="D138" i="7"/>
  <c r="AH137" i="7"/>
  <c r="O137" i="7"/>
  <c r="N137" i="7"/>
  <c r="M137" i="7"/>
  <c r="K137" i="7"/>
  <c r="J137" i="7"/>
  <c r="E137" i="7"/>
  <c r="D137" i="7"/>
  <c r="AH136" i="7"/>
  <c r="O136" i="7"/>
  <c r="N136" i="7"/>
  <c r="M136" i="7"/>
  <c r="K136" i="7"/>
  <c r="J136" i="7"/>
  <c r="E136" i="7"/>
  <c r="D136" i="7"/>
  <c r="AH135" i="7"/>
  <c r="O135" i="7"/>
  <c r="M135" i="7"/>
  <c r="N135" i="7" s="1"/>
  <c r="K135" i="7"/>
  <c r="J135" i="7"/>
  <c r="E135" i="7"/>
  <c r="D135" i="7"/>
  <c r="AH134" i="7"/>
  <c r="O134" i="7"/>
  <c r="N134" i="7"/>
  <c r="M134" i="7"/>
  <c r="K134" i="7"/>
  <c r="J134" i="7"/>
  <c r="E134" i="7"/>
  <c r="D134" i="7"/>
  <c r="AH133" i="7"/>
  <c r="O133" i="7"/>
  <c r="N133" i="7"/>
  <c r="M133" i="7"/>
  <c r="K133" i="7"/>
  <c r="J133" i="7"/>
  <c r="E133" i="7"/>
  <c r="D133" i="7"/>
  <c r="AH132" i="7"/>
  <c r="O132" i="7"/>
  <c r="M132" i="7"/>
  <c r="N132" i="7" s="1"/>
  <c r="K132" i="7"/>
  <c r="J132" i="7"/>
  <c r="E132" i="7"/>
  <c r="D132" i="7"/>
  <c r="AH131" i="7"/>
  <c r="O131" i="7"/>
  <c r="N131" i="7"/>
  <c r="M131" i="7"/>
  <c r="K131" i="7"/>
  <c r="J131" i="7"/>
  <c r="E131" i="7"/>
  <c r="D131" i="7"/>
  <c r="AH130" i="7"/>
  <c r="O130" i="7"/>
  <c r="N130" i="7"/>
  <c r="M130" i="7"/>
  <c r="K130" i="7"/>
  <c r="J130" i="7"/>
  <c r="E130" i="7"/>
  <c r="D130" i="7"/>
  <c r="AH129" i="7"/>
  <c r="O129" i="7"/>
  <c r="N129" i="7"/>
  <c r="M129" i="7"/>
  <c r="K129" i="7"/>
  <c r="J129" i="7"/>
  <c r="E129" i="7"/>
  <c r="D129" i="7"/>
  <c r="AH128" i="7"/>
  <c r="O128" i="7"/>
  <c r="N128" i="7"/>
  <c r="M128" i="7"/>
  <c r="K128" i="7"/>
  <c r="J128" i="7"/>
  <c r="E128" i="7"/>
  <c r="D128" i="7"/>
  <c r="AH127" i="7"/>
  <c r="O127" i="7"/>
  <c r="M127" i="7"/>
  <c r="N127" i="7" s="1"/>
  <c r="K127" i="7"/>
  <c r="J127" i="7"/>
  <c r="E127" i="7"/>
  <c r="D127" i="7"/>
  <c r="AH126" i="7"/>
  <c r="O126" i="7"/>
  <c r="N126" i="7"/>
  <c r="M126" i="7"/>
  <c r="K126" i="7"/>
  <c r="J126" i="7"/>
  <c r="E126" i="7"/>
  <c r="D126" i="7"/>
  <c r="AH125" i="7"/>
  <c r="O125" i="7"/>
  <c r="N125" i="7"/>
  <c r="M125" i="7"/>
  <c r="K125" i="7"/>
  <c r="J125" i="7"/>
  <c r="E125" i="7"/>
  <c r="D125" i="7"/>
  <c r="AH124" i="7"/>
  <c r="O124" i="7"/>
  <c r="M124" i="7"/>
  <c r="N124" i="7" s="1"/>
  <c r="K124" i="7"/>
  <c r="J124" i="7"/>
  <c r="E124" i="7"/>
  <c r="D124" i="7"/>
  <c r="AH123" i="7"/>
  <c r="O123" i="7"/>
  <c r="N123" i="7"/>
  <c r="M123" i="7"/>
  <c r="K123" i="7"/>
  <c r="J123" i="7"/>
  <c r="E123" i="7"/>
  <c r="D123" i="7"/>
  <c r="AH122" i="7"/>
  <c r="O122" i="7"/>
  <c r="N122" i="7"/>
  <c r="M122" i="7"/>
  <c r="K122" i="7"/>
  <c r="J122" i="7"/>
  <c r="E122" i="7"/>
  <c r="D122" i="7"/>
  <c r="AH121" i="7"/>
  <c r="O121" i="7"/>
  <c r="M121" i="7"/>
  <c r="N121" i="7" s="1"/>
  <c r="K121" i="7"/>
  <c r="J121" i="7"/>
  <c r="E121" i="7"/>
  <c r="D121" i="7"/>
  <c r="AH120" i="7"/>
  <c r="O120" i="7"/>
  <c r="N120" i="7"/>
  <c r="M120" i="7"/>
  <c r="K120" i="7"/>
  <c r="J120" i="7"/>
  <c r="E120" i="7"/>
  <c r="D120" i="7"/>
  <c r="AH119" i="7"/>
  <c r="O119" i="7"/>
  <c r="N119" i="7"/>
  <c r="M119" i="7"/>
  <c r="K119" i="7"/>
  <c r="J119" i="7"/>
  <c r="E119" i="7"/>
  <c r="D119" i="7"/>
  <c r="AH118" i="7"/>
  <c r="O118" i="7"/>
  <c r="M118" i="7"/>
  <c r="N118" i="7" s="1"/>
  <c r="K118" i="7"/>
  <c r="J118" i="7"/>
  <c r="E118" i="7"/>
  <c r="D118" i="7"/>
  <c r="AH117" i="7"/>
  <c r="O117" i="7"/>
  <c r="M117" i="7"/>
  <c r="N117" i="7" s="1"/>
  <c r="K117" i="7"/>
  <c r="J117" i="7"/>
  <c r="E117" i="7"/>
  <c r="D117" i="7"/>
  <c r="AH116" i="7"/>
  <c r="O116" i="7"/>
  <c r="N116" i="7"/>
  <c r="M116" i="7"/>
  <c r="K116" i="7"/>
  <c r="J116" i="7"/>
  <c r="E116" i="7"/>
  <c r="D116" i="7"/>
  <c r="AH115" i="7"/>
  <c r="O115" i="7"/>
  <c r="N115" i="7"/>
  <c r="M115" i="7"/>
  <c r="K115" i="7"/>
  <c r="J115" i="7"/>
  <c r="E115" i="7"/>
  <c r="D115" i="7"/>
  <c r="AH114" i="7"/>
  <c r="O114" i="7"/>
  <c r="N114" i="7"/>
  <c r="M114" i="7"/>
  <c r="K114" i="7"/>
  <c r="J114" i="7"/>
  <c r="E114" i="7"/>
  <c r="D114" i="7"/>
  <c r="AH113" i="7"/>
  <c r="O113" i="7"/>
  <c r="M113" i="7"/>
  <c r="N113" i="7" s="1"/>
  <c r="K113" i="7"/>
  <c r="J113" i="7"/>
  <c r="E113" i="7"/>
  <c r="D113" i="7"/>
  <c r="AH112" i="7"/>
  <c r="O112" i="7"/>
  <c r="M112" i="7"/>
  <c r="N112" i="7" s="1"/>
  <c r="K112" i="7"/>
  <c r="J112" i="7"/>
  <c r="E112" i="7"/>
  <c r="D112" i="7"/>
  <c r="AH111" i="7"/>
  <c r="O111" i="7"/>
  <c r="N111" i="7"/>
  <c r="M111" i="7"/>
  <c r="K111" i="7"/>
  <c r="J111" i="7"/>
  <c r="E111" i="7"/>
  <c r="D111" i="7"/>
  <c r="AH110" i="7"/>
  <c r="O110" i="7"/>
  <c r="N110" i="7"/>
  <c r="M110" i="7"/>
  <c r="K110" i="7"/>
  <c r="J110" i="7"/>
  <c r="E110" i="7"/>
  <c r="D110" i="7"/>
  <c r="AH109" i="7"/>
  <c r="O109" i="7"/>
  <c r="M109" i="7"/>
  <c r="N109" i="7" s="1"/>
  <c r="K109" i="7"/>
  <c r="J109" i="7"/>
  <c r="E109" i="7"/>
  <c r="D109" i="7"/>
  <c r="AH108" i="7"/>
  <c r="O108" i="7"/>
  <c r="M108" i="7"/>
  <c r="N108" i="7" s="1"/>
  <c r="K108" i="7"/>
  <c r="J108" i="7"/>
  <c r="E108" i="7"/>
  <c r="D108" i="7"/>
  <c r="AH107" i="7"/>
  <c r="O107" i="7"/>
  <c r="N107" i="7"/>
  <c r="M107" i="7"/>
  <c r="K107" i="7"/>
  <c r="J107" i="7"/>
  <c r="E107" i="7"/>
  <c r="D107" i="7"/>
  <c r="AH106" i="7"/>
  <c r="O106" i="7"/>
  <c r="M106" i="7"/>
  <c r="N106" i="7" s="1"/>
  <c r="K106" i="7"/>
  <c r="J106" i="7"/>
  <c r="E106" i="7"/>
  <c r="D106" i="7"/>
  <c r="AH105" i="7"/>
  <c r="O105" i="7"/>
  <c r="N105" i="7"/>
  <c r="M105" i="7"/>
  <c r="K105" i="7"/>
  <c r="J105" i="7"/>
  <c r="E105" i="7"/>
  <c r="D105" i="7"/>
  <c r="AH104" i="7"/>
  <c r="O104" i="7"/>
  <c r="M104" i="7"/>
  <c r="N104" i="7" s="1"/>
  <c r="K104" i="7"/>
  <c r="J104" i="7"/>
  <c r="E104" i="7"/>
  <c r="D104" i="7"/>
  <c r="AH103" i="7"/>
  <c r="O103" i="7"/>
  <c r="N103" i="7"/>
  <c r="M103" i="7"/>
  <c r="K103" i="7"/>
  <c r="J103" i="7"/>
  <c r="E103" i="7"/>
  <c r="D103" i="7"/>
  <c r="AH102" i="7"/>
  <c r="O102" i="7"/>
  <c r="N102" i="7"/>
  <c r="M102" i="7"/>
  <c r="K102" i="7"/>
  <c r="J102" i="7"/>
  <c r="E102" i="7"/>
  <c r="D102" i="7"/>
  <c r="AH101" i="7"/>
  <c r="O101" i="7"/>
  <c r="M101" i="7"/>
  <c r="N101" i="7" s="1"/>
  <c r="K101" i="7"/>
  <c r="J101" i="7"/>
  <c r="E101" i="7"/>
  <c r="D101" i="7"/>
  <c r="AH100" i="7"/>
  <c r="O100" i="7"/>
  <c r="M100" i="7"/>
  <c r="N100" i="7" s="1"/>
  <c r="K100" i="7"/>
  <c r="J100" i="7"/>
  <c r="E100" i="7"/>
  <c r="D100" i="7"/>
  <c r="AH99" i="7"/>
  <c r="O99" i="7"/>
  <c r="N99" i="7"/>
  <c r="M99" i="7"/>
  <c r="K99" i="7"/>
  <c r="J99" i="7"/>
  <c r="E99" i="7"/>
  <c r="D99" i="7"/>
  <c r="AH98" i="7"/>
  <c r="O98" i="7"/>
  <c r="M98" i="7"/>
  <c r="N98" i="7" s="1"/>
  <c r="K98" i="7"/>
  <c r="J98" i="7"/>
  <c r="E98" i="7"/>
  <c r="D98" i="7"/>
  <c r="AH97" i="7"/>
  <c r="O97" i="7"/>
  <c r="N97" i="7"/>
  <c r="M97" i="7"/>
  <c r="K97" i="7"/>
  <c r="J97" i="7"/>
  <c r="E97" i="7"/>
  <c r="D97" i="7"/>
  <c r="AH96" i="7"/>
  <c r="O96" i="7"/>
  <c r="N96" i="7"/>
  <c r="M96" i="7"/>
  <c r="K96" i="7"/>
  <c r="J96" i="7"/>
  <c r="E96" i="7"/>
  <c r="D96" i="7"/>
  <c r="AH95" i="7"/>
  <c r="O95" i="7"/>
  <c r="N95" i="7"/>
  <c r="M95" i="7"/>
  <c r="K95" i="7"/>
  <c r="J95" i="7"/>
  <c r="E95" i="7"/>
  <c r="D95" i="7"/>
  <c r="AH94" i="7"/>
  <c r="O94" i="7"/>
  <c r="N94" i="7"/>
  <c r="M94" i="7"/>
  <c r="K94" i="7"/>
  <c r="J94" i="7"/>
  <c r="E94" i="7"/>
  <c r="D94" i="7"/>
  <c r="AH93" i="7"/>
  <c r="O93" i="7"/>
  <c r="M93" i="7"/>
  <c r="N93" i="7" s="1"/>
  <c r="K93" i="7"/>
  <c r="J93" i="7"/>
  <c r="E93" i="7"/>
  <c r="D93" i="7"/>
  <c r="AH92" i="7"/>
  <c r="O92" i="7"/>
  <c r="M92" i="7"/>
  <c r="N92" i="7" s="1"/>
  <c r="K92" i="7"/>
  <c r="J92" i="7"/>
  <c r="E92" i="7"/>
  <c r="D92" i="7"/>
  <c r="AH91" i="7"/>
  <c r="O91" i="7"/>
  <c r="N91" i="7"/>
  <c r="M91" i="7"/>
  <c r="K91" i="7"/>
  <c r="J91" i="7"/>
  <c r="E91" i="7"/>
  <c r="D91" i="7"/>
  <c r="AH90" i="7"/>
  <c r="O90" i="7"/>
  <c r="M90" i="7"/>
  <c r="N90" i="7" s="1"/>
  <c r="K90" i="7"/>
  <c r="J90" i="7"/>
  <c r="E90" i="7"/>
  <c r="D90" i="7"/>
  <c r="AH89" i="7"/>
  <c r="O89" i="7"/>
  <c r="N89" i="7"/>
  <c r="M89" i="7"/>
  <c r="K89" i="7"/>
  <c r="J89" i="7"/>
  <c r="E89" i="7"/>
  <c r="D89" i="7"/>
  <c r="AH88" i="7"/>
  <c r="O88" i="7"/>
  <c r="M88" i="7"/>
  <c r="N88" i="7" s="1"/>
  <c r="K88" i="7"/>
  <c r="J88" i="7"/>
  <c r="E88" i="7"/>
  <c r="D88" i="7"/>
  <c r="AH87" i="7"/>
  <c r="O87" i="7"/>
  <c r="N87" i="7"/>
  <c r="M87" i="7"/>
  <c r="K87" i="7"/>
  <c r="J87" i="7"/>
  <c r="E87" i="7"/>
  <c r="D87" i="7"/>
  <c r="AH86" i="7"/>
  <c r="O86" i="7"/>
  <c r="N86" i="7"/>
  <c r="M86" i="7"/>
  <c r="K86" i="7"/>
  <c r="J86" i="7"/>
  <c r="E86" i="7"/>
  <c r="D86" i="7"/>
  <c r="AH85" i="7"/>
  <c r="O85" i="7"/>
  <c r="M85" i="7"/>
  <c r="N85" i="7" s="1"/>
  <c r="K85" i="7"/>
  <c r="J85" i="7"/>
  <c r="E85" i="7"/>
  <c r="D85" i="7"/>
  <c r="AH84" i="7"/>
  <c r="O84" i="7"/>
  <c r="M84" i="7"/>
  <c r="N84" i="7" s="1"/>
  <c r="K84" i="7"/>
  <c r="J84" i="7"/>
  <c r="E84" i="7"/>
  <c r="D84" i="7"/>
  <c r="AH83" i="7"/>
  <c r="O83" i="7"/>
  <c r="N83" i="7"/>
  <c r="M83" i="7"/>
  <c r="K83" i="7"/>
  <c r="J83" i="7"/>
  <c r="E83" i="7"/>
  <c r="D83" i="7"/>
  <c r="AH82" i="7"/>
  <c r="O82" i="7"/>
  <c r="M82" i="7"/>
  <c r="N82" i="7" s="1"/>
  <c r="K82" i="7"/>
  <c r="J82" i="7"/>
  <c r="E82" i="7"/>
  <c r="D82" i="7"/>
  <c r="AH81" i="7"/>
  <c r="O81" i="7"/>
  <c r="N81" i="7"/>
  <c r="M81" i="7"/>
  <c r="K81" i="7"/>
  <c r="J81" i="7"/>
  <c r="E81" i="7"/>
  <c r="D81" i="7"/>
  <c r="AH80" i="7"/>
  <c r="O80" i="7"/>
  <c r="N80" i="7"/>
  <c r="M80" i="7"/>
  <c r="K80" i="7"/>
  <c r="J80" i="7"/>
  <c r="E80" i="7"/>
  <c r="D80" i="7"/>
  <c r="AH79" i="7"/>
  <c r="O79" i="7"/>
  <c r="N79" i="7"/>
  <c r="M79" i="7"/>
  <c r="K79" i="7"/>
  <c r="J79" i="7"/>
  <c r="E79" i="7"/>
  <c r="D79" i="7"/>
  <c r="AH78" i="7"/>
  <c r="O78" i="7"/>
  <c r="N78" i="7"/>
  <c r="M78" i="7"/>
  <c r="K78" i="7"/>
  <c r="J78" i="7"/>
  <c r="E78" i="7"/>
  <c r="D78" i="7"/>
  <c r="O77" i="7"/>
  <c r="M77" i="7"/>
  <c r="N77" i="7" s="1"/>
  <c r="K77" i="7"/>
  <c r="J77" i="7"/>
  <c r="E77" i="7"/>
  <c r="D77" i="7"/>
  <c r="N76" i="7"/>
  <c r="O76" i="7" s="1"/>
  <c r="M76" i="7"/>
  <c r="K76" i="7"/>
  <c r="J76" i="7"/>
  <c r="D76" i="7"/>
  <c r="E76" i="7" s="1"/>
  <c r="O75" i="7"/>
  <c r="M75" i="7"/>
  <c r="N75" i="7" s="1"/>
  <c r="J75" i="7"/>
  <c r="K75" i="7" s="1"/>
  <c r="D75" i="7"/>
  <c r="E75" i="7" s="1"/>
  <c r="M74" i="7"/>
  <c r="N74" i="7" s="1"/>
  <c r="O74" i="7" s="1"/>
  <c r="J74" i="7"/>
  <c r="K74" i="7" s="1"/>
  <c r="E74" i="7"/>
  <c r="D74" i="7"/>
  <c r="M73" i="7"/>
  <c r="N73" i="7" s="1"/>
  <c r="O73" i="7" s="1"/>
  <c r="K73" i="7"/>
  <c r="J73" i="7"/>
  <c r="E73" i="7"/>
  <c r="D73" i="7"/>
  <c r="M72" i="7"/>
  <c r="N72" i="7" s="1"/>
  <c r="O72" i="7" s="1"/>
  <c r="K72" i="7"/>
  <c r="J72" i="7"/>
  <c r="E72" i="7"/>
  <c r="D72" i="7"/>
  <c r="M71" i="7"/>
  <c r="N71" i="7" s="1"/>
  <c r="O71" i="7" s="1"/>
  <c r="J71" i="7"/>
  <c r="K71" i="7" s="1"/>
  <c r="D71" i="7"/>
  <c r="E71" i="7" s="1"/>
  <c r="M70" i="7"/>
  <c r="N70" i="7" s="1"/>
  <c r="O70" i="7" s="1"/>
  <c r="J70" i="7"/>
  <c r="K70" i="7" s="1"/>
  <c r="E70" i="7"/>
  <c r="D70" i="7"/>
  <c r="M69" i="7"/>
  <c r="N69" i="7" s="1"/>
  <c r="O69" i="7" s="1"/>
  <c r="K69" i="7"/>
  <c r="J69" i="7"/>
  <c r="D69" i="7"/>
  <c r="E69" i="7" s="1"/>
  <c r="M68" i="7"/>
  <c r="N68" i="7" s="1"/>
  <c r="O68" i="7" s="1"/>
  <c r="K68" i="7"/>
  <c r="J68" i="7"/>
  <c r="E68" i="7"/>
  <c r="D68" i="7"/>
  <c r="M67" i="7"/>
  <c r="N67" i="7" s="1"/>
  <c r="O67" i="7" s="1"/>
  <c r="J67" i="7"/>
  <c r="K67" i="7" s="1"/>
  <c r="E67" i="7"/>
  <c r="D67" i="7"/>
  <c r="O66" i="7"/>
  <c r="M66" i="7"/>
  <c r="N66" i="7" s="1"/>
  <c r="K66" i="7"/>
  <c r="J66" i="7"/>
  <c r="E66" i="7"/>
  <c r="D66" i="7"/>
  <c r="M65" i="7"/>
  <c r="N65" i="7" s="1"/>
  <c r="O65" i="7" s="1"/>
  <c r="J65" i="7"/>
  <c r="K65" i="7" s="1"/>
  <c r="E65" i="7"/>
  <c r="D65" i="7"/>
  <c r="Y64" i="7"/>
  <c r="V64" i="7"/>
  <c r="M64" i="7"/>
  <c r="R64" i="7" s="1"/>
  <c r="L64" i="7" a="1"/>
  <c r="L64" i="7" s="1"/>
  <c r="J64" i="7"/>
  <c r="H64" i="7"/>
  <c r="V148" i="7" s="1"/>
  <c r="D64" i="7"/>
  <c r="Y63" i="7"/>
  <c r="V63" i="7"/>
  <c r="M63" i="7"/>
  <c r="N63" i="7" s="1"/>
  <c r="L63" i="7" a="1"/>
  <c r="L63" i="7" s="1"/>
  <c r="J63" i="7"/>
  <c r="H63" i="7"/>
  <c r="V147" i="7" s="1"/>
  <c r="D63" i="7"/>
  <c r="Y62" i="7"/>
  <c r="V62" i="7"/>
  <c r="N62" i="7"/>
  <c r="M62" i="7"/>
  <c r="R62" i="7" s="1"/>
  <c r="L62" i="7" a="1"/>
  <c r="L62" i="7" s="1"/>
  <c r="K62" i="7"/>
  <c r="J62" i="7"/>
  <c r="H62" i="7"/>
  <c r="V146" i="7" s="1"/>
  <c r="D62" i="7"/>
  <c r="Y61" i="7"/>
  <c r="V61" i="7"/>
  <c r="N61" i="7"/>
  <c r="M61" i="7"/>
  <c r="R61" i="7" s="1"/>
  <c r="L61" i="7" a="1"/>
  <c r="L61" i="7" s="1"/>
  <c r="K61" i="7"/>
  <c r="J61" i="7"/>
  <c r="H61" i="7"/>
  <c r="D61" i="7"/>
  <c r="Y60" i="7"/>
  <c r="V60" i="7"/>
  <c r="R60" i="7"/>
  <c r="M60" i="7"/>
  <c r="N60" i="7" s="1"/>
  <c r="L60" i="7" a="1"/>
  <c r="L60" i="7" s="1"/>
  <c r="K60" i="7"/>
  <c r="J60" i="7"/>
  <c r="H60" i="7"/>
  <c r="D60" i="7"/>
  <c r="E60" i="7" s="1"/>
  <c r="Y59" i="7"/>
  <c r="V59" i="7"/>
  <c r="R59" i="7"/>
  <c r="M59" i="7"/>
  <c r="L59" i="7" a="1"/>
  <c r="L59" i="7" s="1"/>
  <c r="J59" i="7"/>
  <c r="K63" i="7" s="1"/>
  <c r="H59" i="7"/>
  <c r="E59" i="7"/>
  <c r="D59" i="7"/>
  <c r="Y58" i="7"/>
  <c r="V58" i="7"/>
  <c r="R58" i="7"/>
  <c r="N58" i="7"/>
  <c r="M58" i="7"/>
  <c r="N59" i="7" s="1"/>
  <c r="L58" i="7" a="1"/>
  <c r="L58" i="7" s="1"/>
  <c r="J58" i="7"/>
  <c r="H58" i="7"/>
  <c r="V142" i="7" s="1"/>
  <c r="E58" i="7"/>
  <c r="D58" i="7"/>
  <c r="E64" i="7" s="1"/>
  <c r="Y57" i="7"/>
  <c r="V57" i="7"/>
  <c r="R57" i="7"/>
  <c r="M57" i="7"/>
  <c r="L57" i="7" a="1"/>
  <c r="L57" i="7" s="1"/>
  <c r="J57" i="7"/>
  <c r="H57" i="7"/>
  <c r="V141" i="7" s="1"/>
  <c r="D57" i="7"/>
  <c r="E62" i="7" s="1"/>
  <c r="Y56" i="7"/>
  <c r="V56" i="7"/>
  <c r="N56" i="7"/>
  <c r="M56" i="7"/>
  <c r="R56" i="7" s="1"/>
  <c r="L56" i="7" a="1"/>
  <c r="L56" i="7" s="1"/>
  <c r="J56" i="7"/>
  <c r="H56" i="7"/>
  <c r="V140" i="7" s="1"/>
  <c r="D56" i="7"/>
  <c r="Y55" i="7"/>
  <c r="V55" i="7"/>
  <c r="N55" i="7"/>
  <c r="M55" i="7"/>
  <c r="R55" i="7" s="1"/>
  <c r="L55" i="7" a="1"/>
  <c r="L55" i="7" s="1"/>
  <c r="J55" i="7"/>
  <c r="H55" i="7"/>
  <c r="V139" i="7" s="1"/>
  <c r="D55" i="7"/>
  <c r="E61" i="7" s="1"/>
  <c r="Y54" i="7"/>
  <c r="V54" i="7"/>
  <c r="N54" i="7"/>
  <c r="M54" i="7"/>
  <c r="R54" i="7" s="1"/>
  <c r="L54" i="7" a="1"/>
  <c r="L54" i="7" s="1"/>
  <c r="K54" i="7"/>
  <c r="J54" i="7"/>
  <c r="H54" i="7"/>
  <c r="V138" i="7" s="1"/>
  <c r="D54" i="7"/>
  <c r="Y53" i="7"/>
  <c r="V53" i="7"/>
  <c r="M53" i="7"/>
  <c r="R53" i="7" s="1"/>
  <c r="L53" i="7" a="1"/>
  <c r="L53" i="7" s="1"/>
  <c r="K53" i="7"/>
  <c r="J53" i="7"/>
  <c r="H53" i="7"/>
  <c r="D53" i="7"/>
  <c r="Y52" i="7"/>
  <c r="V52" i="7"/>
  <c r="R52" i="7"/>
  <c r="M52" i="7"/>
  <c r="N52" i="7" s="1"/>
  <c r="L52" i="7" a="1"/>
  <c r="L52" i="7" s="1"/>
  <c r="J52" i="7"/>
  <c r="K58" i="7" s="1"/>
  <c r="H52" i="7"/>
  <c r="D52" i="7"/>
  <c r="AG51" i="7"/>
  <c r="AH51" i="7" s="1"/>
  <c r="Y51" i="7"/>
  <c r="V51" i="7"/>
  <c r="R51" i="7"/>
  <c r="M51" i="7"/>
  <c r="L51" i="7" a="1"/>
  <c r="L51" i="7" s="1"/>
  <c r="J51" i="7"/>
  <c r="H51" i="7"/>
  <c r="D51" i="7"/>
  <c r="E57" i="7" s="1"/>
  <c r="Y50" i="7"/>
  <c r="V50" i="7"/>
  <c r="R50" i="7"/>
  <c r="N50" i="7"/>
  <c r="M50" i="7"/>
  <c r="N51" i="7" s="1"/>
  <c r="L50" i="7" a="1"/>
  <c r="L50" i="7" s="1"/>
  <c r="J50" i="7"/>
  <c r="H50" i="7"/>
  <c r="V134" i="7" s="1"/>
  <c r="D50" i="7"/>
  <c r="E56" i="7" s="1"/>
  <c r="Y49" i="7"/>
  <c r="V49" i="7"/>
  <c r="R49" i="7"/>
  <c r="M49" i="7"/>
  <c r="L49" i="7" a="1"/>
  <c r="L49" i="7" s="1"/>
  <c r="J49" i="7"/>
  <c r="K55" i="7" s="1"/>
  <c r="H49" i="7"/>
  <c r="V133" i="7" s="1"/>
  <c r="E49" i="7"/>
  <c r="D49" i="7"/>
  <c r="AG48" i="7"/>
  <c r="AH48" i="7" s="1"/>
  <c r="Y48" i="7"/>
  <c r="V48" i="7"/>
  <c r="M48" i="7"/>
  <c r="R48" i="7" s="1"/>
  <c r="L48" i="7" a="1"/>
  <c r="L48" i="7" s="1"/>
  <c r="J48" i="7"/>
  <c r="H48" i="7"/>
  <c r="V132" i="7" s="1"/>
  <c r="D48" i="7"/>
  <c r="Y47" i="7"/>
  <c r="V47" i="7"/>
  <c r="M47" i="7"/>
  <c r="R47" i="7" s="1"/>
  <c r="L47" i="7" a="1"/>
  <c r="L47" i="7" s="1"/>
  <c r="J47" i="7"/>
  <c r="H47" i="7"/>
  <c r="V131" i="7" s="1"/>
  <c r="D47" i="7"/>
  <c r="E53" i="7" s="1"/>
  <c r="Y46" i="7"/>
  <c r="V46" i="7"/>
  <c r="M46" i="7"/>
  <c r="R46" i="7" s="1"/>
  <c r="L46" i="7" a="1"/>
  <c r="L46" i="7" s="1"/>
  <c r="J46" i="7"/>
  <c r="K52" i="7" s="1"/>
  <c r="H46" i="7"/>
  <c r="V130" i="7" s="1"/>
  <c r="D46" i="7"/>
  <c r="E52" i="7" s="1"/>
  <c r="Y45" i="7"/>
  <c r="V45" i="7"/>
  <c r="M45" i="7"/>
  <c r="R45" i="7" s="1"/>
  <c r="L45" i="7" a="1"/>
  <c r="L45" i="7" s="1"/>
  <c r="J45" i="7"/>
  <c r="H45" i="7"/>
  <c r="D45" i="7"/>
  <c r="E51" i="7" s="1"/>
  <c r="Y44" i="7"/>
  <c r="V44" i="7"/>
  <c r="R44" i="7"/>
  <c r="M44" i="7"/>
  <c r="N44" i="7" s="1"/>
  <c r="L44" i="7" a="1"/>
  <c r="L44" i="7" s="1"/>
  <c r="J44" i="7"/>
  <c r="K50" i="7" s="1"/>
  <c r="H44" i="7"/>
  <c r="V128" i="7" s="1"/>
  <c r="D44" i="7"/>
  <c r="E50" i="7" s="1"/>
  <c r="AH43" i="7"/>
  <c r="AG43" i="7"/>
  <c r="Y43" i="7"/>
  <c r="V43" i="7"/>
  <c r="R43" i="7"/>
  <c r="M43" i="7"/>
  <c r="L43" i="7" a="1"/>
  <c r="L43" i="7" s="1"/>
  <c r="J43" i="7"/>
  <c r="H43" i="7"/>
  <c r="D43" i="7"/>
  <c r="AH42" i="7"/>
  <c r="Y42" i="7"/>
  <c r="V42" i="7"/>
  <c r="M42" i="7"/>
  <c r="N43" i="7" s="1"/>
  <c r="L42" i="7" a="1"/>
  <c r="L42" i="7" s="1"/>
  <c r="J42" i="7"/>
  <c r="H42" i="7"/>
  <c r="V126" i="7" s="1"/>
  <c r="E42" i="7"/>
  <c r="D42" i="7"/>
  <c r="E48" i="7" s="1"/>
  <c r="Y41" i="7"/>
  <c r="V41" i="7"/>
  <c r="R41" i="7"/>
  <c r="M41" i="7"/>
  <c r="L41" i="7" a="1"/>
  <c r="L41" i="7" s="1"/>
  <c r="J41" i="7"/>
  <c r="H41" i="7"/>
  <c r="V125" i="7" s="1"/>
  <c r="D41" i="7"/>
  <c r="E46" i="7" s="1"/>
  <c r="Y40" i="7"/>
  <c r="V40" i="7"/>
  <c r="M40" i="7"/>
  <c r="R40" i="7" s="1"/>
  <c r="L40" i="7" a="1"/>
  <c r="L40" i="7" s="1"/>
  <c r="J40" i="7"/>
  <c r="K46" i="7" s="1"/>
  <c r="H40" i="7"/>
  <c r="V124" i="7" s="1"/>
  <c r="D40" i="7"/>
  <c r="Y39" i="7"/>
  <c r="V39" i="7"/>
  <c r="M39" i="7"/>
  <c r="R39" i="7" s="1"/>
  <c r="L39" i="7" a="1"/>
  <c r="L39" i="7" s="1"/>
  <c r="J39" i="7"/>
  <c r="H39" i="7"/>
  <c r="V123" i="7" s="1"/>
  <c r="D39" i="7"/>
  <c r="E45" i="7" s="1"/>
  <c r="AG38" i="7"/>
  <c r="AH38" i="7" s="1"/>
  <c r="Y38" i="7"/>
  <c r="V38" i="7"/>
  <c r="M38" i="7"/>
  <c r="N39" i="7" s="1"/>
  <c r="L38" i="7" a="1"/>
  <c r="L38" i="7" s="1"/>
  <c r="J38" i="7"/>
  <c r="H38" i="7"/>
  <c r="V122" i="7" s="1"/>
  <c r="D38" i="7"/>
  <c r="E43" i="7" s="1"/>
  <c r="Y37" i="7"/>
  <c r="V37" i="7"/>
  <c r="N37" i="7"/>
  <c r="M37" i="7"/>
  <c r="R37" i="7" s="1"/>
  <c r="U37" i="7" s="1"/>
  <c r="L37" i="7" a="1"/>
  <c r="L37" i="7" s="1"/>
  <c r="J37" i="7"/>
  <c r="K43" i="7" s="1"/>
  <c r="H37" i="7"/>
  <c r="V121" i="7" s="1"/>
  <c r="D37" i="7"/>
  <c r="AG36" i="7"/>
  <c r="AH36" i="7" s="1"/>
  <c r="Y36" i="7"/>
  <c r="V36" i="7"/>
  <c r="M36" i="7"/>
  <c r="R36" i="7" s="1"/>
  <c r="U36" i="7" s="1"/>
  <c r="L36" i="7" a="1"/>
  <c r="L36" i="7" s="1"/>
  <c r="J36" i="7"/>
  <c r="H36" i="7"/>
  <c r="D36" i="7"/>
  <c r="Y35" i="7"/>
  <c r="V35" i="7"/>
  <c r="M35" i="7"/>
  <c r="R35" i="7" s="1"/>
  <c r="U35" i="7" s="1"/>
  <c r="L35" i="7" a="1"/>
  <c r="L35" i="7" s="1"/>
  <c r="J35" i="7"/>
  <c r="H35" i="7"/>
  <c r="V119" i="7" s="1"/>
  <c r="D35" i="7"/>
  <c r="E41" i="7" s="1"/>
  <c r="Y34" i="7"/>
  <c r="V34" i="7"/>
  <c r="S34" i="7"/>
  <c r="R34" i="7"/>
  <c r="U34" i="7" s="1"/>
  <c r="N34" i="7"/>
  <c r="M34" i="7"/>
  <c r="N35" i="7" s="1"/>
  <c r="L34" i="7" a="1"/>
  <c r="L34" i="7" s="1"/>
  <c r="J34" i="7"/>
  <c r="K40" i="7" s="1"/>
  <c r="H34" i="7"/>
  <c r="V118" i="7" s="1"/>
  <c r="D34" i="7"/>
  <c r="Y33" i="7"/>
  <c r="V33" i="7"/>
  <c r="R33" i="7"/>
  <c r="U33" i="7" s="1"/>
  <c r="M33" i="7"/>
  <c r="L33" i="7" a="1"/>
  <c r="L33" i="7" s="1"/>
  <c r="J33" i="7"/>
  <c r="K37" i="7" s="1"/>
  <c r="H33" i="7"/>
  <c r="V117" i="7" s="1"/>
  <c r="W117" i="7" s="1"/>
  <c r="D33" i="7"/>
  <c r="AG32" i="7"/>
  <c r="AH32" i="7" s="1"/>
  <c r="Y32" i="7"/>
  <c r="V32" i="7"/>
  <c r="U32" i="7"/>
  <c r="R32" i="7"/>
  <c r="M32" i="7"/>
  <c r="N33" i="7" s="1"/>
  <c r="L32" i="7" a="1"/>
  <c r="L32" i="7" s="1"/>
  <c r="J32" i="7"/>
  <c r="H32" i="7"/>
  <c r="V116" i="7" s="1"/>
  <c r="D32" i="7"/>
  <c r="E38" i="7" s="1"/>
  <c r="Y31" i="7"/>
  <c r="V31" i="7"/>
  <c r="Z31" i="7" s="1"/>
  <c r="AA31" i="7" s="1"/>
  <c r="AD31" i="7" s="1"/>
  <c r="U31" i="7"/>
  <c r="X31" i="7" s="1"/>
  <c r="R31" i="7"/>
  <c r="M31" i="7"/>
  <c r="L31" i="7" a="1"/>
  <c r="L31" i="7" s="1"/>
  <c r="H31" i="7"/>
  <c r="V115" i="7" s="1"/>
  <c r="I30" i="7"/>
  <c r="H30" i="7"/>
  <c r="V114" i="7" s="1"/>
  <c r="C30" i="7"/>
  <c r="AG50" i="7" s="1"/>
  <c r="AH50" i="7" s="1"/>
  <c r="AG29" i="7"/>
  <c r="I29" i="7"/>
  <c r="C29" i="7"/>
  <c r="H28" i="7" s="1"/>
  <c r="V112" i="7" s="1"/>
  <c r="I28" i="7"/>
  <c r="C28" i="7"/>
  <c r="AG27" i="7"/>
  <c r="I27" i="7"/>
  <c r="C27" i="7"/>
  <c r="AG47" i="7" s="1"/>
  <c r="AH47" i="7" s="1"/>
  <c r="AG26" i="7"/>
  <c r="I26" i="7"/>
  <c r="B25" i="7" s="1"/>
  <c r="C26" i="7"/>
  <c r="AG46" i="7" s="1"/>
  <c r="AH46" i="7" s="1"/>
  <c r="I25" i="7"/>
  <c r="C25" i="7"/>
  <c r="AG45" i="7" s="1"/>
  <c r="AH45" i="7" s="1"/>
  <c r="I24" i="7"/>
  <c r="B112" i="7" s="1"/>
  <c r="C24" i="7"/>
  <c r="AG22" i="7"/>
  <c r="C22" i="7"/>
  <c r="AG42" i="7" s="1"/>
  <c r="H21" i="7"/>
  <c r="V105" i="7" s="1"/>
  <c r="C21" i="7"/>
  <c r="AG41" i="7" s="1"/>
  <c r="AH41" i="7" s="1"/>
  <c r="H20" i="7"/>
  <c r="V104" i="7" s="1"/>
  <c r="C20" i="7"/>
  <c r="AG40" i="7" s="1"/>
  <c r="AH40" i="7" s="1"/>
  <c r="C19" i="7"/>
  <c r="H18" i="7" s="1"/>
  <c r="V102" i="7" s="1"/>
  <c r="C18" i="7"/>
  <c r="H17" i="7"/>
  <c r="V101" i="7" s="1"/>
  <c r="C17" i="7"/>
  <c r="AG37" i="7" s="1"/>
  <c r="AH37" i="7" s="1"/>
  <c r="H16" i="7"/>
  <c r="H15" i="7"/>
  <c r="C15" i="7"/>
  <c r="AG35" i="7" s="1"/>
  <c r="AH35" i="7" s="1"/>
  <c r="C14" i="7"/>
  <c r="AG34" i="7" s="1"/>
  <c r="AH34" i="7" s="1"/>
  <c r="H13" i="7"/>
  <c r="C13" i="7"/>
  <c r="H12" i="7" s="1"/>
  <c r="C12" i="7"/>
  <c r="C11" i="7"/>
  <c r="AG31" i="7" s="1"/>
  <c r="AH31" i="7" s="1"/>
  <c r="H10" i="7"/>
  <c r="C10" i="7"/>
  <c r="AG30" i="7" s="1"/>
  <c r="H9" i="7"/>
  <c r="C8" i="7"/>
  <c r="AG28" i="7" s="1"/>
  <c r="AH28" i="7" s="1"/>
  <c r="C7" i="7"/>
  <c r="H6" i="7" s="1"/>
  <c r="C6" i="7"/>
  <c r="H5" i="7" s="1"/>
  <c r="C5" i="7"/>
  <c r="AG25" i="7" s="1"/>
  <c r="C4" i="7"/>
  <c r="AG24" i="7" s="1"/>
  <c r="C3" i="7"/>
  <c r="AG23" i="7" s="1"/>
  <c r="AH23" i="7" s="1"/>
  <c r="H2" i="7"/>
  <c r="AH385" i="6"/>
  <c r="O385" i="6"/>
  <c r="M385" i="6"/>
  <c r="N385" i="6" s="1"/>
  <c r="K385" i="6"/>
  <c r="J385" i="6"/>
  <c r="E385" i="6"/>
  <c r="D385" i="6"/>
  <c r="AH384" i="6"/>
  <c r="O384" i="6"/>
  <c r="M384" i="6"/>
  <c r="N384" i="6" s="1"/>
  <c r="K384" i="6"/>
  <c r="J384" i="6"/>
  <c r="E384" i="6"/>
  <c r="D384" i="6"/>
  <c r="AH383" i="6"/>
  <c r="O383" i="6"/>
  <c r="N383" i="6"/>
  <c r="M383" i="6"/>
  <c r="K383" i="6"/>
  <c r="J383" i="6"/>
  <c r="E383" i="6"/>
  <c r="D383" i="6"/>
  <c r="AH382" i="6"/>
  <c r="O382" i="6"/>
  <c r="M382" i="6"/>
  <c r="N382" i="6" s="1"/>
  <c r="K382" i="6"/>
  <c r="J382" i="6"/>
  <c r="E382" i="6"/>
  <c r="D382" i="6"/>
  <c r="AH381" i="6"/>
  <c r="O381" i="6"/>
  <c r="M381" i="6"/>
  <c r="N381" i="6" s="1"/>
  <c r="K381" i="6"/>
  <c r="J381" i="6"/>
  <c r="E381" i="6"/>
  <c r="D381" i="6"/>
  <c r="AH380" i="6"/>
  <c r="O380" i="6"/>
  <c r="N380" i="6"/>
  <c r="M380" i="6"/>
  <c r="K380" i="6"/>
  <c r="J380" i="6"/>
  <c r="E380" i="6"/>
  <c r="D380" i="6"/>
  <c r="AH379" i="6"/>
  <c r="O379" i="6"/>
  <c r="N379" i="6"/>
  <c r="M379" i="6"/>
  <c r="K379" i="6"/>
  <c r="J379" i="6"/>
  <c r="E379" i="6"/>
  <c r="D379" i="6"/>
  <c r="AH378" i="6"/>
  <c r="O378" i="6"/>
  <c r="N378" i="6"/>
  <c r="M378" i="6"/>
  <c r="K378" i="6"/>
  <c r="J378" i="6"/>
  <c r="E378" i="6"/>
  <c r="D378" i="6"/>
  <c r="AH377" i="6"/>
  <c r="O377" i="6"/>
  <c r="N377" i="6"/>
  <c r="M377" i="6"/>
  <c r="K377" i="6"/>
  <c r="J377" i="6"/>
  <c r="E377" i="6"/>
  <c r="D377" i="6"/>
  <c r="AH376" i="6"/>
  <c r="O376" i="6"/>
  <c r="N376" i="6"/>
  <c r="M376" i="6"/>
  <c r="K376" i="6"/>
  <c r="J376" i="6"/>
  <c r="E376" i="6"/>
  <c r="D376" i="6"/>
  <c r="AH375" i="6"/>
  <c r="O375" i="6"/>
  <c r="N375" i="6"/>
  <c r="M375" i="6"/>
  <c r="K375" i="6"/>
  <c r="J375" i="6"/>
  <c r="E375" i="6"/>
  <c r="D375" i="6"/>
  <c r="AH374" i="6"/>
  <c r="O374" i="6"/>
  <c r="M374" i="6"/>
  <c r="N374" i="6" s="1"/>
  <c r="K374" i="6"/>
  <c r="J374" i="6"/>
  <c r="E374" i="6"/>
  <c r="D374" i="6"/>
  <c r="AH373" i="6"/>
  <c r="O373" i="6"/>
  <c r="M373" i="6"/>
  <c r="N373" i="6" s="1"/>
  <c r="K373" i="6"/>
  <c r="J373" i="6"/>
  <c r="E373" i="6"/>
  <c r="D373" i="6"/>
  <c r="AH372" i="6"/>
  <c r="O372" i="6"/>
  <c r="N372" i="6"/>
  <c r="M372" i="6"/>
  <c r="K372" i="6"/>
  <c r="J372" i="6"/>
  <c r="E372" i="6"/>
  <c r="D372" i="6"/>
  <c r="AH371" i="6"/>
  <c r="O371" i="6"/>
  <c r="N371" i="6"/>
  <c r="M371" i="6"/>
  <c r="K371" i="6"/>
  <c r="J371" i="6"/>
  <c r="E371" i="6"/>
  <c r="D371" i="6"/>
  <c r="AH370" i="6"/>
  <c r="O370" i="6"/>
  <c r="N370" i="6"/>
  <c r="M370" i="6"/>
  <c r="K370" i="6"/>
  <c r="J370" i="6"/>
  <c r="E370" i="6"/>
  <c r="D370" i="6"/>
  <c r="AH369" i="6"/>
  <c r="O369" i="6"/>
  <c r="M369" i="6"/>
  <c r="N369" i="6" s="1"/>
  <c r="K369" i="6"/>
  <c r="J369" i="6"/>
  <c r="E369" i="6"/>
  <c r="D369" i="6"/>
  <c r="AH368" i="6"/>
  <c r="O368" i="6"/>
  <c r="N368" i="6"/>
  <c r="M368" i="6"/>
  <c r="K368" i="6"/>
  <c r="J368" i="6"/>
  <c r="E368" i="6"/>
  <c r="D368" i="6"/>
  <c r="AH367" i="6"/>
  <c r="O367" i="6"/>
  <c r="N367" i="6"/>
  <c r="M367" i="6"/>
  <c r="K367" i="6"/>
  <c r="J367" i="6"/>
  <c r="E367" i="6"/>
  <c r="D367" i="6"/>
  <c r="AH366" i="6"/>
  <c r="O366" i="6"/>
  <c r="N366" i="6"/>
  <c r="M366" i="6"/>
  <c r="K366" i="6"/>
  <c r="J366" i="6"/>
  <c r="E366" i="6"/>
  <c r="D366" i="6"/>
  <c r="AH365" i="6"/>
  <c r="O365" i="6"/>
  <c r="M365" i="6"/>
  <c r="N365" i="6" s="1"/>
  <c r="K365" i="6"/>
  <c r="J365" i="6"/>
  <c r="E365" i="6"/>
  <c r="D365" i="6"/>
  <c r="AH364" i="6"/>
  <c r="O364" i="6"/>
  <c r="M364" i="6"/>
  <c r="N364" i="6" s="1"/>
  <c r="K364" i="6"/>
  <c r="J364" i="6"/>
  <c r="E364" i="6"/>
  <c r="D364" i="6"/>
  <c r="AH363" i="6"/>
  <c r="O363" i="6"/>
  <c r="N363" i="6"/>
  <c r="M363" i="6"/>
  <c r="K363" i="6"/>
  <c r="J363" i="6"/>
  <c r="E363" i="6"/>
  <c r="D363" i="6"/>
  <c r="AH362" i="6"/>
  <c r="O362" i="6"/>
  <c r="N362" i="6"/>
  <c r="M362" i="6"/>
  <c r="K362" i="6"/>
  <c r="J362" i="6"/>
  <c r="E362" i="6"/>
  <c r="D362" i="6"/>
  <c r="AH361" i="6"/>
  <c r="O361" i="6"/>
  <c r="M361" i="6"/>
  <c r="N361" i="6" s="1"/>
  <c r="K361" i="6"/>
  <c r="J361" i="6"/>
  <c r="E361" i="6"/>
  <c r="D361" i="6"/>
  <c r="AH360" i="6"/>
  <c r="O360" i="6"/>
  <c r="N360" i="6"/>
  <c r="M360" i="6"/>
  <c r="K360" i="6"/>
  <c r="J360" i="6"/>
  <c r="E360" i="6"/>
  <c r="D360" i="6"/>
  <c r="AH359" i="6"/>
  <c r="O359" i="6"/>
  <c r="N359" i="6"/>
  <c r="M359" i="6"/>
  <c r="K359" i="6"/>
  <c r="J359" i="6"/>
  <c r="E359" i="6"/>
  <c r="D359" i="6"/>
  <c r="AH358" i="6"/>
  <c r="O358" i="6"/>
  <c r="N358" i="6"/>
  <c r="M358" i="6"/>
  <c r="K358" i="6"/>
  <c r="J358" i="6"/>
  <c r="E358" i="6"/>
  <c r="D358" i="6"/>
  <c r="AH357" i="6"/>
  <c r="O357" i="6"/>
  <c r="M357" i="6"/>
  <c r="N357" i="6" s="1"/>
  <c r="K357" i="6"/>
  <c r="J357" i="6"/>
  <c r="E357" i="6"/>
  <c r="D357" i="6"/>
  <c r="AH356" i="6"/>
  <c r="O356" i="6"/>
  <c r="N356" i="6"/>
  <c r="M356" i="6"/>
  <c r="K356" i="6"/>
  <c r="J356" i="6"/>
  <c r="E356" i="6"/>
  <c r="D356" i="6"/>
  <c r="AH355" i="6"/>
  <c r="O355" i="6"/>
  <c r="M355" i="6"/>
  <c r="N355" i="6" s="1"/>
  <c r="K355" i="6"/>
  <c r="J355" i="6"/>
  <c r="E355" i="6"/>
  <c r="D355" i="6"/>
  <c r="AH354" i="6"/>
  <c r="O354" i="6"/>
  <c r="N354" i="6"/>
  <c r="M354" i="6"/>
  <c r="K354" i="6"/>
  <c r="J354" i="6"/>
  <c r="E354" i="6"/>
  <c r="D354" i="6"/>
  <c r="AH353" i="6"/>
  <c r="O353" i="6"/>
  <c r="M353" i="6"/>
  <c r="N353" i="6" s="1"/>
  <c r="K353" i="6"/>
  <c r="J353" i="6"/>
  <c r="E353" i="6"/>
  <c r="D353" i="6"/>
  <c r="AH352" i="6"/>
  <c r="O352" i="6"/>
  <c r="N352" i="6"/>
  <c r="M352" i="6"/>
  <c r="K352" i="6"/>
  <c r="J352" i="6"/>
  <c r="E352" i="6"/>
  <c r="D352" i="6"/>
  <c r="AH351" i="6"/>
  <c r="O351" i="6"/>
  <c r="N351" i="6"/>
  <c r="M351" i="6"/>
  <c r="K351" i="6"/>
  <c r="J351" i="6"/>
  <c r="E351" i="6"/>
  <c r="D351" i="6"/>
  <c r="AH350" i="6"/>
  <c r="O350" i="6"/>
  <c r="N350" i="6"/>
  <c r="M350" i="6"/>
  <c r="K350" i="6"/>
  <c r="J350" i="6"/>
  <c r="E350" i="6"/>
  <c r="D350" i="6"/>
  <c r="AH349" i="6"/>
  <c r="O349" i="6"/>
  <c r="M349" i="6"/>
  <c r="N349" i="6" s="1"/>
  <c r="K349" i="6"/>
  <c r="J349" i="6"/>
  <c r="E349" i="6"/>
  <c r="D349" i="6"/>
  <c r="AH348" i="6"/>
  <c r="O348" i="6"/>
  <c r="N348" i="6"/>
  <c r="M348" i="6"/>
  <c r="K348" i="6"/>
  <c r="J348" i="6"/>
  <c r="E348" i="6"/>
  <c r="D348" i="6"/>
  <c r="AH347" i="6"/>
  <c r="O347" i="6"/>
  <c r="M347" i="6"/>
  <c r="N347" i="6" s="1"/>
  <c r="K347" i="6"/>
  <c r="J347" i="6"/>
  <c r="E347" i="6"/>
  <c r="D347" i="6"/>
  <c r="AH346" i="6"/>
  <c r="O346" i="6"/>
  <c r="N346" i="6"/>
  <c r="M346" i="6"/>
  <c r="K346" i="6"/>
  <c r="J346" i="6"/>
  <c r="E346" i="6"/>
  <c r="D346" i="6"/>
  <c r="AH345" i="6"/>
  <c r="O345" i="6"/>
  <c r="M345" i="6"/>
  <c r="N345" i="6" s="1"/>
  <c r="K345" i="6"/>
  <c r="J345" i="6"/>
  <c r="E345" i="6"/>
  <c r="D345" i="6"/>
  <c r="AH344" i="6"/>
  <c r="O344" i="6"/>
  <c r="N344" i="6"/>
  <c r="M344" i="6"/>
  <c r="K344" i="6"/>
  <c r="J344" i="6"/>
  <c r="E344" i="6"/>
  <c r="D344" i="6"/>
  <c r="AH343" i="6"/>
  <c r="O343" i="6"/>
  <c r="N343" i="6"/>
  <c r="M343" i="6"/>
  <c r="K343" i="6"/>
  <c r="J343" i="6"/>
  <c r="E343" i="6"/>
  <c r="D343" i="6"/>
  <c r="AH342" i="6"/>
  <c r="O342" i="6"/>
  <c r="N342" i="6"/>
  <c r="M342" i="6"/>
  <c r="K342" i="6"/>
  <c r="J342" i="6"/>
  <c r="E342" i="6"/>
  <c r="D342" i="6"/>
  <c r="AH341" i="6"/>
  <c r="O341" i="6"/>
  <c r="N341" i="6"/>
  <c r="M341" i="6"/>
  <c r="K341" i="6"/>
  <c r="J341" i="6"/>
  <c r="E341" i="6"/>
  <c r="D341" i="6"/>
  <c r="AH340" i="6"/>
  <c r="O340" i="6"/>
  <c r="N340" i="6"/>
  <c r="M340" i="6"/>
  <c r="K340" i="6"/>
  <c r="J340" i="6"/>
  <c r="E340" i="6"/>
  <c r="D340" i="6"/>
  <c r="AH339" i="6"/>
  <c r="O339" i="6"/>
  <c r="M339" i="6"/>
  <c r="N339" i="6" s="1"/>
  <c r="K339" i="6"/>
  <c r="J339" i="6"/>
  <c r="E339" i="6"/>
  <c r="D339" i="6"/>
  <c r="AH338" i="6"/>
  <c r="O338" i="6"/>
  <c r="N338" i="6"/>
  <c r="M338" i="6"/>
  <c r="K338" i="6"/>
  <c r="J338" i="6"/>
  <c r="E338" i="6"/>
  <c r="D338" i="6"/>
  <c r="AH337" i="6"/>
  <c r="O337" i="6"/>
  <c r="M337" i="6"/>
  <c r="N337" i="6" s="1"/>
  <c r="K337" i="6"/>
  <c r="J337" i="6"/>
  <c r="E337" i="6"/>
  <c r="D337" i="6"/>
  <c r="AH336" i="6"/>
  <c r="O336" i="6"/>
  <c r="N336" i="6"/>
  <c r="M336" i="6"/>
  <c r="K336" i="6"/>
  <c r="J336" i="6"/>
  <c r="E336" i="6"/>
  <c r="D336" i="6"/>
  <c r="AH335" i="6"/>
  <c r="O335" i="6"/>
  <c r="N335" i="6"/>
  <c r="M335" i="6"/>
  <c r="K335" i="6"/>
  <c r="J335" i="6"/>
  <c r="E335" i="6"/>
  <c r="D335" i="6"/>
  <c r="AH334" i="6"/>
  <c r="O334" i="6"/>
  <c r="M334" i="6"/>
  <c r="N334" i="6" s="1"/>
  <c r="K334" i="6"/>
  <c r="J334" i="6"/>
  <c r="E334" i="6"/>
  <c r="D334" i="6"/>
  <c r="AH333" i="6"/>
  <c r="O333" i="6"/>
  <c r="M333" i="6"/>
  <c r="N333" i="6" s="1"/>
  <c r="K333" i="6"/>
  <c r="J333" i="6"/>
  <c r="E333" i="6"/>
  <c r="D333" i="6"/>
  <c r="AH332" i="6"/>
  <c r="O332" i="6"/>
  <c r="N332" i="6"/>
  <c r="M332" i="6"/>
  <c r="K332" i="6"/>
  <c r="J332" i="6"/>
  <c r="E332" i="6"/>
  <c r="D332" i="6"/>
  <c r="AH331" i="6"/>
  <c r="O331" i="6"/>
  <c r="M331" i="6"/>
  <c r="N331" i="6" s="1"/>
  <c r="K331" i="6"/>
  <c r="J331" i="6"/>
  <c r="E331" i="6"/>
  <c r="D331" i="6"/>
  <c r="AH330" i="6"/>
  <c r="O330" i="6"/>
  <c r="N330" i="6"/>
  <c r="M330" i="6"/>
  <c r="K330" i="6"/>
  <c r="J330" i="6"/>
  <c r="E330" i="6"/>
  <c r="D330" i="6"/>
  <c r="AH329" i="6"/>
  <c r="O329" i="6"/>
  <c r="M329" i="6"/>
  <c r="N329" i="6" s="1"/>
  <c r="K329" i="6"/>
  <c r="J329" i="6"/>
  <c r="E329" i="6"/>
  <c r="D329" i="6"/>
  <c r="AH328" i="6"/>
  <c r="O328" i="6"/>
  <c r="N328" i="6"/>
  <c r="M328" i="6"/>
  <c r="K328" i="6"/>
  <c r="J328" i="6"/>
  <c r="E328" i="6"/>
  <c r="D328" i="6"/>
  <c r="AH327" i="6"/>
  <c r="O327" i="6"/>
  <c r="N327" i="6"/>
  <c r="M327" i="6"/>
  <c r="K327" i="6"/>
  <c r="J327" i="6"/>
  <c r="E327" i="6"/>
  <c r="D327" i="6"/>
  <c r="AH326" i="6"/>
  <c r="O326" i="6"/>
  <c r="M326" i="6"/>
  <c r="N326" i="6" s="1"/>
  <c r="K326" i="6"/>
  <c r="J326" i="6"/>
  <c r="E326" i="6"/>
  <c r="D326" i="6"/>
  <c r="AH325" i="6"/>
  <c r="O325" i="6"/>
  <c r="M325" i="6"/>
  <c r="N325" i="6" s="1"/>
  <c r="K325" i="6"/>
  <c r="J325" i="6"/>
  <c r="E325" i="6"/>
  <c r="D325" i="6"/>
  <c r="AH324" i="6"/>
  <c r="O324" i="6"/>
  <c r="M324" i="6"/>
  <c r="N324" i="6" s="1"/>
  <c r="K324" i="6"/>
  <c r="J324" i="6"/>
  <c r="E324" i="6"/>
  <c r="D324" i="6"/>
  <c r="AH323" i="6"/>
  <c r="O323" i="6"/>
  <c r="M323" i="6"/>
  <c r="N323" i="6" s="1"/>
  <c r="K323" i="6"/>
  <c r="J323" i="6"/>
  <c r="E323" i="6"/>
  <c r="D323" i="6"/>
  <c r="AH322" i="6"/>
  <c r="O322" i="6"/>
  <c r="N322" i="6"/>
  <c r="M322" i="6"/>
  <c r="K322" i="6"/>
  <c r="J322" i="6"/>
  <c r="E322" i="6"/>
  <c r="D322" i="6"/>
  <c r="AH321" i="6"/>
  <c r="O321" i="6"/>
  <c r="N321" i="6"/>
  <c r="M321" i="6"/>
  <c r="K321" i="6"/>
  <c r="J321" i="6"/>
  <c r="E321" i="6"/>
  <c r="D321" i="6"/>
  <c r="AH320" i="6"/>
  <c r="O320" i="6"/>
  <c r="M320" i="6"/>
  <c r="N320" i="6" s="1"/>
  <c r="K320" i="6"/>
  <c r="J320" i="6"/>
  <c r="E320" i="6"/>
  <c r="D320" i="6"/>
  <c r="AH319" i="6"/>
  <c r="O319" i="6"/>
  <c r="N319" i="6"/>
  <c r="M319" i="6"/>
  <c r="K319" i="6"/>
  <c r="J319" i="6"/>
  <c r="E319" i="6"/>
  <c r="D319" i="6"/>
  <c r="AH318" i="6"/>
  <c r="O318" i="6"/>
  <c r="M318" i="6"/>
  <c r="N318" i="6" s="1"/>
  <c r="K318" i="6"/>
  <c r="J318" i="6"/>
  <c r="E318" i="6"/>
  <c r="D318" i="6"/>
  <c r="AH317" i="6"/>
  <c r="O317" i="6"/>
  <c r="M317" i="6"/>
  <c r="N317" i="6" s="1"/>
  <c r="K317" i="6"/>
  <c r="J317" i="6"/>
  <c r="E317" i="6"/>
  <c r="D317" i="6"/>
  <c r="AH316" i="6"/>
  <c r="O316" i="6"/>
  <c r="M316" i="6"/>
  <c r="N316" i="6" s="1"/>
  <c r="K316" i="6"/>
  <c r="J316" i="6"/>
  <c r="E316" i="6"/>
  <c r="D316" i="6"/>
  <c r="AH315" i="6"/>
  <c r="O315" i="6"/>
  <c r="N315" i="6"/>
  <c r="M315" i="6"/>
  <c r="K315" i="6"/>
  <c r="J315" i="6"/>
  <c r="E315" i="6"/>
  <c r="D315" i="6"/>
  <c r="AH314" i="6"/>
  <c r="O314" i="6"/>
  <c r="N314" i="6"/>
  <c r="M314" i="6"/>
  <c r="K314" i="6"/>
  <c r="J314" i="6"/>
  <c r="E314" i="6"/>
  <c r="D314" i="6"/>
  <c r="AH313" i="6"/>
  <c r="O313" i="6"/>
  <c r="N313" i="6"/>
  <c r="M313" i="6"/>
  <c r="K313" i="6"/>
  <c r="J313" i="6"/>
  <c r="E313" i="6"/>
  <c r="D313" i="6"/>
  <c r="AH312" i="6"/>
  <c r="O312" i="6"/>
  <c r="M312" i="6"/>
  <c r="N312" i="6" s="1"/>
  <c r="K312" i="6"/>
  <c r="J312" i="6"/>
  <c r="E312" i="6"/>
  <c r="D312" i="6"/>
  <c r="AH311" i="6"/>
  <c r="O311" i="6"/>
  <c r="N311" i="6"/>
  <c r="M311" i="6"/>
  <c r="K311" i="6"/>
  <c r="J311" i="6"/>
  <c r="E311" i="6"/>
  <c r="D311" i="6"/>
  <c r="AH310" i="6"/>
  <c r="O310" i="6"/>
  <c r="M310" i="6"/>
  <c r="N310" i="6" s="1"/>
  <c r="K310" i="6"/>
  <c r="J310" i="6"/>
  <c r="E310" i="6"/>
  <c r="D310" i="6"/>
  <c r="AH309" i="6"/>
  <c r="O309" i="6"/>
  <c r="M309" i="6"/>
  <c r="N309" i="6" s="1"/>
  <c r="K309" i="6"/>
  <c r="J309" i="6"/>
  <c r="E309" i="6"/>
  <c r="D309" i="6"/>
  <c r="AH308" i="6"/>
  <c r="O308" i="6"/>
  <c r="M308" i="6"/>
  <c r="N308" i="6" s="1"/>
  <c r="K308" i="6"/>
  <c r="J308" i="6"/>
  <c r="E308" i="6"/>
  <c r="D308" i="6"/>
  <c r="AH307" i="6"/>
  <c r="O307" i="6"/>
  <c r="N307" i="6"/>
  <c r="M307" i="6"/>
  <c r="K307" i="6"/>
  <c r="J307" i="6"/>
  <c r="E307" i="6"/>
  <c r="D307" i="6"/>
  <c r="AH306" i="6"/>
  <c r="O306" i="6"/>
  <c r="N306" i="6"/>
  <c r="M306" i="6"/>
  <c r="K306" i="6"/>
  <c r="J306" i="6"/>
  <c r="E306" i="6"/>
  <c r="D306" i="6"/>
  <c r="AH305" i="6"/>
  <c r="O305" i="6"/>
  <c r="N305" i="6"/>
  <c r="M305" i="6"/>
  <c r="K305" i="6"/>
  <c r="J305" i="6"/>
  <c r="E305" i="6"/>
  <c r="D305" i="6"/>
  <c r="AH304" i="6"/>
  <c r="O304" i="6"/>
  <c r="M304" i="6"/>
  <c r="N304" i="6" s="1"/>
  <c r="K304" i="6"/>
  <c r="J304" i="6"/>
  <c r="E304" i="6"/>
  <c r="D304" i="6"/>
  <c r="AH303" i="6"/>
  <c r="O303" i="6"/>
  <c r="N303" i="6"/>
  <c r="M303" i="6"/>
  <c r="K303" i="6"/>
  <c r="J303" i="6"/>
  <c r="E303" i="6"/>
  <c r="D303" i="6"/>
  <c r="AH302" i="6"/>
  <c r="O302" i="6"/>
  <c r="M302" i="6"/>
  <c r="N302" i="6" s="1"/>
  <c r="K302" i="6"/>
  <c r="J302" i="6"/>
  <c r="E302" i="6"/>
  <c r="D302" i="6"/>
  <c r="AH301" i="6"/>
  <c r="O301" i="6"/>
  <c r="M301" i="6"/>
  <c r="N301" i="6" s="1"/>
  <c r="K301" i="6"/>
  <c r="J301" i="6"/>
  <c r="E301" i="6"/>
  <c r="D301" i="6"/>
  <c r="AH300" i="6"/>
  <c r="O300" i="6"/>
  <c r="N300" i="6"/>
  <c r="M300" i="6"/>
  <c r="K300" i="6"/>
  <c r="J300" i="6"/>
  <c r="E300" i="6"/>
  <c r="D300" i="6"/>
  <c r="AH299" i="6"/>
  <c r="O299" i="6"/>
  <c r="N299" i="6"/>
  <c r="M299" i="6"/>
  <c r="K299" i="6"/>
  <c r="J299" i="6"/>
  <c r="E299" i="6"/>
  <c r="D299" i="6"/>
  <c r="AH298" i="6"/>
  <c r="O298" i="6"/>
  <c r="N298" i="6"/>
  <c r="M298" i="6"/>
  <c r="K298" i="6"/>
  <c r="J298" i="6"/>
  <c r="E298" i="6"/>
  <c r="D298" i="6"/>
  <c r="AH297" i="6"/>
  <c r="O297" i="6"/>
  <c r="M297" i="6"/>
  <c r="N297" i="6" s="1"/>
  <c r="K297" i="6"/>
  <c r="J297" i="6"/>
  <c r="E297" i="6"/>
  <c r="D297" i="6"/>
  <c r="AH296" i="6"/>
  <c r="O296" i="6"/>
  <c r="N296" i="6"/>
  <c r="M296" i="6"/>
  <c r="K296" i="6"/>
  <c r="J296" i="6"/>
  <c r="E296" i="6"/>
  <c r="D296" i="6"/>
  <c r="AH295" i="6"/>
  <c r="O295" i="6"/>
  <c r="N295" i="6"/>
  <c r="M295" i="6"/>
  <c r="K295" i="6"/>
  <c r="J295" i="6"/>
  <c r="E295" i="6"/>
  <c r="D295" i="6"/>
  <c r="AH294" i="6"/>
  <c r="O294" i="6"/>
  <c r="M294" i="6"/>
  <c r="N294" i="6" s="1"/>
  <c r="K294" i="6"/>
  <c r="J294" i="6"/>
  <c r="E294" i="6"/>
  <c r="D294" i="6"/>
  <c r="AH293" i="6"/>
  <c r="O293" i="6"/>
  <c r="M293" i="6"/>
  <c r="N293" i="6" s="1"/>
  <c r="K293" i="6"/>
  <c r="J293" i="6"/>
  <c r="E293" i="6"/>
  <c r="D293" i="6"/>
  <c r="AH292" i="6"/>
  <c r="O292" i="6"/>
  <c r="N292" i="6"/>
  <c r="M292" i="6"/>
  <c r="K292" i="6"/>
  <c r="J292" i="6"/>
  <c r="E292" i="6"/>
  <c r="D292" i="6"/>
  <c r="AH291" i="6"/>
  <c r="O291" i="6"/>
  <c r="M291" i="6"/>
  <c r="N291" i="6" s="1"/>
  <c r="K291" i="6"/>
  <c r="J291" i="6"/>
  <c r="E291" i="6"/>
  <c r="D291" i="6"/>
  <c r="AH290" i="6"/>
  <c r="O290" i="6"/>
  <c r="N290" i="6"/>
  <c r="M290" i="6"/>
  <c r="K290" i="6"/>
  <c r="J290" i="6"/>
  <c r="E290" i="6"/>
  <c r="D290" i="6"/>
  <c r="AH289" i="6"/>
  <c r="O289" i="6"/>
  <c r="M289" i="6"/>
  <c r="N289" i="6" s="1"/>
  <c r="K289" i="6"/>
  <c r="J289" i="6"/>
  <c r="E289" i="6"/>
  <c r="D289" i="6"/>
  <c r="AH288" i="6"/>
  <c r="O288" i="6"/>
  <c r="M288" i="6"/>
  <c r="N288" i="6" s="1"/>
  <c r="K288" i="6"/>
  <c r="J288" i="6"/>
  <c r="E288" i="6"/>
  <c r="D288" i="6"/>
  <c r="AH287" i="6"/>
  <c r="O287" i="6"/>
  <c r="N287" i="6"/>
  <c r="M287" i="6"/>
  <c r="K287" i="6"/>
  <c r="J287" i="6"/>
  <c r="E287" i="6"/>
  <c r="D287" i="6"/>
  <c r="AH286" i="6"/>
  <c r="O286" i="6"/>
  <c r="M286" i="6"/>
  <c r="N286" i="6" s="1"/>
  <c r="K286" i="6"/>
  <c r="J286" i="6"/>
  <c r="E286" i="6"/>
  <c r="D286" i="6"/>
  <c r="AH285" i="6"/>
  <c r="O285" i="6"/>
  <c r="M285" i="6"/>
  <c r="N285" i="6" s="1"/>
  <c r="K285" i="6"/>
  <c r="J285" i="6"/>
  <c r="E285" i="6"/>
  <c r="D285" i="6"/>
  <c r="AH284" i="6"/>
  <c r="O284" i="6"/>
  <c r="N284" i="6"/>
  <c r="M284" i="6"/>
  <c r="K284" i="6"/>
  <c r="J284" i="6"/>
  <c r="E284" i="6"/>
  <c r="D284" i="6"/>
  <c r="AH283" i="6"/>
  <c r="O283" i="6"/>
  <c r="M283" i="6"/>
  <c r="N283" i="6" s="1"/>
  <c r="K283" i="6"/>
  <c r="J283" i="6"/>
  <c r="E283" i="6"/>
  <c r="D283" i="6"/>
  <c r="AH282" i="6"/>
  <c r="O282" i="6"/>
  <c r="N282" i="6"/>
  <c r="M282" i="6"/>
  <c r="K282" i="6"/>
  <c r="J282" i="6"/>
  <c r="E282" i="6"/>
  <c r="D282" i="6"/>
  <c r="AH281" i="6"/>
  <c r="O281" i="6"/>
  <c r="M281" i="6"/>
  <c r="N281" i="6" s="1"/>
  <c r="K281" i="6"/>
  <c r="J281" i="6"/>
  <c r="E281" i="6"/>
  <c r="D281" i="6"/>
  <c r="AH280" i="6"/>
  <c r="O280" i="6"/>
  <c r="N280" i="6"/>
  <c r="M280" i="6"/>
  <c r="K280" i="6"/>
  <c r="J280" i="6"/>
  <c r="E280" i="6"/>
  <c r="D280" i="6"/>
  <c r="AH279" i="6"/>
  <c r="O279" i="6"/>
  <c r="N279" i="6"/>
  <c r="M279" i="6"/>
  <c r="K279" i="6"/>
  <c r="J279" i="6"/>
  <c r="E279" i="6"/>
  <c r="D279" i="6"/>
  <c r="AH278" i="6"/>
  <c r="O278" i="6"/>
  <c r="M278" i="6"/>
  <c r="N278" i="6" s="1"/>
  <c r="K278" i="6"/>
  <c r="J278" i="6"/>
  <c r="E278" i="6"/>
  <c r="D278" i="6"/>
  <c r="AH277" i="6"/>
  <c r="O277" i="6"/>
  <c r="M277" i="6"/>
  <c r="N277" i="6" s="1"/>
  <c r="K277" i="6"/>
  <c r="J277" i="6"/>
  <c r="E277" i="6"/>
  <c r="D277" i="6"/>
  <c r="AH276" i="6"/>
  <c r="O276" i="6"/>
  <c r="N276" i="6"/>
  <c r="M276" i="6"/>
  <c r="K276" i="6"/>
  <c r="J276" i="6"/>
  <c r="E276" i="6"/>
  <c r="D276" i="6"/>
  <c r="AH275" i="6"/>
  <c r="O275" i="6"/>
  <c r="M275" i="6"/>
  <c r="N275" i="6" s="1"/>
  <c r="K275" i="6"/>
  <c r="J275" i="6"/>
  <c r="E275" i="6"/>
  <c r="D275" i="6"/>
  <c r="AH274" i="6"/>
  <c r="O274" i="6"/>
  <c r="N274" i="6"/>
  <c r="M274" i="6"/>
  <c r="K274" i="6"/>
  <c r="J274" i="6"/>
  <c r="E274" i="6"/>
  <c r="D274" i="6"/>
  <c r="AH273" i="6"/>
  <c r="O273" i="6"/>
  <c r="M273" i="6"/>
  <c r="N273" i="6" s="1"/>
  <c r="K273" i="6"/>
  <c r="J273" i="6"/>
  <c r="E273" i="6"/>
  <c r="D273" i="6"/>
  <c r="AH272" i="6"/>
  <c r="O272" i="6"/>
  <c r="M272" i="6"/>
  <c r="N272" i="6" s="1"/>
  <c r="K272" i="6"/>
  <c r="J272" i="6"/>
  <c r="E272" i="6"/>
  <c r="D272" i="6"/>
  <c r="AH271" i="6"/>
  <c r="O271" i="6"/>
  <c r="N271" i="6"/>
  <c r="M271" i="6"/>
  <c r="K271" i="6"/>
  <c r="J271" i="6"/>
  <c r="E271" i="6"/>
  <c r="D271" i="6"/>
  <c r="AH270" i="6"/>
  <c r="O270" i="6"/>
  <c r="N270" i="6"/>
  <c r="M270" i="6"/>
  <c r="K270" i="6"/>
  <c r="J270" i="6"/>
  <c r="E270" i="6"/>
  <c r="D270" i="6"/>
  <c r="AH269" i="6"/>
  <c r="O269" i="6"/>
  <c r="M269" i="6"/>
  <c r="N269" i="6" s="1"/>
  <c r="K269" i="6"/>
  <c r="J269" i="6"/>
  <c r="E269" i="6"/>
  <c r="D269" i="6"/>
  <c r="AH268" i="6"/>
  <c r="O268" i="6"/>
  <c r="N268" i="6"/>
  <c r="M268" i="6"/>
  <c r="K268" i="6"/>
  <c r="J268" i="6"/>
  <c r="E268" i="6"/>
  <c r="D268" i="6"/>
  <c r="AH267" i="6"/>
  <c r="O267" i="6"/>
  <c r="M267" i="6"/>
  <c r="N267" i="6" s="1"/>
  <c r="K267" i="6"/>
  <c r="J267" i="6"/>
  <c r="E267" i="6"/>
  <c r="D267" i="6"/>
  <c r="AH266" i="6"/>
  <c r="O266" i="6"/>
  <c r="M266" i="6"/>
  <c r="N266" i="6" s="1"/>
  <c r="K266" i="6"/>
  <c r="J266" i="6"/>
  <c r="E266" i="6"/>
  <c r="D266" i="6"/>
  <c r="AH265" i="6"/>
  <c r="O265" i="6"/>
  <c r="M265" i="6"/>
  <c r="N265" i="6" s="1"/>
  <c r="K265" i="6"/>
  <c r="J265" i="6"/>
  <c r="E265" i="6"/>
  <c r="D265" i="6"/>
  <c r="AH264" i="6"/>
  <c r="O264" i="6"/>
  <c r="M264" i="6"/>
  <c r="N264" i="6" s="1"/>
  <c r="K264" i="6"/>
  <c r="J264" i="6"/>
  <c r="E264" i="6"/>
  <c r="D264" i="6"/>
  <c r="AH263" i="6"/>
  <c r="O263" i="6"/>
  <c r="N263" i="6"/>
  <c r="M263" i="6"/>
  <c r="K263" i="6"/>
  <c r="J263" i="6"/>
  <c r="E263" i="6"/>
  <c r="D263" i="6"/>
  <c r="AH262" i="6"/>
  <c r="O262" i="6"/>
  <c r="N262" i="6"/>
  <c r="M262" i="6"/>
  <c r="K262" i="6"/>
  <c r="J262" i="6"/>
  <c r="E262" i="6"/>
  <c r="D262" i="6"/>
  <c r="AH261" i="6"/>
  <c r="O261" i="6"/>
  <c r="M261" i="6"/>
  <c r="N261" i="6" s="1"/>
  <c r="K261" i="6"/>
  <c r="J261" i="6"/>
  <c r="E261" i="6"/>
  <c r="D261" i="6"/>
  <c r="AH260" i="6"/>
  <c r="O260" i="6"/>
  <c r="N260" i="6"/>
  <c r="M260" i="6"/>
  <c r="K260" i="6"/>
  <c r="J260" i="6"/>
  <c r="E260" i="6"/>
  <c r="D260" i="6"/>
  <c r="AH259" i="6"/>
  <c r="O259" i="6"/>
  <c r="N259" i="6"/>
  <c r="M259" i="6"/>
  <c r="K259" i="6"/>
  <c r="J259" i="6"/>
  <c r="E259" i="6"/>
  <c r="D259" i="6"/>
  <c r="AH258" i="6"/>
  <c r="O258" i="6"/>
  <c r="M258" i="6"/>
  <c r="N258" i="6" s="1"/>
  <c r="K258" i="6"/>
  <c r="J258" i="6"/>
  <c r="E258" i="6"/>
  <c r="D258" i="6"/>
  <c r="AH257" i="6"/>
  <c r="O257" i="6"/>
  <c r="M257" i="6"/>
  <c r="N257" i="6" s="1"/>
  <c r="K257" i="6"/>
  <c r="J257" i="6"/>
  <c r="E257" i="6"/>
  <c r="D257" i="6"/>
  <c r="AH256" i="6"/>
  <c r="O256" i="6"/>
  <c r="M256" i="6"/>
  <c r="N256" i="6" s="1"/>
  <c r="K256" i="6"/>
  <c r="J256" i="6"/>
  <c r="E256" i="6"/>
  <c r="D256" i="6"/>
  <c r="AH255" i="6"/>
  <c r="O255" i="6"/>
  <c r="N255" i="6"/>
  <c r="M255" i="6"/>
  <c r="K255" i="6"/>
  <c r="J255" i="6"/>
  <c r="E255" i="6"/>
  <c r="D255" i="6"/>
  <c r="AH254" i="6"/>
  <c r="O254" i="6"/>
  <c r="M254" i="6"/>
  <c r="N254" i="6" s="1"/>
  <c r="K254" i="6"/>
  <c r="J254" i="6"/>
  <c r="E254" i="6"/>
  <c r="D254" i="6"/>
  <c r="AH253" i="6"/>
  <c r="O253" i="6"/>
  <c r="M253" i="6"/>
  <c r="N253" i="6" s="1"/>
  <c r="K253" i="6"/>
  <c r="J253" i="6"/>
  <c r="E253" i="6"/>
  <c r="D253" i="6"/>
  <c r="AH252" i="6"/>
  <c r="O252" i="6"/>
  <c r="M252" i="6"/>
  <c r="N252" i="6" s="1"/>
  <c r="K252" i="6"/>
  <c r="J252" i="6"/>
  <c r="E252" i="6"/>
  <c r="D252" i="6"/>
  <c r="AH251" i="6"/>
  <c r="O251" i="6"/>
  <c r="M251" i="6"/>
  <c r="N251" i="6" s="1"/>
  <c r="K251" i="6"/>
  <c r="J251" i="6"/>
  <c r="E251" i="6"/>
  <c r="D251" i="6"/>
  <c r="AH250" i="6"/>
  <c r="O250" i="6"/>
  <c r="M250" i="6"/>
  <c r="N250" i="6" s="1"/>
  <c r="K250" i="6"/>
  <c r="J250" i="6"/>
  <c r="E250" i="6"/>
  <c r="D250" i="6"/>
  <c r="AH249" i="6"/>
  <c r="O249" i="6"/>
  <c r="M249" i="6"/>
  <c r="N249" i="6" s="1"/>
  <c r="K249" i="6"/>
  <c r="J249" i="6"/>
  <c r="E249" i="6"/>
  <c r="D249" i="6"/>
  <c r="AH248" i="6"/>
  <c r="O248" i="6"/>
  <c r="M248" i="6"/>
  <c r="N248" i="6" s="1"/>
  <c r="K248" i="6"/>
  <c r="J248" i="6"/>
  <c r="E248" i="6"/>
  <c r="D248" i="6"/>
  <c r="AH247" i="6"/>
  <c r="O247" i="6"/>
  <c r="N247" i="6"/>
  <c r="M247" i="6"/>
  <c r="K247" i="6"/>
  <c r="J247" i="6"/>
  <c r="E247" i="6"/>
  <c r="D247" i="6"/>
  <c r="AH246" i="6"/>
  <c r="O246" i="6"/>
  <c r="M246" i="6"/>
  <c r="N246" i="6" s="1"/>
  <c r="K246" i="6"/>
  <c r="J246" i="6"/>
  <c r="E246" i="6"/>
  <c r="D246" i="6"/>
  <c r="AH245" i="6"/>
  <c r="O245" i="6"/>
  <c r="N245" i="6"/>
  <c r="M245" i="6"/>
  <c r="K245" i="6"/>
  <c r="J245" i="6"/>
  <c r="E245" i="6"/>
  <c r="D245" i="6"/>
  <c r="AH244" i="6"/>
  <c r="O244" i="6"/>
  <c r="M244" i="6"/>
  <c r="N244" i="6" s="1"/>
  <c r="K244" i="6"/>
  <c r="J244" i="6"/>
  <c r="E244" i="6"/>
  <c r="D244" i="6"/>
  <c r="AH243" i="6"/>
  <c r="O243" i="6"/>
  <c r="N243" i="6"/>
  <c r="M243" i="6"/>
  <c r="K243" i="6"/>
  <c r="J243" i="6"/>
  <c r="E243" i="6"/>
  <c r="D243" i="6"/>
  <c r="AH242" i="6"/>
  <c r="O242" i="6"/>
  <c r="M242" i="6"/>
  <c r="N242" i="6" s="1"/>
  <c r="K242" i="6"/>
  <c r="J242" i="6"/>
  <c r="E242" i="6"/>
  <c r="D242" i="6"/>
  <c r="AH241" i="6"/>
  <c r="O241" i="6"/>
  <c r="N241" i="6"/>
  <c r="M241" i="6"/>
  <c r="K241" i="6"/>
  <c r="J241" i="6"/>
  <c r="E241" i="6"/>
  <c r="D241" i="6"/>
  <c r="AH240" i="6"/>
  <c r="O240" i="6"/>
  <c r="M240" i="6"/>
  <c r="N240" i="6" s="1"/>
  <c r="K240" i="6"/>
  <c r="J240" i="6"/>
  <c r="E240" i="6"/>
  <c r="D240" i="6"/>
  <c r="AH239" i="6"/>
  <c r="O239" i="6"/>
  <c r="M239" i="6"/>
  <c r="N239" i="6" s="1"/>
  <c r="K239" i="6"/>
  <c r="J239" i="6"/>
  <c r="E239" i="6"/>
  <c r="D239" i="6"/>
  <c r="AH238" i="6"/>
  <c r="O238" i="6"/>
  <c r="N238" i="6"/>
  <c r="M238" i="6"/>
  <c r="K238" i="6"/>
  <c r="J238" i="6"/>
  <c r="E238" i="6"/>
  <c r="D238" i="6"/>
  <c r="AH237" i="6"/>
  <c r="O237" i="6"/>
  <c r="M237" i="6"/>
  <c r="N237" i="6" s="1"/>
  <c r="K237" i="6"/>
  <c r="J237" i="6"/>
  <c r="E237" i="6"/>
  <c r="D237" i="6"/>
  <c r="AH236" i="6"/>
  <c r="O236" i="6"/>
  <c r="N236" i="6"/>
  <c r="M236" i="6"/>
  <c r="K236" i="6"/>
  <c r="J236" i="6"/>
  <c r="E236" i="6"/>
  <c r="D236" i="6"/>
  <c r="AH235" i="6"/>
  <c r="O235" i="6"/>
  <c r="M235" i="6"/>
  <c r="N235" i="6" s="1"/>
  <c r="K235" i="6"/>
  <c r="J235" i="6"/>
  <c r="E235" i="6"/>
  <c r="D235" i="6"/>
  <c r="AH234" i="6"/>
  <c r="O234" i="6"/>
  <c r="N234" i="6"/>
  <c r="M234" i="6"/>
  <c r="K234" i="6"/>
  <c r="J234" i="6"/>
  <c r="E234" i="6"/>
  <c r="D234" i="6"/>
  <c r="AH233" i="6"/>
  <c r="O233" i="6"/>
  <c r="N233" i="6"/>
  <c r="M233" i="6"/>
  <c r="K233" i="6"/>
  <c r="J233" i="6"/>
  <c r="E233" i="6"/>
  <c r="D233" i="6"/>
  <c r="AH232" i="6"/>
  <c r="O232" i="6"/>
  <c r="M232" i="6"/>
  <c r="N232" i="6" s="1"/>
  <c r="K232" i="6"/>
  <c r="J232" i="6"/>
  <c r="E232" i="6"/>
  <c r="D232" i="6"/>
  <c r="AH231" i="6"/>
  <c r="O231" i="6"/>
  <c r="M231" i="6"/>
  <c r="N231" i="6" s="1"/>
  <c r="K231" i="6"/>
  <c r="J231" i="6"/>
  <c r="E231" i="6"/>
  <c r="D231" i="6"/>
  <c r="AH230" i="6"/>
  <c r="O230" i="6"/>
  <c r="N230" i="6"/>
  <c r="M230" i="6"/>
  <c r="K230" i="6"/>
  <c r="J230" i="6"/>
  <c r="E230" i="6"/>
  <c r="D230" i="6"/>
  <c r="AH229" i="6"/>
  <c r="O229" i="6"/>
  <c r="M229" i="6"/>
  <c r="N229" i="6" s="1"/>
  <c r="K229" i="6"/>
  <c r="J229" i="6"/>
  <c r="E229" i="6"/>
  <c r="D229" i="6"/>
  <c r="AH228" i="6"/>
  <c r="O228" i="6"/>
  <c r="N228" i="6"/>
  <c r="M228" i="6"/>
  <c r="K228" i="6"/>
  <c r="J228" i="6"/>
  <c r="E228" i="6"/>
  <c r="D228" i="6"/>
  <c r="AH227" i="6"/>
  <c r="O227" i="6"/>
  <c r="M227" i="6"/>
  <c r="N227" i="6" s="1"/>
  <c r="K227" i="6"/>
  <c r="J227" i="6"/>
  <c r="E227" i="6"/>
  <c r="D227" i="6"/>
  <c r="AH226" i="6"/>
  <c r="O226" i="6"/>
  <c r="N226" i="6"/>
  <c r="M226" i="6"/>
  <c r="K226" i="6"/>
  <c r="J226" i="6"/>
  <c r="E226" i="6"/>
  <c r="D226" i="6"/>
  <c r="AH225" i="6"/>
  <c r="O225" i="6"/>
  <c r="N225" i="6"/>
  <c r="M225" i="6"/>
  <c r="K225" i="6"/>
  <c r="J225" i="6"/>
  <c r="E225" i="6"/>
  <c r="D225" i="6"/>
  <c r="AH224" i="6"/>
  <c r="O224" i="6"/>
  <c r="N224" i="6"/>
  <c r="M224" i="6"/>
  <c r="K224" i="6"/>
  <c r="J224" i="6"/>
  <c r="E224" i="6"/>
  <c r="D224" i="6"/>
  <c r="AH223" i="6"/>
  <c r="O223" i="6"/>
  <c r="M223" i="6"/>
  <c r="N223" i="6" s="1"/>
  <c r="K223" i="6"/>
  <c r="J223" i="6"/>
  <c r="E223" i="6"/>
  <c r="D223" i="6"/>
  <c r="AH222" i="6"/>
  <c r="O222" i="6"/>
  <c r="N222" i="6"/>
  <c r="M222" i="6"/>
  <c r="K222" i="6"/>
  <c r="J222" i="6"/>
  <c r="E222" i="6"/>
  <c r="D222" i="6"/>
  <c r="AH221" i="6"/>
  <c r="O221" i="6"/>
  <c r="M221" i="6"/>
  <c r="N221" i="6" s="1"/>
  <c r="K221" i="6"/>
  <c r="J221" i="6"/>
  <c r="E221" i="6"/>
  <c r="D221" i="6"/>
  <c r="AH220" i="6"/>
  <c r="O220" i="6"/>
  <c r="N220" i="6"/>
  <c r="M220" i="6"/>
  <c r="K220" i="6"/>
  <c r="J220" i="6"/>
  <c r="E220" i="6"/>
  <c r="D220" i="6"/>
  <c r="AH219" i="6"/>
  <c r="O219" i="6"/>
  <c r="M219" i="6"/>
  <c r="N219" i="6" s="1"/>
  <c r="K219" i="6"/>
  <c r="J219" i="6"/>
  <c r="E219" i="6"/>
  <c r="D219" i="6"/>
  <c r="AH218" i="6"/>
  <c r="O218" i="6"/>
  <c r="M218" i="6"/>
  <c r="N218" i="6" s="1"/>
  <c r="K218" i="6"/>
  <c r="J218" i="6"/>
  <c r="E218" i="6"/>
  <c r="D218" i="6"/>
  <c r="AH217" i="6"/>
  <c r="O217" i="6"/>
  <c r="N217" i="6"/>
  <c r="M217" i="6"/>
  <c r="K217" i="6"/>
  <c r="J217" i="6"/>
  <c r="E217" i="6"/>
  <c r="D217" i="6"/>
  <c r="AH216" i="6"/>
  <c r="O216" i="6"/>
  <c r="M216" i="6"/>
  <c r="N216" i="6" s="1"/>
  <c r="K216" i="6"/>
  <c r="J216" i="6"/>
  <c r="E216" i="6"/>
  <c r="D216" i="6"/>
  <c r="AH215" i="6"/>
  <c r="O215" i="6"/>
  <c r="M215" i="6"/>
  <c r="N215" i="6" s="1"/>
  <c r="K215" i="6"/>
  <c r="J215" i="6"/>
  <c r="E215" i="6"/>
  <c r="D215" i="6"/>
  <c r="AH214" i="6"/>
  <c r="O214" i="6"/>
  <c r="N214" i="6"/>
  <c r="M214" i="6"/>
  <c r="K214" i="6"/>
  <c r="J214" i="6"/>
  <c r="E214" i="6"/>
  <c r="D214" i="6"/>
  <c r="AH213" i="6"/>
  <c r="O213" i="6"/>
  <c r="M213" i="6"/>
  <c r="N213" i="6" s="1"/>
  <c r="K213" i="6"/>
  <c r="J213" i="6"/>
  <c r="E213" i="6"/>
  <c r="D213" i="6"/>
  <c r="AH212" i="6"/>
  <c r="O212" i="6"/>
  <c r="N212" i="6"/>
  <c r="M212" i="6"/>
  <c r="K212" i="6"/>
  <c r="J212" i="6"/>
  <c r="E212" i="6"/>
  <c r="D212" i="6"/>
  <c r="AH211" i="6"/>
  <c r="O211" i="6"/>
  <c r="N211" i="6"/>
  <c r="M211" i="6"/>
  <c r="K211" i="6"/>
  <c r="J211" i="6"/>
  <c r="E211" i="6"/>
  <c r="D211" i="6"/>
  <c r="AH210" i="6"/>
  <c r="O210" i="6"/>
  <c r="N210" i="6"/>
  <c r="M210" i="6"/>
  <c r="K210" i="6"/>
  <c r="J210" i="6"/>
  <c r="E210" i="6"/>
  <c r="D210" i="6"/>
  <c r="AH209" i="6"/>
  <c r="O209" i="6"/>
  <c r="N209" i="6"/>
  <c r="M209" i="6"/>
  <c r="K209" i="6"/>
  <c r="J209" i="6"/>
  <c r="E209" i="6"/>
  <c r="D209" i="6"/>
  <c r="AH208" i="6"/>
  <c r="O208" i="6"/>
  <c r="M208" i="6"/>
  <c r="N208" i="6" s="1"/>
  <c r="K208" i="6"/>
  <c r="J208" i="6"/>
  <c r="E208" i="6"/>
  <c r="D208" i="6"/>
  <c r="AH207" i="6"/>
  <c r="O207" i="6"/>
  <c r="M207" i="6"/>
  <c r="N207" i="6" s="1"/>
  <c r="K207" i="6"/>
  <c r="J207" i="6"/>
  <c r="E207" i="6"/>
  <c r="D207" i="6"/>
  <c r="AH206" i="6"/>
  <c r="O206" i="6"/>
  <c r="N206" i="6"/>
  <c r="M206" i="6"/>
  <c r="K206" i="6"/>
  <c r="J206" i="6"/>
  <c r="E206" i="6"/>
  <c r="D206" i="6"/>
  <c r="AH205" i="6"/>
  <c r="O205" i="6"/>
  <c r="M205" i="6"/>
  <c r="N205" i="6" s="1"/>
  <c r="K205" i="6"/>
  <c r="J205" i="6"/>
  <c r="E205" i="6"/>
  <c r="D205" i="6"/>
  <c r="AH204" i="6"/>
  <c r="O204" i="6"/>
  <c r="N204" i="6"/>
  <c r="M204" i="6"/>
  <c r="K204" i="6"/>
  <c r="J204" i="6"/>
  <c r="E204" i="6"/>
  <c r="D204" i="6"/>
  <c r="AH203" i="6"/>
  <c r="O203" i="6"/>
  <c r="N203" i="6"/>
  <c r="M203" i="6"/>
  <c r="K203" i="6"/>
  <c r="J203" i="6"/>
  <c r="E203" i="6"/>
  <c r="D203" i="6"/>
  <c r="AH202" i="6"/>
  <c r="O202" i="6"/>
  <c r="N202" i="6"/>
  <c r="M202" i="6"/>
  <c r="K202" i="6"/>
  <c r="J202" i="6"/>
  <c r="E202" i="6"/>
  <c r="D202" i="6"/>
  <c r="AH201" i="6"/>
  <c r="O201" i="6"/>
  <c r="M201" i="6"/>
  <c r="N201" i="6" s="1"/>
  <c r="K201" i="6"/>
  <c r="J201" i="6"/>
  <c r="E201" i="6"/>
  <c r="D201" i="6"/>
  <c r="AH200" i="6"/>
  <c r="O200" i="6"/>
  <c r="M200" i="6"/>
  <c r="N200" i="6" s="1"/>
  <c r="K200" i="6"/>
  <c r="J200" i="6"/>
  <c r="E200" i="6"/>
  <c r="D200" i="6"/>
  <c r="AH199" i="6"/>
  <c r="O199" i="6"/>
  <c r="M199" i="6"/>
  <c r="N199" i="6" s="1"/>
  <c r="K199" i="6"/>
  <c r="J199" i="6"/>
  <c r="E199" i="6"/>
  <c r="D199" i="6"/>
  <c r="AH198" i="6"/>
  <c r="O198" i="6"/>
  <c r="M198" i="6"/>
  <c r="N198" i="6" s="1"/>
  <c r="K198" i="6"/>
  <c r="J198" i="6"/>
  <c r="E198" i="6"/>
  <c r="D198" i="6"/>
  <c r="AH197" i="6"/>
  <c r="O197" i="6"/>
  <c r="N197" i="6"/>
  <c r="M197" i="6"/>
  <c r="K197" i="6"/>
  <c r="J197" i="6"/>
  <c r="E197" i="6"/>
  <c r="D197" i="6"/>
  <c r="AH196" i="6"/>
  <c r="O196" i="6"/>
  <c r="M196" i="6"/>
  <c r="N196" i="6" s="1"/>
  <c r="K196" i="6"/>
  <c r="J196" i="6"/>
  <c r="E196" i="6"/>
  <c r="D196" i="6"/>
  <c r="AH195" i="6"/>
  <c r="O195" i="6"/>
  <c r="M195" i="6"/>
  <c r="N195" i="6" s="1"/>
  <c r="K195" i="6"/>
  <c r="J195" i="6"/>
  <c r="E195" i="6"/>
  <c r="D195" i="6"/>
  <c r="AH194" i="6"/>
  <c r="O194" i="6"/>
  <c r="M194" i="6"/>
  <c r="N194" i="6" s="1"/>
  <c r="K194" i="6"/>
  <c r="J194" i="6"/>
  <c r="E194" i="6"/>
  <c r="D194" i="6"/>
  <c r="AH193" i="6"/>
  <c r="O193" i="6"/>
  <c r="M193" i="6"/>
  <c r="N193" i="6" s="1"/>
  <c r="K193" i="6"/>
  <c r="J193" i="6"/>
  <c r="E193" i="6"/>
  <c r="D193" i="6"/>
  <c r="AH192" i="6"/>
  <c r="O192" i="6"/>
  <c r="M192" i="6"/>
  <c r="N192" i="6" s="1"/>
  <c r="K192" i="6"/>
  <c r="J192" i="6"/>
  <c r="E192" i="6"/>
  <c r="D192" i="6"/>
  <c r="AH191" i="6"/>
  <c r="O191" i="6"/>
  <c r="M191" i="6"/>
  <c r="N191" i="6" s="1"/>
  <c r="K191" i="6"/>
  <c r="J191" i="6"/>
  <c r="E191" i="6"/>
  <c r="D191" i="6"/>
  <c r="AH190" i="6"/>
  <c r="O190" i="6"/>
  <c r="M190" i="6"/>
  <c r="N190" i="6" s="1"/>
  <c r="K190" i="6"/>
  <c r="J190" i="6"/>
  <c r="E190" i="6"/>
  <c r="D190" i="6"/>
  <c r="AH189" i="6"/>
  <c r="O189" i="6"/>
  <c r="N189" i="6"/>
  <c r="M189" i="6"/>
  <c r="K189" i="6"/>
  <c r="J189" i="6"/>
  <c r="E189" i="6"/>
  <c r="D189" i="6"/>
  <c r="AH188" i="6"/>
  <c r="O188" i="6"/>
  <c r="M188" i="6"/>
  <c r="N188" i="6" s="1"/>
  <c r="K188" i="6"/>
  <c r="J188" i="6"/>
  <c r="E188" i="6"/>
  <c r="D188" i="6"/>
  <c r="AH187" i="6"/>
  <c r="O187" i="6"/>
  <c r="M187" i="6"/>
  <c r="N187" i="6" s="1"/>
  <c r="K187" i="6"/>
  <c r="J187" i="6"/>
  <c r="E187" i="6"/>
  <c r="D187" i="6"/>
  <c r="AH186" i="6"/>
  <c r="O186" i="6"/>
  <c r="M186" i="6"/>
  <c r="N186" i="6" s="1"/>
  <c r="K186" i="6"/>
  <c r="J186" i="6"/>
  <c r="E186" i="6"/>
  <c r="D186" i="6"/>
  <c r="AH185" i="6"/>
  <c r="O185" i="6"/>
  <c r="M185" i="6"/>
  <c r="N185" i="6" s="1"/>
  <c r="K185" i="6"/>
  <c r="J185" i="6"/>
  <c r="E185" i="6"/>
  <c r="D185" i="6"/>
  <c r="AH184" i="6"/>
  <c r="O184" i="6"/>
  <c r="M184" i="6"/>
  <c r="N184" i="6" s="1"/>
  <c r="K184" i="6"/>
  <c r="J184" i="6"/>
  <c r="E184" i="6"/>
  <c r="D184" i="6"/>
  <c r="AH183" i="6"/>
  <c r="O183" i="6"/>
  <c r="N183" i="6"/>
  <c r="M183" i="6"/>
  <c r="K183" i="6"/>
  <c r="J183" i="6"/>
  <c r="E183" i="6"/>
  <c r="D183" i="6"/>
  <c r="AH182" i="6"/>
  <c r="O182" i="6"/>
  <c r="M182" i="6"/>
  <c r="N182" i="6" s="1"/>
  <c r="K182" i="6"/>
  <c r="J182" i="6"/>
  <c r="E182" i="6"/>
  <c r="D182" i="6"/>
  <c r="AH181" i="6"/>
  <c r="O181" i="6"/>
  <c r="N181" i="6"/>
  <c r="M181" i="6"/>
  <c r="K181" i="6"/>
  <c r="J181" i="6"/>
  <c r="E181" i="6"/>
  <c r="D181" i="6"/>
  <c r="AH180" i="6"/>
  <c r="O180" i="6"/>
  <c r="M180" i="6"/>
  <c r="N180" i="6" s="1"/>
  <c r="K180" i="6"/>
  <c r="J180" i="6"/>
  <c r="E180" i="6"/>
  <c r="D180" i="6"/>
  <c r="AH179" i="6"/>
  <c r="O179" i="6"/>
  <c r="M179" i="6"/>
  <c r="N179" i="6" s="1"/>
  <c r="K179" i="6"/>
  <c r="J179" i="6"/>
  <c r="E179" i="6"/>
  <c r="D179" i="6"/>
  <c r="AH178" i="6"/>
  <c r="O178" i="6"/>
  <c r="N178" i="6"/>
  <c r="M178" i="6"/>
  <c r="K178" i="6"/>
  <c r="J178" i="6"/>
  <c r="E178" i="6"/>
  <c r="D178" i="6"/>
  <c r="AH177" i="6"/>
  <c r="O177" i="6"/>
  <c r="M177" i="6"/>
  <c r="N177" i="6" s="1"/>
  <c r="K177" i="6"/>
  <c r="J177" i="6"/>
  <c r="E177" i="6"/>
  <c r="D177" i="6"/>
  <c r="AH176" i="6"/>
  <c r="O176" i="6"/>
  <c r="N176" i="6"/>
  <c r="M176" i="6"/>
  <c r="K176" i="6"/>
  <c r="J176" i="6"/>
  <c r="E176" i="6"/>
  <c r="D176" i="6"/>
  <c r="AH175" i="6"/>
  <c r="O175" i="6"/>
  <c r="N175" i="6"/>
  <c r="M175" i="6"/>
  <c r="K175" i="6"/>
  <c r="J175" i="6"/>
  <c r="E175" i="6"/>
  <c r="D175" i="6"/>
  <c r="AH174" i="6"/>
  <c r="O174" i="6"/>
  <c r="M174" i="6"/>
  <c r="N174" i="6" s="1"/>
  <c r="K174" i="6"/>
  <c r="J174" i="6"/>
  <c r="E174" i="6"/>
  <c r="D174" i="6"/>
  <c r="AH173" i="6"/>
  <c r="O173" i="6"/>
  <c r="N173" i="6"/>
  <c r="M173" i="6"/>
  <c r="K173" i="6"/>
  <c r="J173" i="6"/>
  <c r="E173" i="6"/>
  <c r="D173" i="6"/>
  <c r="AH172" i="6"/>
  <c r="O172" i="6"/>
  <c r="N172" i="6"/>
  <c r="M172" i="6"/>
  <c r="K172" i="6"/>
  <c r="J172" i="6"/>
  <c r="E172" i="6"/>
  <c r="D172" i="6"/>
  <c r="AH171" i="6"/>
  <c r="O171" i="6"/>
  <c r="N171" i="6"/>
  <c r="M171" i="6"/>
  <c r="K171" i="6"/>
  <c r="J171" i="6"/>
  <c r="E171" i="6"/>
  <c r="D171" i="6"/>
  <c r="AH170" i="6"/>
  <c r="O170" i="6"/>
  <c r="M170" i="6"/>
  <c r="N170" i="6" s="1"/>
  <c r="K170" i="6"/>
  <c r="J170" i="6"/>
  <c r="E170" i="6"/>
  <c r="D170" i="6"/>
  <c r="AH169" i="6"/>
  <c r="O169" i="6"/>
  <c r="M169" i="6"/>
  <c r="N169" i="6" s="1"/>
  <c r="K169" i="6"/>
  <c r="J169" i="6"/>
  <c r="E169" i="6"/>
  <c r="D169" i="6"/>
  <c r="AH168" i="6"/>
  <c r="O168" i="6"/>
  <c r="M168" i="6"/>
  <c r="N168" i="6" s="1"/>
  <c r="K168" i="6"/>
  <c r="J168" i="6"/>
  <c r="E168" i="6"/>
  <c r="D168" i="6"/>
  <c r="AH167" i="6"/>
  <c r="O167" i="6"/>
  <c r="M167" i="6"/>
  <c r="N167" i="6" s="1"/>
  <c r="K167" i="6"/>
  <c r="J167" i="6"/>
  <c r="E167" i="6"/>
  <c r="D167" i="6"/>
  <c r="AH166" i="6"/>
  <c r="O166" i="6"/>
  <c r="M166" i="6"/>
  <c r="N166" i="6" s="1"/>
  <c r="K166" i="6"/>
  <c r="J166" i="6"/>
  <c r="E166" i="6"/>
  <c r="D166" i="6"/>
  <c r="AH165" i="6"/>
  <c r="O165" i="6"/>
  <c r="N165" i="6"/>
  <c r="M165" i="6"/>
  <c r="K165" i="6"/>
  <c r="J165" i="6"/>
  <c r="E165" i="6"/>
  <c r="D165" i="6"/>
  <c r="AH164" i="6"/>
  <c r="O164" i="6"/>
  <c r="N164" i="6"/>
  <c r="M164" i="6"/>
  <c r="K164" i="6"/>
  <c r="J164" i="6"/>
  <c r="E164" i="6"/>
  <c r="D164" i="6"/>
  <c r="AH163" i="6"/>
  <c r="O163" i="6"/>
  <c r="M163" i="6"/>
  <c r="N163" i="6" s="1"/>
  <c r="K163" i="6"/>
  <c r="J163" i="6"/>
  <c r="E163" i="6"/>
  <c r="D163" i="6"/>
  <c r="AH162" i="6"/>
  <c r="O162" i="6"/>
  <c r="M162" i="6"/>
  <c r="N162" i="6" s="1"/>
  <c r="K162" i="6"/>
  <c r="J162" i="6"/>
  <c r="E162" i="6"/>
  <c r="D162" i="6"/>
  <c r="AH161" i="6"/>
  <c r="O161" i="6"/>
  <c r="N161" i="6"/>
  <c r="M161" i="6"/>
  <c r="K161" i="6"/>
  <c r="J161" i="6"/>
  <c r="E161" i="6"/>
  <c r="D161" i="6"/>
  <c r="AH160" i="6"/>
  <c r="O160" i="6"/>
  <c r="M160" i="6"/>
  <c r="N160" i="6" s="1"/>
  <c r="K160" i="6"/>
  <c r="J160" i="6"/>
  <c r="E160" i="6"/>
  <c r="D160" i="6"/>
  <c r="AH159" i="6"/>
  <c r="O159" i="6"/>
  <c r="M159" i="6"/>
  <c r="N159" i="6" s="1"/>
  <c r="K159" i="6"/>
  <c r="J159" i="6"/>
  <c r="E159" i="6"/>
  <c r="D159" i="6"/>
  <c r="AH158" i="6"/>
  <c r="O158" i="6"/>
  <c r="N158" i="6"/>
  <c r="M158" i="6"/>
  <c r="K158" i="6"/>
  <c r="J158" i="6"/>
  <c r="E158" i="6"/>
  <c r="D158" i="6"/>
  <c r="AH157" i="6"/>
  <c r="O157" i="6"/>
  <c r="N157" i="6"/>
  <c r="M157" i="6"/>
  <c r="K157" i="6"/>
  <c r="J157" i="6"/>
  <c r="E157" i="6"/>
  <c r="D157" i="6"/>
  <c r="AH156" i="6"/>
  <c r="O156" i="6"/>
  <c r="N156" i="6"/>
  <c r="M156" i="6"/>
  <c r="K156" i="6"/>
  <c r="J156" i="6"/>
  <c r="E156" i="6"/>
  <c r="D156" i="6"/>
  <c r="AH155" i="6"/>
  <c r="O155" i="6"/>
  <c r="M155" i="6"/>
  <c r="N155" i="6" s="1"/>
  <c r="K155" i="6"/>
  <c r="J155" i="6"/>
  <c r="E155" i="6"/>
  <c r="D155" i="6"/>
  <c r="AH154" i="6"/>
  <c r="O154" i="6"/>
  <c r="M154" i="6"/>
  <c r="N154" i="6" s="1"/>
  <c r="K154" i="6"/>
  <c r="J154" i="6"/>
  <c r="E154" i="6"/>
  <c r="D154" i="6"/>
  <c r="AH153" i="6"/>
  <c r="O153" i="6"/>
  <c r="N153" i="6"/>
  <c r="M153" i="6"/>
  <c r="K153" i="6"/>
  <c r="J153" i="6"/>
  <c r="E153" i="6"/>
  <c r="D153" i="6"/>
  <c r="AH152" i="6"/>
  <c r="O152" i="6"/>
  <c r="M152" i="6"/>
  <c r="N152" i="6" s="1"/>
  <c r="K152" i="6"/>
  <c r="J152" i="6"/>
  <c r="E152" i="6"/>
  <c r="D152" i="6"/>
  <c r="AH151" i="6"/>
  <c r="O151" i="6"/>
  <c r="M151" i="6"/>
  <c r="N151" i="6" s="1"/>
  <c r="K151" i="6"/>
  <c r="J151" i="6"/>
  <c r="E151" i="6"/>
  <c r="D151" i="6"/>
  <c r="AH150" i="6"/>
  <c r="O150" i="6"/>
  <c r="N150" i="6"/>
  <c r="M150" i="6"/>
  <c r="K150" i="6"/>
  <c r="J150" i="6"/>
  <c r="E150" i="6"/>
  <c r="D150" i="6"/>
  <c r="AH149" i="6"/>
  <c r="O149" i="6"/>
  <c r="N149" i="6"/>
  <c r="M149" i="6"/>
  <c r="K149" i="6"/>
  <c r="J149" i="6"/>
  <c r="E149" i="6"/>
  <c r="D149" i="6"/>
  <c r="AH148" i="6"/>
  <c r="O148" i="6"/>
  <c r="N148" i="6"/>
  <c r="M148" i="6"/>
  <c r="K148" i="6"/>
  <c r="J148" i="6"/>
  <c r="E148" i="6"/>
  <c r="D148" i="6"/>
  <c r="AH147" i="6"/>
  <c r="O147" i="6"/>
  <c r="N147" i="6"/>
  <c r="M147" i="6"/>
  <c r="K147" i="6"/>
  <c r="J147" i="6"/>
  <c r="E147" i="6"/>
  <c r="D147" i="6"/>
  <c r="AH146" i="6"/>
  <c r="O146" i="6"/>
  <c r="M146" i="6"/>
  <c r="N146" i="6" s="1"/>
  <c r="K146" i="6"/>
  <c r="J146" i="6"/>
  <c r="E146" i="6"/>
  <c r="D146" i="6"/>
  <c r="AH145" i="6"/>
  <c r="O145" i="6"/>
  <c r="M145" i="6"/>
  <c r="N145" i="6" s="1"/>
  <c r="K145" i="6"/>
  <c r="J145" i="6"/>
  <c r="E145" i="6"/>
  <c r="D145" i="6"/>
  <c r="AH144" i="6"/>
  <c r="O144" i="6"/>
  <c r="M144" i="6"/>
  <c r="N144" i="6" s="1"/>
  <c r="K144" i="6"/>
  <c r="J144" i="6"/>
  <c r="E144" i="6"/>
  <c r="D144" i="6"/>
  <c r="AH143" i="6"/>
  <c r="O143" i="6"/>
  <c r="M143" i="6"/>
  <c r="N143" i="6" s="1"/>
  <c r="K143" i="6"/>
  <c r="J143" i="6"/>
  <c r="E143" i="6"/>
  <c r="D143" i="6"/>
  <c r="AH142" i="6"/>
  <c r="O142" i="6"/>
  <c r="N142" i="6"/>
  <c r="M142" i="6"/>
  <c r="K142" i="6"/>
  <c r="J142" i="6"/>
  <c r="E142" i="6"/>
  <c r="D142" i="6"/>
  <c r="AH141" i="6"/>
  <c r="O141" i="6"/>
  <c r="M141" i="6"/>
  <c r="N141" i="6" s="1"/>
  <c r="K141" i="6"/>
  <c r="J141" i="6"/>
  <c r="E141" i="6"/>
  <c r="D141" i="6"/>
  <c r="AH140" i="6"/>
  <c r="O140" i="6"/>
  <c r="N140" i="6"/>
  <c r="M140" i="6"/>
  <c r="K140" i="6"/>
  <c r="J140" i="6"/>
  <c r="E140" i="6"/>
  <c r="D140" i="6"/>
  <c r="AH139" i="6"/>
  <c r="O139" i="6"/>
  <c r="M139" i="6"/>
  <c r="N139" i="6" s="1"/>
  <c r="K139" i="6"/>
  <c r="J139" i="6"/>
  <c r="E139" i="6"/>
  <c r="D139" i="6"/>
  <c r="AH138" i="6"/>
  <c r="O138" i="6"/>
  <c r="M138" i="6"/>
  <c r="N138" i="6" s="1"/>
  <c r="K138" i="6"/>
  <c r="J138" i="6"/>
  <c r="E138" i="6"/>
  <c r="D138" i="6"/>
  <c r="AH137" i="6"/>
  <c r="O137" i="6"/>
  <c r="M137" i="6"/>
  <c r="N137" i="6" s="1"/>
  <c r="K137" i="6"/>
  <c r="J137" i="6"/>
  <c r="E137" i="6"/>
  <c r="D137" i="6"/>
  <c r="AH136" i="6"/>
  <c r="O136" i="6"/>
  <c r="M136" i="6"/>
  <c r="N136" i="6" s="1"/>
  <c r="K136" i="6"/>
  <c r="J136" i="6"/>
  <c r="E136" i="6"/>
  <c r="D136" i="6"/>
  <c r="AH135" i="6"/>
  <c r="O135" i="6"/>
  <c r="M135" i="6"/>
  <c r="N135" i="6" s="1"/>
  <c r="K135" i="6"/>
  <c r="J135" i="6"/>
  <c r="E135" i="6"/>
  <c r="D135" i="6"/>
  <c r="AH134" i="6"/>
  <c r="O134" i="6"/>
  <c r="M134" i="6"/>
  <c r="N134" i="6" s="1"/>
  <c r="K134" i="6"/>
  <c r="J134" i="6"/>
  <c r="E134" i="6"/>
  <c r="D134" i="6"/>
  <c r="AH133" i="6"/>
  <c r="O133" i="6"/>
  <c r="M133" i="6"/>
  <c r="N133" i="6" s="1"/>
  <c r="K133" i="6"/>
  <c r="J133" i="6"/>
  <c r="E133" i="6"/>
  <c r="D133" i="6"/>
  <c r="AH132" i="6"/>
  <c r="O132" i="6"/>
  <c r="N132" i="6"/>
  <c r="M132" i="6"/>
  <c r="K132" i="6"/>
  <c r="J132" i="6"/>
  <c r="E132" i="6"/>
  <c r="D132" i="6"/>
  <c r="AH131" i="6"/>
  <c r="O131" i="6"/>
  <c r="N131" i="6"/>
  <c r="M131" i="6"/>
  <c r="K131" i="6"/>
  <c r="J131" i="6"/>
  <c r="E131" i="6"/>
  <c r="D131" i="6"/>
  <c r="AH130" i="6"/>
  <c r="O130" i="6"/>
  <c r="N130" i="6"/>
  <c r="M130" i="6"/>
  <c r="K130" i="6"/>
  <c r="J130" i="6"/>
  <c r="E130" i="6"/>
  <c r="D130" i="6"/>
  <c r="AH129" i="6"/>
  <c r="O129" i="6"/>
  <c r="M129" i="6"/>
  <c r="N129" i="6" s="1"/>
  <c r="K129" i="6"/>
  <c r="J129" i="6"/>
  <c r="E129" i="6"/>
  <c r="D129" i="6"/>
  <c r="AH128" i="6"/>
  <c r="O128" i="6"/>
  <c r="M128" i="6"/>
  <c r="N128" i="6" s="1"/>
  <c r="K128" i="6"/>
  <c r="J128" i="6"/>
  <c r="E128" i="6"/>
  <c r="D128" i="6"/>
  <c r="AH127" i="6"/>
  <c r="O127" i="6"/>
  <c r="M127" i="6"/>
  <c r="N127" i="6" s="1"/>
  <c r="K127" i="6"/>
  <c r="J127" i="6"/>
  <c r="E127" i="6"/>
  <c r="D127" i="6"/>
  <c r="AH126" i="6"/>
  <c r="O126" i="6"/>
  <c r="N126" i="6"/>
  <c r="M126" i="6"/>
  <c r="K126" i="6"/>
  <c r="J126" i="6"/>
  <c r="E126" i="6"/>
  <c r="D126" i="6"/>
  <c r="AH125" i="6"/>
  <c r="O125" i="6"/>
  <c r="N125" i="6"/>
  <c r="M125" i="6"/>
  <c r="K125" i="6"/>
  <c r="J125" i="6"/>
  <c r="E125" i="6"/>
  <c r="D125" i="6"/>
  <c r="AH124" i="6"/>
  <c r="O124" i="6"/>
  <c r="N124" i="6"/>
  <c r="M124" i="6"/>
  <c r="K124" i="6"/>
  <c r="J124" i="6"/>
  <c r="E124" i="6"/>
  <c r="D124" i="6"/>
  <c r="AH123" i="6"/>
  <c r="O123" i="6"/>
  <c r="N123" i="6"/>
  <c r="M123" i="6"/>
  <c r="K123" i="6"/>
  <c r="J123" i="6"/>
  <c r="E123" i="6"/>
  <c r="D123" i="6"/>
  <c r="AH122" i="6"/>
  <c r="O122" i="6"/>
  <c r="M122" i="6"/>
  <c r="N122" i="6" s="1"/>
  <c r="K122" i="6"/>
  <c r="J122" i="6"/>
  <c r="E122" i="6"/>
  <c r="D122" i="6"/>
  <c r="AH121" i="6"/>
  <c r="O121" i="6"/>
  <c r="M121" i="6"/>
  <c r="N121" i="6" s="1"/>
  <c r="K121" i="6"/>
  <c r="J121" i="6"/>
  <c r="E121" i="6"/>
  <c r="D121" i="6"/>
  <c r="AH120" i="6"/>
  <c r="O120" i="6"/>
  <c r="M120" i="6"/>
  <c r="N120" i="6" s="1"/>
  <c r="K120" i="6"/>
  <c r="J120" i="6"/>
  <c r="E120" i="6"/>
  <c r="D120" i="6"/>
  <c r="AH119" i="6"/>
  <c r="O119" i="6"/>
  <c r="M119" i="6"/>
  <c r="N119" i="6" s="1"/>
  <c r="K119" i="6"/>
  <c r="J119" i="6"/>
  <c r="E119" i="6"/>
  <c r="D119" i="6"/>
  <c r="AH118" i="6"/>
  <c r="O118" i="6"/>
  <c r="N118" i="6"/>
  <c r="M118" i="6"/>
  <c r="K118" i="6"/>
  <c r="J118" i="6"/>
  <c r="E118" i="6"/>
  <c r="D118" i="6"/>
  <c r="AH117" i="6"/>
  <c r="O117" i="6"/>
  <c r="M117" i="6"/>
  <c r="N117" i="6" s="1"/>
  <c r="K117" i="6"/>
  <c r="J117" i="6"/>
  <c r="E117" i="6"/>
  <c r="D117" i="6"/>
  <c r="AH116" i="6"/>
  <c r="O116" i="6"/>
  <c r="M116" i="6"/>
  <c r="N116" i="6" s="1"/>
  <c r="K116" i="6"/>
  <c r="J116" i="6"/>
  <c r="E116" i="6"/>
  <c r="D116" i="6"/>
  <c r="AH115" i="6"/>
  <c r="O115" i="6"/>
  <c r="N115" i="6"/>
  <c r="M115" i="6"/>
  <c r="K115" i="6"/>
  <c r="J115" i="6"/>
  <c r="E115" i="6"/>
  <c r="D115" i="6"/>
  <c r="AH114" i="6"/>
  <c r="O114" i="6"/>
  <c r="M114" i="6"/>
  <c r="N114" i="6" s="1"/>
  <c r="K114" i="6"/>
  <c r="J114" i="6"/>
  <c r="E114" i="6"/>
  <c r="D114" i="6"/>
  <c r="AH113" i="6"/>
  <c r="O113" i="6"/>
  <c r="M113" i="6"/>
  <c r="N113" i="6" s="1"/>
  <c r="K113" i="6"/>
  <c r="J113" i="6"/>
  <c r="E113" i="6"/>
  <c r="D113" i="6"/>
  <c r="AH112" i="6"/>
  <c r="O112" i="6"/>
  <c r="M112" i="6"/>
  <c r="N112" i="6" s="1"/>
  <c r="K112" i="6"/>
  <c r="J112" i="6"/>
  <c r="E112" i="6"/>
  <c r="D112" i="6"/>
  <c r="AH111" i="6"/>
  <c r="O111" i="6"/>
  <c r="M111" i="6"/>
  <c r="N111" i="6" s="1"/>
  <c r="K111" i="6"/>
  <c r="J111" i="6"/>
  <c r="E111" i="6"/>
  <c r="D111" i="6"/>
  <c r="AH110" i="6"/>
  <c r="O110" i="6"/>
  <c r="N110" i="6"/>
  <c r="M110" i="6"/>
  <c r="K110" i="6"/>
  <c r="J110" i="6"/>
  <c r="E110" i="6"/>
  <c r="D110" i="6"/>
  <c r="AH109" i="6"/>
  <c r="O109" i="6"/>
  <c r="M109" i="6"/>
  <c r="N109" i="6" s="1"/>
  <c r="K109" i="6"/>
  <c r="J109" i="6"/>
  <c r="E109" i="6"/>
  <c r="D109" i="6"/>
  <c r="AH108" i="6"/>
  <c r="O108" i="6"/>
  <c r="M108" i="6"/>
  <c r="N108" i="6" s="1"/>
  <c r="K108" i="6"/>
  <c r="J108" i="6"/>
  <c r="E108" i="6"/>
  <c r="D108" i="6"/>
  <c r="AH107" i="6"/>
  <c r="O107" i="6"/>
  <c r="N107" i="6"/>
  <c r="M107" i="6"/>
  <c r="K107" i="6"/>
  <c r="J107" i="6"/>
  <c r="E107" i="6"/>
  <c r="D107" i="6"/>
  <c r="AH106" i="6"/>
  <c r="O106" i="6"/>
  <c r="M106" i="6"/>
  <c r="N106" i="6" s="1"/>
  <c r="K106" i="6"/>
  <c r="J106" i="6"/>
  <c r="E106" i="6"/>
  <c r="D106" i="6"/>
  <c r="AH105" i="6"/>
  <c r="O105" i="6"/>
  <c r="M105" i="6"/>
  <c r="N105" i="6" s="1"/>
  <c r="K105" i="6"/>
  <c r="J105" i="6"/>
  <c r="E105" i="6"/>
  <c r="D105" i="6"/>
  <c r="AH104" i="6"/>
  <c r="O104" i="6"/>
  <c r="M104" i="6"/>
  <c r="N104" i="6" s="1"/>
  <c r="K104" i="6"/>
  <c r="J104" i="6"/>
  <c r="E104" i="6"/>
  <c r="D104" i="6"/>
  <c r="AH103" i="6"/>
  <c r="O103" i="6"/>
  <c r="M103" i="6"/>
  <c r="N103" i="6" s="1"/>
  <c r="K103" i="6"/>
  <c r="J103" i="6"/>
  <c r="E103" i="6"/>
  <c r="D103" i="6"/>
  <c r="AH102" i="6"/>
  <c r="O102" i="6"/>
  <c r="N102" i="6"/>
  <c r="M102" i="6"/>
  <c r="K102" i="6"/>
  <c r="J102" i="6"/>
  <c r="E102" i="6"/>
  <c r="D102" i="6"/>
  <c r="AH101" i="6"/>
  <c r="O101" i="6"/>
  <c r="M101" i="6"/>
  <c r="N101" i="6" s="1"/>
  <c r="K101" i="6"/>
  <c r="J101" i="6"/>
  <c r="E101" i="6"/>
  <c r="D101" i="6"/>
  <c r="AH100" i="6"/>
  <c r="O100" i="6"/>
  <c r="M100" i="6"/>
  <c r="N100" i="6" s="1"/>
  <c r="K100" i="6"/>
  <c r="J100" i="6"/>
  <c r="E100" i="6"/>
  <c r="D100" i="6"/>
  <c r="AH99" i="6"/>
  <c r="O99" i="6"/>
  <c r="N99" i="6"/>
  <c r="M99" i="6"/>
  <c r="K99" i="6"/>
  <c r="J99" i="6"/>
  <c r="E99" i="6"/>
  <c r="D99" i="6"/>
  <c r="AH98" i="6"/>
  <c r="O98" i="6"/>
  <c r="N98" i="6"/>
  <c r="M98" i="6"/>
  <c r="K98" i="6"/>
  <c r="J98" i="6"/>
  <c r="E98" i="6"/>
  <c r="D98" i="6"/>
  <c r="AH97" i="6"/>
  <c r="O97" i="6"/>
  <c r="M97" i="6"/>
  <c r="N97" i="6" s="1"/>
  <c r="K97" i="6"/>
  <c r="J97" i="6"/>
  <c r="E97" i="6"/>
  <c r="D97" i="6"/>
  <c r="AH96" i="6"/>
  <c r="O96" i="6"/>
  <c r="M96" i="6"/>
  <c r="N96" i="6" s="1"/>
  <c r="K96" i="6"/>
  <c r="J96" i="6"/>
  <c r="E96" i="6"/>
  <c r="D96" i="6"/>
  <c r="AH95" i="6"/>
  <c r="O95" i="6"/>
  <c r="M95" i="6"/>
  <c r="N95" i="6" s="1"/>
  <c r="K95" i="6"/>
  <c r="J95" i="6"/>
  <c r="E95" i="6"/>
  <c r="D95" i="6"/>
  <c r="AH94" i="6"/>
  <c r="O94" i="6"/>
  <c r="N94" i="6"/>
  <c r="M94" i="6"/>
  <c r="K94" i="6"/>
  <c r="J94" i="6"/>
  <c r="E94" i="6"/>
  <c r="D94" i="6"/>
  <c r="AH93" i="6"/>
  <c r="O93" i="6"/>
  <c r="M93" i="6"/>
  <c r="N93" i="6" s="1"/>
  <c r="K93" i="6"/>
  <c r="J93" i="6"/>
  <c r="E93" i="6"/>
  <c r="D93" i="6"/>
  <c r="AH92" i="6"/>
  <c r="O92" i="6"/>
  <c r="M92" i="6"/>
  <c r="N92" i="6" s="1"/>
  <c r="K92" i="6"/>
  <c r="J92" i="6"/>
  <c r="E92" i="6"/>
  <c r="D92" i="6"/>
  <c r="AH91" i="6"/>
  <c r="O91" i="6"/>
  <c r="M91" i="6"/>
  <c r="N91" i="6" s="1"/>
  <c r="K91" i="6"/>
  <c r="J91" i="6"/>
  <c r="E91" i="6"/>
  <c r="D91" i="6"/>
  <c r="AH90" i="6"/>
  <c r="O90" i="6"/>
  <c r="N90" i="6"/>
  <c r="M90" i="6"/>
  <c r="K90" i="6"/>
  <c r="J90" i="6"/>
  <c r="E90" i="6"/>
  <c r="D90" i="6"/>
  <c r="AH89" i="6"/>
  <c r="O89" i="6"/>
  <c r="N89" i="6"/>
  <c r="M89" i="6"/>
  <c r="K89" i="6"/>
  <c r="J89" i="6"/>
  <c r="E89" i="6"/>
  <c r="D89" i="6"/>
  <c r="AH88" i="6"/>
  <c r="O88" i="6"/>
  <c r="N88" i="6"/>
  <c r="M88" i="6"/>
  <c r="K88" i="6"/>
  <c r="J88" i="6"/>
  <c r="E88" i="6"/>
  <c r="D88" i="6"/>
  <c r="AH87" i="6"/>
  <c r="O87" i="6"/>
  <c r="M87" i="6"/>
  <c r="N87" i="6" s="1"/>
  <c r="K87" i="6"/>
  <c r="J87" i="6"/>
  <c r="E87" i="6"/>
  <c r="D87" i="6"/>
  <c r="AH86" i="6"/>
  <c r="O86" i="6"/>
  <c r="N86" i="6"/>
  <c r="M86" i="6"/>
  <c r="K86" i="6"/>
  <c r="J86" i="6"/>
  <c r="E86" i="6"/>
  <c r="D86" i="6"/>
  <c r="AH85" i="6"/>
  <c r="O85" i="6"/>
  <c r="M85" i="6"/>
  <c r="N85" i="6" s="1"/>
  <c r="K85" i="6"/>
  <c r="J85" i="6"/>
  <c r="E85" i="6"/>
  <c r="D85" i="6"/>
  <c r="AH84" i="6"/>
  <c r="O84" i="6"/>
  <c r="M84" i="6"/>
  <c r="N84" i="6" s="1"/>
  <c r="K84" i="6"/>
  <c r="J84" i="6"/>
  <c r="E84" i="6"/>
  <c r="D84" i="6"/>
  <c r="AH83" i="6"/>
  <c r="O83" i="6"/>
  <c r="N83" i="6"/>
  <c r="M83" i="6"/>
  <c r="K83" i="6"/>
  <c r="J83" i="6"/>
  <c r="E83" i="6"/>
  <c r="D83" i="6"/>
  <c r="AH82" i="6"/>
  <c r="O82" i="6"/>
  <c r="M82" i="6"/>
  <c r="N82" i="6" s="1"/>
  <c r="K82" i="6"/>
  <c r="J82" i="6"/>
  <c r="E82" i="6"/>
  <c r="D82" i="6"/>
  <c r="AH81" i="6"/>
  <c r="O81" i="6"/>
  <c r="M81" i="6"/>
  <c r="N81" i="6" s="1"/>
  <c r="K81" i="6"/>
  <c r="J81" i="6"/>
  <c r="E81" i="6"/>
  <c r="D81" i="6"/>
  <c r="AH80" i="6"/>
  <c r="O80" i="6"/>
  <c r="M80" i="6"/>
  <c r="N80" i="6" s="1"/>
  <c r="K80" i="6"/>
  <c r="J80" i="6"/>
  <c r="E80" i="6"/>
  <c r="D80" i="6"/>
  <c r="AH79" i="6"/>
  <c r="O79" i="6"/>
  <c r="M79" i="6"/>
  <c r="N79" i="6" s="1"/>
  <c r="K79" i="6"/>
  <c r="J79" i="6"/>
  <c r="E79" i="6"/>
  <c r="D79" i="6"/>
  <c r="AH78" i="6"/>
  <c r="O78" i="6"/>
  <c r="N78" i="6"/>
  <c r="M78" i="6"/>
  <c r="K78" i="6"/>
  <c r="J78" i="6"/>
  <c r="E78" i="6"/>
  <c r="D78" i="6"/>
  <c r="O77" i="6"/>
  <c r="M77" i="6"/>
  <c r="N77" i="6" s="1"/>
  <c r="J77" i="6"/>
  <c r="K77" i="6" s="1"/>
  <c r="E77" i="6"/>
  <c r="D77" i="6"/>
  <c r="M76" i="6"/>
  <c r="N76" i="6" s="1"/>
  <c r="O76" i="6" s="1"/>
  <c r="K76" i="6"/>
  <c r="J76" i="6"/>
  <c r="E76" i="6"/>
  <c r="D76" i="6"/>
  <c r="O75" i="6"/>
  <c r="M75" i="6"/>
  <c r="N75" i="6" s="1"/>
  <c r="K75" i="6"/>
  <c r="J75" i="6"/>
  <c r="D75" i="6"/>
  <c r="E75" i="6" s="1"/>
  <c r="M74" i="6"/>
  <c r="N74" i="6" s="1"/>
  <c r="O74" i="6" s="1"/>
  <c r="J74" i="6"/>
  <c r="K74" i="6" s="1"/>
  <c r="D74" i="6"/>
  <c r="E74" i="6" s="1"/>
  <c r="M73" i="6"/>
  <c r="N73" i="6" s="1"/>
  <c r="O73" i="6" s="1"/>
  <c r="K73" i="6"/>
  <c r="J73" i="6"/>
  <c r="D73" i="6"/>
  <c r="E73" i="6" s="1"/>
  <c r="O72" i="6"/>
  <c r="M72" i="6"/>
  <c r="N72" i="6" s="1"/>
  <c r="K72" i="6"/>
  <c r="J72" i="6"/>
  <c r="E72" i="6"/>
  <c r="D72" i="6"/>
  <c r="M71" i="6"/>
  <c r="N71" i="6" s="1"/>
  <c r="O71" i="6" s="1"/>
  <c r="J71" i="6"/>
  <c r="K71" i="6" s="1"/>
  <c r="D71" i="6"/>
  <c r="E71" i="6" s="1"/>
  <c r="M70" i="6"/>
  <c r="N70" i="6" s="1"/>
  <c r="O70" i="6" s="1"/>
  <c r="J70" i="6"/>
  <c r="K70" i="6" s="1"/>
  <c r="E70" i="6"/>
  <c r="D70" i="6"/>
  <c r="M69" i="6"/>
  <c r="N69" i="6" s="1"/>
  <c r="O69" i="6" s="1"/>
  <c r="K69" i="6"/>
  <c r="J69" i="6"/>
  <c r="E69" i="6"/>
  <c r="D69" i="6"/>
  <c r="O68" i="6"/>
  <c r="M68" i="6"/>
  <c r="N68" i="6" s="1"/>
  <c r="K68" i="6"/>
  <c r="J68" i="6"/>
  <c r="D68" i="6"/>
  <c r="E68" i="6" s="1"/>
  <c r="O67" i="6"/>
  <c r="M67" i="6"/>
  <c r="N67" i="6" s="1"/>
  <c r="K67" i="6"/>
  <c r="J67" i="6"/>
  <c r="E67" i="6"/>
  <c r="D67" i="6"/>
  <c r="M66" i="6"/>
  <c r="N66" i="6" s="1"/>
  <c r="O66" i="6" s="1"/>
  <c r="K66" i="6"/>
  <c r="J66" i="6"/>
  <c r="E66" i="6"/>
  <c r="D66" i="6"/>
  <c r="M65" i="6"/>
  <c r="N65" i="6" s="1"/>
  <c r="O65" i="6" s="1"/>
  <c r="K65" i="6"/>
  <c r="J65" i="6"/>
  <c r="E65" i="6"/>
  <c r="D65" i="6"/>
  <c r="Y64" i="6"/>
  <c r="V64" i="6"/>
  <c r="R64" i="6"/>
  <c r="M64" i="6"/>
  <c r="N64" i="6" s="1"/>
  <c r="L64" i="6" a="1"/>
  <c r="L64" i="6" s="1"/>
  <c r="J64" i="6"/>
  <c r="H64" i="6"/>
  <c r="V148" i="6" s="1"/>
  <c r="D64" i="6"/>
  <c r="Y63" i="6"/>
  <c r="V63" i="6"/>
  <c r="M63" i="6"/>
  <c r="R63" i="6" s="1"/>
  <c r="L63" i="6" a="1"/>
  <c r="L63" i="6" s="1"/>
  <c r="J63" i="6"/>
  <c r="H63" i="6"/>
  <c r="V147" i="6" s="1"/>
  <c r="D63" i="6"/>
  <c r="Y62" i="6"/>
  <c r="V62" i="6"/>
  <c r="M62" i="6"/>
  <c r="L62" i="6" a="1"/>
  <c r="L62" i="6" s="1"/>
  <c r="J62" i="6"/>
  <c r="H62" i="6"/>
  <c r="V146" i="6" s="1"/>
  <c r="D62" i="6"/>
  <c r="Y61" i="6"/>
  <c r="V61" i="6"/>
  <c r="M61" i="6"/>
  <c r="R61" i="6" s="1"/>
  <c r="L61" i="6" a="1"/>
  <c r="L61" i="6" s="1"/>
  <c r="J61" i="6"/>
  <c r="H61" i="6"/>
  <c r="V145" i="6" s="1"/>
  <c r="D61" i="6"/>
  <c r="Y60" i="6"/>
  <c r="V60" i="6"/>
  <c r="M60" i="6"/>
  <c r="R60" i="6" s="1"/>
  <c r="L60" i="6" a="1"/>
  <c r="L60" i="6" s="1"/>
  <c r="J60" i="6"/>
  <c r="H60" i="6"/>
  <c r="D60" i="6"/>
  <c r="Y59" i="6"/>
  <c r="V59" i="6"/>
  <c r="R59" i="6"/>
  <c r="M59" i="6"/>
  <c r="N59" i="6" s="1"/>
  <c r="L59" i="6" a="1"/>
  <c r="L59" i="6" s="1"/>
  <c r="J59" i="6"/>
  <c r="H59" i="6"/>
  <c r="V143" i="6" s="1"/>
  <c r="E59" i="6"/>
  <c r="D59" i="6"/>
  <c r="Y58" i="6"/>
  <c r="V58" i="6"/>
  <c r="M58" i="6"/>
  <c r="R58" i="6" s="1"/>
  <c r="L58" i="6" a="1"/>
  <c r="L58" i="6" s="1"/>
  <c r="J58" i="6"/>
  <c r="H58" i="6"/>
  <c r="V142" i="6" s="1"/>
  <c r="D58" i="6"/>
  <c r="E64" i="6" s="1"/>
  <c r="Y57" i="6"/>
  <c r="V57" i="6"/>
  <c r="R57" i="6"/>
  <c r="M57" i="6"/>
  <c r="L57" i="6" a="1"/>
  <c r="L57" i="6" s="1"/>
  <c r="J57" i="6"/>
  <c r="H57" i="6"/>
  <c r="V141" i="6" s="1"/>
  <c r="D57" i="6"/>
  <c r="Y56" i="6"/>
  <c r="V56" i="6"/>
  <c r="R56" i="6"/>
  <c r="M56" i="6"/>
  <c r="L56" i="6" a="1"/>
  <c r="L56" i="6" s="1"/>
  <c r="J56" i="6"/>
  <c r="K62" i="6" s="1"/>
  <c r="H56" i="6"/>
  <c r="V140" i="6" s="1"/>
  <c r="D56" i="6"/>
  <c r="Y55" i="6"/>
  <c r="V55" i="6"/>
  <c r="N55" i="6"/>
  <c r="M55" i="6"/>
  <c r="R55" i="6" s="1"/>
  <c r="L55" i="6" a="1"/>
  <c r="L55" i="6" s="1"/>
  <c r="J55" i="6"/>
  <c r="K60" i="6" s="1"/>
  <c r="H55" i="6"/>
  <c r="V139" i="6" s="1"/>
  <c r="D55" i="6"/>
  <c r="Y54" i="6"/>
  <c r="V54" i="6"/>
  <c r="N54" i="6"/>
  <c r="M54" i="6"/>
  <c r="R54" i="6" s="1"/>
  <c r="L54" i="6" a="1"/>
  <c r="L54" i="6" s="1"/>
  <c r="J54" i="6"/>
  <c r="H54" i="6"/>
  <c r="V138" i="6" s="1"/>
  <c r="D54" i="6"/>
  <c r="Y53" i="6"/>
  <c r="V53" i="6"/>
  <c r="M53" i="6"/>
  <c r="R53" i="6" s="1"/>
  <c r="L53" i="6" a="1"/>
  <c r="L53" i="6" s="1"/>
  <c r="J53" i="6"/>
  <c r="K59" i="6" s="1"/>
  <c r="H53" i="6"/>
  <c r="D53" i="6"/>
  <c r="Y52" i="6"/>
  <c r="V52" i="6"/>
  <c r="N52" i="6"/>
  <c r="M52" i="6"/>
  <c r="R52" i="6" s="1"/>
  <c r="L52" i="6" a="1"/>
  <c r="L52" i="6" s="1"/>
  <c r="J52" i="6"/>
  <c r="H52" i="6"/>
  <c r="D52" i="6"/>
  <c r="AH51" i="6"/>
  <c r="AG51" i="6"/>
  <c r="Y51" i="6"/>
  <c r="V51" i="6"/>
  <c r="R51" i="6"/>
  <c r="M51" i="6"/>
  <c r="N51" i="6" s="1"/>
  <c r="L51" i="6" a="1"/>
  <c r="L51" i="6" s="1"/>
  <c r="J51" i="6"/>
  <c r="H51" i="6"/>
  <c r="E51" i="6"/>
  <c r="D51" i="6"/>
  <c r="E57" i="6" s="1"/>
  <c r="Y50" i="6"/>
  <c r="V50" i="6"/>
  <c r="M50" i="6"/>
  <c r="R50" i="6" s="1"/>
  <c r="L50" i="6" a="1"/>
  <c r="L50" i="6" s="1"/>
  <c r="J50" i="6"/>
  <c r="K56" i="6" s="1"/>
  <c r="H50" i="6"/>
  <c r="D50" i="6"/>
  <c r="Y49" i="6"/>
  <c r="V49" i="6"/>
  <c r="R49" i="6"/>
  <c r="M49" i="6"/>
  <c r="N49" i="6" s="1"/>
  <c r="L49" i="6" a="1"/>
  <c r="L49" i="6" s="1"/>
  <c r="J49" i="6"/>
  <c r="H49" i="6"/>
  <c r="V133" i="6" s="1"/>
  <c r="D49" i="6"/>
  <c r="Y48" i="6"/>
  <c r="V48" i="6"/>
  <c r="R48" i="6"/>
  <c r="M48" i="6"/>
  <c r="L48" i="6" a="1"/>
  <c r="L48" i="6" s="1"/>
  <c r="J48" i="6"/>
  <c r="H48" i="6"/>
  <c r="V132" i="6" s="1"/>
  <c r="D48" i="6"/>
  <c r="E54" i="6" s="1"/>
  <c r="Y47" i="6"/>
  <c r="V47" i="6"/>
  <c r="R47" i="6"/>
  <c r="N47" i="6"/>
  <c r="M47" i="6"/>
  <c r="L47" i="6" a="1"/>
  <c r="L47" i="6" s="1"/>
  <c r="J47" i="6"/>
  <c r="K53" i="6" s="1"/>
  <c r="H47" i="6"/>
  <c r="V131" i="6" s="1"/>
  <c r="D47" i="6"/>
  <c r="AG46" i="6"/>
  <c r="AH46" i="6" s="1"/>
  <c r="Y46" i="6"/>
  <c r="V46" i="6"/>
  <c r="R46" i="6"/>
  <c r="M46" i="6"/>
  <c r="L46" i="6" a="1"/>
  <c r="L46" i="6" s="1"/>
  <c r="J46" i="6"/>
  <c r="H46" i="6"/>
  <c r="V130" i="6" s="1"/>
  <c r="D46" i="6"/>
  <c r="E52" i="6" s="1"/>
  <c r="Y45" i="6"/>
  <c r="V45" i="6"/>
  <c r="M45" i="6"/>
  <c r="N46" i="6" s="1"/>
  <c r="L45" i="6" a="1"/>
  <c r="L45" i="6" s="1"/>
  <c r="J45" i="6"/>
  <c r="K51" i="6" s="1"/>
  <c r="H45" i="6"/>
  <c r="V129" i="6" s="1"/>
  <c r="D45" i="6"/>
  <c r="E50" i="6" s="1"/>
  <c r="Y44" i="6"/>
  <c r="V44" i="6"/>
  <c r="M44" i="6"/>
  <c r="R44" i="6" s="1"/>
  <c r="L44" i="6" a="1"/>
  <c r="L44" i="6" s="1"/>
  <c r="J44" i="6"/>
  <c r="K50" i="6" s="1"/>
  <c r="H44" i="6"/>
  <c r="V128" i="6" s="1"/>
  <c r="D44" i="6"/>
  <c r="AH43" i="6"/>
  <c r="AG43" i="6"/>
  <c r="Y43" i="6"/>
  <c r="V43" i="6"/>
  <c r="R43" i="6"/>
  <c r="M43" i="6"/>
  <c r="N43" i="6" s="1"/>
  <c r="L43" i="6" a="1"/>
  <c r="L43" i="6" s="1"/>
  <c r="K43" i="6"/>
  <c r="J43" i="6"/>
  <c r="H43" i="6"/>
  <c r="V127" i="6" s="1"/>
  <c r="D43" i="6"/>
  <c r="E49" i="6" s="1"/>
  <c r="Y42" i="6"/>
  <c r="V42" i="6"/>
  <c r="M42" i="6"/>
  <c r="R42" i="6" s="1"/>
  <c r="L42" i="6" a="1"/>
  <c r="L42" i="6" s="1"/>
  <c r="J42" i="6"/>
  <c r="H42" i="6"/>
  <c r="D42" i="6"/>
  <c r="E48" i="6" s="1"/>
  <c r="Y41" i="6"/>
  <c r="V41" i="6"/>
  <c r="R41" i="6"/>
  <c r="N41" i="6"/>
  <c r="M41" i="6"/>
  <c r="N42" i="6" s="1"/>
  <c r="L41" i="6" a="1"/>
  <c r="L41" i="6" s="1"/>
  <c r="J41" i="6"/>
  <c r="H41" i="6"/>
  <c r="V125" i="6" s="1"/>
  <c r="D41" i="6"/>
  <c r="Y40" i="6"/>
  <c r="V40" i="6"/>
  <c r="W40" i="6" s="1"/>
  <c r="R40" i="6"/>
  <c r="M40" i="6"/>
  <c r="N40" i="6" s="1"/>
  <c r="L40" i="6" a="1"/>
  <c r="L40" i="6" s="1"/>
  <c r="J40" i="6"/>
  <c r="K45" i="6" s="1"/>
  <c r="H40" i="6"/>
  <c r="V124" i="6" s="1"/>
  <c r="E40" i="6"/>
  <c r="D40" i="6"/>
  <c r="E46" i="6" s="1"/>
  <c r="Y39" i="6"/>
  <c r="V39" i="6"/>
  <c r="R39" i="6"/>
  <c r="M39" i="6"/>
  <c r="L39" i="6" a="1"/>
  <c r="L39" i="6" s="1"/>
  <c r="J39" i="6"/>
  <c r="K44" i="6" s="1"/>
  <c r="H39" i="6"/>
  <c r="V123" i="6" s="1"/>
  <c r="D39" i="6"/>
  <c r="Y38" i="6"/>
  <c r="V38" i="6"/>
  <c r="M38" i="6"/>
  <c r="N39" i="6" s="1"/>
  <c r="L38" i="6" a="1"/>
  <c r="L38" i="6" s="1"/>
  <c r="J38" i="6"/>
  <c r="H38" i="6"/>
  <c r="V122" i="6" s="1"/>
  <c r="D38" i="6"/>
  <c r="Y37" i="6"/>
  <c r="V37" i="6"/>
  <c r="M37" i="6"/>
  <c r="R37" i="6" s="1"/>
  <c r="U37" i="6" s="1"/>
  <c r="L37" i="6" a="1"/>
  <c r="L37" i="6" s="1"/>
  <c r="J37" i="6"/>
  <c r="H37" i="6"/>
  <c r="D37" i="6"/>
  <c r="E43" i="6" s="1"/>
  <c r="AH36" i="6"/>
  <c r="AG36" i="6"/>
  <c r="Y36" i="6"/>
  <c r="V36" i="6"/>
  <c r="R36" i="6"/>
  <c r="U36" i="6" s="1"/>
  <c r="N36" i="6"/>
  <c r="M36" i="6"/>
  <c r="L36" i="6" a="1"/>
  <c r="L36" i="6" s="1"/>
  <c r="J36" i="6"/>
  <c r="K42" i="6" s="1"/>
  <c r="H36" i="6"/>
  <c r="V120" i="6" s="1"/>
  <c r="D36" i="6"/>
  <c r="Y35" i="6"/>
  <c r="V35" i="6"/>
  <c r="S35" i="6"/>
  <c r="R35" i="6"/>
  <c r="U35" i="6" s="1"/>
  <c r="M35" i="6"/>
  <c r="N35" i="6" s="1"/>
  <c r="L35" i="6" a="1"/>
  <c r="L35" i="6" s="1"/>
  <c r="J35" i="6"/>
  <c r="K40" i="6" s="1"/>
  <c r="H35" i="6"/>
  <c r="V119" i="6" s="1"/>
  <c r="D35" i="6"/>
  <c r="AG34" i="6"/>
  <c r="AH34" i="6" s="1"/>
  <c r="Y34" i="6"/>
  <c r="V34" i="6"/>
  <c r="R34" i="6"/>
  <c r="U34" i="6" s="1"/>
  <c r="N34" i="6"/>
  <c r="M34" i="6"/>
  <c r="L34" i="6" a="1"/>
  <c r="L34" i="6" s="1"/>
  <c r="J34" i="6"/>
  <c r="H34" i="6"/>
  <c r="V118" i="6" s="1"/>
  <c r="W118" i="6" s="1"/>
  <c r="D34" i="6"/>
  <c r="Y33" i="6"/>
  <c r="V33" i="6"/>
  <c r="R33" i="6"/>
  <c r="U33" i="6" s="1"/>
  <c r="M33" i="6"/>
  <c r="N33" i="6" s="1"/>
  <c r="L33" i="6" a="1"/>
  <c r="L33" i="6" s="1"/>
  <c r="J33" i="6"/>
  <c r="K39" i="6" s="1"/>
  <c r="H33" i="6"/>
  <c r="V117" i="6" s="1"/>
  <c r="D33" i="6"/>
  <c r="AG32" i="6"/>
  <c r="AH32" i="6" s="1"/>
  <c r="Y32" i="6"/>
  <c r="V32" i="6"/>
  <c r="N32" i="6"/>
  <c r="M32" i="6"/>
  <c r="R32" i="6" s="1"/>
  <c r="U32" i="6" s="1"/>
  <c r="L32" i="6" a="1"/>
  <c r="L32" i="6" s="1"/>
  <c r="J32" i="6"/>
  <c r="H32" i="6"/>
  <c r="V116" i="6" s="1"/>
  <c r="D32" i="6"/>
  <c r="Y31" i="6"/>
  <c r="V31" i="6"/>
  <c r="Z31" i="6" s="1"/>
  <c r="AA31" i="6" s="1"/>
  <c r="AD31" i="6" s="1"/>
  <c r="U31" i="6"/>
  <c r="X31" i="6" s="1"/>
  <c r="R31" i="6"/>
  <c r="M31" i="6"/>
  <c r="L31" i="6" a="1"/>
  <c r="L31" i="6" s="1"/>
  <c r="H31" i="6"/>
  <c r="V115" i="6" s="1"/>
  <c r="I30" i="6"/>
  <c r="C30" i="6"/>
  <c r="AG50" i="6" s="1"/>
  <c r="AH50" i="6" s="1"/>
  <c r="AG29" i="6"/>
  <c r="I29" i="6"/>
  <c r="C29" i="6"/>
  <c r="AG49" i="6" s="1"/>
  <c r="AH49" i="6" s="1"/>
  <c r="I28" i="6"/>
  <c r="H28" i="6"/>
  <c r="V112" i="6" s="1"/>
  <c r="C28" i="6"/>
  <c r="AG27" i="6"/>
  <c r="AH27" i="6" s="1"/>
  <c r="I27" i="6"/>
  <c r="B15" i="6" s="1"/>
  <c r="H27" i="6"/>
  <c r="V111" i="6" s="1"/>
  <c r="C27" i="6"/>
  <c r="H26" i="6" s="1"/>
  <c r="V110" i="6" s="1"/>
  <c r="AG26" i="6"/>
  <c r="I26" i="6"/>
  <c r="C26" i="6"/>
  <c r="AH26" i="6" s="1"/>
  <c r="AG25" i="6"/>
  <c r="AH25" i="6" s="1"/>
  <c r="I25" i="6"/>
  <c r="H25" i="6"/>
  <c r="V109" i="6" s="1"/>
  <c r="C25" i="6"/>
  <c r="H24" i="6" s="1"/>
  <c r="V108" i="6" s="1"/>
  <c r="I24" i="6"/>
  <c r="B47" i="6" s="1"/>
  <c r="C24" i="6"/>
  <c r="H23" i="6"/>
  <c r="V107" i="6" s="1"/>
  <c r="AG22" i="6"/>
  <c r="C22" i="6"/>
  <c r="AG42" i="6" s="1"/>
  <c r="AH42" i="6" s="1"/>
  <c r="C21" i="6"/>
  <c r="AG41" i="6" s="1"/>
  <c r="AH41" i="6" s="1"/>
  <c r="C20" i="6"/>
  <c r="AG40" i="6" s="1"/>
  <c r="AH40" i="6" s="1"/>
  <c r="H19" i="6"/>
  <c r="V103" i="6" s="1"/>
  <c r="C19" i="6"/>
  <c r="AG39" i="6" s="1"/>
  <c r="AH39" i="6" s="1"/>
  <c r="C18" i="6"/>
  <c r="H17" i="6" s="1"/>
  <c r="V101" i="6" s="1"/>
  <c r="C17" i="6"/>
  <c r="AG37" i="6" s="1"/>
  <c r="AH37" i="6" s="1"/>
  <c r="H16" i="6"/>
  <c r="H15" i="6"/>
  <c r="C15" i="6"/>
  <c r="H14" i="6" s="1"/>
  <c r="C14" i="6"/>
  <c r="H13" i="6"/>
  <c r="C13" i="6"/>
  <c r="AG33" i="6" s="1"/>
  <c r="AH33" i="6" s="1"/>
  <c r="H12" i="6"/>
  <c r="C12" i="6"/>
  <c r="H11" i="6" s="1"/>
  <c r="C11" i="6"/>
  <c r="AG31" i="6" s="1"/>
  <c r="AH31" i="6" s="1"/>
  <c r="C10" i="6"/>
  <c r="H9" i="6" s="1"/>
  <c r="C8" i="6"/>
  <c r="H8" i="6" s="1"/>
  <c r="C7" i="6"/>
  <c r="C6" i="6"/>
  <c r="H6" i="6" s="1"/>
  <c r="C5" i="6"/>
  <c r="H4" i="6"/>
  <c r="C4" i="6"/>
  <c r="H3" i="6" s="1"/>
  <c r="C3" i="6"/>
  <c r="AG23" i="6" s="1"/>
  <c r="AH23" i="6" s="1"/>
  <c r="H2" i="6"/>
  <c r="AH385" i="5"/>
  <c r="O385" i="5"/>
  <c r="M385" i="5"/>
  <c r="N385" i="5" s="1"/>
  <c r="K385" i="5"/>
  <c r="J385" i="5"/>
  <c r="E385" i="5"/>
  <c r="D385" i="5"/>
  <c r="AH384" i="5"/>
  <c r="O384" i="5"/>
  <c r="M384" i="5"/>
  <c r="N384" i="5" s="1"/>
  <c r="K384" i="5"/>
  <c r="J384" i="5"/>
  <c r="E384" i="5"/>
  <c r="D384" i="5"/>
  <c r="AH383" i="5"/>
  <c r="O383" i="5"/>
  <c r="N383" i="5"/>
  <c r="M383" i="5"/>
  <c r="K383" i="5"/>
  <c r="J383" i="5"/>
  <c r="E383" i="5"/>
  <c r="D383" i="5"/>
  <c r="AH382" i="5"/>
  <c r="O382" i="5"/>
  <c r="M382" i="5"/>
  <c r="N382" i="5" s="1"/>
  <c r="K382" i="5"/>
  <c r="J382" i="5"/>
  <c r="E382" i="5"/>
  <c r="D382" i="5"/>
  <c r="AH381" i="5"/>
  <c r="O381" i="5"/>
  <c r="M381" i="5"/>
  <c r="N381" i="5" s="1"/>
  <c r="K381" i="5"/>
  <c r="J381" i="5"/>
  <c r="E381" i="5"/>
  <c r="D381" i="5"/>
  <c r="AH380" i="5"/>
  <c r="O380" i="5"/>
  <c r="N380" i="5"/>
  <c r="M380" i="5"/>
  <c r="K380" i="5"/>
  <c r="J380" i="5"/>
  <c r="E380" i="5"/>
  <c r="D380" i="5"/>
  <c r="AH379" i="5"/>
  <c r="O379" i="5"/>
  <c r="N379" i="5"/>
  <c r="M379" i="5"/>
  <c r="K379" i="5"/>
  <c r="J379" i="5"/>
  <c r="E379" i="5"/>
  <c r="D379" i="5"/>
  <c r="AH378" i="5"/>
  <c r="O378" i="5"/>
  <c r="M378" i="5"/>
  <c r="N378" i="5" s="1"/>
  <c r="K378" i="5"/>
  <c r="J378" i="5"/>
  <c r="E378" i="5"/>
  <c r="D378" i="5"/>
  <c r="AH377" i="5"/>
  <c r="O377" i="5"/>
  <c r="N377" i="5"/>
  <c r="M377" i="5"/>
  <c r="K377" i="5"/>
  <c r="J377" i="5"/>
  <c r="E377" i="5"/>
  <c r="D377" i="5"/>
  <c r="AH376" i="5"/>
  <c r="O376" i="5"/>
  <c r="N376" i="5"/>
  <c r="M376" i="5"/>
  <c r="K376" i="5"/>
  <c r="J376" i="5"/>
  <c r="E376" i="5"/>
  <c r="D376" i="5"/>
  <c r="AH375" i="5"/>
  <c r="O375" i="5"/>
  <c r="N375" i="5"/>
  <c r="M375" i="5"/>
  <c r="K375" i="5"/>
  <c r="J375" i="5"/>
  <c r="E375" i="5"/>
  <c r="D375" i="5"/>
  <c r="AH374" i="5"/>
  <c r="O374" i="5"/>
  <c r="M374" i="5"/>
  <c r="N374" i="5" s="1"/>
  <c r="K374" i="5"/>
  <c r="J374" i="5"/>
  <c r="E374" i="5"/>
  <c r="D374" i="5"/>
  <c r="AH373" i="5"/>
  <c r="O373" i="5"/>
  <c r="N373" i="5"/>
  <c r="M373" i="5"/>
  <c r="K373" i="5"/>
  <c r="J373" i="5"/>
  <c r="E373" i="5"/>
  <c r="D373" i="5"/>
  <c r="AH372" i="5"/>
  <c r="O372" i="5"/>
  <c r="N372" i="5"/>
  <c r="M372" i="5"/>
  <c r="K372" i="5"/>
  <c r="J372" i="5"/>
  <c r="E372" i="5"/>
  <c r="D372" i="5"/>
  <c r="AH371" i="5"/>
  <c r="O371" i="5"/>
  <c r="M371" i="5"/>
  <c r="N371" i="5" s="1"/>
  <c r="K371" i="5"/>
  <c r="J371" i="5"/>
  <c r="E371" i="5"/>
  <c r="D371" i="5"/>
  <c r="AH370" i="5"/>
  <c r="O370" i="5"/>
  <c r="M370" i="5"/>
  <c r="N370" i="5" s="1"/>
  <c r="K370" i="5"/>
  <c r="J370" i="5"/>
  <c r="E370" i="5"/>
  <c r="D370" i="5"/>
  <c r="AH369" i="5"/>
  <c r="O369" i="5"/>
  <c r="M369" i="5"/>
  <c r="N369" i="5" s="1"/>
  <c r="K369" i="5"/>
  <c r="J369" i="5"/>
  <c r="E369" i="5"/>
  <c r="D369" i="5"/>
  <c r="AH368" i="5"/>
  <c r="O368" i="5"/>
  <c r="N368" i="5"/>
  <c r="M368" i="5"/>
  <c r="K368" i="5"/>
  <c r="J368" i="5"/>
  <c r="E368" i="5"/>
  <c r="D368" i="5"/>
  <c r="AH367" i="5"/>
  <c r="O367" i="5"/>
  <c r="N367" i="5"/>
  <c r="M367" i="5"/>
  <c r="K367" i="5"/>
  <c r="J367" i="5"/>
  <c r="E367" i="5"/>
  <c r="D367" i="5"/>
  <c r="AH366" i="5"/>
  <c r="O366" i="5"/>
  <c r="M366" i="5"/>
  <c r="N366" i="5" s="1"/>
  <c r="K366" i="5"/>
  <c r="J366" i="5"/>
  <c r="E366" i="5"/>
  <c r="D366" i="5"/>
  <c r="AH365" i="5"/>
  <c r="O365" i="5"/>
  <c r="N365" i="5"/>
  <c r="M365" i="5"/>
  <c r="K365" i="5"/>
  <c r="J365" i="5"/>
  <c r="E365" i="5"/>
  <c r="D365" i="5"/>
  <c r="AH364" i="5"/>
  <c r="O364" i="5"/>
  <c r="N364" i="5"/>
  <c r="M364" i="5"/>
  <c r="K364" i="5"/>
  <c r="J364" i="5"/>
  <c r="E364" i="5"/>
  <c r="D364" i="5"/>
  <c r="AH363" i="5"/>
  <c r="O363" i="5"/>
  <c r="M363" i="5"/>
  <c r="N363" i="5" s="1"/>
  <c r="K363" i="5"/>
  <c r="J363" i="5"/>
  <c r="E363" i="5"/>
  <c r="D363" i="5"/>
  <c r="AH362" i="5"/>
  <c r="O362" i="5"/>
  <c r="M362" i="5"/>
  <c r="N362" i="5" s="1"/>
  <c r="K362" i="5"/>
  <c r="J362" i="5"/>
  <c r="E362" i="5"/>
  <c r="D362" i="5"/>
  <c r="AH361" i="5"/>
  <c r="O361" i="5"/>
  <c r="M361" i="5"/>
  <c r="N361" i="5" s="1"/>
  <c r="K361" i="5"/>
  <c r="J361" i="5"/>
  <c r="E361" i="5"/>
  <c r="D361" i="5"/>
  <c r="AH360" i="5"/>
  <c r="O360" i="5"/>
  <c r="N360" i="5"/>
  <c r="M360" i="5"/>
  <c r="K360" i="5"/>
  <c r="J360" i="5"/>
  <c r="E360" i="5"/>
  <c r="D360" i="5"/>
  <c r="AH359" i="5"/>
  <c r="O359" i="5"/>
  <c r="N359" i="5"/>
  <c r="M359" i="5"/>
  <c r="K359" i="5"/>
  <c r="J359" i="5"/>
  <c r="E359" i="5"/>
  <c r="D359" i="5"/>
  <c r="AH358" i="5"/>
  <c r="O358" i="5"/>
  <c r="M358" i="5"/>
  <c r="N358" i="5" s="1"/>
  <c r="K358" i="5"/>
  <c r="J358" i="5"/>
  <c r="E358" i="5"/>
  <c r="D358" i="5"/>
  <c r="AH357" i="5"/>
  <c r="O357" i="5"/>
  <c r="N357" i="5"/>
  <c r="M357" i="5"/>
  <c r="K357" i="5"/>
  <c r="J357" i="5"/>
  <c r="E357" i="5"/>
  <c r="D357" i="5"/>
  <c r="AH356" i="5"/>
  <c r="O356" i="5"/>
  <c r="N356" i="5"/>
  <c r="M356" i="5"/>
  <c r="K356" i="5"/>
  <c r="J356" i="5"/>
  <c r="E356" i="5"/>
  <c r="D356" i="5"/>
  <c r="AH355" i="5"/>
  <c r="O355" i="5"/>
  <c r="M355" i="5"/>
  <c r="N355" i="5" s="1"/>
  <c r="K355" i="5"/>
  <c r="J355" i="5"/>
  <c r="E355" i="5"/>
  <c r="D355" i="5"/>
  <c r="AH354" i="5"/>
  <c r="O354" i="5"/>
  <c r="M354" i="5"/>
  <c r="N354" i="5" s="1"/>
  <c r="K354" i="5"/>
  <c r="J354" i="5"/>
  <c r="E354" i="5"/>
  <c r="D354" i="5"/>
  <c r="AH353" i="5"/>
  <c r="O353" i="5"/>
  <c r="M353" i="5"/>
  <c r="N353" i="5" s="1"/>
  <c r="K353" i="5"/>
  <c r="J353" i="5"/>
  <c r="E353" i="5"/>
  <c r="D353" i="5"/>
  <c r="AH352" i="5"/>
  <c r="O352" i="5"/>
  <c r="N352" i="5"/>
  <c r="M352" i="5"/>
  <c r="K352" i="5"/>
  <c r="J352" i="5"/>
  <c r="E352" i="5"/>
  <c r="D352" i="5"/>
  <c r="AH351" i="5"/>
  <c r="O351" i="5"/>
  <c r="N351" i="5"/>
  <c r="M351" i="5"/>
  <c r="K351" i="5"/>
  <c r="J351" i="5"/>
  <c r="E351" i="5"/>
  <c r="D351" i="5"/>
  <c r="AH350" i="5"/>
  <c r="O350" i="5"/>
  <c r="M350" i="5"/>
  <c r="N350" i="5" s="1"/>
  <c r="K350" i="5"/>
  <c r="J350" i="5"/>
  <c r="E350" i="5"/>
  <c r="D350" i="5"/>
  <c r="AH349" i="5"/>
  <c r="O349" i="5"/>
  <c r="N349" i="5"/>
  <c r="M349" i="5"/>
  <c r="K349" i="5"/>
  <c r="J349" i="5"/>
  <c r="E349" i="5"/>
  <c r="D349" i="5"/>
  <c r="AH348" i="5"/>
  <c r="O348" i="5"/>
  <c r="N348" i="5"/>
  <c r="M348" i="5"/>
  <c r="K348" i="5"/>
  <c r="J348" i="5"/>
  <c r="E348" i="5"/>
  <c r="D348" i="5"/>
  <c r="AH347" i="5"/>
  <c r="O347" i="5"/>
  <c r="M347" i="5"/>
  <c r="N347" i="5" s="1"/>
  <c r="K347" i="5"/>
  <c r="J347" i="5"/>
  <c r="E347" i="5"/>
  <c r="D347" i="5"/>
  <c r="AH346" i="5"/>
  <c r="O346" i="5"/>
  <c r="M346" i="5"/>
  <c r="N346" i="5" s="1"/>
  <c r="K346" i="5"/>
  <c r="J346" i="5"/>
  <c r="E346" i="5"/>
  <c r="D346" i="5"/>
  <c r="AH345" i="5"/>
  <c r="O345" i="5"/>
  <c r="M345" i="5"/>
  <c r="N345" i="5" s="1"/>
  <c r="K345" i="5"/>
  <c r="J345" i="5"/>
  <c r="E345" i="5"/>
  <c r="D345" i="5"/>
  <c r="AH344" i="5"/>
  <c r="O344" i="5"/>
  <c r="N344" i="5"/>
  <c r="M344" i="5"/>
  <c r="K344" i="5"/>
  <c r="J344" i="5"/>
  <c r="E344" i="5"/>
  <c r="D344" i="5"/>
  <c r="AH343" i="5"/>
  <c r="O343" i="5"/>
  <c r="N343" i="5"/>
  <c r="M343" i="5"/>
  <c r="K343" i="5"/>
  <c r="J343" i="5"/>
  <c r="E343" i="5"/>
  <c r="D343" i="5"/>
  <c r="AH342" i="5"/>
  <c r="O342" i="5"/>
  <c r="N342" i="5"/>
  <c r="M342" i="5"/>
  <c r="K342" i="5"/>
  <c r="J342" i="5"/>
  <c r="E342" i="5"/>
  <c r="D342" i="5"/>
  <c r="AH341" i="5"/>
  <c r="O341" i="5"/>
  <c r="N341" i="5"/>
  <c r="M341" i="5"/>
  <c r="K341" i="5"/>
  <c r="J341" i="5"/>
  <c r="E341" i="5"/>
  <c r="D341" i="5"/>
  <c r="AH340" i="5"/>
  <c r="O340" i="5"/>
  <c r="M340" i="5"/>
  <c r="N340" i="5" s="1"/>
  <c r="K340" i="5"/>
  <c r="J340" i="5"/>
  <c r="E340" i="5"/>
  <c r="D340" i="5"/>
  <c r="AH339" i="5"/>
  <c r="O339" i="5"/>
  <c r="M339" i="5"/>
  <c r="N339" i="5" s="1"/>
  <c r="K339" i="5"/>
  <c r="J339" i="5"/>
  <c r="E339" i="5"/>
  <c r="D339" i="5"/>
  <c r="AH338" i="5"/>
  <c r="O338" i="5"/>
  <c r="M338" i="5"/>
  <c r="N338" i="5" s="1"/>
  <c r="K338" i="5"/>
  <c r="J338" i="5"/>
  <c r="E338" i="5"/>
  <c r="D338" i="5"/>
  <c r="AH337" i="5"/>
  <c r="O337" i="5"/>
  <c r="M337" i="5"/>
  <c r="N337" i="5" s="1"/>
  <c r="K337" i="5"/>
  <c r="J337" i="5"/>
  <c r="E337" i="5"/>
  <c r="D337" i="5"/>
  <c r="AH336" i="5"/>
  <c r="O336" i="5"/>
  <c r="M336" i="5"/>
  <c r="N336" i="5" s="1"/>
  <c r="K336" i="5"/>
  <c r="J336" i="5"/>
  <c r="E336" i="5"/>
  <c r="D336" i="5"/>
  <c r="AH335" i="5"/>
  <c r="O335" i="5"/>
  <c r="N335" i="5"/>
  <c r="M335" i="5"/>
  <c r="K335" i="5"/>
  <c r="J335" i="5"/>
  <c r="E335" i="5"/>
  <c r="D335" i="5"/>
  <c r="AH334" i="5"/>
  <c r="O334" i="5"/>
  <c r="M334" i="5"/>
  <c r="N334" i="5" s="1"/>
  <c r="K334" i="5"/>
  <c r="J334" i="5"/>
  <c r="E334" i="5"/>
  <c r="D334" i="5"/>
  <c r="AH333" i="5"/>
  <c r="O333" i="5"/>
  <c r="M333" i="5"/>
  <c r="N333" i="5" s="1"/>
  <c r="K333" i="5"/>
  <c r="J333" i="5"/>
  <c r="E333" i="5"/>
  <c r="D333" i="5"/>
  <c r="AH332" i="5"/>
  <c r="O332" i="5"/>
  <c r="N332" i="5"/>
  <c r="M332" i="5"/>
  <c r="K332" i="5"/>
  <c r="J332" i="5"/>
  <c r="E332" i="5"/>
  <c r="D332" i="5"/>
  <c r="AH331" i="5"/>
  <c r="O331" i="5"/>
  <c r="N331" i="5"/>
  <c r="M331" i="5"/>
  <c r="K331" i="5"/>
  <c r="J331" i="5"/>
  <c r="E331" i="5"/>
  <c r="D331" i="5"/>
  <c r="AH330" i="5"/>
  <c r="O330" i="5"/>
  <c r="N330" i="5"/>
  <c r="M330" i="5"/>
  <c r="K330" i="5"/>
  <c r="J330" i="5"/>
  <c r="E330" i="5"/>
  <c r="D330" i="5"/>
  <c r="AH329" i="5"/>
  <c r="O329" i="5"/>
  <c r="M329" i="5"/>
  <c r="N329" i="5" s="1"/>
  <c r="K329" i="5"/>
  <c r="J329" i="5"/>
  <c r="E329" i="5"/>
  <c r="D329" i="5"/>
  <c r="AH328" i="5"/>
  <c r="O328" i="5"/>
  <c r="M328" i="5"/>
  <c r="N328" i="5" s="1"/>
  <c r="K328" i="5"/>
  <c r="J328" i="5"/>
  <c r="E328" i="5"/>
  <c r="D328" i="5"/>
  <c r="AH327" i="5"/>
  <c r="O327" i="5"/>
  <c r="M327" i="5"/>
  <c r="N327" i="5" s="1"/>
  <c r="K327" i="5"/>
  <c r="J327" i="5"/>
  <c r="E327" i="5"/>
  <c r="D327" i="5"/>
  <c r="AH326" i="5"/>
  <c r="O326" i="5"/>
  <c r="N326" i="5"/>
  <c r="M326" i="5"/>
  <c r="K326" i="5"/>
  <c r="J326" i="5"/>
  <c r="E326" i="5"/>
  <c r="D326" i="5"/>
  <c r="AH325" i="5"/>
  <c r="O325" i="5"/>
  <c r="M325" i="5"/>
  <c r="N325" i="5" s="1"/>
  <c r="K325" i="5"/>
  <c r="J325" i="5"/>
  <c r="E325" i="5"/>
  <c r="D325" i="5"/>
  <c r="AH324" i="5"/>
  <c r="O324" i="5"/>
  <c r="N324" i="5"/>
  <c r="M324" i="5"/>
  <c r="K324" i="5"/>
  <c r="J324" i="5"/>
  <c r="E324" i="5"/>
  <c r="D324" i="5"/>
  <c r="AH323" i="5"/>
  <c r="O323" i="5"/>
  <c r="N323" i="5"/>
  <c r="M323" i="5"/>
  <c r="K323" i="5"/>
  <c r="J323" i="5"/>
  <c r="E323" i="5"/>
  <c r="D323" i="5"/>
  <c r="AH322" i="5"/>
  <c r="O322" i="5"/>
  <c r="N322" i="5"/>
  <c r="M322" i="5"/>
  <c r="K322" i="5"/>
  <c r="J322" i="5"/>
  <c r="E322" i="5"/>
  <c r="D322" i="5"/>
  <c r="AH321" i="5"/>
  <c r="O321" i="5"/>
  <c r="M321" i="5"/>
  <c r="N321" i="5" s="1"/>
  <c r="K321" i="5"/>
  <c r="J321" i="5"/>
  <c r="E321" i="5"/>
  <c r="D321" i="5"/>
  <c r="AH320" i="5"/>
  <c r="O320" i="5"/>
  <c r="M320" i="5"/>
  <c r="N320" i="5" s="1"/>
  <c r="K320" i="5"/>
  <c r="J320" i="5"/>
  <c r="E320" i="5"/>
  <c r="D320" i="5"/>
  <c r="AH319" i="5"/>
  <c r="O319" i="5"/>
  <c r="M319" i="5"/>
  <c r="N319" i="5" s="1"/>
  <c r="K319" i="5"/>
  <c r="J319" i="5"/>
  <c r="E319" i="5"/>
  <c r="D319" i="5"/>
  <c r="AH318" i="5"/>
  <c r="O318" i="5"/>
  <c r="N318" i="5"/>
  <c r="M318" i="5"/>
  <c r="K318" i="5"/>
  <c r="J318" i="5"/>
  <c r="E318" i="5"/>
  <c r="D318" i="5"/>
  <c r="AH317" i="5"/>
  <c r="O317" i="5"/>
  <c r="M317" i="5"/>
  <c r="N317" i="5" s="1"/>
  <c r="K317" i="5"/>
  <c r="J317" i="5"/>
  <c r="E317" i="5"/>
  <c r="D317" i="5"/>
  <c r="AH316" i="5"/>
  <c r="O316" i="5"/>
  <c r="N316" i="5"/>
  <c r="M316" i="5"/>
  <c r="K316" i="5"/>
  <c r="J316" i="5"/>
  <c r="E316" i="5"/>
  <c r="D316" i="5"/>
  <c r="AH315" i="5"/>
  <c r="O315" i="5"/>
  <c r="N315" i="5"/>
  <c r="M315" i="5"/>
  <c r="K315" i="5"/>
  <c r="J315" i="5"/>
  <c r="E315" i="5"/>
  <c r="D315" i="5"/>
  <c r="AH314" i="5"/>
  <c r="O314" i="5"/>
  <c r="N314" i="5"/>
  <c r="M314" i="5"/>
  <c r="K314" i="5"/>
  <c r="J314" i="5"/>
  <c r="E314" i="5"/>
  <c r="D314" i="5"/>
  <c r="AH313" i="5"/>
  <c r="O313" i="5"/>
  <c r="M313" i="5"/>
  <c r="N313" i="5" s="1"/>
  <c r="K313" i="5"/>
  <c r="J313" i="5"/>
  <c r="E313" i="5"/>
  <c r="D313" i="5"/>
  <c r="AH312" i="5"/>
  <c r="O312" i="5"/>
  <c r="M312" i="5"/>
  <c r="N312" i="5" s="1"/>
  <c r="K312" i="5"/>
  <c r="J312" i="5"/>
  <c r="E312" i="5"/>
  <c r="D312" i="5"/>
  <c r="AH311" i="5"/>
  <c r="O311" i="5"/>
  <c r="M311" i="5"/>
  <c r="N311" i="5" s="1"/>
  <c r="K311" i="5"/>
  <c r="J311" i="5"/>
  <c r="E311" i="5"/>
  <c r="D311" i="5"/>
  <c r="AH310" i="5"/>
  <c r="O310" i="5"/>
  <c r="N310" i="5"/>
  <c r="M310" i="5"/>
  <c r="K310" i="5"/>
  <c r="J310" i="5"/>
  <c r="E310" i="5"/>
  <c r="D310" i="5"/>
  <c r="AH309" i="5"/>
  <c r="O309" i="5"/>
  <c r="M309" i="5"/>
  <c r="N309" i="5" s="1"/>
  <c r="K309" i="5"/>
  <c r="J309" i="5"/>
  <c r="E309" i="5"/>
  <c r="D309" i="5"/>
  <c r="AH308" i="5"/>
  <c r="O308" i="5"/>
  <c r="N308" i="5"/>
  <c r="M308" i="5"/>
  <c r="K308" i="5"/>
  <c r="J308" i="5"/>
  <c r="E308" i="5"/>
  <c r="D308" i="5"/>
  <c r="AH307" i="5"/>
  <c r="O307" i="5"/>
  <c r="N307" i="5"/>
  <c r="M307" i="5"/>
  <c r="K307" i="5"/>
  <c r="J307" i="5"/>
  <c r="E307" i="5"/>
  <c r="D307" i="5"/>
  <c r="AH306" i="5"/>
  <c r="O306" i="5"/>
  <c r="N306" i="5"/>
  <c r="M306" i="5"/>
  <c r="K306" i="5"/>
  <c r="J306" i="5"/>
  <c r="E306" i="5"/>
  <c r="D306" i="5"/>
  <c r="AH305" i="5"/>
  <c r="O305" i="5"/>
  <c r="M305" i="5"/>
  <c r="N305" i="5" s="1"/>
  <c r="K305" i="5"/>
  <c r="J305" i="5"/>
  <c r="E305" i="5"/>
  <c r="D305" i="5"/>
  <c r="AH304" i="5"/>
  <c r="O304" i="5"/>
  <c r="N304" i="5"/>
  <c r="M304" i="5"/>
  <c r="K304" i="5"/>
  <c r="J304" i="5"/>
  <c r="E304" i="5"/>
  <c r="D304" i="5"/>
  <c r="AH303" i="5"/>
  <c r="O303" i="5"/>
  <c r="M303" i="5"/>
  <c r="N303" i="5" s="1"/>
  <c r="K303" i="5"/>
  <c r="J303" i="5"/>
  <c r="E303" i="5"/>
  <c r="D303" i="5"/>
  <c r="AH302" i="5"/>
  <c r="O302" i="5"/>
  <c r="N302" i="5"/>
  <c r="M302" i="5"/>
  <c r="K302" i="5"/>
  <c r="J302" i="5"/>
  <c r="E302" i="5"/>
  <c r="D302" i="5"/>
  <c r="AH301" i="5"/>
  <c r="O301" i="5"/>
  <c r="M301" i="5"/>
  <c r="N301" i="5" s="1"/>
  <c r="K301" i="5"/>
  <c r="J301" i="5"/>
  <c r="E301" i="5"/>
  <c r="D301" i="5"/>
  <c r="AH300" i="5"/>
  <c r="O300" i="5"/>
  <c r="N300" i="5"/>
  <c r="M300" i="5"/>
  <c r="K300" i="5"/>
  <c r="J300" i="5"/>
  <c r="E300" i="5"/>
  <c r="D300" i="5"/>
  <c r="AH299" i="5"/>
  <c r="O299" i="5"/>
  <c r="N299" i="5"/>
  <c r="M299" i="5"/>
  <c r="K299" i="5"/>
  <c r="J299" i="5"/>
  <c r="E299" i="5"/>
  <c r="D299" i="5"/>
  <c r="AH298" i="5"/>
  <c r="O298" i="5"/>
  <c r="N298" i="5"/>
  <c r="M298" i="5"/>
  <c r="K298" i="5"/>
  <c r="J298" i="5"/>
  <c r="E298" i="5"/>
  <c r="D298" i="5"/>
  <c r="AH297" i="5"/>
  <c r="O297" i="5"/>
  <c r="M297" i="5"/>
  <c r="N297" i="5" s="1"/>
  <c r="K297" i="5"/>
  <c r="J297" i="5"/>
  <c r="E297" i="5"/>
  <c r="D297" i="5"/>
  <c r="AH296" i="5"/>
  <c r="O296" i="5"/>
  <c r="M296" i="5"/>
  <c r="N296" i="5" s="1"/>
  <c r="K296" i="5"/>
  <c r="J296" i="5"/>
  <c r="E296" i="5"/>
  <c r="D296" i="5"/>
  <c r="AH295" i="5"/>
  <c r="O295" i="5"/>
  <c r="N295" i="5"/>
  <c r="M295" i="5"/>
  <c r="K295" i="5"/>
  <c r="J295" i="5"/>
  <c r="E295" i="5"/>
  <c r="D295" i="5"/>
  <c r="AH294" i="5"/>
  <c r="O294" i="5"/>
  <c r="M294" i="5"/>
  <c r="N294" i="5" s="1"/>
  <c r="K294" i="5"/>
  <c r="J294" i="5"/>
  <c r="E294" i="5"/>
  <c r="D294" i="5"/>
  <c r="AH293" i="5"/>
  <c r="O293" i="5"/>
  <c r="M293" i="5"/>
  <c r="N293" i="5" s="1"/>
  <c r="K293" i="5"/>
  <c r="J293" i="5"/>
  <c r="E293" i="5"/>
  <c r="D293" i="5"/>
  <c r="AH292" i="5"/>
  <c r="O292" i="5"/>
  <c r="N292" i="5"/>
  <c r="M292" i="5"/>
  <c r="K292" i="5"/>
  <c r="J292" i="5"/>
  <c r="E292" i="5"/>
  <c r="D292" i="5"/>
  <c r="AH291" i="5"/>
  <c r="O291" i="5"/>
  <c r="M291" i="5"/>
  <c r="N291" i="5" s="1"/>
  <c r="K291" i="5"/>
  <c r="J291" i="5"/>
  <c r="E291" i="5"/>
  <c r="D291" i="5"/>
  <c r="AH290" i="5"/>
  <c r="O290" i="5"/>
  <c r="M290" i="5"/>
  <c r="N290" i="5" s="1"/>
  <c r="K290" i="5"/>
  <c r="J290" i="5"/>
  <c r="E290" i="5"/>
  <c r="D290" i="5"/>
  <c r="AH289" i="5"/>
  <c r="O289" i="5"/>
  <c r="M289" i="5"/>
  <c r="N289" i="5" s="1"/>
  <c r="K289" i="5"/>
  <c r="J289" i="5"/>
  <c r="E289" i="5"/>
  <c r="D289" i="5"/>
  <c r="AH288" i="5"/>
  <c r="O288" i="5"/>
  <c r="N288" i="5"/>
  <c r="M288" i="5"/>
  <c r="K288" i="5"/>
  <c r="J288" i="5"/>
  <c r="E288" i="5"/>
  <c r="D288" i="5"/>
  <c r="AH287" i="5"/>
  <c r="O287" i="5"/>
  <c r="N287" i="5"/>
  <c r="M287" i="5"/>
  <c r="K287" i="5"/>
  <c r="J287" i="5"/>
  <c r="E287" i="5"/>
  <c r="D287" i="5"/>
  <c r="AH286" i="5"/>
  <c r="O286" i="5"/>
  <c r="M286" i="5"/>
  <c r="N286" i="5" s="1"/>
  <c r="K286" i="5"/>
  <c r="J286" i="5"/>
  <c r="E286" i="5"/>
  <c r="D286" i="5"/>
  <c r="AH285" i="5"/>
  <c r="O285" i="5"/>
  <c r="M285" i="5"/>
  <c r="N285" i="5" s="1"/>
  <c r="K285" i="5"/>
  <c r="J285" i="5"/>
  <c r="E285" i="5"/>
  <c r="D285" i="5"/>
  <c r="AH284" i="5"/>
  <c r="O284" i="5"/>
  <c r="N284" i="5"/>
  <c r="M284" i="5"/>
  <c r="K284" i="5"/>
  <c r="J284" i="5"/>
  <c r="E284" i="5"/>
  <c r="D284" i="5"/>
  <c r="AH283" i="5"/>
  <c r="O283" i="5"/>
  <c r="M283" i="5"/>
  <c r="N283" i="5" s="1"/>
  <c r="K283" i="5"/>
  <c r="J283" i="5"/>
  <c r="E283" i="5"/>
  <c r="D283" i="5"/>
  <c r="AH282" i="5"/>
  <c r="O282" i="5"/>
  <c r="M282" i="5"/>
  <c r="N282" i="5" s="1"/>
  <c r="K282" i="5"/>
  <c r="J282" i="5"/>
  <c r="E282" i="5"/>
  <c r="D282" i="5"/>
  <c r="AH281" i="5"/>
  <c r="O281" i="5"/>
  <c r="M281" i="5"/>
  <c r="N281" i="5" s="1"/>
  <c r="K281" i="5"/>
  <c r="J281" i="5"/>
  <c r="E281" i="5"/>
  <c r="D281" i="5"/>
  <c r="AH280" i="5"/>
  <c r="O280" i="5"/>
  <c r="N280" i="5"/>
  <c r="M280" i="5"/>
  <c r="K280" i="5"/>
  <c r="J280" i="5"/>
  <c r="E280" i="5"/>
  <c r="D280" i="5"/>
  <c r="AH279" i="5"/>
  <c r="O279" i="5"/>
  <c r="M279" i="5"/>
  <c r="N279" i="5" s="1"/>
  <c r="K279" i="5"/>
  <c r="J279" i="5"/>
  <c r="E279" i="5"/>
  <c r="D279" i="5"/>
  <c r="AH278" i="5"/>
  <c r="O278" i="5"/>
  <c r="M278" i="5"/>
  <c r="N278" i="5" s="1"/>
  <c r="K278" i="5"/>
  <c r="J278" i="5"/>
  <c r="E278" i="5"/>
  <c r="D278" i="5"/>
  <c r="AH277" i="5"/>
  <c r="O277" i="5"/>
  <c r="M277" i="5"/>
  <c r="N277" i="5" s="1"/>
  <c r="K277" i="5"/>
  <c r="J277" i="5"/>
  <c r="E277" i="5"/>
  <c r="D277" i="5"/>
  <c r="AH276" i="5"/>
  <c r="O276" i="5"/>
  <c r="N276" i="5"/>
  <c r="M276" i="5"/>
  <c r="K276" i="5"/>
  <c r="J276" i="5"/>
  <c r="E276" i="5"/>
  <c r="D276" i="5"/>
  <c r="AH275" i="5"/>
  <c r="O275" i="5"/>
  <c r="M275" i="5"/>
  <c r="N275" i="5" s="1"/>
  <c r="K275" i="5"/>
  <c r="J275" i="5"/>
  <c r="E275" i="5"/>
  <c r="D275" i="5"/>
  <c r="AH274" i="5"/>
  <c r="O274" i="5"/>
  <c r="M274" i="5"/>
  <c r="N274" i="5" s="1"/>
  <c r="K274" i="5"/>
  <c r="J274" i="5"/>
  <c r="E274" i="5"/>
  <c r="D274" i="5"/>
  <c r="AH273" i="5"/>
  <c r="O273" i="5"/>
  <c r="M273" i="5"/>
  <c r="N273" i="5" s="1"/>
  <c r="K273" i="5"/>
  <c r="J273" i="5"/>
  <c r="E273" i="5"/>
  <c r="D273" i="5"/>
  <c r="AH272" i="5"/>
  <c r="O272" i="5"/>
  <c r="N272" i="5"/>
  <c r="M272" i="5"/>
  <c r="K272" i="5"/>
  <c r="J272" i="5"/>
  <c r="E272" i="5"/>
  <c r="D272" i="5"/>
  <c r="AH271" i="5"/>
  <c r="O271" i="5"/>
  <c r="N271" i="5"/>
  <c r="M271" i="5"/>
  <c r="K271" i="5"/>
  <c r="J271" i="5"/>
  <c r="E271" i="5"/>
  <c r="D271" i="5"/>
  <c r="AH270" i="5"/>
  <c r="O270" i="5"/>
  <c r="M270" i="5"/>
  <c r="N270" i="5" s="1"/>
  <c r="K270" i="5"/>
  <c r="J270" i="5"/>
  <c r="E270" i="5"/>
  <c r="D270" i="5"/>
  <c r="AH269" i="5"/>
  <c r="O269" i="5"/>
  <c r="M269" i="5"/>
  <c r="N269" i="5" s="1"/>
  <c r="K269" i="5"/>
  <c r="J269" i="5"/>
  <c r="E269" i="5"/>
  <c r="D269" i="5"/>
  <c r="AH268" i="5"/>
  <c r="O268" i="5"/>
  <c r="M268" i="5"/>
  <c r="N268" i="5" s="1"/>
  <c r="K268" i="5"/>
  <c r="J268" i="5"/>
  <c r="E268" i="5"/>
  <c r="D268" i="5"/>
  <c r="AH267" i="5"/>
  <c r="O267" i="5"/>
  <c r="M267" i="5"/>
  <c r="N267" i="5" s="1"/>
  <c r="K267" i="5"/>
  <c r="J267" i="5"/>
  <c r="E267" i="5"/>
  <c r="D267" i="5"/>
  <c r="AH266" i="5"/>
  <c r="O266" i="5"/>
  <c r="M266" i="5"/>
  <c r="N266" i="5" s="1"/>
  <c r="K266" i="5"/>
  <c r="J266" i="5"/>
  <c r="E266" i="5"/>
  <c r="D266" i="5"/>
  <c r="AH265" i="5"/>
  <c r="O265" i="5"/>
  <c r="M265" i="5"/>
  <c r="N265" i="5" s="1"/>
  <c r="K265" i="5"/>
  <c r="J265" i="5"/>
  <c r="E265" i="5"/>
  <c r="D265" i="5"/>
  <c r="AH264" i="5"/>
  <c r="O264" i="5"/>
  <c r="N264" i="5"/>
  <c r="M264" i="5"/>
  <c r="K264" i="5"/>
  <c r="J264" i="5"/>
  <c r="E264" i="5"/>
  <c r="D264" i="5"/>
  <c r="AH263" i="5"/>
  <c r="O263" i="5"/>
  <c r="N263" i="5"/>
  <c r="M263" i="5"/>
  <c r="K263" i="5"/>
  <c r="J263" i="5"/>
  <c r="E263" i="5"/>
  <c r="D263" i="5"/>
  <c r="AH262" i="5"/>
  <c r="O262" i="5"/>
  <c r="N262" i="5"/>
  <c r="M262" i="5"/>
  <c r="K262" i="5"/>
  <c r="J262" i="5"/>
  <c r="E262" i="5"/>
  <c r="D262" i="5"/>
  <c r="AH261" i="5"/>
  <c r="O261" i="5"/>
  <c r="M261" i="5"/>
  <c r="N261" i="5" s="1"/>
  <c r="K261" i="5"/>
  <c r="J261" i="5"/>
  <c r="E261" i="5"/>
  <c r="D261" i="5"/>
  <c r="AH260" i="5"/>
  <c r="O260" i="5"/>
  <c r="N260" i="5"/>
  <c r="M260" i="5"/>
  <c r="K260" i="5"/>
  <c r="J260" i="5"/>
  <c r="E260" i="5"/>
  <c r="D260" i="5"/>
  <c r="AH259" i="5"/>
  <c r="O259" i="5"/>
  <c r="M259" i="5"/>
  <c r="N259" i="5" s="1"/>
  <c r="K259" i="5"/>
  <c r="J259" i="5"/>
  <c r="E259" i="5"/>
  <c r="D259" i="5"/>
  <c r="AH258" i="5"/>
  <c r="O258" i="5"/>
  <c r="M258" i="5"/>
  <c r="N258" i="5" s="1"/>
  <c r="K258" i="5"/>
  <c r="J258" i="5"/>
  <c r="E258" i="5"/>
  <c r="D258" i="5"/>
  <c r="AH257" i="5"/>
  <c r="O257" i="5"/>
  <c r="M257" i="5"/>
  <c r="N257" i="5" s="1"/>
  <c r="K257" i="5"/>
  <c r="J257" i="5"/>
  <c r="E257" i="5"/>
  <c r="D257" i="5"/>
  <c r="AH256" i="5"/>
  <c r="O256" i="5"/>
  <c r="N256" i="5"/>
  <c r="M256" i="5"/>
  <c r="K256" i="5"/>
  <c r="J256" i="5"/>
  <c r="E256" i="5"/>
  <c r="D256" i="5"/>
  <c r="AH255" i="5"/>
  <c r="O255" i="5"/>
  <c r="M255" i="5"/>
  <c r="N255" i="5" s="1"/>
  <c r="K255" i="5"/>
  <c r="J255" i="5"/>
  <c r="E255" i="5"/>
  <c r="D255" i="5"/>
  <c r="AH254" i="5"/>
  <c r="O254" i="5"/>
  <c r="N254" i="5"/>
  <c r="M254" i="5"/>
  <c r="K254" i="5"/>
  <c r="J254" i="5"/>
  <c r="E254" i="5"/>
  <c r="D254" i="5"/>
  <c r="AH253" i="5"/>
  <c r="O253" i="5"/>
  <c r="M253" i="5"/>
  <c r="N253" i="5" s="1"/>
  <c r="K253" i="5"/>
  <c r="J253" i="5"/>
  <c r="E253" i="5"/>
  <c r="D253" i="5"/>
  <c r="AH252" i="5"/>
  <c r="O252" i="5"/>
  <c r="N252" i="5"/>
  <c r="M252" i="5"/>
  <c r="K252" i="5"/>
  <c r="J252" i="5"/>
  <c r="E252" i="5"/>
  <c r="D252" i="5"/>
  <c r="AH251" i="5"/>
  <c r="O251" i="5"/>
  <c r="M251" i="5"/>
  <c r="N251" i="5" s="1"/>
  <c r="K251" i="5"/>
  <c r="J251" i="5"/>
  <c r="E251" i="5"/>
  <c r="D251" i="5"/>
  <c r="AH250" i="5"/>
  <c r="O250" i="5"/>
  <c r="M250" i="5"/>
  <c r="N250" i="5" s="1"/>
  <c r="K250" i="5"/>
  <c r="J250" i="5"/>
  <c r="E250" i="5"/>
  <c r="D250" i="5"/>
  <c r="AH249" i="5"/>
  <c r="O249" i="5"/>
  <c r="N249" i="5"/>
  <c r="M249" i="5"/>
  <c r="K249" i="5"/>
  <c r="J249" i="5"/>
  <c r="E249" i="5"/>
  <c r="D249" i="5"/>
  <c r="AH248" i="5"/>
  <c r="O248" i="5"/>
  <c r="N248" i="5"/>
  <c r="M248" i="5"/>
  <c r="K248" i="5"/>
  <c r="J248" i="5"/>
  <c r="E248" i="5"/>
  <c r="D248" i="5"/>
  <c r="AH247" i="5"/>
  <c r="O247" i="5"/>
  <c r="M247" i="5"/>
  <c r="N247" i="5" s="1"/>
  <c r="K247" i="5"/>
  <c r="J247" i="5"/>
  <c r="E247" i="5"/>
  <c r="D247" i="5"/>
  <c r="AH246" i="5"/>
  <c r="O246" i="5"/>
  <c r="M246" i="5"/>
  <c r="N246" i="5" s="1"/>
  <c r="K246" i="5"/>
  <c r="J246" i="5"/>
  <c r="E246" i="5"/>
  <c r="D246" i="5"/>
  <c r="AH245" i="5"/>
  <c r="O245" i="5"/>
  <c r="M245" i="5"/>
  <c r="N245" i="5" s="1"/>
  <c r="K245" i="5"/>
  <c r="J245" i="5"/>
  <c r="E245" i="5"/>
  <c r="D245" i="5"/>
  <c r="AH244" i="5"/>
  <c r="O244" i="5"/>
  <c r="M244" i="5"/>
  <c r="N244" i="5" s="1"/>
  <c r="K244" i="5"/>
  <c r="J244" i="5"/>
  <c r="E244" i="5"/>
  <c r="D244" i="5"/>
  <c r="AH243" i="5"/>
  <c r="O243" i="5"/>
  <c r="M243" i="5"/>
  <c r="N243" i="5" s="1"/>
  <c r="K243" i="5"/>
  <c r="J243" i="5"/>
  <c r="E243" i="5"/>
  <c r="D243" i="5"/>
  <c r="AH242" i="5"/>
  <c r="O242" i="5"/>
  <c r="M242" i="5"/>
  <c r="N242" i="5" s="1"/>
  <c r="K242" i="5"/>
  <c r="J242" i="5"/>
  <c r="E242" i="5"/>
  <c r="D242" i="5"/>
  <c r="AH241" i="5"/>
  <c r="O241" i="5"/>
  <c r="N241" i="5"/>
  <c r="M241" i="5"/>
  <c r="K241" i="5"/>
  <c r="J241" i="5"/>
  <c r="E241" i="5"/>
  <c r="D241" i="5"/>
  <c r="AH240" i="5"/>
  <c r="O240" i="5"/>
  <c r="N240" i="5"/>
  <c r="M240" i="5"/>
  <c r="K240" i="5"/>
  <c r="J240" i="5"/>
  <c r="E240" i="5"/>
  <c r="D240" i="5"/>
  <c r="AH239" i="5"/>
  <c r="O239" i="5"/>
  <c r="M239" i="5"/>
  <c r="N239" i="5" s="1"/>
  <c r="K239" i="5"/>
  <c r="J239" i="5"/>
  <c r="E239" i="5"/>
  <c r="D239" i="5"/>
  <c r="AH238" i="5"/>
  <c r="O238" i="5"/>
  <c r="M238" i="5"/>
  <c r="N238" i="5" s="1"/>
  <c r="K238" i="5"/>
  <c r="J238" i="5"/>
  <c r="E238" i="5"/>
  <c r="D238" i="5"/>
  <c r="AH237" i="5"/>
  <c r="O237" i="5"/>
  <c r="N237" i="5"/>
  <c r="M237" i="5"/>
  <c r="K237" i="5"/>
  <c r="J237" i="5"/>
  <c r="E237" i="5"/>
  <c r="D237" i="5"/>
  <c r="AH236" i="5"/>
  <c r="O236" i="5"/>
  <c r="M236" i="5"/>
  <c r="N236" i="5" s="1"/>
  <c r="K236" i="5"/>
  <c r="J236" i="5"/>
  <c r="E236" i="5"/>
  <c r="D236" i="5"/>
  <c r="AH235" i="5"/>
  <c r="O235" i="5"/>
  <c r="M235" i="5"/>
  <c r="N235" i="5" s="1"/>
  <c r="K235" i="5"/>
  <c r="J235" i="5"/>
  <c r="E235" i="5"/>
  <c r="D235" i="5"/>
  <c r="AH234" i="5"/>
  <c r="O234" i="5"/>
  <c r="M234" i="5"/>
  <c r="N234" i="5" s="1"/>
  <c r="K234" i="5"/>
  <c r="J234" i="5"/>
  <c r="E234" i="5"/>
  <c r="D234" i="5"/>
  <c r="AH233" i="5"/>
  <c r="O233" i="5"/>
  <c r="N233" i="5"/>
  <c r="M233" i="5"/>
  <c r="K233" i="5"/>
  <c r="J233" i="5"/>
  <c r="E233" i="5"/>
  <c r="D233" i="5"/>
  <c r="AH232" i="5"/>
  <c r="O232" i="5"/>
  <c r="M232" i="5"/>
  <c r="N232" i="5" s="1"/>
  <c r="K232" i="5"/>
  <c r="J232" i="5"/>
  <c r="E232" i="5"/>
  <c r="D232" i="5"/>
  <c r="AH231" i="5"/>
  <c r="O231" i="5"/>
  <c r="N231" i="5"/>
  <c r="M231" i="5"/>
  <c r="K231" i="5"/>
  <c r="J231" i="5"/>
  <c r="E231" i="5"/>
  <c r="D231" i="5"/>
  <c r="AH230" i="5"/>
  <c r="O230" i="5"/>
  <c r="N230" i="5"/>
  <c r="M230" i="5"/>
  <c r="K230" i="5"/>
  <c r="J230" i="5"/>
  <c r="E230" i="5"/>
  <c r="D230" i="5"/>
  <c r="AH229" i="5"/>
  <c r="O229" i="5"/>
  <c r="N229" i="5"/>
  <c r="M229" i="5"/>
  <c r="K229" i="5"/>
  <c r="J229" i="5"/>
  <c r="E229" i="5"/>
  <c r="D229" i="5"/>
  <c r="AH228" i="5"/>
  <c r="O228" i="5"/>
  <c r="M228" i="5"/>
  <c r="N228" i="5" s="1"/>
  <c r="K228" i="5"/>
  <c r="J228" i="5"/>
  <c r="E228" i="5"/>
  <c r="D228" i="5"/>
  <c r="AH227" i="5"/>
  <c r="O227" i="5"/>
  <c r="N227" i="5"/>
  <c r="M227" i="5"/>
  <c r="K227" i="5"/>
  <c r="J227" i="5"/>
  <c r="E227" i="5"/>
  <c r="D227" i="5"/>
  <c r="AH226" i="5"/>
  <c r="O226" i="5"/>
  <c r="M226" i="5"/>
  <c r="N226" i="5" s="1"/>
  <c r="K226" i="5"/>
  <c r="J226" i="5"/>
  <c r="E226" i="5"/>
  <c r="D226" i="5"/>
  <c r="AH225" i="5"/>
  <c r="O225" i="5"/>
  <c r="N225" i="5"/>
  <c r="M225" i="5"/>
  <c r="K225" i="5"/>
  <c r="J225" i="5"/>
  <c r="E225" i="5"/>
  <c r="D225" i="5"/>
  <c r="AH224" i="5"/>
  <c r="O224" i="5"/>
  <c r="N224" i="5"/>
  <c r="M224" i="5"/>
  <c r="K224" i="5"/>
  <c r="J224" i="5"/>
  <c r="E224" i="5"/>
  <c r="D224" i="5"/>
  <c r="AH223" i="5"/>
  <c r="O223" i="5"/>
  <c r="N223" i="5"/>
  <c r="M223" i="5"/>
  <c r="K223" i="5"/>
  <c r="J223" i="5"/>
  <c r="E223" i="5"/>
  <c r="D223" i="5"/>
  <c r="AH222" i="5"/>
  <c r="O222" i="5"/>
  <c r="N222" i="5"/>
  <c r="M222" i="5"/>
  <c r="K222" i="5"/>
  <c r="J222" i="5"/>
  <c r="E222" i="5"/>
  <c r="D222" i="5"/>
  <c r="AH221" i="5"/>
  <c r="O221" i="5"/>
  <c r="N221" i="5"/>
  <c r="M221" i="5"/>
  <c r="K221" i="5"/>
  <c r="J221" i="5"/>
  <c r="E221" i="5"/>
  <c r="D221" i="5"/>
  <c r="AH220" i="5"/>
  <c r="O220" i="5"/>
  <c r="M220" i="5"/>
  <c r="N220" i="5" s="1"/>
  <c r="K220" i="5"/>
  <c r="J220" i="5"/>
  <c r="E220" i="5"/>
  <c r="D220" i="5"/>
  <c r="AH219" i="5"/>
  <c r="O219" i="5"/>
  <c r="N219" i="5"/>
  <c r="M219" i="5"/>
  <c r="K219" i="5"/>
  <c r="J219" i="5"/>
  <c r="E219" i="5"/>
  <c r="D219" i="5"/>
  <c r="AH218" i="5"/>
  <c r="O218" i="5"/>
  <c r="M218" i="5"/>
  <c r="N218" i="5" s="1"/>
  <c r="K218" i="5"/>
  <c r="J218" i="5"/>
  <c r="E218" i="5"/>
  <c r="D218" i="5"/>
  <c r="AH217" i="5"/>
  <c r="O217" i="5"/>
  <c r="N217" i="5"/>
  <c r="M217" i="5"/>
  <c r="K217" i="5"/>
  <c r="J217" i="5"/>
  <c r="E217" i="5"/>
  <c r="D217" i="5"/>
  <c r="AH216" i="5"/>
  <c r="O216" i="5"/>
  <c r="N216" i="5"/>
  <c r="M216" i="5"/>
  <c r="K216" i="5"/>
  <c r="J216" i="5"/>
  <c r="E216" i="5"/>
  <c r="D216" i="5"/>
  <c r="AH215" i="5"/>
  <c r="O215" i="5"/>
  <c r="N215" i="5"/>
  <c r="M215" i="5"/>
  <c r="K215" i="5"/>
  <c r="J215" i="5"/>
  <c r="E215" i="5"/>
  <c r="D215" i="5"/>
  <c r="AH214" i="5"/>
  <c r="O214" i="5"/>
  <c r="N214" i="5"/>
  <c r="M214" i="5"/>
  <c r="K214" i="5"/>
  <c r="J214" i="5"/>
  <c r="E214" i="5"/>
  <c r="D214" i="5"/>
  <c r="AH213" i="5"/>
  <c r="O213" i="5"/>
  <c r="N213" i="5"/>
  <c r="M213" i="5"/>
  <c r="K213" i="5"/>
  <c r="J213" i="5"/>
  <c r="E213" i="5"/>
  <c r="D213" i="5"/>
  <c r="AH212" i="5"/>
  <c r="O212" i="5"/>
  <c r="M212" i="5"/>
  <c r="N212" i="5" s="1"/>
  <c r="K212" i="5"/>
  <c r="J212" i="5"/>
  <c r="E212" i="5"/>
  <c r="D212" i="5"/>
  <c r="AH211" i="5"/>
  <c r="O211" i="5"/>
  <c r="N211" i="5"/>
  <c r="M211" i="5"/>
  <c r="K211" i="5"/>
  <c r="J211" i="5"/>
  <c r="E211" i="5"/>
  <c r="D211" i="5"/>
  <c r="AH210" i="5"/>
  <c r="O210" i="5"/>
  <c r="M210" i="5"/>
  <c r="N210" i="5" s="1"/>
  <c r="K210" i="5"/>
  <c r="J210" i="5"/>
  <c r="E210" i="5"/>
  <c r="D210" i="5"/>
  <c r="AH209" i="5"/>
  <c r="O209" i="5"/>
  <c r="N209" i="5"/>
  <c r="M209" i="5"/>
  <c r="K209" i="5"/>
  <c r="J209" i="5"/>
  <c r="E209" i="5"/>
  <c r="D209" i="5"/>
  <c r="AH208" i="5"/>
  <c r="O208" i="5"/>
  <c r="M208" i="5"/>
  <c r="N208" i="5" s="1"/>
  <c r="K208" i="5"/>
  <c r="J208" i="5"/>
  <c r="E208" i="5"/>
  <c r="D208" i="5"/>
  <c r="AH207" i="5"/>
  <c r="O207" i="5"/>
  <c r="M207" i="5"/>
  <c r="N207" i="5" s="1"/>
  <c r="K207" i="5"/>
  <c r="J207" i="5"/>
  <c r="E207" i="5"/>
  <c r="D207" i="5"/>
  <c r="AH206" i="5"/>
  <c r="O206" i="5"/>
  <c r="M206" i="5"/>
  <c r="N206" i="5" s="1"/>
  <c r="K206" i="5"/>
  <c r="J206" i="5"/>
  <c r="E206" i="5"/>
  <c r="D206" i="5"/>
  <c r="AH205" i="5"/>
  <c r="O205" i="5"/>
  <c r="M205" i="5"/>
  <c r="N205" i="5" s="1"/>
  <c r="K205" i="5"/>
  <c r="J205" i="5"/>
  <c r="E205" i="5"/>
  <c r="D205" i="5"/>
  <c r="AH204" i="5"/>
  <c r="O204" i="5"/>
  <c r="M204" i="5"/>
  <c r="N204" i="5" s="1"/>
  <c r="K204" i="5"/>
  <c r="J204" i="5"/>
  <c r="E204" i="5"/>
  <c r="D204" i="5"/>
  <c r="AH203" i="5"/>
  <c r="O203" i="5"/>
  <c r="M203" i="5"/>
  <c r="N203" i="5" s="1"/>
  <c r="K203" i="5"/>
  <c r="J203" i="5"/>
  <c r="E203" i="5"/>
  <c r="D203" i="5"/>
  <c r="AH202" i="5"/>
  <c r="O202" i="5"/>
  <c r="M202" i="5"/>
  <c r="N202" i="5" s="1"/>
  <c r="K202" i="5"/>
  <c r="J202" i="5"/>
  <c r="E202" i="5"/>
  <c r="D202" i="5"/>
  <c r="AH201" i="5"/>
  <c r="O201" i="5"/>
  <c r="N201" i="5"/>
  <c r="M201" i="5"/>
  <c r="K201" i="5"/>
  <c r="J201" i="5"/>
  <c r="E201" i="5"/>
  <c r="D201" i="5"/>
  <c r="AH200" i="5"/>
  <c r="O200" i="5"/>
  <c r="M200" i="5"/>
  <c r="N200" i="5" s="1"/>
  <c r="K200" i="5"/>
  <c r="J200" i="5"/>
  <c r="E200" i="5"/>
  <c r="D200" i="5"/>
  <c r="AH199" i="5"/>
  <c r="O199" i="5"/>
  <c r="M199" i="5"/>
  <c r="N199" i="5" s="1"/>
  <c r="K199" i="5"/>
  <c r="J199" i="5"/>
  <c r="E199" i="5"/>
  <c r="D199" i="5"/>
  <c r="AH198" i="5"/>
  <c r="O198" i="5"/>
  <c r="M198" i="5"/>
  <c r="N198" i="5" s="1"/>
  <c r="K198" i="5"/>
  <c r="J198" i="5"/>
  <c r="E198" i="5"/>
  <c r="D198" i="5"/>
  <c r="AH197" i="5"/>
  <c r="O197" i="5"/>
  <c r="M197" i="5"/>
  <c r="N197" i="5" s="1"/>
  <c r="K197" i="5"/>
  <c r="J197" i="5"/>
  <c r="E197" i="5"/>
  <c r="D197" i="5"/>
  <c r="AH196" i="5"/>
  <c r="O196" i="5"/>
  <c r="N196" i="5"/>
  <c r="M196" i="5"/>
  <c r="K196" i="5"/>
  <c r="J196" i="5"/>
  <c r="E196" i="5"/>
  <c r="D196" i="5"/>
  <c r="AH195" i="5"/>
  <c r="O195" i="5"/>
  <c r="M195" i="5"/>
  <c r="N195" i="5" s="1"/>
  <c r="K195" i="5"/>
  <c r="J195" i="5"/>
  <c r="E195" i="5"/>
  <c r="D195" i="5"/>
  <c r="AH194" i="5"/>
  <c r="O194" i="5"/>
  <c r="M194" i="5"/>
  <c r="N194" i="5" s="1"/>
  <c r="K194" i="5"/>
  <c r="J194" i="5"/>
  <c r="E194" i="5"/>
  <c r="D194" i="5"/>
  <c r="AH193" i="5"/>
  <c r="O193" i="5"/>
  <c r="N193" i="5"/>
  <c r="M193" i="5"/>
  <c r="K193" i="5"/>
  <c r="J193" i="5"/>
  <c r="E193" i="5"/>
  <c r="D193" i="5"/>
  <c r="AH192" i="5"/>
  <c r="O192" i="5"/>
  <c r="N192" i="5"/>
  <c r="M192" i="5"/>
  <c r="K192" i="5"/>
  <c r="J192" i="5"/>
  <c r="E192" i="5"/>
  <c r="D192" i="5"/>
  <c r="AH191" i="5"/>
  <c r="O191" i="5"/>
  <c r="N191" i="5"/>
  <c r="M191" i="5"/>
  <c r="K191" i="5"/>
  <c r="J191" i="5"/>
  <c r="E191" i="5"/>
  <c r="D191" i="5"/>
  <c r="AH190" i="5"/>
  <c r="O190" i="5"/>
  <c r="M190" i="5"/>
  <c r="N190" i="5" s="1"/>
  <c r="K190" i="5"/>
  <c r="J190" i="5"/>
  <c r="E190" i="5"/>
  <c r="D190" i="5"/>
  <c r="AH189" i="5"/>
  <c r="O189" i="5"/>
  <c r="M189" i="5"/>
  <c r="N189" i="5" s="1"/>
  <c r="K189" i="5"/>
  <c r="J189" i="5"/>
  <c r="E189" i="5"/>
  <c r="D189" i="5"/>
  <c r="AH188" i="5"/>
  <c r="O188" i="5"/>
  <c r="M188" i="5"/>
  <c r="N188" i="5" s="1"/>
  <c r="K188" i="5"/>
  <c r="J188" i="5"/>
  <c r="E188" i="5"/>
  <c r="D188" i="5"/>
  <c r="AH187" i="5"/>
  <c r="O187" i="5"/>
  <c r="M187" i="5"/>
  <c r="N187" i="5" s="1"/>
  <c r="K187" i="5"/>
  <c r="J187" i="5"/>
  <c r="E187" i="5"/>
  <c r="D187" i="5"/>
  <c r="AH186" i="5"/>
  <c r="O186" i="5"/>
  <c r="N186" i="5"/>
  <c r="M186" i="5"/>
  <c r="K186" i="5"/>
  <c r="J186" i="5"/>
  <c r="E186" i="5"/>
  <c r="D186" i="5"/>
  <c r="AH185" i="5"/>
  <c r="O185" i="5"/>
  <c r="N185" i="5"/>
  <c r="M185" i="5"/>
  <c r="K185" i="5"/>
  <c r="J185" i="5"/>
  <c r="E185" i="5"/>
  <c r="D185" i="5"/>
  <c r="AH184" i="5"/>
  <c r="O184" i="5"/>
  <c r="M184" i="5"/>
  <c r="N184" i="5" s="1"/>
  <c r="K184" i="5"/>
  <c r="J184" i="5"/>
  <c r="E184" i="5"/>
  <c r="D184" i="5"/>
  <c r="AH183" i="5"/>
  <c r="O183" i="5"/>
  <c r="N183" i="5"/>
  <c r="M183" i="5"/>
  <c r="K183" i="5"/>
  <c r="J183" i="5"/>
  <c r="E183" i="5"/>
  <c r="D183" i="5"/>
  <c r="AH182" i="5"/>
  <c r="O182" i="5"/>
  <c r="M182" i="5"/>
  <c r="N182" i="5" s="1"/>
  <c r="K182" i="5"/>
  <c r="J182" i="5"/>
  <c r="E182" i="5"/>
  <c r="D182" i="5"/>
  <c r="AH181" i="5"/>
  <c r="O181" i="5"/>
  <c r="M181" i="5"/>
  <c r="N181" i="5" s="1"/>
  <c r="K181" i="5"/>
  <c r="J181" i="5"/>
  <c r="E181" i="5"/>
  <c r="D181" i="5"/>
  <c r="AH180" i="5"/>
  <c r="O180" i="5"/>
  <c r="N180" i="5"/>
  <c r="M180" i="5"/>
  <c r="K180" i="5"/>
  <c r="J180" i="5"/>
  <c r="E180" i="5"/>
  <c r="D180" i="5"/>
  <c r="AH179" i="5"/>
  <c r="O179" i="5"/>
  <c r="N179" i="5"/>
  <c r="M179" i="5"/>
  <c r="K179" i="5"/>
  <c r="J179" i="5"/>
  <c r="E179" i="5"/>
  <c r="D179" i="5"/>
  <c r="AH178" i="5"/>
  <c r="O178" i="5"/>
  <c r="N178" i="5"/>
  <c r="M178" i="5"/>
  <c r="K178" i="5"/>
  <c r="J178" i="5"/>
  <c r="E178" i="5"/>
  <c r="D178" i="5"/>
  <c r="AH177" i="5"/>
  <c r="O177" i="5"/>
  <c r="N177" i="5"/>
  <c r="M177" i="5"/>
  <c r="K177" i="5"/>
  <c r="J177" i="5"/>
  <c r="E177" i="5"/>
  <c r="D177" i="5"/>
  <c r="AH176" i="5"/>
  <c r="O176" i="5"/>
  <c r="M176" i="5"/>
  <c r="N176" i="5" s="1"/>
  <c r="K176" i="5"/>
  <c r="J176" i="5"/>
  <c r="E176" i="5"/>
  <c r="D176" i="5"/>
  <c r="AH175" i="5"/>
  <c r="O175" i="5"/>
  <c r="N175" i="5"/>
  <c r="M175" i="5"/>
  <c r="K175" i="5"/>
  <c r="J175" i="5"/>
  <c r="E175" i="5"/>
  <c r="D175" i="5"/>
  <c r="AH174" i="5"/>
  <c r="O174" i="5"/>
  <c r="M174" i="5"/>
  <c r="N174" i="5" s="1"/>
  <c r="K174" i="5"/>
  <c r="J174" i="5"/>
  <c r="E174" i="5"/>
  <c r="D174" i="5"/>
  <c r="AH173" i="5"/>
  <c r="O173" i="5"/>
  <c r="M173" i="5"/>
  <c r="N173" i="5" s="1"/>
  <c r="K173" i="5"/>
  <c r="J173" i="5"/>
  <c r="E173" i="5"/>
  <c r="D173" i="5"/>
  <c r="AH172" i="5"/>
  <c r="O172" i="5"/>
  <c r="N172" i="5"/>
  <c r="M172" i="5"/>
  <c r="K172" i="5"/>
  <c r="J172" i="5"/>
  <c r="E172" i="5"/>
  <c r="D172" i="5"/>
  <c r="AH171" i="5"/>
  <c r="O171" i="5"/>
  <c r="N171" i="5"/>
  <c r="M171" i="5"/>
  <c r="K171" i="5"/>
  <c r="J171" i="5"/>
  <c r="E171" i="5"/>
  <c r="D171" i="5"/>
  <c r="AH170" i="5"/>
  <c r="O170" i="5"/>
  <c r="N170" i="5"/>
  <c r="M170" i="5"/>
  <c r="K170" i="5"/>
  <c r="J170" i="5"/>
  <c r="E170" i="5"/>
  <c r="D170" i="5"/>
  <c r="AH169" i="5"/>
  <c r="O169" i="5"/>
  <c r="N169" i="5"/>
  <c r="M169" i="5"/>
  <c r="K169" i="5"/>
  <c r="J169" i="5"/>
  <c r="E169" i="5"/>
  <c r="D169" i="5"/>
  <c r="AH168" i="5"/>
  <c r="O168" i="5"/>
  <c r="N168" i="5"/>
  <c r="M168" i="5"/>
  <c r="K168" i="5"/>
  <c r="J168" i="5"/>
  <c r="E168" i="5"/>
  <c r="D168" i="5"/>
  <c r="AH167" i="5"/>
  <c r="O167" i="5"/>
  <c r="N167" i="5"/>
  <c r="M167" i="5"/>
  <c r="K167" i="5"/>
  <c r="J167" i="5"/>
  <c r="E167" i="5"/>
  <c r="D167" i="5"/>
  <c r="AH166" i="5"/>
  <c r="O166" i="5"/>
  <c r="M166" i="5"/>
  <c r="N166" i="5" s="1"/>
  <c r="K166" i="5"/>
  <c r="J166" i="5"/>
  <c r="E166" i="5"/>
  <c r="D166" i="5"/>
  <c r="AH165" i="5"/>
  <c r="O165" i="5"/>
  <c r="N165" i="5"/>
  <c r="M165" i="5"/>
  <c r="K165" i="5"/>
  <c r="J165" i="5"/>
  <c r="E165" i="5"/>
  <c r="D165" i="5"/>
  <c r="AH164" i="5"/>
  <c r="O164" i="5"/>
  <c r="M164" i="5"/>
  <c r="N164" i="5" s="1"/>
  <c r="K164" i="5"/>
  <c r="J164" i="5"/>
  <c r="E164" i="5"/>
  <c r="D164" i="5"/>
  <c r="AH163" i="5"/>
  <c r="O163" i="5"/>
  <c r="N163" i="5"/>
  <c r="M163" i="5"/>
  <c r="K163" i="5"/>
  <c r="J163" i="5"/>
  <c r="E163" i="5"/>
  <c r="D163" i="5"/>
  <c r="AH162" i="5"/>
  <c r="O162" i="5"/>
  <c r="N162" i="5"/>
  <c r="M162" i="5"/>
  <c r="K162" i="5"/>
  <c r="J162" i="5"/>
  <c r="E162" i="5"/>
  <c r="D162" i="5"/>
  <c r="AH161" i="5"/>
  <c r="O161" i="5"/>
  <c r="N161" i="5"/>
  <c r="M161" i="5"/>
  <c r="K161" i="5"/>
  <c r="J161" i="5"/>
  <c r="E161" i="5"/>
  <c r="D161" i="5"/>
  <c r="AH160" i="5"/>
  <c r="O160" i="5"/>
  <c r="N160" i="5"/>
  <c r="M160" i="5"/>
  <c r="K160" i="5"/>
  <c r="J160" i="5"/>
  <c r="E160" i="5"/>
  <c r="D160" i="5"/>
  <c r="AH159" i="5"/>
  <c r="O159" i="5"/>
  <c r="N159" i="5"/>
  <c r="M159" i="5"/>
  <c r="K159" i="5"/>
  <c r="J159" i="5"/>
  <c r="E159" i="5"/>
  <c r="D159" i="5"/>
  <c r="AH158" i="5"/>
  <c r="O158" i="5"/>
  <c r="M158" i="5"/>
  <c r="N158" i="5" s="1"/>
  <c r="K158" i="5"/>
  <c r="J158" i="5"/>
  <c r="E158" i="5"/>
  <c r="D158" i="5"/>
  <c r="AH157" i="5"/>
  <c r="O157" i="5"/>
  <c r="M157" i="5"/>
  <c r="N157" i="5" s="1"/>
  <c r="K157" i="5"/>
  <c r="J157" i="5"/>
  <c r="E157" i="5"/>
  <c r="D157" i="5"/>
  <c r="AH156" i="5"/>
  <c r="O156" i="5"/>
  <c r="N156" i="5"/>
  <c r="M156" i="5"/>
  <c r="K156" i="5"/>
  <c r="J156" i="5"/>
  <c r="E156" i="5"/>
  <c r="D156" i="5"/>
  <c r="AH155" i="5"/>
  <c r="O155" i="5"/>
  <c r="M155" i="5"/>
  <c r="N155" i="5" s="1"/>
  <c r="K155" i="5"/>
  <c r="J155" i="5"/>
  <c r="E155" i="5"/>
  <c r="D155" i="5"/>
  <c r="AH154" i="5"/>
  <c r="O154" i="5"/>
  <c r="N154" i="5"/>
  <c r="M154" i="5"/>
  <c r="K154" i="5"/>
  <c r="J154" i="5"/>
  <c r="E154" i="5"/>
  <c r="D154" i="5"/>
  <c r="AH153" i="5"/>
  <c r="O153" i="5"/>
  <c r="N153" i="5"/>
  <c r="M153" i="5"/>
  <c r="K153" i="5"/>
  <c r="J153" i="5"/>
  <c r="E153" i="5"/>
  <c r="D153" i="5"/>
  <c r="AH152" i="5"/>
  <c r="O152" i="5"/>
  <c r="M152" i="5"/>
  <c r="N152" i="5" s="1"/>
  <c r="K152" i="5"/>
  <c r="J152" i="5"/>
  <c r="E152" i="5"/>
  <c r="D152" i="5"/>
  <c r="AH151" i="5"/>
  <c r="O151" i="5"/>
  <c r="N151" i="5"/>
  <c r="M151" i="5"/>
  <c r="K151" i="5"/>
  <c r="J151" i="5"/>
  <c r="E151" i="5"/>
  <c r="D151" i="5"/>
  <c r="AH150" i="5"/>
  <c r="O150" i="5"/>
  <c r="M150" i="5"/>
  <c r="N150" i="5" s="1"/>
  <c r="K150" i="5"/>
  <c r="J150" i="5"/>
  <c r="E150" i="5"/>
  <c r="D150" i="5"/>
  <c r="AH149" i="5"/>
  <c r="O149" i="5"/>
  <c r="N149" i="5"/>
  <c r="M149" i="5"/>
  <c r="K149" i="5"/>
  <c r="J149" i="5"/>
  <c r="E149" i="5"/>
  <c r="D149" i="5"/>
  <c r="AH148" i="5"/>
  <c r="O148" i="5"/>
  <c r="N148" i="5"/>
  <c r="M148" i="5"/>
  <c r="K148" i="5"/>
  <c r="J148" i="5"/>
  <c r="E148" i="5"/>
  <c r="D148" i="5"/>
  <c r="AH147" i="5"/>
  <c r="O147" i="5"/>
  <c r="N147" i="5"/>
  <c r="M147" i="5"/>
  <c r="K147" i="5"/>
  <c r="J147" i="5"/>
  <c r="E147" i="5"/>
  <c r="D147" i="5"/>
  <c r="AH146" i="5"/>
  <c r="O146" i="5"/>
  <c r="M146" i="5"/>
  <c r="N146" i="5" s="1"/>
  <c r="K146" i="5"/>
  <c r="J146" i="5"/>
  <c r="E146" i="5"/>
  <c r="D146" i="5"/>
  <c r="AH145" i="5"/>
  <c r="O145" i="5"/>
  <c r="N145" i="5"/>
  <c r="M145" i="5"/>
  <c r="K145" i="5"/>
  <c r="J145" i="5"/>
  <c r="E145" i="5"/>
  <c r="D145" i="5"/>
  <c r="AH144" i="5"/>
  <c r="O144" i="5"/>
  <c r="N144" i="5"/>
  <c r="M144" i="5"/>
  <c r="K144" i="5"/>
  <c r="J144" i="5"/>
  <c r="E144" i="5"/>
  <c r="D144" i="5"/>
  <c r="AH143" i="5"/>
  <c r="O143" i="5"/>
  <c r="M143" i="5"/>
  <c r="N143" i="5" s="1"/>
  <c r="K143" i="5"/>
  <c r="J143" i="5"/>
  <c r="E143" i="5"/>
  <c r="D143" i="5"/>
  <c r="AH142" i="5"/>
  <c r="O142" i="5"/>
  <c r="M142" i="5"/>
  <c r="N142" i="5" s="1"/>
  <c r="K142" i="5"/>
  <c r="J142" i="5"/>
  <c r="E142" i="5"/>
  <c r="D142" i="5"/>
  <c r="AH141" i="5"/>
  <c r="O141" i="5"/>
  <c r="M141" i="5"/>
  <c r="N141" i="5" s="1"/>
  <c r="K141" i="5"/>
  <c r="J141" i="5"/>
  <c r="E141" i="5"/>
  <c r="D141" i="5"/>
  <c r="AH140" i="5"/>
  <c r="O140" i="5"/>
  <c r="M140" i="5"/>
  <c r="N140" i="5" s="1"/>
  <c r="K140" i="5"/>
  <c r="J140" i="5"/>
  <c r="E140" i="5"/>
  <c r="D140" i="5"/>
  <c r="AH139" i="5"/>
  <c r="O139" i="5"/>
  <c r="M139" i="5"/>
  <c r="N139" i="5" s="1"/>
  <c r="K139" i="5"/>
  <c r="J139" i="5"/>
  <c r="E139" i="5"/>
  <c r="D139" i="5"/>
  <c r="AH138" i="5"/>
  <c r="O138" i="5"/>
  <c r="M138" i="5"/>
  <c r="N138" i="5" s="1"/>
  <c r="K138" i="5"/>
  <c r="J138" i="5"/>
  <c r="E138" i="5"/>
  <c r="D138" i="5"/>
  <c r="AH137" i="5"/>
  <c r="O137" i="5"/>
  <c r="N137" i="5"/>
  <c r="M137" i="5"/>
  <c r="K137" i="5"/>
  <c r="J137" i="5"/>
  <c r="E137" i="5"/>
  <c r="D137" i="5"/>
  <c r="AH136" i="5"/>
  <c r="O136" i="5"/>
  <c r="N136" i="5"/>
  <c r="M136" i="5"/>
  <c r="K136" i="5"/>
  <c r="J136" i="5"/>
  <c r="E136" i="5"/>
  <c r="D136" i="5"/>
  <c r="AH135" i="5"/>
  <c r="O135" i="5"/>
  <c r="M135" i="5"/>
  <c r="N135" i="5" s="1"/>
  <c r="K135" i="5"/>
  <c r="J135" i="5"/>
  <c r="E135" i="5"/>
  <c r="D135" i="5"/>
  <c r="AH134" i="5"/>
  <c r="O134" i="5"/>
  <c r="M134" i="5"/>
  <c r="N134" i="5" s="1"/>
  <c r="K134" i="5"/>
  <c r="J134" i="5"/>
  <c r="E134" i="5"/>
  <c r="D134" i="5"/>
  <c r="AH133" i="5"/>
  <c r="O133" i="5"/>
  <c r="M133" i="5"/>
  <c r="N133" i="5" s="1"/>
  <c r="K133" i="5"/>
  <c r="J133" i="5"/>
  <c r="E133" i="5"/>
  <c r="D133" i="5"/>
  <c r="AH132" i="5"/>
  <c r="O132" i="5"/>
  <c r="M132" i="5"/>
  <c r="N132" i="5" s="1"/>
  <c r="K132" i="5"/>
  <c r="J132" i="5"/>
  <c r="E132" i="5"/>
  <c r="D132" i="5"/>
  <c r="AH131" i="5"/>
  <c r="O131" i="5"/>
  <c r="M131" i="5"/>
  <c r="N131" i="5" s="1"/>
  <c r="K131" i="5"/>
  <c r="J131" i="5"/>
  <c r="E131" i="5"/>
  <c r="D131" i="5"/>
  <c r="AH130" i="5"/>
  <c r="O130" i="5"/>
  <c r="M130" i="5"/>
  <c r="N130" i="5" s="1"/>
  <c r="K130" i="5"/>
  <c r="J130" i="5"/>
  <c r="E130" i="5"/>
  <c r="D130" i="5"/>
  <c r="AH129" i="5"/>
  <c r="O129" i="5"/>
  <c r="N129" i="5"/>
  <c r="M129" i="5"/>
  <c r="K129" i="5"/>
  <c r="J129" i="5"/>
  <c r="E129" i="5"/>
  <c r="D129" i="5"/>
  <c r="AH128" i="5"/>
  <c r="O128" i="5"/>
  <c r="N128" i="5"/>
  <c r="M128" i="5"/>
  <c r="K128" i="5"/>
  <c r="J128" i="5"/>
  <c r="E128" i="5"/>
  <c r="D128" i="5"/>
  <c r="AH127" i="5"/>
  <c r="O127" i="5"/>
  <c r="M127" i="5"/>
  <c r="N127" i="5" s="1"/>
  <c r="K127" i="5"/>
  <c r="J127" i="5"/>
  <c r="E127" i="5"/>
  <c r="D127" i="5"/>
  <c r="AH126" i="5"/>
  <c r="O126" i="5"/>
  <c r="M126" i="5"/>
  <c r="N126" i="5" s="1"/>
  <c r="K126" i="5"/>
  <c r="J126" i="5"/>
  <c r="E126" i="5"/>
  <c r="D126" i="5"/>
  <c r="AH125" i="5"/>
  <c r="O125" i="5"/>
  <c r="M125" i="5"/>
  <c r="N125" i="5" s="1"/>
  <c r="K125" i="5"/>
  <c r="J125" i="5"/>
  <c r="E125" i="5"/>
  <c r="D125" i="5"/>
  <c r="AH124" i="5"/>
  <c r="O124" i="5"/>
  <c r="M124" i="5"/>
  <c r="N124" i="5" s="1"/>
  <c r="K124" i="5"/>
  <c r="J124" i="5"/>
  <c r="E124" i="5"/>
  <c r="D124" i="5"/>
  <c r="AH123" i="5"/>
  <c r="O123" i="5"/>
  <c r="N123" i="5"/>
  <c r="M123" i="5"/>
  <c r="K123" i="5"/>
  <c r="J123" i="5"/>
  <c r="E123" i="5"/>
  <c r="D123" i="5"/>
  <c r="AH122" i="5"/>
  <c r="O122" i="5"/>
  <c r="M122" i="5"/>
  <c r="N122" i="5" s="1"/>
  <c r="K122" i="5"/>
  <c r="J122" i="5"/>
  <c r="E122" i="5"/>
  <c r="D122" i="5"/>
  <c r="AH121" i="5"/>
  <c r="O121" i="5"/>
  <c r="N121" i="5"/>
  <c r="M121" i="5"/>
  <c r="K121" i="5"/>
  <c r="J121" i="5"/>
  <c r="E121" i="5"/>
  <c r="D121" i="5"/>
  <c r="AH120" i="5"/>
  <c r="V120" i="5"/>
  <c r="O120" i="5"/>
  <c r="M120" i="5"/>
  <c r="N120" i="5" s="1"/>
  <c r="K120" i="5"/>
  <c r="J120" i="5"/>
  <c r="E120" i="5"/>
  <c r="D120" i="5"/>
  <c r="AH119" i="5"/>
  <c r="O119" i="5"/>
  <c r="M119" i="5"/>
  <c r="N119" i="5" s="1"/>
  <c r="K119" i="5"/>
  <c r="J119" i="5"/>
  <c r="E119" i="5"/>
  <c r="D119" i="5"/>
  <c r="AH118" i="5"/>
  <c r="O118" i="5"/>
  <c r="N118" i="5"/>
  <c r="M118" i="5"/>
  <c r="K118" i="5"/>
  <c r="J118" i="5"/>
  <c r="E118" i="5"/>
  <c r="D118" i="5"/>
  <c r="AH117" i="5"/>
  <c r="O117" i="5"/>
  <c r="M117" i="5"/>
  <c r="N117" i="5" s="1"/>
  <c r="K117" i="5"/>
  <c r="J117" i="5"/>
  <c r="E117" i="5"/>
  <c r="D117" i="5"/>
  <c r="AH116" i="5"/>
  <c r="O116" i="5"/>
  <c r="N116" i="5"/>
  <c r="M116" i="5"/>
  <c r="K116" i="5"/>
  <c r="J116" i="5"/>
  <c r="E116" i="5"/>
  <c r="D116" i="5"/>
  <c r="AH115" i="5"/>
  <c r="O115" i="5"/>
  <c r="M115" i="5"/>
  <c r="N115" i="5" s="1"/>
  <c r="K115" i="5"/>
  <c r="J115" i="5"/>
  <c r="E115" i="5"/>
  <c r="D115" i="5"/>
  <c r="AH114" i="5"/>
  <c r="O114" i="5"/>
  <c r="M114" i="5"/>
  <c r="N114" i="5" s="1"/>
  <c r="K114" i="5"/>
  <c r="J114" i="5"/>
  <c r="E114" i="5"/>
  <c r="D114" i="5"/>
  <c r="AH113" i="5"/>
  <c r="O113" i="5"/>
  <c r="N113" i="5"/>
  <c r="M113" i="5"/>
  <c r="K113" i="5"/>
  <c r="J113" i="5"/>
  <c r="E113" i="5"/>
  <c r="D113" i="5"/>
  <c r="AH112" i="5"/>
  <c r="O112" i="5"/>
  <c r="N112" i="5"/>
  <c r="M112" i="5"/>
  <c r="K112" i="5"/>
  <c r="J112" i="5"/>
  <c r="E112" i="5"/>
  <c r="D112" i="5"/>
  <c r="AH111" i="5"/>
  <c r="O111" i="5"/>
  <c r="N111" i="5"/>
  <c r="M111" i="5"/>
  <c r="K111" i="5"/>
  <c r="J111" i="5"/>
  <c r="E111" i="5"/>
  <c r="D111" i="5"/>
  <c r="AH110" i="5"/>
  <c r="O110" i="5"/>
  <c r="M110" i="5"/>
  <c r="N110" i="5" s="1"/>
  <c r="K110" i="5"/>
  <c r="J110" i="5"/>
  <c r="E110" i="5"/>
  <c r="D110" i="5"/>
  <c r="AH109" i="5"/>
  <c r="O109" i="5"/>
  <c r="N109" i="5"/>
  <c r="M109" i="5"/>
  <c r="K109" i="5"/>
  <c r="J109" i="5"/>
  <c r="E109" i="5"/>
  <c r="D109" i="5"/>
  <c r="AH108" i="5"/>
  <c r="O108" i="5"/>
  <c r="M108" i="5"/>
  <c r="N108" i="5" s="1"/>
  <c r="K108" i="5"/>
  <c r="J108" i="5"/>
  <c r="E108" i="5"/>
  <c r="D108" i="5"/>
  <c r="AH107" i="5"/>
  <c r="O107" i="5"/>
  <c r="N107" i="5"/>
  <c r="M107" i="5"/>
  <c r="K107" i="5"/>
  <c r="J107" i="5"/>
  <c r="E107" i="5"/>
  <c r="D107" i="5"/>
  <c r="AH106" i="5"/>
  <c r="O106" i="5"/>
  <c r="N106" i="5"/>
  <c r="M106" i="5"/>
  <c r="K106" i="5"/>
  <c r="J106" i="5"/>
  <c r="E106" i="5"/>
  <c r="D106" i="5"/>
  <c r="AH105" i="5"/>
  <c r="O105" i="5"/>
  <c r="N105" i="5"/>
  <c r="M105" i="5"/>
  <c r="K105" i="5"/>
  <c r="J105" i="5"/>
  <c r="E105" i="5"/>
  <c r="D105" i="5"/>
  <c r="AH104" i="5"/>
  <c r="O104" i="5"/>
  <c r="N104" i="5"/>
  <c r="M104" i="5"/>
  <c r="K104" i="5"/>
  <c r="J104" i="5"/>
  <c r="E104" i="5"/>
  <c r="D104" i="5"/>
  <c r="AH103" i="5"/>
  <c r="O103" i="5"/>
  <c r="N103" i="5"/>
  <c r="M103" i="5"/>
  <c r="K103" i="5"/>
  <c r="J103" i="5"/>
  <c r="E103" i="5"/>
  <c r="D103" i="5"/>
  <c r="AH102" i="5"/>
  <c r="O102" i="5"/>
  <c r="M102" i="5"/>
  <c r="N102" i="5" s="1"/>
  <c r="K102" i="5"/>
  <c r="J102" i="5"/>
  <c r="E102" i="5"/>
  <c r="D102" i="5"/>
  <c r="AH101" i="5"/>
  <c r="O101" i="5"/>
  <c r="N101" i="5"/>
  <c r="M101" i="5"/>
  <c r="K101" i="5"/>
  <c r="J101" i="5"/>
  <c r="E101" i="5"/>
  <c r="D101" i="5"/>
  <c r="AH100" i="5"/>
  <c r="O100" i="5"/>
  <c r="M100" i="5"/>
  <c r="N100" i="5" s="1"/>
  <c r="K100" i="5"/>
  <c r="J100" i="5"/>
  <c r="E100" i="5"/>
  <c r="D100" i="5"/>
  <c r="AH99" i="5"/>
  <c r="O99" i="5"/>
  <c r="N99" i="5"/>
  <c r="M99" i="5"/>
  <c r="K99" i="5"/>
  <c r="J99" i="5"/>
  <c r="E99" i="5"/>
  <c r="D99" i="5"/>
  <c r="AH98" i="5"/>
  <c r="O98" i="5"/>
  <c r="N98" i="5"/>
  <c r="M98" i="5"/>
  <c r="K98" i="5"/>
  <c r="J98" i="5"/>
  <c r="E98" i="5"/>
  <c r="D98" i="5"/>
  <c r="AH97" i="5"/>
  <c r="O97" i="5"/>
  <c r="N97" i="5"/>
  <c r="M97" i="5"/>
  <c r="K97" i="5"/>
  <c r="J97" i="5"/>
  <c r="E97" i="5"/>
  <c r="D97" i="5"/>
  <c r="AH96" i="5"/>
  <c r="O96" i="5"/>
  <c r="N96" i="5"/>
  <c r="M96" i="5"/>
  <c r="K96" i="5"/>
  <c r="J96" i="5"/>
  <c r="E96" i="5"/>
  <c r="D96" i="5"/>
  <c r="AH95" i="5"/>
  <c r="O95" i="5"/>
  <c r="N95" i="5"/>
  <c r="M95" i="5"/>
  <c r="K95" i="5"/>
  <c r="J95" i="5"/>
  <c r="E95" i="5"/>
  <c r="D95" i="5"/>
  <c r="AH94" i="5"/>
  <c r="O94" i="5"/>
  <c r="M94" i="5"/>
  <c r="N94" i="5" s="1"/>
  <c r="K94" i="5"/>
  <c r="J94" i="5"/>
  <c r="E94" i="5"/>
  <c r="D94" i="5"/>
  <c r="AH93" i="5"/>
  <c r="O93" i="5"/>
  <c r="N93" i="5"/>
  <c r="M93" i="5"/>
  <c r="K93" i="5"/>
  <c r="J93" i="5"/>
  <c r="E93" i="5"/>
  <c r="D93" i="5"/>
  <c r="AH92" i="5"/>
  <c r="O92" i="5"/>
  <c r="M92" i="5"/>
  <c r="N92" i="5" s="1"/>
  <c r="K92" i="5"/>
  <c r="J92" i="5"/>
  <c r="E92" i="5"/>
  <c r="D92" i="5"/>
  <c r="AH91" i="5"/>
  <c r="O91" i="5"/>
  <c r="N91" i="5"/>
  <c r="M91" i="5"/>
  <c r="K91" i="5"/>
  <c r="J91" i="5"/>
  <c r="E91" i="5"/>
  <c r="D91" i="5"/>
  <c r="AH90" i="5"/>
  <c r="O90" i="5"/>
  <c r="N90" i="5"/>
  <c r="M90" i="5"/>
  <c r="K90" i="5"/>
  <c r="J90" i="5"/>
  <c r="E90" i="5"/>
  <c r="D90" i="5"/>
  <c r="AH89" i="5"/>
  <c r="O89" i="5"/>
  <c r="N89" i="5"/>
  <c r="M89" i="5"/>
  <c r="K89" i="5"/>
  <c r="J89" i="5"/>
  <c r="E89" i="5"/>
  <c r="D89" i="5"/>
  <c r="AH88" i="5"/>
  <c r="O88" i="5"/>
  <c r="N88" i="5"/>
  <c r="M88" i="5"/>
  <c r="K88" i="5"/>
  <c r="J88" i="5"/>
  <c r="E88" i="5"/>
  <c r="D88" i="5"/>
  <c r="AH87" i="5"/>
  <c r="O87" i="5"/>
  <c r="N87" i="5"/>
  <c r="M87" i="5"/>
  <c r="K87" i="5"/>
  <c r="J87" i="5"/>
  <c r="E87" i="5"/>
  <c r="D87" i="5"/>
  <c r="AH86" i="5"/>
  <c r="O86" i="5"/>
  <c r="M86" i="5"/>
  <c r="N86" i="5" s="1"/>
  <c r="K86" i="5"/>
  <c r="J86" i="5"/>
  <c r="E86" i="5"/>
  <c r="D86" i="5"/>
  <c r="AH85" i="5"/>
  <c r="O85" i="5"/>
  <c r="N85" i="5"/>
  <c r="M85" i="5"/>
  <c r="K85" i="5"/>
  <c r="J85" i="5"/>
  <c r="E85" i="5"/>
  <c r="D85" i="5"/>
  <c r="AH84" i="5"/>
  <c r="O84" i="5"/>
  <c r="M84" i="5"/>
  <c r="N84" i="5" s="1"/>
  <c r="K84" i="5"/>
  <c r="J84" i="5"/>
  <c r="E84" i="5"/>
  <c r="D84" i="5"/>
  <c r="AH83" i="5"/>
  <c r="O83" i="5"/>
  <c r="N83" i="5"/>
  <c r="M83" i="5"/>
  <c r="K83" i="5"/>
  <c r="J83" i="5"/>
  <c r="E83" i="5"/>
  <c r="D83" i="5"/>
  <c r="AH82" i="5"/>
  <c r="O82" i="5"/>
  <c r="N82" i="5"/>
  <c r="M82" i="5"/>
  <c r="K82" i="5"/>
  <c r="J82" i="5"/>
  <c r="E82" i="5"/>
  <c r="D82" i="5"/>
  <c r="AH81" i="5"/>
  <c r="O81" i="5"/>
  <c r="N81" i="5"/>
  <c r="M81" i="5"/>
  <c r="K81" i="5"/>
  <c r="J81" i="5"/>
  <c r="E81" i="5"/>
  <c r="D81" i="5"/>
  <c r="AH80" i="5"/>
  <c r="O80" i="5"/>
  <c r="N80" i="5"/>
  <c r="M80" i="5"/>
  <c r="K80" i="5"/>
  <c r="J80" i="5"/>
  <c r="E80" i="5"/>
  <c r="D80" i="5"/>
  <c r="AH79" i="5"/>
  <c r="O79" i="5"/>
  <c r="N79" i="5"/>
  <c r="M79" i="5"/>
  <c r="K79" i="5"/>
  <c r="J79" i="5"/>
  <c r="E79" i="5"/>
  <c r="D79" i="5"/>
  <c r="AH78" i="5"/>
  <c r="O78" i="5"/>
  <c r="M78" i="5"/>
  <c r="N78" i="5" s="1"/>
  <c r="K78" i="5"/>
  <c r="J78" i="5"/>
  <c r="E78" i="5"/>
  <c r="D78" i="5"/>
  <c r="O77" i="5"/>
  <c r="N77" i="5"/>
  <c r="M77" i="5"/>
  <c r="K77" i="5"/>
  <c r="J77" i="5"/>
  <c r="E77" i="5"/>
  <c r="D77" i="5"/>
  <c r="M76" i="5"/>
  <c r="N76" i="5" s="1"/>
  <c r="O76" i="5" s="1"/>
  <c r="K76" i="5"/>
  <c r="J76" i="5"/>
  <c r="E76" i="5"/>
  <c r="D76" i="5"/>
  <c r="M75" i="5"/>
  <c r="N75" i="5" s="1"/>
  <c r="O75" i="5" s="1"/>
  <c r="J75" i="5"/>
  <c r="K75" i="5" s="1"/>
  <c r="E75" i="5"/>
  <c r="D75" i="5"/>
  <c r="M74" i="5"/>
  <c r="N74" i="5" s="1"/>
  <c r="O74" i="5" s="1"/>
  <c r="K74" i="5"/>
  <c r="J74" i="5"/>
  <c r="E74" i="5"/>
  <c r="D74" i="5"/>
  <c r="M73" i="5"/>
  <c r="N73" i="5" s="1"/>
  <c r="O73" i="5" s="1"/>
  <c r="K73" i="5"/>
  <c r="J73" i="5"/>
  <c r="D73" i="5"/>
  <c r="E73" i="5" s="1"/>
  <c r="M72" i="5"/>
  <c r="N72" i="5" s="1"/>
  <c r="O72" i="5" s="1"/>
  <c r="K72" i="5"/>
  <c r="J72" i="5"/>
  <c r="D72" i="5"/>
  <c r="E72" i="5" s="1"/>
  <c r="M71" i="5"/>
  <c r="N71" i="5" s="1"/>
  <c r="O71" i="5" s="1"/>
  <c r="K71" i="5"/>
  <c r="J71" i="5"/>
  <c r="E71" i="5"/>
  <c r="D71" i="5"/>
  <c r="M70" i="5"/>
  <c r="N70" i="5" s="1"/>
  <c r="O70" i="5" s="1"/>
  <c r="J70" i="5"/>
  <c r="K70" i="5" s="1"/>
  <c r="E70" i="5"/>
  <c r="D70" i="5"/>
  <c r="M69" i="5"/>
  <c r="N69" i="5" s="1"/>
  <c r="O69" i="5" s="1"/>
  <c r="J69" i="5"/>
  <c r="K69" i="5" s="1"/>
  <c r="D69" i="5"/>
  <c r="E69" i="5" s="1"/>
  <c r="M68" i="5"/>
  <c r="N68" i="5" s="1"/>
  <c r="O68" i="5" s="1"/>
  <c r="K68" i="5"/>
  <c r="J68" i="5"/>
  <c r="E68" i="5"/>
  <c r="D68" i="5"/>
  <c r="M67" i="5"/>
  <c r="N67" i="5" s="1"/>
  <c r="J67" i="5"/>
  <c r="D67" i="5"/>
  <c r="E67" i="5" s="1"/>
  <c r="M66" i="5"/>
  <c r="N66" i="5" s="1"/>
  <c r="O66" i="5" s="1"/>
  <c r="J66" i="5"/>
  <c r="K67" i="5" s="1"/>
  <c r="D66" i="5"/>
  <c r="E66" i="5" s="1"/>
  <c r="M65" i="5"/>
  <c r="N65" i="5" s="1"/>
  <c r="O65" i="5" s="1"/>
  <c r="K65" i="5"/>
  <c r="J65" i="5"/>
  <c r="E65" i="5"/>
  <c r="D65" i="5"/>
  <c r="Y64" i="5"/>
  <c r="V64" i="5"/>
  <c r="R64" i="5"/>
  <c r="N64" i="5"/>
  <c r="M64" i="5"/>
  <c r="L64" i="5" a="1"/>
  <c r="L64" i="5" s="1"/>
  <c r="K64" i="5"/>
  <c r="J64" i="5"/>
  <c r="H64" i="5"/>
  <c r="D64" i="5"/>
  <c r="Y63" i="5"/>
  <c r="V63" i="5"/>
  <c r="R63" i="5"/>
  <c r="M63" i="5"/>
  <c r="L63" i="5" a="1"/>
  <c r="L63" i="5" s="1"/>
  <c r="J63" i="5"/>
  <c r="H63" i="5"/>
  <c r="V147" i="5" s="1"/>
  <c r="E63" i="5"/>
  <c r="D63" i="5"/>
  <c r="Y62" i="5"/>
  <c r="V62" i="5"/>
  <c r="M62" i="5"/>
  <c r="N62" i="5" s="1"/>
  <c r="L62" i="5" a="1"/>
  <c r="L62" i="5" s="1"/>
  <c r="J62" i="5"/>
  <c r="H62" i="5"/>
  <c r="V146" i="5" s="1"/>
  <c r="D62" i="5"/>
  <c r="Y61" i="5"/>
  <c r="V61" i="5"/>
  <c r="R61" i="5"/>
  <c r="M61" i="5"/>
  <c r="L61" i="5" a="1"/>
  <c r="L61" i="5" s="1"/>
  <c r="J61" i="5"/>
  <c r="H61" i="5"/>
  <c r="V145" i="5" s="1"/>
  <c r="D61" i="5"/>
  <c r="Y60" i="5"/>
  <c r="V60" i="5"/>
  <c r="M60" i="5"/>
  <c r="R60" i="5" s="1"/>
  <c r="L60" i="5" a="1"/>
  <c r="L60" i="5" s="1"/>
  <c r="J60" i="5"/>
  <c r="H60" i="5"/>
  <c r="V144" i="5" s="1"/>
  <c r="D60" i="5"/>
  <c r="Y59" i="5"/>
  <c r="V59" i="5"/>
  <c r="M59" i="5"/>
  <c r="R59" i="5" s="1"/>
  <c r="L59" i="5" a="1"/>
  <c r="L59" i="5" s="1"/>
  <c r="J59" i="5"/>
  <c r="H59" i="5"/>
  <c r="V143" i="5" s="1"/>
  <c r="D59" i="5"/>
  <c r="Y58" i="5"/>
  <c r="V58" i="5"/>
  <c r="R58" i="5"/>
  <c r="N58" i="5"/>
  <c r="M58" i="5"/>
  <c r="L58" i="5" a="1"/>
  <c r="L58" i="5" s="1"/>
  <c r="J58" i="5"/>
  <c r="K63" i="5" s="1"/>
  <c r="H58" i="5"/>
  <c r="V142" i="5" s="1"/>
  <c r="D58" i="5"/>
  <c r="E64" i="5" s="1"/>
  <c r="Y57" i="5"/>
  <c r="V57" i="5"/>
  <c r="R57" i="5"/>
  <c r="M57" i="5"/>
  <c r="N57" i="5" s="1"/>
  <c r="L57" i="5" a="1"/>
  <c r="L57" i="5" s="1"/>
  <c r="J57" i="5"/>
  <c r="H57" i="5"/>
  <c r="V141" i="5" s="1"/>
  <c r="D57" i="5"/>
  <c r="E62" i="5" s="1"/>
  <c r="Y56" i="5"/>
  <c r="V56" i="5"/>
  <c r="M56" i="5"/>
  <c r="R56" i="5" s="1"/>
  <c r="L56" i="5" a="1"/>
  <c r="L56" i="5" s="1"/>
  <c r="J56" i="5"/>
  <c r="K62" i="5" s="1"/>
  <c r="H56" i="5"/>
  <c r="D56" i="5"/>
  <c r="Y55" i="5"/>
  <c r="V55" i="5"/>
  <c r="M55" i="5"/>
  <c r="R55" i="5" s="1"/>
  <c r="L55" i="5" a="1"/>
  <c r="L55" i="5" s="1"/>
  <c r="K55" i="5"/>
  <c r="J55" i="5"/>
  <c r="K61" i="5" s="1"/>
  <c r="H55" i="5"/>
  <c r="V139" i="5" s="1"/>
  <c r="D55" i="5"/>
  <c r="E60" i="5" s="1"/>
  <c r="Y54" i="5"/>
  <c r="V54" i="5"/>
  <c r="M54" i="5"/>
  <c r="R54" i="5" s="1"/>
  <c r="L54" i="5" a="1"/>
  <c r="L54" i="5" s="1"/>
  <c r="J54" i="5"/>
  <c r="K60" i="5" s="1"/>
  <c r="H54" i="5"/>
  <c r="V138" i="5" s="1"/>
  <c r="D54" i="5"/>
  <c r="Y53" i="5"/>
  <c r="V53" i="5"/>
  <c r="R53" i="5"/>
  <c r="M53" i="5"/>
  <c r="L53" i="5" a="1"/>
  <c r="L53" i="5" s="1"/>
  <c r="J53" i="5"/>
  <c r="K59" i="5" s="1"/>
  <c r="H53" i="5"/>
  <c r="V137" i="5" s="1"/>
  <c r="E53" i="5"/>
  <c r="D53" i="5"/>
  <c r="E59" i="5" s="1"/>
  <c r="Y52" i="5"/>
  <c r="V52" i="5"/>
  <c r="M52" i="5"/>
  <c r="R52" i="5" s="1"/>
  <c r="L52" i="5" a="1"/>
  <c r="L52" i="5" s="1"/>
  <c r="J52" i="5"/>
  <c r="K57" i="5" s="1"/>
  <c r="H52" i="5"/>
  <c r="V136" i="5" s="1"/>
  <c r="D52" i="5"/>
  <c r="E58" i="5" s="1"/>
  <c r="AH51" i="5"/>
  <c r="AG51" i="5"/>
  <c r="Y51" i="5"/>
  <c r="V51" i="5"/>
  <c r="R51" i="5"/>
  <c r="N51" i="5"/>
  <c r="M51" i="5"/>
  <c r="L51" i="5" a="1"/>
  <c r="L51" i="5" s="1"/>
  <c r="J51" i="5"/>
  <c r="H51" i="5"/>
  <c r="V135" i="5" s="1"/>
  <c r="D51" i="5"/>
  <c r="E57" i="5" s="1"/>
  <c r="Y50" i="5"/>
  <c r="V50" i="5"/>
  <c r="R50" i="5"/>
  <c r="M50" i="5"/>
  <c r="L50" i="5" a="1"/>
  <c r="L50" i="5" s="1"/>
  <c r="J50" i="5"/>
  <c r="K56" i="5" s="1"/>
  <c r="H50" i="5"/>
  <c r="V134" i="5" s="1"/>
  <c r="D50" i="5"/>
  <c r="E55" i="5" s="1"/>
  <c r="Y49" i="5"/>
  <c r="V49" i="5"/>
  <c r="R49" i="5"/>
  <c r="N49" i="5"/>
  <c r="M49" i="5"/>
  <c r="N50" i="5" s="1"/>
  <c r="L49" i="5" a="1"/>
  <c r="L49" i="5" s="1"/>
  <c r="J49" i="5"/>
  <c r="H49" i="5"/>
  <c r="V133" i="5" s="1"/>
  <c r="D49" i="5"/>
  <c r="Y48" i="5"/>
  <c r="V48" i="5"/>
  <c r="M48" i="5"/>
  <c r="R48" i="5" s="1"/>
  <c r="L48" i="5" a="1"/>
  <c r="L48" i="5" s="1"/>
  <c r="J48" i="5"/>
  <c r="H48" i="5"/>
  <c r="V132" i="5" s="1"/>
  <c r="D48" i="5"/>
  <c r="E54" i="5" s="1"/>
  <c r="Y47" i="5"/>
  <c r="V47" i="5"/>
  <c r="M47" i="5"/>
  <c r="R47" i="5" s="1"/>
  <c r="L47" i="5" a="1"/>
  <c r="L47" i="5" s="1"/>
  <c r="K47" i="5"/>
  <c r="J47" i="5"/>
  <c r="K53" i="5" s="1"/>
  <c r="H47" i="5"/>
  <c r="V131" i="5" s="1"/>
  <c r="D47" i="5"/>
  <c r="Y46" i="5"/>
  <c r="V46" i="5"/>
  <c r="M46" i="5"/>
  <c r="R46" i="5" s="1"/>
  <c r="L46" i="5" a="1"/>
  <c r="L46" i="5" s="1"/>
  <c r="J46" i="5"/>
  <c r="K52" i="5" s="1"/>
  <c r="H46" i="5"/>
  <c r="V130" i="5" s="1"/>
  <c r="D46" i="5"/>
  <c r="Y45" i="5"/>
  <c r="V45" i="5"/>
  <c r="R45" i="5"/>
  <c r="M45" i="5"/>
  <c r="L45" i="5" a="1"/>
  <c r="L45" i="5" s="1"/>
  <c r="J45" i="5"/>
  <c r="K51" i="5" s="1"/>
  <c r="H45" i="5"/>
  <c r="V129" i="5" s="1"/>
  <c r="E45" i="5"/>
  <c r="D45" i="5"/>
  <c r="E51" i="5" s="1"/>
  <c r="Y44" i="5"/>
  <c r="V44" i="5"/>
  <c r="M44" i="5"/>
  <c r="R44" i="5" s="1"/>
  <c r="L44" i="5" a="1"/>
  <c r="L44" i="5" s="1"/>
  <c r="J44" i="5"/>
  <c r="K49" i="5" s="1"/>
  <c r="H44" i="5"/>
  <c r="V128" i="5" s="1"/>
  <c r="D44" i="5"/>
  <c r="E50" i="5" s="1"/>
  <c r="AH43" i="5"/>
  <c r="AG43" i="5"/>
  <c r="Y43" i="5"/>
  <c r="V43" i="5"/>
  <c r="R43" i="5"/>
  <c r="N43" i="5"/>
  <c r="M43" i="5"/>
  <c r="L43" i="5" a="1"/>
  <c r="L43" i="5" s="1"/>
  <c r="J43" i="5"/>
  <c r="H43" i="5"/>
  <c r="V127" i="5" s="1"/>
  <c r="D43" i="5"/>
  <c r="E49" i="5" s="1"/>
  <c r="AG42" i="5"/>
  <c r="AH42" i="5" s="1"/>
  <c r="Y42" i="5"/>
  <c r="V42" i="5"/>
  <c r="R42" i="5"/>
  <c r="M42" i="5"/>
  <c r="L42" i="5" a="1"/>
  <c r="L42" i="5" s="1"/>
  <c r="J42" i="5"/>
  <c r="K48" i="5" s="1"/>
  <c r="H42" i="5"/>
  <c r="V126" i="5" s="1"/>
  <c r="D42" i="5"/>
  <c r="E47" i="5" s="1"/>
  <c r="Y41" i="5"/>
  <c r="V41" i="5"/>
  <c r="R41" i="5"/>
  <c r="N41" i="5"/>
  <c r="M41" i="5"/>
  <c r="N42" i="5" s="1"/>
  <c r="L41" i="5" a="1"/>
  <c r="L41" i="5" s="1"/>
  <c r="J41" i="5"/>
  <c r="K46" i="5" s="1"/>
  <c r="H41" i="5"/>
  <c r="V125" i="5" s="1"/>
  <c r="D41" i="5"/>
  <c r="Y40" i="5"/>
  <c r="V40" i="5"/>
  <c r="M40" i="5"/>
  <c r="R40" i="5" s="1"/>
  <c r="L40" i="5" a="1"/>
  <c r="L40" i="5" s="1"/>
  <c r="J40" i="5"/>
  <c r="H40" i="5"/>
  <c r="V124" i="5" s="1"/>
  <c r="D40" i="5"/>
  <c r="E46" i="5" s="1"/>
  <c r="Y39" i="5"/>
  <c r="V39" i="5"/>
  <c r="M39" i="5"/>
  <c r="R39" i="5" s="1"/>
  <c r="L39" i="5" a="1"/>
  <c r="L39" i="5" s="1"/>
  <c r="K39" i="5"/>
  <c r="J39" i="5"/>
  <c r="K45" i="5" s="1"/>
  <c r="H39" i="5"/>
  <c r="V123" i="5" s="1"/>
  <c r="D39" i="5"/>
  <c r="Y38" i="5"/>
  <c r="V38" i="5"/>
  <c r="M38" i="5"/>
  <c r="R38" i="5" s="1"/>
  <c r="L38" i="5" a="1"/>
  <c r="L38" i="5" s="1"/>
  <c r="J38" i="5"/>
  <c r="K44" i="5" s="1"/>
  <c r="H38" i="5"/>
  <c r="V122" i="5" s="1"/>
  <c r="D38" i="5"/>
  <c r="Y37" i="5"/>
  <c r="V37" i="5"/>
  <c r="M37" i="5"/>
  <c r="R37" i="5" s="1"/>
  <c r="U37" i="5" s="1"/>
  <c r="L37" i="5" a="1"/>
  <c r="L37" i="5" s="1"/>
  <c r="J37" i="5"/>
  <c r="K43" i="5" s="1"/>
  <c r="H37" i="5"/>
  <c r="V121" i="5" s="1"/>
  <c r="D37" i="5"/>
  <c r="AG36" i="5"/>
  <c r="AH36" i="5" s="1"/>
  <c r="Y36" i="5"/>
  <c r="V36" i="5"/>
  <c r="R36" i="5"/>
  <c r="N36" i="5"/>
  <c r="M36" i="5"/>
  <c r="L36" i="5" a="1"/>
  <c r="L36" i="5" s="1"/>
  <c r="J36" i="5"/>
  <c r="K42" i="5" s="1"/>
  <c r="H36" i="5"/>
  <c r="S36" i="5" s="1"/>
  <c r="D36" i="5"/>
  <c r="E42" i="5" s="1"/>
  <c r="Y35" i="5"/>
  <c r="V35" i="5"/>
  <c r="R35" i="5"/>
  <c r="U36" i="5" s="1"/>
  <c r="M35" i="5"/>
  <c r="L35" i="5" a="1"/>
  <c r="L35" i="5" s="1"/>
  <c r="J35" i="5"/>
  <c r="K41" i="5" s="1"/>
  <c r="H35" i="5"/>
  <c r="V119" i="5" s="1"/>
  <c r="D35" i="5"/>
  <c r="E41" i="5" s="1"/>
  <c r="Y34" i="5"/>
  <c r="V34" i="5"/>
  <c r="N34" i="5"/>
  <c r="M34" i="5"/>
  <c r="R34" i="5" s="1"/>
  <c r="U34" i="5" s="1"/>
  <c r="L34" i="5" a="1"/>
  <c r="L34" i="5" s="1"/>
  <c r="J34" i="5"/>
  <c r="K40" i="5" s="1"/>
  <c r="H34" i="5"/>
  <c r="V118" i="5" s="1"/>
  <c r="D34" i="5"/>
  <c r="E40" i="5" s="1"/>
  <c r="Y33" i="5"/>
  <c r="V33" i="5"/>
  <c r="M33" i="5"/>
  <c r="R33" i="5" s="1"/>
  <c r="U33" i="5" s="1"/>
  <c r="L33" i="5" a="1"/>
  <c r="L33" i="5" s="1"/>
  <c r="J33" i="5"/>
  <c r="H33" i="5"/>
  <c r="V117" i="5" s="1"/>
  <c r="D33" i="5"/>
  <c r="E39" i="5" s="1"/>
  <c r="AG32" i="5"/>
  <c r="AH32" i="5" s="1"/>
  <c r="Y32" i="5"/>
  <c r="V32" i="5"/>
  <c r="S32" i="5"/>
  <c r="R32" i="5"/>
  <c r="U32" i="5" s="1"/>
  <c r="M32" i="5"/>
  <c r="N32" i="5" s="1"/>
  <c r="L32" i="5" a="1"/>
  <c r="L32" i="5" s="1"/>
  <c r="J32" i="5"/>
  <c r="K38" i="5" s="1"/>
  <c r="H32" i="5"/>
  <c r="V116" i="5" s="1"/>
  <c r="D32" i="5"/>
  <c r="E38" i="5" s="1"/>
  <c r="Y31" i="5"/>
  <c r="V31" i="5"/>
  <c r="Z31" i="5" s="1"/>
  <c r="AA31" i="5" s="1"/>
  <c r="AD31" i="5" s="1"/>
  <c r="U31" i="5"/>
  <c r="X31" i="5" s="1"/>
  <c r="R31" i="5"/>
  <c r="M31" i="5"/>
  <c r="L31" i="5" a="1"/>
  <c r="L31" i="5" s="1"/>
  <c r="H31" i="5"/>
  <c r="V115" i="5" s="1"/>
  <c r="I30" i="5"/>
  <c r="C30" i="5"/>
  <c r="AH30" i="5" s="1"/>
  <c r="AG29" i="5"/>
  <c r="AH29" i="5" s="1"/>
  <c r="I29" i="5"/>
  <c r="C29" i="5"/>
  <c r="I28" i="5"/>
  <c r="H28" i="5"/>
  <c r="V112" i="5" s="1"/>
  <c r="C28" i="5"/>
  <c r="AG48" i="5" s="1"/>
  <c r="AH48" i="5" s="1"/>
  <c r="I27" i="5"/>
  <c r="C27" i="5"/>
  <c r="H26" i="5" s="1"/>
  <c r="V110" i="5" s="1"/>
  <c r="AG26" i="5"/>
  <c r="I26" i="5"/>
  <c r="C26" i="5"/>
  <c r="AH26" i="5" s="1"/>
  <c r="I25" i="5"/>
  <c r="B20" i="5" s="1"/>
  <c r="C25" i="5"/>
  <c r="I24" i="5"/>
  <c r="C24" i="5"/>
  <c r="AG22" i="5"/>
  <c r="C22" i="5"/>
  <c r="AH22" i="5" s="1"/>
  <c r="H21" i="5"/>
  <c r="V105" i="5" s="1"/>
  <c r="C21" i="5"/>
  <c r="AG41" i="5" s="1"/>
  <c r="AH41" i="5" s="1"/>
  <c r="C20" i="5"/>
  <c r="AG40" i="5" s="1"/>
  <c r="AH40" i="5" s="1"/>
  <c r="H19" i="5"/>
  <c r="V103" i="5" s="1"/>
  <c r="C19" i="5"/>
  <c r="AG39" i="5" s="1"/>
  <c r="AH39" i="5" s="1"/>
  <c r="C18" i="5"/>
  <c r="H18" i="5" s="1"/>
  <c r="V102" i="5" s="1"/>
  <c r="C17" i="5"/>
  <c r="AG37" i="5" s="1"/>
  <c r="AH37" i="5" s="1"/>
  <c r="C15" i="5"/>
  <c r="H15" i="5" s="1"/>
  <c r="C14" i="5"/>
  <c r="C13" i="5"/>
  <c r="AG33" i="5" s="1"/>
  <c r="AH33" i="5" s="1"/>
  <c r="C12" i="5"/>
  <c r="C11" i="5"/>
  <c r="AG31" i="5" s="1"/>
  <c r="AH31" i="5" s="1"/>
  <c r="H10" i="5"/>
  <c r="C10" i="5"/>
  <c r="AG30" i="5" s="1"/>
  <c r="C8" i="5"/>
  <c r="C7" i="5"/>
  <c r="H6" i="5" s="1"/>
  <c r="C6" i="5"/>
  <c r="C5" i="5"/>
  <c r="AG25" i="5" s="1"/>
  <c r="C4" i="5"/>
  <c r="AG24" i="5" s="1"/>
  <c r="C3" i="5"/>
  <c r="H2" i="5" s="1"/>
  <c r="AH385" i="4"/>
  <c r="O385" i="4"/>
  <c r="M385" i="4"/>
  <c r="N385" i="4" s="1"/>
  <c r="K385" i="4"/>
  <c r="J385" i="4"/>
  <c r="E385" i="4"/>
  <c r="D385" i="4"/>
  <c r="AH384" i="4"/>
  <c r="O384" i="4"/>
  <c r="M384" i="4"/>
  <c r="N384" i="4" s="1"/>
  <c r="K384" i="4"/>
  <c r="J384" i="4"/>
  <c r="E384" i="4"/>
  <c r="D384" i="4"/>
  <c r="AH383" i="4"/>
  <c r="O383" i="4"/>
  <c r="N383" i="4"/>
  <c r="M383" i="4"/>
  <c r="K383" i="4"/>
  <c r="J383" i="4"/>
  <c r="E383" i="4"/>
  <c r="D383" i="4"/>
  <c r="AH382" i="4"/>
  <c r="O382" i="4"/>
  <c r="M382" i="4"/>
  <c r="N382" i="4" s="1"/>
  <c r="K382" i="4"/>
  <c r="J382" i="4"/>
  <c r="E382" i="4"/>
  <c r="D382" i="4"/>
  <c r="AH381" i="4"/>
  <c r="O381" i="4"/>
  <c r="N381" i="4"/>
  <c r="M381" i="4"/>
  <c r="K381" i="4"/>
  <c r="J381" i="4"/>
  <c r="E381" i="4"/>
  <c r="D381" i="4"/>
  <c r="AH380" i="4"/>
  <c r="O380" i="4"/>
  <c r="N380" i="4"/>
  <c r="M380" i="4"/>
  <c r="K380" i="4"/>
  <c r="J380" i="4"/>
  <c r="E380" i="4"/>
  <c r="D380" i="4"/>
  <c r="AH379" i="4"/>
  <c r="O379" i="4"/>
  <c r="N379" i="4"/>
  <c r="M379" i="4"/>
  <c r="K379" i="4"/>
  <c r="J379" i="4"/>
  <c r="E379" i="4"/>
  <c r="D379" i="4"/>
  <c r="AH378" i="4"/>
  <c r="O378" i="4"/>
  <c r="N378" i="4"/>
  <c r="M378" i="4"/>
  <c r="K378" i="4"/>
  <c r="J378" i="4"/>
  <c r="E378" i="4"/>
  <c r="D378" i="4"/>
  <c r="AH377" i="4"/>
  <c r="O377" i="4"/>
  <c r="N377" i="4"/>
  <c r="M377" i="4"/>
  <c r="K377" i="4"/>
  <c r="J377" i="4"/>
  <c r="E377" i="4"/>
  <c r="D377" i="4"/>
  <c r="AH376" i="4"/>
  <c r="O376" i="4"/>
  <c r="M376" i="4"/>
  <c r="N376" i="4" s="1"/>
  <c r="K376" i="4"/>
  <c r="J376" i="4"/>
  <c r="E376" i="4"/>
  <c r="D376" i="4"/>
  <c r="AH375" i="4"/>
  <c r="O375" i="4"/>
  <c r="N375" i="4"/>
  <c r="M375" i="4"/>
  <c r="K375" i="4"/>
  <c r="J375" i="4"/>
  <c r="E375" i="4"/>
  <c r="D375" i="4"/>
  <c r="AH374" i="4"/>
  <c r="O374" i="4"/>
  <c r="M374" i="4"/>
  <c r="N374" i="4" s="1"/>
  <c r="K374" i="4"/>
  <c r="J374" i="4"/>
  <c r="E374" i="4"/>
  <c r="D374" i="4"/>
  <c r="AH373" i="4"/>
  <c r="O373" i="4"/>
  <c r="N373" i="4"/>
  <c r="M373" i="4"/>
  <c r="K373" i="4"/>
  <c r="J373" i="4"/>
  <c r="E373" i="4"/>
  <c r="D373" i="4"/>
  <c r="AH372" i="4"/>
  <c r="O372" i="4"/>
  <c r="N372" i="4"/>
  <c r="M372" i="4"/>
  <c r="K372" i="4"/>
  <c r="J372" i="4"/>
  <c r="E372" i="4"/>
  <c r="D372" i="4"/>
  <c r="AH371" i="4"/>
  <c r="O371" i="4"/>
  <c r="M371" i="4"/>
  <c r="N371" i="4" s="1"/>
  <c r="K371" i="4"/>
  <c r="J371" i="4"/>
  <c r="E371" i="4"/>
  <c r="D371" i="4"/>
  <c r="AH370" i="4"/>
  <c r="O370" i="4"/>
  <c r="M370" i="4"/>
  <c r="N370" i="4" s="1"/>
  <c r="K370" i="4"/>
  <c r="J370" i="4"/>
  <c r="E370" i="4"/>
  <c r="D370" i="4"/>
  <c r="AH369" i="4"/>
  <c r="O369" i="4"/>
  <c r="N369" i="4"/>
  <c r="M369" i="4"/>
  <c r="K369" i="4"/>
  <c r="J369" i="4"/>
  <c r="E369" i="4"/>
  <c r="D369" i="4"/>
  <c r="AH368" i="4"/>
  <c r="O368" i="4"/>
  <c r="N368" i="4"/>
  <c r="M368" i="4"/>
  <c r="K368" i="4"/>
  <c r="J368" i="4"/>
  <c r="E368" i="4"/>
  <c r="D368" i="4"/>
  <c r="AH367" i="4"/>
  <c r="O367" i="4"/>
  <c r="N367" i="4"/>
  <c r="M367" i="4"/>
  <c r="K367" i="4"/>
  <c r="J367" i="4"/>
  <c r="E367" i="4"/>
  <c r="D367" i="4"/>
  <c r="AH366" i="4"/>
  <c r="O366" i="4"/>
  <c r="M366" i="4"/>
  <c r="N366" i="4" s="1"/>
  <c r="K366" i="4"/>
  <c r="J366" i="4"/>
  <c r="E366" i="4"/>
  <c r="D366" i="4"/>
  <c r="AH365" i="4"/>
  <c r="O365" i="4"/>
  <c r="N365" i="4"/>
  <c r="M365" i="4"/>
  <c r="K365" i="4"/>
  <c r="J365" i="4"/>
  <c r="E365" i="4"/>
  <c r="D365" i="4"/>
  <c r="AH364" i="4"/>
  <c r="O364" i="4"/>
  <c r="N364" i="4"/>
  <c r="M364" i="4"/>
  <c r="K364" i="4"/>
  <c r="J364" i="4"/>
  <c r="E364" i="4"/>
  <c r="D364" i="4"/>
  <c r="AH363" i="4"/>
  <c r="O363" i="4"/>
  <c r="M363" i="4"/>
  <c r="N363" i="4" s="1"/>
  <c r="K363" i="4"/>
  <c r="J363" i="4"/>
  <c r="E363" i="4"/>
  <c r="D363" i="4"/>
  <c r="AH362" i="4"/>
  <c r="O362" i="4"/>
  <c r="M362" i="4"/>
  <c r="N362" i="4" s="1"/>
  <c r="K362" i="4"/>
  <c r="J362" i="4"/>
  <c r="E362" i="4"/>
  <c r="D362" i="4"/>
  <c r="AH361" i="4"/>
  <c r="O361" i="4"/>
  <c r="N361" i="4"/>
  <c r="M361" i="4"/>
  <c r="K361" i="4"/>
  <c r="J361" i="4"/>
  <c r="E361" i="4"/>
  <c r="D361" i="4"/>
  <c r="AH360" i="4"/>
  <c r="O360" i="4"/>
  <c r="N360" i="4"/>
  <c r="M360" i="4"/>
  <c r="K360" i="4"/>
  <c r="J360" i="4"/>
  <c r="E360" i="4"/>
  <c r="D360" i="4"/>
  <c r="AH359" i="4"/>
  <c r="O359" i="4"/>
  <c r="N359" i="4"/>
  <c r="M359" i="4"/>
  <c r="K359" i="4"/>
  <c r="J359" i="4"/>
  <c r="E359" i="4"/>
  <c r="D359" i="4"/>
  <c r="AH358" i="4"/>
  <c r="O358" i="4"/>
  <c r="M358" i="4"/>
  <c r="N358" i="4" s="1"/>
  <c r="K358" i="4"/>
  <c r="J358" i="4"/>
  <c r="E358" i="4"/>
  <c r="D358" i="4"/>
  <c r="AH357" i="4"/>
  <c r="O357" i="4"/>
  <c r="N357" i="4"/>
  <c r="M357" i="4"/>
  <c r="K357" i="4"/>
  <c r="J357" i="4"/>
  <c r="E357" i="4"/>
  <c r="D357" i="4"/>
  <c r="AH356" i="4"/>
  <c r="O356" i="4"/>
  <c r="N356" i="4"/>
  <c r="M356" i="4"/>
  <c r="K356" i="4"/>
  <c r="J356" i="4"/>
  <c r="E356" i="4"/>
  <c r="D356" i="4"/>
  <c r="AH355" i="4"/>
  <c r="O355" i="4"/>
  <c r="M355" i="4"/>
  <c r="N355" i="4" s="1"/>
  <c r="K355" i="4"/>
  <c r="J355" i="4"/>
  <c r="E355" i="4"/>
  <c r="D355" i="4"/>
  <c r="AH354" i="4"/>
  <c r="O354" i="4"/>
  <c r="M354" i="4"/>
  <c r="N354" i="4" s="1"/>
  <c r="K354" i="4"/>
  <c r="J354" i="4"/>
  <c r="E354" i="4"/>
  <c r="D354" i="4"/>
  <c r="AH353" i="4"/>
  <c r="O353" i="4"/>
  <c r="N353" i="4"/>
  <c r="M353" i="4"/>
  <c r="K353" i="4"/>
  <c r="J353" i="4"/>
  <c r="E353" i="4"/>
  <c r="D353" i="4"/>
  <c r="AH352" i="4"/>
  <c r="O352" i="4"/>
  <c r="N352" i="4"/>
  <c r="M352" i="4"/>
  <c r="K352" i="4"/>
  <c r="J352" i="4"/>
  <c r="E352" i="4"/>
  <c r="D352" i="4"/>
  <c r="AH351" i="4"/>
  <c r="O351" i="4"/>
  <c r="M351" i="4"/>
  <c r="N351" i="4" s="1"/>
  <c r="K351" i="4"/>
  <c r="J351" i="4"/>
  <c r="E351" i="4"/>
  <c r="D351" i="4"/>
  <c r="AH350" i="4"/>
  <c r="O350" i="4"/>
  <c r="M350" i="4"/>
  <c r="N350" i="4" s="1"/>
  <c r="K350" i="4"/>
  <c r="J350" i="4"/>
  <c r="E350" i="4"/>
  <c r="D350" i="4"/>
  <c r="AH349" i="4"/>
  <c r="O349" i="4"/>
  <c r="N349" i="4"/>
  <c r="M349" i="4"/>
  <c r="K349" i="4"/>
  <c r="J349" i="4"/>
  <c r="E349" i="4"/>
  <c r="D349" i="4"/>
  <c r="AH348" i="4"/>
  <c r="O348" i="4"/>
  <c r="N348" i="4"/>
  <c r="M348" i="4"/>
  <c r="K348" i="4"/>
  <c r="J348" i="4"/>
  <c r="E348" i="4"/>
  <c r="D348" i="4"/>
  <c r="AH347" i="4"/>
  <c r="O347" i="4"/>
  <c r="M347" i="4"/>
  <c r="N347" i="4" s="1"/>
  <c r="K347" i="4"/>
  <c r="J347" i="4"/>
  <c r="E347" i="4"/>
  <c r="D347" i="4"/>
  <c r="AH346" i="4"/>
  <c r="O346" i="4"/>
  <c r="M346" i="4"/>
  <c r="N346" i="4" s="1"/>
  <c r="K346" i="4"/>
  <c r="J346" i="4"/>
  <c r="E346" i="4"/>
  <c r="D346" i="4"/>
  <c r="AH345" i="4"/>
  <c r="O345" i="4"/>
  <c r="N345" i="4"/>
  <c r="M345" i="4"/>
  <c r="K345" i="4"/>
  <c r="J345" i="4"/>
  <c r="E345" i="4"/>
  <c r="D345" i="4"/>
  <c r="AH344" i="4"/>
  <c r="O344" i="4"/>
  <c r="N344" i="4"/>
  <c r="M344" i="4"/>
  <c r="K344" i="4"/>
  <c r="J344" i="4"/>
  <c r="E344" i="4"/>
  <c r="D344" i="4"/>
  <c r="AH343" i="4"/>
  <c r="O343" i="4"/>
  <c r="M343" i="4"/>
  <c r="N343" i="4" s="1"/>
  <c r="K343" i="4"/>
  <c r="J343" i="4"/>
  <c r="E343" i="4"/>
  <c r="D343" i="4"/>
  <c r="AH342" i="4"/>
  <c r="O342" i="4"/>
  <c r="M342" i="4"/>
  <c r="N342" i="4" s="1"/>
  <c r="K342" i="4"/>
  <c r="J342" i="4"/>
  <c r="E342" i="4"/>
  <c r="D342" i="4"/>
  <c r="AH341" i="4"/>
  <c r="O341" i="4"/>
  <c r="N341" i="4"/>
  <c r="M341" i="4"/>
  <c r="K341" i="4"/>
  <c r="J341" i="4"/>
  <c r="E341" i="4"/>
  <c r="D341" i="4"/>
  <c r="AH340" i="4"/>
  <c r="O340" i="4"/>
  <c r="N340" i="4"/>
  <c r="M340" i="4"/>
  <c r="K340" i="4"/>
  <c r="J340" i="4"/>
  <c r="E340" i="4"/>
  <c r="D340" i="4"/>
  <c r="AH339" i="4"/>
  <c r="O339" i="4"/>
  <c r="M339" i="4"/>
  <c r="N339" i="4" s="1"/>
  <c r="K339" i="4"/>
  <c r="J339" i="4"/>
  <c r="E339" i="4"/>
  <c r="D339" i="4"/>
  <c r="AH338" i="4"/>
  <c r="O338" i="4"/>
  <c r="M338" i="4"/>
  <c r="N338" i="4" s="1"/>
  <c r="K338" i="4"/>
  <c r="J338" i="4"/>
  <c r="E338" i="4"/>
  <c r="D338" i="4"/>
  <c r="AH337" i="4"/>
  <c r="O337" i="4"/>
  <c r="N337" i="4"/>
  <c r="M337" i="4"/>
  <c r="K337" i="4"/>
  <c r="J337" i="4"/>
  <c r="E337" i="4"/>
  <c r="D337" i="4"/>
  <c r="AH336" i="4"/>
  <c r="O336" i="4"/>
  <c r="N336" i="4"/>
  <c r="M336" i="4"/>
  <c r="K336" i="4"/>
  <c r="J336" i="4"/>
  <c r="E336" i="4"/>
  <c r="D336" i="4"/>
  <c r="AH335" i="4"/>
  <c r="O335" i="4"/>
  <c r="M335" i="4"/>
  <c r="N335" i="4" s="1"/>
  <c r="K335" i="4"/>
  <c r="J335" i="4"/>
  <c r="E335" i="4"/>
  <c r="D335" i="4"/>
  <c r="AH334" i="4"/>
  <c r="O334" i="4"/>
  <c r="N334" i="4"/>
  <c r="M334" i="4"/>
  <c r="K334" i="4"/>
  <c r="J334" i="4"/>
  <c r="E334" i="4"/>
  <c r="D334" i="4"/>
  <c r="AH333" i="4"/>
  <c r="O333" i="4"/>
  <c r="M333" i="4"/>
  <c r="N333" i="4" s="1"/>
  <c r="K333" i="4"/>
  <c r="J333" i="4"/>
  <c r="E333" i="4"/>
  <c r="D333" i="4"/>
  <c r="AH332" i="4"/>
  <c r="O332" i="4"/>
  <c r="N332" i="4"/>
  <c r="M332" i="4"/>
  <c r="K332" i="4"/>
  <c r="J332" i="4"/>
  <c r="E332" i="4"/>
  <c r="D332" i="4"/>
  <c r="AH331" i="4"/>
  <c r="O331" i="4"/>
  <c r="M331" i="4"/>
  <c r="N331" i="4" s="1"/>
  <c r="K331" i="4"/>
  <c r="J331" i="4"/>
  <c r="E331" i="4"/>
  <c r="D331" i="4"/>
  <c r="AH330" i="4"/>
  <c r="O330" i="4"/>
  <c r="M330" i="4"/>
  <c r="N330" i="4" s="1"/>
  <c r="K330" i="4"/>
  <c r="J330" i="4"/>
  <c r="E330" i="4"/>
  <c r="D330" i="4"/>
  <c r="AH329" i="4"/>
  <c r="O329" i="4"/>
  <c r="N329" i="4"/>
  <c r="M329" i="4"/>
  <c r="K329" i="4"/>
  <c r="J329" i="4"/>
  <c r="E329" i="4"/>
  <c r="D329" i="4"/>
  <c r="AH328" i="4"/>
  <c r="O328" i="4"/>
  <c r="M328" i="4"/>
  <c r="N328" i="4" s="1"/>
  <c r="K328" i="4"/>
  <c r="J328" i="4"/>
  <c r="E328" i="4"/>
  <c r="D328" i="4"/>
  <c r="AH327" i="4"/>
  <c r="O327" i="4"/>
  <c r="M327" i="4"/>
  <c r="N327" i="4" s="1"/>
  <c r="K327" i="4"/>
  <c r="J327" i="4"/>
  <c r="E327" i="4"/>
  <c r="D327" i="4"/>
  <c r="AH326" i="4"/>
  <c r="O326" i="4"/>
  <c r="N326" i="4"/>
  <c r="M326" i="4"/>
  <c r="K326" i="4"/>
  <c r="J326" i="4"/>
  <c r="E326" i="4"/>
  <c r="D326" i="4"/>
  <c r="AH325" i="4"/>
  <c r="O325" i="4"/>
  <c r="M325" i="4"/>
  <c r="N325" i="4" s="1"/>
  <c r="K325" i="4"/>
  <c r="J325" i="4"/>
  <c r="E325" i="4"/>
  <c r="D325" i="4"/>
  <c r="AH324" i="4"/>
  <c r="O324" i="4"/>
  <c r="N324" i="4"/>
  <c r="M324" i="4"/>
  <c r="K324" i="4"/>
  <c r="J324" i="4"/>
  <c r="E324" i="4"/>
  <c r="D324" i="4"/>
  <c r="AH323" i="4"/>
  <c r="O323" i="4"/>
  <c r="M323" i="4"/>
  <c r="N323" i="4" s="1"/>
  <c r="K323" i="4"/>
  <c r="J323" i="4"/>
  <c r="E323" i="4"/>
  <c r="D323" i="4"/>
  <c r="AH322" i="4"/>
  <c r="O322" i="4"/>
  <c r="M322" i="4"/>
  <c r="N322" i="4" s="1"/>
  <c r="K322" i="4"/>
  <c r="J322" i="4"/>
  <c r="E322" i="4"/>
  <c r="D322" i="4"/>
  <c r="AH321" i="4"/>
  <c r="O321" i="4"/>
  <c r="N321" i="4"/>
  <c r="M321" i="4"/>
  <c r="K321" i="4"/>
  <c r="J321" i="4"/>
  <c r="E321" i="4"/>
  <c r="D321" i="4"/>
  <c r="AH320" i="4"/>
  <c r="O320" i="4"/>
  <c r="M320" i="4"/>
  <c r="N320" i="4" s="1"/>
  <c r="K320" i="4"/>
  <c r="J320" i="4"/>
  <c r="E320" i="4"/>
  <c r="D320" i="4"/>
  <c r="AH319" i="4"/>
  <c r="O319" i="4"/>
  <c r="M319" i="4"/>
  <c r="N319" i="4" s="1"/>
  <c r="K319" i="4"/>
  <c r="J319" i="4"/>
  <c r="E319" i="4"/>
  <c r="D319" i="4"/>
  <c r="AH318" i="4"/>
  <c r="O318" i="4"/>
  <c r="N318" i="4"/>
  <c r="M318" i="4"/>
  <c r="K318" i="4"/>
  <c r="J318" i="4"/>
  <c r="E318" i="4"/>
  <c r="D318" i="4"/>
  <c r="AH317" i="4"/>
  <c r="O317" i="4"/>
  <c r="M317" i="4"/>
  <c r="N317" i="4" s="1"/>
  <c r="K317" i="4"/>
  <c r="J317" i="4"/>
  <c r="E317" i="4"/>
  <c r="D317" i="4"/>
  <c r="AH316" i="4"/>
  <c r="O316" i="4"/>
  <c r="N316" i="4"/>
  <c r="M316" i="4"/>
  <c r="K316" i="4"/>
  <c r="J316" i="4"/>
  <c r="E316" i="4"/>
  <c r="D316" i="4"/>
  <c r="AH315" i="4"/>
  <c r="O315" i="4"/>
  <c r="N315" i="4"/>
  <c r="M315" i="4"/>
  <c r="K315" i="4"/>
  <c r="J315" i="4"/>
  <c r="E315" i="4"/>
  <c r="D315" i="4"/>
  <c r="AH314" i="4"/>
  <c r="O314" i="4"/>
  <c r="M314" i="4"/>
  <c r="N314" i="4" s="1"/>
  <c r="K314" i="4"/>
  <c r="J314" i="4"/>
  <c r="E314" i="4"/>
  <c r="D314" i="4"/>
  <c r="AH313" i="4"/>
  <c r="O313" i="4"/>
  <c r="N313" i="4"/>
  <c r="M313" i="4"/>
  <c r="K313" i="4"/>
  <c r="J313" i="4"/>
  <c r="E313" i="4"/>
  <c r="D313" i="4"/>
  <c r="AH312" i="4"/>
  <c r="O312" i="4"/>
  <c r="M312" i="4"/>
  <c r="N312" i="4" s="1"/>
  <c r="K312" i="4"/>
  <c r="J312" i="4"/>
  <c r="E312" i="4"/>
  <c r="D312" i="4"/>
  <c r="AH311" i="4"/>
  <c r="O311" i="4"/>
  <c r="M311" i="4"/>
  <c r="N311" i="4" s="1"/>
  <c r="K311" i="4"/>
  <c r="J311" i="4"/>
  <c r="E311" i="4"/>
  <c r="D311" i="4"/>
  <c r="AH310" i="4"/>
  <c r="O310" i="4"/>
  <c r="N310" i="4"/>
  <c r="M310" i="4"/>
  <c r="K310" i="4"/>
  <c r="J310" i="4"/>
  <c r="E310" i="4"/>
  <c r="D310" i="4"/>
  <c r="AH309" i="4"/>
  <c r="O309" i="4"/>
  <c r="M309" i="4"/>
  <c r="N309" i="4" s="1"/>
  <c r="K309" i="4"/>
  <c r="J309" i="4"/>
  <c r="E309" i="4"/>
  <c r="D309" i="4"/>
  <c r="AH308" i="4"/>
  <c r="O308" i="4"/>
  <c r="N308" i="4"/>
  <c r="M308" i="4"/>
  <c r="K308" i="4"/>
  <c r="J308" i="4"/>
  <c r="E308" i="4"/>
  <c r="D308" i="4"/>
  <c r="AH307" i="4"/>
  <c r="O307" i="4"/>
  <c r="N307" i="4"/>
  <c r="M307" i="4"/>
  <c r="K307" i="4"/>
  <c r="J307" i="4"/>
  <c r="E307" i="4"/>
  <c r="D307" i="4"/>
  <c r="AH306" i="4"/>
  <c r="O306" i="4"/>
  <c r="M306" i="4"/>
  <c r="N306" i="4" s="1"/>
  <c r="K306" i="4"/>
  <c r="J306" i="4"/>
  <c r="E306" i="4"/>
  <c r="D306" i="4"/>
  <c r="AH305" i="4"/>
  <c r="O305" i="4"/>
  <c r="N305" i="4"/>
  <c r="M305" i="4"/>
  <c r="K305" i="4"/>
  <c r="J305" i="4"/>
  <c r="E305" i="4"/>
  <c r="D305" i="4"/>
  <c r="AH304" i="4"/>
  <c r="O304" i="4"/>
  <c r="M304" i="4"/>
  <c r="N304" i="4" s="1"/>
  <c r="K304" i="4"/>
  <c r="J304" i="4"/>
  <c r="E304" i="4"/>
  <c r="D304" i="4"/>
  <c r="AH303" i="4"/>
  <c r="O303" i="4"/>
  <c r="N303" i="4"/>
  <c r="M303" i="4"/>
  <c r="K303" i="4"/>
  <c r="J303" i="4"/>
  <c r="E303" i="4"/>
  <c r="D303" i="4"/>
  <c r="AH302" i="4"/>
  <c r="O302" i="4"/>
  <c r="M302" i="4"/>
  <c r="N302" i="4" s="1"/>
  <c r="K302" i="4"/>
  <c r="J302" i="4"/>
  <c r="E302" i="4"/>
  <c r="D302" i="4"/>
  <c r="AH301" i="4"/>
  <c r="O301" i="4"/>
  <c r="N301" i="4"/>
  <c r="M301" i="4"/>
  <c r="K301" i="4"/>
  <c r="J301" i="4"/>
  <c r="E301" i="4"/>
  <c r="D301" i="4"/>
  <c r="AH300" i="4"/>
  <c r="O300" i="4"/>
  <c r="N300" i="4"/>
  <c r="M300" i="4"/>
  <c r="K300" i="4"/>
  <c r="J300" i="4"/>
  <c r="E300" i="4"/>
  <c r="D300" i="4"/>
  <c r="AH299" i="4"/>
  <c r="O299" i="4"/>
  <c r="N299" i="4"/>
  <c r="M299" i="4"/>
  <c r="K299" i="4"/>
  <c r="J299" i="4"/>
  <c r="E299" i="4"/>
  <c r="D299" i="4"/>
  <c r="AH298" i="4"/>
  <c r="O298" i="4"/>
  <c r="M298" i="4"/>
  <c r="N298" i="4" s="1"/>
  <c r="K298" i="4"/>
  <c r="J298" i="4"/>
  <c r="E298" i="4"/>
  <c r="D298" i="4"/>
  <c r="AH297" i="4"/>
  <c r="O297" i="4"/>
  <c r="N297" i="4"/>
  <c r="M297" i="4"/>
  <c r="K297" i="4"/>
  <c r="J297" i="4"/>
  <c r="E297" i="4"/>
  <c r="D297" i="4"/>
  <c r="AH296" i="4"/>
  <c r="O296" i="4"/>
  <c r="M296" i="4"/>
  <c r="N296" i="4" s="1"/>
  <c r="K296" i="4"/>
  <c r="J296" i="4"/>
  <c r="E296" i="4"/>
  <c r="D296" i="4"/>
  <c r="AH295" i="4"/>
  <c r="O295" i="4"/>
  <c r="N295" i="4"/>
  <c r="M295" i="4"/>
  <c r="K295" i="4"/>
  <c r="J295" i="4"/>
  <c r="E295" i="4"/>
  <c r="D295" i="4"/>
  <c r="AH294" i="4"/>
  <c r="O294" i="4"/>
  <c r="N294" i="4"/>
  <c r="M294" i="4"/>
  <c r="K294" i="4"/>
  <c r="J294" i="4"/>
  <c r="E294" i="4"/>
  <c r="D294" i="4"/>
  <c r="AH293" i="4"/>
  <c r="O293" i="4"/>
  <c r="N293" i="4"/>
  <c r="M293" i="4"/>
  <c r="K293" i="4"/>
  <c r="J293" i="4"/>
  <c r="E293" i="4"/>
  <c r="D293" i="4"/>
  <c r="AH292" i="4"/>
  <c r="O292" i="4"/>
  <c r="M292" i="4"/>
  <c r="N292" i="4" s="1"/>
  <c r="K292" i="4"/>
  <c r="J292" i="4"/>
  <c r="E292" i="4"/>
  <c r="D292" i="4"/>
  <c r="AH291" i="4"/>
  <c r="O291" i="4"/>
  <c r="M291" i="4"/>
  <c r="N291" i="4" s="1"/>
  <c r="K291" i="4"/>
  <c r="J291" i="4"/>
  <c r="E291" i="4"/>
  <c r="D291" i="4"/>
  <c r="AH290" i="4"/>
  <c r="O290" i="4"/>
  <c r="N290" i="4"/>
  <c r="M290" i="4"/>
  <c r="K290" i="4"/>
  <c r="J290" i="4"/>
  <c r="E290" i="4"/>
  <c r="D290" i="4"/>
  <c r="AH289" i="4"/>
  <c r="O289" i="4"/>
  <c r="M289" i="4"/>
  <c r="N289" i="4" s="1"/>
  <c r="K289" i="4"/>
  <c r="J289" i="4"/>
  <c r="E289" i="4"/>
  <c r="D289" i="4"/>
  <c r="AH288" i="4"/>
  <c r="O288" i="4"/>
  <c r="N288" i="4"/>
  <c r="M288" i="4"/>
  <c r="K288" i="4"/>
  <c r="J288" i="4"/>
  <c r="E288" i="4"/>
  <c r="D288" i="4"/>
  <c r="AH287" i="4"/>
  <c r="O287" i="4"/>
  <c r="M287" i="4"/>
  <c r="N287" i="4" s="1"/>
  <c r="K287" i="4"/>
  <c r="J287" i="4"/>
  <c r="E287" i="4"/>
  <c r="D287" i="4"/>
  <c r="AH286" i="4"/>
  <c r="O286" i="4"/>
  <c r="N286" i="4"/>
  <c r="M286" i="4"/>
  <c r="K286" i="4"/>
  <c r="J286" i="4"/>
  <c r="E286" i="4"/>
  <c r="D286" i="4"/>
  <c r="AH285" i="4"/>
  <c r="O285" i="4"/>
  <c r="N285" i="4"/>
  <c r="M285" i="4"/>
  <c r="K285" i="4"/>
  <c r="J285" i="4"/>
  <c r="E285" i="4"/>
  <c r="D285" i="4"/>
  <c r="AH284" i="4"/>
  <c r="O284" i="4"/>
  <c r="N284" i="4"/>
  <c r="M284" i="4"/>
  <c r="K284" i="4"/>
  <c r="J284" i="4"/>
  <c r="E284" i="4"/>
  <c r="D284" i="4"/>
  <c r="AH283" i="4"/>
  <c r="O283" i="4"/>
  <c r="M283" i="4"/>
  <c r="N283" i="4" s="1"/>
  <c r="K283" i="4"/>
  <c r="J283" i="4"/>
  <c r="E283" i="4"/>
  <c r="D283" i="4"/>
  <c r="AH282" i="4"/>
  <c r="O282" i="4"/>
  <c r="M282" i="4"/>
  <c r="N282" i="4" s="1"/>
  <c r="K282" i="4"/>
  <c r="J282" i="4"/>
  <c r="E282" i="4"/>
  <c r="D282" i="4"/>
  <c r="AH281" i="4"/>
  <c r="O281" i="4"/>
  <c r="M281" i="4"/>
  <c r="N281" i="4" s="1"/>
  <c r="K281" i="4"/>
  <c r="J281" i="4"/>
  <c r="E281" i="4"/>
  <c r="D281" i="4"/>
  <c r="AH280" i="4"/>
  <c r="O280" i="4"/>
  <c r="N280" i="4"/>
  <c r="M280" i="4"/>
  <c r="K280" i="4"/>
  <c r="J280" i="4"/>
  <c r="E280" i="4"/>
  <c r="D280" i="4"/>
  <c r="AH279" i="4"/>
  <c r="O279" i="4"/>
  <c r="M279" i="4"/>
  <c r="N279" i="4" s="1"/>
  <c r="K279" i="4"/>
  <c r="J279" i="4"/>
  <c r="E279" i="4"/>
  <c r="D279" i="4"/>
  <c r="AH278" i="4"/>
  <c r="O278" i="4"/>
  <c r="N278" i="4"/>
  <c r="M278" i="4"/>
  <c r="K278" i="4"/>
  <c r="J278" i="4"/>
  <c r="E278" i="4"/>
  <c r="D278" i="4"/>
  <c r="AH277" i="4"/>
  <c r="O277" i="4"/>
  <c r="N277" i="4"/>
  <c r="M277" i="4"/>
  <c r="K277" i="4"/>
  <c r="J277" i="4"/>
  <c r="E277" i="4"/>
  <c r="D277" i="4"/>
  <c r="AH276" i="4"/>
  <c r="O276" i="4"/>
  <c r="N276" i="4"/>
  <c r="M276" i="4"/>
  <c r="K276" i="4"/>
  <c r="J276" i="4"/>
  <c r="E276" i="4"/>
  <c r="D276" i="4"/>
  <c r="AH275" i="4"/>
  <c r="O275" i="4"/>
  <c r="M275" i="4"/>
  <c r="N275" i="4" s="1"/>
  <c r="K275" i="4"/>
  <c r="J275" i="4"/>
  <c r="E275" i="4"/>
  <c r="D275" i="4"/>
  <c r="AH274" i="4"/>
  <c r="O274" i="4"/>
  <c r="M274" i="4"/>
  <c r="N274" i="4" s="1"/>
  <c r="K274" i="4"/>
  <c r="J274" i="4"/>
  <c r="E274" i="4"/>
  <c r="D274" i="4"/>
  <c r="AH273" i="4"/>
  <c r="O273" i="4"/>
  <c r="N273" i="4"/>
  <c r="M273" i="4"/>
  <c r="K273" i="4"/>
  <c r="J273" i="4"/>
  <c r="E273" i="4"/>
  <c r="D273" i="4"/>
  <c r="AH272" i="4"/>
  <c r="O272" i="4"/>
  <c r="N272" i="4"/>
  <c r="M272" i="4"/>
  <c r="K272" i="4"/>
  <c r="J272" i="4"/>
  <c r="E272" i="4"/>
  <c r="D272" i="4"/>
  <c r="AH271" i="4"/>
  <c r="O271" i="4"/>
  <c r="M271" i="4"/>
  <c r="N271" i="4" s="1"/>
  <c r="K271" i="4"/>
  <c r="J271" i="4"/>
  <c r="E271" i="4"/>
  <c r="D271" i="4"/>
  <c r="AH270" i="4"/>
  <c r="O270" i="4"/>
  <c r="N270" i="4"/>
  <c r="M270" i="4"/>
  <c r="K270" i="4"/>
  <c r="J270" i="4"/>
  <c r="E270" i="4"/>
  <c r="D270" i="4"/>
  <c r="AH269" i="4"/>
  <c r="O269" i="4"/>
  <c r="N269" i="4"/>
  <c r="M269" i="4"/>
  <c r="K269" i="4"/>
  <c r="J269" i="4"/>
  <c r="E269" i="4"/>
  <c r="D269" i="4"/>
  <c r="AH268" i="4"/>
  <c r="O268" i="4"/>
  <c r="N268" i="4"/>
  <c r="M268" i="4"/>
  <c r="K268" i="4"/>
  <c r="J268" i="4"/>
  <c r="E268" i="4"/>
  <c r="D268" i="4"/>
  <c r="AH267" i="4"/>
  <c r="O267" i="4"/>
  <c r="N267" i="4"/>
  <c r="M267" i="4"/>
  <c r="K267" i="4"/>
  <c r="J267" i="4"/>
  <c r="E267" i="4"/>
  <c r="D267" i="4"/>
  <c r="AH266" i="4"/>
  <c r="O266" i="4"/>
  <c r="M266" i="4"/>
  <c r="N266" i="4" s="1"/>
  <c r="K266" i="4"/>
  <c r="J266" i="4"/>
  <c r="E266" i="4"/>
  <c r="D266" i="4"/>
  <c r="AH265" i="4"/>
  <c r="O265" i="4"/>
  <c r="N265" i="4"/>
  <c r="M265" i="4"/>
  <c r="K265" i="4"/>
  <c r="J265" i="4"/>
  <c r="E265" i="4"/>
  <c r="D265" i="4"/>
  <c r="AH264" i="4"/>
  <c r="O264" i="4"/>
  <c r="N264" i="4"/>
  <c r="M264" i="4"/>
  <c r="K264" i="4"/>
  <c r="J264" i="4"/>
  <c r="E264" i="4"/>
  <c r="D264" i="4"/>
  <c r="AH263" i="4"/>
  <c r="O263" i="4"/>
  <c r="M263" i="4"/>
  <c r="N263" i="4" s="1"/>
  <c r="K263" i="4"/>
  <c r="J263" i="4"/>
  <c r="E263" i="4"/>
  <c r="D263" i="4"/>
  <c r="AH262" i="4"/>
  <c r="O262" i="4"/>
  <c r="N262" i="4"/>
  <c r="M262" i="4"/>
  <c r="K262" i="4"/>
  <c r="J262" i="4"/>
  <c r="E262" i="4"/>
  <c r="D262" i="4"/>
  <c r="AH261" i="4"/>
  <c r="O261" i="4"/>
  <c r="M261" i="4"/>
  <c r="N261" i="4" s="1"/>
  <c r="K261" i="4"/>
  <c r="J261" i="4"/>
  <c r="E261" i="4"/>
  <c r="D261" i="4"/>
  <c r="AH260" i="4"/>
  <c r="O260" i="4"/>
  <c r="N260" i="4"/>
  <c r="M260" i="4"/>
  <c r="K260" i="4"/>
  <c r="J260" i="4"/>
  <c r="E260" i="4"/>
  <c r="D260" i="4"/>
  <c r="AH259" i="4"/>
  <c r="O259" i="4"/>
  <c r="N259" i="4"/>
  <c r="M259" i="4"/>
  <c r="K259" i="4"/>
  <c r="J259" i="4"/>
  <c r="E259" i="4"/>
  <c r="D259" i="4"/>
  <c r="AH258" i="4"/>
  <c r="O258" i="4"/>
  <c r="M258" i="4"/>
  <c r="N258" i="4" s="1"/>
  <c r="K258" i="4"/>
  <c r="J258" i="4"/>
  <c r="E258" i="4"/>
  <c r="D258" i="4"/>
  <c r="AH257" i="4"/>
  <c r="O257" i="4"/>
  <c r="N257" i="4"/>
  <c r="M257" i="4"/>
  <c r="K257" i="4"/>
  <c r="J257" i="4"/>
  <c r="E257" i="4"/>
  <c r="D257" i="4"/>
  <c r="AH256" i="4"/>
  <c r="O256" i="4"/>
  <c r="N256" i="4"/>
  <c r="M256" i="4"/>
  <c r="K256" i="4"/>
  <c r="J256" i="4"/>
  <c r="E256" i="4"/>
  <c r="D256" i="4"/>
  <c r="AH255" i="4"/>
  <c r="O255" i="4"/>
  <c r="N255" i="4"/>
  <c r="M255" i="4"/>
  <c r="K255" i="4"/>
  <c r="J255" i="4"/>
  <c r="E255" i="4"/>
  <c r="D255" i="4"/>
  <c r="AH254" i="4"/>
  <c r="O254" i="4"/>
  <c r="N254" i="4"/>
  <c r="M254" i="4"/>
  <c r="K254" i="4"/>
  <c r="J254" i="4"/>
  <c r="E254" i="4"/>
  <c r="D254" i="4"/>
  <c r="AH253" i="4"/>
  <c r="O253" i="4"/>
  <c r="M253" i="4"/>
  <c r="N253" i="4" s="1"/>
  <c r="K253" i="4"/>
  <c r="J253" i="4"/>
  <c r="E253" i="4"/>
  <c r="D253" i="4"/>
  <c r="AH252" i="4"/>
  <c r="O252" i="4"/>
  <c r="N252" i="4"/>
  <c r="M252" i="4"/>
  <c r="K252" i="4"/>
  <c r="J252" i="4"/>
  <c r="E252" i="4"/>
  <c r="D252" i="4"/>
  <c r="AH251" i="4"/>
  <c r="O251" i="4"/>
  <c r="N251" i="4"/>
  <c r="M251" i="4"/>
  <c r="K251" i="4"/>
  <c r="J251" i="4"/>
  <c r="E251" i="4"/>
  <c r="D251" i="4"/>
  <c r="AH250" i="4"/>
  <c r="O250" i="4"/>
  <c r="M250" i="4"/>
  <c r="N250" i="4" s="1"/>
  <c r="K250" i="4"/>
  <c r="J250" i="4"/>
  <c r="E250" i="4"/>
  <c r="D250" i="4"/>
  <c r="AH249" i="4"/>
  <c r="O249" i="4"/>
  <c r="N249" i="4"/>
  <c r="M249" i="4"/>
  <c r="K249" i="4"/>
  <c r="J249" i="4"/>
  <c r="E249" i="4"/>
  <c r="D249" i="4"/>
  <c r="AH248" i="4"/>
  <c r="O248" i="4"/>
  <c r="N248" i="4"/>
  <c r="M248" i="4"/>
  <c r="K248" i="4"/>
  <c r="J248" i="4"/>
  <c r="E248" i="4"/>
  <c r="D248" i="4"/>
  <c r="AH247" i="4"/>
  <c r="O247" i="4"/>
  <c r="N247" i="4"/>
  <c r="M247" i="4"/>
  <c r="K247" i="4"/>
  <c r="J247" i="4"/>
  <c r="E247" i="4"/>
  <c r="D247" i="4"/>
  <c r="AH246" i="4"/>
  <c r="O246" i="4"/>
  <c r="M246" i="4"/>
  <c r="N246" i="4" s="1"/>
  <c r="K246" i="4"/>
  <c r="J246" i="4"/>
  <c r="E246" i="4"/>
  <c r="D246" i="4"/>
  <c r="AH245" i="4"/>
  <c r="O245" i="4"/>
  <c r="M245" i="4"/>
  <c r="N245" i="4" s="1"/>
  <c r="K245" i="4"/>
  <c r="J245" i="4"/>
  <c r="E245" i="4"/>
  <c r="D245" i="4"/>
  <c r="AH244" i="4"/>
  <c r="O244" i="4"/>
  <c r="N244" i="4"/>
  <c r="M244" i="4"/>
  <c r="K244" i="4"/>
  <c r="J244" i="4"/>
  <c r="E244" i="4"/>
  <c r="D244" i="4"/>
  <c r="AH243" i="4"/>
  <c r="O243" i="4"/>
  <c r="N243" i="4"/>
  <c r="M243" i="4"/>
  <c r="K243" i="4"/>
  <c r="J243" i="4"/>
  <c r="E243" i="4"/>
  <c r="D243" i="4"/>
  <c r="AH242" i="4"/>
  <c r="O242" i="4"/>
  <c r="N242" i="4"/>
  <c r="M242" i="4"/>
  <c r="K242" i="4"/>
  <c r="J242" i="4"/>
  <c r="E242" i="4"/>
  <c r="D242" i="4"/>
  <c r="AH241" i="4"/>
  <c r="O241" i="4"/>
  <c r="M241" i="4"/>
  <c r="N241" i="4" s="1"/>
  <c r="K241" i="4"/>
  <c r="J241" i="4"/>
  <c r="E241" i="4"/>
  <c r="D241" i="4"/>
  <c r="AH240" i="4"/>
  <c r="O240" i="4"/>
  <c r="M240" i="4"/>
  <c r="N240" i="4" s="1"/>
  <c r="K240" i="4"/>
  <c r="J240" i="4"/>
  <c r="E240" i="4"/>
  <c r="D240" i="4"/>
  <c r="AH239" i="4"/>
  <c r="O239" i="4"/>
  <c r="N239" i="4"/>
  <c r="M239" i="4"/>
  <c r="K239" i="4"/>
  <c r="J239" i="4"/>
  <c r="E239" i="4"/>
  <c r="D239" i="4"/>
  <c r="AH238" i="4"/>
  <c r="O238" i="4"/>
  <c r="M238" i="4"/>
  <c r="N238" i="4" s="1"/>
  <c r="K238" i="4"/>
  <c r="J238" i="4"/>
  <c r="E238" i="4"/>
  <c r="D238" i="4"/>
  <c r="AH237" i="4"/>
  <c r="O237" i="4"/>
  <c r="M237" i="4"/>
  <c r="N237" i="4" s="1"/>
  <c r="K237" i="4"/>
  <c r="J237" i="4"/>
  <c r="E237" i="4"/>
  <c r="D237" i="4"/>
  <c r="AH236" i="4"/>
  <c r="O236" i="4"/>
  <c r="N236" i="4"/>
  <c r="M236" i="4"/>
  <c r="K236" i="4"/>
  <c r="J236" i="4"/>
  <c r="E236" i="4"/>
  <c r="D236" i="4"/>
  <c r="AH235" i="4"/>
  <c r="O235" i="4"/>
  <c r="M235" i="4"/>
  <c r="N235" i="4" s="1"/>
  <c r="K235" i="4"/>
  <c r="J235" i="4"/>
  <c r="E235" i="4"/>
  <c r="D235" i="4"/>
  <c r="AH234" i="4"/>
  <c r="O234" i="4"/>
  <c r="N234" i="4"/>
  <c r="M234" i="4"/>
  <c r="K234" i="4"/>
  <c r="J234" i="4"/>
  <c r="E234" i="4"/>
  <c r="D234" i="4"/>
  <c r="AH233" i="4"/>
  <c r="O233" i="4"/>
  <c r="N233" i="4"/>
  <c r="M233" i="4"/>
  <c r="K233" i="4"/>
  <c r="J233" i="4"/>
  <c r="E233" i="4"/>
  <c r="D233" i="4"/>
  <c r="AH232" i="4"/>
  <c r="O232" i="4"/>
  <c r="M232" i="4"/>
  <c r="N232" i="4" s="1"/>
  <c r="K232" i="4"/>
  <c r="J232" i="4"/>
  <c r="E232" i="4"/>
  <c r="D232" i="4"/>
  <c r="AH231" i="4"/>
  <c r="O231" i="4"/>
  <c r="N231" i="4"/>
  <c r="M231" i="4"/>
  <c r="K231" i="4"/>
  <c r="J231" i="4"/>
  <c r="E231" i="4"/>
  <c r="D231" i="4"/>
  <c r="AH230" i="4"/>
  <c r="O230" i="4"/>
  <c r="N230" i="4"/>
  <c r="M230" i="4"/>
  <c r="K230" i="4"/>
  <c r="J230" i="4"/>
  <c r="E230" i="4"/>
  <c r="D230" i="4"/>
  <c r="AH229" i="4"/>
  <c r="O229" i="4"/>
  <c r="M229" i="4"/>
  <c r="N229" i="4" s="1"/>
  <c r="K229" i="4"/>
  <c r="J229" i="4"/>
  <c r="E229" i="4"/>
  <c r="D229" i="4"/>
  <c r="AH228" i="4"/>
  <c r="O228" i="4"/>
  <c r="N228" i="4"/>
  <c r="M228" i="4"/>
  <c r="K228" i="4"/>
  <c r="J228" i="4"/>
  <c r="E228" i="4"/>
  <c r="D228" i="4"/>
  <c r="AH227" i="4"/>
  <c r="O227" i="4"/>
  <c r="M227" i="4"/>
  <c r="N227" i="4" s="1"/>
  <c r="K227" i="4"/>
  <c r="J227" i="4"/>
  <c r="E227" i="4"/>
  <c r="D227" i="4"/>
  <c r="AH226" i="4"/>
  <c r="O226" i="4"/>
  <c r="N226" i="4"/>
  <c r="M226" i="4"/>
  <c r="K226" i="4"/>
  <c r="J226" i="4"/>
  <c r="E226" i="4"/>
  <c r="D226" i="4"/>
  <c r="AH225" i="4"/>
  <c r="O225" i="4"/>
  <c r="N225" i="4"/>
  <c r="M225" i="4"/>
  <c r="K225" i="4"/>
  <c r="J225" i="4"/>
  <c r="E225" i="4"/>
  <c r="D225" i="4"/>
  <c r="AH224" i="4"/>
  <c r="O224" i="4"/>
  <c r="M224" i="4"/>
  <c r="N224" i="4" s="1"/>
  <c r="K224" i="4"/>
  <c r="J224" i="4"/>
  <c r="E224" i="4"/>
  <c r="D224" i="4"/>
  <c r="AH223" i="4"/>
  <c r="O223" i="4"/>
  <c r="N223" i="4"/>
  <c r="M223" i="4"/>
  <c r="K223" i="4"/>
  <c r="J223" i="4"/>
  <c r="E223" i="4"/>
  <c r="D223" i="4"/>
  <c r="AH222" i="4"/>
  <c r="O222" i="4"/>
  <c r="M222" i="4"/>
  <c r="N222" i="4" s="1"/>
  <c r="K222" i="4"/>
  <c r="J222" i="4"/>
  <c r="E222" i="4"/>
  <c r="D222" i="4"/>
  <c r="AH221" i="4"/>
  <c r="O221" i="4"/>
  <c r="M221" i="4"/>
  <c r="N221" i="4" s="1"/>
  <c r="K221" i="4"/>
  <c r="J221" i="4"/>
  <c r="E221" i="4"/>
  <c r="D221" i="4"/>
  <c r="AH220" i="4"/>
  <c r="O220" i="4"/>
  <c r="N220" i="4"/>
  <c r="M220" i="4"/>
  <c r="K220" i="4"/>
  <c r="J220" i="4"/>
  <c r="E220" i="4"/>
  <c r="D220" i="4"/>
  <c r="AH219" i="4"/>
  <c r="O219" i="4"/>
  <c r="M219" i="4"/>
  <c r="N219" i="4" s="1"/>
  <c r="K219" i="4"/>
  <c r="J219" i="4"/>
  <c r="E219" i="4"/>
  <c r="D219" i="4"/>
  <c r="AH218" i="4"/>
  <c r="O218" i="4"/>
  <c r="N218" i="4"/>
  <c r="M218" i="4"/>
  <c r="K218" i="4"/>
  <c r="J218" i="4"/>
  <c r="E218" i="4"/>
  <c r="D218" i="4"/>
  <c r="AH217" i="4"/>
  <c r="O217" i="4"/>
  <c r="N217" i="4"/>
  <c r="M217" i="4"/>
  <c r="K217" i="4"/>
  <c r="J217" i="4"/>
  <c r="E217" i="4"/>
  <c r="D217" i="4"/>
  <c r="AH216" i="4"/>
  <c r="O216" i="4"/>
  <c r="M216" i="4"/>
  <c r="N216" i="4" s="1"/>
  <c r="K216" i="4"/>
  <c r="J216" i="4"/>
  <c r="E216" i="4"/>
  <c r="D216" i="4"/>
  <c r="AH215" i="4"/>
  <c r="O215" i="4"/>
  <c r="N215" i="4"/>
  <c r="M215" i="4"/>
  <c r="K215" i="4"/>
  <c r="J215" i="4"/>
  <c r="E215" i="4"/>
  <c r="D215" i="4"/>
  <c r="AH214" i="4"/>
  <c r="O214" i="4"/>
  <c r="N214" i="4"/>
  <c r="M214" i="4"/>
  <c r="K214" i="4"/>
  <c r="J214" i="4"/>
  <c r="E214" i="4"/>
  <c r="D214" i="4"/>
  <c r="AH213" i="4"/>
  <c r="O213" i="4"/>
  <c r="M213" i="4"/>
  <c r="N213" i="4" s="1"/>
  <c r="K213" i="4"/>
  <c r="J213" i="4"/>
  <c r="E213" i="4"/>
  <c r="D213" i="4"/>
  <c r="AH212" i="4"/>
  <c r="O212" i="4"/>
  <c r="M212" i="4"/>
  <c r="N212" i="4" s="1"/>
  <c r="K212" i="4"/>
  <c r="J212" i="4"/>
  <c r="E212" i="4"/>
  <c r="D212" i="4"/>
  <c r="AH211" i="4"/>
  <c r="O211" i="4"/>
  <c r="M211" i="4"/>
  <c r="N211" i="4" s="1"/>
  <c r="K211" i="4"/>
  <c r="J211" i="4"/>
  <c r="E211" i="4"/>
  <c r="D211" i="4"/>
  <c r="AH210" i="4"/>
  <c r="O210" i="4"/>
  <c r="M210" i="4"/>
  <c r="N210" i="4" s="1"/>
  <c r="K210" i="4"/>
  <c r="J210" i="4"/>
  <c r="E210" i="4"/>
  <c r="D210" i="4"/>
  <c r="AH209" i="4"/>
  <c r="O209" i="4"/>
  <c r="N209" i="4"/>
  <c r="M209" i="4"/>
  <c r="K209" i="4"/>
  <c r="J209" i="4"/>
  <c r="E209" i="4"/>
  <c r="D209" i="4"/>
  <c r="AH208" i="4"/>
  <c r="O208" i="4"/>
  <c r="N208" i="4"/>
  <c r="M208" i="4"/>
  <c r="K208" i="4"/>
  <c r="J208" i="4"/>
  <c r="E208" i="4"/>
  <c r="D208" i="4"/>
  <c r="AH207" i="4"/>
  <c r="O207" i="4"/>
  <c r="N207" i="4"/>
  <c r="M207" i="4"/>
  <c r="K207" i="4"/>
  <c r="J207" i="4"/>
  <c r="E207" i="4"/>
  <c r="D207" i="4"/>
  <c r="AH206" i="4"/>
  <c r="O206" i="4"/>
  <c r="M206" i="4"/>
  <c r="N206" i="4" s="1"/>
  <c r="K206" i="4"/>
  <c r="J206" i="4"/>
  <c r="E206" i="4"/>
  <c r="D206" i="4"/>
  <c r="AH205" i="4"/>
  <c r="O205" i="4"/>
  <c r="M205" i="4"/>
  <c r="N205" i="4" s="1"/>
  <c r="K205" i="4"/>
  <c r="J205" i="4"/>
  <c r="E205" i="4"/>
  <c r="D205" i="4"/>
  <c r="AH204" i="4"/>
  <c r="O204" i="4"/>
  <c r="M204" i="4"/>
  <c r="N204" i="4" s="1"/>
  <c r="K204" i="4"/>
  <c r="J204" i="4"/>
  <c r="E204" i="4"/>
  <c r="D204" i="4"/>
  <c r="AH203" i="4"/>
  <c r="O203" i="4"/>
  <c r="N203" i="4"/>
  <c r="M203" i="4"/>
  <c r="K203" i="4"/>
  <c r="J203" i="4"/>
  <c r="E203" i="4"/>
  <c r="D203" i="4"/>
  <c r="AH202" i="4"/>
  <c r="O202" i="4"/>
  <c r="N202" i="4"/>
  <c r="M202" i="4"/>
  <c r="K202" i="4"/>
  <c r="J202" i="4"/>
  <c r="E202" i="4"/>
  <c r="D202" i="4"/>
  <c r="AH201" i="4"/>
  <c r="O201" i="4"/>
  <c r="M201" i="4"/>
  <c r="N201" i="4" s="1"/>
  <c r="K201" i="4"/>
  <c r="J201" i="4"/>
  <c r="E201" i="4"/>
  <c r="D201" i="4"/>
  <c r="AH200" i="4"/>
  <c r="O200" i="4"/>
  <c r="N200" i="4"/>
  <c r="M200" i="4"/>
  <c r="K200" i="4"/>
  <c r="J200" i="4"/>
  <c r="E200" i="4"/>
  <c r="D200" i="4"/>
  <c r="AH199" i="4"/>
  <c r="O199" i="4"/>
  <c r="N199" i="4"/>
  <c r="M199" i="4"/>
  <c r="K199" i="4"/>
  <c r="J199" i="4"/>
  <c r="E199" i="4"/>
  <c r="D199" i="4"/>
  <c r="AH198" i="4"/>
  <c r="O198" i="4"/>
  <c r="M198" i="4"/>
  <c r="N198" i="4" s="1"/>
  <c r="K198" i="4"/>
  <c r="J198" i="4"/>
  <c r="E198" i="4"/>
  <c r="D198" i="4"/>
  <c r="AH197" i="4"/>
  <c r="O197" i="4"/>
  <c r="N197" i="4"/>
  <c r="M197" i="4"/>
  <c r="K197" i="4"/>
  <c r="J197" i="4"/>
  <c r="E197" i="4"/>
  <c r="D197" i="4"/>
  <c r="AH196" i="4"/>
  <c r="O196" i="4"/>
  <c r="N196" i="4"/>
  <c r="M196" i="4"/>
  <c r="K196" i="4"/>
  <c r="J196" i="4"/>
  <c r="E196" i="4"/>
  <c r="D196" i="4"/>
  <c r="AH195" i="4"/>
  <c r="O195" i="4"/>
  <c r="M195" i="4"/>
  <c r="N195" i="4" s="1"/>
  <c r="K195" i="4"/>
  <c r="J195" i="4"/>
  <c r="E195" i="4"/>
  <c r="D195" i="4"/>
  <c r="AH194" i="4"/>
  <c r="O194" i="4"/>
  <c r="N194" i="4"/>
  <c r="M194" i="4"/>
  <c r="K194" i="4"/>
  <c r="J194" i="4"/>
  <c r="E194" i="4"/>
  <c r="D194" i="4"/>
  <c r="AH193" i="4"/>
  <c r="O193" i="4"/>
  <c r="N193" i="4"/>
  <c r="M193" i="4"/>
  <c r="K193" i="4"/>
  <c r="J193" i="4"/>
  <c r="E193" i="4"/>
  <c r="D193" i="4"/>
  <c r="AH192" i="4"/>
  <c r="O192" i="4"/>
  <c r="N192" i="4"/>
  <c r="M192" i="4"/>
  <c r="K192" i="4"/>
  <c r="J192" i="4"/>
  <c r="E192" i="4"/>
  <c r="D192" i="4"/>
  <c r="AH191" i="4"/>
  <c r="O191" i="4"/>
  <c r="M191" i="4"/>
  <c r="N191" i="4" s="1"/>
  <c r="K191" i="4"/>
  <c r="J191" i="4"/>
  <c r="E191" i="4"/>
  <c r="D191" i="4"/>
  <c r="AH190" i="4"/>
  <c r="O190" i="4"/>
  <c r="M190" i="4"/>
  <c r="N190" i="4" s="1"/>
  <c r="K190" i="4"/>
  <c r="J190" i="4"/>
  <c r="E190" i="4"/>
  <c r="D190" i="4"/>
  <c r="AH189" i="4"/>
  <c r="O189" i="4"/>
  <c r="N189" i="4"/>
  <c r="M189" i="4"/>
  <c r="K189" i="4"/>
  <c r="J189" i="4"/>
  <c r="E189" i="4"/>
  <c r="D189" i="4"/>
  <c r="AH188" i="4"/>
  <c r="O188" i="4"/>
  <c r="M188" i="4"/>
  <c r="N188" i="4" s="1"/>
  <c r="K188" i="4"/>
  <c r="J188" i="4"/>
  <c r="E188" i="4"/>
  <c r="D188" i="4"/>
  <c r="AH187" i="4"/>
  <c r="O187" i="4"/>
  <c r="M187" i="4"/>
  <c r="N187" i="4" s="1"/>
  <c r="K187" i="4"/>
  <c r="J187" i="4"/>
  <c r="E187" i="4"/>
  <c r="D187" i="4"/>
  <c r="AH186" i="4"/>
  <c r="O186" i="4"/>
  <c r="M186" i="4"/>
  <c r="N186" i="4" s="1"/>
  <c r="K186" i="4"/>
  <c r="J186" i="4"/>
  <c r="E186" i="4"/>
  <c r="D186" i="4"/>
  <c r="AH185" i="4"/>
  <c r="O185" i="4"/>
  <c r="M185" i="4"/>
  <c r="N185" i="4" s="1"/>
  <c r="K185" i="4"/>
  <c r="J185" i="4"/>
  <c r="E185" i="4"/>
  <c r="D185" i="4"/>
  <c r="AH184" i="4"/>
  <c r="O184" i="4"/>
  <c r="N184" i="4"/>
  <c r="M184" i="4"/>
  <c r="K184" i="4"/>
  <c r="J184" i="4"/>
  <c r="E184" i="4"/>
  <c r="D184" i="4"/>
  <c r="AH183" i="4"/>
  <c r="O183" i="4"/>
  <c r="M183" i="4"/>
  <c r="N183" i="4" s="1"/>
  <c r="K183" i="4"/>
  <c r="J183" i="4"/>
  <c r="E183" i="4"/>
  <c r="D183" i="4"/>
  <c r="AH182" i="4"/>
  <c r="O182" i="4"/>
  <c r="M182" i="4"/>
  <c r="N182" i="4" s="1"/>
  <c r="K182" i="4"/>
  <c r="J182" i="4"/>
  <c r="E182" i="4"/>
  <c r="D182" i="4"/>
  <c r="AH181" i="4"/>
  <c r="O181" i="4"/>
  <c r="N181" i="4"/>
  <c r="M181" i="4"/>
  <c r="K181" i="4"/>
  <c r="J181" i="4"/>
  <c r="E181" i="4"/>
  <c r="D181" i="4"/>
  <c r="AH180" i="4"/>
  <c r="O180" i="4"/>
  <c r="M180" i="4"/>
  <c r="N180" i="4" s="1"/>
  <c r="K180" i="4"/>
  <c r="J180" i="4"/>
  <c r="E180" i="4"/>
  <c r="D180" i="4"/>
  <c r="AH179" i="4"/>
  <c r="O179" i="4"/>
  <c r="N179" i="4"/>
  <c r="M179" i="4"/>
  <c r="K179" i="4"/>
  <c r="J179" i="4"/>
  <c r="E179" i="4"/>
  <c r="D179" i="4"/>
  <c r="AH178" i="4"/>
  <c r="O178" i="4"/>
  <c r="M178" i="4"/>
  <c r="N178" i="4" s="1"/>
  <c r="K178" i="4"/>
  <c r="J178" i="4"/>
  <c r="E178" i="4"/>
  <c r="D178" i="4"/>
  <c r="AH177" i="4"/>
  <c r="O177" i="4"/>
  <c r="M177" i="4"/>
  <c r="N177" i="4" s="1"/>
  <c r="K177" i="4"/>
  <c r="J177" i="4"/>
  <c r="E177" i="4"/>
  <c r="D177" i="4"/>
  <c r="AH176" i="4"/>
  <c r="O176" i="4"/>
  <c r="N176" i="4"/>
  <c r="M176" i="4"/>
  <c r="K176" i="4"/>
  <c r="J176" i="4"/>
  <c r="E176" i="4"/>
  <c r="D176" i="4"/>
  <c r="AH175" i="4"/>
  <c r="O175" i="4"/>
  <c r="N175" i="4"/>
  <c r="M175" i="4"/>
  <c r="K175" i="4"/>
  <c r="J175" i="4"/>
  <c r="E175" i="4"/>
  <c r="D175" i="4"/>
  <c r="AH174" i="4"/>
  <c r="O174" i="4"/>
  <c r="M174" i="4"/>
  <c r="N174" i="4" s="1"/>
  <c r="K174" i="4"/>
  <c r="J174" i="4"/>
  <c r="E174" i="4"/>
  <c r="D174" i="4"/>
  <c r="AH173" i="4"/>
  <c r="O173" i="4"/>
  <c r="M173" i="4"/>
  <c r="N173" i="4" s="1"/>
  <c r="K173" i="4"/>
  <c r="J173" i="4"/>
  <c r="E173" i="4"/>
  <c r="D173" i="4"/>
  <c r="AH172" i="4"/>
  <c r="O172" i="4"/>
  <c r="N172" i="4"/>
  <c r="M172" i="4"/>
  <c r="K172" i="4"/>
  <c r="J172" i="4"/>
  <c r="E172" i="4"/>
  <c r="D172" i="4"/>
  <c r="AH171" i="4"/>
  <c r="O171" i="4"/>
  <c r="M171" i="4"/>
  <c r="N171" i="4" s="1"/>
  <c r="K171" i="4"/>
  <c r="J171" i="4"/>
  <c r="E171" i="4"/>
  <c r="D171" i="4"/>
  <c r="AH170" i="4"/>
  <c r="O170" i="4"/>
  <c r="M170" i="4"/>
  <c r="N170" i="4" s="1"/>
  <c r="K170" i="4"/>
  <c r="J170" i="4"/>
  <c r="E170" i="4"/>
  <c r="D170" i="4"/>
  <c r="AH169" i="4"/>
  <c r="O169" i="4"/>
  <c r="N169" i="4"/>
  <c r="M169" i="4"/>
  <c r="K169" i="4"/>
  <c r="J169" i="4"/>
  <c r="E169" i="4"/>
  <c r="D169" i="4"/>
  <c r="AH168" i="4"/>
  <c r="O168" i="4"/>
  <c r="M168" i="4"/>
  <c r="N168" i="4" s="1"/>
  <c r="K168" i="4"/>
  <c r="J168" i="4"/>
  <c r="E168" i="4"/>
  <c r="D168" i="4"/>
  <c r="AH167" i="4"/>
  <c r="O167" i="4"/>
  <c r="M167" i="4"/>
  <c r="N167" i="4" s="1"/>
  <c r="K167" i="4"/>
  <c r="J167" i="4"/>
  <c r="E167" i="4"/>
  <c r="D167" i="4"/>
  <c r="AH166" i="4"/>
  <c r="O166" i="4"/>
  <c r="M166" i="4"/>
  <c r="N166" i="4" s="1"/>
  <c r="K166" i="4"/>
  <c r="J166" i="4"/>
  <c r="E166" i="4"/>
  <c r="D166" i="4"/>
  <c r="AH165" i="4"/>
  <c r="O165" i="4"/>
  <c r="N165" i="4"/>
  <c r="M165" i="4"/>
  <c r="K165" i="4"/>
  <c r="J165" i="4"/>
  <c r="E165" i="4"/>
  <c r="D165" i="4"/>
  <c r="AH164" i="4"/>
  <c r="O164" i="4"/>
  <c r="N164" i="4"/>
  <c r="M164" i="4"/>
  <c r="K164" i="4"/>
  <c r="J164" i="4"/>
  <c r="E164" i="4"/>
  <c r="D164" i="4"/>
  <c r="AH163" i="4"/>
  <c r="O163" i="4"/>
  <c r="M163" i="4"/>
  <c r="N163" i="4" s="1"/>
  <c r="K163" i="4"/>
  <c r="J163" i="4"/>
  <c r="E163" i="4"/>
  <c r="D163" i="4"/>
  <c r="AH162" i="4"/>
  <c r="O162" i="4"/>
  <c r="M162" i="4"/>
  <c r="N162" i="4" s="1"/>
  <c r="K162" i="4"/>
  <c r="J162" i="4"/>
  <c r="E162" i="4"/>
  <c r="D162" i="4"/>
  <c r="AH161" i="4"/>
  <c r="O161" i="4"/>
  <c r="M161" i="4"/>
  <c r="N161" i="4" s="1"/>
  <c r="K161" i="4"/>
  <c r="J161" i="4"/>
  <c r="E161" i="4"/>
  <c r="D161" i="4"/>
  <c r="AH160" i="4"/>
  <c r="O160" i="4"/>
  <c r="M160" i="4"/>
  <c r="N160" i="4" s="1"/>
  <c r="K160" i="4"/>
  <c r="J160" i="4"/>
  <c r="E160" i="4"/>
  <c r="D160" i="4"/>
  <c r="AH159" i="4"/>
  <c r="O159" i="4"/>
  <c r="M159" i="4"/>
  <c r="N159" i="4" s="1"/>
  <c r="K159" i="4"/>
  <c r="J159" i="4"/>
  <c r="E159" i="4"/>
  <c r="D159" i="4"/>
  <c r="AH158" i="4"/>
  <c r="O158" i="4"/>
  <c r="M158" i="4"/>
  <c r="N158" i="4" s="1"/>
  <c r="K158" i="4"/>
  <c r="J158" i="4"/>
  <c r="E158" i="4"/>
  <c r="D158" i="4"/>
  <c r="AH157" i="4"/>
  <c r="O157" i="4"/>
  <c r="N157" i="4"/>
  <c r="M157" i="4"/>
  <c r="K157" i="4"/>
  <c r="J157" i="4"/>
  <c r="E157" i="4"/>
  <c r="D157" i="4"/>
  <c r="AH156" i="4"/>
  <c r="O156" i="4"/>
  <c r="N156" i="4"/>
  <c r="M156" i="4"/>
  <c r="K156" i="4"/>
  <c r="J156" i="4"/>
  <c r="E156" i="4"/>
  <c r="D156" i="4"/>
  <c r="AH155" i="4"/>
  <c r="O155" i="4"/>
  <c r="M155" i="4"/>
  <c r="N155" i="4" s="1"/>
  <c r="K155" i="4"/>
  <c r="J155" i="4"/>
  <c r="E155" i="4"/>
  <c r="D155" i="4"/>
  <c r="AH154" i="4"/>
  <c r="O154" i="4"/>
  <c r="M154" i="4"/>
  <c r="N154" i="4" s="1"/>
  <c r="K154" i="4"/>
  <c r="J154" i="4"/>
  <c r="E154" i="4"/>
  <c r="D154" i="4"/>
  <c r="AH153" i="4"/>
  <c r="O153" i="4"/>
  <c r="M153" i="4"/>
  <c r="N153" i="4" s="1"/>
  <c r="K153" i="4"/>
  <c r="J153" i="4"/>
  <c r="E153" i="4"/>
  <c r="D153" i="4"/>
  <c r="AH152" i="4"/>
  <c r="O152" i="4"/>
  <c r="M152" i="4"/>
  <c r="N152" i="4" s="1"/>
  <c r="K152" i="4"/>
  <c r="J152" i="4"/>
  <c r="E152" i="4"/>
  <c r="D152" i="4"/>
  <c r="AH151" i="4"/>
  <c r="O151" i="4"/>
  <c r="M151" i="4"/>
  <c r="N151" i="4" s="1"/>
  <c r="K151" i="4"/>
  <c r="J151" i="4"/>
  <c r="E151" i="4"/>
  <c r="D151" i="4"/>
  <c r="AH150" i="4"/>
  <c r="O150" i="4"/>
  <c r="M150" i="4"/>
  <c r="N150" i="4" s="1"/>
  <c r="K150" i="4"/>
  <c r="J150" i="4"/>
  <c r="E150" i="4"/>
  <c r="D150" i="4"/>
  <c r="AH149" i="4"/>
  <c r="O149" i="4"/>
  <c r="N149" i="4"/>
  <c r="M149" i="4"/>
  <c r="K149" i="4"/>
  <c r="J149" i="4"/>
  <c r="E149" i="4"/>
  <c r="D149" i="4"/>
  <c r="AH148" i="4"/>
  <c r="O148" i="4"/>
  <c r="N148" i="4"/>
  <c r="M148" i="4"/>
  <c r="K148" i="4"/>
  <c r="J148" i="4"/>
  <c r="E148" i="4"/>
  <c r="D148" i="4"/>
  <c r="AH147" i="4"/>
  <c r="O147" i="4"/>
  <c r="M147" i="4"/>
  <c r="N147" i="4" s="1"/>
  <c r="K147" i="4"/>
  <c r="J147" i="4"/>
  <c r="E147" i="4"/>
  <c r="D147" i="4"/>
  <c r="AH146" i="4"/>
  <c r="O146" i="4"/>
  <c r="M146" i="4"/>
  <c r="N146" i="4" s="1"/>
  <c r="K146" i="4"/>
  <c r="J146" i="4"/>
  <c r="E146" i="4"/>
  <c r="D146" i="4"/>
  <c r="AH145" i="4"/>
  <c r="O145" i="4"/>
  <c r="M145" i="4"/>
  <c r="N145" i="4" s="1"/>
  <c r="K145" i="4"/>
  <c r="J145" i="4"/>
  <c r="E145" i="4"/>
  <c r="D145" i="4"/>
  <c r="AH144" i="4"/>
  <c r="O144" i="4"/>
  <c r="M144" i="4"/>
  <c r="N144" i="4" s="1"/>
  <c r="K144" i="4"/>
  <c r="J144" i="4"/>
  <c r="E144" i="4"/>
  <c r="D144" i="4"/>
  <c r="AH143" i="4"/>
  <c r="O143" i="4"/>
  <c r="M143" i="4"/>
  <c r="N143" i="4" s="1"/>
  <c r="K143" i="4"/>
  <c r="J143" i="4"/>
  <c r="E143" i="4"/>
  <c r="D143" i="4"/>
  <c r="AH142" i="4"/>
  <c r="O142" i="4"/>
  <c r="M142" i="4"/>
  <c r="N142" i="4" s="1"/>
  <c r="K142" i="4"/>
  <c r="J142" i="4"/>
  <c r="E142" i="4"/>
  <c r="D142" i="4"/>
  <c r="AH141" i="4"/>
  <c r="O141" i="4"/>
  <c r="N141" i="4"/>
  <c r="M141" i="4"/>
  <c r="K141" i="4"/>
  <c r="J141" i="4"/>
  <c r="E141" i="4"/>
  <c r="D141" i="4"/>
  <c r="AH140" i="4"/>
  <c r="O140" i="4"/>
  <c r="M140" i="4"/>
  <c r="N140" i="4" s="1"/>
  <c r="K140" i="4"/>
  <c r="J140" i="4"/>
  <c r="E140" i="4"/>
  <c r="D140" i="4"/>
  <c r="AH139" i="4"/>
  <c r="O139" i="4"/>
  <c r="M139" i="4"/>
  <c r="N139" i="4" s="1"/>
  <c r="K139" i="4"/>
  <c r="J139" i="4"/>
  <c r="E139" i="4"/>
  <c r="D139" i="4"/>
  <c r="AH138" i="4"/>
  <c r="O138" i="4"/>
  <c r="M138" i="4"/>
  <c r="N138" i="4" s="1"/>
  <c r="K138" i="4"/>
  <c r="J138" i="4"/>
  <c r="E138" i="4"/>
  <c r="D138" i="4"/>
  <c r="AH137" i="4"/>
  <c r="O137" i="4"/>
  <c r="M137" i="4"/>
  <c r="N137" i="4" s="1"/>
  <c r="K137" i="4"/>
  <c r="J137" i="4"/>
  <c r="E137" i="4"/>
  <c r="D137" i="4"/>
  <c r="AH136" i="4"/>
  <c r="O136" i="4"/>
  <c r="N136" i="4"/>
  <c r="M136" i="4"/>
  <c r="K136" i="4"/>
  <c r="J136" i="4"/>
  <c r="E136" i="4"/>
  <c r="D136" i="4"/>
  <c r="AH135" i="4"/>
  <c r="O135" i="4"/>
  <c r="M135" i="4"/>
  <c r="N135" i="4" s="1"/>
  <c r="K135" i="4"/>
  <c r="J135" i="4"/>
  <c r="E135" i="4"/>
  <c r="D135" i="4"/>
  <c r="AH134" i="4"/>
  <c r="O134" i="4"/>
  <c r="M134" i="4"/>
  <c r="N134" i="4" s="1"/>
  <c r="K134" i="4"/>
  <c r="J134" i="4"/>
  <c r="E134" i="4"/>
  <c r="D134" i="4"/>
  <c r="AH133" i="4"/>
  <c r="O133" i="4"/>
  <c r="N133" i="4"/>
  <c r="M133" i="4"/>
  <c r="K133" i="4"/>
  <c r="J133" i="4"/>
  <c r="E133" i="4"/>
  <c r="D133" i="4"/>
  <c r="AH132" i="4"/>
  <c r="O132" i="4"/>
  <c r="M132" i="4"/>
  <c r="N132" i="4" s="1"/>
  <c r="K132" i="4"/>
  <c r="J132" i="4"/>
  <c r="E132" i="4"/>
  <c r="D132" i="4"/>
  <c r="AH131" i="4"/>
  <c r="O131" i="4"/>
  <c r="M131" i="4"/>
  <c r="N131" i="4" s="1"/>
  <c r="K131" i="4"/>
  <c r="J131" i="4"/>
  <c r="E131" i="4"/>
  <c r="D131" i="4"/>
  <c r="AH130" i="4"/>
  <c r="O130" i="4"/>
  <c r="M130" i="4"/>
  <c r="N130" i="4" s="1"/>
  <c r="K130" i="4"/>
  <c r="J130" i="4"/>
  <c r="E130" i="4"/>
  <c r="D130" i="4"/>
  <c r="AH129" i="4"/>
  <c r="O129" i="4"/>
  <c r="N129" i="4"/>
  <c r="M129" i="4"/>
  <c r="K129" i="4"/>
  <c r="J129" i="4"/>
  <c r="E129" i="4"/>
  <c r="D129" i="4"/>
  <c r="AH128" i="4"/>
  <c r="O128" i="4"/>
  <c r="N128" i="4"/>
  <c r="M128" i="4"/>
  <c r="K128" i="4"/>
  <c r="J128" i="4"/>
  <c r="E128" i="4"/>
  <c r="D128" i="4"/>
  <c r="AH127" i="4"/>
  <c r="O127" i="4"/>
  <c r="M127" i="4"/>
  <c r="N127" i="4" s="1"/>
  <c r="K127" i="4"/>
  <c r="J127" i="4"/>
  <c r="E127" i="4"/>
  <c r="D127" i="4"/>
  <c r="AH126" i="4"/>
  <c r="O126" i="4"/>
  <c r="N126" i="4"/>
  <c r="M126" i="4"/>
  <c r="K126" i="4"/>
  <c r="J126" i="4"/>
  <c r="E126" i="4"/>
  <c r="D126" i="4"/>
  <c r="AH125" i="4"/>
  <c r="O125" i="4"/>
  <c r="N125" i="4"/>
  <c r="M125" i="4"/>
  <c r="K125" i="4"/>
  <c r="J125" i="4"/>
  <c r="E125" i="4"/>
  <c r="D125" i="4"/>
  <c r="AH124" i="4"/>
  <c r="O124" i="4"/>
  <c r="N124" i="4"/>
  <c r="M124" i="4"/>
  <c r="K124" i="4"/>
  <c r="J124" i="4"/>
  <c r="E124" i="4"/>
  <c r="D124" i="4"/>
  <c r="AH123" i="4"/>
  <c r="O123" i="4"/>
  <c r="M123" i="4"/>
  <c r="N123" i="4" s="1"/>
  <c r="K123" i="4"/>
  <c r="J123" i="4"/>
  <c r="E123" i="4"/>
  <c r="D123" i="4"/>
  <c r="AH122" i="4"/>
  <c r="O122" i="4"/>
  <c r="M122" i="4"/>
  <c r="N122" i="4" s="1"/>
  <c r="K122" i="4"/>
  <c r="J122" i="4"/>
  <c r="E122" i="4"/>
  <c r="D122" i="4"/>
  <c r="AH121" i="4"/>
  <c r="O121" i="4"/>
  <c r="M121" i="4"/>
  <c r="N121" i="4" s="1"/>
  <c r="K121" i="4"/>
  <c r="J121" i="4"/>
  <c r="E121" i="4"/>
  <c r="D121" i="4"/>
  <c r="AH120" i="4"/>
  <c r="O120" i="4"/>
  <c r="N120" i="4"/>
  <c r="M120" i="4"/>
  <c r="K120" i="4"/>
  <c r="J120" i="4"/>
  <c r="E120" i="4"/>
  <c r="D120" i="4"/>
  <c r="AH119" i="4"/>
  <c r="O119" i="4"/>
  <c r="M119" i="4"/>
  <c r="N119" i="4" s="1"/>
  <c r="K119" i="4"/>
  <c r="J119" i="4"/>
  <c r="E119" i="4"/>
  <c r="D119" i="4"/>
  <c r="AH118" i="4"/>
  <c r="O118" i="4"/>
  <c r="M118" i="4"/>
  <c r="N118" i="4" s="1"/>
  <c r="K118" i="4"/>
  <c r="J118" i="4"/>
  <c r="E118" i="4"/>
  <c r="D118" i="4"/>
  <c r="AH117" i="4"/>
  <c r="O117" i="4"/>
  <c r="M117" i="4"/>
  <c r="N117" i="4" s="1"/>
  <c r="K117" i="4"/>
  <c r="J117" i="4"/>
  <c r="E117" i="4"/>
  <c r="D117" i="4"/>
  <c r="AH116" i="4"/>
  <c r="O116" i="4"/>
  <c r="M116" i="4"/>
  <c r="N116" i="4" s="1"/>
  <c r="K116" i="4"/>
  <c r="J116" i="4"/>
  <c r="E116" i="4"/>
  <c r="D116" i="4"/>
  <c r="AH115" i="4"/>
  <c r="O115" i="4"/>
  <c r="M115" i="4"/>
  <c r="N115" i="4" s="1"/>
  <c r="K115" i="4"/>
  <c r="J115" i="4"/>
  <c r="E115" i="4"/>
  <c r="D115" i="4"/>
  <c r="AH114" i="4"/>
  <c r="O114" i="4"/>
  <c r="M114" i="4"/>
  <c r="N114" i="4" s="1"/>
  <c r="K114" i="4"/>
  <c r="J114" i="4"/>
  <c r="E114" i="4"/>
  <c r="D114" i="4"/>
  <c r="AH113" i="4"/>
  <c r="O113" i="4"/>
  <c r="M113" i="4"/>
  <c r="N113" i="4" s="1"/>
  <c r="K113" i="4"/>
  <c r="J113" i="4"/>
  <c r="E113" i="4"/>
  <c r="D113" i="4"/>
  <c r="AH112" i="4"/>
  <c r="O112" i="4"/>
  <c r="M112" i="4"/>
  <c r="N112" i="4" s="1"/>
  <c r="K112" i="4"/>
  <c r="J112" i="4"/>
  <c r="E112" i="4"/>
  <c r="D112" i="4"/>
  <c r="AH111" i="4"/>
  <c r="O111" i="4"/>
  <c r="M111" i="4"/>
  <c r="N111" i="4" s="1"/>
  <c r="K111" i="4"/>
  <c r="J111" i="4"/>
  <c r="E111" i="4"/>
  <c r="D111" i="4"/>
  <c r="AH110" i="4"/>
  <c r="O110" i="4"/>
  <c r="M110" i="4"/>
  <c r="N110" i="4" s="1"/>
  <c r="K110" i="4"/>
  <c r="J110" i="4"/>
  <c r="E110" i="4"/>
  <c r="D110" i="4"/>
  <c r="AH109" i="4"/>
  <c r="O109" i="4"/>
  <c r="M109" i="4"/>
  <c r="N109" i="4" s="1"/>
  <c r="K109" i="4"/>
  <c r="J109" i="4"/>
  <c r="E109" i="4"/>
  <c r="D109" i="4"/>
  <c r="AH108" i="4"/>
  <c r="O108" i="4"/>
  <c r="N108" i="4"/>
  <c r="M108" i="4"/>
  <c r="K108" i="4"/>
  <c r="J108" i="4"/>
  <c r="E108" i="4"/>
  <c r="D108" i="4"/>
  <c r="AH107" i="4"/>
  <c r="O107" i="4"/>
  <c r="N107" i="4"/>
  <c r="M107" i="4"/>
  <c r="K107" i="4"/>
  <c r="J107" i="4"/>
  <c r="E107" i="4"/>
  <c r="D107" i="4"/>
  <c r="AH106" i="4"/>
  <c r="O106" i="4"/>
  <c r="M106" i="4"/>
  <c r="N106" i="4" s="1"/>
  <c r="K106" i="4"/>
  <c r="J106" i="4"/>
  <c r="E106" i="4"/>
  <c r="D106" i="4"/>
  <c r="AH105" i="4"/>
  <c r="O105" i="4"/>
  <c r="M105" i="4"/>
  <c r="N105" i="4" s="1"/>
  <c r="K105" i="4"/>
  <c r="J105" i="4"/>
  <c r="E105" i="4"/>
  <c r="D105" i="4"/>
  <c r="AH104" i="4"/>
  <c r="O104" i="4"/>
  <c r="M104" i="4"/>
  <c r="N104" i="4" s="1"/>
  <c r="K104" i="4"/>
  <c r="J104" i="4"/>
  <c r="E104" i="4"/>
  <c r="D104" i="4"/>
  <c r="AH103" i="4"/>
  <c r="O103" i="4"/>
  <c r="M103" i="4"/>
  <c r="N103" i="4" s="1"/>
  <c r="K103" i="4"/>
  <c r="J103" i="4"/>
  <c r="E103" i="4"/>
  <c r="D103" i="4"/>
  <c r="AH102" i="4"/>
  <c r="O102" i="4"/>
  <c r="M102" i="4"/>
  <c r="N102" i="4" s="1"/>
  <c r="K102" i="4"/>
  <c r="J102" i="4"/>
  <c r="E102" i="4"/>
  <c r="D102" i="4"/>
  <c r="AH101" i="4"/>
  <c r="O101" i="4"/>
  <c r="M101" i="4"/>
  <c r="N101" i="4" s="1"/>
  <c r="K101" i="4"/>
  <c r="J101" i="4"/>
  <c r="E101" i="4"/>
  <c r="D101" i="4"/>
  <c r="AH100" i="4"/>
  <c r="O100" i="4"/>
  <c r="M100" i="4"/>
  <c r="N100" i="4" s="1"/>
  <c r="K100" i="4"/>
  <c r="J100" i="4"/>
  <c r="E100" i="4"/>
  <c r="D100" i="4"/>
  <c r="AH99" i="4"/>
  <c r="O99" i="4"/>
  <c r="N99" i="4"/>
  <c r="M99" i="4"/>
  <c r="K99" i="4"/>
  <c r="J99" i="4"/>
  <c r="E99" i="4"/>
  <c r="D99" i="4"/>
  <c r="AH98" i="4"/>
  <c r="O98" i="4"/>
  <c r="M98" i="4"/>
  <c r="N98" i="4" s="1"/>
  <c r="K98" i="4"/>
  <c r="J98" i="4"/>
  <c r="E98" i="4"/>
  <c r="D98" i="4"/>
  <c r="AH97" i="4"/>
  <c r="O97" i="4"/>
  <c r="M97" i="4"/>
  <c r="N97" i="4" s="1"/>
  <c r="K97" i="4"/>
  <c r="J97" i="4"/>
  <c r="E97" i="4"/>
  <c r="D97" i="4"/>
  <c r="AH96" i="4"/>
  <c r="O96" i="4"/>
  <c r="M96" i="4"/>
  <c r="N96" i="4" s="1"/>
  <c r="K96" i="4"/>
  <c r="J96" i="4"/>
  <c r="E96" i="4"/>
  <c r="D96" i="4"/>
  <c r="AH95" i="4"/>
  <c r="O95" i="4"/>
  <c r="M95" i="4"/>
  <c r="N95" i="4" s="1"/>
  <c r="K95" i="4"/>
  <c r="J95" i="4"/>
  <c r="E95" i="4"/>
  <c r="D95" i="4"/>
  <c r="AH94" i="4"/>
  <c r="O94" i="4"/>
  <c r="M94" i="4"/>
  <c r="N94" i="4" s="1"/>
  <c r="K94" i="4"/>
  <c r="J94" i="4"/>
  <c r="E94" i="4"/>
  <c r="D94" i="4"/>
  <c r="AH93" i="4"/>
  <c r="O93" i="4"/>
  <c r="M93" i="4"/>
  <c r="N93" i="4" s="1"/>
  <c r="K93" i="4"/>
  <c r="J93" i="4"/>
  <c r="E93" i="4"/>
  <c r="D93" i="4"/>
  <c r="AH92" i="4"/>
  <c r="O92" i="4"/>
  <c r="M92" i="4"/>
  <c r="N92" i="4" s="1"/>
  <c r="K92" i="4"/>
  <c r="J92" i="4"/>
  <c r="E92" i="4"/>
  <c r="D92" i="4"/>
  <c r="AH91" i="4"/>
  <c r="O91" i="4"/>
  <c r="M91" i="4"/>
  <c r="N91" i="4" s="1"/>
  <c r="K91" i="4"/>
  <c r="J91" i="4"/>
  <c r="E91" i="4"/>
  <c r="D91" i="4"/>
  <c r="AH90" i="4"/>
  <c r="O90" i="4"/>
  <c r="M90" i="4"/>
  <c r="N90" i="4" s="1"/>
  <c r="K90" i="4"/>
  <c r="J90" i="4"/>
  <c r="E90" i="4"/>
  <c r="D90" i="4"/>
  <c r="AH89" i="4"/>
  <c r="O89" i="4"/>
  <c r="M89" i="4"/>
  <c r="N89" i="4" s="1"/>
  <c r="K89" i="4"/>
  <c r="J89" i="4"/>
  <c r="E89" i="4"/>
  <c r="D89" i="4"/>
  <c r="AH88" i="4"/>
  <c r="O88" i="4"/>
  <c r="M88" i="4"/>
  <c r="N88" i="4" s="1"/>
  <c r="K88" i="4"/>
  <c r="J88" i="4"/>
  <c r="E88" i="4"/>
  <c r="D88" i="4"/>
  <c r="AH87" i="4"/>
  <c r="O87" i="4"/>
  <c r="N87" i="4"/>
  <c r="M87" i="4"/>
  <c r="K87" i="4"/>
  <c r="J87" i="4"/>
  <c r="E87" i="4"/>
  <c r="D87" i="4"/>
  <c r="AH86" i="4"/>
  <c r="O86" i="4"/>
  <c r="M86" i="4"/>
  <c r="N86" i="4" s="1"/>
  <c r="K86" i="4"/>
  <c r="J86" i="4"/>
  <c r="E86" i="4"/>
  <c r="D86" i="4"/>
  <c r="AH85" i="4"/>
  <c r="O85" i="4"/>
  <c r="N85" i="4"/>
  <c r="M85" i="4"/>
  <c r="K85" i="4"/>
  <c r="J85" i="4"/>
  <c r="E85" i="4"/>
  <c r="D85" i="4"/>
  <c r="AH84" i="4"/>
  <c r="O84" i="4"/>
  <c r="N84" i="4"/>
  <c r="M84" i="4"/>
  <c r="K84" i="4"/>
  <c r="J84" i="4"/>
  <c r="E84" i="4"/>
  <c r="D84" i="4"/>
  <c r="AH83" i="4"/>
  <c r="O83" i="4"/>
  <c r="N83" i="4"/>
  <c r="M83" i="4"/>
  <c r="K83" i="4"/>
  <c r="J83" i="4"/>
  <c r="E83" i="4"/>
  <c r="D83" i="4"/>
  <c r="AH82" i="4"/>
  <c r="O82" i="4"/>
  <c r="N82" i="4"/>
  <c r="M82" i="4"/>
  <c r="K82" i="4"/>
  <c r="J82" i="4"/>
  <c r="E82" i="4"/>
  <c r="D82" i="4"/>
  <c r="AH81" i="4"/>
  <c r="O81" i="4"/>
  <c r="M81" i="4"/>
  <c r="N81" i="4" s="1"/>
  <c r="K81" i="4"/>
  <c r="J81" i="4"/>
  <c r="E81" i="4"/>
  <c r="D81" i="4"/>
  <c r="AH80" i="4"/>
  <c r="O80" i="4"/>
  <c r="M80" i="4"/>
  <c r="N80" i="4" s="1"/>
  <c r="K80" i="4"/>
  <c r="J80" i="4"/>
  <c r="E80" i="4"/>
  <c r="D80" i="4"/>
  <c r="AH79" i="4"/>
  <c r="O79" i="4"/>
  <c r="N79" i="4"/>
  <c r="M79" i="4"/>
  <c r="K79" i="4"/>
  <c r="J79" i="4"/>
  <c r="E79" i="4"/>
  <c r="D79" i="4"/>
  <c r="AH78" i="4"/>
  <c r="O78" i="4"/>
  <c r="M78" i="4"/>
  <c r="N78" i="4" s="1"/>
  <c r="K78" i="4"/>
  <c r="J78" i="4"/>
  <c r="E78" i="4"/>
  <c r="D78" i="4"/>
  <c r="M77" i="4"/>
  <c r="N77" i="4" s="1"/>
  <c r="O77" i="4" s="1"/>
  <c r="K77" i="4"/>
  <c r="J77" i="4"/>
  <c r="E77" i="4"/>
  <c r="D77" i="4"/>
  <c r="M76" i="4"/>
  <c r="N76" i="4" s="1"/>
  <c r="O76" i="4" s="1"/>
  <c r="K76" i="4"/>
  <c r="J76" i="4"/>
  <c r="E76" i="4"/>
  <c r="D76" i="4"/>
  <c r="M75" i="4"/>
  <c r="N75" i="4" s="1"/>
  <c r="O75" i="4" s="1"/>
  <c r="K75" i="4"/>
  <c r="J75" i="4"/>
  <c r="E75" i="4"/>
  <c r="D75" i="4"/>
  <c r="M74" i="4"/>
  <c r="N74" i="4" s="1"/>
  <c r="O74" i="4" s="1"/>
  <c r="K74" i="4"/>
  <c r="J74" i="4"/>
  <c r="E74" i="4"/>
  <c r="D74" i="4"/>
  <c r="M73" i="4"/>
  <c r="N73" i="4" s="1"/>
  <c r="O73" i="4" s="1"/>
  <c r="K73" i="4"/>
  <c r="J73" i="4"/>
  <c r="D73" i="4"/>
  <c r="E73" i="4" s="1"/>
  <c r="M72" i="4"/>
  <c r="N72" i="4" s="1"/>
  <c r="O72" i="4" s="1"/>
  <c r="K72" i="4"/>
  <c r="J72" i="4"/>
  <c r="E72" i="4"/>
  <c r="D72" i="4"/>
  <c r="M71" i="4"/>
  <c r="N71" i="4" s="1"/>
  <c r="O71" i="4" s="1"/>
  <c r="K71" i="4"/>
  <c r="J71" i="4"/>
  <c r="D71" i="4"/>
  <c r="E71" i="4" s="1"/>
  <c r="M70" i="4"/>
  <c r="N70" i="4" s="1"/>
  <c r="O70" i="4" s="1"/>
  <c r="K70" i="4"/>
  <c r="J70" i="4"/>
  <c r="E70" i="4"/>
  <c r="D70" i="4"/>
  <c r="M69" i="4"/>
  <c r="N69" i="4" s="1"/>
  <c r="O69" i="4" s="1"/>
  <c r="K69" i="4"/>
  <c r="J69" i="4"/>
  <c r="E69" i="4"/>
  <c r="D69" i="4"/>
  <c r="M68" i="4"/>
  <c r="N68" i="4" s="1"/>
  <c r="O68" i="4" s="1"/>
  <c r="J68" i="4"/>
  <c r="K68" i="4" s="1"/>
  <c r="D68" i="4"/>
  <c r="E68" i="4" s="1"/>
  <c r="M67" i="4"/>
  <c r="N67" i="4" s="1"/>
  <c r="O67" i="4" s="1"/>
  <c r="J67" i="4"/>
  <c r="K67" i="4" s="1"/>
  <c r="D67" i="4"/>
  <c r="E67" i="4" s="1"/>
  <c r="M66" i="4"/>
  <c r="N66" i="4" s="1"/>
  <c r="O66" i="4" s="1"/>
  <c r="J66" i="4"/>
  <c r="K66" i="4" s="1"/>
  <c r="E66" i="4"/>
  <c r="D66" i="4"/>
  <c r="M65" i="4"/>
  <c r="N65" i="4" s="1"/>
  <c r="O65" i="4" s="1"/>
  <c r="J65" i="4"/>
  <c r="K65" i="4" s="1"/>
  <c r="D65" i="4"/>
  <c r="E65" i="4" s="1"/>
  <c r="Y64" i="4"/>
  <c r="V64" i="4"/>
  <c r="M64" i="4"/>
  <c r="L64" i="4" a="1"/>
  <c r="L64" i="4" s="1"/>
  <c r="K64" i="4"/>
  <c r="J64" i="4"/>
  <c r="H64" i="4"/>
  <c r="D64" i="4"/>
  <c r="Y63" i="4"/>
  <c r="V63" i="4"/>
  <c r="M63" i="4"/>
  <c r="R63" i="4" s="1"/>
  <c r="L63" i="4" a="1"/>
  <c r="L63" i="4" s="1"/>
  <c r="J63" i="4"/>
  <c r="H63" i="4"/>
  <c r="D63" i="4"/>
  <c r="Y62" i="4"/>
  <c r="V62" i="4"/>
  <c r="M62" i="4"/>
  <c r="R62" i="4" s="1"/>
  <c r="L62" i="4" a="1"/>
  <c r="L62" i="4" s="1"/>
  <c r="J62" i="4"/>
  <c r="H62" i="4"/>
  <c r="V146" i="4" s="1"/>
  <c r="D62" i="4"/>
  <c r="Y61" i="4"/>
  <c r="V61" i="4"/>
  <c r="M61" i="4"/>
  <c r="R61" i="4" s="1"/>
  <c r="L61" i="4" a="1"/>
  <c r="L61" i="4" s="1"/>
  <c r="J61" i="4"/>
  <c r="H61" i="4"/>
  <c r="V145" i="4" s="1"/>
  <c r="D61" i="4"/>
  <c r="Y60" i="4"/>
  <c r="V60" i="4"/>
  <c r="R60" i="4"/>
  <c r="N60" i="4"/>
  <c r="M60" i="4"/>
  <c r="L60" i="4" a="1"/>
  <c r="L60" i="4" s="1"/>
  <c r="J60" i="4"/>
  <c r="K63" i="4" s="1"/>
  <c r="H60" i="4"/>
  <c r="V144" i="4" s="1"/>
  <c r="D60" i="4"/>
  <c r="Y59" i="4"/>
  <c r="V59" i="4"/>
  <c r="R59" i="4"/>
  <c r="N59" i="4"/>
  <c r="M59" i="4"/>
  <c r="L59" i="4" a="1"/>
  <c r="L59" i="4" s="1"/>
  <c r="J59" i="4"/>
  <c r="H59" i="4"/>
  <c r="V143" i="4" s="1"/>
  <c r="D59" i="4"/>
  <c r="Y58" i="4"/>
  <c r="V58" i="4"/>
  <c r="R58" i="4"/>
  <c r="N58" i="4"/>
  <c r="M58" i="4"/>
  <c r="L58" i="4" a="1"/>
  <c r="L58" i="4" s="1"/>
  <c r="J58" i="4"/>
  <c r="H58" i="4"/>
  <c r="V142" i="4" s="1"/>
  <c r="D58" i="4"/>
  <c r="E61" i="4" s="1"/>
  <c r="Y57" i="4"/>
  <c r="V57" i="4"/>
  <c r="M57" i="4"/>
  <c r="R57" i="4" s="1"/>
  <c r="L57" i="4" a="1"/>
  <c r="L57" i="4" s="1"/>
  <c r="J57" i="4"/>
  <c r="H57" i="4"/>
  <c r="D57" i="4"/>
  <c r="Y56" i="4"/>
  <c r="V56" i="4"/>
  <c r="M56" i="4"/>
  <c r="L56" i="4" a="1"/>
  <c r="L56" i="4" s="1"/>
  <c r="J56" i="4"/>
  <c r="K62" i="4" s="1"/>
  <c r="H56" i="4"/>
  <c r="E56" i="4"/>
  <c r="D56" i="4"/>
  <c r="Y55" i="4"/>
  <c r="V55" i="4"/>
  <c r="M55" i="4"/>
  <c r="R55" i="4" s="1"/>
  <c r="L55" i="4" a="1"/>
  <c r="L55" i="4" s="1"/>
  <c r="J55" i="4"/>
  <c r="H55" i="4"/>
  <c r="D55" i="4"/>
  <c r="Y54" i="4"/>
  <c r="V54" i="4"/>
  <c r="M54" i="4"/>
  <c r="L54" i="4" a="1"/>
  <c r="L54" i="4" s="1"/>
  <c r="J54" i="4"/>
  <c r="K60" i="4" s="1"/>
  <c r="H54" i="4"/>
  <c r="V138" i="4" s="1"/>
  <c r="D54" i="4"/>
  <c r="Y53" i="4"/>
  <c r="V53" i="4"/>
  <c r="M53" i="4"/>
  <c r="R53" i="4" s="1"/>
  <c r="L53" i="4" a="1"/>
  <c r="L53" i="4" s="1"/>
  <c r="J53" i="4"/>
  <c r="K59" i="4" s="1"/>
  <c r="H53" i="4"/>
  <c r="V137" i="4" s="1"/>
  <c r="D53" i="4"/>
  <c r="E59" i="4" s="1"/>
  <c r="Y52" i="4"/>
  <c r="V52" i="4"/>
  <c r="R52" i="4"/>
  <c r="N52" i="4"/>
  <c r="M52" i="4"/>
  <c r="L52" i="4" a="1"/>
  <c r="L52" i="4" s="1"/>
  <c r="J52" i="4"/>
  <c r="H52" i="4"/>
  <c r="V136" i="4" s="1"/>
  <c r="D52" i="4"/>
  <c r="E58" i="4" s="1"/>
  <c r="AG51" i="4"/>
  <c r="AH51" i="4" s="1"/>
  <c r="Y51" i="4"/>
  <c r="V51" i="4"/>
  <c r="R51" i="4"/>
  <c r="M51" i="4"/>
  <c r="L51" i="4" a="1"/>
  <c r="L51" i="4" s="1"/>
  <c r="J51" i="4"/>
  <c r="H51" i="4"/>
  <c r="V135" i="4" s="1"/>
  <c r="D51" i="4"/>
  <c r="Y50" i="4"/>
  <c r="V50" i="4"/>
  <c r="M50" i="4"/>
  <c r="L50" i="4" a="1"/>
  <c r="L50" i="4" s="1"/>
  <c r="J50" i="4"/>
  <c r="H50" i="4"/>
  <c r="V134" i="4" s="1"/>
  <c r="D50" i="4"/>
  <c r="Y49" i="4"/>
  <c r="V49" i="4"/>
  <c r="M49" i="4"/>
  <c r="R49" i="4" s="1"/>
  <c r="L49" i="4" a="1"/>
  <c r="L49" i="4" s="1"/>
  <c r="K49" i="4"/>
  <c r="J49" i="4"/>
  <c r="H49" i="4"/>
  <c r="V133" i="4" s="1"/>
  <c r="D49" i="4"/>
  <c r="Y48" i="4"/>
  <c r="V48" i="4"/>
  <c r="M48" i="4"/>
  <c r="R48" i="4" s="1"/>
  <c r="L48" i="4" a="1"/>
  <c r="L48" i="4" s="1"/>
  <c r="J48" i="4"/>
  <c r="K54" i="4" s="1"/>
  <c r="H48" i="4"/>
  <c r="D48" i="4"/>
  <c r="E54" i="4" s="1"/>
  <c r="Y47" i="4"/>
  <c r="V47" i="4"/>
  <c r="M47" i="4"/>
  <c r="R47" i="4" s="1"/>
  <c r="L47" i="4" a="1"/>
  <c r="L47" i="4" s="1"/>
  <c r="J47" i="4"/>
  <c r="K53" i="4" s="1"/>
  <c r="H47" i="4"/>
  <c r="V131" i="4" s="1"/>
  <c r="D47" i="4"/>
  <c r="Y46" i="4"/>
  <c r="V46" i="4"/>
  <c r="M46" i="4"/>
  <c r="R46" i="4" s="1"/>
  <c r="L46" i="4" a="1"/>
  <c r="L46" i="4" s="1"/>
  <c r="J46" i="4"/>
  <c r="H46" i="4"/>
  <c r="V130" i="4" s="1"/>
  <c r="D46" i="4"/>
  <c r="Y45" i="4"/>
  <c r="V45" i="4"/>
  <c r="N45" i="4"/>
  <c r="M45" i="4"/>
  <c r="R45" i="4" s="1"/>
  <c r="L45" i="4" a="1"/>
  <c r="L45" i="4" s="1"/>
  <c r="J45" i="4"/>
  <c r="H45" i="4"/>
  <c r="V129" i="4" s="1"/>
  <c r="D45" i="4"/>
  <c r="Y44" i="4"/>
  <c r="V44" i="4"/>
  <c r="R44" i="4"/>
  <c r="N44" i="4"/>
  <c r="M44" i="4"/>
  <c r="L44" i="4" a="1"/>
  <c r="L44" i="4" s="1"/>
  <c r="J44" i="4"/>
  <c r="H44" i="4"/>
  <c r="V128" i="4" s="1"/>
  <c r="D44" i="4"/>
  <c r="AG43" i="4"/>
  <c r="AH43" i="4" s="1"/>
  <c r="Y43" i="4"/>
  <c r="V43" i="4"/>
  <c r="R43" i="4"/>
  <c r="M43" i="4"/>
  <c r="L43" i="4" a="1"/>
  <c r="L43" i="4" s="1"/>
  <c r="J43" i="4"/>
  <c r="H43" i="4"/>
  <c r="V127" i="4" s="1"/>
  <c r="D43" i="4"/>
  <c r="Y42" i="4"/>
  <c r="V42" i="4"/>
  <c r="M42" i="4"/>
  <c r="N43" i="4" s="1"/>
  <c r="L42" i="4" a="1"/>
  <c r="L42" i="4" s="1"/>
  <c r="J42" i="4"/>
  <c r="H42" i="4"/>
  <c r="D42" i="4"/>
  <c r="Y41" i="4"/>
  <c r="V41" i="4"/>
  <c r="M41" i="4"/>
  <c r="L41" i="4" a="1"/>
  <c r="L41" i="4" s="1"/>
  <c r="J41" i="4"/>
  <c r="H41" i="4"/>
  <c r="D41" i="4"/>
  <c r="Y40" i="4"/>
  <c r="V40" i="4"/>
  <c r="M40" i="4"/>
  <c r="L40" i="4" a="1"/>
  <c r="L40" i="4" s="1"/>
  <c r="J40" i="4"/>
  <c r="K46" i="4" s="1"/>
  <c r="H40" i="4"/>
  <c r="D40" i="4"/>
  <c r="Y39" i="4"/>
  <c r="V39" i="4"/>
  <c r="R39" i="4"/>
  <c r="M39" i="4"/>
  <c r="N39" i="4" s="1"/>
  <c r="L39" i="4" a="1"/>
  <c r="L39" i="4" s="1"/>
  <c r="J39" i="4"/>
  <c r="H39" i="4"/>
  <c r="V123" i="4" s="1"/>
  <c r="D39" i="4"/>
  <c r="Y38" i="4"/>
  <c r="V38" i="4"/>
  <c r="N38" i="4"/>
  <c r="M38" i="4"/>
  <c r="R38" i="4" s="1"/>
  <c r="L38" i="4" a="1"/>
  <c r="L38" i="4" s="1"/>
  <c r="J38" i="4"/>
  <c r="K44" i="4" s="1"/>
  <c r="H38" i="4"/>
  <c r="V122" i="4" s="1"/>
  <c r="D38" i="4"/>
  <c r="Y37" i="4"/>
  <c r="V37" i="4"/>
  <c r="N37" i="4"/>
  <c r="M37" i="4"/>
  <c r="R37" i="4" s="1"/>
  <c r="U37" i="4" s="1"/>
  <c r="L37" i="4" a="1"/>
  <c r="L37" i="4" s="1"/>
  <c r="J37" i="4"/>
  <c r="H37" i="4"/>
  <c r="V121" i="4" s="1"/>
  <c r="D37" i="4"/>
  <c r="E43" i="4" s="1"/>
  <c r="AG36" i="4"/>
  <c r="AH36" i="4" s="1"/>
  <c r="Y36" i="4"/>
  <c r="V36" i="4"/>
  <c r="S36" i="4"/>
  <c r="R36" i="4"/>
  <c r="N36" i="4"/>
  <c r="M36" i="4"/>
  <c r="L36" i="4" a="1"/>
  <c r="L36" i="4" s="1"/>
  <c r="J36" i="4"/>
  <c r="H36" i="4"/>
  <c r="V120" i="4" s="1"/>
  <c r="D36" i="4"/>
  <c r="Y35" i="4"/>
  <c r="V35" i="4"/>
  <c r="M35" i="4"/>
  <c r="R35" i="4" s="1"/>
  <c r="L35" i="4" a="1"/>
  <c r="L35" i="4" s="1"/>
  <c r="J35" i="4"/>
  <c r="K40" i="4" s="1"/>
  <c r="H35" i="4"/>
  <c r="D35" i="4"/>
  <c r="E40" i="4" s="1"/>
  <c r="Y34" i="4"/>
  <c r="V34" i="4"/>
  <c r="M34" i="4"/>
  <c r="N34" i="4" s="1"/>
  <c r="L34" i="4" a="1"/>
  <c r="L34" i="4" s="1"/>
  <c r="J34" i="4"/>
  <c r="H34" i="4"/>
  <c r="V118" i="4" s="1"/>
  <c r="D34" i="4"/>
  <c r="Y33" i="4"/>
  <c r="V33" i="4"/>
  <c r="M33" i="4"/>
  <c r="R33" i="4" s="1"/>
  <c r="U33" i="4" s="1"/>
  <c r="L33" i="4" a="1"/>
  <c r="L33" i="4" s="1"/>
  <c r="J33" i="4"/>
  <c r="K39" i="4" s="1"/>
  <c r="H33" i="4"/>
  <c r="V117" i="4" s="1"/>
  <c r="D33" i="4"/>
  <c r="E39" i="4" s="1"/>
  <c r="AG32" i="4"/>
  <c r="AH32" i="4" s="1"/>
  <c r="Y32" i="4"/>
  <c r="V32" i="4"/>
  <c r="S32" i="4"/>
  <c r="R32" i="4"/>
  <c r="U32" i="4" s="1"/>
  <c r="N32" i="4"/>
  <c r="M32" i="4"/>
  <c r="L32" i="4" a="1"/>
  <c r="L32" i="4" s="1"/>
  <c r="J32" i="4"/>
  <c r="H32" i="4"/>
  <c r="V116" i="4" s="1"/>
  <c r="D32" i="4"/>
  <c r="E38" i="4" s="1"/>
  <c r="Y31" i="4"/>
  <c r="V31" i="4"/>
  <c r="U31" i="4"/>
  <c r="X31" i="4" s="1"/>
  <c r="R31" i="4"/>
  <c r="M31" i="4"/>
  <c r="L31" i="4" a="1"/>
  <c r="L31" i="4" s="1"/>
  <c r="H31" i="4"/>
  <c r="V115" i="4" s="1"/>
  <c r="I30" i="4"/>
  <c r="C30" i="4"/>
  <c r="AG29" i="4"/>
  <c r="I29" i="4"/>
  <c r="C29" i="4"/>
  <c r="AH29" i="4" s="1"/>
  <c r="I28" i="4"/>
  <c r="C28" i="4"/>
  <c r="AG48" i="4" s="1"/>
  <c r="AH48" i="4" s="1"/>
  <c r="AG27" i="4"/>
  <c r="I27" i="4"/>
  <c r="B15" i="4" s="1"/>
  <c r="C27" i="4"/>
  <c r="AG47" i="4" s="1"/>
  <c r="AH47" i="4" s="1"/>
  <c r="I26" i="4"/>
  <c r="C26" i="4"/>
  <c r="AG46" i="4" s="1"/>
  <c r="AH46" i="4" s="1"/>
  <c r="I25" i="4"/>
  <c r="C25" i="4"/>
  <c r="I24" i="4"/>
  <c r="C24" i="4"/>
  <c r="AG22" i="4"/>
  <c r="C22" i="4"/>
  <c r="AG42" i="4" s="1"/>
  <c r="AH42" i="4" s="1"/>
  <c r="C21" i="4"/>
  <c r="AG41" i="4" s="1"/>
  <c r="AH41" i="4" s="1"/>
  <c r="C20" i="4"/>
  <c r="AG40" i="4" s="1"/>
  <c r="AH40" i="4" s="1"/>
  <c r="C19" i="4"/>
  <c r="AG39" i="4" s="1"/>
  <c r="AH39" i="4" s="1"/>
  <c r="C18" i="4"/>
  <c r="H18" i="4" s="1"/>
  <c r="V102" i="4" s="1"/>
  <c r="C17" i="4"/>
  <c r="AG37" i="4" s="1"/>
  <c r="AH37" i="4" s="1"/>
  <c r="C15" i="4"/>
  <c r="H14" i="4" s="1"/>
  <c r="C14" i="4"/>
  <c r="H13" i="4" s="1"/>
  <c r="C13" i="4"/>
  <c r="AG33" i="4" s="1"/>
  <c r="AH33" i="4" s="1"/>
  <c r="C12" i="4"/>
  <c r="H12" i="4" s="1"/>
  <c r="C11" i="4"/>
  <c r="AG31" i="4" s="1"/>
  <c r="AH31" i="4" s="1"/>
  <c r="C10" i="4"/>
  <c r="AG30" i="4" s="1"/>
  <c r="AH30" i="4" s="1"/>
  <c r="H9" i="4"/>
  <c r="C8" i="4"/>
  <c r="H8" i="4" s="1"/>
  <c r="C7" i="4"/>
  <c r="H6" i="4" s="1"/>
  <c r="C6" i="4"/>
  <c r="AG26" i="4" s="1"/>
  <c r="H5" i="4"/>
  <c r="C5" i="4"/>
  <c r="AG25" i="4" s="1"/>
  <c r="C4" i="4"/>
  <c r="H3" i="4" s="1"/>
  <c r="B4" i="4"/>
  <c r="C3" i="4"/>
  <c r="H2" i="4" s="1"/>
  <c r="C1" i="3" a="1"/>
  <c r="C1" i="3" s="1"/>
  <c r="B1" i="3" a="1"/>
  <c r="B1" i="3" s="1"/>
  <c r="A1" i="3" a="1"/>
  <c r="A1" i="3" s="1"/>
  <c r="R16" i="2"/>
  <c r="AH385" i="1"/>
  <c r="O385" i="1"/>
  <c r="M385" i="1"/>
  <c r="N385" i="1" s="1"/>
  <c r="K385" i="1"/>
  <c r="J385" i="1"/>
  <c r="E385" i="1"/>
  <c r="D385" i="1"/>
  <c r="AH384" i="1"/>
  <c r="O384" i="1"/>
  <c r="M384" i="1"/>
  <c r="N384" i="1" s="1"/>
  <c r="K384" i="1"/>
  <c r="J384" i="1"/>
  <c r="E384" i="1"/>
  <c r="D384" i="1"/>
  <c r="AH383" i="1"/>
  <c r="O383" i="1"/>
  <c r="M383" i="1"/>
  <c r="N383" i="1" s="1"/>
  <c r="K383" i="1"/>
  <c r="J383" i="1"/>
  <c r="E383" i="1"/>
  <c r="D383" i="1"/>
  <c r="AH382" i="1"/>
  <c r="O382" i="1"/>
  <c r="M382" i="1"/>
  <c r="N382" i="1" s="1"/>
  <c r="K382" i="1"/>
  <c r="J382" i="1"/>
  <c r="E382" i="1"/>
  <c r="D382" i="1"/>
  <c r="AH381" i="1"/>
  <c r="O381" i="1"/>
  <c r="M381" i="1"/>
  <c r="N381" i="1" s="1"/>
  <c r="K381" i="1"/>
  <c r="J381" i="1"/>
  <c r="E381" i="1"/>
  <c r="D381" i="1"/>
  <c r="AH380" i="1"/>
  <c r="O380" i="1"/>
  <c r="N380" i="1"/>
  <c r="M380" i="1"/>
  <c r="K380" i="1"/>
  <c r="J380" i="1"/>
  <c r="E380" i="1"/>
  <c r="D380" i="1"/>
  <c r="AH379" i="1"/>
  <c r="O379" i="1"/>
  <c r="N379" i="1"/>
  <c r="M379" i="1"/>
  <c r="K379" i="1"/>
  <c r="J379" i="1"/>
  <c r="E379" i="1"/>
  <c r="D379" i="1"/>
  <c r="AH378" i="1"/>
  <c r="O378" i="1"/>
  <c r="N378" i="1"/>
  <c r="M378" i="1"/>
  <c r="K378" i="1"/>
  <c r="J378" i="1"/>
  <c r="E378" i="1"/>
  <c r="D378" i="1"/>
  <c r="AH377" i="1"/>
  <c r="O377" i="1"/>
  <c r="N377" i="1"/>
  <c r="M377" i="1"/>
  <c r="K377" i="1"/>
  <c r="J377" i="1"/>
  <c r="E377" i="1"/>
  <c r="D377" i="1"/>
  <c r="AH376" i="1"/>
  <c r="O376" i="1"/>
  <c r="N376" i="1"/>
  <c r="M376" i="1"/>
  <c r="K376" i="1"/>
  <c r="J376" i="1"/>
  <c r="E376" i="1"/>
  <c r="D376" i="1"/>
  <c r="AH375" i="1"/>
  <c r="O375" i="1"/>
  <c r="M375" i="1"/>
  <c r="N375" i="1" s="1"/>
  <c r="K375" i="1"/>
  <c r="J375" i="1"/>
  <c r="E375" i="1"/>
  <c r="D375" i="1"/>
  <c r="AH374" i="1"/>
  <c r="O374" i="1"/>
  <c r="M374" i="1"/>
  <c r="N374" i="1" s="1"/>
  <c r="K374" i="1"/>
  <c r="J374" i="1"/>
  <c r="E374" i="1"/>
  <c r="D374" i="1"/>
  <c r="AH373" i="1"/>
  <c r="O373" i="1"/>
  <c r="M373" i="1"/>
  <c r="N373" i="1" s="1"/>
  <c r="K373" i="1"/>
  <c r="J373" i="1"/>
  <c r="E373" i="1"/>
  <c r="D373" i="1"/>
  <c r="AH372" i="1"/>
  <c r="O372" i="1"/>
  <c r="N372" i="1"/>
  <c r="M372" i="1"/>
  <c r="K372" i="1"/>
  <c r="J372" i="1"/>
  <c r="E372" i="1"/>
  <c r="D372" i="1"/>
  <c r="AH371" i="1"/>
  <c r="O371" i="1"/>
  <c r="N371" i="1"/>
  <c r="M371" i="1"/>
  <c r="K371" i="1"/>
  <c r="J371" i="1"/>
  <c r="E371" i="1"/>
  <c r="D371" i="1"/>
  <c r="AH370" i="1"/>
  <c r="O370" i="1"/>
  <c r="N370" i="1"/>
  <c r="M370" i="1"/>
  <c r="K370" i="1"/>
  <c r="J370" i="1"/>
  <c r="E370" i="1"/>
  <c r="D370" i="1"/>
  <c r="AH369" i="1"/>
  <c r="O369" i="1"/>
  <c r="N369" i="1"/>
  <c r="M369" i="1"/>
  <c r="K369" i="1"/>
  <c r="J369" i="1"/>
  <c r="E369" i="1"/>
  <c r="D369" i="1"/>
  <c r="AH368" i="1"/>
  <c r="O368" i="1"/>
  <c r="N368" i="1"/>
  <c r="M368" i="1"/>
  <c r="K368" i="1"/>
  <c r="J368" i="1"/>
  <c r="E368" i="1"/>
  <c r="D368" i="1"/>
  <c r="AH367" i="1"/>
  <c r="O367" i="1"/>
  <c r="M367" i="1"/>
  <c r="N367" i="1" s="1"/>
  <c r="K367" i="1"/>
  <c r="J367" i="1"/>
  <c r="E367" i="1"/>
  <c r="D367" i="1"/>
  <c r="AH366" i="1"/>
  <c r="O366" i="1"/>
  <c r="N366" i="1"/>
  <c r="M366" i="1"/>
  <c r="K366" i="1"/>
  <c r="J366" i="1"/>
  <c r="E366" i="1"/>
  <c r="D366" i="1"/>
  <c r="AH365" i="1"/>
  <c r="O365" i="1"/>
  <c r="N365" i="1"/>
  <c r="M365" i="1"/>
  <c r="K365" i="1"/>
  <c r="J365" i="1"/>
  <c r="E365" i="1"/>
  <c r="D365" i="1"/>
  <c r="AH364" i="1"/>
  <c r="O364" i="1"/>
  <c r="M364" i="1"/>
  <c r="N364" i="1" s="1"/>
  <c r="K364" i="1"/>
  <c r="J364" i="1"/>
  <c r="E364" i="1"/>
  <c r="D364" i="1"/>
  <c r="AH363" i="1"/>
  <c r="O363" i="1"/>
  <c r="N363" i="1"/>
  <c r="M363" i="1"/>
  <c r="K363" i="1"/>
  <c r="J363" i="1"/>
  <c r="E363" i="1"/>
  <c r="D363" i="1"/>
  <c r="AH362" i="1"/>
  <c r="O362" i="1"/>
  <c r="N362" i="1"/>
  <c r="M362" i="1"/>
  <c r="K362" i="1"/>
  <c r="J362" i="1"/>
  <c r="E362" i="1"/>
  <c r="D362" i="1"/>
  <c r="AH361" i="1"/>
  <c r="O361" i="1"/>
  <c r="N361" i="1"/>
  <c r="M361" i="1"/>
  <c r="K361" i="1"/>
  <c r="J361" i="1"/>
  <c r="E361" i="1"/>
  <c r="D361" i="1"/>
  <c r="AH360" i="1"/>
  <c r="O360" i="1"/>
  <c r="N360" i="1"/>
  <c r="M360" i="1"/>
  <c r="K360" i="1"/>
  <c r="J360" i="1"/>
  <c r="E360" i="1"/>
  <c r="D360" i="1"/>
  <c r="AH359" i="1"/>
  <c r="O359" i="1"/>
  <c r="M359" i="1"/>
  <c r="N359" i="1" s="1"/>
  <c r="K359" i="1"/>
  <c r="J359" i="1"/>
  <c r="E359" i="1"/>
  <c r="D359" i="1"/>
  <c r="AH358" i="1"/>
  <c r="O358" i="1"/>
  <c r="M358" i="1"/>
  <c r="N358" i="1" s="1"/>
  <c r="K358" i="1"/>
  <c r="J358" i="1"/>
  <c r="E358" i="1"/>
  <c r="D358" i="1"/>
  <c r="AH357" i="1"/>
  <c r="O357" i="1"/>
  <c r="N357" i="1"/>
  <c r="M357" i="1"/>
  <c r="K357" i="1"/>
  <c r="J357" i="1"/>
  <c r="E357" i="1"/>
  <c r="D357" i="1"/>
  <c r="AH356" i="1"/>
  <c r="O356" i="1"/>
  <c r="M356" i="1"/>
  <c r="N356" i="1" s="1"/>
  <c r="K356" i="1"/>
  <c r="J356" i="1"/>
  <c r="E356" i="1"/>
  <c r="D356" i="1"/>
  <c r="AH355" i="1"/>
  <c r="O355" i="1"/>
  <c r="N355" i="1"/>
  <c r="M355" i="1"/>
  <c r="K355" i="1"/>
  <c r="J355" i="1"/>
  <c r="E355" i="1"/>
  <c r="D355" i="1"/>
  <c r="AH354" i="1"/>
  <c r="O354" i="1"/>
  <c r="N354" i="1"/>
  <c r="M354" i="1"/>
  <c r="K354" i="1"/>
  <c r="J354" i="1"/>
  <c r="E354" i="1"/>
  <c r="D354" i="1"/>
  <c r="AH353" i="1"/>
  <c r="O353" i="1"/>
  <c r="N353" i="1"/>
  <c r="M353" i="1"/>
  <c r="K353" i="1"/>
  <c r="J353" i="1"/>
  <c r="E353" i="1"/>
  <c r="D353" i="1"/>
  <c r="AH352" i="1"/>
  <c r="O352" i="1"/>
  <c r="N352" i="1"/>
  <c r="M352" i="1"/>
  <c r="K352" i="1"/>
  <c r="J352" i="1"/>
  <c r="E352" i="1"/>
  <c r="D352" i="1"/>
  <c r="AH351" i="1"/>
  <c r="O351" i="1"/>
  <c r="M351" i="1"/>
  <c r="N351" i="1" s="1"/>
  <c r="K351" i="1"/>
  <c r="J351" i="1"/>
  <c r="E351" i="1"/>
  <c r="D351" i="1"/>
  <c r="AH350" i="1"/>
  <c r="O350" i="1"/>
  <c r="N350" i="1"/>
  <c r="M350" i="1"/>
  <c r="K350" i="1"/>
  <c r="J350" i="1"/>
  <c r="E350" i="1"/>
  <c r="D350" i="1"/>
  <c r="AH349" i="1"/>
  <c r="O349" i="1"/>
  <c r="N349" i="1"/>
  <c r="M349" i="1"/>
  <c r="K349" i="1"/>
  <c r="J349" i="1"/>
  <c r="E349" i="1"/>
  <c r="D349" i="1"/>
  <c r="AH348" i="1"/>
  <c r="O348" i="1"/>
  <c r="M348" i="1"/>
  <c r="N348" i="1" s="1"/>
  <c r="K348" i="1"/>
  <c r="J348" i="1"/>
  <c r="E348" i="1"/>
  <c r="D348" i="1"/>
  <c r="AH347" i="1"/>
  <c r="O347" i="1"/>
  <c r="N347" i="1"/>
  <c r="M347" i="1"/>
  <c r="K347" i="1"/>
  <c r="J347" i="1"/>
  <c r="E347" i="1"/>
  <c r="D347" i="1"/>
  <c r="AH346" i="1"/>
  <c r="O346" i="1"/>
  <c r="N346" i="1"/>
  <c r="M346" i="1"/>
  <c r="K346" i="1"/>
  <c r="J346" i="1"/>
  <c r="E346" i="1"/>
  <c r="D346" i="1"/>
  <c r="AH345" i="1"/>
  <c r="O345" i="1"/>
  <c r="N345" i="1"/>
  <c r="M345" i="1"/>
  <c r="K345" i="1"/>
  <c r="J345" i="1"/>
  <c r="E345" i="1"/>
  <c r="D345" i="1"/>
  <c r="AH344" i="1"/>
  <c r="O344" i="1"/>
  <c r="N344" i="1"/>
  <c r="M344" i="1"/>
  <c r="K344" i="1"/>
  <c r="J344" i="1"/>
  <c r="E344" i="1"/>
  <c r="D344" i="1"/>
  <c r="AH343" i="1"/>
  <c r="O343" i="1"/>
  <c r="M343" i="1"/>
  <c r="N343" i="1" s="1"/>
  <c r="K343" i="1"/>
  <c r="J343" i="1"/>
  <c r="E343" i="1"/>
  <c r="D343" i="1"/>
  <c r="AH342" i="1"/>
  <c r="O342" i="1"/>
  <c r="N342" i="1"/>
  <c r="M342" i="1"/>
  <c r="K342" i="1"/>
  <c r="J342" i="1"/>
  <c r="E342" i="1"/>
  <c r="D342" i="1"/>
  <c r="AH341" i="1"/>
  <c r="O341" i="1"/>
  <c r="N341" i="1"/>
  <c r="M341" i="1"/>
  <c r="K341" i="1"/>
  <c r="J341" i="1"/>
  <c r="E341" i="1"/>
  <c r="D341" i="1"/>
  <c r="AH340" i="1"/>
  <c r="O340" i="1"/>
  <c r="M340" i="1"/>
  <c r="N340" i="1" s="1"/>
  <c r="K340" i="1"/>
  <c r="J340" i="1"/>
  <c r="E340" i="1"/>
  <c r="D340" i="1"/>
  <c r="AH339" i="1"/>
  <c r="O339" i="1"/>
  <c r="N339" i="1"/>
  <c r="M339" i="1"/>
  <c r="K339" i="1"/>
  <c r="J339" i="1"/>
  <c r="E339" i="1"/>
  <c r="D339" i="1"/>
  <c r="AH338" i="1"/>
  <c r="O338" i="1"/>
  <c r="N338" i="1"/>
  <c r="M338" i="1"/>
  <c r="K338" i="1"/>
  <c r="J338" i="1"/>
  <c r="E338" i="1"/>
  <c r="D338" i="1"/>
  <c r="AH337" i="1"/>
  <c r="O337" i="1"/>
  <c r="N337" i="1"/>
  <c r="M337" i="1"/>
  <c r="K337" i="1"/>
  <c r="J337" i="1"/>
  <c r="E337" i="1"/>
  <c r="D337" i="1"/>
  <c r="AH336" i="1"/>
  <c r="O336" i="1"/>
  <c r="N336" i="1"/>
  <c r="M336" i="1"/>
  <c r="K336" i="1"/>
  <c r="J336" i="1"/>
  <c r="E336" i="1"/>
  <c r="D336" i="1"/>
  <c r="AH335" i="1"/>
  <c r="O335" i="1"/>
  <c r="N335" i="1"/>
  <c r="M335" i="1"/>
  <c r="K335" i="1"/>
  <c r="J335" i="1"/>
  <c r="E335" i="1"/>
  <c r="D335" i="1"/>
  <c r="AH334" i="1"/>
  <c r="O334" i="1"/>
  <c r="M334" i="1"/>
  <c r="N334" i="1" s="1"/>
  <c r="K334" i="1"/>
  <c r="J334" i="1"/>
  <c r="E334" i="1"/>
  <c r="D334" i="1"/>
  <c r="AH333" i="1"/>
  <c r="O333" i="1"/>
  <c r="M333" i="1"/>
  <c r="N333" i="1" s="1"/>
  <c r="K333" i="1"/>
  <c r="J333" i="1"/>
  <c r="E333" i="1"/>
  <c r="D333" i="1"/>
  <c r="AH332" i="1"/>
  <c r="O332" i="1"/>
  <c r="M332" i="1"/>
  <c r="N332" i="1" s="1"/>
  <c r="K332" i="1"/>
  <c r="J332" i="1"/>
  <c r="E332" i="1"/>
  <c r="D332" i="1"/>
  <c r="AH331" i="1"/>
  <c r="O331" i="1"/>
  <c r="M331" i="1"/>
  <c r="N331" i="1" s="1"/>
  <c r="K331" i="1"/>
  <c r="J331" i="1"/>
  <c r="E331" i="1"/>
  <c r="D331" i="1"/>
  <c r="AH330" i="1"/>
  <c r="O330" i="1"/>
  <c r="M330" i="1"/>
  <c r="N330" i="1" s="1"/>
  <c r="K330" i="1"/>
  <c r="J330" i="1"/>
  <c r="E330" i="1"/>
  <c r="D330" i="1"/>
  <c r="AH329" i="1"/>
  <c r="O329" i="1"/>
  <c r="N329" i="1"/>
  <c r="M329" i="1"/>
  <c r="K329" i="1"/>
  <c r="J329" i="1"/>
  <c r="E329" i="1"/>
  <c r="D329" i="1"/>
  <c r="AH328" i="1"/>
  <c r="O328" i="1"/>
  <c r="M328" i="1"/>
  <c r="N328" i="1" s="1"/>
  <c r="K328" i="1"/>
  <c r="J328" i="1"/>
  <c r="E328" i="1"/>
  <c r="D328" i="1"/>
  <c r="AH327" i="1"/>
  <c r="O327" i="1"/>
  <c r="M327" i="1"/>
  <c r="N327" i="1" s="1"/>
  <c r="K327" i="1"/>
  <c r="J327" i="1"/>
  <c r="E327" i="1"/>
  <c r="D327" i="1"/>
  <c r="AH326" i="1"/>
  <c r="O326" i="1"/>
  <c r="M326" i="1"/>
  <c r="N326" i="1" s="1"/>
  <c r="K326" i="1"/>
  <c r="J326" i="1"/>
  <c r="E326" i="1"/>
  <c r="D326" i="1"/>
  <c r="AH325" i="1"/>
  <c r="O325" i="1"/>
  <c r="M325" i="1"/>
  <c r="N325" i="1" s="1"/>
  <c r="K325" i="1"/>
  <c r="J325" i="1"/>
  <c r="E325" i="1"/>
  <c r="D325" i="1"/>
  <c r="AH324" i="1"/>
  <c r="O324" i="1"/>
  <c r="M324" i="1"/>
  <c r="N324" i="1" s="1"/>
  <c r="K324" i="1"/>
  <c r="J324" i="1"/>
  <c r="E324" i="1"/>
  <c r="D324" i="1"/>
  <c r="AH323" i="1"/>
  <c r="O323" i="1"/>
  <c r="M323" i="1"/>
  <c r="N323" i="1" s="1"/>
  <c r="K323" i="1"/>
  <c r="J323" i="1"/>
  <c r="E323" i="1"/>
  <c r="D323" i="1"/>
  <c r="AH322" i="1"/>
  <c r="O322" i="1"/>
  <c r="M322" i="1"/>
  <c r="N322" i="1" s="1"/>
  <c r="K322" i="1"/>
  <c r="J322" i="1"/>
  <c r="E322" i="1"/>
  <c r="D322" i="1"/>
  <c r="AH321" i="1"/>
  <c r="O321" i="1"/>
  <c r="N321" i="1"/>
  <c r="M321" i="1"/>
  <c r="K321" i="1"/>
  <c r="J321" i="1"/>
  <c r="E321" i="1"/>
  <c r="D321" i="1"/>
  <c r="AH320" i="1"/>
  <c r="O320" i="1"/>
  <c r="M320" i="1"/>
  <c r="N320" i="1" s="1"/>
  <c r="K320" i="1"/>
  <c r="J320" i="1"/>
  <c r="E320" i="1"/>
  <c r="D320" i="1"/>
  <c r="AH319" i="1"/>
  <c r="O319" i="1"/>
  <c r="M319" i="1"/>
  <c r="N319" i="1" s="1"/>
  <c r="K319" i="1"/>
  <c r="J319" i="1"/>
  <c r="E319" i="1"/>
  <c r="D319" i="1"/>
  <c r="AH318" i="1"/>
  <c r="O318" i="1"/>
  <c r="M318" i="1"/>
  <c r="N318" i="1" s="1"/>
  <c r="K318" i="1"/>
  <c r="J318" i="1"/>
  <c r="E318" i="1"/>
  <c r="D318" i="1"/>
  <c r="AH317" i="1"/>
  <c r="O317" i="1"/>
  <c r="M317" i="1"/>
  <c r="N317" i="1" s="1"/>
  <c r="K317" i="1"/>
  <c r="J317" i="1"/>
  <c r="E317" i="1"/>
  <c r="D317" i="1"/>
  <c r="AH316" i="1"/>
  <c r="O316" i="1"/>
  <c r="N316" i="1"/>
  <c r="M316" i="1"/>
  <c r="K316" i="1"/>
  <c r="J316" i="1"/>
  <c r="E316" i="1"/>
  <c r="D316" i="1"/>
  <c r="AH315" i="1"/>
  <c r="O315" i="1"/>
  <c r="M315" i="1"/>
  <c r="N315" i="1" s="1"/>
  <c r="K315" i="1"/>
  <c r="J315" i="1"/>
  <c r="E315" i="1"/>
  <c r="D315" i="1"/>
  <c r="AH314" i="1"/>
  <c r="O314" i="1"/>
  <c r="M314" i="1"/>
  <c r="N314" i="1" s="1"/>
  <c r="K314" i="1"/>
  <c r="J314" i="1"/>
  <c r="E314" i="1"/>
  <c r="D314" i="1"/>
  <c r="AH313" i="1"/>
  <c r="O313" i="1"/>
  <c r="M313" i="1"/>
  <c r="N313" i="1" s="1"/>
  <c r="K313" i="1"/>
  <c r="J313" i="1"/>
  <c r="E313" i="1"/>
  <c r="D313" i="1"/>
  <c r="AH312" i="1"/>
  <c r="O312" i="1"/>
  <c r="M312" i="1"/>
  <c r="N312" i="1" s="1"/>
  <c r="K312" i="1"/>
  <c r="J312" i="1"/>
  <c r="E312" i="1"/>
  <c r="D312" i="1"/>
  <c r="AH311" i="1"/>
  <c r="O311" i="1"/>
  <c r="N311" i="1"/>
  <c r="M311" i="1"/>
  <c r="K311" i="1"/>
  <c r="J311" i="1"/>
  <c r="E311" i="1"/>
  <c r="D311" i="1"/>
  <c r="AH310" i="1"/>
  <c r="O310" i="1"/>
  <c r="M310" i="1"/>
  <c r="N310" i="1" s="1"/>
  <c r="K310" i="1"/>
  <c r="J310" i="1"/>
  <c r="E310" i="1"/>
  <c r="D310" i="1"/>
  <c r="AH309" i="1"/>
  <c r="O309" i="1"/>
  <c r="M309" i="1"/>
  <c r="N309" i="1" s="1"/>
  <c r="K309" i="1"/>
  <c r="J309" i="1"/>
  <c r="E309" i="1"/>
  <c r="D309" i="1"/>
  <c r="AH308" i="1"/>
  <c r="O308" i="1"/>
  <c r="N308" i="1"/>
  <c r="M308" i="1"/>
  <c r="K308" i="1"/>
  <c r="J308" i="1"/>
  <c r="E308" i="1"/>
  <c r="D308" i="1"/>
  <c r="AH307" i="1"/>
  <c r="O307" i="1"/>
  <c r="M307" i="1"/>
  <c r="N307" i="1" s="1"/>
  <c r="K307" i="1"/>
  <c r="J307" i="1"/>
  <c r="E307" i="1"/>
  <c r="D307" i="1"/>
  <c r="AH306" i="1"/>
  <c r="O306" i="1"/>
  <c r="M306" i="1"/>
  <c r="N306" i="1" s="1"/>
  <c r="K306" i="1"/>
  <c r="J306" i="1"/>
  <c r="E306" i="1"/>
  <c r="D306" i="1"/>
  <c r="AH305" i="1"/>
  <c r="O305" i="1"/>
  <c r="M305" i="1"/>
  <c r="N305" i="1" s="1"/>
  <c r="K305" i="1"/>
  <c r="J305" i="1"/>
  <c r="E305" i="1"/>
  <c r="D305" i="1"/>
  <c r="AH304" i="1"/>
  <c r="O304" i="1"/>
  <c r="M304" i="1"/>
  <c r="N304" i="1" s="1"/>
  <c r="K304" i="1"/>
  <c r="J304" i="1"/>
  <c r="E304" i="1"/>
  <c r="D304" i="1"/>
  <c r="AH303" i="1"/>
  <c r="O303" i="1"/>
  <c r="M303" i="1"/>
  <c r="N303" i="1" s="1"/>
  <c r="K303" i="1"/>
  <c r="J303" i="1"/>
  <c r="E303" i="1"/>
  <c r="D303" i="1"/>
  <c r="AH302" i="1"/>
  <c r="O302" i="1"/>
  <c r="M302" i="1"/>
  <c r="N302" i="1" s="1"/>
  <c r="K302" i="1"/>
  <c r="J302" i="1"/>
  <c r="E302" i="1"/>
  <c r="D302" i="1"/>
  <c r="AH301" i="1"/>
  <c r="O301" i="1"/>
  <c r="N301" i="1"/>
  <c r="M301" i="1"/>
  <c r="K301" i="1"/>
  <c r="J301" i="1"/>
  <c r="E301" i="1"/>
  <c r="D301" i="1"/>
  <c r="AH300" i="1"/>
  <c r="O300" i="1"/>
  <c r="N300" i="1"/>
  <c r="M300" i="1"/>
  <c r="K300" i="1"/>
  <c r="J300" i="1"/>
  <c r="E300" i="1"/>
  <c r="D300" i="1"/>
  <c r="AH299" i="1"/>
  <c r="O299" i="1"/>
  <c r="M299" i="1"/>
  <c r="N299" i="1" s="1"/>
  <c r="K299" i="1"/>
  <c r="J299" i="1"/>
  <c r="E299" i="1"/>
  <c r="D299" i="1"/>
  <c r="AH298" i="1"/>
  <c r="O298" i="1"/>
  <c r="M298" i="1"/>
  <c r="N298" i="1" s="1"/>
  <c r="K298" i="1"/>
  <c r="J298" i="1"/>
  <c r="E298" i="1"/>
  <c r="D298" i="1"/>
  <c r="AH297" i="1"/>
  <c r="O297" i="1"/>
  <c r="M297" i="1"/>
  <c r="N297" i="1" s="1"/>
  <c r="K297" i="1"/>
  <c r="J297" i="1"/>
  <c r="E297" i="1"/>
  <c r="D297" i="1"/>
  <c r="AH296" i="1"/>
  <c r="O296" i="1"/>
  <c r="M296" i="1"/>
  <c r="N296" i="1" s="1"/>
  <c r="K296" i="1"/>
  <c r="J296" i="1"/>
  <c r="E296" i="1"/>
  <c r="D296" i="1"/>
  <c r="AH295" i="1"/>
  <c r="O295" i="1"/>
  <c r="M295" i="1"/>
  <c r="N295" i="1" s="1"/>
  <c r="K295" i="1"/>
  <c r="J295" i="1"/>
  <c r="E295" i="1"/>
  <c r="D295" i="1"/>
  <c r="AH294" i="1"/>
  <c r="O294" i="1"/>
  <c r="M294" i="1"/>
  <c r="N294" i="1" s="1"/>
  <c r="K294" i="1"/>
  <c r="J294" i="1"/>
  <c r="E294" i="1"/>
  <c r="D294" i="1"/>
  <c r="AH293" i="1"/>
  <c r="O293" i="1"/>
  <c r="M293" i="1"/>
  <c r="N293" i="1" s="1"/>
  <c r="K293" i="1"/>
  <c r="J293" i="1"/>
  <c r="E293" i="1"/>
  <c r="D293" i="1"/>
  <c r="AH292" i="1"/>
  <c r="O292" i="1"/>
  <c r="N292" i="1"/>
  <c r="M292" i="1"/>
  <c r="K292" i="1"/>
  <c r="J292" i="1"/>
  <c r="E292" i="1"/>
  <c r="D292" i="1"/>
  <c r="AH291" i="1"/>
  <c r="O291" i="1"/>
  <c r="M291" i="1"/>
  <c r="N291" i="1" s="1"/>
  <c r="K291" i="1"/>
  <c r="J291" i="1"/>
  <c r="E291" i="1"/>
  <c r="D291" i="1"/>
  <c r="AH290" i="1"/>
  <c r="O290" i="1"/>
  <c r="M290" i="1"/>
  <c r="N290" i="1" s="1"/>
  <c r="K290" i="1"/>
  <c r="J290" i="1"/>
  <c r="E290" i="1"/>
  <c r="D290" i="1"/>
  <c r="AH289" i="1"/>
  <c r="O289" i="1"/>
  <c r="N289" i="1"/>
  <c r="M289" i="1"/>
  <c r="K289" i="1"/>
  <c r="J289" i="1"/>
  <c r="E289" i="1"/>
  <c r="D289" i="1"/>
  <c r="AH288" i="1"/>
  <c r="O288" i="1"/>
  <c r="N288" i="1"/>
  <c r="M288" i="1"/>
  <c r="K288" i="1"/>
  <c r="J288" i="1"/>
  <c r="E288" i="1"/>
  <c r="D288" i="1"/>
  <c r="AH287" i="1"/>
  <c r="O287" i="1"/>
  <c r="M287" i="1"/>
  <c r="N287" i="1" s="1"/>
  <c r="K287" i="1"/>
  <c r="J287" i="1"/>
  <c r="E287" i="1"/>
  <c r="D287" i="1"/>
  <c r="AH286" i="1"/>
  <c r="O286" i="1"/>
  <c r="N286" i="1"/>
  <c r="M286" i="1"/>
  <c r="K286" i="1"/>
  <c r="J286" i="1"/>
  <c r="E286" i="1"/>
  <c r="D286" i="1"/>
  <c r="AH285" i="1"/>
  <c r="O285" i="1"/>
  <c r="N285" i="1"/>
  <c r="M285" i="1"/>
  <c r="K285" i="1"/>
  <c r="J285" i="1"/>
  <c r="E285" i="1"/>
  <c r="D285" i="1"/>
  <c r="AH284" i="1"/>
  <c r="O284" i="1"/>
  <c r="M284" i="1"/>
  <c r="N284" i="1" s="1"/>
  <c r="K284" i="1"/>
  <c r="J284" i="1"/>
  <c r="E284" i="1"/>
  <c r="D284" i="1"/>
  <c r="AH283" i="1"/>
  <c r="O283" i="1"/>
  <c r="M283" i="1"/>
  <c r="N283" i="1" s="1"/>
  <c r="K283" i="1"/>
  <c r="J283" i="1"/>
  <c r="E283" i="1"/>
  <c r="D283" i="1"/>
  <c r="AH282" i="1"/>
  <c r="O282" i="1"/>
  <c r="M282" i="1"/>
  <c r="N282" i="1" s="1"/>
  <c r="K282" i="1"/>
  <c r="J282" i="1"/>
  <c r="E282" i="1"/>
  <c r="D282" i="1"/>
  <c r="AH281" i="1"/>
  <c r="O281" i="1"/>
  <c r="M281" i="1"/>
  <c r="N281" i="1" s="1"/>
  <c r="K281" i="1"/>
  <c r="J281" i="1"/>
  <c r="E281" i="1"/>
  <c r="D281" i="1"/>
  <c r="AH280" i="1"/>
  <c r="O280" i="1"/>
  <c r="M280" i="1"/>
  <c r="N280" i="1" s="1"/>
  <c r="K280" i="1"/>
  <c r="J280" i="1"/>
  <c r="E280" i="1"/>
  <c r="D280" i="1"/>
  <c r="AH279" i="1"/>
  <c r="O279" i="1"/>
  <c r="M279" i="1"/>
  <c r="N279" i="1" s="1"/>
  <c r="K279" i="1"/>
  <c r="J279" i="1"/>
  <c r="E279" i="1"/>
  <c r="D279" i="1"/>
  <c r="AH278" i="1"/>
  <c r="O278" i="1"/>
  <c r="M278" i="1"/>
  <c r="N278" i="1" s="1"/>
  <c r="K278" i="1"/>
  <c r="J278" i="1"/>
  <c r="E278" i="1"/>
  <c r="D278" i="1"/>
  <c r="AH277" i="1"/>
  <c r="O277" i="1"/>
  <c r="M277" i="1"/>
  <c r="N277" i="1" s="1"/>
  <c r="K277" i="1"/>
  <c r="J277" i="1"/>
  <c r="E277" i="1"/>
  <c r="D277" i="1"/>
  <c r="AH276" i="1"/>
  <c r="O276" i="1"/>
  <c r="N276" i="1"/>
  <c r="M276" i="1"/>
  <c r="K276" i="1"/>
  <c r="J276" i="1"/>
  <c r="E276" i="1"/>
  <c r="D276" i="1"/>
  <c r="AH275" i="1"/>
  <c r="O275" i="1"/>
  <c r="M275" i="1"/>
  <c r="N275" i="1" s="1"/>
  <c r="K275" i="1"/>
  <c r="J275" i="1"/>
  <c r="E275" i="1"/>
  <c r="D275" i="1"/>
  <c r="AH274" i="1"/>
  <c r="O274" i="1"/>
  <c r="M274" i="1"/>
  <c r="N274" i="1" s="1"/>
  <c r="K274" i="1"/>
  <c r="J274" i="1"/>
  <c r="E274" i="1"/>
  <c r="D274" i="1"/>
  <c r="AH273" i="1"/>
  <c r="O273" i="1"/>
  <c r="M273" i="1"/>
  <c r="N273" i="1" s="1"/>
  <c r="K273" i="1"/>
  <c r="J273" i="1"/>
  <c r="E273" i="1"/>
  <c r="D273" i="1"/>
  <c r="AH272" i="1"/>
  <c r="O272" i="1"/>
  <c r="M272" i="1"/>
  <c r="N272" i="1" s="1"/>
  <c r="K272" i="1"/>
  <c r="J272" i="1"/>
  <c r="E272" i="1"/>
  <c r="D272" i="1"/>
  <c r="AH271" i="1"/>
  <c r="O271" i="1"/>
  <c r="M271" i="1"/>
  <c r="N271" i="1" s="1"/>
  <c r="K271" i="1"/>
  <c r="J271" i="1"/>
  <c r="E271" i="1"/>
  <c r="D271" i="1"/>
  <c r="AH270" i="1"/>
  <c r="O270" i="1"/>
  <c r="N270" i="1"/>
  <c r="M270" i="1"/>
  <c r="K270" i="1"/>
  <c r="J270" i="1"/>
  <c r="E270" i="1"/>
  <c r="D270" i="1"/>
  <c r="AH269" i="1"/>
  <c r="O269" i="1"/>
  <c r="M269" i="1"/>
  <c r="N269" i="1" s="1"/>
  <c r="K269" i="1"/>
  <c r="J269" i="1"/>
  <c r="E269" i="1"/>
  <c r="D269" i="1"/>
  <c r="AH268" i="1"/>
  <c r="O268" i="1"/>
  <c r="N268" i="1"/>
  <c r="M268" i="1"/>
  <c r="K268" i="1"/>
  <c r="J268" i="1"/>
  <c r="E268" i="1"/>
  <c r="D268" i="1"/>
  <c r="AH267" i="1"/>
  <c r="O267" i="1"/>
  <c r="M267" i="1"/>
  <c r="N267" i="1" s="1"/>
  <c r="K267" i="1"/>
  <c r="J267" i="1"/>
  <c r="E267" i="1"/>
  <c r="D267" i="1"/>
  <c r="AH266" i="1"/>
  <c r="O266" i="1"/>
  <c r="M266" i="1"/>
  <c r="N266" i="1" s="1"/>
  <c r="K266" i="1"/>
  <c r="J266" i="1"/>
  <c r="E266" i="1"/>
  <c r="D266" i="1"/>
  <c r="AH265" i="1"/>
  <c r="O265" i="1"/>
  <c r="M265" i="1"/>
  <c r="N265" i="1" s="1"/>
  <c r="K265" i="1"/>
  <c r="J265" i="1"/>
  <c r="E265" i="1"/>
  <c r="D265" i="1"/>
  <c r="AH264" i="1"/>
  <c r="O264" i="1"/>
  <c r="M264" i="1"/>
  <c r="N264" i="1" s="1"/>
  <c r="K264" i="1"/>
  <c r="J264" i="1"/>
  <c r="E264" i="1"/>
  <c r="D264" i="1"/>
  <c r="AH263" i="1"/>
  <c r="O263" i="1"/>
  <c r="M263" i="1"/>
  <c r="N263" i="1" s="1"/>
  <c r="K263" i="1"/>
  <c r="J263" i="1"/>
  <c r="E263" i="1"/>
  <c r="D263" i="1"/>
  <c r="AH262" i="1"/>
  <c r="O262" i="1"/>
  <c r="M262" i="1"/>
  <c r="N262" i="1" s="1"/>
  <c r="K262" i="1"/>
  <c r="J262" i="1"/>
  <c r="E262" i="1"/>
  <c r="D262" i="1"/>
  <c r="AH261" i="1"/>
  <c r="O261" i="1"/>
  <c r="M261" i="1"/>
  <c r="N261" i="1" s="1"/>
  <c r="K261" i="1"/>
  <c r="J261" i="1"/>
  <c r="E261" i="1"/>
  <c r="D261" i="1"/>
  <c r="AH260" i="1"/>
  <c r="O260" i="1"/>
  <c r="M260" i="1"/>
  <c r="N260" i="1" s="1"/>
  <c r="K260" i="1"/>
  <c r="J260" i="1"/>
  <c r="E260" i="1"/>
  <c r="D260" i="1"/>
  <c r="AH259" i="1"/>
  <c r="O259" i="1"/>
  <c r="M259" i="1"/>
  <c r="N259" i="1" s="1"/>
  <c r="K259" i="1"/>
  <c r="J259" i="1"/>
  <c r="E259" i="1"/>
  <c r="D259" i="1"/>
  <c r="AH258" i="1"/>
  <c r="O258" i="1"/>
  <c r="M258" i="1"/>
  <c r="N258" i="1" s="1"/>
  <c r="K258" i="1"/>
  <c r="J258" i="1"/>
  <c r="E258" i="1"/>
  <c r="D258" i="1"/>
  <c r="AH257" i="1"/>
  <c r="O257" i="1"/>
  <c r="M257" i="1"/>
  <c r="N257" i="1" s="1"/>
  <c r="K257" i="1"/>
  <c r="J257" i="1"/>
  <c r="E257" i="1"/>
  <c r="D257" i="1"/>
  <c r="AH256" i="1"/>
  <c r="O256" i="1"/>
  <c r="N256" i="1"/>
  <c r="M256" i="1"/>
  <c r="K256" i="1"/>
  <c r="J256" i="1"/>
  <c r="E256" i="1"/>
  <c r="D256" i="1"/>
  <c r="AH255" i="1"/>
  <c r="O255" i="1"/>
  <c r="M255" i="1"/>
  <c r="N255" i="1" s="1"/>
  <c r="K255" i="1"/>
  <c r="J255" i="1"/>
  <c r="E255" i="1"/>
  <c r="D255" i="1"/>
  <c r="AH254" i="1"/>
  <c r="O254" i="1"/>
  <c r="N254" i="1"/>
  <c r="M254" i="1"/>
  <c r="K254" i="1"/>
  <c r="J254" i="1"/>
  <c r="E254" i="1"/>
  <c r="D254" i="1"/>
  <c r="AH253" i="1"/>
  <c r="O253" i="1"/>
  <c r="M253" i="1"/>
  <c r="N253" i="1" s="1"/>
  <c r="K253" i="1"/>
  <c r="J253" i="1"/>
  <c r="E253" i="1"/>
  <c r="D253" i="1"/>
  <c r="AH252" i="1"/>
  <c r="O252" i="1"/>
  <c r="N252" i="1"/>
  <c r="M252" i="1"/>
  <c r="K252" i="1"/>
  <c r="J252" i="1"/>
  <c r="E252" i="1"/>
  <c r="D252" i="1"/>
  <c r="AH251" i="1"/>
  <c r="O251" i="1"/>
  <c r="M251" i="1"/>
  <c r="N251" i="1" s="1"/>
  <c r="K251" i="1"/>
  <c r="J251" i="1"/>
  <c r="E251" i="1"/>
  <c r="D251" i="1"/>
  <c r="AH250" i="1"/>
  <c r="O250" i="1"/>
  <c r="M250" i="1"/>
  <c r="N250" i="1" s="1"/>
  <c r="K250" i="1"/>
  <c r="J250" i="1"/>
  <c r="E250" i="1"/>
  <c r="D250" i="1"/>
  <c r="AH249" i="1"/>
  <c r="O249" i="1"/>
  <c r="N249" i="1"/>
  <c r="M249" i="1"/>
  <c r="K249" i="1"/>
  <c r="J249" i="1"/>
  <c r="E249" i="1"/>
  <c r="D249" i="1"/>
  <c r="AH248" i="1"/>
  <c r="O248" i="1"/>
  <c r="N248" i="1"/>
  <c r="M248" i="1"/>
  <c r="K248" i="1"/>
  <c r="J248" i="1"/>
  <c r="E248" i="1"/>
  <c r="D248" i="1"/>
  <c r="AH247" i="1"/>
  <c r="O247" i="1"/>
  <c r="N247" i="1"/>
  <c r="M247" i="1"/>
  <c r="K247" i="1"/>
  <c r="J247" i="1"/>
  <c r="E247" i="1"/>
  <c r="D247" i="1"/>
  <c r="AH246" i="1"/>
  <c r="O246" i="1"/>
  <c r="M246" i="1"/>
  <c r="N246" i="1" s="1"/>
  <c r="K246" i="1"/>
  <c r="J246" i="1"/>
  <c r="E246" i="1"/>
  <c r="D246" i="1"/>
  <c r="AH245" i="1"/>
  <c r="O245" i="1"/>
  <c r="N245" i="1"/>
  <c r="M245" i="1"/>
  <c r="K245" i="1"/>
  <c r="J245" i="1"/>
  <c r="E245" i="1"/>
  <c r="D245" i="1"/>
  <c r="AH244" i="1"/>
  <c r="O244" i="1"/>
  <c r="M244" i="1"/>
  <c r="N244" i="1" s="1"/>
  <c r="K244" i="1"/>
  <c r="J244" i="1"/>
  <c r="E244" i="1"/>
  <c r="D244" i="1"/>
  <c r="AH243" i="1"/>
  <c r="O243" i="1"/>
  <c r="M243" i="1"/>
  <c r="N243" i="1" s="1"/>
  <c r="K243" i="1"/>
  <c r="J243" i="1"/>
  <c r="E243" i="1"/>
  <c r="D243" i="1"/>
  <c r="AH242" i="1"/>
  <c r="O242" i="1"/>
  <c r="N242" i="1"/>
  <c r="M242" i="1"/>
  <c r="K242" i="1"/>
  <c r="J242" i="1"/>
  <c r="E242" i="1"/>
  <c r="D242" i="1"/>
  <c r="AH241" i="1"/>
  <c r="O241" i="1"/>
  <c r="M241" i="1"/>
  <c r="N241" i="1" s="1"/>
  <c r="K241" i="1"/>
  <c r="J241" i="1"/>
  <c r="E241" i="1"/>
  <c r="D241" i="1"/>
  <c r="AH240" i="1"/>
  <c r="O240" i="1"/>
  <c r="N240" i="1"/>
  <c r="M240" i="1"/>
  <c r="K240" i="1"/>
  <c r="J240" i="1"/>
  <c r="E240" i="1"/>
  <c r="D240" i="1"/>
  <c r="AH239" i="1"/>
  <c r="O239" i="1"/>
  <c r="N239" i="1"/>
  <c r="M239" i="1"/>
  <c r="K239" i="1"/>
  <c r="J239" i="1"/>
  <c r="E239" i="1"/>
  <c r="D239" i="1"/>
  <c r="AH238" i="1"/>
  <c r="O238" i="1"/>
  <c r="M238" i="1"/>
  <c r="N238" i="1" s="1"/>
  <c r="K238" i="1"/>
  <c r="J238" i="1"/>
  <c r="E238" i="1"/>
  <c r="D238" i="1"/>
  <c r="AH237" i="1"/>
  <c r="O237" i="1"/>
  <c r="N237" i="1"/>
  <c r="M237" i="1"/>
  <c r="K237" i="1"/>
  <c r="J237" i="1"/>
  <c r="E237" i="1"/>
  <c r="D237" i="1"/>
  <c r="AH236" i="1"/>
  <c r="O236" i="1"/>
  <c r="M236" i="1"/>
  <c r="N236" i="1" s="1"/>
  <c r="K236" i="1"/>
  <c r="J236" i="1"/>
  <c r="E236" i="1"/>
  <c r="D236" i="1"/>
  <c r="AH235" i="1"/>
  <c r="O235" i="1"/>
  <c r="M235" i="1"/>
  <c r="N235" i="1" s="1"/>
  <c r="K235" i="1"/>
  <c r="J235" i="1"/>
  <c r="E235" i="1"/>
  <c r="D235" i="1"/>
  <c r="AH234" i="1"/>
  <c r="O234" i="1"/>
  <c r="N234" i="1"/>
  <c r="M234" i="1"/>
  <c r="K234" i="1"/>
  <c r="J234" i="1"/>
  <c r="E234" i="1"/>
  <c r="D234" i="1"/>
  <c r="AH233" i="1"/>
  <c r="O233" i="1"/>
  <c r="M233" i="1"/>
  <c r="N233" i="1" s="1"/>
  <c r="K233" i="1"/>
  <c r="J233" i="1"/>
  <c r="E233" i="1"/>
  <c r="D233" i="1"/>
  <c r="AH232" i="1"/>
  <c r="O232" i="1"/>
  <c r="N232" i="1"/>
  <c r="M232" i="1"/>
  <c r="K232" i="1"/>
  <c r="J232" i="1"/>
  <c r="E232" i="1"/>
  <c r="D232" i="1"/>
  <c r="AH231" i="1"/>
  <c r="O231" i="1"/>
  <c r="N231" i="1"/>
  <c r="M231" i="1"/>
  <c r="K231" i="1"/>
  <c r="J231" i="1"/>
  <c r="E231" i="1"/>
  <c r="D231" i="1"/>
  <c r="AH230" i="1"/>
  <c r="O230" i="1"/>
  <c r="N230" i="1"/>
  <c r="M230" i="1"/>
  <c r="K230" i="1"/>
  <c r="J230" i="1"/>
  <c r="E230" i="1"/>
  <c r="D230" i="1"/>
  <c r="AH229" i="1"/>
  <c r="O229" i="1"/>
  <c r="N229" i="1"/>
  <c r="M229" i="1"/>
  <c r="K229" i="1"/>
  <c r="J229" i="1"/>
  <c r="E229" i="1"/>
  <c r="D229" i="1"/>
  <c r="AH228" i="1"/>
  <c r="O228" i="1"/>
  <c r="M228" i="1"/>
  <c r="N228" i="1" s="1"/>
  <c r="K228" i="1"/>
  <c r="J228" i="1"/>
  <c r="E228" i="1"/>
  <c r="D228" i="1"/>
  <c r="AH227" i="1"/>
  <c r="O227" i="1"/>
  <c r="M227" i="1"/>
  <c r="N227" i="1" s="1"/>
  <c r="K227" i="1"/>
  <c r="J227" i="1"/>
  <c r="E227" i="1"/>
  <c r="D227" i="1"/>
  <c r="AH226" i="1"/>
  <c r="O226" i="1"/>
  <c r="N226" i="1"/>
  <c r="M226" i="1"/>
  <c r="K226" i="1"/>
  <c r="J226" i="1"/>
  <c r="E226" i="1"/>
  <c r="D226" i="1"/>
  <c r="AH225" i="1"/>
  <c r="O225" i="1"/>
  <c r="M225" i="1"/>
  <c r="N225" i="1" s="1"/>
  <c r="K225" i="1"/>
  <c r="J225" i="1"/>
  <c r="E225" i="1"/>
  <c r="D225" i="1"/>
  <c r="AH224" i="1"/>
  <c r="O224" i="1"/>
  <c r="N224" i="1"/>
  <c r="M224" i="1"/>
  <c r="K224" i="1"/>
  <c r="J224" i="1"/>
  <c r="E224" i="1"/>
  <c r="D224" i="1"/>
  <c r="AH223" i="1"/>
  <c r="O223" i="1"/>
  <c r="N223" i="1"/>
  <c r="M223" i="1"/>
  <c r="K223" i="1"/>
  <c r="J223" i="1"/>
  <c r="E223" i="1"/>
  <c r="D223" i="1"/>
  <c r="AH222" i="1"/>
  <c r="O222" i="1"/>
  <c r="N222" i="1"/>
  <c r="M222" i="1"/>
  <c r="K222" i="1"/>
  <c r="J222" i="1"/>
  <c r="E222" i="1"/>
  <c r="D222" i="1"/>
  <c r="AH221" i="1"/>
  <c r="O221" i="1"/>
  <c r="N221" i="1"/>
  <c r="M221" i="1"/>
  <c r="K221" i="1"/>
  <c r="J221" i="1"/>
  <c r="E221" i="1"/>
  <c r="D221" i="1"/>
  <c r="AH220" i="1"/>
  <c r="O220" i="1"/>
  <c r="N220" i="1"/>
  <c r="M220" i="1"/>
  <c r="K220" i="1"/>
  <c r="J220" i="1"/>
  <c r="E220" i="1"/>
  <c r="D220" i="1"/>
  <c r="AH219" i="1"/>
  <c r="O219" i="1"/>
  <c r="M219" i="1"/>
  <c r="N219" i="1" s="1"/>
  <c r="K219" i="1"/>
  <c r="J219" i="1"/>
  <c r="E219" i="1"/>
  <c r="D219" i="1"/>
  <c r="AH218" i="1"/>
  <c r="O218" i="1"/>
  <c r="M218" i="1"/>
  <c r="N218" i="1" s="1"/>
  <c r="K218" i="1"/>
  <c r="J218" i="1"/>
  <c r="E218" i="1"/>
  <c r="D218" i="1"/>
  <c r="AH217" i="1"/>
  <c r="O217" i="1"/>
  <c r="M217" i="1"/>
  <c r="N217" i="1" s="1"/>
  <c r="K217" i="1"/>
  <c r="J217" i="1"/>
  <c r="E217" i="1"/>
  <c r="D217" i="1"/>
  <c r="AH216" i="1"/>
  <c r="O216" i="1"/>
  <c r="N216" i="1"/>
  <c r="M216" i="1"/>
  <c r="K216" i="1"/>
  <c r="J216" i="1"/>
  <c r="E216" i="1"/>
  <c r="D216" i="1"/>
  <c r="AH215" i="1"/>
  <c r="O215" i="1"/>
  <c r="N215" i="1"/>
  <c r="M215" i="1"/>
  <c r="K215" i="1"/>
  <c r="J215" i="1"/>
  <c r="E215" i="1"/>
  <c r="D215" i="1"/>
  <c r="AH214" i="1"/>
  <c r="O214" i="1"/>
  <c r="M214" i="1"/>
  <c r="N214" i="1" s="1"/>
  <c r="K214" i="1"/>
  <c r="J214" i="1"/>
  <c r="E214" i="1"/>
  <c r="D214" i="1"/>
  <c r="AH213" i="1"/>
  <c r="O213" i="1"/>
  <c r="N213" i="1"/>
  <c r="M213" i="1"/>
  <c r="K213" i="1"/>
  <c r="J213" i="1"/>
  <c r="E213" i="1"/>
  <c r="D213" i="1"/>
  <c r="AH212" i="1"/>
  <c r="O212" i="1"/>
  <c r="N212" i="1"/>
  <c r="M212" i="1"/>
  <c r="K212" i="1"/>
  <c r="J212" i="1"/>
  <c r="E212" i="1"/>
  <c r="D212" i="1"/>
  <c r="AH211" i="1"/>
  <c r="O211" i="1"/>
  <c r="M211" i="1"/>
  <c r="N211" i="1" s="1"/>
  <c r="K211" i="1"/>
  <c r="J211" i="1"/>
  <c r="E211" i="1"/>
  <c r="D211" i="1"/>
  <c r="AH210" i="1"/>
  <c r="O210" i="1"/>
  <c r="M210" i="1"/>
  <c r="N210" i="1" s="1"/>
  <c r="K210" i="1"/>
  <c r="J210" i="1"/>
  <c r="E210" i="1"/>
  <c r="D210" i="1"/>
  <c r="AH209" i="1"/>
  <c r="O209" i="1"/>
  <c r="N209" i="1"/>
  <c r="M209" i="1"/>
  <c r="K209" i="1"/>
  <c r="J209" i="1"/>
  <c r="E209" i="1"/>
  <c r="D209" i="1"/>
  <c r="AH208" i="1"/>
  <c r="O208" i="1"/>
  <c r="N208" i="1"/>
  <c r="M208" i="1"/>
  <c r="K208" i="1"/>
  <c r="J208" i="1"/>
  <c r="E208" i="1"/>
  <c r="D208" i="1"/>
  <c r="AH207" i="1"/>
  <c r="O207" i="1"/>
  <c r="N207" i="1"/>
  <c r="M207" i="1"/>
  <c r="K207" i="1"/>
  <c r="J207" i="1"/>
  <c r="E207" i="1"/>
  <c r="D207" i="1"/>
  <c r="AH206" i="1"/>
  <c r="O206" i="1"/>
  <c r="N206" i="1"/>
  <c r="M206" i="1"/>
  <c r="K206" i="1"/>
  <c r="J206" i="1"/>
  <c r="E206" i="1"/>
  <c r="D206" i="1"/>
  <c r="AH205" i="1"/>
  <c r="O205" i="1"/>
  <c r="N205" i="1"/>
  <c r="M205" i="1"/>
  <c r="K205" i="1"/>
  <c r="J205" i="1"/>
  <c r="E205" i="1"/>
  <c r="D205" i="1"/>
  <c r="AH204" i="1"/>
  <c r="O204" i="1"/>
  <c r="M204" i="1"/>
  <c r="N204" i="1" s="1"/>
  <c r="K204" i="1"/>
  <c r="J204" i="1"/>
  <c r="E204" i="1"/>
  <c r="D204" i="1"/>
  <c r="AH203" i="1"/>
  <c r="O203" i="1"/>
  <c r="N203" i="1"/>
  <c r="M203" i="1"/>
  <c r="K203" i="1"/>
  <c r="J203" i="1"/>
  <c r="E203" i="1"/>
  <c r="D203" i="1"/>
  <c r="AH202" i="1"/>
  <c r="O202" i="1"/>
  <c r="N202" i="1"/>
  <c r="M202" i="1"/>
  <c r="K202" i="1"/>
  <c r="J202" i="1"/>
  <c r="E202" i="1"/>
  <c r="D202" i="1"/>
  <c r="AH201" i="1"/>
  <c r="O201" i="1"/>
  <c r="N201" i="1"/>
  <c r="M201" i="1"/>
  <c r="K201" i="1"/>
  <c r="J201" i="1"/>
  <c r="E201" i="1"/>
  <c r="D201" i="1"/>
  <c r="AH200" i="1"/>
  <c r="O200" i="1"/>
  <c r="N200" i="1"/>
  <c r="M200" i="1"/>
  <c r="K200" i="1"/>
  <c r="J200" i="1"/>
  <c r="E200" i="1"/>
  <c r="D200" i="1"/>
  <c r="AH199" i="1"/>
  <c r="O199" i="1"/>
  <c r="N199" i="1"/>
  <c r="M199" i="1"/>
  <c r="K199" i="1"/>
  <c r="J199" i="1"/>
  <c r="E199" i="1"/>
  <c r="D199" i="1"/>
  <c r="AH198" i="1"/>
  <c r="O198" i="1"/>
  <c r="M198" i="1"/>
  <c r="N198" i="1" s="1"/>
  <c r="K198" i="1"/>
  <c r="J198" i="1"/>
  <c r="E198" i="1"/>
  <c r="D198" i="1"/>
  <c r="AH197" i="1"/>
  <c r="O197" i="1"/>
  <c r="N197" i="1"/>
  <c r="M197" i="1"/>
  <c r="K197" i="1"/>
  <c r="J197" i="1"/>
  <c r="E197" i="1"/>
  <c r="D197" i="1"/>
  <c r="AH196" i="1"/>
  <c r="O196" i="1"/>
  <c r="M196" i="1"/>
  <c r="N196" i="1" s="1"/>
  <c r="K196" i="1"/>
  <c r="J196" i="1"/>
  <c r="E196" i="1"/>
  <c r="D196" i="1"/>
  <c r="AH195" i="1"/>
  <c r="O195" i="1"/>
  <c r="M195" i="1"/>
  <c r="N195" i="1" s="1"/>
  <c r="K195" i="1"/>
  <c r="J195" i="1"/>
  <c r="E195" i="1"/>
  <c r="D195" i="1"/>
  <c r="AH194" i="1"/>
  <c r="O194" i="1"/>
  <c r="M194" i="1"/>
  <c r="N194" i="1" s="1"/>
  <c r="K194" i="1"/>
  <c r="J194" i="1"/>
  <c r="E194" i="1"/>
  <c r="D194" i="1"/>
  <c r="AH193" i="1"/>
  <c r="O193" i="1"/>
  <c r="M193" i="1"/>
  <c r="N193" i="1" s="1"/>
  <c r="K193" i="1"/>
  <c r="J193" i="1"/>
  <c r="E193" i="1"/>
  <c r="D193" i="1"/>
  <c r="AH192" i="1"/>
  <c r="O192" i="1"/>
  <c r="N192" i="1"/>
  <c r="M192" i="1"/>
  <c r="K192" i="1"/>
  <c r="J192" i="1"/>
  <c r="E192" i="1"/>
  <c r="D192" i="1"/>
  <c r="AH191" i="1"/>
  <c r="O191" i="1"/>
  <c r="M191" i="1"/>
  <c r="N191" i="1" s="1"/>
  <c r="K191" i="1"/>
  <c r="J191" i="1"/>
  <c r="E191" i="1"/>
  <c r="D191" i="1"/>
  <c r="AH190" i="1"/>
  <c r="O190" i="1"/>
  <c r="M190" i="1"/>
  <c r="N190" i="1" s="1"/>
  <c r="K190" i="1"/>
  <c r="J190" i="1"/>
  <c r="E190" i="1"/>
  <c r="D190" i="1"/>
  <c r="AH189" i="1"/>
  <c r="O189" i="1"/>
  <c r="M189" i="1"/>
  <c r="N189" i="1" s="1"/>
  <c r="K189" i="1"/>
  <c r="J189" i="1"/>
  <c r="E189" i="1"/>
  <c r="D189" i="1"/>
  <c r="AH188" i="1"/>
  <c r="O188" i="1"/>
  <c r="M188" i="1"/>
  <c r="N188" i="1" s="1"/>
  <c r="K188" i="1"/>
  <c r="J188" i="1"/>
  <c r="E188" i="1"/>
  <c r="D188" i="1"/>
  <c r="AH187" i="1"/>
  <c r="O187" i="1"/>
  <c r="M187" i="1"/>
  <c r="N187" i="1" s="1"/>
  <c r="K187" i="1"/>
  <c r="J187" i="1"/>
  <c r="E187" i="1"/>
  <c r="D187" i="1"/>
  <c r="AH186" i="1"/>
  <c r="O186" i="1"/>
  <c r="M186" i="1"/>
  <c r="N186" i="1" s="1"/>
  <c r="K186" i="1"/>
  <c r="J186" i="1"/>
  <c r="E186" i="1"/>
  <c r="D186" i="1"/>
  <c r="AH185" i="1"/>
  <c r="O185" i="1"/>
  <c r="M185" i="1"/>
  <c r="N185" i="1" s="1"/>
  <c r="K185" i="1"/>
  <c r="J185" i="1"/>
  <c r="E185" i="1"/>
  <c r="D185" i="1"/>
  <c r="AH184" i="1"/>
  <c r="O184" i="1"/>
  <c r="N184" i="1"/>
  <c r="M184" i="1"/>
  <c r="K184" i="1"/>
  <c r="J184" i="1"/>
  <c r="E184" i="1"/>
  <c r="D184" i="1"/>
  <c r="AH183" i="1"/>
  <c r="O183" i="1"/>
  <c r="M183" i="1"/>
  <c r="N183" i="1" s="1"/>
  <c r="K183" i="1"/>
  <c r="J183" i="1"/>
  <c r="E183" i="1"/>
  <c r="D183" i="1"/>
  <c r="AH182" i="1"/>
  <c r="O182" i="1"/>
  <c r="M182" i="1"/>
  <c r="N182" i="1" s="1"/>
  <c r="K182" i="1"/>
  <c r="J182" i="1"/>
  <c r="E182" i="1"/>
  <c r="D182" i="1"/>
  <c r="AH181" i="1"/>
  <c r="O181" i="1"/>
  <c r="N181" i="1"/>
  <c r="M181" i="1"/>
  <c r="K181" i="1"/>
  <c r="J181" i="1"/>
  <c r="E181" i="1"/>
  <c r="D181" i="1"/>
  <c r="AH180" i="1"/>
  <c r="O180" i="1"/>
  <c r="M180" i="1"/>
  <c r="N180" i="1" s="1"/>
  <c r="K180" i="1"/>
  <c r="J180" i="1"/>
  <c r="E180" i="1"/>
  <c r="D180" i="1"/>
  <c r="AH179" i="1"/>
  <c r="O179" i="1"/>
  <c r="M179" i="1"/>
  <c r="N179" i="1" s="1"/>
  <c r="K179" i="1"/>
  <c r="J179" i="1"/>
  <c r="E179" i="1"/>
  <c r="D179" i="1"/>
  <c r="AH178" i="1"/>
  <c r="O178" i="1"/>
  <c r="M178" i="1"/>
  <c r="N178" i="1" s="1"/>
  <c r="K178" i="1"/>
  <c r="J178" i="1"/>
  <c r="E178" i="1"/>
  <c r="D178" i="1"/>
  <c r="AH177" i="1"/>
  <c r="O177" i="1"/>
  <c r="M177" i="1"/>
  <c r="N177" i="1" s="1"/>
  <c r="K177" i="1"/>
  <c r="J177" i="1"/>
  <c r="E177" i="1"/>
  <c r="D177" i="1"/>
  <c r="AH176" i="1"/>
  <c r="O176" i="1"/>
  <c r="N176" i="1"/>
  <c r="M176" i="1"/>
  <c r="K176" i="1"/>
  <c r="J176" i="1"/>
  <c r="E176" i="1"/>
  <c r="D176" i="1"/>
  <c r="AH175" i="1"/>
  <c r="O175" i="1"/>
  <c r="N175" i="1"/>
  <c r="M175" i="1"/>
  <c r="K175" i="1"/>
  <c r="J175" i="1"/>
  <c r="E175" i="1"/>
  <c r="D175" i="1"/>
  <c r="AH174" i="1"/>
  <c r="O174" i="1"/>
  <c r="M174" i="1"/>
  <c r="N174" i="1" s="1"/>
  <c r="K174" i="1"/>
  <c r="J174" i="1"/>
  <c r="E174" i="1"/>
  <c r="D174" i="1"/>
  <c r="AH173" i="1"/>
  <c r="O173" i="1"/>
  <c r="N173" i="1"/>
  <c r="M173" i="1"/>
  <c r="K173" i="1"/>
  <c r="J173" i="1"/>
  <c r="E173" i="1"/>
  <c r="D173" i="1"/>
  <c r="AH172" i="1"/>
  <c r="O172" i="1"/>
  <c r="M172" i="1"/>
  <c r="N172" i="1" s="1"/>
  <c r="K172" i="1"/>
  <c r="J172" i="1"/>
  <c r="E172" i="1"/>
  <c r="D172" i="1"/>
  <c r="AH171" i="1"/>
  <c r="O171" i="1"/>
  <c r="M171" i="1"/>
  <c r="N171" i="1" s="1"/>
  <c r="K171" i="1"/>
  <c r="J171" i="1"/>
  <c r="E171" i="1"/>
  <c r="D171" i="1"/>
  <c r="AH170" i="1"/>
  <c r="O170" i="1"/>
  <c r="N170" i="1"/>
  <c r="M170" i="1"/>
  <c r="K170" i="1"/>
  <c r="J170" i="1"/>
  <c r="E170" i="1"/>
  <c r="D170" i="1"/>
  <c r="AH169" i="1"/>
  <c r="O169" i="1"/>
  <c r="N169" i="1"/>
  <c r="M169" i="1"/>
  <c r="K169" i="1"/>
  <c r="J169" i="1"/>
  <c r="E169" i="1"/>
  <c r="D169" i="1"/>
  <c r="AH168" i="1"/>
  <c r="O168" i="1"/>
  <c r="N168" i="1"/>
  <c r="M168" i="1"/>
  <c r="K168" i="1"/>
  <c r="J168" i="1"/>
  <c r="E168" i="1"/>
  <c r="D168" i="1"/>
  <c r="AH167" i="1"/>
  <c r="O167" i="1"/>
  <c r="M167" i="1"/>
  <c r="N167" i="1" s="1"/>
  <c r="K167" i="1"/>
  <c r="J167" i="1"/>
  <c r="E167" i="1"/>
  <c r="D167" i="1"/>
  <c r="AH166" i="1"/>
  <c r="O166" i="1"/>
  <c r="M166" i="1"/>
  <c r="N166" i="1" s="1"/>
  <c r="K166" i="1"/>
  <c r="J166" i="1"/>
  <c r="E166" i="1"/>
  <c r="D166" i="1"/>
  <c r="AH165" i="1"/>
  <c r="O165" i="1"/>
  <c r="N165" i="1"/>
  <c r="M165" i="1"/>
  <c r="K165" i="1"/>
  <c r="J165" i="1"/>
  <c r="E165" i="1"/>
  <c r="D165" i="1"/>
  <c r="AH164" i="1"/>
  <c r="O164" i="1"/>
  <c r="N164" i="1"/>
  <c r="M164" i="1"/>
  <c r="K164" i="1"/>
  <c r="J164" i="1"/>
  <c r="E164" i="1"/>
  <c r="D164" i="1"/>
  <c r="AH163" i="1"/>
  <c r="O163" i="1"/>
  <c r="M163" i="1"/>
  <c r="N163" i="1" s="1"/>
  <c r="K163" i="1"/>
  <c r="J163" i="1"/>
  <c r="E163" i="1"/>
  <c r="D163" i="1"/>
  <c r="AH162" i="1"/>
  <c r="O162" i="1"/>
  <c r="N162" i="1"/>
  <c r="M162" i="1"/>
  <c r="K162" i="1"/>
  <c r="J162" i="1"/>
  <c r="E162" i="1"/>
  <c r="D162" i="1"/>
  <c r="AH161" i="1"/>
  <c r="O161" i="1"/>
  <c r="N161" i="1"/>
  <c r="M161" i="1"/>
  <c r="K161" i="1"/>
  <c r="J161" i="1"/>
  <c r="E161" i="1"/>
  <c r="D161" i="1"/>
  <c r="AH160" i="1"/>
  <c r="O160" i="1"/>
  <c r="N160" i="1"/>
  <c r="M160" i="1"/>
  <c r="K160" i="1"/>
  <c r="J160" i="1"/>
  <c r="E160" i="1"/>
  <c r="D160" i="1"/>
  <c r="AH159" i="1"/>
  <c r="O159" i="1"/>
  <c r="M159" i="1"/>
  <c r="N159" i="1" s="1"/>
  <c r="K159" i="1"/>
  <c r="J159" i="1"/>
  <c r="E159" i="1"/>
  <c r="D159" i="1"/>
  <c r="AH158" i="1"/>
  <c r="O158" i="1"/>
  <c r="M158" i="1"/>
  <c r="N158" i="1" s="1"/>
  <c r="K158" i="1"/>
  <c r="J158" i="1"/>
  <c r="E158" i="1"/>
  <c r="D158" i="1"/>
  <c r="AH157" i="1"/>
  <c r="O157" i="1"/>
  <c r="N157" i="1"/>
  <c r="M157" i="1"/>
  <c r="K157" i="1"/>
  <c r="J157" i="1"/>
  <c r="E157" i="1"/>
  <c r="D157" i="1"/>
  <c r="AH156" i="1"/>
  <c r="O156" i="1"/>
  <c r="M156" i="1"/>
  <c r="N156" i="1" s="1"/>
  <c r="K156" i="1"/>
  <c r="J156" i="1"/>
  <c r="E156" i="1"/>
  <c r="D156" i="1"/>
  <c r="AH155" i="1"/>
  <c r="O155" i="1"/>
  <c r="N155" i="1"/>
  <c r="M155" i="1"/>
  <c r="K155" i="1"/>
  <c r="J155" i="1"/>
  <c r="E155" i="1"/>
  <c r="D155" i="1"/>
  <c r="AH154" i="1"/>
  <c r="O154" i="1"/>
  <c r="M154" i="1"/>
  <c r="N154" i="1" s="1"/>
  <c r="K154" i="1"/>
  <c r="J154" i="1"/>
  <c r="E154" i="1"/>
  <c r="D154" i="1"/>
  <c r="AH153" i="1"/>
  <c r="O153" i="1"/>
  <c r="N153" i="1"/>
  <c r="M153" i="1"/>
  <c r="K153" i="1"/>
  <c r="J153" i="1"/>
  <c r="E153" i="1"/>
  <c r="D153" i="1"/>
  <c r="AH152" i="1"/>
  <c r="O152" i="1"/>
  <c r="N152" i="1"/>
  <c r="M152" i="1"/>
  <c r="K152" i="1"/>
  <c r="J152" i="1"/>
  <c r="E152" i="1"/>
  <c r="D152" i="1"/>
  <c r="AH151" i="1"/>
  <c r="O151" i="1"/>
  <c r="N151" i="1"/>
  <c r="M151" i="1"/>
  <c r="K151" i="1"/>
  <c r="J151" i="1"/>
  <c r="E151" i="1"/>
  <c r="D151" i="1"/>
  <c r="AH150" i="1"/>
  <c r="O150" i="1"/>
  <c r="N150" i="1"/>
  <c r="M150" i="1"/>
  <c r="K150" i="1"/>
  <c r="J150" i="1"/>
  <c r="E150" i="1"/>
  <c r="D150" i="1"/>
  <c r="AH149" i="1"/>
  <c r="O149" i="1"/>
  <c r="N149" i="1"/>
  <c r="M149" i="1"/>
  <c r="K149" i="1"/>
  <c r="J149" i="1"/>
  <c r="E149" i="1"/>
  <c r="D149" i="1"/>
  <c r="AH148" i="1"/>
  <c r="O148" i="1"/>
  <c r="N148" i="1"/>
  <c r="M148" i="1"/>
  <c r="K148" i="1"/>
  <c r="J148" i="1"/>
  <c r="E148" i="1"/>
  <c r="D148" i="1"/>
  <c r="AH147" i="1"/>
  <c r="O147" i="1"/>
  <c r="N147" i="1"/>
  <c r="M147" i="1"/>
  <c r="K147" i="1"/>
  <c r="J147" i="1"/>
  <c r="E147" i="1"/>
  <c r="D147" i="1"/>
  <c r="AH146" i="1"/>
  <c r="O146" i="1"/>
  <c r="N146" i="1"/>
  <c r="M146" i="1"/>
  <c r="K146" i="1"/>
  <c r="J146" i="1"/>
  <c r="E146" i="1"/>
  <c r="D146" i="1"/>
  <c r="AH145" i="1"/>
  <c r="O145" i="1"/>
  <c r="M145" i="1"/>
  <c r="N145" i="1" s="1"/>
  <c r="K145" i="1"/>
  <c r="J145" i="1"/>
  <c r="E145" i="1"/>
  <c r="D145" i="1"/>
  <c r="AH144" i="1"/>
  <c r="O144" i="1"/>
  <c r="N144" i="1"/>
  <c r="M144" i="1"/>
  <c r="K144" i="1"/>
  <c r="J144" i="1"/>
  <c r="E144" i="1"/>
  <c r="D144" i="1"/>
  <c r="AH143" i="1"/>
  <c r="O143" i="1"/>
  <c r="N143" i="1"/>
  <c r="M143" i="1"/>
  <c r="K143" i="1"/>
  <c r="J143" i="1"/>
  <c r="E143" i="1"/>
  <c r="D143" i="1"/>
  <c r="AH142" i="1"/>
  <c r="O142" i="1"/>
  <c r="N142" i="1"/>
  <c r="M142" i="1"/>
  <c r="K142" i="1"/>
  <c r="J142" i="1"/>
  <c r="E142" i="1"/>
  <c r="D142" i="1"/>
  <c r="AH141" i="1"/>
  <c r="O141" i="1"/>
  <c r="N141" i="1"/>
  <c r="M141" i="1"/>
  <c r="K141" i="1"/>
  <c r="J141" i="1"/>
  <c r="E141" i="1"/>
  <c r="D141" i="1"/>
  <c r="AH140" i="1"/>
  <c r="O140" i="1"/>
  <c r="N140" i="1"/>
  <c r="M140" i="1"/>
  <c r="K140" i="1"/>
  <c r="J140" i="1"/>
  <c r="E140" i="1"/>
  <c r="D140" i="1"/>
  <c r="AH139" i="1"/>
  <c r="O139" i="1"/>
  <c r="N139" i="1"/>
  <c r="M139" i="1"/>
  <c r="K139" i="1"/>
  <c r="J139" i="1"/>
  <c r="E139" i="1"/>
  <c r="D139" i="1"/>
  <c r="AH138" i="1"/>
  <c r="O138" i="1"/>
  <c r="M138" i="1"/>
  <c r="N138" i="1" s="1"/>
  <c r="K138" i="1"/>
  <c r="J138" i="1"/>
  <c r="E138" i="1"/>
  <c r="D138" i="1"/>
  <c r="AH137" i="1"/>
  <c r="O137" i="1"/>
  <c r="M137" i="1"/>
  <c r="N137" i="1" s="1"/>
  <c r="K137" i="1"/>
  <c r="J137" i="1"/>
  <c r="E137" i="1"/>
  <c r="D137" i="1"/>
  <c r="AH136" i="1"/>
  <c r="O136" i="1"/>
  <c r="N136" i="1"/>
  <c r="M136" i="1"/>
  <c r="K136" i="1"/>
  <c r="J136" i="1"/>
  <c r="E136" i="1"/>
  <c r="D136" i="1"/>
  <c r="AH135" i="1"/>
  <c r="O135" i="1"/>
  <c r="N135" i="1"/>
  <c r="M135" i="1"/>
  <c r="K135" i="1"/>
  <c r="J135" i="1"/>
  <c r="E135" i="1"/>
  <c r="D135" i="1"/>
  <c r="AH134" i="1"/>
  <c r="O134" i="1"/>
  <c r="N134" i="1"/>
  <c r="M134" i="1"/>
  <c r="K134" i="1"/>
  <c r="J134" i="1"/>
  <c r="E134" i="1"/>
  <c r="D134" i="1"/>
  <c r="AH133" i="1"/>
  <c r="O133" i="1"/>
  <c r="N133" i="1"/>
  <c r="M133" i="1"/>
  <c r="K133" i="1"/>
  <c r="J133" i="1"/>
  <c r="E133" i="1"/>
  <c r="D133" i="1"/>
  <c r="AH132" i="1"/>
  <c r="O132" i="1"/>
  <c r="N132" i="1"/>
  <c r="M132" i="1"/>
  <c r="K132" i="1"/>
  <c r="J132" i="1"/>
  <c r="E132" i="1"/>
  <c r="D132" i="1"/>
  <c r="AH131" i="1"/>
  <c r="O131" i="1"/>
  <c r="N131" i="1"/>
  <c r="M131" i="1"/>
  <c r="K131" i="1"/>
  <c r="J131" i="1"/>
  <c r="E131" i="1"/>
  <c r="D131" i="1"/>
  <c r="AH130" i="1"/>
  <c r="O130" i="1"/>
  <c r="N130" i="1"/>
  <c r="M130" i="1"/>
  <c r="K130" i="1"/>
  <c r="J130" i="1"/>
  <c r="E130" i="1"/>
  <c r="D130" i="1"/>
  <c r="AH129" i="1"/>
  <c r="O129" i="1"/>
  <c r="N129" i="1"/>
  <c r="M129" i="1"/>
  <c r="K129" i="1"/>
  <c r="J129" i="1"/>
  <c r="E129" i="1"/>
  <c r="D129" i="1"/>
  <c r="AH128" i="1"/>
  <c r="O128" i="1"/>
  <c r="N128" i="1"/>
  <c r="M128" i="1"/>
  <c r="K128" i="1"/>
  <c r="J128" i="1"/>
  <c r="E128" i="1"/>
  <c r="D128" i="1"/>
  <c r="AH127" i="1"/>
  <c r="O127" i="1"/>
  <c r="N127" i="1"/>
  <c r="M127" i="1"/>
  <c r="K127" i="1"/>
  <c r="J127" i="1"/>
  <c r="E127" i="1"/>
  <c r="D127" i="1"/>
  <c r="AH126" i="1"/>
  <c r="O126" i="1"/>
  <c r="N126" i="1"/>
  <c r="M126" i="1"/>
  <c r="K126" i="1"/>
  <c r="J126" i="1"/>
  <c r="E126" i="1"/>
  <c r="D126" i="1"/>
  <c r="AH125" i="1"/>
  <c r="O125" i="1"/>
  <c r="N125" i="1"/>
  <c r="M125" i="1"/>
  <c r="K125" i="1"/>
  <c r="J125" i="1"/>
  <c r="E125" i="1"/>
  <c r="D125" i="1"/>
  <c r="AH124" i="1"/>
  <c r="O124" i="1"/>
  <c r="N124" i="1"/>
  <c r="M124" i="1"/>
  <c r="K124" i="1"/>
  <c r="J124" i="1"/>
  <c r="E124" i="1"/>
  <c r="D124" i="1"/>
  <c r="AH123" i="1"/>
  <c r="O123" i="1"/>
  <c r="N123" i="1"/>
  <c r="M123" i="1"/>
  <c r="K123" i="1"/>
  <c r="J123" i="1"/>
  <c r="E123" i="1"/>
  <c r="D123" i="1"/>
  <c r="AH122" i="1"/>
  <c r="O122" i="1"/>
  <c r="M122" i="1"/>
  <c r="N122" i="1" s="1"/>
  <c r="K122" i="1"/>
  <c r="J122" i="1"/>
  <c r="E122" i="1"/>
  <c r="D122" i="1"/>
  <c r="AH121" i="1"/>
  <c r="O121" i="1"/>
  <c r="M121" i="1"/>
  <c r="N121" i="1" s="1"/>
  <c r="K121" i="1"/>
  <c r="J121" i="1"/>
  <c r="E121" i="1"/>
  <c r="D121" i="1"/>
  <c r="AH120" i="1"/>
  <c r="O120" i="1"/>
  <c r="M120" i="1"/>
  <c r="N120" i="1" s="1"/>
  <c r="K120" i="1"/>
  <c r="J120" i="1"/>
  <c r="E120" i="1"/>
  <c r="D120" i="1"/>
  <c r="AH119" i="1"/>
  <c r="O119" i="1"/>
  <c r="M119" i="1"/>
  <c r="N119" i="1" s="1"/>
  <c r="K119" i="1"/>
  <c r="J119" i="1"/>
  <c r="E119" i="1"/>
  <c r="D119" i="1"/>
  <c r="AH118" i="1"/>
  <c r="O118" i="1"/>
  <c r="N118" i="1"/>
  <c r="M118" i="1"/>
  <c r="K118" i="1"/>
  <c r="J118" i="1"/>
  <c r="E118" i="1"/>
  <c r="D118" i="1"/>
  <c r="AH117" i="1"/>
  <c r="O117" i="1"/>
  <c r="N117" i="1"/>
  <c r="M117" i="1"/>
  <c r="K117" i="1"/>
  <c r="J117" i="1"/>
  <c r="E117" i="1"/>
  <c r="D117" i="1"/>
  <c r="AH116" i="1"/>
  <c r="O116" i="1"/>
  <c r="M116" i="1"/>
  <c r="N116" i="1" s="1"/>
  <c r="K116" i="1"/>
  <c r="J116" i="1"/>
  <c r="E116" i="1"/>
  <c r="D116" i="1"/>
  <c r="AH115" i="1"/>
  <c r="O115" i="1"/>
  <c r="N115" i="1"/>
  <c r="M115" i="1"/>
  <c r="K115" i="1"/>
  <c r="J115" i="1"/>
  <c r="E115" i="1"/>
  <c r="D115" i="1"/>
  <c r="AH114" i="1"/>
  <c r="O114" i="1"/>
  <c r="M114" i="1"/>
  <c r="N114" i="1" s="1"/>
  <c r="K114" i="1"/>
  <c r="J114" i="1"/>
  <c r="E114" i="1"/>
  <c r="D114" i="1"/>
  <c r="AH113" i="1"/>
  <c r="O113" i="1"/>
  <c r="M113" i="1"/>
  <c r="N113" i="1" s="1"/>
  <c r="K113" i="1"/>
  <c r="J113" i="1"/>
  <c r="E113" i="1"/>
  <c r="D113" i="1"/>
  <c r="AH112" i="1"/>
  <c r="O112" i="1"/>
  <c r="M112" i="1"/>
  <c r="N112" i="1" s="1"/>
  <c r="K112" i="1"/>
  <c r="J112" i="1"/>
  <c r="E112" i="1"/>
  <c r="D112" i="1"/>
  <c r="AH111" i="1"/>
  <c r="O111" i="1"/>
  <c r="N111" i="1"/>
  <c r="M111" i="1"/>
  <c r="K111" i="1"/>
  <c r="J111" i="1"/>
  <c r="E111" i="1"/>
  <c r="D111" i="1"/>
  <c r="AH110" i="1"/>
  <c r="O110" i="1"/>
  <c r="M110" i="1"/>
  <c r="N110" i="1" s="1"/>
  <c r="K110" i="1"/>
  <c r="J110" i="1"/>
  <c r="E110" i="1"/>
  <c r="D110" i="1"/>
  <c r="AH109" i="1"/>
  <c r="O109" i="1"/>
  <c r="N109" i="1"/>
  <c r="M109" i="1"/>
  <c r="K109" i="1"/>
  <c r="J109" i="1"/>
  <c r="E109" i="1"/>
  <c r="D109" i="1"/>
  <c r="AH108" i="1"/>
  <c r="O108" i="1"/>
  <c r="M108" i="1"/>
  <c r="N108" i="1" s="1"/>
  <c r="K108" i="1"/>
  <c r="J108" i="1"/>
  <c r="E108" i="1"/>
  <c r="D108" i="1"/>
  <c r="AH107" i="1"/>
  <c r="O107" i="1"/>
  <c r="M107" i="1"/>
  <c r="N107" i="1" s="1"/>
  <c r="K107" i="1"/>
  <c r="J107" i="1"/>
  <c r="E107" i="1"/>
  <c r="D107" i="1"/>
  <c r="AH106" i="1"/>
  <c r="O106" i="1"/>
  <c r="M106" i="1"/>
  <c r="N106" i="1" s="1"/>
  <c r="K106" i="1"/>
  <c r="J106" i="1"/>
  <c r="E106" i="1"/>
  <c r="D106" i="1"/>
  <c r="AH105" i="1"/>
  <c r="O105" i="1"/>
  <c r="M105" i="1"/>
  <c r="N105" i="1" s="1"/>
  <c r="K105" i="1"/>
  <c r="J105" i="1"/>
  <c r="E105" i="1"/>
  <c r="D105" i="1"/>
  <c r="AH104" i="1"/>
  <c r="O104" i="1"/>
  <c r="N104" i="1"/>
  <c r="M104" i="1"/>
  <c r="K104" i="1"/>
  <c r="J104" i="1"/>
  <c r="E104" i="1"/>
  <c r="D104" i="1"/>
  <c r="AH103" i="1"/>
  <c r="O103" i="1"/>
  <c r="M103" i="1"/>
  <c r="N103" i="1" s="1"/>
  <c r="K103" i="1"/>
  <c r="J103" i="1"/>
  <c r="E103" i="1"/>
  <c r="D103" i="1"/>
  <c r="AH102" i="1"/>
  <c r="O102" i="1"/>
  <c r="M102" i="1"/>
  <c r="N102" i="1" s="1"/>
  <c r="K102" i="1"/>
  <c r="J102" i="1"/>
  <c r="E102" i="1"/>
  <c r="D102" i="1"/>
  <c r="AH101" i="1"/>
  <c r="O101" i="1"/>
  <c r="N101" i="1"/>
  <c r="M101" i="1"/>
  <c r="K101" i="1"/>
  <c r="J101" i="1"/>
  <c r="E101" i="1"/>
  <c r="D101" i="1"/>
  <c r="AH100" i="1"/>
  <c r="O100" i="1"/>
  <c r="M100" i="1"/>
  <c r="N100" i="1" s="1"/>
  <c r="K100" i="1"/>
  <c r="J100" i="1"/>
  <c r="E100" i="1"/>
  <c r="D100" i="1"/>
  <c r="AH99" i="1"/>
  <c r="O99" i="1"/>
  <c r="M99" i="1"/>
  <c r="N99" i="1" s="1"/>
  <c r="K99" i="1"/>
  <c r="J99" i="1"/>
  <c r="E99" i="1"/>
  <c r="D99" i="1"/>
  <c r="AH98" i="1"/>
  <c r="O98" i="1"/>
  <c r="M98" i="1"/>
  <c r="N98" i="1" s="1"/>
  <c r="K98" i="1"/>
  <c r="J98" i="1"/>
  <c r="E98" i="1"/>
  <c r="D98" i="1"/>
  <c r="AH97" i="1"/>
  <c r="O97" i="1"/>
  <c r="M97" i="1"/>
  <c r="N97" i="1" s="1"/>
  <c r="K97" i="1"/>
  <c r="J97" i="1"/>
  <c r="E97" i="1"/>
  <c r="D97" i="1"/>
  <c r="AH96" i="1"/>
  <c r="O96" i="1"/>
  <c r="M96" i="1"/>
  <c r="N96" i="1" s="1"/>
  <c r="K96" i="1"/>
  <c r="J96" i="1"/>
  <c r="E96" i="1"/>
  <c r="D96" i="1"/>
  <c r="AH95" i="1"/>
  <c r="O95" i="1"/>
  <c r="M95" i="1"/>
  <c r="N95" i="1" s="1"/>
  <c r="K95" i="1"/>
  <c r="J95" i="1"/>
  <c r="E95" i="1"/>
  <c r="D95" i="1"/>
  <c r="AH94" i="1"/>
  <c r="O94" i="1"/>
  <c r="N94" i="1"/>
  <c r="M94" i="1"/>
  <c r="K94" i="1"/>
  <c r="J94" i="1"/>
  <c r="E94" i="1"/>
  <c r="D94" i="1"/>
  <c r="AH93" i="1"/>
  <c r="O93" i="1"/>
  <c r="N93" i="1"/>
  <c r="M93" i="1"/>
  <c r="K93" i="1"/>
  <c r="J93" i="1"/>
  <c r="E93" i="1"/>
  <c r="D93" i="1"/>
  <c r="AH92" i="1"/>
  <c r="O92" i="1"/>
  <c r="M92" i="1"/>
  <c r="N92" i="1" s="1"/>
  <c r="K92" i="1"/>
  <c r="J92" i="1"/>
  <c r="E92" i="1"/>
  <c r="D92" i="1"/>
  <c r="AH91" i="1"/>
  <c r="O91" i="1"/>
  <c r="M91" i="1"/>
  <c r="N91" i="1" s="1"/>
  <c r="K91" i="1"/>
  <c r="J91" i="1"/>
  <c r="E91" i="1"/>
  <c r="D91" i="1"/>
  <c r="AH90" i="1"/>
  <c r="O90" i="1"/>
  <c r="M90" i="1"/>
  <c r="N90" i="1" s="1"/>
  <c r="K90" i="1"/>
  <c r="J90" i="1"/>
  <c r="E90" i="1"/>
  <c r="D90" i="1"/>
  <c r="AH89" i="1"/>
  <c r="O89" i="1"/>
  <c r="M89" i="1"/>
  <c r="N89" i="1" s="1"/>
  <c r="K89" i="1"/>
  <c r="J89" i="1"/>
  <c r="E89" i="1"/>
  <c r="D89" i="1"/>
  <c r="AH88" i="1"/>
  <c r="O88" i="1"/>
  <c r="M88" i="1"/>
  <c r="N88" i="1" s="1"/>
  <c r="K88" i="1"/>
  <c r="J88" i="1"/>
  <c r="E88" i="1"/>
  <c r="D88" i="1"/>
  <c r="AH87" i="1"/>
  <c r="O87" i="1"/>
  <c r="M87" i="1"/>
  <c r="N87" i="1" s="1"/>
  <c r="K87" i="1"/>
  <c r="J87" i="1"/>
  <c r="E87" i="1"/>
  <c r="D87" i="1"/>
  <c r="AH86" i="1"/>
  <c r="O86" i="1"/>
  <c r="M86" i="1"/>
  <c r="N86" i="1" s="1"/>
  <c r="K86" i="1"/>
  <c r="J86" i="1"/>
  <c r="E86" i="1"/>
  <c r="D86" i="1"/>
  <c r="AH85" i="1"/>
  <c r="O85" i="1"/>
  <c r="N85" i="1"/>
  <c r="M85" i="1"/>
  <c r="K85" i="1"/>
  <c r="J85" i="1"/>
  <c r="E85" i="1"/>
  <c r="D85" i="1"/>
  <c r="AH84" i="1"/>
  <c r="O84" i="1"/>
  <c r="M84" i="1"/>
  <c r="N84" i="1" s="1"/>
  <c r="K84" i="1"/>
  <c r="J84" i="1"/>
  <c r="E84" i="1"/>
  <c r="D84" i="1"/>
  <c r="AH83" i="1"/>
  <c r="O83" i="1"/>
  <c r="M83" i="1"/>
  <c r="N83" i="1" s="1"/>
  <c r="K83" i="1"/>
  <c r="J83" i="1"/>
  <c r="E83" i="1"/>
  <c r="D83" i="1"/>
  <c r="AH82" i="1"/>
  <c r="O82" i="1"/>
  <c r="M82" i="1"/>
  <c r="N82" i="1" s="1"/>
  <c r="K82" i="1"/>
  <c r="J82" i="1"/>
  <c r="E82" i="1"/>
  <c r="D82" i="1"/>
  <c r="AH81" i="1"/>
  <c r="O81" i="1"/>
  <c r="M81" i="1"/>
  <c r="N81" i="1" s="1"/>
  <c r="K81" i="1"/>
  <c r="J81" i="1"/>
  <c r="E81" i="1"/>
  <c r="D81" i="1"/>
  <c r="AH80" i="1"/>
  <c r="O80" i="1"/>
  <c r="M80" i="1"/>
  <c r="N80" i="1" s="1"/>
  <c r="K80" i="1"/>
  <c r="J80" i="1"/>
  <c r="E80" i="1"/>
  <c r="D80" i="1"/>
  <c r="AH79" i="1"/>
  <c r="O79" i="1"/>
  <c r="M79" i="1"/>
  <c r="N79" i="1" s="1"/>
  <c r="K79" i="1"/>
  <c r="J79" i="1"/>
  <c r="E79" i="1"/>
  <c r="D79" i="1"/>
  <c r="AH78" i="1"/>
  <c r="O78" i="1"/>
  <c r="M78" i="1"/>
  <c r="N78" i="1" s="1"/>
  <c r="K78" i="1"/>
  <c r="J78" i="1"/>
  <c r="E78" i="1"/>
  <c r="D78" i="1"/>
  <c r="M77" i="1"/>
  <c r="N77" i="1" s="1"/>
  <c r="O77" i="1" s="1"/>
  <c r="J77" i="1"/>
  <c r="K77" i="1" s="1"/>
  <c r="E77" i="1"/>
  <c r="D77" i="1"/>
  <c r="M76" i="1"/>
  <c r="N76" i="1" s="1"/>
  <c r="O76" i="1" s="1"/>
  <c r="J76" i="1"/>
  <c r="K76" i="1" s="1"/>
  <c r="D76" i="1"/>
  <c r="E76" i="1" s="1"/>
  <c r="M75" i="1"/>
  <c r="N75" i="1" s="1"/>
  <c r="O75" i="1" s="1"/>
  <c r="K75" i="1"/>
  <c r="J75" i="1"/>
  <c r="E75" i="1"/>
  <c r="D75" i="1"/>
  <c r="M74" i="1"/>
  <c r="N74" i="1" s="1"/>
  <c r="O74" i="1" s="1"/>
  <c r="K74" i="1"/>
  <c r="J74" i="1"/>
  <c r="D74" i="1"/>
  <c r="E74" i="1" s="1"/>
  <c r="M73" i="1"/>
  <c r="N73" i="1" s="1"/>
  <c r="O73" i="1" s="1"/>
  <c r="K73" i="1"/>
  <c r="J73" i="1"/>
  <c r="E73" i="1"/>
  <c r="D73" i="1"/>
  <c r="M72" i="1"/>
  <c r="N72" i="1" s="1"/>
  <c r="O72" i="1" s="1"/>
  <c r="J72" i="1"/>
  <c r="K72" i="1" s="1"/>
  <c r="D72" i="1"/>
  <c r="E72" i="1" s="1"/>
  <c r="M71" i="1"/>
  <c r="N71" i="1" s="1"/>
  <c r="O71" i="1" s="1"/>
  <c r="K71" i="1"/>
  <c r="J71" i="1"/>
  <c r="D71" i="1"/>
  <c r="E71" i="1" s="1"/>
  <c r="M70" i="1"/>
  <c r="N70" i="1" s="1"/>
  <c r="K70" i="1"/>
  <c r="J70" i="1"/>
  <c r="D70" i="1"/>
  <c r="E70" i="1" s="1"/>
  <c r="M69" i="1"/>
  <c r="N69" i="1" s="1"/>
  <c r="O69" i="1" s="1"/>
  <c r="K69" i="1"/>
  <c r="J69" i="1"/>
  <c r="E69" i="1"/>
  <c r="D69" i="1"/>
  <c r="M68" i="1"/>
  <c r="N68" i="1" s="1"/>
  <c r="O68" i="1" s="1"/>
  <c r="K68" i="1"/>
  <c r="J68" i="1"/>
  <c r="E68" i="1"/>
  <c r="D68" i="1"/>
  <c r="M67" i="1"/>
  <c r="N67" i="1" s="1"/>
  <c r="O67" i="1" s="1"/>
  <c r="K67" i="1"/>
  <c r="J67" i="1"/>
  <c r="D67" i="1"/>
  <c r="E67" i="1" s="1"/>
  <c r="M66" i="1"/>
  <c r="N66" i="1" s="1"/>
  <c r="O66" i="1" s="1"/>
  <c r="J66" i="1"/>
  <c r="K66" i="1" s="1"/>
  <c r="E66" i="1"/>
  <c r="D66" i="1"/>
  <c r="M65" i="1"/>
  <c r="N65" i="1" s="1"/>
  <c r="O65" i="1" s="1"/>
  <c r="K65" i="1"/>
  <c r="J65" i="1"/>
  <c r="D65" i="1"/>
  <c r="E65" i="1" s="1"/>
  <c r="Y64" i="1"/>
  <c r="V64" i="1"/>
  <c r="M64" i="1"/>
  <c r="R64" i="1" s="1"/>
  <c r="L64" i="1" a="1"/>
  <c r="L64" i="1" s="1"/>
  <c r="K64" i="1"/>
  <c r="J64" i="1"/>
  <c r="H64" i="1"/>
  <c r="V148" i="1" s="1"/>
  <c r="D64" i="1"/>
  <c r="Y63" i="1"/>
  <c r="V63" i="1"/>
  <c r="R63" i="1"/>
  <c r="M63" i="1"/>
  <c r="L63" i="1" a="1"/>
  <c r="L63" i="1" s="1"/>
  <c r="J63" i="1"/>
  <c r="H63" i="1"/>
  <c r="D63" i="1"/>
  <c r="E64" i="1" s="1"/>
  <c r="B63" i="1"/>
  <c r="Y62" i="1"/>
  <c r="V62" i="1"/>
  <c r="M62" i="1"/>
  <c r="R62" i="1" s="1"/>
  <c r="L62" i="1" a="1"/>
  <c r="L62" i="1" s="1"/>
  <c r="J62" i="1"/>
  <c r="H62" i="1"/>
  <c r="V146" i="1" s="1"/>
  <c r="E62" i="1"/>
  <c r="D62" i="1"/>
  <c r="Y61" i="1"/>
  <c r="V61" i="1"/>
  <c r="R61" i="1"/>
  <c r="M61" i="1"/>
  <c r="N61" i="1" s="1"/>
  <c r="L61" i="1" a="1"/>
  <c r="L61" i="1" s="1"/>
  <c r="J61" i="1"/>
  <c r="H61" i="1"/>
  <c r="V145" i="1" s="1"/>
  <c r="D61" i="1"/>
  <c r="Y60" i="1"/>
  <c r="V60" i="1"/>
  <c r="R60" i="1"/>
  <c r="M60" i="1"/>
  <c r="L60" i="1" a="1"/>
  <c r="L60" i="1" s="1"/>
  <c r="J60" i="1"/>
  <c r="H60" i="1"/>
  <c r="V144" i="1" s="1"/>
  <c r="D60" i="1"/>
  <c r="Y59" i="1"/>
  <c r="V59" i="1"/>
  <c r="M59" i="1"/>
  <c r="N60" i="1" s="1"/>
  <c r="L59" i="1" a="1"/>
  <c r="L59" i="1" s="1"/>
  <c r="J59" i="1"/>
  <c r="H59" i="1"/>
  <c r="V143" i="1" s="1"/>
  <c r="D59" i="1"/>
  <c r="Y58" i="1"/>
  <c r="V58" i="1"/>
  <c r="R58" i="1"/>
  <c r="N58" i="1"/>
  <c r="M58" i="1"/>
  <c r="L58" i="1" a="1"/>
  <c r="L58" i="1" s="1"/>
  <c r="J58" i="1"/>
  <c r="H58" i="1"/>
  <c r="V142" i="1" s="1"/>
  <c r="D58" i="1"/>
  <c r="Y57" i="1"/>
  <c r="V57" i="1"/>
  <c r="N57" i="1"/>
  <c r="M57" i="1"/>
  <c r="R57" i="1" s="1"/>
  <c r="L57" i="1" a="1"/>
  <c r="L57" i="1" s="1"/>
  <c r="J57" i="1"/>
  <c r="K63" i="1" s="1"/>
  <c r="H57" i="1"/>
  <c r="D57" i="1"/>
  <c r="Y56" i="1"/>
  <c r="V56" i="1"/>
  <c r="M56" i="1"/>
  <c r="R56" i="1" s="1"/>
  <c r="L56" i="1" a="1"/>
  <c r="L56" i="1" s="1"/>
  <c r="K56" i="1"/>
  <c r="J56" i="1"/>
  <c r="H56" i="1"/>
  <c r="V140" i="1" s="1"/>
  <c r="E56" i="1"/>
  <c r="D56" i="1"/>
  <c r="Y55" i="1"/>
  <c r="V55" i="1"/>
  <c r="R55" i="1"/>
  <c r="N55" i="1"/>
  <c r="M55" i="1"/>
  <c r="L55" i="1" a="1"/>
  <c r="L55" i="1" s="1"/>
  <c r="K55" i="1"/>
  <c r="J55" i="1"/>
  <c r="H55" i="1"/>
  <c r="D55" i="1"/>
  <c r="E61" i="1" s="1"/>
  <c r="Y54" i="1"/>
  <c r="V54" i="1"/>
  <c r="N54" i="1"/>
  <c r="M54" i="1"/>
  <c r="R54" i="1" s="1"/>
  <c r="L54" i="1" a="1"/>
  <c r="L54" i="1" s="1"/>
  <c r="J54" i="1"/>
  <c r="H54" i="1"/>
  <c r="V138" i="1" s="1"/>
  <c r="E54" i="1"/>
  <c r="D54" i="1"/>
  <c r="E60" i="1" s="1"/>
  <c r="Y53" i="1"/>
  <c r="V53" i="1"/>
  <c r="R53" i="1"/>
  <c r="M53" i="1"/>
  <c r="N53" i="1" s="1"/>
  <c r="L53" i="1" a="1"/>
  <c r="L53" i="1" s="1"/>
  <c r="J53" i="1"/>
  <c r="H53" i="1"/>
  <c r="V137" i="1" s="1"/>
  <c r="D53" i="1"/>
  <c r="E59" i="1" s="1"/>
  <c r="Y52" i="1"/>
  <c r="V52" i="1"/>
  <c r="R52" i="1"/>
  <c r="M52" i="1"/>
  <c r="L52" i="1" a="1"/>
  <c r="L52" i="1" s="1"/>
  <c r="J52" i="1"/>
  <c r="H52" i="1"/>
  <c r="V136" i="1" s="1"/>
  <c r="D52" i="1"/>
  <c r="E58" i="1" s="1"/>
  <c r="AG51" i="1"/>
  <c r="AH51" i="1" s="1"/>
  <c r="Y51" i="1"/>
  <c r="V51" i="1"/>
  <c r="M51" i="1"/>
  <c r="L51" i="1" a="1"/>
  <c r="L51" i="1" s="1"/>
  <c r="J51" i="1"/>
  <c r="H51" i="1"/>
  <c r="V135" i="1" s="1"/>
  <c r="D51" i="1"/>
  <c r="Y50" i="1"/>
  <c r="V50" i="1"/>
  <c r="R50" i="1"/>
  <c r="N50" i="1"/>
  <c r="M50" i="1"/>
  <c r="L50" i="1" a="1"/>
  <c r="L50" i="1" s="1"/>
  <c r="J50" i="1"/>
  <c r="H50" i="1"/>
  <c r="V134" i="1" s="1"/>
  <c r="D50" i="1"/>
  <c r="Y49" i="1"/>
  <c r="V49" i="1"/>
  <c r="N49" i="1"/>
  <c r="M49" i="1"/>
  <c r="R49" i="1" s="1"/>
  <c r="L49" i="1" a="1"/>
  <c r="L49" i="1" s="1"/>
  <c r="J49" i="1"/>
  <c r="H49" i="1"/>
  <c r="D49" i="1"/>
  <c r="Y48" i="1"/>
  <c r="V48" i="1"/>
  <c r="M48" i="1"/>
  <c r="R48" i="1" s="1"/>
  <c r="L48" i="1" a="1"/>
  <c r="L48" i="1" s="1"/>
  <c r="J48" i="1"/>
  <c r="K54" i="1" s="1"/>
  <c r="H48" i="1"/>
  <c r="V132" i="1" s="1"/>
  <c r="E48" i="1"/>
  <c r="D48" i="1"/>
  <c r="Y47" i="1"/>
  <c r="V47" i="1"/>
  <c r="R47" i="1"/>
  <c r="N47" i="1"/>
  <c r="M47" i="1"/>
  <c r="L47" i="1" a="1"/>
  <c r="L47" i="1" s="1"/>
  <c r="J47" i="1"/>
  <c r="H47" i="1"/>
  <c r="D47" i="1"/>
  <c r="E53" i="1" s="1"/>
  <c r="B47" i="1"/>
  <c r="Y46" i="1"/>
  <c r="V46" i="1"/>
  <c r="N46" i="1"/>
  <c r="M46" i="1"/>
  <c r="R46" i="1" s="1"/>
  <c r="L46" i="1" a="1"/>
  <c r="L46" i="1" s="1"/>
  <c r="J46" i="1"/>
  <c r="K48" i="1" s="1"/>
  <c r="H46" i="1"/>
  <c r="V130" i="1" s="1"/>
  <c r="D46" i="1"/>
  <c r="Y45" i="1"/>
  <c r="V45" i="1"/>
  <c r="R45" i="1"/>
  <c r="M45" i="1"/>
  <c r="N45" i="1" s="1"/>
  <c r="L45" i="1" a="1"/>
  <c r="L45" i="1" s="1"/>
  <c r="J45" i="1"/>
  <c r="K51" i="1" s="1"/>
  <c r="H45" i="1"/>
  <c r="V129" i="1" s="1"/>
  <c r="D45" i="1"/>
  <c r="AG44" i="1"/>
  <c r="AH44" i="1" s="1"/>
  <c r="Y44" i="1"/>
  <c r="V44" i="1"/>
  <c r="R44" i="1"/>
  <c r="N44" i="1"/>
  <c r="M44" i="1"/>
  <c r="L44" i="1" a="1"/>
  <c r="L44" i="1" s="1"/>
  <c r="J44" i="1"/>
  <c r="H44" i="1"/>
  <c r="V128" i="1" s="1"/>
  <c r="D44" i="1"/>
  <c r="E46" i="1" s="1"/>
  <c r="B44" i="1"/>
  <c r="AG43" i="1"/>
  <c r="AH43" i="1" s="1"/>
  <c r="Y43" i="1"/>
  <c r="V43" i="1"/>
  <c r="N43" i="1"/>
  <c r="M43" i="1"/>
  <c r="R43" i="1" s="1"/>
  <c r="L43" i="1" a="1"/>
  <c r="L43" i="1" s="1"/>
  <c r="J43" i="1"/>
  <c r="H43" i="1"/>
  <c r="V127" i="1" s="1"/>
  <c r="D43" i="1"/>
  <c r="E49" i="1" s="1"/>
  <c r="AG42" i="1"/>
  <c r="AH42" i="1" s="1"/>
  <c r="Y42" i="1"/>
  <c r="V42" i="1"/>
  <c r="R42" i="1"/>
  <c r="N42" i="1"/>
  <c r="M42" i="1"/>
  <c r="L42" i="1" a="1"/>
  <c r="L42" i="1" s="1"/>
  <c r="K42" i="1"/>
  <c r="J42" i="1"/>
  <c r="H42" i="1"/>
  <c r="V126" i="1" s="1"/>
  <c r="D42" i="1"/>
  <c r="Y41" i="1"/>
  <c r="V41" i="1"/>
  <c r="M41" i="1"/>
  <c r="R41" i="1" s="1"/>
  <c r="L41" i="1" a="1"/>
  <c r="L41" i="1" s="1"/>
  <c r="J41" i="1"/>
  <c r="K41" i="1" s="1"/>
  <c r="H41" i="1"/>
  <c r="D41" i="1"/>
  <c r="Y40" i="1"/>
  <c r="V40" i="1"/>
  <c r="M40" i="1"/>
  <c r="N41" i="1" s="1"/>
  <c r="O47" i="1" s="1"/>
  <c r="L40" i="1" a="1"/>
  <c r="L40" i="1" s="1"/>
  <c r="J40" i="1"/>
  <c r="H40" i="1"/>
  <c r="D40" i="1"/>
  <c r="Y39" i="1"/>
  <c r="V39" i="1"/>
  <c r="R39" i="1"/>
  <c r="N39" i="1"/>
  <c r="M39" i="1"/>
  <c r="L39" i="1" a="1"/>
  <c r="L39" i="1" s="1"/>
  <c r="K39" i="1"/>
  <c r="J39" i="1"/>
  <c r="H39" i="1"/>
  <c r="D39" i="1"/>
  <c r="E45" i="1" s="1"/>
  <c r="Y38" i="1"/>
  <c r="V38" i="1"/>
  <c r="N38" i="1"/>
  <c r="M38" i="1"/>
  <c r="R38" i="1" s="1"/>
  <c r="L38" i="1" a="1"/>
  <c r="L38" i="1" s="1"/>
  <c r="J38" i="1"/>
  <c r="H38" i="1"/>
  <c r="V122" i="1" s="1"/>
  <c r="D38" i="1"/>
  <c r="E43" i="1" s="1"/>
  <c r="Y37" i="1"/>
  <c r="V37" i="1"/>
  <c r="R37" i="1"/>
  <c r="U37" i="1" s="1"/>
  <c r="N37" i="1"/>
  <c r="M37" i="1"/>
  <c r="L37" i="1" a="1"/>
  <c r="L37" i="1" s="1"/>
  <c r="J37" i="1"/>
  <c r="H37" i="1"/>
  <c r="V121" i="1" s="1"/>
  <c r="D37" i="1"/>
  <c r="AG36" i="1"/>
  <c r="AH36" i="1" s="1"/>
  <c r="Y36" i="1"/>
  <c r="V36" i="1"/>
  <c r="R36" i="1"/>
  <c r="M36" i="1"/>
  <c r="L36" i="1" a="1"/>
  <c r="L36" i="1" s="1"/>
  <c r="J36" i="1"/>
  <c r="H36" i="1"/>
  <c r="V120" i="1" s="1"/>
  <c r="D36" i="1"/>
  <c r="E42" i="1" s="1"/>
  <c r="Y35" i="1"/>
  <c r="V35" i="1"/>
  <c r="M35" i="1"/>
  <c r="N36" i="1" s="1"/>
  <c r="L35" i="1" a="1"/>
  <c r="L35" i="1" s="1"/>
  <c r="J35" i="1"/>
  <c r="H35" i="1"/>
  <c r="D35" i="1"/>
  <c r="Y34" i="1"/>
  <c r="V34" i="1"/>
  <c r="U34" i="1"/>
  <c r="R34" i="1"/>
  <c r="M34" i="1"/>
  <c r="N34" i="1" s="1"/>
  <c r="L34" i="1" a="1"/>
  <c r="L34" i="1" s="1"/>
  <c r="J34" i="1"/>
  <c r="K40" i="1" s="1"/>
  <c r="H34" i="1"/>
  <c r="V118" i="1" s="1"/>
  <c r="D34" i="1"/>
  <c r="Y33" i="1"/>
  <c r="V33" i="1"/>
  <c r="M33" i="1"/>
  <c r="R33" i="1" s="1"/>
  <c r="L33" i="1" a="1"/>
  <c r="L33" i="1" s="1"/>
  <c r="J33" i="1"/>
  <c r="H33" i="1"/>
  <c r="V117" i="1" s="1"/>
  <c r="D33" i="1"/>
  <c r="E39" i="1" s="1"/>
  <c r="AQ32" i="1"/>
  <c r="Y32" i="1"/>
  <c r="V32" i="1"/>
  <c r="S32" i="1"/>
  <c r="M32" i="1"/>
  <c r="N33" i="1" s="1"/>
  <c r="L32" i="1" a="1"/>
  <c r="L32" i="1" s="1"/>
  <c r="J32" i="1"/>
  <c r="H32" i="1"/>
  <c r="V116" i="1" s="1"/>
  <c r="D32" i="1"/>
  <c r="E38" i="1" s="1"/>
  <c r="AG31" i="1"/>
  <c r="AH31" i="1" s="1"/>
  <c r="Y31" i="1"/>
  <c r="X31" i="1"/>
  <c r="V31" i="1"/>
  <c r="U31" i="1"/>
  <c r="M31" i="1"/>
  <c r="L31" i="1" a="1"/>
  <c r="L31" i="1" s="1"/>
  <c r="H31" i="1"/>
  <c r="V115" i="1" s="1"/>
  <c r="AG30" i="1"/>
  <c r="AH30" i="1" s="1"/>
  <c r="I30" i="1"/>
  <c r="AG50" i="1" s="1"/>
  <c r="AH50" i="1" s="1"/>
  <c r="H30" i="1"/>
  <c r="V114" i="1" s="1"/>
  <c r="C30" i="1"/>
  <c r="B30" i="1"/>
  <c r="AG29" i="1"/>
  <c r="AH29" i="1" s="1"/>
  <c r="I29" i="1"/>
  <c r="C29" i="1"/>
  <c r="AG49" i="1" s="1"/>
  <c r="AH49" i="1" s="1"/>
  <c r="AG28" i="1"/>
  <c r="I28" i="1"/>
  <c r="C28" i="1"/>
  <c r="I27" i="1"/>
  <c r="C27" i="1"/>
  <c r="AG47" i="1" s="1"/>
  <c r="AH47" i="1" s="1"/>
  <c r="B27" i="1"/>
  <c r="AH26" i="1"/>
  <c r="I26" i="1"/>
  <c r="H26" i="1"/>
  <c r="V110" i="1" s="1"/>
  <c r="C26" i="1"/>
  <c r="AG25" i="1"/>
  <c r="I25" i="1"/>
  <c r="B12" i="1" s="1"/>
  <c r="C25" i="1"/>
  <c r="AH25" i="1" s="1"/>
  <c r="B25" i="1"/>
  <c r="I24" i="1"/>
  <c r="C24" i="1"/>
  <c r="AG23" i="1"/>
  <c r="AH23" i="1" s="1"/>
  <c r="B23" i="1"/>
  <c r="AG22" i="1"/>
  <c r="C22" i="1"/>
  <c r="AH22" i="1" s="1"/>
  <c r="B22" i="1"/>
  <c r="C21" i="1"/>
  <c r="AG41" i="1" s="1"/>
  <c r="AH41" i="1" s="1"/>
  <c r="B21" i="1"/>
  <c r="C20" i="1"/>
  <c r="C19" i="1"/>
  <c r="AG39" i="1" s="1"/>
  <c r="AH39" i="1" s="1"/>
  <c r="B19" i="1"/>
  <c r="H18" i="1"/>
  <c r="V102" i="1" s="1"/>
  <c r="C18" i="1"/>
  <c r="AG38" i="1" s="1"/>
  <c r="AH38" i="1" s="1"/>
  <c r="B18" i="1"/>
  <c r="C17" i="1"/>
  <c r="AG37" i="1" s="1"/>
  <c r="AH37" i="1" s="1"/>
  <c r="H16" i="1"/>
  <c r="B16" i="1"/>
  <c r="C15" i="1"/>
  <c r="H15" i="1" s="1"/>
  <c r="B15" i="1"/>
  <c r="H14" i="1"/>
  <c r="C14" i="1"/>
  <c r="AG34" i="1" s="1"/>
  <c r="AH34" i="1" s="1"/>
  <c r="C13" i="1"/>
  <c r="H13" i="1" s="1"/>
  <c r="B13" i="1"/>
  <c r="C12" i="1"/>
  <c r="AG32" i="1" s="1"/>
  <c r="AH32" i="1" s="1"/>
  <c r="C11" i="1"/>
  <c r="H10" i="1"/>
  <c r="C10" i="1"/>
  <c r="B10" i="1"/>
  <c r="H9" i="1"/>
  <c r="B9" i="1"/>
  <c r="H8" i="1"/>
  <c r="C8" i="1"/>
  <c r="C7" i="1"/>
  <c r="AG27" i="1" s="1"/>
  <c r="AH27" i="1" s="1"/>
  <c r="B7" i="1"/>
  <c r="H6" i="1"/>
  <c r="C6" i="1"/>
  <c r="AG26" i="1" s="1"/>
  <c r="B6" i="1"/>
  <c r="C5" i="1"/>
  <c r="C4" i="1"/>
  <c r="H3" i="1" s="1"/>
  <c r="B4" i="1"/>
  <c r="C3" i="1"/>
  <c r="H2" i="1"/>
  <c r="Z54" i="8" l="1"/>
  <c r="Z51" i="10"/>
  <c r="Z39" i="6"/>
  <c r="W59" i="7"/>
  <c r="Z55" i="6"/>
  <c r="E1" i="3" a="1"/>
  <c r="E1" i="3" s="1"/>
  <c r="W45" i="11"/>
  <c r="Z44" i="10"/>
  <c r="AA44" i="10" s="1"/>
  <c r="W41" i="10"/>
  <c r="Z63" i="10"/>
  <c r="AA63" i="10" s="1"/>
  <c r="AD63" i="10" s="1"/>
  <c r="Z34" i="9"/>
  <c r="Z63" i="6"/>
  <c r="AA63" i="6" s="1"/>
  <c r="AD63" i="6" s="1"/>
  <c r="W60" i="6"/>
  <c r="W35" i="10"/>
  <c r="X35" i="10" s="1"/>
  <c r="Z40" i="9"/>
  <c r="AC39" i="9" s="1"/>
  <c r="Z60" i="6"/>
  <c r="AC59" i="6" s="1"/>
  <c r="Z34" i="5"/>
  <c r="AC33" i="5" s="1"/>
  <c r="W50" i="10"/>
  <c r="W49" i="10"/>
  <c r="W64" i="9"/>
  <c r="Z55" i="7"/>
  <c r="AA55" i="7" s="1"/>
  <c r="AD55" i="7" s="1"/>
  <c r="W58" i="7"/>
  <c r="O70" i="1"/>
  <c r="W52" i="10"/>
  <c r="T59" i="9"/>
  <c r="Z61" i="8"/>
  <c r="AC60" i="8" s="1"/>
  <c r="Z53" i="7"/>
  <c r="AC52" i="7" s="1"/>
  <c r="W40" i="7"/>
  <c r="T44" i="11"/>
  <c r="W58" i="11"/>
  <c r="Z33" i="11"/>
  <c r="W34" i="10"/>
  <c r="X34" i="10" s="1"/>
  <c r="W34" i="8"/>
  <c r="T51" i="8"/>
  <c r="W41" i="8"/>
  <c r="W32" i="7"/>
  <c r="X32" i="7" s="1"/>
  <c r="W50" i="7"/>
  <c r="W55" i="7"/>
  <c r="Z61" i="6"/>
  <c r="AC60" i="6" s="1"/>
  <c r="W56" i="4"/>
  <c r="Z46" i="11"/>
  <c r="AC45" i="11" s="1"/>
  <c r="Z35" i="11"/>
  <c r="AC34" i="11" s="1"/>
  <c r="W47" i="11"/>
  <c r="Z47" i="11"/>
  <c r="AA47" i="11" s="1"/>
  <c r="W57" i="11"/>
  <c r="Z58" i="10"/>
  <c r="AA58" i="10" s="1"/>
  <c r="W39" i="10"/>
  <c r="Z32" i="9"/>
  <c r="AA32" i="9" s="1"/>
  <c r="W54" i="9"/>
  <c r="AK31" i="9" a="1"/>
  <c r="AK31" i="9" s="1"/>
  <c r="Z35" i="9"/>
  <c r="AC34" i="9" s="1"/>
  <c r="Z33" i="9"/>
  <c r="AC32" i="9" s="1"/>
  <c r="AE32" i="9" s="1"/>
  <c r="Z37" i="9"/>
  <c r="AC36" i="9" s="1"/>
  <c r="W41" i="9"/>
  <c r="W45" i="9"/>
  <c r="W57" i="9"/>
  <c r="Z38" i="8"/>
  <c r="AA38" i="8" s="1"/>
  <c r="AD38" i="8" s="1"/>
  <c r="W46" i="8"/>
  <c r="AC53" i="8"/>
  <c r="W58" i="8"/>
  <c r="T63" i="8"/>
  <c r="T57" i="8"/>
  <c r="W61" i="8"/>
  <c r="Z43" i="8"/>
  <c r="AA43" i="8" s="1"/>
  <c r="AD43" i="8" s="1"/>
  <c r="Z45" i="8"/>
  <c r="AA45" i="8" s="1"/>
  <c r="AD45" i="8" s="1"/>
  <c r="Z51" i="8"/>
  <c r="AC50" i="8" s="1"/>
  <c r="Z55" i="8"/>
  <c r="AA55" i="8" s="1"/>
  <c r="AD55" i="8" s="1"/>
  <c r="Z36" i="8"/>
  <c r="AC35" i="8" s="1"/>
  <c r="W61" i="7"/>
  <c r="W64" i="7"/>
  <c r="Z34" i="7"/>
  <c r="AA34" i="7" s="1"/>
  <c r="AD34" i="7" s="1"/>
  <c r="W44" i="7"/>
  <c r="W56" i="7"/>
  <c r="AK31" i="6" a="1"/>
  <c r="AK31" i="6" s="1"/>
  <c r="Z52" i="6"/>
  <c r="AA52" i="6" s="1"/>
  <c r="AD52" i="6" s="1"/>
  <c r="W63" i="6"/>
  <c r="W41" i="6"/>
  <c r="W43" i="6"/>
  <c r="W47" i="6"/>
  <c r="Z40" i="6"/>
  <c r="AC39" i="6" s="1"/>
  <c r="W33" i="6"/>
  <c r="X33" i="6" s="1"/>
  <c r="Z43" i="4"/>
  <c r="AC42" i="4" s="1"/>
  <c r="Z47" i="4"/>
  <c r="AA47" i="4" s="1"/>
  <c r="Z39" i="4"/>
  <c r="AC38" i="4" s="1"/>
  <c r="Z64" i="4"/>
  <c r="AC63" i="4" s="1"/>
  <c r="W49" i="4"/>
  <c r="T63" i="11"/>
  <c r="T49" i="9"/>
  <c r="T58" i="6"/>
  <c r="T59" i="6"/>
  <c r="K66" i="5"/>
  <c r="Z33" i="5"/>
  <c r="AA33" i="5" s="1"/>
  <c r="AD33" i="5" s="1"/>
  <c r="Z38" i="5"/>
  <c r="AC37" i="5" s="1"/>
  <c r="O67" i="5"/>
  <c r="W38" i="5"/>
  <c r="U63" i="11"/>
  <c r="X63" i="11" s="1"/>
  <c r="W41" i="11"/>
  <c r="W56" i="11"/>
  <c r="Z62" i="11"/>
  <c r="AC61" i="11" s="1"/>
  <c r="AK31" i="11" a="1"/>
  <c r="AK31" i="11" s="1"/>
  <c r="Z37" i="11"/>
  <c r="AA37" i="11" s="1"/>
  <c r="AD37" i="11" s="1"/>
  <c r="Z54" i="11"/>
  <c r="AC53" i="11" s="1"/>
  <c r="Z58" i="11"/>
  <c r="AA58" i="11" s="1"/>
  <c r="AD58" i="11" s="1"/>
  <c r="Z49" i="11"/>
  <c r="AA49" i="11" s="1"/>
  <c r="AD49" i="11" s="1"/>
  <c r="W63" i="11"/>
  <c r="W34" i="11"/>
  <c r="W62" i="11"/>
  <c r="Z63" i="11"/>
  <c r="AC62" i="11" s="1"/>
  <c r="Z34" i="11"/>
  <c r="W59" i="11"/>
  <c r="W54" i="11"/>
  <c r="W55" i="11"/>
  <c r="Z57" i="11"/>
  <c r="AC56" i="11" s="1"/>
  <c r="Z40" i="11"/>
  <c r="AC39" i="11" s="1"/>
  <c r="W49" i="11"/>
  <c r="W46" i="11"/>
  <c r="T60" i="11"/>
  <c r="W50" i="11"/>
  <c r="W59" i="10"/>
  <c r="Z36" i="10"/>
  <c r="W57" i="10"/>
  <c r="Z59" i="10"/>
  <c r="AA59" i="10" s="1"/>
  <c r="AD59" i="10" s="1"/>
  <c r="W42" i="10"/>
  <c r="W44" i="10"/>
  <c r="T58" i="10"/>
  <c r="W63" i="10"/>
  <c r="W33" i="10"/>
  <c r="X33" i="10" s="1"/>
  <c r="Z35" i="10"/>
  <c r="AA35" i="10" s="1"/>
  <c r="AD35" i="10" s="1"/>
  <c r="Z60" i="10"/>
  <c r="AA60" i="10" s="1"/>
  <c r="AK31" i="10" a="1"/>
  <c r="AK31" i="10" s="1"/>
  <c r="Z56" i="10"/>
  <c r="AC55" i="10" s="1"/>
  <c r="T61" i="10"/>
  <c r="Z45" i="9"/>
  <c r="AC44" i="9" s="1"/>
  <c r="W49" i="9"/>
  <c r="W53" i="9"/>
  <c r="T40" i="9"/>
  <c r="Z36" i="9"/>
  <c r="Z44" i="9"/>
  <c r="AC43" i="9" s="1"/>
  <c r="Z48" i="9"/>
  <c r="AC47" i="9" s="1"/>
  <c r="W33" i="9"/>
  <c r="X33" i="9" s="1"/>
  <c r="T51" i="9"/>
  <c r="W44" i="9"/>
  <c r="W61" i="9"/>
  <c r="Z58" i="8"/>
  <c r="AC57" i="8" s="1"/>
  <c r="AK31" i="8" a="1"/>
  <c r="AK31" i="8" s="1"/>
  <c r="Z48" i="8"/>
  <c r="AC47" i="8" s="1"/>
  <c r="Z37" i="8"/>
  <c r="AC36" i="8" s="1"/>
  <c r="Z63" i="8"/>
  <c r="AC62" i="8" s="1"/>
  <c r="W43" i="8"/>
  <c r="W47" i="8"/>
  <c r="W51" i="8"/>
  <c r="W33" i="8"/>
  <c r="W38" i="8"/>
  <c r="Z54" i="7"/>
  <c r="AC53" i="7" s="1"/>
  <c r="W41" i="7"/>
  <c r="W43" i="7"/>
  <c r="Z35" i="7"/>
  <c r="AC34" i="7" s="1"/>
  <c r="W49" i="7"/>
  <c r="T53" i="7"/>
  <c r="W60" i="7"/>
  <c r="Z32" i="7"/>
  <c r="AA32" i="7" s="1"/>
  <c r="AK31" i="7" a="1"/>
  <c r="AK31" i="7" s="1"/>
  <c r="Z35" i="6"/>
  <c r="Z32" i="6"/>
  <c r="AA32" i="6" s="1"/>
  <c r="W34" i="6"/>
  <c r="X34" i="6" s="1"/>
  <c r="Z41" i="6"/>
  <c r="AA41" i="6" s="1"/>
  <c r="AD41" i="6" s="1"/>
  <c r="W45" i="6"/>
  <c r="Z36" i="6"/>
  <c r="AA36" i="6" s="1"/>
  <c r="AD36" i="6" s="1"/>
  <c r="W53" i="6"/>
  <c r="W58" i="5"/>
  <c r="W34" i="5"/>
  <c r="X34" i="5" s="1"/>
  <c r="W36" i="5"/>
  <c r="X36" i="5" s="1"/>
  <c r="W39" i="5"/>
  <c r="W47" i="5"/>
  <c r="W46" i="5"/>
  <c r="W56" i="5"/>
  <c r="Z48" i="4"/>
  <c r="AC47" i="4" s="1"/>
  <c r="AK31" i="4" a="1"/>
  <c r="AK31" i="4" s="1"/>
  <c r="W64" i="4"/>
  <c r="T34" i="11"/>
  <c r="T40" i="11"/>
  <c r="T56" i="11"/>
  <c r="T47" i="11"/>
  <c r="T41" i="10"/>
  <c r="T59" i="10"/>
  <c r="T38" i="10"/>
  <c r="T55" i="10"/>
  <c r="T34" i="9"/>
  <c r="T61" i="8"/>
  <c r="T41" i="7"/>
  <c r="T51" i="6"/>
  <c r="T55" i="6"/>
  <c r="T48" i="5"/>
  <c r="T49" i="1"/>
  <c r="W37" i="11"/>
  <c r="Z41" i="11"/>
  <c r="AC40" i="11" s="1"/>
  <c r="Z48" i="11"/>
  <c r="AC47" i="11" s="1"/>
  <c r="Z55" i="11"/>
  <c r="AA55" i="11" s="1"/>
  <c r="Z61" i="11"/>
  <c r="AA61" i="11" s="1"/>
  <c r="AD61" i="11" s="1"/>
  <c r="T38" i="11"/>
  <c r="Z50" i="11"/>
  <c r="AA50" i="11" s="1"/>
  <c r="T58" i="11"/>
  <c r="W48" i="11"/>
  <c r="Z45" i="11"/>
  <c r="AA45" i="11" s="1"/>
  <c r="AD45" i="11" s="1"/>
  <c r="W42" i="11"/>
  <c r="W35" i="11"/>
  <c r="Z42" i="11"/>
  <c r="AA42" i="11" s="1"/>
  <c r="Z44" i="11"/>
  <c r="AA44" i="11" s="1"/>
  <c r="AD44" i="11" s="1"/>
  <c r="Z39" i="10"/>
  <c r="AC38" i="10" s="1"/>
  <c r="Z34" i="10"/>
  <c r="Z50" i="10"/>
  <c r="AC49" i="10" s="1"/>
  <c r="T60" i="10"/>
  <c r="Z43" i="10"/>
  <c r="AC42" i="10" s="1"/>
  <c r="T47" i="10"/>
  <c r="Z31" i="10"/>
  <c r="AA31" i="10" s="1"/>
  <c r="AD31" i="10" s="1"/>
  <c r="Z52" i="10"/>
  <c r="AA52" i="10" s="1"/>
  <c r="AD52" i="10" s="1"/>
  <c r="W58" i="10"/>
  <c r="W60" i="10"/>
  <c r="T35" i="10"/>
  <c r="Z33" i="10"/>
  <c r="AA33" i="10" s="1"/>
  <c r="W47" i="10"/>
  <c r="Z62" i="10"/>
  <c r="AC61" i="10" s="1"/>
  <c r="Z47" i="10"/>
  <c r="AC46" i="10" s="1"/>
  <c r="Z42" i="10"/>
  <c r="AA42" i="10" s="1"/>
  <c r="T63" i="10"/>
  <c r="T39" i="10"/>
  <c r="Z32" i="10"/>
  <c r="AC31" i="10" s="1"/>
  <c r="AE31" i="10" s="1"/>
  <c r="Z41" i="9"/>
  <c r="AC40" i="9" s="1"/>
  <c r="W43" i="9"/>
  <c r="T61" i="9"/>
  <c r="Z51" i="9"/>
  <c r="AC50" i="9" s="1"/>
  <c r="U38" i="9"/>
  <c r="W56" i="9"/>
  <c r="W60" i="9"/>
  <c r="Z49" i="9"/>
  <c r="AC48" i="9" s="1"/>
  <c r="Z53" i="9"/>
  <c r="AA53" i="9" s="1"/>
  <c r="AD53" i="9" s="1"/>
  <c r="W55" i="9"/>
  <c r="T42" i="9"/>
  <c r="W40" i="9"/>
  <c r="T46" i="9"/>
  <c r="W48" i="9"/>
  <c r="W51" i="9"/>
  <c r="W37" i="9"/>
  <c r="X37" i="9" s="1"/>
  <c r="Z60" i="9"/>
  <c r="AC59" i="9" s="1"/>
  <c r="Z62" i="9"/>
  <c r="AA62" i="9" s="1"/>
  <c r="Z56" i="9"/>
  <c r="AA56" i="9" s="1"/>
  <c r="AD56" i="9" s="1"/>
  <c r="Z58" i="9"/>
  <c r="AC57" i="9" s="1"/>
  <c r="Z47" i="8"/>
  <c r="AA47" i="8" s="1"/>
  <c r="AD47" i="8" s="1"/>
  <c r="Z53" i="8"/>
  <c r="AC52" i="8" s="1"/>
  <c r="W35" i="8"/>
  <c r="W40" i="8"/>
  <c r="T46" i="8"/>
  <c r="W42" i="8"/>
  <c r="T50" i="8"/>
  <c r="W62" i="8"/>
  <c r="T34" i="8"/>
  <c r="W37" i="8"/>
  <c r="X37" i="8" s="1"/>
  <c r="Z42" i="8"/>
  <c r="AA42" i="8" s="1"/>
  <c r="Z62" i="8"/>
  <c r="AC61" i="8" s="1"/>
  <c r="W54" i="8"/>
  <c r="Z34" i="8"/>
  <c r="AA34" i="8" s="1"/>
  <c r="AD34" i="8" s="1"/>
  <c r="W48" i="8"/>
  <c r="W36" i="8"/>
  <c r="T55" i="8"/>
  <c r="W54" i="7"/>
  <c r="Z36" i="7"/>
  <c r="W45" i="7"/>
  <c r="Z47" i="7"/>
  <c r="AA47" i="7" s="1"/>
  <c r="AD47" i="7" s="1"/>
  <c r="Z56" i="7"/>
  <c r="AA56" i="7" s="1"/>
  <c r="AD56" i="7" s="1"/>
  <c r="Z61" i="7"/>
  <c r="AC60" i="7" s="1"/>
  <c r="Z63" i="7"/>
  <c r="AA63" i="7" s="1"/>
  <c r="AD63" i="7" s="1"/>
  <c r="W36" i="7"/>
  <c r="X36" i="7" s="1"/>
  <c r="Z45" i="7"/>
  <c r="AA45" i="7" s="1"/>
  <c r="AD45" i="7" s="1"/>
  <c r="W34" i="7"/>
  <c r="X34" i="7" s="1"/>
  <c r="T60" i="7"/>
  <c r="W33" i="7"/>
  <c r="X33" i="7" s="1"/>
  <c r="W39" i="7"/>
  <c r="Z33" i="7"/>
  <c r="Z40" i="7"/>
  <c r="AA40" i="7" s="1"/>
  <c r="AD40" i="7" s="1"/>
  <c r="W35" i="7"/>
  <c r="X35" i="7" s="1"/>
  <c r="W48" i="7"/>
  <c r="W47" i="7"/>
  <c r="Z48" i="7"/>
  <c r="AA48" i="7" s="1"/>
  <c r="W63" i="7"/>
  <c r="T43" i="7"/>
  <c r="Z37" i="7"/>
  <c r="AC36" i="7" s="1"/>
  <c r="Z39" i="7"/>
  <c r="AA39" i="7" s="1"/>
  <c r="Z33" i="6"/>
  <c r="W42" i="6"/>
  <c r="W55" i="6"/>
  <c r="T48" i="6"/>
  <c r="T50" i="6"/>
  <c r="T42" i="6"/>
  <c r="Z44" i="6"/>
  <c r="AC43" i="6" s="1"/>
  <c r="T32" i="6"/>
  <c r="T34" i="6"/>
  <c r="W38" i="6"/>
  <c r="T45" i="6"/>
  <c r="Z43" i="6"/>
  <c r="AA43" i="6" s="1"/>
  <c r="AK31" i="5" a="1"/>
  <c r="AK31" i="5" s="1"/>
  <c r="Z47" i="5"/>
  <c r="AC46" i="5" s="1"/>
  <c r="Z63" i="5"/>
  <c r="AC62" i="5" s="1"/>
  <c r="Z45" i="5"/>
  <c r="AC44" i="5" s="1"/>
  <c r="Z32" i="5"/>
  <c r="AA32" i="5" s="1"/>
  <c r="W62" i="5"/>
  <c r="W60" i="5"/>
  <c r="Z46" i="5"/>
  <c r="AC45" i="5" s="1"/>
  <c r="T37" i="5"/>
  <c r="Z41" i="5"/>
  <c r="AA41" i="5" s="1"/>
  <c r="AD41" i="5" s="1"/>
  <c r="T39" i="11"/>
  <c r="T46" i="11"/>
  <c r="T41" i="11"/>
  <c r="T43" i="11"/>
  <c r="T33" i="11"/>
  <c r="T59" i="11"/>
  <c r="T32" i="11"/>
  <c r="T61" i="11"/>
  <c r="T35" i="11"/>
  <c r="T52" i="11"/>
  <c r="T42" i="10"/>
  <c r="Z54" i="10"/>
  <c r="AC53" i="10" s="1"/>
  <c r="T62" i="10"/>
  <c r="T32" i="10"/>
  <c r="T48" i="10"/>
  <c r="T50" i="10"/>
  <c r="T40" i="10"/>
  <c r="T52" i="10"/>
  <c r="T56" i="10"/>
  <c r="T54" i="9"/>
  <c r="T64" i="9"/>
  <c r="T33" i="9"/>
  <c r="T35" i="9"/>
  <c r="T44" i="9"/>
  <c r="U55" i="9"/>
  <c r="T48" i="9"/>
  <c r="T41" i="9"/>
  <c r="T32" i="9"/>
  <c r="T56" i="9"/>
  <c r="T58" i="9"/>
  <c r="T36" i="9"/>
  <c r="T38" i="9"/>
  <c r="T55" i="9"/>
  <c r="T32" i="8"/>
  <c r="T54" i="8"/>
  <c r="T41" i="8"/>
  <c r="T49" i="8"/>
  <c r="T35" i="8"/>
  <c r="T59" i="8"/>
  <c r="T42" i="8"/>
  <c r="T40" i="7"/>
  <c r="T39" i="7"/>
  <c r="T51" i="7"/>
  <c r="T42" i="7"/>
  <c r="T35" i="7"/>
  <c r="T50" i="7"/>
  <c r="T32" i="7"/>
  <c r="T59" i="7"/>
  <c r="T37" i="7"/>
  <c r="T55" i="7"/>
  <c r="T56" i="7"/>
  <c r="T58" i="7"/>
  <c r="T34" i="7"/>
  <c r="T46" i="7"/>
  <c r="T61" i="6"/>
  <c r="T37" i="6"/>
  <c r="T33" i="6"/>
  <c r="T52" i="6"/>
  <c r="T54" i="6"/>
  <c r="T57" i="6"/>
  <c r="T40" i="6"/>
  <c r="T47" i="6"/>
  <c r="T49" i="6"/>
  <c r="T36" i="6"/>
  <c r="T63" i="6"/>
  <c r="T39" i="6"/>
  <c r="T46" i="6"/>
  <c r="U52" i="5"/>
  <c r="T40" i="5"/>
  <c r="T42" i="5"/>
  <c r="T46" i="5"/>
  <c r="T62" i="5"/>
  <c r="T39" i="5"/>
  <c r="Z51" i="1"/>
  <c r="AA51" i="1" s="1"/>
  <c r="W34" i="1"/>
  <c r="X34" i="1" s="1"/>
  <c r="T47" i="1"/>
  <c r="Z31" i="4"/>
  <c r="AA31" i="4" s="1"/>
  <c r="AD31" i="4" s="1"/>
  <c r="Z35" i="4"/>
  <c r="AC34" i="4" s="1"/>
  <c r="W43" i="4"/>
  <c r="Z49" i="4"/>
  <c r="AC48" i="4" s="1"/>
  <c r="Z33" i="4"/>
  <c r="T44" i="4"/>
  <c r="Z56" i="4"/>
  <c r="AC55" i="4" s="1"/>
  <c r="W35" i="4"/>
  <c r="W33" i="4"/>
  <c r="X33" i="4" s="1"/>
  <c r="W47" i="4"/>
  <c r="W53" i="4"/>
  <c r="T40" i="4"/>
  <c r="T51" i="4"/>
  <c r="T47" i="4"/>
  <c r="T54" i="4"/>
  <c r="T57" i="4"/>
  <c r="T41" i="4"/>
  <c r="T59" i="4"/>
  <c r="U52" i="11"/>
  <c r="Z49" i="7"/>
  <c r="AC48" i="7" s="1"/>
  <c r="Z64" i="7"/>
  <c r="AA64" i="7" s="1"/>
  <c r="U59" i="8"/>
  <c r="U56" i="10"/>
  <c r="Z44" i="8"/>
  <c r="AA44" i="8" s="1"/>
  <c r="U42" i="10"/>
  <c r="U53" i="7"/>
  <c r="U57" i="9"/>
  <c r="Z57" i="10"/>
  <c r="AC56" i="10" s="1"/>
  <c r="U58" i="11"/>
  <c r="Z51" i="11"/>
  <c r="AC50" i="11" s="1"/>
  <c r="U55" i="11"/>
  <c r="U40" i="11"/>
  <c r="Z64" i="11"/>
  <c r="AA64" i="11" s="1"/>
  <c r="U53" i="11"/>
  <c r="U39" i="11"/>
  <c r="Z39" i="11"/>
  <c r="AC38" i="11" s="1"/>
  <c r="Z59" i="11"/>
  <c r="U54" i="11"/>
  <c r="Z38" i="11"/>
  <c r="AA38" i="11" s="1"/>
  <c r="Z43" i="11"/>
  <c r="AC42" i="11" s="1"/>
  <c r="U51" i="11"/>
  <c r="U62" i="11"/>
  <c r="S47" i="11"/>
  <c r="S62" i="11"/>
  <c r="S38" i="11"/>
  <c r="S43" i="11"/>
  <c r="S51" i="11"/>
  <c r="S49" i="11"/>
  <c r="S37" i="11"/>
  <c r="S45" i="11"/>
  <c r="S61" i="11"/>
  <c r="S39" i="11"/>
  <c r="S63" i="11"/>
  <c r="S60" i="11"/>
  <c r="T45" i="11"/>
  <c r="W40" i="11"/>
  <c r="E48" i="11"/>
  <c r="K49" i="11"/>
  <c r="N45" i="11"/>
  <c r="O51" i="11" s="1"/>
  <c r="R44" i="11"/>
  <c r="U44" i="11" s="1"/>
  <c r="N44" i="11"/>
  <c r="O48" i="11" s="1"/>
  <c r="E56" i="11"/>
  <c r="B79" i="11"/>
  <c r="H27" i="11"/>
  <c r="V111" i="11" s="1"/>
  <c r="AH28" i="11"/>
  <c r="AG48" i="11"/>
  <c r="AH48" i="11" s="1"/>
  <c r="U35" i="11"/>
  <c r="K45" i="11"/>
  <c r="V141" i="11"/>
  <c r="S57" i="11"/>
  <c r="W106" i="11"/>
  <c r="W33" i="11"/>
  <c r="Z32" i="11"/>
  <c r="W32" i="11"/>
  <c r="B50" i="11"/>
  <c r="E41" i="11"/>
  <c r="E37" i="11"/>
  <c r="E40" i="11"/>
  <c r="AA40" i="11"/>
  <c r="K53" i="11"/>
  <c r="R34" i="11"/>
  <c r="U34" i="11" s="1"/>
  <c r="N34" i="11"/>
  <c r="K56" i="11"/>
  <c r="E61" i="11"/>
  <c r="E63" i="11"/>
  <c r="E64" i="11"/>
  <c r="E59" i="11"/>
  <c r="B87" i="11"/>
  <c r="E39" i="11"/>
  <c r="K50" i="11"/>
  <c r="K60" i="11"/>
  <c r="K59" i="11"/>
  <c r="K57" i="11"/>
  <c r="B36" i="11"/>
  <c r="V117" i="11"/>
  <c r="S33" i="11"/>
  <c r="W39" i="11"/>
  <c r="E51" i="11"/>
  <c r="T50" i="11"/>
  <c r="T51" i="11"/>
  <c r="T55" i="11"/>
  <c r="T54" i="11"/>
  <c r="B62" i="11"/>
  <c r="E58" i="11"/>
  <c r="E55" i="11"/>
  <c r="B5" i="11"/>
  <c r="B16" i="11"/>
  <c r="B25" i="11"/>
  <c r="W113" i="11"/>
  <c r="R37" i="11"/>
  <c r="U37" i="11" s="1"/>
  <c r="N37" i="11"/>
  <c r="N38" i="11"/>
  <c r="N39" i="11"/>
  <c r="O45" i="11" s="1"/>
  <c r="T42" i="11"/>
  <c r="K55" i="11"/>
  <c r="AG37" i="11"/>
  <c r="AH37" i="11" s="1"/>
  <c r="H16" i="11"/>
  <c r="W108" i="11"/>
  <c r="W114" i="11"/>
  <c r="E38" i="11"/>
  <c r="K42" i="11"/>
  <c r="R41" i="11"/>
  <c r="U41" i="11" s="1"/>
  <c r="N41" i="11"/>
  <c r="K51" i="11"/>
  <c r="B48" i="11"/>
  <c r="AG45" i="11"/>
  <c r="AH45" i="11" s="1"/>
  <c r="B40" i="11"/>
  <c r="B30" i="11"/>
  <c r="B21" i="11"/>
  <c r="B10" i="11"/>
  <c r="B15" i="11"/>
  <c r="B4" i="11"/>
  <c r="B58" i="11"/>
  <c r="B32" i="11"/>
  <c r="B29" i="11"/>
  <c r="B19" i="11"/>
  <c r="B2" i="11"/>
  <c r="B63" i="11"/>
  <c r="B60" i="11"/>
  <c r="B42" i="11"/>
  <c r="B38" i="11"/>
  <c r="B13" i="11"/>
  <c r="B26" i="11"/>
  <c r="B23" i="11"/>
  <c r="B7" i="11"/>
  <c r="B28" i="11"/>
  <c r="B17" i="11"/>
  <c r="B33" i="11"/>
  <c r="B22" i="11"/>
  <c r="B11" i="11"/>
  <c r="U33" i="11"/>
  <c r="X33" i="11" s="1"/>
  <c r="T37" i="11"/>
  <c r="T36" i="11"/>
  <c r="V124" i="11"/>
  <c r="W125" i="11" s="1"/>
  <c r="S40" i="11"/>
  <c r="AG26" i="11"/>
  <c r="H5" i="11"/>
  <c r="K46" i="11"/>
  <c r="K43" i="11"/>
  <c r="E53" i="11"/>
  <c r="U50" i="11"/>
  <c r="T62" i="11"/>
  <c r="AH26" i="11"/>
  <c r="B31" i="11"/>
  <c r="AC32" i="11"/>
  <c r="AE32" i="11" s="1"/>
  <c r="AA33" i="11"/>
  <c r="B35" i="11"/>
  <c r="O42" i="11"/>
  <c r="V128" i="11"/>
  <c r="W129" i="11" s="1"/>
  <c r="S44" i="11"/>
  <c r="V132" i="11"/>
  <c r="W133" i="11" s="1"/>
  <c r="S48" i="11"/>
  <c r="O55" i="11"/>
  <c r="K41" i="11"/>
  <c r="B46" i="11"/>
  <c r="E57" i="11"/>
  <c r="W64" i="11"/>
  <c r="H25" i="11"/>
  <c r="V109" i="11" s="1"/>
  <c r="AG30" i="11"/>
  <c r="AH30" i="11" s="1"/>
  <c r="W43" i="11"/>
  <c r="E52" i="11"/>
  <c r="N47" i="11"/>
  <c r="V134" i="11"/>
  <c r="W135" i="11" s="1"/>
  <c r="S50" i="11"/>
  <c r="W136" i="11"/>
  <c r="S53" i="11"/>
  <c r="W138" i="11"/>
  <c r="R56" i="11"/>
  <c r="U56" i="11" s="1"/>
  <c r="X56" i="11" s="1"/>
  <c r="N56" i="11"/>
  <c r="B130" i="11"/>
  <c r="H6" i="11"/>
  <c r="B18" i="11"/>
  <c r="AH25" i="11"/>
  <c r="W115" i="11"/>
  <c r="W119" i="11"/>
  <c r="S36" i="11"/>
  <c r="B37" i="11"/>
  <c r="K40" i="11"/>
  <c r="W130" i="11"/>
  <c r="B53" i="11"/>
  <c r="W53" i="11"/>
  <c r="B55" i="11"/>
  <c r="Z60" i="11"/>
  <c r="W60" i="11"/>
  <c r="N61" i="11"/>
  <c r="B77" i="11"/>
  <c r="H12" i="11"/>
  <c r="B45" i="11"/>
  <c r="K52" i="11"/>
  <c r="AG50" i="11"/>
  <c r="AH50" i="11" s="1"/>
  <c r="W51" i="11"/>
  <c r="Z56" i="11"/>
  <c r="B64" i="11"/>
  <c r="B91" i="11"/>
  <c r="W102" i="11"/>
  <c r="W107" i="11"/>
  <c r="W123" i="11"/>
  <c r="AG46" i="11"/>
  <c r="AH46" i="11" s="1"/>
  <c r="T48" i="11"/>
  <c r="T57" i="11"/>
  <c r="H26" i="11"/>
  <c r="V110" i="11" s="1"/>
  <c r="N33" i="11"/>
  <c r="O37" i="11" s="1"/>
  <c r="AG33" i="11"/>
  <c r="AH33" i="11" s="1"/>
  <c r="E44" i="11"/>
  <c r="W38" i="11"/>
  <c r="R48" i="11"/>
  <c r="U48" i="11" s="1"/>
  <c r="N48" i="11"/>
  <c r="O54" i="11" s="1"/>
  <c r="E49" i="11"/>
  <c r="Z53" i="11"/>
  <c r="W139" i="11"/>
  <c r="N59" i="11"/>
  <c r="O64" i="11" s="1"/>
  <c r="B69" i="11"/>
  <c r="B70" i="11"/>
  <c r="B72" i="11"/>
  <c r="B8" i="11"/>
  <c r="R31" i="11"/>
  <c r="U32" i="11" s="1"/>
  <c r="W36" i="11"/>
  <c r="X36" i="11" s="1"/>
  <c r="N40" i="11"/>
  <c r="O46" i="11" s="1"/>
  <c r="S41" i="11"/>
  <c r="B47" i="11"/>
  <c r="W137" i="11"/>
  <c r="S54" i="11"/>
  <c r="K61" i="11"/>
  <c r="B56" i="11"/>
  <c r="N57" i="11"/>
  <c r="O63" i="11" s="1"/>
  <c r="B71" i="11"/>
  <c r="B98" i="11"/>
  <c r="B3" i="11"/>
  <c r="B14" i="11"/>
  <c r="H19" i="11"/>
  <c r="V103" i="11" s="1"/>
  <c r="B24" i="11"/>
  <c r="W116" i="11"/>
  <c r="B34" i="11"/>
  <c r="N35" i="11"/>
  <c r="AG35" i="11"/>
  <c r="AH35" i="11" s="1"/>
  <c r="V126" i="11"/>
  <c r="W127" i="11" s="1"/>
  <c r="S42" i="11"/>
  <c r="S52" i="11"/>
  <c r="V142" i="11"/>
  <c r="W143" i="11" s="1"/>
  <c r="S58" i="11"/>
  <c r="R59" i="11"/>
  <c r="U61" i="11"/>
  <c r="W147" i="11"/>
  <c r="V148" i="11"/>
  <c r="S64" i="11"/>
  <c r="B83" i="11"/>
  <c r="B94" i="11"/>
  <c r="B20" i="11"/>
  <c r="W121" i="11"/>
  <c r="W122" i="11"/>
  <c r="R46" i="11"/>
  <c r="U46" i="11" s="1"/>
  <c r="S59" i="11"/>
  <c r="W61" i="11"/>
  <c r="B81" i="11"/>
  <c r="B89" i="11"/>
  <c r="H3" i="11"/>
  <c r="B9" i="11"/>
  <c r="B27" i="11"/>
  <c r="W118" i="11"/>
  <c r="S35" i="11"/>
  <c r="Z36" i="11"/>
  <c r="K44" i="11"/>
  <c r="W44" i="11"/>
  <c r="S46" i="11"/>
  <c r="T53" i="11"/>
  <c r="H20" i="11"/>
  <c r="V104" i="11" s="1"/>
  <c r="W105" i="11" s="1"/>
  <c r="B379" i="11"/>
  <c r="B371" i="11"/>
  <c r="B363" i="11"/>
  <c r="B380" i="11"/>
  <c r="B372" i="11"/>
  <c r="B364" i="11"/>
  <c r="B356" i="11"/>
  <c r="B348" i="11"/>
  <c r="B381" i="11"/>
  <c r="B373" i="11"/>
  <c r="B365" i="11"/>
  <c r="B357" i="11"/>
  <c r="B349" i="11"/>
  <c r="B341" i="11"/>
  <c r="B382" i="11"/>
  <c r="B374" i="11"/>
  <c r="B366" i="11"/>
  <c r="B358" i="11"/>
  <c r="B350" i="11"/>
  <c r="B342" i="11"/>
  <c r="B334" i="11"/>
  <c r="B383" i="11"/>
  <c r="B375" i="11"/>
  <c r="B367" i="11"/>
  <c r="B359" i="11"/>
  <c r="B351" i="11"/>
  <c r="B384" i="11"/>
  <c r="B376" i="11"/>
  <c r="B368" i="11"/>
  <c r="B360" i="11"/>
  <c r="B352" i="11"/>
  <c r="B385" i="11"/>
  <c r="B377" i="11"/>
  <c r="B369" i="11"/>
  <c r="B361" i="11"/>
  <c r="B353" i="11"/>
  <c r="B378" i="11"/>
  <c r="B332" i="11"/>
  <c r="B324" i="11"/>
  <c r="B316" i="11"/>
  <c r="B308" i="11"/>
  <c r="B300" i="11"/>
  <c r="B370" i="11"/>
  <c r="B343" i="11"/>
  <c r="B333" i="11"/>
  <c r="B325" i="11"/>
  <c r="B317" i="11"/>
  <c r="B309" i="11"/>
  <c r="B301" i="11"/>
  <c r="B347" i="11"/>
  <c r="B326" i="11"/>
  <c r="B318" i="11"/>
  <c r="B310" i="11"/>
  <c r="B302" i="11"/>
  <c r="B362" i="11"/>
  <c r="B346" i="11"/>
  <c r="B340" i="11"/>
  <c r="B338" i="11"/>
  <c r="B336" i="11"/>
  <c r="B327" i="11"/>
  <c r="B319" i="11"/>
  <c r="B311" i="11"/>
  <c r="B303" i="11"/>
  <c r="B328" i="11"/>
  <c r="B320" i="11"/>
  <c r="B354" i="11"/>
  <c r="B345" i="11"/>
  <c r="B329" i="11"/>
  <c r="B321" i="11"/>
  <c r="B313" i="11"/>
  <c r="B355" i="11"/>
  <c r="B344" i="11"/>
  <c r="B339" i="11"/>
  <c r="B337" i="11"/>
  <c r="B335" i="11"/>
  <c r="B331" i="11"/>
  <c r="B323" i="11"/>
  <c r="B315" i="11"/>
  <c r="B296" i="11"/>
  <c r="B285" i="11"/>
  <c r="B277" i="11"/>
  <c r="B269" i="11"/>
  <c r="B293" i="11"/>
  <c r="B330" i="11"/>
  <c r="B286" i="11"/>
  <c r="B278" i="11"/>
  <c r="B270" i="11"/>
  <c r="B262" i="11"/>
  <c r="B254" i="11"/>
  <c r="B294" i="11"/>
  <c r="B287" i="11"/>
  <c r="B279" i="11"/>
  <c r="B271" i="11"/>
  <c r="B322" i="11"/>
  <c r="B288" i="11"/>
  <c r="B280" i="11"/>
  <c r="B272" i="11"/>
  <c r="B264" i="11"/>
  <c r="B307" i="11"/>
  <c r="B299" i="11"/>
  <c r="B314" i="11"/>
  <c r="B306" i="11"/>
  <c r="B289" i="11"/>
  <c r="B281" i="11"/>
  <c r="B273" i="11"/>
  <c r="B305" i="11"/>
  <c r="B304" i="11"/>
  <c r="B298" i="11"/>
  <c r="B290" i="11"/>
  <c r="B282" i="11"/>
  <c r="B274" i="11"/>
  <c r="B297" i="11"/>
  <c r="B291" i="11"/>
  <c r="B283" i="11"/>
  <c r="B275" i="11"/>
  <c r="B267" i="11"/>
  <c r="B245" i="11"/>
  <c r="B237" i="11"/>
  <c r="B229" i="11"/>
  <c r="B261" i="11"/>
  <c r="B292" i="11"/>
  <c r="B284" i="11"/>
  <c r="B246" i="11"/>
  <c r="B238" i="11"/>
  <c r="B230" i="11"/>
  <c r="B222" i="11"/>
  <c r="B295" i="11"/>
  <c r="B266" i="11"/>
  <c r="B263" i="11"/>
  <c r="B259" i="11"/>
  <c r="B251" i="11"/>
  <c r="B276" i="11"/>
  <c r="B247" i="11"/>
  <c r="B239" i="11"/>
  <c r="B231" i="11"/>
  <c r="B223" i="11"/>
  <c r="B312" i="11"/>
  <c r="B248" i="11"/>
  <c r="B240" i="11"/>
  <c r="B232" i="11"/>
  <c r="B224" i="11"/>
  <c r="B265" i="11"/>
  <c r="B257" i="11"/>
  <c r="B252" i="11"/>
  <c r="B241" i="11"/>
  <c r="B233" i="11"/>
  <c r="B260" i="11"/>
  <c r="B255" i="11"/>
  <c r="B249" i="11"/>
  <c r="B242" i="11"/>
  <c r="B234" i="11"/>
  <c r="B226" i="11"/>
  <c r="B217" i="11"/>
  <c r="B243" i="11"/>
  <c r="B203" i="11"/>
  <c r="B195" i="11"/>
  <c r="B187" i="11"/>
  <c r="B225" i="11"/>
  <c r="B227" i="11"/>
  <c r="B220" i="11"/>
  <c r="B204" i="11"/>
  <c r="B196" i="11"/>
  <c r="B188" i="11"/>
  <c r="B180" i="11"/>
  <c r="B172" i="11"/>
  <c r="B268" i="11"/>
  <c r="B256" i="11"/>
  <c r="B213" i="11"/>
  <c r="B253" i="11"/>
  <c r="B244" i="11"/>
  <c r="B210" i="11"/>
  <c r="B205" i="11"/>
  <c r="B197" i="11"/>
  <c r="B189" i="11"/>
  <c r="B181" i="11"/>
  <c r="B173" i="11"/>
  <c r="B250" i="11"/>
  <c r="B216" i="11"/>
  <c r="B228" i="11"/>
  <c r="B219" i="11"/>
  <c r="B206" i="11"/>
  <c r="B198" i="11"/>
  <c r="B190" i="11"/>
  <c r="B214" i="11"/>
  <c r="B211" i="11"/>
  <c r="B207" i="11"/>
  <c r="B199" i="11"/>
  <c r="B235" i="11"/>
  <c r="B218" i="11"/>
  <c r="B208" i="11"/>
  <c r="B200" i="11"/>
  <c r="B192" i="11"/>
  <c r="B184" i="11"/>
  <c r="B194" i="11"/>
  <c r="B186" i="11"/>
  <c r="B168" i="11"/>
  <c r="B163" i="11"/>
  <c r="B155" i="11"/>
  <c r="B147" i="11"/>
  <c r="B139" i="11"/>
  <c r="B215" i="11"/>
  <c r="B164" i="11"/>
  <c r="B156" i="11"/>
  <c r="B148" i="11"/>
  <c r="B140" i="11"/>
  <c r="B132" i="11"/>
  <c r="B124" i="11"/>
  <c r="B258" i="11"/>
  <c r="B212" i="11"/>
  <c r="B182" i="11"/>
  <c r="B209" i="11"/>
  <c r="B201" i="11"/>
  <c r="B185" i="11"/>
  <c r="B165" i="11"/>
  <c r="B157" i="11"/>
  <c r="B149" i="11"/>
  <c r="B141" i="11"/>
  <c r="B133" i="11"/>
  <c r="B125" i="11"/>
  <c r="B177" i="11"/>
  <c r="B175" i="11"/>
  <c r="B171" i="11"/>
  <c r="B169" i="11"/>
  <c r="B166" i="11"/>
  <c r="B158" i="11"/>
  <c r="B150" i="11"/>
  <c r="B221" i="11"/>
  <c r="B236" i="11"/>
  <c r="B202" i="11"/>
  <c r="B191" i="11"/>
  <c r="B179" i="11"/>
  <c r="B159" i="11"/>
  <c r="B151" i="11"/>
  <c r="B160" i="11"/>
  <c r="B152" i="11"/>
  <c r="B193" i="11"/>
  <c r="B176" i="11"/>
  <c r="B174" i="11"/>
  <c r="B167" i="11"/>
  <c r="B161" i="11"/>
  <c r="B153" i="11"/>
  <c r="B145" i="11"/>
  <c r="B144" i="11"/>
  <c r="B134" i="11"/>
  <c r="B120" i="11"/>
  <c r="B143" i="11"/>
  <c r="B122" i="11"/>
  <c r="B114" i="11"/>
  <c r="B106" i="11"/>
  <c r="B162" i="11"/>
  <c r="B146" i="11"/>
  <c r="B170" i="11"/>
  <c r="B154" i="11"/>
  <c r="B136" i="11"/>
  <c r="B115" i="11"/>
  <c r="B107" i="11"/>
  <c r="B99" i="11"/>
  <c r="B142" i="11"/>
  <c r="B129" i="11"/>
  <c r="B127" i="11"/>
  <c r="B116" i="11"/>
  <c r="B108" i="11"/>
  <c r="B100" i="11"/>
  <c r="B92" i="11"/>
  <c r="B84" i="11"/>
  <c r="B76" i="11"/>
  <c r="B138" i="11"/>
  <c r="B131" i="11"/>
  <c r="B117" i="11"/>
  <c r="B109" i="11"/>
  <c r="B101" i="11"/>
  <c r="B93" i="11"/>
  <c r="B123" i="11"/>
  <c r="B121" i="11"/>
  <c r="B118" i="11"/>
  <c r="B110" i="11"/>
  <c r="B102" i="11"/>
  <c r="B178" i="11"/>
  <c r="B135" i="11"/>
  <c r="B111" i="11"/>
  <c r="B103" i="11"/>
  <c r="B137" i="11"/>
  <c r="B119" i="11"/>
  <c r="B183" i="11"/>
  <c r="B128" i="11"/>
  <c r="B126" i="11"/>
  <c r="B112" i="11"/>
  <c r="B104" i="11"/>
  <c r="B96" i="11"/>
  <c r="B105" i="11"/>
  <c r="B86" i="11"/>
  <c r="B73" i="11"/>
  <c r="B65" i="11"/>
  <c r="B57" i="11"/>
  <c r="B49" i="11"/>
  <c r="B41" i="11"/>
  <c r="B88" i="11"/>
  <c r="B82" i="11"/>
  <c r="B74" i="11"/>
  <c r="B66" i="11"/>
  <c r="B90" i="11"/>
  <c r="B80" i="11"/>
  <c r="B78" i="11"/>
  <c r="B75" i="11"/>
  <c r="B67" i="11"/>
  <c r="B59" i="11"/>
  <c r="B51" i="11"/>
  <c r="B43" i="11"/>
  <c r="B97" i="11"/>
  <c r="B95" i="11"/>
  <c r="B85" i="11"/>
  <c r="B68" i="11"/>
  <c r="AG47" i="11"/>
  <c r="AH47" i="11" s="1"/>
  <c r="AH29" i="11"/>
  <c r="E42" i="11"/>
  <c r="K37" i="11"/>
  <c r="B44" i="11"/>
  <c r="W131" i="11"/>
  <c r="Z52" i="11"/>
  <c r="W52" i="11"/>
  <c r="V140" i="11"/>
  <c r="S56" i="11"/>
  <c r="B61" i="11"/>
  <c r="T64" i="11"/>
  <c r="L65" i="11" a="1"/>
  <c r="L65" i="11" s="1"/>
  <c r="W120" i="11"/>
  <c r="U43" i="11"/>
  <c r="X43" i="11" s="1"/>
  <c r="E50" i="11"/>
  <c r="T49" i="11"/>
  <c r="B54" i="11"/>
  <c r="S55" i="11"/>
  <c r="K62" i="11"/>
  <c r="R64" i="11"/>
  <c r="N64" i="11"/>
  <c r="B113" i="11"/>
  <c r="B52" i="11"/>
  <c r="E60" i="11"/>
  <c r="W146" i="11"/>
  <c r="W145" i="11"/>
  <c r="W144" i="11"/>
  <c r="N63" i="11"/>
  <c r="S63" i="10"/>
  <c r="U44" i="10"/>
  <c r="Z46" i="10"/>
  <c r="AC45" i="10" s="1"/>
  <c r="Z38" i="10"/>
  <c r="AC37" i="10" s="1"/>
  <c r="Z45" i="10"/>
  <c r="AC44" i="10" s="1"/>
  <c r="U48" i="10"/>
  <c r="U49" i="10"/>
  <c r="U40" i="10"/>
  <c r="U46" i="10"/>
  <c r="Z41" i="10"/>
  <c r="AC40" i="10" s="1"/>
  <c r="Z49" i="10"/>
  <c r="AA49" i="10" s="1"/>
  <c r="AC50" i="10"/>
  <c r="AA51" i="10"/>
  <c r="Z61" i="10"/>
  <c r="AA61" i="10" s="1"/>
  <c r="U41" i="10"/>
  <c r="X41" i="10" s="1"/>
  <c r="U53" i="10"/>
  <c r="U50" i="10"/>
  <c r="X50" i="10" s="1"/>
  <c r="Z53" i="10"/>
  <c r="AA53" i="10" s="1"/>
  <c r="Z48" i="10"/>
  <c r="AC47" i="10" s="1"/>
  <c r="Z37" i="10"/>
  <c r="AA37" i="10" s="1"/>
  <c r="Z40" i="10"/>
  <c r="AC39" i="10" s="1"/>
  <c r="Z55" i="10"/>
  <c r="AC54" i="10" s="1"/>
  <c r="U52" i="10"/>
  <c r="X52" i="10" s="1"/>
  <c r="S48" i="10"/>
  <c r="S37" i="10"/>
  <c r="S58" i="10"/>
  <c r="S39" i="10"/>
  <c r="S47" i="10"/>
  <c r="S55" i="10"/>
  <c r="S38" i="10"/>
  <c r="S46" i="10"/>
  <c r="S54" i="10"/>
  <c r="S64" i="10"/>
  <c r="S59" i="10"/>
  <c r="W123" i="10"/>
  <c r="S40" i="10"/>
  <c r="T37" i="10"/>
  <c r="T36" i="10"/>
  <c r="T33" i="10"/>
  <c r="T34" i="10"/>
  <c r="AA36" i="10"/>
  <c r="AC35" i="10"/>
  <c r="T44" i="10"/>
  <c r="T57" i="10"/>
  <c r="O42" i="10"/>
  <c r="U57" i="10"/>
  <c r="O52" i="10"/>
  <c r="T49" i="10"/>
  <c r="T51" i="10"/>
  <c r="W108" i="10"/>
  <c r="T43" i="10"/>
  <c r="AD44" i="10"/>
  <c r="O57" i="10"/>
  <c r="U54" i="10"/>
  <c r="O49" i="10"/>
  <c r="U51" i="10"/>
  <c r="U43" i="10"/>
  <c r="T45" i="10"/>
  <c r="T46" i="10"/>
  <c r="U45" i="10"/>
  <c r="T53" i="10"/>
  <c r="T54" i="10"/>
  <c r="N61" i="10"/>
  <c r="H6" i="10"/>
  <c r="B18" i="10"/>
  <c r="W115" i="10"/>
  <c r="W32" i="10"/>
  <c r="W119" i="10"/>
  <c r="S36" i="10"/>
  <c r="B37" i="10"/>
  <c r="AG37" i="10"/>
  <c r="AH37" i="10" s="1"/>
  <c r="B39" i="10"/>
  <c r="U39" i="10"/>
  <c r="W40" i="10"/>
  <c r="W125" i="10"/>
  <c r="K42" i="10"/>
  <c r="AC43" i="10"/>
  <c r="N44" i="10"/>
  <c r="AG45" i="10"/>
  <c r="AH45" i="10" s="1"/>
  <c r="B47" i="10"/>
  <c r="U47" i="10"/>
  <c r="X47" i="10" s="1"/>
  <c r="W48" i="10"/>
  <c r="W133" i="10"/>
  <c r="AC51" i="10"/>
  <c r="N52" i="10"/>
  <c r="B55" i="10"/>
  <c r="W140" i="10"/>
  <c r="W144" i="10"/>
  <c r="B64" i="10"/>
  <c r="B67" i="10"/>
  <c r="B75" i="10"/>
  <c r="W106" i="10"/>
  <c r="S34" i="10"/>
  <c r="B7" i="10"/>
  <c r="H12" i="10"/>
  <c r="B23" i="10"/>
  <c r="B26" i="10"/>
  <c r="AG28" i="10"/>
  <c r="R37" i="10"/>
  <c r="U37" i="10" s="1"/>
  <c r="W55" i="10"/>
  <c r="B59" i="10"/>
  <c r="V146" i="10"/>
  <c r="W147" i="10" s="1"/>
  <c r="S62" i="10"/>
  <c r="B40" i="10"/>
  <c r="W134" i="10"/>
  <c r="B13" i="10"/>
  <c r="H18" i="10"/>
  <c r="V102" i="10" s="1"/>
  <c r="W107" i="10"/>
  <c r="AH28" i="10"/>
  <c r="E37" i="10"/>
  <c r="B38" i="10"/>
  <c r="W124" i="10"/>
  <c r="S45" i="10"/>
  <c r="B46" i="10"/>
  <c r="W132" i="10"/>
  <c r="S53" i="10"/>
  <c r="B54" i="10"/>
  <c r="R58" i="10"/>
  <c r="U58" i="10" s="1"/>
  <c r="X58" i="10" s="1"/>
  <c r="AC62" i="10"/>
  <c r="R63" i="10"/>
  <c r="H17" i="10"/>
  <c r="V101" i="10" s="1"/>
  <c r="B2" i="10"/>
  <c r="H7" i="10"/>
  <c r="B19" i="10"/>
  <c r="W110" i="10"/>
  <c r="B29" i="10"/>
  <c r="B32" i="10"/>
  <c r="AG33" i="10"/>
  <c r="AH33" i="10" s="1"/>
  <c r="N57" i="10"/>
  <c r="E59" i="10"/>
  <c r="B98" i="10"/>
  <c r="B35" i="10"/>
  <c r="E60" i="10"/>
  <c r="B31" i="10"/>
  <c r="B8" i="10"/>
  <c r="R31" i="10"/>
  <c r="U32" i="10" s="1"/>
  <c r="W36" i="10"/>
  <c r="X36" i="10" s="1"/>
  <c r="W38" i="10"/>
  <c r="N42" i="10"/>
  <c r="S44" i="10"/>
  <c r="B45" i="10"/>
  <c r="W46" i="10"/>
  <c r="W131" i="10"/>
  <c r="N50" i="10"/>
  <c r="S52" i="10"/>
  <c r="B53" i="10"/>
  <c r="W54" i="10"/>
  <c r="W139" i="10"/>
  <c r="W61" i="10"/>
  <c r="K64" i="10"/>
  <c r="B72" i="10"/>
  <c r="B12" i="10"/>
  <c r="B3" i="10"/>
  <c r="B14" i="10"/>
  <c r="B24" i="10"/>
  <c r="AG26" i="10"/>
  <c r="AH26" i="10" s="1"/>
  <c r="W116" i="10"/>
  <c r="S33" i="10"/>
  <c r="B34" i="10"/>
  <c r="N35" i="10"/>
  <c r="W143" i="10"/>
  <c r="B61" i="10"/>
  <c r="W126" i="10"/>
  <c r="B48" i="10"/>
  <c r="B20" i="10"/>
  <c r="W121" i="10"/>
  <c r="W37" i="10"/>
  <c r="W122" i="10"/>
  <c r="K39" i="10"/>
  <c r="N41" i="10"/>
  <c r="S43" i="10"/>
  <c r="B44" i="10"/>
  <c r="W45" i="10"/>
  <c r="W130" i="10"/>
  <c r="N49" i="10"/>
  <c r="S51" i="10"/>
  <c r="B52" i="10"/>
  <c r="W53" i="10"/>
  <c r="W138" i="10"/>
  <c r="N56" i="10"/>
  <c r="O62" i="10" s="1"/>
  <c r="B58" i="10"/>
  <c r="B65" i="10"/>
  <c r="V65" i="10" s="1"/>
  <c r="N58" i="10"/>
  <c r="O64" i="10" s="1"/>
  <c r="H3" i="10"/>
  <c r="B9" i="10"/>
  <c r="B27" i="10"/>
  <c r="W118" i="10"/>
  <c r="S35" i="10"/>
  <c r="S57" i="10"/>
  <c r="E64" i="10"/>
  <c r="R60" i="10"/>
  <c r="U60" i="10" s="1"/>
  <c r="E62" i="10"/>
  <c r="B4" i="10"/>
  <c r="B15" i="10"/>
  <c r="H20" i="10"/>
  <c r="V104" i="10" s="1"/>
  <c r="B379" i="10"/>
  <c r="B371" i="10"/>
  <c r="B363" i="10"/>
  <c r="B355" i="10"/>
  <c r="B347" i="10"/>
  <c r="B339" i="10"/>
  <c r="B380" i="10"/>
  <c r="B372" i="10"/>
  <c r="B364" i="10"/>
  <c r="B356" i="10"/>
  <c r="B348" i="10"/>
  <c r="B340" i="10"/>
  <c r="B381" i="10"/>
  <c r="B373" i="10"/>
  <c r="B365" i="10"/>
  <c r="B357" i="10"/>
  <c r="B349" i="10"/>
  <c r="B341" i="10"/>
  <c r="B333" i="10"/>
  <c r="B382" i="10"/>
  <c r="B374" i="10"/>
  <c r="B366" i="10"/>
  <c r="B358" i="10"/>
  <c r="B350" i="10"/>
  <c r="B342" i="10"/>
  <c r="B383" i="10"/>
  <c r="B375" i="10"/>
  <c r="B367" i="10"/>
  <c r="B359" i="10"/>
  <c r="B351" i="10"/>
  <c r="B384" i="10"/>
  <c r="B376" i="10"/>
  <c r="B368" i="10"/>
  <c r="B360" i="10"/>
  <c r="B352" i="10"/>
  <c r="B344" i="10"/>
  <c r="B385" i="10"/>
  <c r="B377" i="10"/>
  <c r="B369" i="10"/>
  <c r="B361" i="10"/>
  <c r="B353" i="10"/>
  <c r="B345" i="10"/>
  <c r="B378" i="10"/>
  <c r="B327" i="10"/>
  <c r="B319" i="10"/>
  <c r="B311" i="10"/>
  <c r="B303" i="10"/>
  <c r="B295" i="10"/>
  <c r="B332" i="10"/>
  <c r="B370" i="10"/>
  <c r="B328" i="10"/>
  <c r="B320" i="10"/>
  <c r="B312" i="10"/>
  <c r="B304" i="10"/>
  <c r="B346" i="10"/>
  <c r="B337" i="10"/>
  <c r="B335" i="10"/>
  <c r="B362" i="10"/>
  <c r="B329" i="10"/>
  <c r="B321" i="10"/>
  <c r="B313" i="10"/>
  <c r="B330" i="10"/>
  <c r="B322" i="10"/>
  <c r="B314" i="10"/>
  <c r="B306" i="10"/>
  <c r="B298" i="10"/>
  <c r="B354" i="10"/>
  <c r="B323" i="10"/>
  <c r="B315" i="10"/>
  <c r="B307" i="10"/>
  <c r="B324" i="10"/>
  <c r="B316" i="10"/>
  <c r="B308" i="10"/>
  <c r="B331" i="10"/>
  <c r="B325" i="10"/>
  <c r="B317" i="10"/>
  <c r="B309" i="10"/>
  <c r="B336" i="10"/>
  <c r="B334" i="10"/>
  <c r="B305" i="10"/>
  <c r="B286" i="10"/>
  <c r="B278" i="10"/>
  <c r="B270" i="10"/>
  <c r="B262" i="10"/>
  <c r="B254" i="10"/>
  <c r="B318" i="10"/>
  <c r="B292" i="10"/>
  <c r="B343" i="10"/>
  <c r="B301" i="10"/>
  <c r="B287" i="10"/>
  <c r="B279" i="10"/>
  <c r="B271" i="10"/>
  <c r="B263" i="10"/>
  <c r="B310" i="10"/>
  <c r="B288" i="10"/>
  <c r="B280" i="10"/>
  <c r="B272" i="10"/>
  <c r="B264" i="10"/>
  <c r="B256" i="10"/>
  <c r="B293" i="10"/>
  <c r="B300" i="10"/>
  <c r="B296" i="10"/>
  <c r="B289" i="10"/>
  <c r="B281" i="10"/>
  <c r="B273" i="10"/>
  <c r="B265" i="10"/>
  <c r="B257" i="10"/>
  <c r="B249" i="10"/>
  <c r="B282" i="10"/>
  <c r="B294" i="10"/>
  <c r="B290" i="10"/>
  <c r="B283" i="10"/>
  <c r="B275" i="10"/>
  <c r="B267" i="10"/>
  <c r="B299" i="10"/>
  <c r="B297" i="10"/>
  <c r="B284" i="10"/>
  <c r="B276" i="10"/>
  <c r="B268" i="10"/>
  <c r="B338" i="10"/>
  <c r="B291" i="10"/>
  <c r="B260" i="10"/>
  <c r="B253" i="10"/>
  <c r="B246" i="10"/>
  <c r="B238" i="10"/>
  <c r="B230" i="10"/>
  <c r="B222" i="10"/>
  <c r="B214" i="10"/>
  <c r="B326" i="10"/>
  <c r="B285" i="10"/>
  <c r="B274" i="10"/>
  <c r="B239" i="10"/>
  <c r="B231" i="10"/>
  <c r="B255" i="10"/>
  <c r="B240" i="10"/>
  <c r="B232" i="10"/>
  <c r="B224" i="10"/>
  <c r="B216" i="10"/>
  <c r="B269" i="10"/>
  <c r="B247" i="10"/>
  <c r="B259" i="10"/>
  <c r="B250" i="10"/>
  <c r="B241" i="10"/>
  <c r="B233" i="10"/>
  <c r="B225" i="10"/>
  <c r="B217" i="10"/>
  <c r="B252" i="10"/>
  <c r="B242" i="10"/>
  <c r="B234" i="10"/>
  <c r="B226" i="10"/>
  <c r="B218" i="10"/>
  <c r="B302" i="10"/>
  <c r="B261" i="10"/>
  <c r="B248" i="10"/>
  <c r="B243" i="10"/>
  <c r="B235" i="10"/>
  <c r="B227" i="10"/>
  <c r="B219" i="10"/>
  <c r="B277" i="10"/>
  <c r="B258" i="10"/>
  <c r="B244" i="10"/>
  <c r="B236" i="10"/>
  <c r="B228" i="10"/>
  <c r="B215" i="10"/>
  <c r="B208" i="10"/>
  <c r="B204" i="10"/>
  <c r="B197" i="10"/>
  <c r="B189" i="10"/>
  <c r="B181" i="10"/>
  <c r="B173" i="10"/>
  <c r="B165" i="10"/>
  <c r="B245" i="10"/>
  <c r="B237" i="10"/>
  <c r="B229" i="10"/>
  <c r="B223" i="10"/>
  <c r="B198" i="10"/>
  <c r="B205" i="10"/>
  <c r="B211" i="10"/>
  <c r="B209" i="10"/>
  <c r="B199" i="10"/>
  <c r="B191" i="10"/>
  <c r="B183" i="10"/>
  <c r="B175" i="10"/>
  <c r="B167" i="10"/>
  <c r="B251" i="10"/>
  <c r="B200" i="10"/>
  <c r="B192" i="10"/>
  <c r="B184" i="10"/>
  <c r="B176" i="10"/>
  <c r="B168" i="10"/>
  <c r="B206" i="10"/>
  <c r="B213" i="10"/>
  <c r="B201" i="10"/>
  <c r="B193" i="10"/>
  <c r="B185" i="10"/>
  <c r="B177" i="10"/>
  <c r="B202" i="10"/>
  <c r="B194" i="10"/>
  <c r="B186" i="10"/>
  <c r="B178" i="10"/>
  <c r="B170" i="10"/>
  <c r="B220" i="10"/>
  <c r="B210" i="10"/>
  <c r="B207" i="10"/>
  <c r="B203" i="10"/>
  <c r="B195" i="10"/>
  <c r="B187" i="10"/>
  <c r="B179" i="10"/>
  <c r="B266" i="10"/>
  <c r="B182" i="10"/>
  <c r="B145" i="10"/>
  <c r="B137" i="10"/>
  <c r="B129" i="10"/>
  <c r="B121" i="10"/>
  <c r="B113" i="10"/>
  <c r="B212" i="10"/>
  <c r="B196" i="10"/>
  <c r="B161" i="10"/>
  <c r="B151" i="10"/>
  <c r="B190" i="10"/>
  <c r="B156" i="10"/>
  <c r="B146" i="10"/>
  <c r="B138" i="10"/>
  <c r="B130" i="10"/>
  <c r="B122" i="10"/>
  <c r="B152" i="10"/>
  <c r="B147" i="10"/>
  <c r="B139" i="10"/>
  <c r="B131" i="10"/>
  <c r="B123" i="10"/>
  <c r="B174" i="10"/>
  <c r="B162" i="10"/>
  <c r="B157" i="10"/>
  <c r="B172" i="10"/>
  <c r="B140" i="10"/>
  <c r="B132" i="10"/>
  <c r="B124" i="10"/>
  <c r="B116" i="10"/>
  <c r="B108" i="10"/>
  <c r="B100" i="10"/>
  <c r="V72" i="10" s="1"/>
  <c r="B153" i="10"/>
  <c r="B180" i="10"/>
  <c r="B171" i="10"/>
  <c r="B163" i="10"/>
  <c r="B158" i="10"/>
  <c r="B148" i="10"/>
  <c r="B141" i="10"/>
  <c r="B133" i="10"/>
  <c r="B169" i="10"/>
  <c r="B188" i="10"/>
  <c r="B142" i="10"/>
  <c r="B134" i="10"/>
  <c r="B159" i="10"/>
  <c r="B154" i="10"/>
  <c r="B149" i="10"/>
  <c r="B164" i="10"/>
  <c r="B143" i="10"/>
  <c r="B135" i="10"/>
  <c r="B144" i="10"/>
  <c r="B120" i="10"/>
  <c r="B136" i="10"/>
  <c r="B110" i="10"/>
  <c r="B92" i="10"/>
  <c r="B84" i="10"/>
  <c r="B76" i="10"/>
  <c r="B68" i="10"/>
  <c r="V68" i="10" s="1"/>
  <c r="B114" i="10"/>
  <c r="B112" i="10"/>
  <c r="B155" i="10"/>
  <c r="B99" i="10"/>
  <c r="B93" i="10"/>
  <c r="B85" i="10"/>
  <c r="B126" i="10"/>
  <c r="B125" i="10"/>
  <c r="B106" i="10"/>
  <c r="B150" i="10"/>
  <c r="B127" i="10"/>
  <c r="B103" i="10"/>
  <c r="B94" i="10"/>
  <c r="B86" i="10"/>
  <c r="B78" i="10"/>
  <c r="B70" i="10"/>
  <c r="B62" i="10"/>
  <c r="B166" i="10"/>
  <c r="B128" i="10"/>
  <c r="B119" i="10"/>
  <c r="B95" i="10"/>
  <c r="B87" i="10"/>
  <c r="B79" i="10"/>
  <c r="B71" i="10"/>
  <c r="B63" i="10"/>
  <c r="B221" i="10"/>
  <c r="B118" i="10"/>
  <c r="B115" i="10"/>
  <c r="B104" i="10"/>
  <c r="B96" i="10"/>
  <c r="B88" i="10"/>
  <c r="B80" i="10"/>
  <c r="B109" i="10"/>
  <c r="B111" i="10"/>
  <c r="B107" i="10"/>
  <c r="B101" i="10"/>
  <c r="B97" i="10"/>
  <c r="B89" i="10"/>
  <c r="B81" i="10"/>
  <c r="B73" i="10"/>
  <c r="B117" i="10"/>
  <c r="B90" i="10"/>
  <c r="B82" i="10"/>
  <c r="B74" i="10"/>
  <c r="AH29" i="10"/>
  <c r="K37" i="10"/>
  <c r="S42" i="10"/>
  <c r="B43" i="10"/>
  <c r="E44" i="10"/>
  <c r="W129" i="10"/>
  <c r="S50" i="10"/>
  <c r="B51" i="10"/>
  <c r="W137" i="10"/>
  <c r="S60" i="10"/>
  <c r="B160" i="10"/>
  <c r="W117" i="10"/>
  <c r="H28" i="10"/>
  <c r="V112" i="10" s="1"/>
  <c r="W113" i="10" s="1"/>
  <c r="B10" i="10"/>
  <c r="B21" i="10"/>
  <c r="H27" i="10"/>
  <c r="V111" i="10" s="1"/>
  <c r="B30" i="10"/>
  <c r="W120" i="10"/>
  <c r="B57" i="10"/>
  <c r="V145" i="10"/>
  <c r="S61" i="10"/>
  <c r="Z64" i="10"/>
  <c r="W64" i="10"/>
  <c r="N39" i="10"/>
  <c r="S41" i="10"/>
  <c r="B42" i="10"/>
  <c r="W43" i="10"/>
  <c r="W128" i="10"/>
  <c r="K45" i="10"/>
  <c r="N47" i="10"/>
  <c r="O53" i="10" s="1"/>
  <c r="S49" i="10"/>
  <c r="B50" i="10"/>
  <c r="E51" i="10"/>
  <c r="W51" i="10"/>
  <c r="W136" i="10"/>
  <c r="K53" i="10"/>
  <c r="N55" i="10"/>
  <c r="S56" i="10"/>
  <c r="E63" i="10"/>
  <c r="W142" i="10"/>
  <c r="U62" i="10"/>
  <c r="B77" i="10"/>
  <c r="B105" i="10"/>
  <c r="B66" i="10"/>
  <c r="V66" i="10" s="1"/>
  <c r="B69" i="10"/>
  <c r="V69" i="10" s="1"/>
  <c r="B16" i="10"/>
  <c r="W114" i="10"/>
  <c r="E56" i="10"/>
  <c r="B11" i="10"/>
  <c r="B22" i="10"/>
  <c r="S32" i="10"/>
  <c r="B33" i="10"/>
  <c r="N34" i="10"/>
  <c r="O38" i="10" s="1"/>
  <c r="B41" i="10"/>
  <c r="W127" i="10"/>
  <c r="B49" i="10"/>
  <c r="W135" i="10"/>
  <c r="B60" i="10"/>
  <c r="W62" i="10"/>
  <c r="T64" i="10"/>
  <c r="B83" i="10"/>
  <c r="B102" i="10"/>
  <c r="B5" i="10"/>
  <c r="B25" i="10"/>
  <c r="B17" i="10"/>
  <c r="W109" i="10"/>
  <c r="U55" i="10"/>
  <c r="X55" i="10" s="1"/>
  <c r="B56" i="10"/>
  <c r="W56" i="10"/>
  <c r="B91" i="10"/>
  <c r="W141" i="10"/>
  <c r="W148" i="10"/>
  <c r="U59" i="9"/>
  <c r="U46" i="9"/>
  <c r="Z46" i="9"/>
  <c r="AA46" i="9" s="1"/>
  <c r="U41" i="9"/>
  <c r="X41" i="9" s="1"/>
  <c r="U54" i="9"/>
  <c r="U45" i="9"/>
  <c r="X45" i="9" s="1"/>
  <c r="Z64" i="9"/>
  <c r="AC63" i="9" s="1"/>
  <c r="Z52" i="9"/>
  <c r="AA52" i="9" s="1"/>
  <c r="Z57" i="9"/>
  <c r="AA57" i="9" s="1"/>
  <c r="Z61" i="9"/>
  <c r="AA61" i="9" s="1"/>
  <c r="Z38" i="9"/>
  <c r="AA38" i="9" s="1"/>
  <c r="Z63" i="9"/>
  <c r="AC62" i="9" s="1"/>
  <c r="Z47" i="9"/>
  <c r="AA47" i="9" s="1"/>
  <c r="U42" i="9"/>
  <c r="U49" i="9"/>
  <c r="X49" i="9" s="1"/>
  <c r="Z42" i="9"/>
  <c r="AC41" i="9" s="1"/>
  <c r="U56" i="9"/>
  <c r="U44" i="9"/>
  <c r="Z39" i="9"/>
  <c r="AA39" i="9" s="1"/>
  <c r="S61" i="9"/>
  <c r="S63" i="9"/>
  <c r="S39" i="9"/>
  <c r="S62" i="9"/>
  <c r="S47" i="9"/>
  <c r="S42" i="9"/>
  <c r="W122" i="9"/>
  <c r="S54" i="9"/>
  <c r="S49" i="9"/>
  <c r="S41" i="9"/>
  <c r="S38" i="9"/>
  <c r="S58" i="9"/>
  <c r="S48" i="9"/>
  <c r="W131" i="9"/>
  <c r="W123" i="9"/>
  <c r="S40" i="9"/>
  <c r="AA36" i="9"/>
  <c r="AC35" i="9"/>
  <c r="O47" i="9"/>
  <c r="T60" i="9"/>
  <c r="U58" i="9"/>
  <c r="U60" i="9"/>
  <c r="T62" i="9"/>
  <c r="T63" i="9"/>
  <c r="AA34" i="9"/>
  <c r="AC33" i="9"/>
  <c r="W116" i="9"/>
  <c r="T43" i="9"/>
  <c r="W121" i="9"/>
  <c r="U43" i="9"/>
  <c r="U35" i="9"/>
  <c r="T45" i="9"/>
  <c r="W103" i="9"/>
  <c r="W108" i="9"/>
  <c r="T50" i="9"/>
  <c r="T37" i="9"/>
  <c r="T52" i="9"/>
  <c r="T53" i="9"/>
  <c r="U64" i="9"/>
  <c r="AH26" i="9"/>
  <c r="U52" i="9"/>
  <c r="T57" i="9"/>
  <c r="B10" i="9"/>
  <c r="B21" i="9"/>
  <c r="AG24" i="9"/>
  <c r="AH24" i="9" s="1"/>
  <c r="W111" i="9"/>
  <c r="B30" i="9"/>
  <c r="W120" i="9"/>
  <c r="K52" i="9"/>
  <c r="B64" i="9"/>
  <c r="B73" i="9"/>
  <c r="B91" i="9"/>
  <c r="B5" i="9"/>
  <c r="H10" i="9"/>
  <c r="B16" i="9"/>
  <c r="H21" i="9"/>
  <c r="V105" i="9" s="1"/>
  <c r="B25" i="9"/>
  <c r="H30" i="9"/>
  <c r="V114" i="9" s="1"/>
  <c r="W35" i="9"/>
  <c r="W50" i="9"/>
  <c r="N57" i="9"/>
  <c r="W59" i="9"/>
  <c r="B63" i="9"/>
  <c r="U63" i="9"/>
  <c r="B11" i="9"/>
  <c r="H16" i="9"/>
  <c r="B22" i="9"/>
  <c r="B33" i="9"/>
  <c r="N34" i="9"/>
  <c r="N37" i="9"/>
  <c r="N38" i="9"/>
  <c r="O44" i="9" s="1"/>
  <c r="B41" i="9"/>
  <c r="W42" i="9"/>
  <c r="W127" i="9"/>
  <c r="K44" i="9"/>
  <c r="N46" i="9"/>
  <c r="O50" i="9" s="1"/>
  <c r="B49" i="9"/>
  <c r="E50" i="9"/>
  <c r="U53" i="9"/>
  <c r="X53" i="9" s="1"/>
  <c r="B54" i="9"/>
  <c r="E59" i="9"/>
  <c r="K60" i="9"/>
  <c r="N61" i="9"/>
  <c r="B129" i="9"/>
  <c r="W135" i="9"/>
  <c r="H5" i="9"/>
  <c r="B17" i="9"/>
  <c r="H25" i="9"/>
  <c r="V109" i="9" s="1"/>
  <c r="B28" i="9"/>
  <c r="AG30" i="9"/>
  <c r="AH30" i="9" s="1"/>
  <c r="R39" i="9"/>
  <c r="U39" i="9" s="1"/>
  <c r="Z43" i="9"/>
  <c r="R47" i="9"/>
  <c r="U47" i="9" s="1"/>
  <c r="N52" i="9"/>
  <c r="S53" i="9"/>
  <c r="Z55" i="9"/>
  <c r="W63" i="9"/>
  <c r="W148" i="9"/>
  <c r="B74" i="9"/>
  <c r="B75" i="9"/>
  <c r="B90" i="9"/>
  <c r="W128" i="9"/>
  <c r="B6" i="9"/>
  <c r="W106" i="9"/>
  <c r="W117" i="9"/>
  <c r="S34" i="9"/>
  <c r="B35" i="9"/>
  <c r="AG38" i="9"/>
  <c r="AH38" i="9" s="1"/>
  <c r="B40" i="9"/>
  <c r="W126" i="9"/>
  <c r="AG46" i="9"/>
  <c r="AH46" i="9" s="1"/>
  <c r="B48" i="9"/>
  <c r="W134" i="9"/>
  <c r="Z50" i="9"/>
  <c r="B58" i="9"/>
  <c r="W143" i="9"/>
  <c r="Z59" i="9"/>
  <c r="B66" i="9"/>
  <c r="B144" i="9"/>
  <c r="B12" i="9"/>
  <c r="H17" i="9"/>
  <c r="V101" i="9" s="1"/>
  <c r="H28" i="9"/>
  <c r="V112" i="9" s="1"/>
  <c r="B31" i="9"/>
  <c r="T39" i="9"/>
  <c r="T47" i="9"/>
  <c r="E54" i="9"/>
  <c r="K56" i="9"/>
  <c r="W138" i="9"/>
  <c r="Z54" i="9"/>
  <c r="N56" i="9"/>
  <c r="S57" i="9"/>
  <c r="W58" i="9"/>
  <c r="R61" i="9"/>
  <c r="U61" i="9" s="1"/>
  <c r="X61" i="9" s="1"/>
  <c r="B62" i="9"/>
  <c r="W62" i="9"/>
  <c r="B18" i="9"/>
  <c r="AH22" i="9"/>
  <c r="AH25" i="9"/>
  <c r="W32" i="9"/>
  <c r="X32" i="9" s="1"/>
  <c r="W119" i="9"/>
  <c r="S36" i="9"/>
  <c r="B37" i="9"/>
  <c r="B39" i="9"/>
  <c r="W125" i="9"/>
  <c r="AG45" i="9"/>
  <c r="AH45" i="9" s="1"/>
  <c r="S46" i="9"/>
  <c r="B47" i="9"/>
  <c r="W133" i="9"/>
  <c r="N51" i="9"/>
  <c r="O54" i="9" s="1"/>
  <c r="B50" i="9"/>
  <c r="B7" i="9"/>
  <c r="B23" i="9"/>
  <c r="B26" i="9"/>
  <c r="B83" i="9"/>
  <c r="B99" i="9"/>
  <c r="B118" i="9"/>
  <c r="B137" i="9"/>
  <c r="B13" i="9"/>
  <c r="W107" i="9"/>
  <c r="W34" i="9"/>
  <c r="X34" i="9" s="1"/>
  <c r="E37" i="9"/>
  <c r="S37" i="9"/>
  <c r="B38" i="9"/>
  <c r="W39" i="9"/>
  <c r="W124" i="9"/>
  <c r="N43" i="9"/>
  <c r="O49" i="9" s="1"/>
  <c r="AG44" i="9"/>
  <c r="AH44" i="9" s="1"/>
  <c r="S45" i="9"/>
  <c r="B46" i="9"/>
  <c r="W47" i="9"/>
  <c r="W132" i="9"/>
  <c r="N55" i="9"/>
  <c r="O61" i="9" s="1"/>
  <c r="B57" i="9"/>
  <c r="W142" i="9"/>
  <c r="N64" i="9"/>
  <c r="W140" i="9"/>
  <c r="V144" i="9"/>
  <c r="W145" i="9" s="1"/>
  <c r="S60" i="9"/>
  <c r="B2" i="9"/>
  <c r="B19" i="9"/>
  <c r="W110" i="9"/>
  <c r="B29" i="9"/>
  <c r="B32" i="9"/>
  <c r="AG33" i="9"/>
  <c r="AH33" i="9" s="1"/>
  <c r="S51" i="9"/>
  <c r="B52" i="9"/>
  <c r="S56" i="9"/>
  <c r="K64" i="9"/>
  <c r="B104" i="9"/>
  <c r="B114" i="9"/>
  <c r="B8" i="9"/>
  <c r="W36" i="9"/>
  <c r="X36" i="9" s="1"/>
  <c r="W38" i="9"/>
  <c r="N42" i="9"/>
  <c r="O48" i="9" s="1"/>
  <c r="S44" i="9"/>
  <c r="B45" i="9"/>
  <c r="W46" i="9"/>
  <c r="AG50" i="9"/>
  <c r="AH50" i="9" s="1"/>
  <c r="W52" i="9"/>
  <c r="N59" i="9"/>
  <c r="B65" i="9"/>
  <c r="B109" i="9"/>
  <c r="W146" i="9"/>
  <c r="B3" i="9"/>
  <c r="B14" i="9"/>
  <c r="B24" i="9"/>
  <c r="S33" i="9"/>
  <c r="B34" i="9"/>
  <c r="N35" i="9"/>
  <c r="AG35" i="9"/>
  <c r="AH35" i="9" s="1"/>
  <c r="E52" i="9"/>
  <c r="B67" i="9"/>
  <c r="B71" i="9"/>
  <c r="B82" i="9"/>
  <c r="B98" i="9"/>
  <c r="B20" i="9"/>
  <c r="K39" i="9"/>
  <c r="S43" i="9"/>
  <c r="B44" i="9"/>
  <c r="W130" i="9"/>
  <c r="R50" i="9"/>
  <c r="U50" i="9" s="1"/>
  <c r="B51" i="9"/>
  <c r="S55" i="9"/>
  <c r="B56" i="9"/>
  <c r="W141" i="9"/>
  <c r="B60" i="9"/>
  <c r="S64" i="9"/>
  <c r="B9" i="9"/>
  <c r="B27" i="9"/>
  <c r="S35" i="9"/>
  <c r="B36" i="9"/>
  <c r="S50" i="9"/>
  <c r="V136" i="9"/>
  <c r="S52" i="9"/>
  <c r="E62" i="9"/>
  <c r="N58" i="9"/>
  <c r="S59" i="9"/>
  <c r="B4" i="9"/>
  <c r="H20" i="9"/>
  <c r="V104" i="9" s="1"/>
  <c r="B379" i="9"/>
  <c r="B371" i="9"/>
  <c r="B363" i="9"/>
  <c r="B355" i="9"/>
  <c r="B347" i="9"/>
  <c r="B339" i="9"/>
  <c r="B380" i="9"/>
  <c r="B372" i="9"/>
  <c r="B364" i="9"/>
  <c r="B356" i="9"/>
  <c r="B348" i="9"/>
  <c r="B340" i="9"/>
  <c r="B381" i="9"/>
  <c r="B373" i="9"/>
  <c r="B365" i="9"/>
  <c r="B357" i="9"/>
  <c r="B349" i="9"/>
  <c r="B341" i="9"/>
  <c r="B333" i="9"/>
  <c r="B382" i="9"/>
  <c r="B374" i="9"/>
  <c r="B366" i="9"/>
  <c r="B358" i="9"/>
  <c r="B350" i="9"/>
  <c r="B342" i="9"/>
  <c r="B383" i="9"/>
  <c r="B375" i="9"/>
  <c r="B367" i="9"/>
  <c r="B359" i="9"/>
  <c r="B351" i="9"/>
  <c r="B343" i="9"/>
  <c r="B384" i="9"/>
  <c r="B376" i="9"/>
  <c r="B368" i="9"/>
  <c r="B360" i="9"/>
  <c r="B352" i="9"/>
  <c r="B344" i="9"/>
  <c r="B336" i="9"/>
  <c r="B385" i="9"/>
  <c r="B377" i="9"/>
  <c r="B369" i="9"/>
  <c r="B361" i="9"/>
  <c r="B353" i="9"/>
  <c r="B345" i="9"/>
  <c r="B337" i="9"/>
  <c r="B319" i="9"/>
  <c r="B311" i="9"/>
  <c r="B303" i="9"/>
  <c r="B338" i="9"/>
  <c r="B331" i="9"/>
  <c r="B322" i="9"/>
  <c r="B329" i="9"/>
  <c r="B312" i="9"/>
  <c r="B304" i="9"/>
  <c r="B296" i="9"/>
  <c r="B288" i="9"/>
  <c r="B346" i="9"/>
  <c r="B327" i="9"/>
  <c r="B325" i="9"/>
  <c r="B313" i="9"/>
  <c r="B305" i="9"/>
  <c r="B297" i="9"/>
  <c r="B289" i="9"/>
  <c r="B354" i="9"/>
  <c r="B320" i="9"/>
  <c r="B314" i="9"/>
  <c r="B306" i="9"/>
  <c r="B298" i="9"/>
  <c r="B362" i="9"/>
  <c r="B323" i="9"/>
  <c r="B332" i="9"/>
  <c r="B315" i="9"/>
  <c r="B307" i="9"/>
  <c r="B370" i="9"/>
  <c r="B330" i="9"/>
  <c r="B335" i="9"/>
  <c r="B321" i="9"/>
  <c r="B316" i="9"/>
  <c r="B308" i="9"/>
  <c r="B334" i="9"/>
  <c r="B287" i="9"/>
  <c r="B279" i="9"/>
  <c r="B271" i="9"/>
  <c r="B263" i="9"/>
  <c r="B317" i="9"/>
  <c r="B290" i="9"/>
  <c r="B378" i="9"/>
  <c r="B295" i="9"/>
  <c r="B293" i="9"/>
  <c r="B281" i="9"/>
  <c r="B273" i="9"/>
  <c r="B265" i="9"/>
  <c r="B257" i="9"/>
  <c r="B318" i="9"/>
  <c r="B326" i="9"/>
  <c r="B282" i="9"/>
  <c r="B274" i="9"/>
  <c r="B266" i="9"/>
  <c r="B258" i="9"/>
  <c r="B291" i="9"/>
  <c r="B302" i="9"/>
  <c r="B301" i="9"/>
  <c r="B283" i="9"/>
  <c r="B275" i="9"/>
  <c r="B267" i="9"/>
  <c r="B309" i="9"/>
  <c r="B300" i="9"/>
  <c r="B284" i="9"/>
  <c r="B276" i="9"/>
  <c r="B268" i="9"/>
  <c r="B324" i="9"/>
  <c r="B294" i="9"/>
  <c r="B261" i="9"/>
  <c r="B255" i="9"/>
  <c r="B248" i="9"/>
  <c r="B240" i="9"/>
  <c r="B232" i="9"/>
  <c r="B224" i="9"/>
  <c r="B310" i="9"/>
  <c r="B253" i="9"/>
  <c r="B249" i="9"/>
  <c r="B241" i="9"/>
  <c r="B233" i="9"/>
  <c r="B285" i="9"/>
  <c r="B280" i="9"/>
  <c r="B260" i="9"/>
  <c r="B269" i="9"/>
  <c r="B242" i="9"/>
  <c r="B234" i="9"/>
  <c r="B226" i="9"/>
  <c r="B292" i="9"/>
  <c r="B250" i="9"/>
  <c r="B243" i="9"/>
  <c r="B235" i="9"/>
  <c r="B227" i="9"/>
  <c r="B219" i="9"/>
  <c r="B286" i="9"/>
  <c r="B270" i="9"/>
  <c r="B259" i="9"/>
  <c r="B254" i="9"/>
  <c r="B251" i="9"/>
  <c r="B244" i="9"/>
  <c r="B236" i="9"/>
  <c r="B277" i="9"/>
  <c r="B256" i="9"/>
  <c r="B245" i="9"/>
  <c r="B237" i="9"/>
  <c r="B328" i="9"/>
  <c r="B299" i="9"/>
  <c r="B278" i="9"/>
  <c r="B246" i="9"/>
  <c r="B239" i="9"/>
  <c r="B231" i="9"/>
  <c r="B223" i="9"/>
  <c r="B212" i="9"/>
  <c r="B204" i="9"/>
  <c r="B196" i="9"/>
  <c r="B188" i="9"/>
  <c r="B230" i="9"/>
  <c r="B221" i="9"/>
  <c r="B218" i="9"/>
  <c r="B213" i="9"/>
  <c r="B205" i="9"/>
  <c r="B272" i="9"/>
  <c r="B247" i="9"/>
  <c r="B229" i="9"/>
  <c r="B214" i="9"/>
  <c r="B206" i="9"/>
  <c r="B198" i="9"/>
  <c r="B190" i="9"/>
  <c r="B215" i="9"/>
  <c r="B207" i="9"/>
  <c r="B199" i="9"/>
  <c r="B191" i="9"/>
  <c r="B264" i="9"/>
  <c r="B262" i="9"/>
  <c r="B208" i="9"/>
  <c r="B228" i="9"/>
  <c r="B216" i="9"/>
  <c r="B220" i="9"/>
  <c r="B186" i="9"/>
  <c r="B203" i="9"/>
  <c r="B197" i="9"/>
  <c r="B180" i="9"/>
  <c r="B172" i="9"/>
  <c r="B164" i="9"/>
  <c r="B156" i="9"/>
  <c r="B194" i="9"/>
  <c r="B184" i="9"/>
  <c r="B209" i="9"/>
  <c r="B202" i="9"/>
  <c r="B201" i="9"/>
  <c r="B181" i="9"/>
  <c r="B173" i="9"/>
  <c r="B165" i="9"/>
  <c r="B200" i="9"/>
  <c r="B210" i="9"/>
  <c r="B174" i="9"/>
  <c r="B166" i="9"/>
  <c r="B158" i="9"/>
  <c r="B182" i="9"/>
  <c r="B217" i="9"/>
  <c r="B211" i="9"/>
  <c r="B193" i="9"/>
  <c r="B175" i="9"/>
  <c r="B167" i="9"/>
  <c r="B252" i="9"/>
  <c r="B238" i="9"/>
  <c r="B187" i="9"/>
  <c r="B185" i="9"/>
  <c r="B176" i="9"/>
  <c r="B168" i="9"/>
  <c r="B225" i="9"/>
  <c r="B177" i="9"/>
  <c r="B169" i="9"/>
  <c r="B192" i="9"/>
  <c r="B183" i="9"/>
  <c r="B222" i="9"/>
  <c r="B171" i="9"/>
  <c r="B160" i="9"/>
  <c r="B146" i="9"/>
  <c r="B138" i="9"/>
  <c r="B130" i="9"/>
  <c r="B122" i="9"/>
  <c r="B179" i="9"/>
  <c r="B151" i="9"/>
  <c r="B154" i="9"/>
  <c r="B147" i="9"/>
  <c r="B139" i="9"/>
  <c r="B131" i="9"/>
  <c r="B123" i="9"/>
  <c r="B189" i="9"/>
  <c r="B148" i="9"/>
  <c r="B140" i="9"/>
  <c r="B132" i="9"/>
  <c r="B124" i="9"/>
  <c r="B116" i="9"/>
  <c r="B163" i="9"/>
  <c r="B152" i="9"/>
  <c r="B195" i="9"/>
  <c r="B141" i="9"/>
  <c r="B133" i="9"/>
  <c r="B125" i="9"/>
  <c r="B149" i="9"/>
  <c r="B162" i="9"/>
  <c r="B142" i="9"/>
  <c r="B134" i="9"/>
  <c r="B126" i="9"/>
  <c r="B159" i="9"/>
  <c r="B157" i="9"/>
  <c r="B161" i="9"/>
  <c r="B155" i="9"/>
  <c r="B143" i="9"/>
  <c r="B135" i="9"/>
  <c r="B127" i="9"/>
  <c r="B170" i="9"/>
  <c r="B150" i="9"/>
  <c r="B145" i="9"/>
  <c r="B110" i="9"/>
  <c r="B105" i="9"/>
  <c r="B100" i="9"/>
  <c r="V73" i="9" s="1"/>
  <c r="B92" i="9"/>
  <c r="B84" i="9"/>
  <c r="B76" i="9"/>
  <c r="B68" i="9"/>
  <c r="B115" i="9"/>
  <c r="B93" i="9"/>
  <c r="B85" i="9"/>
  <c r="B77" i="9"/>
  <c r="B69" i="9"/>
  <c r="B61" i="9"/>
  <c r="B53" i="9"/>
  <c r="B117" i="9"/>
  <c r="B106" i="9"/>
  <c r="B101" i="9"/>
  <c r="B111" i="9"/>
  <c r="B94" i="9"/>
  <c r="B86" i="9"/>
  <c r="B78" i="9"/>
  <c r="B70" i="9"/>
  <c r="B120" i="9"/>
  <c r="B121" i="9"/>
  <c r="B107" i="9"/>
  <c r="B102" i="9"/>
  <c r="B95" i="9"/>
  <c r="B87" i="9"/>
  <c r="B79" i="9"/>
  <c r="B153" i="9"/>
  <c r="B128" i="9"/>
  <c r="B119" i="9"/>
  <c r="B112" i="9"/>
  <c r="B96" i="9"/>
  <c r="B88" i="9"/>
  <c r="B80" i="9"/>
  <c r="B72" i="9"/>
  <c r="B136" i="9"/>
  <c r="B108" i="9"/>
  <c r="B113" i="9"/>
  <c r="B103" i="9"/>
  <c r="B97" i="9"/>
  <c r="B89" i="9"/>
  <c r="B81" i="9"/>
  <c r="K37" i="9"/>
  <c r="B43" i="9"/>
  <c r="W129" i="9"/>
  <c r="B55" i="9"/>
  <c r="W139" i="9"/>
  <c r="W147" i="9"/>
  <c r="U62" i="8"/>
  <c r="X62" i="8" s="1"/>
  <c r="Z52" i="8"/>
  <c r="AC51" i="8" s="1"/>
  <c r="Z57" i="8"/>
  <c r="AC56" i="8" s="1"/>
  <c r="U48" i="8"/>
  <c r="U41" i="8"/>
  <c r="Z41" i="8"/>
  <c r="AA41" i="8" s="1"/>
  <c r="U54" i="8"/>
  <c r="U58" i="8"/>
  <c r="X58" i="8" s="1"/>
  <c r="Z49" i="8"/>
  <c r="AC48" i="8" s="1"/>
  <c r="U40" i="8"/>
  <c r="X40" i="8" s="1"/>
  <c r="Z60" i="8"/>
  <c r="AC59" i="8" s="1"/>
  <c r="U39" i="8"/>
  <c r="X39" i="8" s="1"/>
  <c r="U46" i="8"/>
  <c r="X46" i="8" s="1"/>
  <c r="Z64" i="8"/>
  <c r="Z46" i="8"/>
  <c r="AA46" i="8" s="1"/>
  <c r="U61" i="8"/>
  <c r="U38" i="8"/>
  <c r="W147" i="8"/>
  <c r="S38" i="8"/>
  <c r="S45" i="8"/>
  <c r="S37" i="8"/>
  <c r="S58" i="8"/>
  <c r="S55" i="8"/>
  <c r="S57" i="8"/>
  <c r="S50" i="8"/>
  <c r="S63" i="8"/>
  <c r="S42" i="8"/>
  <c r="S39" i="8"/>
  <c r="S49" i="8"/>
  <c r="W124" i="8"/>
  <c r="T37" i="8"/>
  <c r="O46" i="8"/>
  <c r="T36" i="8"/>
  <c r="T48" i="8"/>
  <c r="T47" i="8"/>
  <c r="T40" i="8"/>
  <c r="T39" i="8"/>
  <c r="T44" i="8"/>
  <c r="T45" i="8"/>
  <c r="T52" i="8"/>
  <c r="T53" i="8"/>
  <c r="O38" i="8"/>
  <c r="T56" i="8"/>
  <c r="T38" i="8"/>
  <c r="W52" i="8"/>
  <c r="H21" i="8"/>
  <c r="V105" i="8" s="1"/>
  <c r="B31" i="8"/>
  <c r="W32" i="8"/>
  <c r="R33" i="8"/>
  <c r="U33" i="8" s="1"/>
  <c r="S41" i="8"/>
  <c r="T43" i="8"/>
  <c r="K50" i="8"/>
  <c r="K46" i="8"/>
  <c r="U47" i="8"/>
  <c r="X47" i="8" s="1"/>
  <c r="W132" i="8"/>
  <c r="W134" i="8"/>
  <c r="B51" i="8"/>
  <c r="W53" i="8"/>
  <c r="U56" i="8"/>
  <c r="N57" i="8"/>
  <c r="O61" i="8" s="1"/>
  <c r="B10" i="8"/>
  <c r="H15" i="8"/>
  <c r="B22" i="8"/>
  <c r="W112" i="8"/>
  <c r="AG38" i="8"/>
  <c r="AH38" i="8" s="1"/>
  <c r="Z39" i="8"/>
  <c r="W126" i="8"/>
  <c r="K44" i="8"/>
  <c r="W45" i="8"/>
  <c r="S47" i="8"/>
  <c r="U49" i="8"/>
  <c r="E57" i="8"/>
  <c r="V145" i="8"/>
  <c r="S61" i="8"/>
  <c r="S62" i="8"/>
  <c r="B107" i="8"/>
  <c r="H3" i="8"/>
  <c r="H4" i="8"/>
  <c r="B16" i="8"/>
  <c r="Z32" i="8"/>
  <c r="Z35" i="8"/>
  <c r="E51" i="8"/>
  <c r="U55" i="8"/>
  <c r="Z59" i="8"/>
  <c r="W59" i="8"/>
  <c r="W106" i="8"/>
  <c r="AG25" i="8"/>
  <c r="AH25" i="8" s="1"/>
  <c r="E45" i="8"/>
  <c r="B41" i="8"/>
  <c r="B45" i="8"/>
  <c r="AG46" i="8"/>
  <c r="AH46" i="8" s="1"/>
  <c r="AG48" i="8"/>
  <c r="AH48" i="8" s="1"/>
  <c r="U57" i="8"/>
  <c r="L65" i="8" a="1"/>
  <c r="L65" i="8" s="1"/>
  <c r="T64" i="8"/>
  <c r="N34" i="8"/>
  <c r="B35" i="8"/>
  <c r="B43" i="8"/>
  <c r="N50" i="8"/>
  <c r="N51" i="8"/>
  <c r="O54" i="8" s="1"/>
  <c r="T58" i="8"/>
  <c r="AH22" i="8"/>
  <c r="B26" i="8"/>
  <c r="B29" i="8"/>
  <c r="R31" i="8"/>
  <c r="U32" i="8" s="1"/>
  <c r="W116" i="8"/>
  <c r="E53" i="8"/>
  <c r="B49" i="8"/>
  <c r="W49" i="8"/>
  <c r="R50" i="8"/>
  <c r="E58" i="8"/>
  <c r="AA54" i="8"/>
  <c r="Z56" i="8"/>
  <c r="W56" i="8"/>
  <c r="E60" i="8"/>
  <c r="B6" i="8"/>
  <c r="H11" i="8"/>
  <c r="B23" i="8"/>
  <c r="Z33" i="8"/>
  <c r="S34" i="8"/>
  <c r="W123" i="8"/>
  <c r="E43" i="8"/>
  <c r="R44" i="8"/>
  <c r="V129" i="8"/>
  <c r="W130" i="8" s="1"/>
  <c r="S46" i="8"/>
  <c r="E55" i="8"/>
  <c r="K51" i="8"/>
  <c r="B12" i="8"/>
  <c r="B18" i="8"/>
  <c r="W107" i="8"/>
  <c r="H26" i="8"/>
  <c r="V110" i="8" s="1"/>
  <c r="B36" i="8"/>
  <c r="N37" i="8"/>
  <c r="O42" i="8" s="1"/>
  <c r="S40" i="8"/>
  <c r="R42" i="8"/>
  <c r="S44" i="8"/>
  <c r="AG23" i="8"/>
  <c r="AH23" i="8" s="1"/>
  <c r="K47" i="8"/>
  <c r="V127" i="8"/>
  <c r="W128" i="8" s="1"/>
  <c r="S43" i="8"/>
  <c r="W131" i="8"/>
  <c r="V136" i="8"/>
  <c r="S52" i="8"/>
  <c r="V137" i="8"/>
  <c r="W138" i="8" s="1"/>
  <c r="S53" i="8"/>
  <c r="S54" i="8"/>
  <c r="O55" i="8"/>
  <c r="E54" i="8"/>
  <c r="B7" i="8"/>
  <c r="H12" i="8"/>
  <c r="H18" i="8"/>
  <c r="V102" i="8" s="1"/>
  <c r="B27" i="8"/>
  <c r="AH29" i="8"/>
  <c r="B33" i="8"/>
  <c r="V120" i="8"/>
  <c r="S36" i="8"/>
  <c r="W44" i="8"/>
  <c r="S48" i="8"/>
  <c r="W50" i="8"/>
  <c r="K58" i="8"/>
  <c r="K59" i="8"/>
  <c r="T60" i="8"/>
  <c r="E42" i="8"/>
  <c r="B13" i="8"/>
  <c r="B19" i="8"/>
  <c r="B30" i="8"/>
  <c r="R35" i="8"/>
  <c r="U35" i="8" s="1"/>
  <c r="N35" i="8"/>
  <c r="K42" i="8"/>
  <c r="K55" i="8"/>
  <c r="K53" i="8"/>
  <c r="K60" i="8"/>
  <c r="B59" i="8"/>
  <c r="U60" i="8"/>
  <c r="R63" i="8"/>
  <c r="U63" i="8" s="1"/>
  <c r="N63" i="8"/>
  <c r="B2" i="8"/>
  <c r="H7" i="8"/>
  <c r="H24" i="8"/>
  <c r="V108" i="8" s="1"/>
  <c r="W109" i="8" s="1"/>
  <c r="AG50" i="8"/>
  <c r="AH50" i="8" s="1"/>
  <c r="H29" i="8"/>
  <c r="V113" i="8" s="1"/>
  <c r="V117" i="8"/>
  <c r="S33" i="8"/>
  <c r="S35" i="8"/>
  <c r="AG41" i="8"/>
  <c r="AH41" i="8" s="1"/>
  <c r="B46" i="8"/>
  <c r="K49" i="8"/>
  <c r="E61" i="8"/>
  <c r="E63" i="8"/>
  <c r="B8" i="8"/>
  <c r="H13" i="8"/>
  <c r="H19" i="8"/>
  <c r="V103" i="8" s="1"/>
  <c r="W104" i="8" s="1"/>
  <c r="B379" i="8"/>
  <c r="B371" i="8"/>
  <c r="B363" i="8"/>
  <c r="B355" i="8"/>
  <c r="B380" i="8"/>
  <c r="B372" i="8"/>
  <c r="B381" i="8"/>
  <c r="B373" i="8"/>
  <c r="B365" i="8"/>
  <c r="B357" i="8"/>
  <c r="B349" i="8"/>
  <c r="B341" i="8"/>
  <c r="B333" i="8"/>
  <c r="B382" i="8"/>
  <c r="B374" i="8"/>
  <c r="B366" i="8"/>
  <c r="B358" i="8"/>
  <c r="B350" i="8"/>
  <c r="B342" i="8"/>
  <c r="B383" i="8"/>
  <c r="B375" i="8"/>
  <c r="B367" i="8"/>
  <c r="B359" i="8"/>
  <c r="B351" i="8"/>
  <c r="B343" i="8"/>
  <c r="B335" i="8"/>
  <c r="B384" i="8"/>
  <c r="B376" i="8"/>
  <c r="B368" i="8"/>
  <c r="B360" i="8"/>
  <c r="B352" i="8"/>
  <c r="B344" i="8"/>
  <c r="B336" i="8"/>
  <c r="B385" i="8"/>
  <c r="B377" i="8"/>
  <c r="B369" i="8"/>
  <c r="B361" i="8"/>
  <c r="B353" i="8"/>
  <c r="B345" i="8"/>
  <c r="B337" i="8"/>
  <c r="B346" i="8"/>
  <c r="B316" i="8"/>
  <c r="B308" i="8"/>
  <c r="B300" i="8"/>
  <c r="B292" i="8"/>
  <c r="B378" i="8"/>
  <c r="B340" i="8"/>
  <c r="B332" i="8"/>
  <c r="B347" i="8"/>
  <c r="B317" i="8"/>
  <c r="B309" i="8"/>
  <c r="B301" i="8"/>
  <c r="B370" i="8"/>
  <c r="B327" i="8"/>
  <c r="B322" i="8"/>
  <c r="B318" i="8"/>
  <c r="B310" i="8"/>
  <c r="B364" i="8"/>
  <c r="B348" i="8"/>
  <c r="B331" i="8"/>
  <c r="B329" i="8"/>
  <c r="B325" i="8"/>
  <c r="B356" i="8"/>
  <c r="B319" i="8"/>
  <c r="B311" i="8"/>
  <c r="B303" i="8"/>
  <c r="B323" i="8"/>
  <c r="B312" i="8"/>
  <c r="B304" i="8"/>
  <c r="B334" i="8"/>
  <c r="B313" i="8"/>
  <c r="B320" i="8"/>
  <c r="B338" i="8"/>
  <c r="B326" i="8"/>
  <c r="B314" i="8"/>
  <c r="B306" i="8"/>
  <c r="B330" i="8"/>
  <c r="B328" i="8"/>
  <c r="B324" i="8"/>
  <c r="B362" i="8"/>
  <c r="B354" i="8"/>
  <c r="B339" i="8"/>
  <c r="B287" i="8"/>
  <c r="B280" i="8"/>
  <c r="B272" i="8"/>
  <c r="B264" i="8"/>
  <c r="B298" i="8"/>
  <c r="B307" i="8"/>
  <c r="B302" i="8"/>
  <c r="B295" i="8"/>
  <c r="B281" i="8"/>
  <c r="B273" i="8"/>
  <c r="B288" i="8"/>
  <c r="B315" i="8"/>
  <c r="B282" i="8"/>
  <c r="B274" i="8"/>
  <c r="B266" i="8"/>
  <c r="B258" i="8"/>
  <c r="B296" i="8"/>
  <c r="B283" i="8"/>
  <c r="B275" i="8"/>
  <c r="B267" i="8"/>
  <c r="B259" i="8"/>
  <c r="B289" i="8"/>
  <c r="B299" i="8"/>
  <c r="B284" i="8"/>
  <c r="B276" i="8"/>
  <c r="B293" i="8"/>
  <c r="B285" i="8"/>
  <c r="B277" i="8"/>
  <c r="B297" i="8"/>
  <c r="B290" i="8"/>
  <c r="B294" i="8"/>
  <c r="B321" i="8"/>
  <c r="B305" i="8"/>
  <c r="B252" i="8"/>
  <c r="B244" i="8"/>
  <c r="B236" i="8"/>
  <c r="B228" i="8"/>
  <c r="B220" i="8"/>
  <c r="B263" i="8"/>
  <c r="B253" i="8"/>
  <c r="B245" i="8"/>
  <c r="B237" i="8"/>
  <c r="B229" i="8"/>
  <c r="B270" i="8"/>
  <c r="B260" i="8"/>
  <c r="B254" i="8"/>
  <c r="B246" i="8"/>
  <c r="B238" i="8"/>
  <c r="B230" i="8"/>
  <c r="B222" i="8"/>
  <c r="B286" i="8"/>
  <c r="B265" i="8"/>
  <c r="B255" i="8"/>
  <c r="B247" i="8"/>
  <c r="B239" i="8"/>
  <c r="B231" i="8"/>
  <c r="B278" i="8"/>
  <c r="B262" i="8"/>
  <c r="B256" i="8"/>
  <c r="B248" i="8"/>
  <c r="B240" i="8"/>
  <c r="B232" i="8"/>
  <c r="B269" i="8"/>
  <c r="B249" i="8"/>
  <c r="B241" i="8"/>
  <c r="B291" i="8"/>
  <c r="B279" i="8"/>
  <c r="B250" i="8"/>
  <c r="B242" i="8"/>
  <c r="B223" i="8"/>
  <c r="B214" i="8"/>
  <c r="B206" i="8"/>
  <c r="B198" i="8"/>
  <c r="B190" i="8"/>
  <c r="B182" i="8"/>
  <c r="B174" i="8"/>
  <c r="B257" i="8"/>
  <c r="B233" i="8"/>
  <c r="B225" i="8"/>
  <c r="B215" i="8"/>
  <c r="B207" i="8"/>
  <c r="B199" i="8"/>
  <c r="B268" i="8"/>
  <c r="B251" i="8"/>
  <c r="B234" i="8"/>
  <c r="B271" i="8"/>
  <c r="B216" i="8"/>
  <c r="B208" i="8"/>
  <c r="B200" i="8"/>
  <c r="B192" i="8"/>
  <c r="B227" i="8"/>
  <c r="B221" i="8"/>
  <c r="B217" i="8"/>
  <c r="B209" i="8"/>
  <c r="B201" i="8"/>
  <c r="B193" i="8"/>
  <c r="B185" i="8"/>
  <c r="B261" i="8"/>
  <c r="B235" i="8"/>
  <c r="B224" i="8"/>
  <c r="B218" i="8"/>
  <c r="B210" i="8"/>
  <c r="B202" i="8"/>
  <c r="B219" i="8"/>
  <c r="B211" i="8"/>
  <c r="B203" i="8"/>
  <c r="B226" i="8"/>
  <c r="B212" i="8"/>
  <c r="B204" i="8"/>
  <c r="B170" i="8"/>
  <c r="B162" i="8"/>
  <c r="B154" i="8"/>
  <c r="B146" i="8"/>
  <c r="B138" i="8"/>
  <c r="B130" i="8"/>
  <c r="B189" i="8"/>
  <c r="B186" i="8"/>
  <c r="B184" i="8"/>
  <c r="B177" i="8"/>
  <c r="B163" i="8"/>
  <c r="B155" i="8"/>
  <c r="B147" i="8"/>
  <c r="B171" i="8"/>
  <c r="B164" i="8"/>
  <c r="B156" i="8"/>
  <c r="B148" i="8"/>
  <c r="B140" i="8"/>
  <c r="B180" i="8"/>
  <c r="B213" i="8"/>
  <c r="B188" i="8"/>
  <c r="B175" i="8"/>
  <c r="B172" i="8"/>
  <c r="B165" i="8"/>
  <c r="B157" i="8"/>
  <c r="B149" i="8"/>
  <c r="B141" i="8"/>
  <c r="B133" i="8"/>
  <c r="B194" i="8"/>
  <c r="B195" i="8"/>
  <c r="B178" i="8"/>
  <c r="B166" i="8"/>
  <c r="B158" i="8"/>
  <c r="B150" i="8"/>
  <c r="B205" i="8"/>
  <c r="B191" i="8"/>
  <c r="B183" i="8"/>
  <c r="B167" i="8"/>
  <c r="B159" i="8"/>
  <c r="B151" i="8"/>
  <c r="B196" i="8"/>
  <c r="B187" i="8"/>
  <c r="B173" i="8"/>
  <c r="B243" i="8"/>
  <c r="B169" i="8"/>
  <c r="B161" i="8"/>
  <c r="B143" i="8"/>
  <c r="B125" i="8"/>
  <c r="B117" i="8"/>
  <c r="B109" i="8"/>
  <c r="B101" i="8"/>
  <c r="B93" i="8"/>
  <c r="B137" i="8"/>
  <c r="B126" i="8"/>
  <c r="B118" i="8"/>
  <c r="B110" i="8"/>
  <c r="B102" i="8"/>
  <c r="B142" i="8"/>
  <c r="B132" i="8"/>
  <c r="B153" i="8"/>
  <c r="B134" i="8"/>
  <c r="B127" i="8"/>
  <c r="B119" i="8"/>
  <c r="B111" i="8"/>
  <c r="B139" i="8"/>
  <c r="B181" i="8"/>
  <c r="B120" i="8"/>
  <c r="B112" i="8"/>
  <c r="B104" i="8"/>
  <c r="B168" i="8"/>
  <c r="B136" i="8"/>
  <c r="B176" i="8"/>
  <c r="B160" i="8"/>
  <c r="B121" i="8"/>
  <c r="B113" i="8"/>
  <c r="B105" i="8"/>
  <c r="B128" i="8"/>
  <c r="B179" i="8"/>
  <c r="B122" i="8"/>
  <c r="B114" i="8"/>
  <c r="B145" i="8"/>
  <c r="B131" i="8"/>
  <c r="B123" i="8"/>
  <c r="B115" i="8"/>
  <c r="B197" i="8"/>
  <c r="B152" i="8"/>
  <c r="B135" i="8"/>
  <c r="B100" i="8"/>
  <c r="V98" i="8" s="1"/>
  <c r="B84" i="8"/>
  <c r="B76" i="8"/>
  <c r="B68" i="8"/>
  <c r="B60" i="8"/>
  <c r="B52" i="8"/>
  <c r="B44" i="8"/>
  <c r="B20" i="8"/>
  <c r="B108" i="8"/>
  <c r="B89" i="8"/>
  <c r="B34" i="8"/>
  <c r="B24" i="8"/>
  <c r="B14" i="8"/>
  <c r="B129" i="8"/>
  <c r="B94" i="8"/>
  <c r="B85" i="8"/>
  <c r="B77" i="8"/>
  <c r="B69" i="8"/>
  <c r="B61" i="8"/>
  <c r="B53" i="8"/>
  <c r="B78" i="8"/>
  <c r="B70" i="8"/>
  <c r="B62" i="8"/>
  <c r="B54" i="8"/>
  <c r="B86" i="8"/>
  <c r="B97" i="8"/>
  <c r="B92" i="8"/>
  <c r="B79" i="8"/>
  <c r="B71" i="8"/>
  <c r="B63" i="8"/>
  <c r="B55" i="8"/>
  <c r="B47" i="8"/>
  <c r="B39" i="8"/>
  <c r="B37" i="8"/>
  <c r="B144" i="8"/>
  <c r="B124" i="8"/>
  <c r="B99" i="8"/>
  <c r="B95" i="8"/>
  <c r="B90" i="8"/>
  <c r="B87" i="8"/>
  <c r="B80" i="8"/>
  <c r="B72" i="8"/>
  <c r="B64" i="8"/>
  <c r="B56" i="8"/>
  <c r="B116" i="8"/>
  <c r="B81" i="8"/>
  <c r="B73" i="8"/>
  <c r="B65" i="8"/>
  <c r="V65" i="8" s="1"/>
  <c r="B57" i="8"/>
  <c r="B106" i="8"/>
  <c r="B88" i="8"/>
  <c r="B82" i="8"/>
  <c r="B74" i="8"/>
  <c r="B66" i="8"/>
  <c r="B96" i="8"/>
  <c r="B91" i="8"/>
  <c r="H30" i="8"/>
  <c r="V114" i="8" s="1"/>
  <c r="S32" i="8"/>
  <c r="K39" i="8"/>
  <c r="B40" i="8"/>
  <c r="Z40" i="8"/>
  <c r="N41" i="8"/>
  <c r="E50" i="8"/>
  <c r="N45" i="8"/>
  <c r="O51" i="8" s="1"/>
  <c r="Z50" i="8"/>
  <c r="O58" i="8"/>
  <c r="E62" i="8"/>
  <c r="E64" i="8"/>
  <c r="W60" i="8"/>
  <c r="K62" i="8"/>
  <c r="T33" i="8"/>
  <c r="K38" i="8"/>
  <c r="B42" i="8"/>
  <c r="B50" i="8"/>
  <c r="R52" i="8"/>
  <c r="U52" i="8" s="1"/>
  <c r="N53" i="8"/>
  <c r="T62" i="8"/>
  <c r="B103" i="8"/>
  <c r="W144" i="8"/>
  <c r="S56" i="8"/>
  <c r="W143" i="8"/>
  <c r="S64" i="8"/>
  <c r="W57" i="8"/>
  <c r="W142" i="8"/>
  <c r="N61" i="8"/>
  <c r="W119" i="8"/>
  <c r="W133" i="8"/>
  <c r="W141" i="8"/>
  <c r="N60" i="8"/>
  <c r="W64" i="8"/>
  <c r="W55" i="8"/>
  <c r="W140" i="8"/>
  <c r="N59" i="8"/>
  <c r="O64" i="8" s="1"/>
  <c r="W63" i="8"/>
  <c r="W148" i="8"/>
  <c r="W125" i="8"/>
  <c r="W139" i="8"/>
  <c r="S60" i="8"/>
  <c r="W135" i="8"/>
  <c r="W121" i="8"/>
  <c r="W122" i="8"/>
  <c r="S51" i="8"/>
  <c r="S59" i="8"/>
  <c r="U61" i="7"/>
  <c r="X61" i="7" s="1"/>
  <c r="Z58" i="7"/>
  <c r="AC57" i="7" s="1"/>
  <c r="U50" i="7"/>
  <c r="X50" i="7" s="1"/>
  <c r="U59" i="7"/>
  <c r="X59" i="7" s="1"/>
  <c r="U60" i="7"/>
  <c r="U47" i="7"/>
  <c r="U52" i="7"/>
  <c r="U49" i="7"/>
  <c r="Z52" i="7"/>
  <c r="AC51" i="7" s="1"/>
  <c r="U54" i="7"/>
  <c r="U58" i="7"/>
  <c r="X58" i="7" s="1"/>
  <c r="Z41" i="7"/>
  <c r="AC40" i="7" s="1"/>
  <c r="Z44" i="7"/>
  <c r="AC43" i="7" s="1"/>
  <c r="Z60" i="7"/>
  <c r="AC59" i="7" s="1"/>
  <c r="Z57" i="7"/>
  <c r="AC56" i="7" s="1"/>
  <c r="Z43" i="7"/>
  <c r="AC42" i="7" s="1"/>
  <c r="U51" i="7"/>
  <c r="Z51" i="7"/>
  <c r="AC50" i="7" s="1"/>
  <c r="U62" i="7"/>
  <c r="U45" i="7"/>
  <c r="U56" i="7"/>
  <c r="X56" i="7" s="1"/>
  <c r="W148" i="7"/>
  <c r="S63" i="7"/>
  <c r="S57" i="7"/>
  <c r="S39" i="7"/>
  <c r="S50" i="7"/>
  <c r="S56" i="7"/>
  <c r="S49" i="7"/>
  <c r="S41" i="7"/>
  <c r="S38" i="7"/>
  <c r="S55" i="7"/>
  <c r="S58" i="7"/>
  <c r="S64" i="7"/>
  <c r="W102" i="7"/>
  <c r="AC35" i="7"/>
  <c r="AA36" i="7"/>
  <c r="AC32" i="7"/>
  <c r="AE32" i="7" s="1"/>
  <c r="AA33" i="7"/>
  <c r="T45" i="7"/>
  <c r="T44" i="7"/>
  <c r="U41" i="7"/>
  <c r="X41" i="7" s="1"/>
  <c r="U48" i="7"/>
  <c r="U40" i="7"/>
  <c r="X40" i="7" s="1"/>
  <c r="B2" i="7"/>
  <c r="H7" i="7"/>
  <c r="B19" i="7"/>
  <c r="H26" i="7"/>
  <c r="V110" i="7" s="1"/>
  <c r="B29" i="7"/>
  <c r="B35" i="7"/>
  <c r="T38" i="7"/>
  <c r="E40" i="7"/>
  <c r="B48" i="7"/>
  <c r="B57" i="7"/>
  <c r="B58" i="7"/>
  <c r="B3" i="7"/>
  <c r="B14" i="7"/>
  <c r="H19" i="7"/>
  <c r="V103" i="7" s="1"/>
  <c r="B24" i="7"/>
  <c r="H29" i="7"/>
  <c r="V113" i="7" s="1"/>
  <c r="W119" i="7"/>
  <c r="N38" i="7"/>
  <c r="K44" i="7"/>
  <c r="B45" i="7"/>
  <c r="W52" i="7"/>
  <c r="AA53" i="7"/>
  <c r="W141" i="7"/>
  <c r="V143" i="7"/>
  <c r="S59" i="7"/>
  <c r="B89" i="7"/>
  <c r="H8" i="7"/>
  <c r="B20" i="7"/>
  <c r="AG44" i="7"/>
  <c r="AH44" i="7" s="1"/>
  <c r="AH26" i="7"/>
  <c r="K41" i="7"/>
  <c r="W126" i="7"/>
  <c r="W46" i="7"/>
  <c r="N47" i="7"/>
  <c r="B49" i="7"/>
  <c r="H3" i="7"/>
  <c r="B9" i="7"/>
  <c r="H14" i="7"/>
  <c r="H24" i="7"/>
  <c r="V108" i="7" s="1"/>
  <c r="B27" i="7"/>
  <c r="N32" i="7"/>
  <c r="B33" i="7"/>
  <c r="B39" i="7"/>
  <c r="E54" i="7"/>
  <c r="E55" i="7"/>
  <c r="AG49" i="7"/>
  <c r="AH49" i="7" s="1"/>
  <c r="Z50" i="7"/>
  <c r="W51" i="7"/>
  <c r="B64" i="7"/>
  <c r="T47" i="7"/>
  <c r="B4" i="7"/>
  <c r="B15" i="7"/>
  <c r="B379" i="7"/>
  <c r="B371" i="7"/>
  <c r="B363" i="7"/>
  <c r="B380" i="7"/>
  <c r="B372" i="7"/>
  <c r="B364" i="7"/>
  <c r="B356" i="7"/>
  <c r="B348" i="7"/>
  <c r="B340" i="7"/>
  <c r="B381" i="7"/>
  <c r="B373" i="7"/>
  <c r="B365" i="7"/>
  <c r="B357" i="7"/>
  <c r="B349" i="7"/>
  <c r="B341" i="7"/>
  <c r="B333" i="7"/>
  <c r="B382" i="7"/>
  <c r="B374" i="7"/>
  <c r="B366" i="7"/>
  <c r="B358" i="7"/>
  <c r="B350" i="7"/>
  <c r="B342" i="7"/>
  <c r="B383" i="7"/>
  <c r="B375" i="7"/>
  <c r="B367" i="7"/>
  <c r="B359" i="7"/>
  <c r="B351" i="7"/>
  <c r="B343" i="7"/>
  <c r="B384" i="7"/>
  <c r="B376" i="7"/>
  <c r="B368" i="7"/>
  <c r="B360" i="7"/>
  <c r="B352" i="7"/>
  <c r="B344" i="7"/>
  <c r="B385" i="7"/>
  <c r="B377" i="7"/>
  <c r="B369" i="7"/>
  <c r="B361" i="7"/>
  <c r="B353" i="7"/>
  <c r="B345" i="7"/>
  <c r="B378" i="7"/>
  <c r="B347" i="7"/>
  <c r="B328" i="7"/>
  <c r="B320" i="7"/>
  <c r="B312" i="7"/>
  <c r="B304" i="7"/>
  <c r="B336" i="7"/>
  <c r="B370" i="7"/>
  <c r="B354" i="7"/>
  <c r="B334" i="7"/>
  <c r="B329" i="7"/>
  <c r="B321" i="7"/>
  <c r="B313" i="7"/>
  <c r="B305" i="7"/>
  <c r="B297" i="7"/>
  <c r="B339" i="7"/>
  <c r="B332" i="7"/>
  <c r="B322" i="7"/>
  <c r="B314" i="7"/>
  <c r="B306" i="7"/>
  <c r="B298" i="7"/>
  <c r="B355" i="7"/>
  <c r="B338" i="7"/>
  <c r="B323" i="7"/>
  <c r="B315" i="7"/>
  <c r="B307" i="7"/>
  <c r="B299" i="7"/>
  <c r="B291" i="7"/>
  <c r="B362" i="7"/>
  <c r="B330" i="7"/>
  <c r="B324" i="7"/>
  <c r="B316" i="7"/>
  <c r="B308" i="7"/>
  <c r="B300" i="7"/>
  <c r="B337" i="7"/>
  <c r="B335" i="7"/>
  <c r="B325" i="7"/>
  <c r="B317" i="7"/>
  <c r="B309" i="7"/>
  <c r="B301" i="7"/>
  <c r="B326" i="7"/>
  <c r="B318" i="7"/>
  <c r="B310" i="7"/>
  <c r="B302" i="7"/>
  <c r="B294" i="7"/>
  <c r="B346" i="7"/>
  <c r="B331" i="7"/>
  <c r="B286" i="7"/>
  <c r="B275" i="7"/>
  <c r="B267" i="7"/>
  <c r="B259" i="7"/>
  <c r="B296" i="7"/>
  <c r="B283" i="7"/>
  <c r="B295" i="7"/>
  <c r="B292" i="7"/>
  <c r="B287" i="7"/>
  <c r="B277" i="7"/>
  <c r="B269" i="7"/>
  <c r="B261" i="7"/>
  <c r="B253" i="7"/>
  <c r="B245" i="7"/>
  <c r="B327" i="7"/>
  <c r="B278" i="7"/>
  <c r="B270" i="7"/>
  <c r="B262" i="7"/>
  <c r="B254" i="7"/>
  <c r="B284" i="7"/>
  <c r="B319" i="7"/>
  <c r="B288" i="7"/>
  <c r="B279" i="7"/>
  <c r="B271" i="7"/>
  <c r="B263" i="7"/>
  <c r="B311" i="7"/>
  <c r="B280" i="7"/>
  <c r="B272" i="7"/>
  <c r="B264" i="7"/>
  <c r="B256" i="7"/>
  <c r="B293" i="7"/>
  <c r="B285" i="7"/>
  <c r="B303" i="7"/>
  <c r="B289" i="7"/>
  <c r="B281" i="7"/>
  <c r="B273" i="7"/>
  <c r="B265" i="7"/>
  <c r="B258" i="7"/>
  <c r="B251" i="7"/>
  <c r="B249" i="7"/>
  <c r="B238" i="7"/>
  <c r="B226" i="7"/>
  <c r="B218" i="7"/>
  <c r="B210" i="7"/>
  <c r="B202" i="7"/>
  <c r="B282" i="7"/>
  <c r="B244" i="7"/>
  <c r="B234" i="7"/>
  <c r="B257" i="7"/>
  <c r="B227" i="7"/>
  <c r="B219" i="7"/>
  <c r="B211" i="7"/>
  <c r="B260" i="7"/>
  <c r="B247" i="7"/>
  <c r="B235" i="7"/>
  <c r="B228" i="7"/>
  <c r="B220" i="7"/>
  <c r="B212" i="7"/>
  <c r="B268" i="7"/>
  <c r="B239" i="7"/>
  <c r="B242" i="7"/>
  <c r="B276" i="7"/>
  <c r="B236" i="7"/>
  <c r="B290" i="7"/>
  <c r="B255" i="7"/>
  <c r="B252" i="7"/>
  <c r="B230" i="7"/>
  <c r="B222" i="7"/>
  <c r="B214" i="7"/>
  <c r="B206" i="7"/>
  <c r="B250" i="7"/>
  <c r="B248" i="7"/>
  <c r="B240" i="7"/>
  <c r="B231" i="7"/>
  <c r="B223" i="7"/>
  <c r="B243" i="7"/>
  <c r="B237" i="7"/>
  <c r="B232" i="7"/>
  <c r="B224" i="7"/>
  <c r="B216" i="7"/>
  <c r="B208" i="7"/>
  <c r="B266" i="7"/>
  <c r="B246" i="7"/>
  <c r="B194" i="7"/>
  <c r="B186" i="7"/>
  <c r="B178" i="7"/>
  <c r="B170" i="7"/>
  <c r="B162" i="7"/>
  <c r="B199" i="7"/>
  <c r="B187" i="7"/>
  <c r="B179" i="7"/>
  <c r="B215" i="7"/>
  <c r="B213" i="7"/>
  <c r="B195" i="7"/>
  <c r="B188" i="7"/>
  <c r="B180" i="7"/>
  <c r="B172" i="7"/>
  <c r="B205" i="7"/>
  <c r="B203" i="7"/>
  <c r="B196" i="7"/>
  <c r="B189" i="7"/>
  <c r="B181" i="7"/>
  <c r="B173" i="7"/>
  <c r="B200" i="7"/>
  <c r="B274" i="7"/>
  <c r="B221" i="7"/>
  <c r="B217" i="7"/>
  <c r="B190" i="7"/>
  <c r="B241" i="7"/>
  <c r="B229" i="7"/>
  <c r="B225" i="7"/>
  <c r="B209" i="7"/>
  <c r="B197" i="7"/>
  <c r="B191" i="7"/>
  <c r="B233" i="7"/>
  <c r="B207" i="7"/>
  <c r="B192" i="7"/>
  <c r="B184" i="7"/>
  <c r="B193" i="7"/>
  <c r="B157" i="7"/>
  <c r="B201" i="7"/>
  <c r="B167" i="7"/>
  <c r="B165" i="7"/>
  <c r="B158" i="7"/>
  <c r="B150" i="7"/>
  <c r="B142" i="7"/>
  <c r="B134" i="7"/>
  <c r="B126" i="7"/>
  <c r="B174" i="7"/>
  <c r="B169" i="7"/>
  <c r="B204" i="7"/>
  <c r="B182" i="7"/>
  <c r="B159" i="7"/>
  <c r="B151" i="7"/>
  <c r="B143" i="7"/>
  <c r="B135" i="7"/>
  <c r="B127" i="7"/>
  <c r="B183" i="7"/>
  <c r="B171" i="7"/>
  <c r="B152" i="7"/>
  <c r="B144" i="7"/>
  <c r="B136" i="7"/>
  <c r="B128" i="7"/>
  <c r="B163" i="7"/>
  <c r="B153" i="7"/>
  <c r="B145" i="7"/>
  <c r="B137" i="7"/>
  <c r="B129" i="7"/>
  <c r="B185" i="7"/>
  <c r="B177" i="7"/>
  <c r="B168" i="7"/>
  <c r="B166" i="7"/>
  <c r="B160" i="7"/>
  <c r="B176" i="7"/>
  <c r="B154" i="7"/>
  <c r="B146" i="7"/>
  <c r="B138" i="7"/>
  <c r="B130" i="7"/>
  <c r="B175" i="7"/>
  <c r="B139" i="7"/>
  <c r="B156" i="7"/>
  <c r="B140" i="7"/>
  <c r="B133" i="7"/>
  <c r="B121" i="7"/>
  <c r="B117" i="7"/>
  <c r="B124" i="7"/>
  <c r="B107" i="7"/>
  <c r="B99" i="7"/>
  <c r="B91" i="7"/>
  <c r="B83" i="7"/>
  <c r="B147" i="7"/>
  <c r="B118" i="7"/>
  <c r="B113" i="7"/>
  <c r="B108" i="7"/>
  <c r="B100" i="7"/>
  <c r="B92" i="7"/>
  <c r="B84" i="7"/>
  <c r="B76" i="7"/>
  <c r="B68" i="7"/>
  <c r="B148" i="7"/>
  <c r="B141" i="7"/>
  <c r="B122" i="7"/>
  <c r="B164" i="7"/>
  <c r="B101" i="7"/>
  <c r="B93" i="7"/>
  <c r="B85" i="7"/>
  <c r="B77" i="7"/>
  <c r="B69" i="7"/>
  <c r="B114" i="7"/>
  <c r="B109" i="7"/>
  <c r="B198" i="7"/>
  <c r="B119" i="7"/>
  <c r="B102" i="7"/>
  <c r="B94" i="7"/>
  <c r="B86" i="7"/>
  <c r="B161" i="7"/>
  <c r="B149" i="7"/>
  <c r="B110" i="7"/>
  <c r="B103" i="7"/>
  <c r="B95" i="7"/>
  <c r="V95" i="7" s="1"/>
  <c r="B87" i="7"/>
  <c r="B125" i="7"/>
  <c r="B120" i="7"/>
  <c r="B104" i="7"/>
  <c r="B96" i="7"/>
  <c r="B88" i="7"/>
  <c r="B80" i="7"/>
  <c r="V80" i="7" s="1"/>
  <c r="B155" i="7"/>
  <c r="B132" i="7"/>
  <c r="B123" i="7"/>
  <c r="B111" i="7"/>
  <c r="B116" i="7"/>
  <c r="B90" i="7"/>
  <c r="B78" i="7"/>
  <c r="B60" i="7"/>
  <c r="B52" i="7"/>
  <c r="B44" i="7"/>
  <c r="B74" i="7"/>
  <c r="B65" i="7"/>
  <c r="B131" i="7"/>
  <c r="B106" i="7"/>
  <c r="B81" i="7"/>
  <c r="B72" i="7"/>
  <c r="V65" i="7"/>
  <c r="B61" i="7"/>
  <c r="B53" i="7"/>
  <c r="B70" i="7"/>
  <c r="V70" i="7" s="1"/>
  <c r="B62" i="7"/>
  <c r="B54" i="7"/>
  <c r="B46" i="7"/>
  <c r="B38" i="7"/>
  <c r="B97" i="7"/>
  <c r="V97" i="7" s="1"/>
  <c r="B55" i="7"/>
  <c r="B47" i="7"/>
  <c r="B98" i="7"/>
  <c r="B66" i="7"/>
  <c r="B63" i="7"/>
  <c r="B56" i="7"/>
  <c r="B79" i="7"/>
  <c r="B75" i="7"/>
  <c r="V75" i="7" s="1"/>
  <c r="B73" i="7"/>
  <c r="V73" i="7" s="1"/>
  <c r="B71" i="7"/>
  <c r="V71" i="7" s="1"/>
  <c r="B67" i="7"/>
  <c r="V67" i="7" s="1"/>
  <c r="AH29" i="7"/>
  <c r="E39" i="7"/>
  <c r="AC33" i="7"/>
  <c r="B36" i="7"/>
  <c r="R38" i="7"/>
  <c r="U38" i="7" s="1"/>
  <c r="V129" i="7"/>
  <c r="W130" i="7" s="1"/>
  <c r="S45" i="7"/>
  <c r="Z46" i="7"/>
  <c r="T57" i="7"/>
  <c r="B10" i="7"/>
  <c r="B21" i="7"/>
  <c r="H27" i="7"/>
  <c r="V111" i="7" s="1"/>
  <c r="B30" i="7"/>
  <c r="S32" i="7"/>
  <c r="N40" i="7"/>
  <c r="O45" i="7" s="1"/>
  <c r="B43" i="7"/>
  <c r="U44" i="7"/>
  <c r="X44" i="7" s="1"/>
  <c r="K51" i="7"/>
  <c r="S47" i="7"/>
  <c r="N48" i="7"/>
  <c r="B50" i="7"/>
  <c r="N57" i="7"/>
  <c r="O63" i="7" s="1"/>
  <c r="H4" i="7"/>
  <c r="AH24" i="7"/>
  <c r="K39" i="7"/>
  <c r="AG33" i="7"/>
  <c r="AH33" i="7" s="1"/>
  <c r="V120" i="7"/>
  <c r="S37" i="7"/>
  <c r="W123" i="7"/>
  <c r="S44" i="7"/>
  <c r="K45" i="7"/>
  <c r="O62" i="7"/>
  <c r="B82" i="7"/>
  <c r="B8" i="7"/>
  <c r="B5" i="7"/>
  <c r="B16" i="7"/>
  <c r="W105" i="7"/>
  <c r="W114" i="7"/>
  <c r="T33" i="7"/>
  <c r="S35" i="7"/>
  <c r="K42" i="7"/>
  <c r="W38" i="7"/>
  <c r="B41" i="7"/>
  <c r="N42" i="7"/>
  <c r="V137" i="7"/>
  <c r="W138" i="7" s="1"/>
  <c r="S53" i="7"/>
  <c r="S54" i="7"/>
  <c r="U55" i="7"/>
  <c r="X55" i="7" s="1"/>
  <c r="B11" i="7"/>
  <c r="B22" i="7"/>
  <c r="AH27" i="7"/>
  <c r="B34" i="7"/>
  <c r="E47" i="7"/>
  <c r="S48" i="7"/>
  <c r="T49" i="7"/>
  <c r="B51" i="7"/>
  <c r="K59" i="7"/>
  <c r="T54" i="7"/>
  <c r="Z59" i="7"/>
  <c r="T63" i="7"/>
  <c r="T64" i="7"/>
  <c r="B17" i="7"/>
  <c r="H25" i="7"/>
  <c r="V109" i="7" s="1"/>
  <c r="B28" i="7"/>
  <c r="T36" i="7"/>
  <c r="S40" i="7"/>
  <c r="R42" i="7"/>
  <c r="U42" i="7" s="1"/>
  <c r="V127" i="7"/>
  <c r="S43" i="7"/>
  <c r="T48" i="7"/>
  <c r="N49" i="7"/>
  <c r="W134" i="7"/>
  <c r="V145" i="7"/>
  <c r="W146" i="7" s="1"/>
  <c r="S61" i="7"/>
  <c r="S62" i="7"/>
  <c r="B105" i="7"/>
  <c r="B6" i="7"/>
  <c r="H11" i="7"/>
  <c r="H22" i="7"/>
  <c r="V106" i="7" s="1"/>
  <c r="AH30" i="7"/>
  <c r="W118" i="7"/>
  <c r="Z38" i="7"/>
  <c r="W125" i="7"/>
  <c r="S42" i="7"/>
  <c r="K48" i="7"/>
  <c r="K49" i="7"/>
  <c r="N45" i="7"/>
  <c r="O49" i="7" s="1"/>
  <c r="V136" i="7"/>
  <c r="S52" i="7"/>
  <c r="O60" i="7"/>
  <c r="U57" i="7"/>
  <c r="T62" i="7"/>
  <c r="B12" i="7"/>
  <c r="B31" i="7"/>
  <c r="S33" i="7"/>
  <c r="N36" i="7"/>
  <c r="O39" i="7" s="1"/>
  <c r="B37" i="7"/>
  <c r="AG39" i="7"/>
  <c r="AH39" i="7" s="1"/>
  <c r="K47" i="7"/>
  <c r="V135" i="7"/>
  <c r="S51" i="7"/>
  <c r="R63" i="7"/>
  <c r="B18" i="7"/>
  <c r="AH22" i="7"/>
  <c r="AH25" i="7"/>
  <c r="W115" i="7"/>
  <c r="B32" i="7"/>
  <c r="K56" i="7"/>
  <c r="K57" i="7"/>
  <c r="B7" i="7"/>
  <c r="B23" i="7"/>
  <c r="B26" i="7"/>
  <c r="E37" i="7"/>
  <c r="S36" i="7"/>
  <c r="W37" i="7"/>
  <c r="X37" i="7" s="1"/>
  <c r="K38" i="7"/>
  <c r="B40" i="7"/>
  <c r="Z42" i="7"/>
  <c r="E44" i="7"/>
  <c r="U46" i="7"/>
  <c r="W131" i="7"/>
  <c r="T52" i="7"/>
  <c r="W53" i="7"/>
  <c r="V144" i="7"/>
  <c r="S60" i="7"/>
  <c r="T61" i="7"/>
  <c r="B115" i="7"/>
  <c r="B13" i="7"/>
  <c r="H23" i="7"/>
  <c r="V107" i="7" s="1"/>
  <c r="W116" i="7"/>
  <c r="N41" i="7"/>
  <c r="B42" i="7"/>
  <c r="W42" i="7"/>
  <c r="N46" i="7"/>
  <c r="O52" i="7" s="1"/>
  <c r="B59" i="7"/>
  <c r="N53" i="7"/>
  <c r="O56" i="7" s="1"/>
  <c r="W57" i="7"/>
  <c r="K64" i="7"/>
  <c r="S46" i="7"/>
  <c r="W133" i="7"/>
  <c r="E63" i="7"/>
  <c r="W124" i="7"/>
  <c r="W132" i="7"/>
  <c r="W140" i="7"/>
  <c r="W62" i="7"/>
  <c r="W139" i="7"/>
  <c r="N64" i="7"/>
  <c r="O64" i="7" s="1"/>
  <c r="W122" i="7"/>
  <c r="Z62" i="7"/>
  <c r="W142" i="7"/>
  <c r="W147" i="7"/>
  <c r="U44" i="6"/>
  <c r="U42" i="6"/>
  <c r="U43" i="6"/>
  <c r="X43" i="6" s="1"/>
  <c r="U57" i="6"/>
  <c r="U48" i="6"/>
  <c r="U54" i="6"/>
  <c r="U60" i="6"/>
  <c r="X60" i="6" s="1"/>
  <c r="Z42" i="6"/>
  <c r="AC41" i="6" s="1"/>
  <c r="U51" i="6"/>
  <c r="Z51" i="6"/>
  <c r="AC50" i="6" s="1"/>
  <c r="S48" i="6"/>
  <c r="S56" i="6"/>
  <c r="AA55" i="6"/>
  <c r="AD55" i="6" s="1"/>
  <c r="AC54" i="6"/>
  <c r="U50" i="6"/>
  <c r="Z49" i="6"/>
  <c r="AA49" i="6" s="1"/>
  <c r="Z54" i="6"/>
  <c r="AA54" i="6" s="1"/>
  <c r="AD54" i="6" s="1"/>
  <c r="Z46" i="6"/>
  <c r="Z56" i="6"/>
  <c r="AA56" i="6" s="1"/>
  <c r="Z62" i="6"/>
  <c r="AC61" i="6" s="1"/>
  <c r="U53" i="6"/>
  <c r="X53" i="6" s="1"/>
  <c r="AC62" i="6"/>
  <c r="Z64" i="6"/>
  <c r="AA64" i="6" s="1"/>
  <c r="Z48" i="6"/>
  <c r="AC47" i="6" s="1"/>
  <c r="Z50" i="6"/>
  <c r="AC49" i="6" s="1"/>
  <c r="U61" i="6"/>
  <c r="U40" i="6"/>
  <c r="X40" i="6" s="1"/>
  <c r="Z57" i="6"/>
  <c r="AC56" i="6" s="1"/>
  <c r="Z59" i="6"/>
  <c r="AC58" i="6" s="1"/>
  <c r="U47" i="6"/>
  <c r="S62" i="6"/>
  <c r="S55" i="6"/>
  <c r="S44" i="6"/>
  <c r="S47" i="6"/>
  <c r="S64" i="6"/>
  <c r="S57" i="6"/>
  <c r="S49" i="6"/>
  <c r="S40" i="6"/>
  <c r="S46" i="6"/>
  <c r="S54" i="6"/>
  <c r="S63" i="6"/>
  <c r="S53" i="6"/>
  <c r="W110" i="6"/>
  <c r="AA39" i="6"/>
  <c r="AC38" i="6"/>
  <c r="AC34" i="6"/>
  <c r="AA35" i="6"/>
  <c r="AH28" i="6"/>
  <c r="O47" i="6"/>
  <c r="T38" i="6"/>
  <c r="T43" i="6"/>
  <c r="T44" i="6"/>
  <c r="W108" i="6"/>
  <c r="W109" i="6"/>
  <c r="B10" i="6"/>
  <c r="B21" i="6"/>
  <c r="AG24" i="6"/>
  <c r="AH24" i="6" s="1"/>
  <c r="W111" i="6"/>
  <c r="B30" i="6"/>
  <c r="W131" i="6"/>
  <c r="V134" i="6"/>
  <c r="S50" i="6"/>
  <c r="U55" i="6"/>
  <c r="N56" i="6"/>
  <c r="Z58" i="6"/>
  <c r="W58" i="6"/>
  <c r="B84" i="6"/>
  <c r="B5" i="6"/>
  <c r="H10" i="6"/>
  <c r="B16" i="6"/>
  <c r="H21" i="6"/>
  <c r="V105" i="6" s="1"/>
  <c r="B25" i="6"/>
  <c r="H30" i="6"/>
  <c r="V114" i="6" s="1"/>
  <c r="S36" i="6"/>
  <c r="W37" i="6"/>
  <c r="X37" i="6" s="1"/>
  <c r="S39" i="6"/>
  <c r="B42" i="6"/>
  <c r="W48" i="6"/>
  <c r="V135" i="6"/>
  <c r="S51" i="6"/>
  <c r="Z53" i="6"/>
  <c r="V144" i="6"/>
  <c r="S60" i="6"/>
  <c r="W61" i="6"/>
  <c r="W62" i="6"/>
  <c r="B126" i="6"/>
  <c r="B11" i="6"/>
  <c r="B22" i="6"/>
  <c r="S32" i="6"/>
  <c r="B33" i="6"/>
  <c r="B35" i="6"/>
  <c r="O49" i="6"/>
  <c r="W44" i="6"/>
  <c r="B48" i="6"/>
  <c r="K57" i="6"/>
  <c r="U56" i="6"/>
  <c r="B102" i="6"/>
  <c r="H5" i="6"/>
  <c r="B17" i="6"/>
  <c r="B28" i="6"/>
  <c r="AG30" i="6"/>
  <c r="AH30" i="6" s="1"/>
  <c r="E39" i="6"/>
  <c r="V121" i="6"/>
  <c r="S37" i="6"/>
  <c r="Z37" i="6"/>
  <c r="AG38" i="6"/>
  <c r="AH38" i="6" s="1"/>
  <c r="K46" i="6"/>
  <c r="E42" i="6"/>
  <c r="B44" i="6"/>
  <c r="U49" i="6"/>
  <c r="B6" i="6"/>
  <c r="H22" i="6"/>
  <c r="V106" i="6" s="1"/>
  <c r="W117" i="6"/>
  <c r="S34" i="6"/>
  <c r="W119" i="6"/>
  <c r="W36" i="6"/>
  <c r="X36" i="6" s="1"/>
  <c r="N38" i="6"/>
  <c r="O44" i="6" s="1"/>
  <c r="W39" i="6"/>
  <c r="S41" i="6"/>
  <c r="AG45" i="6"/>
  <c r="AH45" i="6" s="1"/>
  <c r="V136" i="6"/>
  <c r="S52" i="6"/>
  <c r="B12" i="6"/>
  <c r="W112" i="6"/>
  <c r="B31" i="6"/>
  <c r="K41" i="6"/>
  <c r="B39" i="6"/>
  <c r="T41" i="6"/>
  <c r="S42" i="6"/>
  <c r="V126" i="6"/>
  <c r="W127" i="6" s="1"/>
  <c r="N45" i="6"/>
  <c r="W49" i="6"/>
  <c r="K58" i="6"/>
  <c r="E58" i="6"/>
  <c r="T64" i="6"/>
  <c r="AG47" i="6"/>
  <c r="AH47" i="6" s="1"/>
  <c r="B18" i="6"/>
  <c r="AH22" i="6"/>
  <c r="W115" i="6"/>
  <c r="W32" i="6"/>
  <c r="X32" i="6" s="1"/>
  <c r="E45" i="6"/>
  <c r="U41" i="6"/>
  <c r="X41" i="6" s="1"/>
  <c r="K48" i="6"/>
  <c r="S43" i="6"/>
  <c r="W128" i="6"/>
  <c r="AG48" i="6"/>
  <c r="AH48" i="6" s="1"/>
  <c r="K52" i="6"/>
  <c r="B58" i="6"/>
  <c r="T60" i="6"/>
  <c r="B7" i="6"/>
  <c r="B23" i="6"/>
  <c r="B26" i="6"/>
  <c r="AG28" i="6"/>
  <c r="T35" i="6"/>
  <c r="AG35" i="6"/>
  <c r="AH35" i="6" s="1"/>
  <c r="R38" i="6"/>
  <c r="U38" i="6" s="1"/>
  <c r="K54" i="6"/>
  <c r="B13" i="6"/>
  <c r="H18" i="6"/>
  <c r="V102" i="6" s="1"/>
  <c r="W107" i="6"/>
  <c r="N37" i="6"/>
  <c r="O43" i="6" s="1"/>
  <c r="S38" i="6"/>
  <c r="W123" i="6"/>
  <c r="R45" i="6"/>
  <c r="U45" i="6" s="1"/>
  <c r="X45" i="6" s="1"/>
  <c r="B49" i="6"/>
  <c r="W50" i="6"/>
  <c r="E60" i="6"/>
  <c r="B2" i="6"/>
  <c r="H7" i="6"/>
  <c r="B19" i="6"/>
  <c r="B29" i="6"/>
  <c r="B32" i="6"/>
  <c r="B41" i="6"/>
  <c r="N48" i="6"/>
  <c r="O52" i="6" s="1"/>
  <c r="E55" i="6"/>
  <c r="W51" i="6"/>
  <c r="U52" i="6"/>
  <c r="K64" i="6"/>
  <c r="U59" i="6"/>
  <c r="N63" i="6"/>
  <c r="U64" i="6"/>
  <c r="B74" i="6"/>
  <c r="V74" i="6" s="1"/>
  <c r="B8" i="6"/>
  <c r="E37" i="6"/>
  <c r="Z34" i="6"/>
  <c r="W120" i="6"/>
  <c r="Z38" i="6"/>
  <c r="E47" i="6"/>
  <c r="T53" i="6"/>
  <c r="E63" i="6"/>
  <c r="B3" i="6"/>
  <c r="B14" i="6"/>
  <c r="B24" i="6"/>
  <c r="H29" i="6"/>
  <c r="V113" i="6" s="1"/>
  <c r="W116" i="6"/>
  <c r="S33" i="6"/>
  <c r="B34" i="6"/>
  <c r="E41" i="6"/>
  <c r="B50" i="6"/>
  <c r="E61" i="6"/>
  <c r="E62" i="6"/>
  <c r="W59" i="6"/>
  <c r="T62" i="6"/>
  <c r="B20" i="6"/>
  <c r="AG44" i="6"/>
  <c r="AH44" i="6" s="1"/>
  <c r="K38" i="6"/>
  <c r="K37" i="6"/>
  <c r="E44" i="6"/>
  <c r="N44" i="6"/>
  <c r="O45" i="6" s="1"/>
  <c r="Z47" i="6"/>
  <c r="W133" i="6"/>
  <c r="E56" i="6"/>
  <c r="W52" i="6"/>
  <c r="N53" i="6"/>
  <c r="K63" i="6"/>
  <c r="L65" i="6" s="1" a="1"/>
  <c r="L65" i="6" s="1"/>
  <c r="R62" i="6"/>
  <c r="U62" i="6" s="1"/>
  <c r="N62" i="6"/>
  <c r="B66" i="6"/>
  <c r="B9" i="6"/>
  <c r="B27" i="6"/>
  <c r="E38" i="6"/>
  <c r="W125" i="6"/>
  <c r="B45" i="6"/>
  <c r="Z45" i="6"/>
  <c r="K55" i="6"/>
  <c r="B4" i="6"/>
  <c r="H20" i="6"/>
  <c r="V104" i="6" s="1"/>
  <c r="B379" i="6"/>
  <c r="B371" i="6"/>
  <c r="B363" i="6"/>
  <c r="B355" i="6"/>
  <c r="B380" i="6"/>
  <c r="B372" i="6"/>
  <c r="B364" i="6"/>
  <c r="B356" i="6"/>
  <c r="B348" i="6"/>
  <c r="B340" i="6"/>
  <c r="B381" i="6"/>
  <c r="B373" i="6"/>
  <c r="B365" i="6"/>
  <c r="B357" i="6"/>
  <c r="B349" i="6"/>
  <c r="B341" i="6"/>
  <c r="B333" i="6"/>
  <c r="B382" i="6"/>
  <c r="B374" i="6"/>
  <c r="B366" i="6"/>
  <c r="B358" i="6"/>
  <c r="B350" i="6"/>
  <c r="B342" i="6"/>
  <c r="B334" i="6"/>
  <c r="B383" i="6"/>
  <c r="B375" i="6"/>
  <c r="B367" i="6"/>
  <c r="B359" i="6"/>
  <c r="B351" i="6"/>
  <c r="B343" i="6"/>
  <c r="B384" i="6"/>
  <c r="B376" i="6"/>
  <c r="B368" i="6"/>
  <c r="B360" i="6"/>
  <c r="B352" i="6"/>
  <c r="B344" i="6"/>
  <c r="B385" i="6"/>
  <c r="B377" i="6"/>
  <c r="B369" i="6"/>
  <c r="B361" i="6"/>
  <c r="B353" i="6"/>
  <c r="B345" i="6"/>
  <c r="B325" i="6"/>
  <c r="B317" i="6"/>
  <c r="B309" i="6"/>
  <c r="B301" i="6"/>
  <c r="B293" i="6"/>
  <c r="B370" i="6"/>
  <c r="B338" i="6"/>
  <c r="B337" i="6"/>
  <c r="B326" i="6"/>
  <c r="B318" i="6"/>
  <c r="B310" i="6"/>
  <c r="B302" i="6"/>
  <c r="B354" i="6"/>
  <c r="B330" i="6"/>
  <c r="B319" i="6"/>
  <c r="B311" i="6"/>
  <c r="B303" i="6"/>
  <c r="B295" i="6"/>
  <c r="B339" i="6"/>
  <c r="B336" i="6"/>
  <c r="B327" i="6"/>
  <c r="B320" i="6"/>
  <c r="B312" i="6"/>
  <c r="B304" i="6"/>
  <c r="B296" i="6"/>
  <c r="B288" i="6"/>
  <c r="B378" i="6"/>
  <c r="B346" i="6"/>
  <c r="B331" i="6"/>
  <c r="B335" i="6"/>
  <c r="B321" i="6"/>
  <c r="B313" i="6"/>
  <c r="B305" i="6"/>
  <c r="B297" i="6"/>
  <c r="B362" i="6"/>
  <c r="B328" i="6"/>
  <c r="B322" i="6"/>
  <c r="B314" i="6"/>
  <c r="B306" i="6"/>
  <c r="B332" i="6"/>
  <c r="B347" i="6"/>
  <c r="B323" i="6"/>
  <c r="B315" i="6"/>
  <c r="B307" i="6"/>
  <c r="B324" i="6"/>
  <c r="B316" i="6"/>
  <c r="B282" i="6"/>
  <c r="B275" i="6"/>
  <c r="B267" i="6"/>
  <c r="B259" i="6"/>
  <c r="B251" i="6"/>
  <c r="B243" i="6"/>
  <c r="B308" i="6"/>
  <c r="B286" i="6"/>
  <c r="B276" i="6"/>
  <c r="B268" i="6"/>
  <c r="B260" i="6"/>
  <c r="B252" i="6"/>
  <c r="B290" i="6"/>
  <c r="B283" i="6"/>
  <c r="B277" i="6"/>
  <c r="B269" i="6"/>
  <c r="B261" i="6"/>
  <c r="B253" i="6"/>
  <c r="B299" i="6"/>
  <c r="B298" i="6"/>
  <c r="B292" i="6"/>
  <c r="B278" i="6"/>
  <c r="B270" i="6"/>
  <c r="B262" i="6"/>
  <c r="B300" i="6"/>
  <c r="B287" i="6"/>
  <c r="B284" i="6"/>
  <c r="B279" i="6"/>
  <c r="B271" i="6"/>
  <c r="B263" i="6"/>
  <c r="B289" i="6"/>
  <c r="B280" i="6"/>
  <c r="B272" i="6"/>
  <c r="B264" i="6"/>
  <c r="B256" i="6"/>
  <c r="B294" i="6"/>
  <c r="B250" i="6"/>
  <c r="B237" i="6"/>
  <c r="B229" i="6"/>
  <c r="B221" i="6"/>
  <c r="B213" i="6"/>
  <c r="B274" i="6"/>
  <c r="B238" i="6"/>
  <c r="B230" i="6"/>
  <c r="B222" i="6"/>
  <c r="B244" i="6"/>
  <c r="B265" i="6"/>
  <c r="B257" i="6"/>
  <c r="B255" i="6"/>
  <c r="B249" i="6"/>
  <c r="B239" i="6"/>
  <c r="B231" i="6"/>
  <c r="B223" i="6"/>
  <c r="B247" i="6"/>
  <c r="B329" i="6"/>
  <c r="B240" i="6"/>
  <c r="B232" i="6"/>
  <c r="B224" i="6"/>
  <c r="B216" i="6"/>
  <c r="B208" i="6"/>
  <c r="B258" i="6"/>
  <c r="B266" i="6"/>
  <c r="B254" i="6"/>
  <c r="B245" i="6"/>
  <c r="B241" i="6"/>
  <c r="B233" i="6"/>
  <c r="B225" i="6"/>
  <c r="B234" i="6"/>
  <c r="B226" i="6"/>
  <c r="B248" i="6"/>
  <c r="B242" i="6"/>
  <c r="B281" i="6"/>
  <c r="B235" i="6"/>
  <c r="B273" i="6"/>
  <c r="B285" i="6"/>
  <c r="B215" i="6"/>
  <c r="B205" i="6"/>
  <c r="B198" i="6"/>
  <c r="B190" i="6"/>
  <c r="B182" i="6"/>
  <c r="B217" i="6"/>
  <c r="B199" i="6"/>
  <c r="B191" i="6"/>
  <c r="B183" i="6"/>
  <c r="B291" i="6"/>
  <c r="B210" i="6"/>
  <c r="B200" i="6"/>
  <c r="B192" i="6"/>
  <c r="B184" i="6"/>
  <c r="B246" i="6"/>
  <c r="B206" i="6"/>
  <c r="B227" i="6"/>
  <c r="B212" i="6"/>
  <c r="B201" i="6"/>
  <c r="B193" i="6"/>
  <c r="B185" i="6"/>
  <c r="B177" i="6"/>
  <c r="B169" i="6"/>
  <c r="B214" i="6"/>
  <c r="B202" i="6"/>
  <c r="B194" i="6"/>
  <c r="B236" i="6"/>
  <c r="B209" i="6"/>
  <c r="B203" i="6"/>
  <c r="B195" i="6"/>
  <c r="B228" i="6"/>
  <c r="B220" i="6"/>
  <c r="B219" i="6"/>
  <c r="B207" i="6"/>
  <c r="B218" i="6"/>
  <c r="B204" i="6"/>
  <c r="B196" i="6"/>
  <c r="B188" i="6"/>
  <c r="B181" i="6"/>
  <c r="B170" i="6"/>
  <c r="B189" i="6"/>
  <c r="B160" i="6"/>
  <c r="B152" i="6"/>
  <c r="B167" i="6"/>
  <c r="B161" i="6"/>
  <c r="B153" i="6"/>
  <c r="B145" i="6"/>
  <c r="B180" i="6"/>
  <c r="B174" i="6"/>
  <c r="B171" i="6"/>
  <c r="B162" i="6"/>
  <c r="B154" i="6"/>
  <c r="B146" i="6"/>
  <c r="B138" i="6"/>
  <c r="B211" i="6"/>
  <c r="B178" i="6"/>
  <c r="B168" i="6"/>
  <c r="B163" i="6"/>
  <c r="B155" i="6"/>
  <c r="B147" i="6"/>
  <c r="B139" i="6"/>
  <c r="B131" i="6"/>
  <c r="B175" i="6"/>
  <c r="B172" i="6"/>
  <c r="B165" i="6"/>
  <c r="B157" i="6"/>
  <c r="B149" i="6"/>
  <c r="B179" i="6"/>
  <c r="B166" i="6"/>
  <c r="B158" i="6"/>
  <c r="B187" i="6"/>
  <c r="B186" i="6"/>
  <c r="B173" i="6"/>
  <c r="B159" i="6"/>
  <c r="B197" i="6"/>
  <c r="B142" i="6"/>
  <c r="B135" i="6"/>
  <c r="B144" i="6"/>
  <c r="B140" i="6"/>
  <c r="B127" i="6"/>
  <c r="B119" i="6"/>
  <c r="B111" i="6"/>
  <c r="B103" i="6"/>
  <c r="B95" i="6"/>
  <c r="B87" i="6"/>
  <c r="B79" i="6"/>
  <c r="B176" i="6"/>
  <c r="B132" i="6"/>
  <c r="B128" i="6"/>
  <c r="B120" i="6"/>
  <c r="B112" i="6"/>
  <c r="B104" i="6"/>
  <c r="B96" i="6"/>
  <c r="B88" i="6"/>
  <c r="B148" i="6"/>
  <c r="B150" i="6"/>
  <c r="B121" i="6"/>
  <c r="B113" i="6"/>
  <c r="B105" i="6"/>
  <c r="B97" i="6"/>
  <c r="B89" i="6"/>
  <c r="B151" i="6"/>
  <c r="B136" i="6"/>
  <c r="B129" i="6"/>
  <c r="B143" i="6"/>
  <c r="B133" i="6"/>
  <c r="B122" i="6"/>
  <c r="B114" i="6"/>
  <c r="B106" i="6"/>
  <c r="B98" i="6"/>
  <c r="B90" i="6"/>
  <c r="B141" i="6"/>
  <c r="B123" i="6"/>
  <c r="B115" i="6"/>
  <c r="B107" i="6"/>
  <c r="B99" i="6"/>
  <c r="B130" i="6"/>
  <c r="B124" i="6"/>
  <c r="B116" i="6"/>
  <c r="B108" i="6"/>
  <c r="B100" i="6"/>
  <c r="B164" i="6"/>
  <c r="B134" i="6"/>
  <c r="B137" i="6"/>
  <c r="B125" i="6"/>
  <c r="B75" i="6"/>
  <c r="B67" i="6"/>
  <c r="B59" i="6"/>
  <c r="B51" i="6"/>
  <c r="B43" i="6"/>
  <c r="B82" i="6"/>
  <c r="B36" i="6"/>
  <c r="B76" i="6"/>
  <c r="B68" i="6"/>
  <c r="B60" i="6"/>
  <c r="B52" i="6"/>
  <c r="B117" i="6"/>
  <c r="B85" i="6"/>
  <c r="B69" i="6"/>
  <c r="B61" i="6"/>
  <c r="B53" i="6"/>
  <c r="B94" i="6"/>
  <c r="V94" i="6" s="1"/>
  <c r="B80" i="6"/>
  <c r="B83" i="6"/>
  <c r="V83" i="6" s="1"/>
  <c r="B77" i="6"/>
  <c r="B70" i="6"/>
  <c r="B62" i="6"/>
  <c r="B54" i="6"/>
  <c r="B46" i="6"/>
  <c r="B38" i="6"/>
  <c r="B93" i="6"/>
  <c r="B71" i="6"/>
  <c r="B63" i="6"/>
  <c r="B55" i="6"/>
  <c r="B118" i="6"/>
  <c r="B109" i="6"/>
  <c r="B92" i="6"/>
  <c r="B81" i="6"/>
  <c r="V81" i="6" s="1"/>
  <c r="B72" i="6"/>
  <c r="V72" i="6" s="1"/>
  <c r="B64" i="6"/>
  <c r="B56" i="6"/>
  <c r="B101" i="6"/>
  <c r="V65" i="6"/>
  <c r="B86" i="6"/>
  <c r="B78" i="6"/>
  <c r="V78" i="6" s="1"/>
  <c r="B73" i="6"/>
  <c r="V73" i="6" s="1"/>
  <c r="B65" i="6"/>
  <c r="B57" i="6"/>
  <c r="B156" i="6"/>
  <c r="B110" i="6"/>
  <c r="B91" i="6"/>
  <c r="AH29" i="6"/>
  <c r="W35" i="6"/>
  <c r="X35" i="6" s="1"/>
  <c r="B37" i="6"/>
  <c r="B40" i="6"/>
  <c r="K47" i="6"/>
  <c r="K49" i="6"/>
  <c r="E53" i="6"/>
  <c r="T56" i="6"/>
  <c r="N57" i="6"/>
  <c r="O63" i="6" s="1"/>
  <c r="N58" i="6"/>
  <c r="U58" i="6"/>
  <c r="X58" i="6" s="1"/>
  <c r="K61" i="6"/>
  <c r="W143" i="6"/>
  <c r="V137" i="6"/>
  <c r="W57" i="6"/>
  <c r="W142" i="6"/>
  <c r="N61" i="6"/>
  <c r="W56" i="6"/>
  <c r="W141" i="6"/>
  <c r="N60" i="6"/>
  <c r="W64" i="6"/>
  <c r="W124" i="6"/>
  <c r="S45" i="6"/>
  <c r="W132" i="6"/>
  <c r="W140" i="6"/>
  <c r="S61" i="6"/>
  <c r="W148" i="6"/>
  <c r="W46" i="6"/>
  <c r="N50" i="6"/>
  <c r="O56" i="6" s="1"/>
  <c r="W54" i="6"/>
  <c r="W139" i="6"/>
  <c r="W147" i="6"/>
  <c r="W130" i="6"/>
  <c r="S59" i="6"/>
  <c r="W146" i="6"/>
  <c r="W129" i="6"/>
  <c r="S58" i="6"/>
  <c r="T50" i="5"/>
  <c r="H30" i="5"/>
  <c r="V114" i="5" s="1"/>
  <c r="W35" i="5"/>
  <c r="Z54" i="5"/>
  <c r="AC53" i="5" s="1"/>
  <c r="Z49" i="5"/>
  <c r="AC48" i="5" s="1"/>
  <c r="Z56" i="5"/>
  <c r="AA56" i="5" s="1"/>
  <c r="H7" i="5"/>
  <c r="W37" i="5"/>
  <c r="X37" i="5" s="1"/>
  <c r="H8" i="5"/>
  <c r="AG27" i="5"/>
  <c r="AH27" i="5" s="1"/>
  <c r="Z37" i="5"/>
  <c r="AA37" i="5" s="1"/>
  <c r="AD37" i="5" s="1"/>
  <c r="Z39" i="5"/>
  <c r="AC38" i="5" s="1"/>
  <c r="T53" i="5"/>
  <c r="H9" i="5"/>
  <c r="H20" i="5"/>
  <c r="V104" i="5" s="1"/>
  <c r="T57" i="5"/>
  <c r="T59" i="5"/>
  <c r="W54" i="5"/>
  <c r="T34" i="5"/>
  <c r="W53" i="5"/>
  <c r="W55" i="5"/>
  <c r="H11" i="5"/>
  <c r="AG28" i="5"/>
  <c r="AH28" i="5" s="1"/>
  <c r="Z53" i="5"/>
  <c r="AC52" i="5" s="1"/>
  <c r="Z55" i="5"/>
  <c r="AA55" i="5" s="1"/>
  <c r="AD55" i="5" s="1"/>
  <c r="Z59" i="5"/>
  <c r="AC58" i="5" s="1"/>
  <c r="H12" i="5"/>
  <c r="AG44" i="5"/>
  <c r="AH44" i="5" s="1"/>
  <c r="Z36" i="5"/>
  <c r="AA36" i="5" s="1"/>
  <c r="T45" i="5"/>
  <c r="B69" i="5"/>
  <c r="H29" i="5"/>
  <c r="V113" i="5" s="1"/>
  <c r="H13" i="5"/>
  <c r="AG45" i="5"/>
  <c r="AH45" i="5" s="1"/>
  <c r="B26" i="5"/>
  <c r="W33" i="5"/>
  <c r="X33" i="5" s="1"/>
  <c r="AG50" i="5"/>
  <c r="AH50" i="5" s="1"/>
  <c r="H16" i="5"/>
  <c r="AG46" i="5"/>
  <c r="AH46" i="5" s="1"/>
  <c r="W45" i="5"/>
  <c r="U55" i="5"/>
  <c r="U58" i="5"/>
  <c r="U50" i="5"/>
  <c r="Z61" i="5"/>
  <c r="AC60" i="5" s="1"/>
  <c r="U43" i="5"/>
  <c r="Z43" i="5"/>
  <c r="AA43" i="5" s="1"/>
  <c r="Z40" i="5"/>
  <c r="AA40" i="5" s="1"/>
  <c r="U47" i="5"/>
  <c r="X47" i="5" s="1"/>
  <c r="U44" i="5"/>
  <c r="Z44" i="5"/>
  <c r="AC43" i="5" s="1"/>
  <c r="U46" i="5"/>
  <c r="U40" i="5"/>
  <c r="Z42" i="5"/>
  <c r="AA42" i="5" s="1"/>
  <c r="U42" i="5"/>
  <c r="Z64" i="5"/>
  <c r="AC63" i="5" s="1"/>
  <c r="Z50" i="5"/>
  <c r="AC49" i="5" s="1"/>
  <c r="U59" i="5"/>
  <c r="U49" i="5"/>
  <c r="Z57" i="5"/>
  <c r="AC56" i="5" s="1"/>
  <c r="Z52" i="5"/>
  <c r="AC51" i="5" s="1"/>
  <c r="U54" i="5"/>
  <c r="Z48" i="5"/>
  <c r="AC47" i="5" s="1"/>
  <c r="U56" i="5"/>
  <c r="U39" i="5"/>
  <c r="Z51" i="5"/>
  <c r="AC50" i="5" s="1"/>
  <c r="Z60" i="5"/>
  <c r="AA60" i="5" s="1"/>
  <c r="Z62" i="5"/>
  <c r="AC61" i="5" s="1"/>
  <c r="S49" i="5"/>
  <c r="S57" i="5"/>
  <c r="S43" i="5"/>
  <c r="S61" i="5"/>
  <c r="S42" i="5"/>
  <c r="S51" i="5"/>
  <c r="S60" i="5"/>
  <c r="W124" i="5"/>
  <c r="S41" i="5"/>
  <c r="S50" i="5"/>
  <c r="S62" i="5"/>
  <c r="T32" i="5"/>
  <c r="T33" i="5"/>
  <c r="T35" i="5"/>
  <c r="L65" i="5" a="1"/>
  <c r="L65" i="5" s="1"/>
  <c r="T64" i="5"/>
  <c r="T43" i="5"/>
  <c r="T44" i="5"/>
  <c r="T51" i="5"/>
  <c r="T52" i="5"/>
  <c r="T63" i="5"/>
  <c r="U48" i="5"/>
  <c r="T54" i="5"/>
  <c r="W104" i="5"/>
  <c r="T36" i="5"/>
  <c r="U45" i="5"/>
  <c r="T47" i="5"/>
  <c r="T58" i="5"/>
  <c r="T60" i="5"/>
  <c r="T61" i="5"/>
  <c r="U60" i="5"/>
  <c r="U61" i="5"/>
  <c r="T38" i="5"/>
  <c r="U38" i="5"/>
  <c r="U53" i="5"/>
  <c r="U41" i="5"/>
  <c r="T55" i="5"/>
  <c r="T56" i="5"/>
  <c r="B3" i="5"/>
  <c r="B14" i="5"/>
  <c r="W103" i="5"/>
  <c r="B24" i="5"/>
  <c r="W113" i="5"/>
  <c r="W116" i="5"/>
  <c r="S33" i="5"/>
  <c r="B34" i="5"/>
  <c r="N35" i="5"/>
  <c r="AG35" i="5"/>
  <c r="AH35" i="5" s="1"/>
  <c r="N61" i="5"/>
  <c r="W63" i="5"/>
  <c r="B74" i="5"/>
  <c r="W130" i="5"/>
  <c r="H3" i="5"/>
  <c r="B9" i="5"/>
  <c r="H14" i="5"/>
  <c r="H24" i="5"/>
  <c r="V108" i="5" s="1"/>
  <c r="B27" i="5"/>
  <c r="W118" i="5"/>
  <c r="S35" i="5"/>
  <c r="B36" i="5"/>
  <c r="N56" i="5"/>
  <c r="B66" i="5"/>
  <c r="B4" i="5"/>
  <c r="B15" i="5"/>
  <c r="B379" i="5"/>
  <c r="B371" i="5"/>
  <c r="B363" i="5"/>
  <c r="B355" i="5"/>
  <c r="B380" i="5"/>
  <c r="B372" i="5"/>
  <c r="B364" i="5"/>
  <c r="B356" i="5"/>
  <c r="B348" i="5"/>
  <c r="B340" i="5"/>
  <c r="B381" i="5"/>
  <c r="B373" i="5"/>
  <c r="B365" i="5"/>
  <c r="B357" i="5"/>
  <c r="B349" i="5"/>
  <c r="B341" i="5"/>
  <c r="B382" i="5"/>
  <c r="B374" i="5"/>
  <c r="B366" i="5"/>
  <c r="B358" i="5"/>
  <c r="B350" i="5"/>
  <c r="B342" i="5"/>
  <c r="B383" i="5"/>
  <c r="B375" i="5"/>
  <c r="B367" i="5"/>
  <c r="B359" i="5"/>
  <c r="B351" i="5"/>
  <c r="B384" i="5"/>
  <c r="B376" i="5"/>
  <c r="B368" i="5"/>
  <c r="B360" i="5"/>
  <c r="B352" i="5"/>
  <c r="B385" i="5"/>
  <c r="B377" i="5"/>
  <c r="B369" i="5"/>
  <c r="B361" i="5"/>
  <c r="B353" i="5"/>
  <c r="B378" i="5"/>
  <c r="B332" i="5"/>
  <c r="B324" i="5"/>
  <c r="B316" i="5"/>
  <c r="B308" i="5"/>
  <c r="B300" i="5"/>
  <c r="B292" i="5"/>
  <c r="B339" i="5"/>
  <c r="B370" i="5"/>
  <c r="B346" i="5"/>
  <c r="B345" i="5"/>
  <c r="B337" i="5"/>
  <c r="B326" i="5"/>
  <c r="B318" i="5"/>
  <c r="B310" i="5"/>
  <c r="B302" i="5"/>
  <c r="B362" i="5"/>
  <c r="B334" i="5"/>
  <c r="B347" i="5"/>
  <c r="B344" i="5"/>
  <c r="B327" i="5"/>
  <c r="B319" i="5"/>
  <c r="B311" i="5"/>
  <c r="B303" i="5"/>
  <c r="B354" i="5"/>
  <c r="B343" i="5"/>
  <c r="B328" i="5"/>
  <c r="B320" i="5"/>
  <c r="B312" i="5"/>
  <c r="B304" i="5"/>
  <c r="B338" i="5"/>
  <c r="B335" i="5"/>
  <c r="B329" i="5"/>
  <c r="B321" i="5"/>
  <c r="B313" i="5"/>
  <c r="B305" i="5"/>
  <c r="B330" i="5"/>
  <c r="B322" i="5"/>
  <c r="B314" i="5"/>
  <c r="B306" i="5"/>
  <c r="B293" i="5"/>
  <c r="B289" i="5"/>
  <c r="B283" i="5"/>
  <c r="B275" i="5"/>
  <c r="B267" i="5"/>
  <c r="B259" i="5"/>
  <c r="B317" i="5"/>
  <c r="B298" i="5"/>
  <c r="B284" i="5"/>
  <c r="B276" i="5"/>
  <c r="B268" i="5"/>
  <c r="B260" i="5"/>
  <c r="B301" i="5"/>
  <c r="B323" i="5"/>
  <c r="B294" i="5"/>
  <c r="B290" i="5"/>
  <c r="B285" i="5"/>
  <c r="B277" i="5"/>
  <c r="B269" i="5"/>
  <c r="B261" i="5"/>
  <c r="B331" i="5"/>
  <c r="B278" i="5"/>
  <c r="B270" i="5"/>
  <c r="B262" i="5"/>
  <c r="B297" i="5"/>
  <c r="B291" i="5"/>
  <c r="B286" i="5"/>
  <c r="B307" i="5"/>
  <c r="B279" i="5"/>
  <c r="B271" i="5"/>
  <c r="B263" i="5"/>
  <c r="B336" i="5"/>
  <c r="B295" i="5"/>
  <c r="B287" i="5"/>
  <c r="B280" i="5"/>
  <c r="B272" i="5"/>
  <c r="B264" i="5"/>
  <c r="B309" i="5"/>
  <c r="B325" i="5"/>
  <c r="B315" i="5"/>
  <c r="B299" i="5"/>
  <c r="B281" i="5"/>
  <c r="B273" i="5"/>
  <c r="B265" i="5"/>
  <c r="B333" i="5"/>
  <c r="B288" i="5"/>
  <c r="B282" i="5"/>
  <c r="B258" i="5"/>
  <c r="B254" i="5"/>
  <c r="B249" i="5"/>
  <c r="B274" i="5"/>
  <c r="B266" i="5"/>
  <c r="B237" i="5"/>
  <c r="B229" i="5"/>
  <c r="B221" i="5"/>
  <c r="B213" i="5"/>
  <c r="B245" i="5"/>
  <c r="B250" i="5"/>
  <c r="B238" i="5"/>
  <c r="B230" i="5"/>
  <c r="B222" i="5"/>
  <c r="B257" i="5"/>
  <c r="B255" i="5"/>
  <c r="B239" i="5"/>
  <c r="B231" i="5"/>
  <c r="B223" i="5"/>
  <c r="B215" i="5"/>
  <c r="B207" i="5"/>
  <c r="B199" i="5"/>
  <c r="B251" i="5"/>
  <c r="B246" i="5"/>
  <c r="B240" i="5"/>
  <c r="B232" i="5"/>
  <c r="B224" i="5"/>
  <c r="B216" i="5"/>
  <c r="B296" i="5"/>
  <c r="B252" i="5"/>
  <c r="B247" i="5"/>
  <c r="B241" i="5"/>
  <c r="B233" i="5"/>
  <c r="B225" i="5"/>
  <c r="B242" i="5"/>
  <c r="B234" i="5"/>
  <c r="B226" i="5"/>
  <c r="B218" i="5"/>
  <c r="B256" i="5"/>
  <c r="B253" i="5"/>
  <c r="B244" i="5"/>
  <c r="B236" i="5"/>
  <c r="B228" i="5"/>
  <c r="B220" i="5"/>
  <c r="B208" i="5"/>
  <c r="B194" i="5"/>
  <c r="B205" i="5"/>
  <c r="B187" i="5"/>
  <c r="B179" i="5"/>
  <c r="B171" i="5"/>
  <c r="B163" i="5"/>
  <c r="B243" i="5"/>
  <c r="B202" i="5"/>
  <c r="B195" i="5"/>
  <c r="B188" i="5"/>
  <c r="B180" i="5"/>
  <c r="B172" i="5"/>
  <c r="B248" i="5"/>
  <c r="B235" i="5"/>
  <c r="B209" i="5"/>
  <c r="B189" i="5"/>
  <c r="B181" i="5"/>
  <c r="B173" i="5"/>
  <c r="B165" i="5"/>
  <c r="B206" i="5"/>
  <c r="B196" i="5"/>
  <c r="B217" i="5"/>
  <c r="B203" i="5"/>
  <c r="B190" i="5"/>
  <c r="B182" i="5"/>
  <c r="B174" i="5"/>
  <c r="B166" i="5"/>
  <c r="B227" i="5"/>
  <c r="B212" i="5"/>
  <c r="B200" i="5"/>
  <c r="B191" i="5"/>
  <c r="B183" i="5"/>
  <c r="B175" i="5"/>
  <c r="B210" i="5"/>
  <c r="B197" i="5"/>
  <c r="B214" i="5"/>
  <c r="B192" i="5"/>
  <c r="B184" i="5"/>
  <c r="B176" i="5"/>
  <c r="B219" i="5"/>
  <c r="B193" i="5"/>
  <c r="B185" i="5"/>
  <c r="B177" i="5"/>
  <c r="B186" i="5"/>
  <c r="B170" i="5"/>
  <c r="B149" i="5"/>
  <c r="B144" i="5"/>
  <c r="B136" i="5"/>
  <c r="B128" i="5"/>
  <c r="B120" i="5"/>
  <c r="B137" i="5"/>
  <c r="B129" i="5"/>
  <c r="B121" i="5"/>
  <c r="B158" i="5"/>
  <c r="B145" i="5"/>
  <c r="B204" i="5"/>
  <c r="B156" i="5"/>
  <c r="B153" i="5"/>
  <c r="B150" i="5"/>
  <c r="B138" i="5"/>
  <c r="B130" i="5"/>
  <c r="B122" i="5"/>
  <c r="B160" i="5"/>
  <c r="B146" i="5"/>
  <c r="B139" i="5"/>
  <c r="B131" i="5"/>
  <c r="B201" i="5"/>
  <c r="B198" i="5"/>
  <c r="B162" i="5"/>
  <c r="B140" i="5"/>
  <c r="B211" i="5"/>
  <c r="B164" i="5"/>
  <c r="B147" i="5"/>
  <c r="B154" i="5"/>
  <c r="B151" i="5"/>
  <c r="B141" i="5"/>
  <c r="B133" i="5"/>
  <c r="B157" i="5"/>
  <c r="B159" i="5"/>
  <c r="B148" i="5"/>
  <c r="B142" i="5"/>
  <c r="B134" i="5"/>
  <c r="B178" i="5"/>
  <c r="B167" i="5"/>
  <c r="B155" i="5"/>
  <c r="B113" i="5"/>
  <c r="B105" i="5"/>
  <c r="B97" i="5"/>
  <c r="B89" i="5"/>
  <c r="B81" i="5"/>
  <c r="B73" i="5"/>
  <c r="B65" i="5"/>
  <c r="V65" i="5" s="1"/>
  <c r="B57" i="5"/>
  <c r="B127" i="5"/>
  <c r="B123" i="5"/>
  <c r="B119" i="5"/>
  <c r="B106" i="5"/>
  <c r="B98" i="5"/>
  <c r="B90" i="5"/>
  <c r="B82" i="5"/>
  <c r="B126" i="5"/>
  <c r="B114" i="5"/>
  <c r="B107" i="5"/>
  <c r="B99" i="5"/>
  <c r="B91" i="5"/>
  <c r="B83" i="5"/>
  <c r="B117" i="5"/>
  <c r="B168" i="5"/>
  <c r="B161" i="5"/>
  <c r="B108" i="5"/>
  <c r="B100" i="5"/>
  <c r="V69" i="5" s="1"/>
  <c r="B92" i="5"/>
  <c r="B84" i="5"/>
  <c r="B125" i="5"/>
  <c r="B143" i="5"/>
  <c r="B109" i="5"/>
  <c r="B101" i="5"/>
  <c r="B93" i="5"/>
  <c r="B135" i="5"/>
  <c r="B115" i="5"/>
  <c r="B110" i="5"/>
  <c r="B102" i="5"/>
  <c r="B94" i="5"/>
  <c r="B86" i="5"/>
  <c r="B124" i="5"/>
  <c r="B118" i="5"/>
  <c r="B111" i="5"/>
  <c r="B103" i="5"/>
  <c r="B95" i="5"/>
  <c r="B87" i="5"/>
  <c r="B116" i="5"/>
  <c r="B112" i="5"/>
  <c r="B104" i="5"/>
  <c r="B96" i="5"/>
  <c r="B88" i="5"/>
  <c r="B80" i="5"/>
  <c r="K37" i="5"/>
  <c r="N40" i="5"/>
  <c r="B43" i="5"/>
  <c r="E44" i="5"/>
  <c r="W44" i="5"/>
  <c r="W129" i="5"/>
  <c r="N48" i="5"/>
  <c r="AG49" i="5"/>
  <c r="AH49" i="5" s="1"/>
  <c r="B51" i="5"/>
  <c r="U51" i="5"/>
  <c r="E52" i="5"/>
  <c r="W52" i="5"/>
  <c r="W137" i="5"/>
  <c r="K54" i="5"/>
  <c r="B62" i="5"/>
  <c r="W147" i="5"/>
  <c r="W122" i="5"/>
  <c r="B52" i="5"/>
  <c r="U57" i="5"/>
  <c r="B10" i="5"/>
  <c r="B21" i="5"/>
  <c r="H27" i="5"/>
  <c r="V111" i="5" s="1"/>
  <c r="W112" i="5" s="1"/>
  <c r="B30" i="5"/>
  <c r="U35" i="5"/>
  <c r="X35" i="5" s="1"/>
  <c r="W142" i="5"/>
  <c r="Z58" i="5"/>
  <c r="N60" i="5"/>
  <c r="B78" i="5"/>
  <c r="B79" i="5"/>
  <c r="W138" i="5"/>
  <c r="W120" i="5"/>
  <c r="H4" i="5"/>
  <c r="AH24" i="5"/>
  <c r="N39" i="5"/>
  <c r="O45" i="5" s="1"/>
  <c r="B42" i="5"/>
  <c r="E43" i="5"/>
  <c r="W43" i="5"/>
  <c r="W128" i="5"/>
  <c r="N47" i="5"/>
  <c r="B50" i="5"/>
  <c r="W51" i="5"/>
  <c r="W136" i="5"/>
  <c r="N55" i="5"/>
  <c r="W57" i="5"/>
  <c r="B71" i="5"/>
  <c r="B77" i="5"/>
  <c r="B5" i="5"/>
  <c r="B16" i="5"/>
  <c r="W105" i="5"/>
  <c r="B25" i="5"/>
  <c r="W114" i="5"/>
  <c r="T41" i="5"/>
  <c r="T49" i="5"/>
  <c r="K58" i="5"/>
  <c r="B75" i="5"/>
  <c r="B152" i="5"/>
  <c r="B11" i="5"/>
  <c r="B22" i="5"/>
  <c r="B33" i="5"/>
  <c r="AG34" i="5"/>
  <c r="AH34" i="5" s="1"/>
  <c r="N37" i="5"/>
  <c r="N38" i="5"/>
  <c r="S40" i="5"/>
  <c r="B41" i="5"/>
  <c r="W42" i="5"/>
  <c r="W127" i="5"/>
  <c r="N46" i="5"/>
  <c r="AG47" i="5"/>
  <c r="AH47" i="5" s="1"/>
  <c r="S48" i="5"/>
  <c r="B49" i="5"/>
  <c r="W50" i="5"/>
  <c r="W135" i="5"/>
  <c r="N54" i="5"/>
  <c r="O60" i="5" s="1"/>
  <c r="N59" i="5"/>
  <c r="O64" i="5" s="1"/>
  <c r="B61" i="5"/>
  <c r="W146" i="5"/>
  <c r="H5" i="5"/>
  <c r="B17" i="5"/>
  <c r="H25" i="5"/>
  <c r="V109" i="5" s="1"/>
  <c r="W110" i="5" s="1"/>
  <c r="B28" i="5"/>
  <c r="B56" i="5"/>
  <c r="W61" i="5"/>
  <c r="B68" i="5"/>
  <c r="B58" i="5"/>
  <c r="B6" i="5"/>
  <c r="H22" i="5"/>
  <c r="V106" i="5" s="1"/>
  <c r="W117" i="5"/>
  <c r="S34" i="5"/>
  <c r="B35" i="5"/>
  <c r="Z35" i="5"/>
  <c r="AG38" i="5"/>
  <c r="AH38" i="5" s="1"/>
  <c r="S39" i="5"/>
  <c r="B40" i="5"/>
  <c r="W41" i="5"/>
  <c r="W126" i="5"/>
  <c r="N45" i="5"/>
  <c r="O51" i="5" s="1"/>
  <c r="S47" i="5"/>
  <c r="B48" i="5"/>
  <c r="W49" i="5"/>
  <c r="W134" i="5"/>
  <c r="N53" i="5"/>
  <c r="S55" i="5"/>
  <c r="E61" i="5"/>
  <c r="N63" i="5"/>
  <c r="W121" i="5"/>
  <c r="B44" i="5"/>
  <c r="B12" i="5"/>
  <c r="H17" i="5"/>
  <c r="V101" i="5" s="1"/>
  <c r="B31" i="5"/>
  <c r="E56" i="5"/>
  <c r="U64" i="5"/>
  <c r="B18" i="5"/>
  <c r="AH25" i="5"/>
  <c r="W115" i="5"/>
  <c r="W32" i="5"/>
  <c r="X32" i="5" s="1"/>
  <c r="W119" i="5"/>
  <c r="B37" i="5"/>
  <c r="S38" i="5"/>
  <c r="B39" i="5"/>
  <c r="W40" i="5"/>
  <c r="W125" i="5"/>
  <c r="N44" i="5"/>
  <c r="O48" i="5" s="1"/>
  <c r="S46" i="5"/>
  <c r="B47" i="5"/>
  <c r="E48" i="5"/>
  <c r="W48" i="5"/>
  <c r="W133" i="5"/>
  <c r="K50" i="5"/>
  <c r="N52" i="5"/>
  <c r="O58" i="5" s="1"/>
  <c r="S54" i="5"/>
  <c r="B55" i="5"/>
  <c r="S59" i="5"/>
  <c r="B60" i="5"/>
  <c r="W145" i="5"/>
  <c r="B64" i="5"/>
  <c r="B70" i="5"/>
  <c r="B169" i="5"/>
  <c r="B7" i="5"/>
  <c r="B23" i="5"/>
  <c r="V140" i="5"/>
  <c r="W141" i="5" s="1"/>
  <c r="S56" i="5"/>
  <c r="S63" i="5"/>
  <c r="W64" i="5"/>
  <c r="B13" i="5"/>
  <c r="H23" i="5"/>
  <c r="V107" i="5" s="1"/>
  <c r="E37" i="5"/>
  <c r="S37" i="5"/>
  <c r="B38" i="5"/>
  <c r="S45" i="5"/>
  <c r="B46" i="5"/>
  <c r="W132" i="5"/>
  <c r="S53" i="5"/>
  <c r="B54" i="5"/>
  <c r="B59" i="5"/>
  <c r="B76" i="5"/>
  <c r="B2" i="5"/>
  <c r="B19" i="5"/>
  <c r="AG23" i="5"/>
  <c r="AH23" i="5" s="1"/>
  <c r="B29" i="5"/>
  <c r="B32" i="5"/>
  <c r="N33" i="5"/>
  <c r="O37" i="5" s="1"/>
  <c r="S58" i="5"/>
  <c r="B67" i="5"/>
  <c r="V67" i="5" s="1"/>
  <c r="B72" i="5"/>
  <c r="B132" i="5"/>
  <c r="B8" i="5"/>
  <c r="W123" i="5"/>
  <c r="S44" i="5"/>
  <c r="B45" i="5"/>
  <c r="W131" i="5"/>
  <c r="S52" i="5"/>
  <c r="B53" i="5"/>
  <c r="W139" i="5"/>
  <c r="W59" i="5"/>
  <c r="W144" i="5"/>
  <c r="R62" i="5"/>
  <c r="U62" i="5" s="1"/>
  <c r="B63" i="5"/>
  <c r="V148" i="5"/>
  <c r="S64" i="5"/>
  <c r="B85" i="5"/>
  <c r="W143" i="5"/>
  <c r="S60" i="4"/>
  <c r="S61" i="4"/>
  <c r="U48" i="4"/>
  <c r="Z62" i="4"/>
  <c r="AC61" i="4" s="1"/>
  <c r="U38" i="4"/>
  <c r="Z38" i="4"/>
  <c r="AC37" i="4" s="1"/>
  <c r="Z51" i="4"/>
  <c r="AA51" i="4" s="1"/>
  <c r="AD51" i="4" s="1"/>
  <c r="U62" i="4"/>
  <c r="Z40" i="4"/>
  <c r="AC39" i="4" s="1"/>
  <c r="U46" i="4"/>
  <c r="U63" i="4"/>
  <c r="Z63" i="4"/>
  <c r="AC62" i="4" s="1"/>
  <c r="Z52" i="4"/>
  <c r="AA52" i="4" s="1"/>
  <c r="U61" i="4"/>
  <c r="Z55" i="4"/>
  <c r="AA55" i="4" s="1"/>
  <c r="AD55" i="4" s="1"/>
  <c r="Z57" i="4"/>
  <c r="AA57" i="4" s="1"/>
  <c r="Z45" i="4"/>
  <c r="AA45" i="4" s="1"/>
  <c r="AD45" i="4" s="1"/>
  <c r="Z50" i="4"/>
  <c r="AC49" i="4" s="1"/>
  <c r="Z44" i="4"/>
  <c r="AC43" i="4" s="1"/>
  <c r="W51" i="4"/>
  <c r="T55" i="4"/>
  <c r="T33" i="4"/>
  <c r="S38" i="4"/>
  <c r="W48" i="4"/>
  <c r="U53" i="4"/>
  <c r="X53" i="4" s="1"/>
  <c r="AH26" i="4"/>
  <c r="W55" i="4"/>
  <c r="T60" i="4"/>
  <c r="H7" i="4"/>
  <c r="H20" i="4"/>
  <c r="V104" i="4" s="1"/>
  <c r="AG28" i="4"/>
  <c r="AG38" i="4"/>
  <c r="AH38" i="4" s="1"/>
  <c r="W40" i="4"/>
  <c r="U45" i="4"/>
  <c r="W63" i="4"/>
  <c r="T37" i="4"/>
  <c r="S45" i="4"/>
  <c r="U47" i="4"/>
  <c r="T62" i="4"/>
  <c r="S47" i="4"/>
  <c r="T52" i="4"/>
  <c r="AG44" i="4"/>
  <c r="AH44" i="4" s="1"/>
  <c r="S37" i="4"/>
  <c r="T39" i="4"/>
  <c r="U49" i="4"/>
  <c r="X49" i="4" s="1"/>
  <c r="W60" i="4"/>
  <c r="S62" i="4"/>
  <c r="B35" i="4"/>
  <c r="H29" i="4"/>
  <c r="V113" i="4" s="1"/>
  <c r="U39" i="4"/>
  <c r="U52" i="4"/>
  <c r="S54" i="4"/>
  <c r="W62" i="4"/>
  <c r="H25" i="4"/>
  <c r="V109" i="4" s="1"/>
  <c r="T43" i="4"/>
  <c r="U44" i="4"/>
  <c r="T32" i="4"/>
  <c r="S44" i="4"/>
  <c r="T46" i="4"/>
  <c r="Z54" i="4"/>
  <c r="AC53" i="4" s="1"/>
  <c r="S59" i="4"/>
  <c r="AG34" i="4"/>
  <c r="AH34" i="4" s="1"/>
  <c r="Z36" i="4"/>
  <c r="AA36" i="4" s="1"/>
  <c r="S46" i="4"/>
  <c r="T48" i="4"/>
  <c r="Z59" i="4"/>
  <c r="T35" i="4"/>
  <c r="T36" i="4"/>
  <c r="AC32" i="4"/>
  <c r="AE32" i="4" s="1"/>
  <c r="AA33" i="4"/>
  <c r="T34" i="4"/>
  <c r="U36" i="4"/>
  <c r="H27" i="4"/>
  <c r="V111" i="4" s="1"/>
  <c r="H4" i="4"/>
  <c r="H15" i="4"/>
  <c r="B33" i="4"/>
  <c r="R34" i="4"/>
  <c r="U34" i="4" s="1"/>
  <c r="E37" i="4"/>
  <c r="E45" i="4"/>
  <c r="E46" i="4"/>
  <c r="B379" i="4"/>
  <c r="B380" i="4"/>
  <c r="B372" i="4"/>
  <c r="B364" i="4"/>
  <c r="B356" i="4"/>
  <c r="B348" i="4"/>
  <c r="B340" i="4"/>
  <c r="B381" i="4"/>
  <c r="B373" i="4"/>
  <c r="B365" i="4"/>
  <c r="B357" i="4"/>
  <c r="B349" i="4"/>
  <c r="B341" i="4"/>
  <c r="B333" i="4"/>
  <c r="B382" i="4"/>
  <c r="B374" i="4"/>
  <c r="B366" i="4"/>
  <c r="B358" i="4"/>
  <c r="B350" i="4"/>
  <c r="B342" i="4"/>
  <c r="B334" i="4"/>
  <c r="B383" i="4"/>
  <c r="B375" i="4"/>
  <c r="B367" i="4"/>
  <c r="B359" i="4"/>
  <c r="B351" i="4"/>
  <c r="B343" i="4"/>
  <c r="B384" i="4"/>
  <c r="B376" i="4"/>
  <c r="B368" i="4"/>
  <c r="B360" i="4"/>
  <c r="B352" i="4"/>
  <c r="B344" i="4"/>
  <c r="B385" i="4"/>
  <c r="B377" i="4"/>
  <c r="B369" i="4"/>
  <c r="B361" i="4"/>
  <c r="B353" i="4"/>
  <c r="B345" i="4"/>
  <c r="B339" i="4"/>
  <c r="B330" i="4"/>
  <c r="B322" i="4"/>
  <c r="B314" i="4"/>
  <c r="B306" i="4"/>
  <c r="B378" i="4"/>
  <c r="B354" i="4"/>
  <c r="B336" i="4"/>
  <c r="B323" i="4"/>
  <c r="B315" i="4"/>
  <c r="B307" i="4"/>
  <c r="B299" i="4"/>
  <c r="B291" i="4"/>
  <c r="B331" i="4"/>
  <c r="B335" i="4"/>
  <c r="B324" i="4"/>
  <c r="B316" i="4"/>
  <c r="B308" i="4"/>
  <c r="B300" i="4"/>
  <c r="B355" i="4"/>
  <c r="B325" i="4"/>
  <c r="B317" i="4"/>
  <c r="B309" i="4"/>
  <c r="B301" i="4"/>
  <c r="B362" i="4"/>
  <c r="B332" i="4"/>
  <c r="B326" i="4"/>
  <c r="B318" i="4"/>
  <c r="B310" i="4"/>
  <c r="B370" i="4"/>
  <c r="B346" i="4"/>
  <c r="B327" i="4"/>
  <c r="B319" i="4"/>
  <c r="B311" i="4"/>
  <c r="B328" i="4"/>
  <c r="B320" i="4"/>
  <c r="B312" i="4"/>
  <c r="B337" i="4"/>
  <c r="B293" i="4"/>
  <c r="B304" i="4"/>
  <c r="B303" i="4"/>
  <c r="B290" i="4"/>
  <c r="B284" i="4"/>
  <c r="B276" i="4"/>
  <c r="B285" i="4"/>
  <c r="B277" i="4"/>
  <c r="B269" i="4"/>
  <c r="B261" i="4"/>
  <c r="B253" i="4"/>
  <c r="B305" i="4"/>
  <c r="B302" i="4"/>
  <c r="B296" i="4"/>
  <c r="B286" i="4"/>
  <c r="B278" i="4"/>
  <c r="B270" i="4"/>
  <c r="B262" i="4"/>
  <c r="B254" i="4"/>
  <c r="B246" i="4"/>
  <c r="B294" i="4"/>
  <c r="B338" i="4"/>
  <c r="B298" i="4"/>
  <c r="B287" i="4"/>
  <c r="B279" i="4"/>
  <c r="B271" i="4"/>
  <c r="B263" i="4"/>
  <c r="B371" i="4"/>
  <c r="B363" i="4"/>
  <c r="B288" i="4"/>
  <c r="B280" i="4"/>
  <c r="B272" i="4"/>
  <c r="B264" i="4"/>
  <c r="B329" i="4"/>
  <c r="B292" i="4"/>
  <c r="B321" i="4"/>
  <c r="B281" i="4"/>
  <c r="B273" i="4"/>
  <c r="B265" i="4"/>
  <c r="B257" i="4"/>
  <c r="B289" i="4"/>
  <c r="B313" i="4"/>
  <c r="B297" i="4"/>
  <c r="B295" i="4"/>
  <c r="B282" i="4"/>
  <c r="B274" i="4"/>
  <c r="B266" i="4"/>
  <c r="B252" i="4"/>
  <c r="B234" i="4"/>
  <c r="B258" i="4"/>
  <c r="B244" i="4"/>
  <c r="B235" i="4"/>
  <c r="B227" i="4"/>
  <c r="B219" i="4"/>
  <c r="B248" i="4"/>
  <c r="B241" i="4"/>
  <c r="B236" i="4"/>
  <c r="B228" i="4"/>
  <c r="B220" i="4"/>
  <c r="B283" i="4"/>
  <c r="B267" i="4"/>
  <c r="B256" i="4"/>
  <c r="B251" i="4"/>
  <c r="B245" i="4"/>
  <c r="B275" i="4"/>
  <c r="B242" i="4"/>
  <c r="B238" i="4"/>
  <c r="B230" i="4"/>
  <c r="B222" i="4"/>
  <c r="B214" i="4"/>
  <c r="B347" i="4"/>
  <c r="B268" i="4"/>
  <c r="B249" i="4"/>
  <c r="B239" i="4"/>
  <c r="B231" i="4"/>
  <c r="B223" i="4"/>
  <c r="B255" i="4"/>
  <c r="B260" i="4"/>
  <c r="B232" i="4"/>
  <c r="B224" i="4"/>
  <c r="B216" i="4"/>
  <c r="B243" i="4"/>
  <c r="B240" i="4"/>
  <c r="B221" i="4"/>
  <c r="B185" i="4"/>
  <c r="B177" i="4"/>
  <c r="B169" i="4"/>
  <c r="B203" i="4"/>
  <c r="B198" i="4"/>
  <c r="B193" i="4"/>
  <c r="B186" i="4"/>
  <c r="B225" i="4"/>
  <c r="B210" i="4"/>
  <c r="B226" i="4"/>
  <c r="B207" i="4"/>
  <c r="B194" i="4"/>
  <c r="B187" i="4"/>
  <c r="B237" i="4"/>
  <c r="B233" i="4"/>
  <c r="B204" i="4"/>
  <c r="B199" i="4"/>
  <c r="B218" i="4"/>
  <c r="B188" i="4"/>
  <c r="B180" i="4"/>
  <c r="B172" i="4"/>
  <c r="B213" i="4"/>
  <c r="B195" i="4"/>
  <c r="B229" i="4"/>
  <c r="B208" i="4"/>
  <c r="B200" i="4"/>
  <c r="B189" i="4"/>
  <c r="B247" i="4"/>
  <c r="B211" i="4"/>
  <c r="B259" i="4"/>
  <c r="B217" i="4"/>
  <c r="B205" i="4"/>
  <c r="B196" i="4"/>
  <c r="B250" i="4"/>
  <c r="B201" i="4"/>
  <c r="B191" i="4"/>
  <c r="B215" i="4"/>
  <c r="B212" i="4"/>
  <c r="B182" i="4"/>
  <c r="B176" i="4"/>
  <c r="B202" i="4"/>
  <c r="B167" i="4"/>
  <c r="B160" i="4"/>
  <c r="B152" i="4"/>
  <c r="B144" i="4"/>
  <c r="B136" i="4"/>
  <c r="B128" i="4"/>
  <c r="B174" i="4"/>
  <c r="B161" i="4"/>
  <c r="B153" i="4"/>
  <c r="B145" i="4"/>
  <c r="B137" i="4"/>
  <c r="B129" i="4"/>
  <c r="B190" i="4"/>
  <c r="B179" i="4"/>
  <c r="B184" i="4"/>
  <c r="B168" i="4"/>
  <c r="B162" i="4"/>
  <c r="B154" i="4"/>
  <c r="B146" i="4"/>
  <c r="B138" i="4"/>
  <c r="B197" i="4"/>
  <c r="B181" i="4"/>
  <c r="B206" i="4"/>
  <c r="B163" i="4"/>
  <c r="B155" i="4"/>
  <c r="B147" i="4"/>
  <c r="B209" i="4"/>
  <c r="B175" i="4"/>
  <c r="B164" i="4"/>
  <c r="B156" i="4"/>
  <c r="B148" i="4"/>
  <c r="B183" i="4"/>
  <c r="B173" i="4"/>
  <c r="B165" i="4"/>
  <c r="B157" i="4"/>
  <c r="B149" i="4"/>
  <c r="B178" i="4"/>
  <c r="B166" i="4"/>
  <c r="B158" i="4"/>
  <c r="B150" i="4"/>
  <c r="B143" i="4"/>
  <c r="B116" i="4"/>
  <c r="B108" i="4"/>
  <c r="B100" i="4"/>
  <c r="B142" i="4"/>
  <c r="B124" i="4"/>
  <c r="B117" i="4"/>
  <c r="B109" i="4"/>
  <c r="B101" i="4"/>
  <c r="B93" i="4"/>
  <c r="B171" i="4"/>
  <c r="B151" i="4"/>
  <c r="B141" i="4"/>
  <c r="B133" i="4"/>
  <c r="B118" i="4"/>
  <c r="B110" i="4"/>
  <c r="B102" i="4"/>
  <c r="B131" i="4"/>
  <c r="B140" i="4"/>
  <c r="B125" i="4"/>
  <c r="B119" i="4"/>
  <c r="B111" i="4"/>
  <c r="B103" i="4"/>
  <c r="B135" i="4"/>
  <c r="B192" i="4"/>
  <c r="B120" i="4"/>
  <c r="B112" i="4"/>
  <c r="B104" i="4"/>
  <c r="B96" i="4"/>
  <c r="B159" i="4"/>
  <c r="B126" i="4"/>
  <c r="B121" i="4"/>
  <c r="B113" i="4"/>
  <c r="B105" i="4"/>
  <c r="B139" i="4"/>
  <c r="B122" i="4"/>
  <c r="B114" i="4"/>
  <c r="B134" i="4"/>
  <c r="B98" i="4"/>
  <c r="B95" i="4"/>
  <c r="B86" i="4"/>
  <c r="B78" i="4"/>
  <c r="B70" i="4"/>
  <c r="B92" i="4"/>
  <c r="B88" i="4"/>
  <c r="B80" i="4"/>
  <c r="B72" i="4"/>
  <c r="B64" i="4"/>
  <c r="B56" i="4"/>
  <c r="B132" i="4"/>
  <c r="B170" i="4"/>
  <c r="B115" i="4"/>
  <c r="B99" i="4"/>
  <c r="B89" i="4"/>
  <c r="B81" i="4"/>
  <c r="B73" i="4"/>
  <c r="B65" i="4"/>
  <c r="B57" i="4"/>
  <c r="B82" i="4"/>
  <c r="B74" i="4"/>
  <c r="B66" i="4"/>
  <c r="B58" i="4"/>
  <c r="B90" i="4"/>
  <c r="B106" i="4"/>
  <c r="B97" i="4"/>
  <c r="B83" i="4"/>
  <c r="B75" i="4"/>
  <c r="B67" i="4"/>
  <c r="B59" i="4"/>
  <c r="B107" i="4"/>
  <c r="B84" i="4"/>
  <c r="B76" i="4"/>
  <c r="B68" i="4"/>
  <c r="B60" i="4"/>
  <c r="B127" i="4"/>
  <c r="B123" i="4"/>
  <c r="B91" i="4"/>
  <c r="B47" i="4"/>
  <c r="B71" i="4"/>
  <c r="B36" i="4"/>
  <c r="B55" i="4"/>
  <c r="B52" i="4"/>
  <c r="B77" i="4"/>
  <c r="B49" i="4"/>
  <c r="B41" i="4"/>
  <c r="B130" i="4"/>
  <c r="B61" i="4"/>
  <c r="B50" i="4"/>
  <c r="B42" i="4"/>
  <c r="B62" i="4"/>
  <c r="B54" i="4"/>
  <c r="B43" i="4"/>
  <c r="B79" i="4"/>
  <c r="B63" i="4"/>
  <c r="B87" i="4"/>
  <c r="B44" i="4"/>
  <c r="B69" i="4"/>
  <c r="B51" i="4"/>
  <c r="B45" i="4"/>
  <c r="B5" i="4"/>
  <c r="H10" i="4"/>
  <c r="B16" i="4"/>
  <c r="H21" i="4"/>
  <c r="V105" i="4" s="1"/>
  <c r="B25" i="4"/>
  <c r="H30" i="4"/>
  <c r="V114" i="4" s="1"/>
  <c r="W115" i="4" s="1"/>
  <c r="S34" i="4"/>
  <c r="T38" i="4"/>
  <c r="B40" i="4"/>
  <c r="E41" i="4"/>
  <c r="V132" i="4"/>
  <c r="S48" i="4"/>
  <c r="B21" i="4"/>
  <c r="B11" i="4"/>
  <c r="H16" i="4"/>
  <c r="B22" i="4"/>
  <c r="AG45" i="4"/>
  <c r="AH45" i="4" s="1"/>
  <c r="AH27" i="4"/>
  <c r="W117" i="4"/>
  <c r="V119" i="4"/>
  <c r="W120" i="4" s="1"/>
  <c r="S35" i="4"/>
  <c r="AC35" i="4"/>
  <c r="V125" i="4"/>
  <c r="S41" i="4"/>
  <c r="T42" i="4"/>
  <c r="T45" i="4"/>
  <c r="AG50" i="4"/>
  <c r="AH50" i="4" s="1"/>
  <c r="B94" i="4"/>
  <c r="B17" i="4"/>
  <c r="B28" i="4"/>
  <c r="W123" i="4"/>
  <c r="R42" i="4"/>
  <c r="N42" i="4"/>
  <c r="E47" i="4"/>
  <c r="T53" i="4"/>
  <c r="B6" i="4"/>
  <c r="H11" i="4"/>
  <c r="H22" i="4"/>
  <c r="V106" i="4" s="1"/>
  <c r="W32" i="4"/>
  <c r="X32" i="4" s="1"/>
  <c r="W36" i="4"/>
  <c r="O38" i="4"/>
  <c r="K45" i="4"/>
  <c r="V124" i="4"/>
  <c r="S40" i="4"/>
  <c r="K41" i="4"/>
  <c r="Z42" i="4"/>
  <c r="B12" i="4"/>
  <c r="H17" i="4"/>
  <c r="V101" i="4" s="1"/>
  <c r="H28" i="4"/>
  <c r="V112" i="4" s="1"/>
  <c r="B31" i="4"/>
  <c r="W34" i="4"/>
  <c r="Z37" i="4"/>
  <c r="W37" i="4"/>
  <c r="X37" i="4" s="1"/>
  <c r="K58" i="4"/>
  <c r="K57" i="4"/>
  <c r="K56" i="4"/>
  <c r="K55" i="4"/>
  <c r="B18" i="4"/>
  <c r="AH22" i="4"/>
  <c r="AH25" i="4"/>
  <c r="AG35" i="4"/>
  <c r="AH35" i="4" s="1"/>
  <c r="R41" i="4"/>
  <c r="N41" i="4"/>
  <c r="O47" i="4" s="1"/>
  <c r="B46" i="4"/>
  <c r="B37" i="4"/>
  <c r="B30" i="4"/>
  <c r="V140" i="4"/>
  <c r="S56" i="4"/>
  <c r="B7" i="4"/>
  <c r="B23" i="4"/>
  <c r="B26" i="4"/>
  <c r="B32" i="4"/>
  <c r="Z32" i="4"/>
  <c r="N33" i="4"/>
  <c r="O39" i="4" s="1"/>
  <c r="N35" i="4"/>
  <c r="Z41" i="4"/>
  <c r="W42" i="4"/>
  <c r="E52" i="4"/>
  <c r="B10" i="4"/>
  <c r="T49" i="4"/>
  <c r="T50" i="4"/>
  <c r="B13" i="4"/>
  <c r="H23" i="4"/>
  <c r="V107" i="4" s="1"/>
  <c r="AH28" i="4"/>
  <c r="B34" i="4"/>
  <c r="Z34" i="4"/>
  <c r="E42" i="4"/>
  <c r="S39" i="4"/>
  <c r="R40" i="4"/>
  <c r="U40" i="4" s="1"/>
  <c r="X40" i="4" s="1"/>
  <c r="N40" i="4"/>
  <c r="O46" i="4" s="1"/>
  <c r="W41" i="4"/>
  <c r="B39" i="4"/>
  <c r="B2" i="4"/>
  <c r="B19" i="4"/>
  <c r="AG23" i="4"/>
  <c r="AH23" i="4" s="1"/>
  <c r="H26" i="4"/>
  <c r="V110" i="4" s="1"/>
  <c r="B29" i="4"/>
  <c r="W116" i="4"/>
  <c r="S33" i="4"/>
  <c r="W38" i="4"/>
  <c r="B8" i="4"/>
  <c r="AG49" i="4"/>
  <c r="AH49" i="4" s="1"/>
  <c r="K37" i="4"/>
  <c r="K38" i="4"/>
  <c r="K42" i="4"/>
  <c r="E51" i="4"/>
  <c r="E55" i="4"/>
  <c r="B85" i="4"/>
  <c r="AG24" i="4"/>
  <c r="AH24" i="4" s="1"/>
  <c r="V126" i="4"/>
  <c r="W127" i="4" s="1"/>
  <c r="S42" i="4"/>
  <c r="S43" i="4"/>
  <c r="B3" i="4"/>
  <c r="B14" i="4"/>
  <c r="H19" i="4"/>
  <c r="V103" i="4" s="1"/>
  <c r="B24" i="4"/>
  <c r="B38" i="4"/>
  <c r="W39" i="4"/>
  <c r="K47" i="4"/>
  <c r="K48" i="4"/>
  <c r="L65" i="4" s="1" a="1"/>
  <c r="L65" i="4" s="1"/>
  <c r="E48" i="4"/>
  <c r="E49" i="4"/>
  <c r="Z46" i="4"/>
  <c r="W46" i="4"/>
  <c r="B20" i="4"/>
  <c r="E44" i="4"/>
  <c r="K43" i="4"/>
  <c r="N51" i="4"/>
  <c r="R50" i="4"/>
  <c r="B48" i="4"/>
  <c r="B9" i="4"/>
  <c r="H24" i="4"/>
  <c r="V108" i="4" s="1"/>
  <c r="W109" i="4" s="1"/>
  <c r="B27" i="4"/>
  <c r="K50" i="4"/>
  <c r="N50" i="4"/>
  <c r="B53" i="4"/>
  <c r="W131" i="4"/>
  <c r="Z53" i="4"/>
  <c r="Z61" i="4"/>
  <c r="W61" i="4"/>
  <c r="E57" i="4"/>
  <c r="E53" i="4"/>
  <c r="W54" i="4"/>
  <c r="V141" i="4"/>
  <c r="W142" i="4" s="1"/>
  <c r="S57" i="4"/>
  <c r="S58" i="4"/>
  <c r="E64" i="4"/>
  <c r="W122" i="4"/>
  <c r="W45" i="4"/>
  <c r="W130" i="4"/>
  <c r="N49" i="4"/>
  <c r="N55" i="4"/>
  <c r="V148" i="4"/>
  <c r="S64" i="4"/>
  <c r="K52" i="4"/>
  <c r="S50" i="4"/>
  <c r="W137" i="4"/>
  <c r="T56" i="4"/>
  <c r="Z60" i="4"/>
  <c r="W44" i="4"/>
  <c r="W129" i="4"/>
  <c r="N48" i="4"/>
  <c r="W135" i="4"/>
  <c r="S52" i="4"/>
  <c r="N56" i="4"/>
  <c r="O62" i="4" s="1"/>
  <c r="K51" i="4"/>
  <c r="E60" i="4"/>
  <c r="E63" i="4"/>
  <c r="T64" i="4"/>
  <c r="W121" i="4"/>
  <c r="W128" i="4"/>
  <c r="N47" i="4"/>
  <c r="O50" i="4" s="1"/>
  <c r="S49" i="4"/>
  <c r="R56" i="4"/>
  <c r="U56" i="4" s="1"/>
  <c r="X56" i="4" s="1"/>
  <c r="T58" i="4"/>
  <c r="E62" i="4"/>
  <c r="V147" i="4"/>
  <c r="S63" i="4"/>
  <c r="R64" i="4"/>
  <c r="N64" i="4"/>
  <c r="W50" i="4"/>
  <c r="N57" i="4"/>
  <c r="N46" i="4"/>
  <c r="O49" i="4" s="1"/>
  <c r="E50" i="4"/>
  <c r="W52" i="4"/>
  <c r="W138" i="4"/>
  <c r="T63" i="4"/>
  <c r="S53" i="4"/>
  <c r="W118" i="4"/>
  <c r="U58" i="4"/>
  <c r="T61" i="4"/>
  <c r="V139" i="4"/>
  <c r="S55" i="4"/>
  <c r="Z58" i="4"/>
  <c r="W58" i="4"/>
  <c r="S51" i="4"/>
  <c r="W136" i="4"/>
  <c r="R54" i="4"/>
  <c r="U54" i="4" s="1"/>
  <c r="N54" i="4"/>
  <c r="K61" i="4"/>
  <c r="U59" i="4"/>
  <c r="U60" i="4"/>
  <c r="X60" i="4" s="1"/>
  <c r="W134" i="4"/>
  <c r="W146" i="4"/>
  <c r="W145" i="4"/>
  <c r="W59" i="4"/>
  <c r="W144" i="4"/>
  <c r="N63" i="4"/>
  <c r="W143" i="4"/>
  <c r="N62" i="4"/>
  <c r="N53" i="4"/>
  <c r="W57" i="4"/>
  <c r="N61" i="4"/>
  <c r="O64" i="4" s="1"/>
  <c r="W53" i="1"/>
  <c r="T35" i="1"/>
  <c r="W33" i="1"/>
  <c r="W56" i="1"/>
  <c r="W57" i="1"/>
  <c r="W48" i="1"/>
  <c r="T42" i="1"/>
  <c r="U39" i="1"/>
  <c r="U53" i="1"/>
  <c r="Z39" i="1"/>
  <c r="AC38" i="1" s="1"/>
  <c r="Z42" i="1"/>
  <c r="AA42" i="1" s="1"/>
  <c r="AD42" i="1" s="1"/>
  <c r="T55" i="1"/>
  <c r="T57" i="1"/>
  <c r="U61" i="1"/>
  <c r="T32" i="1"/>
  <c r="U63" i="1"/>
  <c r="U50" i="1"/>
  <c r="T54" i="1"/>
  <c r="T38" i="1"/>
  <c r="Z52" i="1"/>
  <c r="AA52" i="1" s="1"/>
  <c r="AD52" i="1" s="1"/>
  <c r="T45" i="1"/>
  <c r="T64" i="1"/>
  <c r="T33" i="1"/>
  <c r="T37" i="1"/>
  <c r="Z35" i="1"/>
  <c r="AA35" i="1" s="1"/>
  <c r="AD35" i="1" s="1"/>
  <c r="U42" i="1"/>
  <c r="Z59" i="1"/>
  <c r="AA59" i="1" s="1"/>
  <c r="Z61" i="1"/>
  <c r="AC60" i="1" s="1"/>
  <c r="U47" i="1"/>
  <c r="W49" i="1"/>
  <c r="W54" i="1"/>
  <c r="S51" i="1"/>
  <c r="T53" i="1"/>
  <c r="T34" i="1"/>
  <c r="Z37" i="1"/>
  <c r="AA37" i="1" s="1"/>
  <c r="AD37" i="1" s="1"/>
  <c r="T41" i="1"/>
  <c r="T46" i="1"/>
  <c r="T56" i="1"/>
  <c r="U56" i="1"/>
  <c r="X56" i="1" s="1"/>
  <c r="Z32" i="1"/>
  <c r="AC31" i="1" s="1"/>
  <c r="AE31" i="1" s="1"/>
  <c r="W41" i="1"/>
  <c r="T62" i="1"/>
  <c r="T44" i="1"/>
  <c r="Z46" i="1"/>
  <c r="AC45" i="1" s="1"/>
  <c r="Z56" i="1"/>
  <c r="AC55" i="1" s="1"/>
  <c r="Z34" i="1"/>
  <c r="AC33" i="1" s="1"/>
  <c r="Z62" i="1"/>
  <c r="AC61" i="1" s="1"/>
  <c r="Z43" i="1"/>
  <c r="AA43" i="1" s="1"/>
  <c r="AD43" i="1" s="1"/>
  <c r="Z38" i="1"/>
  <c r="AA38" i="1" s="1"/>
  <c r="AD38" i="1" s="1"/>
  <c r="Z50" i="1"/>
  <c r="AC49" i="1" s="1"/>
  <c r="T61" i="1"/>
  <c r="Z41" i="1"/>
  <c r="AC40" i="1" s="1"/>
  <c r="Z53" i="1"/>
  <c r="AC52" i="1" s="1"/>
  <c r="S61" i="1"/>
  <c r="S44" i="1"/>
  <c r="W50" i="1"/>
  <c r="Z64" i="1"/>
  <c r="AC63" i="1" s="1"/>
  <c r="W35" i="1"/>
  <c r="W38" i="1"/>
  <c r="S43" i="1"/>
  <c r="U49" i="1"/>
  <c r="Z58" i="1"/>
  <c r="S52" i="1"/>
  <c r="W58" i="1"/>
  <c r="W43" i="1"/>
  <c r="U57" i="1"/>
  <c r="W46" i="1"/>
  <c r="S60" i="1"/>
  <c r="Z40" i="1"/>
  <c r="AA40" i="1" s="1"/>
  <c r="AD40" i="1" s="1"/>
  <c r="Z49" i="1"/>
  <c r="AA49" i="1" s="1"/>
  <c r="AD49" i="1" s="1"/>
  <c r="Z60" i="1"/>
  <c r="AA60" i="1" s="1"/>
  <c r="AD60" i="1" s="1"/>
  <c r="W64" i="1"/>
  <c r="U62" i="1"/>
  <c r="Z57" i="1"/>
  <c r="AA57" i="1" s="1"/>
  <c r="AD57" i="1" s="1"/>
  <c r="S62" i="1"/>
  <c r="W42" i="1"/>
  <c r="U45" i="1"/>
  <c r="U48" i="1"/>
  <c r="W51" i="1"/>
  <c r="S45" i="1"/>
  <c r="W62" i="1"/>
  <c r="Z31" i="1"/>
  <c r="AA31" i="1" s="1"/>
  <c r="AD31" i="1" s="1"/>
  <c r="Z36" i="1"/>
  <c r="AA36" i="1" s="1"/>
  <c r="Z45" i="1"/>
  <c r="AC44" i="1" s="1"/>
  <c r="Z54" i="1"/>
  <c r="AC53" i="1" s="1"/>
  <c r="S59" i="1"/>
  <c r="W36" i="1"/>
  <c r="W45" i="1"/>
  <c r="Z48" i="1"/>
  <c r="S53" i="1"/>
  <c r="N35" i="1"/>
  <c r="B45" i="1"/>
  <c r="AG45" i="1"/>
  <c r="AH45" i="1" s="1"/>
  <c r="B55" i="1"/>
  <c r="U58" i="1"/>
  <c r="V147" i="1"/>
  <c r="W148" i="1" s="1"/>
  <c r="S63" i="1"/>
  <c r="B78" i="1"/>
  <c r="B20" i="1"/>
  <c r="H29" i="1"/>
  <c r="V113" i="1" s="1"/>
  <c r="R35" i="1"/>
  <c r="U35" i="1" s="1"/>
  <c r="T36" i="1"/>
  <c r="O43" i="1"/>
  <c r="S38" i="1"/>
  <c r="T40" i="1"/>
  <c r="E51" i="1"/>
  <c r="V131" i="1"/>
  <c r="W132" i="1" s="1"/>
  <c r="S47" i="1"/>
  <c r="U64" i="1"/>
  <c r="H24" i="1"/>
  <c r="V108" i="1" s="1"/>
  <c r="B8" i="1"/>
  <c r="AG40" i="1"/>
  <c r="AH40" i="1" s="1"/>
  <c r="H19" i="1"/>
  <c r="V103" i="1" s="1"/>
  <c r="B378" i="1"/>
  <c r="B370" i="1"/>
  <c r="B362" i="1"/>
  <c r="B354" i="1"/>
  <c r="B346" i="1"/>
  <c r="B379" i="1"/>
  <c r="B371" i="1"/>
  <c r="B363" i="1"/>
  <c r="B355" i="1"/>
  <c r="B347" i="1"/>
  <c r="B339" i="1"/>
  <c r="B380" i="1"/>
  <c r="B372" i="1"/>
  <c r="B364" i="1"/>
  <c r="B356" i="1"/>
  <c r="B348" i="1"/>
  <c r="B340" i="1"/>
  <c r="B381" i="1"/>
  <c r="B373" i="1"/>
  <c r="B365" i="1"/>
  <c r="B357" i="1"/>
  <c r="B349" i="1"/>
  <c r="B341" i="1"/>
  <c r="B382" i="1"/>
  <c r="B374" i="1"/>
  <c r="B366" i="1"/>
  <c r="B358" i="1"/>
  <c r="B350" i="1"/>
  <c r="B383" i="1"/>
  <c r="B375" i="1"/>
  <c r="B367" i="1"/>
  <c r="B359" i="1"/>
  <c r="B351" i="1"/>
  <c r="B343" i="1"/>
  <c r="B335" i="1"/>
  <c r="B384" i="1"/>
  <c r="B376" i="1"/>
  <c r="B368" i="1"/>
  <c r="B360" i="1"/>
  <c r="B352" i="1"/>
  <c r="B344" i="1"/>
  <c r="B353" i="1"/>
  <c r="B316" i="1"/>
  <c r="B308" i="1"/>
  <c r="B300" i="1"/>
  <c r="B292" i="1"/>
  <c r="B369" i="1"/>
  <c r="B327" i="1"/>
  <c r="B322" i="1"/>
  <c r="B332" i="1"/>
  <c r="B317" i="1"/>
  <c r="B309" i="1"/>
  <c r="B301" i="1"/>
  <c r="B293" i="1"/>
  <c r="B342" i="1"/>
  <c r="B338" i="1"/>
  <c r="B328" i="1"/>
  <c r="B323" i="1"/>
  <c r="B318" i="1"/>
  <c r="B310" i="1"/>
  <c r="B302" i="1"/>
  <c r="B294" i="1"/>
  <c r="B361" i="1"/>
  <c r="B337" i="1"/>
  <c r="B333" i="1"/>
  <c r="B311" i="1"/>
  <c r="B303" i="1"/>
  <c r="B324" i="1"/>
  <c r="B319" i="1"/>
  <c r="B329" i="1"/>
  <c r="B312" i="1"/>
  <c r="B304" i="1"/>
  <c r="B385" i="1"/>
  <c r="B325" i="1"/>
  <c r="B320" i="1"/>
  <c r="B313" i="1"/>
  <c r="B305" i="1"/>
  <c r="B297" i="1"/>
  <c r="B336" i="1"/>
  <c r="B334" i="1"/>
  <c r="B330" i="1"/>
  <c r="B377" i="1"/>
  <c r="B326" i="1"/>
  <c r="B345" i="1"/>
  <c r="B331" i="1"/>
  <c r="B321" i="1"/>
  <c r="B315" i="1"/>
  <c r="B307" i="1"/>
  <c r="B284" i="1"/>
  <c r="B277" i="1"/>
  <c r="B269" i="1"/>
  <c r="B261" i="1"/>
  <c r="B253" i="1"/>
  <c r="B278" i="1"/>
  <c r="B270" i="1"/>
  <c r="B262" i="1"/>
  <c r="B285" i="1"/>
  <c r="B279" i="1"/>
  <c r="B314" i="1"/>
  <c r="B289" i="1"/>
  <c r="B306" i="1"/>
  <c r="B286" i="1"/>
  <c r="B280" i="1"/>
  <c r="B272" i="1"/>
  <c r="B264" i="1"/>
  <c r="B256" i="1"/>
  <c r="B296" i="1"/>
  <c r="B281" i="1"/>
  <c r="B273" i="1"/>
  <c r="B291" i="1"/>
  <c r="B295" i="1"/>
  <c r="B287" i="1"/>
  <c r="B282" i="1"/>
  <c r="B274" i="1"/>
  <c r="B266" i="1"/>
  <c r="B298" i="1"/>
  <c r="B275" i="1"/>
  <c r="B288" i="1"/>
  <c r="B283" i="1"/>
  <c r="B276" i="1"/>
  <c r="B290" i="1"/>
  <c r="B241" i="1"/>
  <c r="B233" i="1"/>
  <c r="B225" i="1"/>
  <c r="B217" i="1"/>
  <c r="B249" i="1"/>
  <c r="B242" i="1"/>
  <c r="B234" i="1"/>
  <c r="B226" i="1"/>
  <c r="B258" i="1"/>
  <c r="B271" i="1"/>
  <c r="B243" i="1"/>
  <c r="B235" i="1"/>
  <c r="B227" i="1"/>
  <c r="B263" i="1"/>
  <c r="B250" i="1"/>
  <c r="B244" i="1"/>
  <c r="B236" i="1"/>
  <c r="B228" i="1"/>
  <c r="B220" i="1"/>
  <c r="B212" i="1"/>
  <c r="B299" i="1"/>
  <c r="B260" i="1"/>
  <c r="B254" i="1"/>
  <c r="B245" i="1"/>
  <c r="B237" i="1"/>
  <c r="B251" i="1"/>
  <c r="B267" i="1"/>
  <c r="B246" i="1"/>
  <c r="B238" i="1"/>
  <c r="B230" i="1"/>
  <c r="B265" i="1"/>
  <c r="B247" i="1"/>
  <c r="B239" i="1"/>
  <c r="B231" i="1"/>
  <c r="B252" i="1"/>
  <c r="B223" i="1"/>
  <c r="B222" i="1"/>
  <c r="B218" i="1"/>
  <c r="B210" i="1"/>
  <c r="B207" i="1"/>
  <c r="B193" i="1"/>
  <c r="B185" i="1"/>
  <c r="B177" i="1"/>
  <c r="B169" i="1"/>
  <c r="B224" i="1"/>
  <c r="B198" i="1"/>
  <c r="B202" i="1"/>
  <c r="B186" i="1"/>
  <c r="B178" i="1"/>
  <c r="B221" i="1"/>
  <c r="B194" i="1"/>
  <c r="B248" i="1"/>
  <c r="B205" i="1"/>
  <c r="B199" i="1"/>
  <c r="B187" i="1"/>
  <c r="B179" i="1"/>
  <c r="B171" i="1"/>
  <c r="B215" i="1"/>
  <c r="B268" i="1"/>
  <c r="B259" i="1"/>
  <c r="B240" i="1"/>
  <c r="B213" i="1"/>
  <c r="B208" i="1"/>
  <c r="B188" i="1"/>
  <c r="B180" i="1"/>
  <c r="B211" i="1"/>
  <c r="B195" i="1"/>
  <c r="B232" i="1"/>
  <c r="B203" i="1"/>
  <c r="B189" i="1"/>
  <c r="B257" i="1"/>
  <c r="B229" i="1"/>
  <c r="B200" i="1"/>
  <c r="B219" i="1"/>
  <c r="B206" i="1"/>
  <c r="B196" i="1"/>
  <c r="B190" i="1"/>
  <c r="B182" i="1"/>
  <c r="B209" i="1"/>
  <c r="B191" i="1"/>
  <c r="B183" i="1"/>
  <c r="B192" i="1"/>
  <c r="B151" i="1"/>
  <c r="B143" i="1"/>
  <c r="B135" i="1"/>
  <c r="B127" i="1"/>
  <c r="B164" i="1"/>
  <c r="B159" i="1"/>
  <c r="B152" i="1"/>
  <c r="B144" i="1"/>
  <c r="B136" i="1"/>
  <c r="B128" i="1"/>
  <c r="B216" i="1"/>
  <c r="B174" i="1"/>
  <c r="B172" i="1"/>
  <c r="B167" i="1"/>
  <c r="B181" i="1"/>
  <c r="B153" i="1"/>
  <c r="B145" i="1"/>
  <c r="B137" i="1"/>
  <c r="B165" i="1"/>
  <c r="B160" i="1"/>
  <c r="B154" i="1"/>
  <c r="B146" i="1"/>
  <c r="B138" i="1"/>
  <c r="B170" i="1"/>
  <c r="B214" i="1"/>
  <c r="B197" i="1"/>
  <c r="B173" i="1"/>
  <c r="B161" i="1"/>
  <c r="B155" i="1"/>
  <c r="B147" i="1"/>
  <c r="B139" i="1"/>
  <c r="B204" i="1"/>
  <c r="B201" i="1"/>
  <c r="B184" i="1"/>
  <c r="B176" i="1"/>
  <c r="B156" i="1"/>
  <c r="B148" i="1"/>
  <c r="B140" i="1"/>
  <c r="B255" i="1"/>
  <c r="B168" i="1"/>
  <c r="B162" i="1"/>
  <c r="B157" i="1"/>
  <c r="B126" i="1"/>
  <c r="B121" i="1"/>
  <c r="B103" i="1"/>
  <c r="B95" i="1"/>
  <c r="B87" i="1"/>
  <c r="B79" i="1"/>
  <c r="B71" i="1"/>
  <c r="B149" i="1"/>
  <c r="B132" i="1"/>
  <c r="B141" i="1"/>
  <c r="B131" i="1"/>
  <c r="B124" i="1"/>
  <c r="B118" i="1"/>
  <c r="B111" i="1"/>
  <c r="B104" i="1"/>
  <c r="B96" i="1"/>
  <c r="B88" i="1"/>
  <c r="B158" i="1"/>
  <c r="B105" i="1"/>
  <c r="B97" i="1"/>
  <c r="B89" i="1"/>
  <c r="B81" i="1"/>
  <c r="B73" i="1"/>
  <c r="B150" i="1"/>
  <c r="B122" i="1"/>
  <c r="B115" i="1"/>
  <c r="B142" i="1"/>
  <c r="B130" i="1"/>
  <c r="B119" i="1"/>
  <c r="B112" i="1"/>
  <c r="B106" i="1"/>
  <c r="B98" i="1"/>
  <c r="B90" i="1"/>
  <c r="B82" i="1"/>
  <c r="B107" i="1"/>
  <c r="B99" i="1"/>
  <c r="B91" i="1"/>
  <c r="B166" i="1"/>
  <c r="B125" i="1"/>
  <c r="B116" i="1"/>
  <c r="B163" i="1"/>
  <c r="B120" i="1"/>
  <c r="B108" i="1"/>
  <c r="B100" i="1"/>
  <c r="V95" i="1" s="1"/>
  <c r="B92" i="1"/>
  <c r="B84" i="1"/>
  <c r="B129" i="1"/>
  <c r="B113" i="1"/>
  <c r="B123" i="1"/>
  <c r="B109" i="1"/>
  <c r="B101" i="1"/>
  <c r="B93" i="1"/>
  <c r="B134" i="1"/>
  <c r="B102" i="1"/>
  <c r="B36" i="1"/>
  <c r="B80" i="1"/>
  <c r="B75" i="1"/>
  <c r="B64" i="1"/>
  <c r="B56" i="1"/>
  <c r="B48" i="1"/>
  <c r="B40" i="1"/>
  <c r="B69" i="1"/>
  <c r="B65" i="1"/>
  <c r="V65" i="1" s="1"/>
  <c r="B57" i="1"/>
  <c r="B49" i="1"/>
  <c r="B41" i="1"/>
  <c r="B110" i="1"/>
  <c r="B77" i="1"/>
  <c r="B66" i="1"/>
  <c r="V66" i="1" s="1"/>
  <c r="B58" i="1"/>
  <c r="B50" i="1"/>
  <c r="B42" i="1"/>
  <c r="B117" i="1"/>
  <c r="B24" i="1"/>
  <c r="B14" i="1"/>
  <c r="B3" i="1"/>
  <c r="B175" i="1"/>
  <c r="B114" i="1"/>
  <c r="B86" i="1"/>
  <c r="B83" i="1"/>
  <c r="B59" i="1"/>
  <c r="B51" i="1"/>
  <c r="B43" i="1"/>
  <c r="B85" i="1"/>
  <c r="B72" i="1"/>
  <c r="B67" i="1"/>
  <c r="V67" i="1" s="1"/>
  <c r="B133" i="1"/>
  <c r="B74" i="1"/>
  <c r="B70" i="1"/>
  <c r="V70" i="1" s="1"/>
  <c r="B76" i="1"/>
  <c r="B68" i="1"/>
  <c r="V68" i="1" s="1"/>
  <c r="B62" i="1"/>
  <c r="B54" i="1"/>
  <c r="B46" i="1"/>
  <c r="W114" i="1"/>
  <c r="B34" i="1"/>
  <c r="AA34" i="1"/>
  <c r="W37" i="1"/>
  <c r="X37" i="1" s="1"/>
  <c r="O48" i="1"/>
  <c r="U43" i="1"/>
  <c r="E52" i="1"/>
  <c r="K53" i="1"/>
  <c r="V139" i="1"/>
  <c r="W140" i="1" s="1"/>
  <c r="S55" i="1"/>
  <c r="K62" i="1"/>
  <c r="T63" i="1"/>
  <c r="H12" i="1"/>
  <c r="H7" i="1"/>
  <c r="H27" i="1"/>
  <c r="V111" i="1" s="1"/>
  <c r="AG33" i="1"/>
  <c r="AH33" i="1" s="1"/>
  <c r="B2" i="1"/>
  <c r="H20" i="1"/>
  <c r="V104" i="1" s="1"/>
  <c r="AG24" i="1"/>
  <c r="AH24" i="1" s="1"/>
  <c r="W32" i="1"/>
  <c r="B37" i="1"/>
  <c r="U38" i="1"/>
  <c r="X38" i="1" s="1"/>
  <c r="R40" i="1"/>
  <c r="U40" i="1" s="1"/>
  <c r="N40" i="1"/>
  <c r="O42" i="1" s="1"/>
  <c r="K47" i="1"/>
  <c r="T48" i="1"/>
  <c r="K61" i="1"/>
  <c r="E50" i="1"/>
  <c r="E47" i="1"/>
  <c r="W118" i="1"/>
  <c r="W130" i="1"/>
  <c r="B52" i="1"/>
  <c r="B53" i="1"/>
  <c r="B60" i="1"/>
  <c r="B61" i="1"/>
  <c r="R32" i="1"/>
  <c r="N32" i="1"/>
  <c r="T39" i="1"/>
  <c r="B28" i="1"/>
  <c r="W40" i="1"/>
  <c r="K52" i="1"/>
  <c r="K49" i="1"/>
  <c r="E63" i="1"/>
  <c r="S33" i="1"/>
  <c r="E37" i="1"/>
  <c r="H21" i="1"/>
  <c r="V105" i="1" s="1"/>
  <c r="H25" i="1"/>
  <c r="V109" i="1" s="1"/>
  <c r="AG48" i="1"/>
  <c r="AH48" i="1" s="1"/>
  <c r="B31" i="1"/>
  <c r="S36" i="1"/>
  <c r="W39" i="1"/>
  <c r="T43" i="1"/>
  <c r="W138" i="1"/>
  <c r="O51" i="1"/>
  <c r="U46" i="1"/>
  <c r="X46" i="1" s="1"/>
  <c r="E57" i="1"/>
  <c r="K60" i="1"/>
  <c r="L65" i="1" s="1" a="1"/>
  <c r="L65" i="1" s="1"/>
  <c r="Z63" i="1"/>
  <c r="W63" i="1"/>
  <c r="B94" i="1"/>
  <c r="W120" i="1"/>
  <c r="S37" i="1"/>
  <c r="H28" i="1"/>
  <c r="V112" i="1" s="1"/>
  <c r="B32" i="1"/>
  <c r="B38" i="1"/>
  <c r="K59" i="1"/>
  <c r="B39" i="1"/>
  <c r="S46" i="1"/>
  <c r="K50" i="1"/>
  <c r="U54" i="1"/>
  <c r="W115" i="1"/>
  <c r="H22" i="1"/>
  <c r="V106" i="1" s="1"/>
  <c r="B11" i="1"/>
  <c r="B26" i="1"/>
  <c r="AH28" i="1"/>
  <c r="AK35" i="1"/>
  <c r="Z33" i="1"/>
  <c r="S34" i="1"/>
  <c r="B35" i="1"/>
  <c r="AC35" i="1"/>
  <c r="U44" i="1"/>
  <c r="Z47" i="1"/>
  <c r="W47" i="1"/>
  <c r="T50" i="1"/>
  <c r="T51" i="1"/>
  <c r="T52" i="1"/>
  <c r="U55" i="1"/>
  <c r="K58" i="1"/>
  <c r="W117" i="1"/>
  <c r="K46" i="1"/>
  <c r="B5" i="1"/>
  <c r="B17" i="1"/>
  <c r="H4" i="1"/>
  <c r="H5" i="1"/>
  <c r="H17" i="1"/>
  <c r="V101" i="1" s="1"/>
  <c r="W102" i="1" s="1"/>
  <c r="AG46" i="1"/>
  <c r="AH46" i="1" s="1"/>
  <c r="B29" i="1"/>
  <c r="R31" i="1"/>
  <c r="K38" i="1"/>
  <c r="E41" i="1"/>
  <c r="W121" i="1"/>
  <c r="Z44" i="1"/>
  <c r="W44" i="1"/>
  <c r="R51" i="1"/>
  <c r="N51" i="1"/>
  <c r="N52" i="1"/>
  <c r="O58" i="1" s="1"/>
  <c r="S54" i="1"/>
  <c r="Z55" i="1"/>
  <c r="W55" i="1"/>
  <c r="T58" i="1"/>
  <c r="T59" i="1"/>
  <c r="T60" i="1"/>
  <c r="V124" i="1"/>
  <c r="S40" i="1"/>
  <c r="H11" i="1"/>
  <c r="W110" i="1"/>
  <c r="K43" i="1"/>
  <c r="W122" i="1"/>
  <c r="V123" i="1"/>
  <c r="S39" i="1"/>
  <c r="E40" i="1"/>
  <c r="V133" i="1"/>
  <c r="W134" i="1" s="1"/>
  <c r="S49" i="1"/>
  <c r="S50" i="1"/>
  <c r="R59" i="1"/>
  <c r="N59" i="1"/>
  <c r="O63" i="1" s="1"/>
  <c r="V119" i="1"/>
  <c r="S35" i="1"/>
  <c r="H23" i="1"/>
  <c r="V107" i="1" s="1"/>
  <c r="B33" i="1"/>
  <c r="AG35" i="1"/>
  <c r="AH35" i="1" s="1"/>
  <c r="K37" i="1"/>
  <c r="K44" i="1"/>
  <c r="K45" i="1"/>
  <c r="V125" i="1"/>
  <c r="W126" i="1" s="1"/>
  <c r="S41" i="1"/>
  <c r="S42" i="1"/>
  <c r="V141" i="1"/>
  <c r="W142" i="1" s="1"/>
  <c r="S57" i="1"/>
  <c r="S58" i="1"/>
  <c r="E55" i="1"/>
  <c r="K57" i="1"/>
  <c r="W61" i="1"/>
  <c r="W146" i="1"/>
  <c r="E44" i="1"/>
  <c r="W129" i="1"/>
  <c r="N48" i="1"/>
  <c r="O50" i="1" s="1"/>
  <c r="W52" i="1"/>
  <c r="W137" i="1"/>
  <c r="N56" i="1"/>
  <c r="O61" i="1" s="1"/>
  <c r="W60" i="1"/>
  <c r="W145" i="1"/>
  <c r="N64" i="1"/>
  <c r="W116" i="1"/>
  <c r="W128" i="1"/>
  <c r="W136" i="1"/>
  <c r="W59" i="1"/>
  <c r="W144" i="1"/>
  <c r="N63" i="1"/>
  <c r="W127" i="1"/>
  <c r="S48" i="1"/>
  <c r="W135" i="1"/>
  <c r="S56" i="1"/>
  <c r="W143" i="1"/>
  <c r="N62" i="1"/>
  <c r="S64" i="1"/>
  <c r="X55" i="11" l="1"/>
  <c r="X43" i="9"/>
  <c r="X60" i="7"/>
  <c r="X38" i="5"/>
  <c r="AC31" i="5"/>
  <c r="AE31" i="5" s="1"/>
  <c r="X46" i="5"/>
  <c r="AA60" i="6"/>
  <c r="AA34" i="5"/>
  <c r="AD34" i="5" s="1"/>
  <c r="AA40" i="9"/>
  <c r="X34" i="11"/>
  <c r="X42" i="6"/>
  <c r="AC46" i="4"/>
  <c r="AA43" i="4"/>
  <c r="AD43" i="4" s="1"/>
  <c r="AC61" i="9"/>
  <c r="AC50" i="1"/>
  <c r="AA35" i="9"/>
  <c r="AB36" i="9" s="1"/>
  <c r="V82" i="6"/>
  <c r="AA39" i="4"/>
  <c r="X54" i="1"/>
  <c r="AA48" i="9"/>
  <c r="AD48" i="9" s="1"/>
  <c r="AA32" i="10"/>
  <c r="AB33" i="10" s="1"/>
  <c r="X49" i="10"/>
  <c r="X54" i="9"/>
  <c r="AA33" i="9"/>
  <c r="X64" i="9"/>
  <c r="AA36" i="8"/>
  <c r="AD36" i="8" s="1"/>
  <c r="AA63" i="8"/>
  <c r="AD63" i="8" s="1"/>
  <c r="V76" i="7"/>
  <c r="X46" i="7"/>
  <c r="AC31" i="6"/>
  <c r="AE31" i="6" s="1"/>
  <c r="X38" i="6"/>
  <c r="X60" i="5"/>
  <c r="AA35" i="4"/>
  <c r="AD35" i="4" s="1"/>
  <c r="AC54" i="7"/>
  <c r="V75" i="1"/>
  <c r="V85" i="1"/>
  <c r="V77" i="1"/>
  <c r="V86" i="1"/>
  <c r="W86" i="1" s="1"/>
  <c r="V76" i="1"/>
  <c r="X52" i="5"/>
  <c r="AC55" i="9"/>
  <c r="AC43" i="8"/>
  <c r="X32" i="8"/>
  <c r="X35" i="8"/>
  <c r="X54" i="7"/>
  <c r="V92" i="6"/>
  <c r="V93" i="6"/>
  <c r="X39" i="5"/>
  <c r="AB56" i="7"/>
  <c r="AA61" i="8"/>
  <c r="AD61" i="8" s="1"/>
  <c r="X55" i="9"/>
  <c r="X61" i="8"/>
  <c r="AA35" i="7"/>
  <c r="AB36" i="7" s="1"/>
  <c r="V89" i="7"/>
  <c r="X49" i="7"/>
  <c r="V81" i="7"/>
  <c r="X47" i="6"/>
  <c r="V85" i="6"/>
  <c r="AC62" i="7"/>
  <c r="AA40" i="6"/>
  <c r="AD40" i="6" s="1"/>
  <c r="AA48" i="4"/>
  <c r="AD48" i="4" s="1"/>
  <c r="AC44" i="8"/>
  <c r="AC57" i="10"/>
  <c r="X41" i="11"/>
  <c r="AA57" i="11"/>
  <c r="AB58" i="11" s="1"/>
  <c r="V78" i="11"/>
  <c r="X37" i="11"/>
  <c r="AA35" i="11"/>
  <c r="AD35" i="11" s="1"/>
  <c r="X58" i="11"/>
  <c r="AC59" i="10"/>
  <c r="AC34" i="10"/>
  <c r="X41" i="8"/>
  <c r="V88" i="7"/>
  <c r="V96" i="7"/>
  <c r="W97" i="7" s="1"/>
  <c r="V71" i="6"/>
  <c r="W72" i="6" s="1"/>
  <c r="V95" i="6"/>
  <c r="W95" i="6" s="1"/>
  <c r="X62" i="6"/>
  <c r="X62" i="5"/>
  <c r="V84" i="1"/>
  <c r="AA62" i="11"/>
  <c r="AD62" i="11" s="1"/>
  <c r="AC54" i="8"/>
  <c r="AA48" i="8"/>
  <c r="AD48" i="8" s="1"/>
  <c r="AA51" i="8"/>
  <c r="AD51" i="8" s="1"/>
  <c r="AB55" i="8"/>
  <c r="AA37" i="8"/>
  <c r="AD37" i="8" s="1"/>
  <c r="AB45" i="8"/>
  <c r="AA61" i="6"/>
  <c r="AD61" i="6" s="1"/>
  <c r="AB34" i="7"/>
  <c r="X50" i="11"/>
  <c r="V97" i="10"/>
  <c r="V99" i="10"/>
  <c r="V80" i="10"/>
  <c r="V88" i="10"/>
  <c r="V76" i="10"/>
  <c r="V86" i="10"/>
  <c r="V84" i="10"/>
  <c r="V82" i="10"/>
  <c r="AC41" i="10"/>
  <c r="V77" i="10"/>
  <c r="V71" i="10"/>
  <c r="W72" i="10" s="1"/>
  <c r="V81" i="10"/>
  <c r="V79" i="10"/>
  <c r="X57" i="9"/>
  <c r="AC37" i="8"/>
  <c r="X38" i="8"/>
  <c r="AC51" i="6"/>
  <c r="AC32" i="5"/>
  <c r="AE32" i="5" s="1"/>
  <c r="AF32" i="5" s="1"/>
  <c r="X47" i="4"/>
  <c r="V81" i="4"/>
  <c r="X48" i="1"/>
  <c r="AA53" i="8"/>
  <c r="AD53" i="8" s="1"/>
  <c r="AC39" i="7"/>
  <c r="AC55" i="7"/>
  <c r="AA44" i="6"/>
  <c r="AD44" i="6" s="1"/>
  <c r="AA51" i="9"/>
  <c r="AB52" i="9" s="1"/>
  <c r="AA56" i="10"/>
  <c r="AD56" i="10" s="1"/>
  <c r="AA38" i="5"/>
  <c r="AD38" i="5" s="1"/>
  <c r="AC46" i="11"/>
  <c r="AA44" i="9"/>
  <c r="AD44" i="9" s="1"/>
  <c r="AA58" i="9"/>
  <c r="AD58" i="9" s="1"/>
  <c r="AA46" i="5"/>
  <c r="AD46" i="5" s="1"/>
  <c r="AA54" i="7"/>
  <c r="AD54" i="7" s="1"/>
  <c r="V83" i="11"/>
  <c r="X48" i="11"/>
  <c r="X62" i="11"/>
  <c r="AA46" i="11"/>
  <c r="AB47" i="11" s="1"/>
  <c r="AC49" i="11"/>
  <c r="X39" i="10"/>
  <c r="X32" i="10"/>
  <c r="AC31" i="9"/>
  <c r="AE31" i="9" s="1"/>
  <c r="AE33" i="9" s="1"/>
  <c r="AA58" i="8"/>
  <c r="AD58" i="8" s="1"/>
  <c r="AC42" i="8"/>
  <c r="AC31" i="7"/>
  <c r="AE31" i="7" s="1"/>
  <c r="AF31" i="7" s="1"/>
  <c r="AG52" i="7" s="1"/>
  <c r="AH52" i="7" s="1"/>
  <c r="V78" i="7"/>
  <c r="AC40" i="6"/>
  <c r="X55" i="6"/>
  <c r="V85" i="5"/>
  <c r="V72" i="5"/>
  <c r="V80" i="5"/>
  <c r="V96" i="5"/>
  <c r="V71" i="5"/>
  <c r="V76" i="5"/>
  <c r="V79" i="5"/>
  <c r="X57" i="1"/>
  <c r="X56" i="10"/>
  <c r="X59" i="8"/>
  <c r="AB64" i="7"/>
  <c r="AC55" i="5"/>
  <c r="AA56" i="4"/>
  <c r="AD56" i="4" s="1"/>
  <c r="AC44" i="7"/>
  <c r="AD64" i="7"/>
  <c r="AA45" i="9"/>
  <c r="AD45" i="9" s="1"/>
  <c r="AA54" i="11"/>
  <c r="AB55" i="11" s="1"/>
  <c r="AA41" i="9"/>
  <c r="AD41" i="9" s="1"/>
  <c r="AA64" i="4"/>
  <c r="AD64" i="4" s="1"/>
  <c r="AA61" i="7"/>
  <c r="AD61" i="7" s="1"/>
  <c r="AA37" i="7"/>
  <c r="AB37" i="7" s="1"/>
  <c r="X53" i="7"/>
  <c r="AC63" i="7"/>
  <c r="AC57" i="11"/>
  <c r="AA37" i="9"/>
  <c r="AD37" i="9" s="1"/>
  <c r="AA43" i="10"/>
  <c r="AB44" i="10" s="1"/>
  <c r="X38" i="4"/>
  <c r="AC54" i="11"/>
  <c r="AA48" i="11"/>
  <c r="AB49" i="11" s="1"/>
  <c r="X46" i="11"/>
  <c r="AC48" i="11"/>
  <c r="X60" i="10"/>
  <c r="X44" i="10"/>
  <c r="X42" i="10"/>
  <c r="V89" i="10"/>
  <c r="AB52" i="10"/>
  <c r="X44" i="9"/>
  <c r="X56" i="9"/>
  <c r="X60" i="9"/>
  <c r="V81" i="8"/>
  <c r="V100" i="8"/>
  <c r="V92" i="8"/>
  <c r="V97" i="8"/>
  <c r="W98" i="8" s="1"/>
  <c r="V78" i="8"/>
  <c r="V68" i="8"/>
  <c r="V69" i="8"/>
  <c r="V84" i="8"/>
  <c r="X33" i="8"/>
  <c r="AD32" i="7"/>
  <c r="AB32" i="7"/>
  <c r="X45" i="7"/>
  <c r="V86" i="7"/>
  <c r="V68" i="7"/>
  <c r="W68" i="7" s="1"/>
  <c r="V84" i="7"/>
  <c r="V72" i="7"/>
  <c r="W72" i="7" s="1"/>
  <c r="X48" i="7"/>
  <c r="V77" i="7"/>
  <c r="V100" i="7"/>
  <c r="V93" i="7"/>
  <c r="AB36" i="6"/>
  <c r="V89" i="6"/>
  <c r="AC35" i="6"/>
  <c r="X56" i="5"/>
  <c r="X54" i="5"/>
  <c r="AC40" i="5"/>
  <c r="AA49" i="4"/>
  <c r="AD49" i="4" s="1"/>
  <c r="X43" i="1"/>
  <c r="X49" i="1"/>
  <c r="AC36" i="11"/>
  <c r="AA50" i="10"/>
  <c r="AB51" i="10" s="1"/>
  <c r="AC41" i="8"/>
  <c r="AA49" i="7"/>
  <c r="AD49" i="7" s="1"/>
  <c r="AC47" i="7"/>
  <c r="AC42" i="6"/>
  <c r="AC35" i="5"/>
  <c r="AB33" i="5"/>
  <c r="X58" i="5"/>
  <c r="AA47" i="5"/>
  <c r="AD47" i="5" s="1"/>
  <c r="X38" i="9"/>
  <c r="AA63" i="11"/>
  <c r="AD63" i="11" s="1"/>
  <c r="AA34" i="11"/>
  <c r="AB34" i="11" s="1"/>
  <c r="AC33" i="11"/>
  <c r="X54" i="11"/>
  <c r="X32" i="11"/>
  <c r="AC60" i="11"/>
  <c r="V90" i="10"/>
  <c r="V100" i="10"/>
  <c r="W101" i="10" s="1"/>
  <c r="V94" i="10"/>
  <c r="AA47" i="10"/>
  <c r="AD47" i="10" s="1"/>
  <c r="V87" i="10"/>
  <c r="V92" i="10"/>
  <c r="AA39" i="10"/>
  <c r="AD39" i="10" s="1"/>
  <c r="AC58" i="10"/>
  <c r="V95" i="10"/>
  <c r="V85" i="10"/>
  <c r="V93" i="10"/>
  <c r="V91" i="10"/>
  <c r="AC32" i="10"/>
  <c r="AE32" i="10" s="1"/>
  <c r="V98" i="10"/>
  <c r="V96" i="10"/>
  <c r="V70" i="10"/>
  <c r="W70" i="10" s="1"/>
  <c r="V75" i="10"/>
  <c r="W76" i="10" s="1"/>
  <c r="V74" i="10"/>
  <c r="V78" i="10"/>
  <c r="W79" i="10" s="1"/>
  <c r="X57" i="10"/>
  <c r="AA57" i="10"/>
  <c r="AD57" i="10" s="1"/>
  <c r="X54" i="8"/>
  <c r="X48" i="8"/>
  <c r="AB48" i="7"/>
  <c r="X42" i="7"/>
  <c r="X47" i="7"/>
  <c r="AC46" i="7"/>
  <c r="V91" i="6"/>
  <c r="V79" i="6"/>
  <c r="W79" i="6" s="1"/>
  <c r="V69" i="6"/>
  <c r="AA54" i="5"/>
  <c r="AD54" i="5" s="1"/>
  <c r="X55" i="5"/>
  <c r="V74" i="5"/>
  <c r="X64" i="5"/>
  <c r="V88" i="5"/>
  <c r="AB34" i="5"/>
  <c r="X64" i="1"/>
  <c r="X53" i="1"/>
  <c r="V69" i="1"/>
  <c r="W70" i="1" s="1"/>
  <c r="AC43" i="11"/>
  <c r="AA41" i="11"/>
  <c r="AB41" i="11" s="1"/>
  <c r="AA60" i="9"/>
  <c r="AD60" i="9" s="1"/>
  <c r="AA62" i="8"/>
  <c r="AD62" i="8" s="1"/>
  <c r="AA63" i="5"/>
  <c r="AD63" i="5" s="1"/>
  <c r="AA45" i="5"/>
  <c r="AD45" i="5" s="1"/>
  <c r="V66" i="5"/>
  <c r="W67" i="5" s="1"/>
  <c r="AA49" i="9"/>
  <c r="AD49" i="9" s="1"/>
  <c r="AA54" i="10"/>
  <c r="AD54" i="10" s="1"/>
  <c r="AC55" i="6"/>
  <c r="AC44" i="11"/>
  <c r="AC46" i="8"/>
  <c r="AB53" i="9"/>
  <c r="AC52" i="9"/>
  <c r="AB47" i="8"/>
  <c r="P37" i="11" a="1"/>
  <c r="F37" i="11" a="1"/>
  <c r="G76" i="11" s="1"/>
  <c r="X44" i="11"/>
  <c r="AC41" i="11"/>
  <c r="V86" i="11"/>
  <c r="X40" i="11"/>
  <c r="X35" i="11"/>
  <c r="V74" i="11"/>
  <c r="AA62" i="10"/>
  <c r="AB63" i="10" s="1"/>
  <c r="V83" i="10"/>
  <c r="P37" i="10" a="1"/>
  <c r="F37" i="10" a="1"/>
  <c r="X37" i="10"/>
  <c r="AA34" i="10"/>
  <c r="AB34" i="10" s="1"/>
  <c r="AC33" i="10"/>
  <c r="AE33" i="10" s="1"/>
  <c r="X40" i="10"/>
  <c r="X46" i="9"/>
  <c r="V71" i="9"/>
  <c r="P37" i="9" a="1"/>
  <c r="F37" i="9" a="1"/>
  <c r="P37" i="8" a="1"/>
  <c r="F37" i="8" a="1"/>
  <c r="X55" i="8"/>
  <c r="AC33" i="8"/>
  <c r="X52" i="8"/>
  <c r="V91" i="8"/>
  <c r="V75" i="8"/>
  <c r="F37" i="7" a="1"/>
  <c r="V87" i="7"/>
  <c r="W87" i="7" s="1"/>
  <c r="V74" i="7"/>
  <c r="W74" i="7" s="1"/>
  <c r="X62" i="7"/>
  <c r="AC38" i="7"/>
  <c r="X61" i="6"/>
  <c r="P37" i="6" a="1"/>
  <c r="F37" i="6" a="1"/>
  <c r="V97" i="6"/>
  <c r="V88" i="6"/>
  <c r="X56" i="6"/>
  <c r="V96" i="6"/>
  <c r="W96" i="6" s="1"/>
  <c r="V68" i="6"/>
  <c r="V90" i="6"/>
  <c r="V77" i="6"/>
  <c r="W78" i="6" s="1"/>
  <c r="V76" i="6"/>
  <c r="V98" i="6"/>
  <c r="V70" i="6"/>
  <c r="V99" i="6"/>
  <c r="V80" i="6"/>
  <c r="W81" i="6" s="1"/>
  <c r="V75" i="6"/>
  <c r="W75" i="6" s="1"/>
  <c r="V87" i="6"/>
  <c r="AC48" i="6"/>
  <c r="AC32" i="6"/>
  <c r="AE32" i="6" s="1"/>
  <c r="AA33" i="6"/>
  <c r="V70" i="5"/>
  <c r="W70" i="5" s="1"/>
  <c r="V93" i="5"/>
  <c r="V95" i="5"/>
  <c r="X52" i="11"/>
  <c r="AA64" i="9"/>
  <c r="AD64" i="9" s="1"/>
  <c r="AA52" i="7"/>
  <c r="AD52" i="7" s="1"/>
  <c r="X51" i="6"/>
  <c r="X45" i="1"/>
  <c r="AA32" i="1"/>
  <c r="AB32" i="1" s="1"/>
  <c r="AA61" i="1"/>
  <c r="AD61" i="1" s="1"/>
  <c r="F37" i="4" a="1"/>
  <c r="P37" i="4" a="1"/>
  <c r="X44" i="4"/>
  <c r="X54" i="4"/>
  <c r="X62" i="4"/>
  <c r="X52" i="7"/>
  <c r="AA62" i="6"/>
  <c r="AB63" i="6" s="1"/>
  <c r="AC63" i="11"/>
  <c r="AA51" i="11"/>
  <c r="AD51" i="11" s="1"/>
  <c r="AC39" i="5"/>
  <c r="AC41" i="5"/>
  <c r="X48" i="4"/>
  <c r="AA38" i="10"/>
  <c r="AC41" i="1"/>
  <c r="AA49" i="5"/>
  <c r="AD49" i="5" s="1"/>
  <c r="X46" i="10"/>
  <c r="AC39" i="1"/>
  <c r="AA64" i="1"/>
  <c r="AD64" i="1" s="1"/>
  <c r="AA61" i="5"/>
  <c r="AB61" i="5" s="1"/>
  <c r="AC37" i="1"/>
  <c r="AC48" i="10"/>
  <c r="AA46" i="10"/>
  <c r="AC45" i="9"/>
  <c r="AA58" i="7"/>
  <c r="AD58" i="7" s="1"/>
  <c r="X43" i="5"/>
  <c r="X49" i="5"/>
  <c r="X48" i="6"/>
  <c r="AA45" i="10"/>
  <c r="AD45" i="10" s="1"/>
  <c r="X42" i="1"/>
  <c r="AC54" i="5"/>
  <c r="AA53" i="1"/>
  <c r="AD53" i="1" s="1"/>
  <c r="AA39" i="1"/>
  <c r="AD39" i="1" s="1"/>
  <c r="AA50" i="1"/>
  <c r="AD50" i="1" s="1"/>
  <c r="AC40" i="8"/>
  <c r="AC36" i="5"/>
  <c r="X59" i="9"/>
  <c r="AC46" i="9"/>
  <c r="AA60" i="8"/>
  <c r="X57" i="6"/>
  <c r="AA60" i="7"/>
  <c r="AD60" i="7" s="1"/>
  <c r="X54" i="6"/>
  <c r="AA57" i="8"/>
  <c r="AD57" i="8" s="1"/>
  <c r="X39" i="1"/>
  <c r="AA62" i="4"/>
  <c r="AD62" i="4" s="1"/>
  <c r="AA59" i="5"/>
  <c r="AB60" i="5" s="1"/>
  <c r="X50" i="6"/>
  <c r="X42" i="9"/>
  <c r="AA53" i="5"/>
  <c r="AB37" i="5"/>
  <c r="X40" i="5"/>
  <c r="X44" i="6"/>
  <c r="AA52" i="8"/>
  <c r="AA38" i="4"/>
  <c r="AB39" i="4" s="1"/>
  <c r="AC50" i="4"/>
  <c r="U39" i="6"/>
  <c r="X39" i="6" s="1"/>
  <c r="X50" i="5"/>
  <c r="X48" i="10"/>
  <c r="AA41" i="10"/>
  <c r="AD41" i="10" s="1"/>
  <c r="AC42" i="5"/>
  <c r="X44" i="5"/>
  <c r="AB59" i="10"/>
  <c r="U42" i="11"/>
  <c r="X42" i="11" s="1"/>
  <c r="X39" i="11"/>
  <c r="AB45" i="11"/>
  <c r="X53" i="11"/>
  <c r="AC58" i="11"/>
  <c r="AA59" i="11"/>
  <c r="AC37" i="11"/>
  <c r="AA43" i="11"/>
  <c r="AB44" i="11" s="1"/>
  <c r="X51" i="11"/>
  <c r="AA39" i="11"/>
  <c r="AB40" i="11" s="1"/>
  <c r="V99" i="11"/>
  <c r="AA52" i="11"/>
  <c r="AC51" i="11"/>
  <c r="V80" i="11"/>
  <c r="V94" i="11"/>
  <c r="W109" i="11"/>
  <c r="V89" i="11"/>
  <c r="O44" i="11"/>
  <c r="U45" i="11"/>
  <c r="X45" i="11" s="1"/>
  <c r="AD33" i="11"/>
  <c r="O43" i="11"/>
  <c r="AD40" i="11"/>
  <c r="AA53" i="11"/>
  <c r="AC52" i="11"/>
  <c r="AA60" i="11"/>
  <c r="AC59" i="11"/>
  <c r="AE34" i="11"/>
  <c r="AF32" i="11"/>
  <c r="AD47" i="11"/>
  <c r="W141" i="11"/>
  <c r="AA36" i="11"/>
  <c r="AC35" i="11"/>
  <c r="W126" i="11"/>
  <c r="O62" i="11"/>
  <c r="O60" i="11"/>
  <c r="O59" i="11"/>
  <c r="V96" i="11"/>
  <c r="V76" i="11"/>
  <c r="AD42" i="11"/>
  <c r="W117" i="11"/>
  <c r="O38" i="11"/>
  <c r="V84" i="11"/>
  <c r="O41" i="11"/>
  <c r="AD64" i="11"/>
  <c r="V92" i="11"/>
  <c r="V82" i="11"/>
  <c r="V79" i="11"/>
  <c r="W124" i="11"/>
  <c r="O40" i="11"/>
  <c r="V67" i="11"/>
  <c r="V91" i="11"/>
  <c r="V100" i="11"/>
  <c r="V90" i="11"/>
  <c r="AC55" i="11"/>
  <c r="AA56" i="11"/>
  <c r="O56" i="11"/>
  <c r="U49" i="11"/>
  <c r="X49" i="11" s="1"/>
  <c r="AD55" i="11"/>
  <c r="W111" i="11"/>
  <c r="V70" i="11"/>
  <c r="V75" i="11"/>
  <c r="V65" i="11"/>
  <c r="V77" i="11"/>
  <c r="V98" i="11"/>
  <c r="W148" i="11"/>
  <c r="U57" i="11"/>
  <c r="X57" i="11" s="1"/>
  <c r="V71" i="11"/>
  <c r="V87" i="11"/>
  <c r="V73" i="11"/>
  <c r="V95" i="11"/>
  <c r="V85" i="11"/>
  <c r="O39" i="11"/>
  <c r="V81" i="11"/>
  <c r="O61" i="11"/>
  <c r="O49" i="11"/>
  <c r="T65" i="11"/>
  <c r="L66" i="11" a="1"/>
  <c r="L66" i="11" s="1"/>
  <c r="V88" i="11"/>
  <c r="V93" i="11"/>
  <c r="W103" i="11"/>
  <c r="W110" i="11"/>
  <c r="O58" i="11"/>
  <c r="V72" i="11"/>
  <c r="X61" i="11"/>
  <c r="W134" i="11"/>
  <c r="O57" i="11"/>
  <c r="U47" i="11"/>
  <c r="X47" i="11" s="1"/>
  <c r="AA32" i="11"/>
  <c r="AB33" i="11" s="1"/>
  <c r="AC31" i="11"/>
  <c r="AE31" i="11" s="1"/>
  <c r="V69" i="11"/>
  <c r="V97" i="11"/>
  <c r="U59" i="11"/>
  <c r="X59" i="11" s="1"/>
  <c r="U60" i="11"/>
  <c r="X60" i="11" s="1"/>
  <c r="O53" i="11"/>
  <c r="O52" i="11"/>
  <c r="W132" i="11"/>
  <c r="AD38" i="11"/>
  <c r="AB38" i="11"/>
  <c r="O47" i="11"/>
  <c r="W112" i="11"/>
  <c r="U64" i="11"/>
  <c r="X64" i="11" s="1"/>
  <c r="W140" i="11"/>
  <c r="V68" i="11"/>
  <c r="V66" i="11"/>
  <c r="W104" i="11"/>
  <c r="W142" i="11"/>
  <c r="W128" i="11"/>
  <c r="U38" i="11"/>
  <c r="X38" i="11" s="1"/>
  <c r="AD50" i="11"/>
  <c r="AB50" i="11"/>
  <c r="O50" i="11"/>
  <c r="AD51" i="10"/>
  <c r="AD58" i="10"/>
  <c r="AC52" i="10"/>
  <c r="U59" i="10"/>
  <c r="X59" i="10" s="1"/>
  <c r="AC60" i="10"/>
  <c r="AA55" i="10"/>
  <c r="AD55" i="10" s="1"/>
  <c r="AA40" i="10"/>
  <c r="AA48" i="10"/>
  <c r="X53" i="10"/>
  <c r="AC36" i="10"/>
  <c r="O46" i="10"/>
  <c r="O47" i="10"/>
  <c r="O41" i="10"/>
  <c r="O61" i="10"/>
  <c r="W104" i="10"/>
  <c r="O58" i="10"/>
  <c r="X54" i="10"/>
  <c r="O45" i="10"/>
  <c r="AC63" i="10"/>
  <c r="AA64" i="10"/>
  <c r="W102" i="10"/>
  <c r="W66" i="10"/>
  <c r="X45" i="10"/>
  <c r="X43" i="10"/>
  <c r="U38" i="10"/>
  <c r="X38" i="10" s="1"/>
  <c r="W65" i="10"/>
  <c r="V67" i="10"/>
  <c r="W68" i="10" s="1"/>
  <c r="W145" i="10"/>
  <c r="AD37" i="10"/>
  <c r="AB37" i="10"/>
  <c r="AD33" i="10"/>
  <c r="AD36" i="10"/>
  <c r="AB36" i="10"/>
  <c r="O37" i="10"/>
  <c r="U61" i="10"/>
  <c r="X61" i="10" s="1"/>
  <c r="V73" i="10"/>
  <c r="O56" i="10"/>
  <c r="O63" i="10"/>
  <c r="O44" i="10"/>
  <c r="AD53" i="10"/>
  <c r="AB53" i="10"/>
  <c r="O51" i="10"/>
  <c r="O54" i="10"/>
  <c r="O55" i="10"/>
  <c r="O39" i="10"/>
  <c r="O40" i="10"/>
  <c r="W103" i="10"/>
  <c r="W146" i="10"/>
  <c r="O50" i="10"/>
  <c r="W111" i="10"/>
  <c r="X51" i="10"/>
  <c r="O60" i="10"/>
  <c r="O59" i="10"/>
  <c r="AF31" i="10"/>
  <c r="AG52" i="10" s="1"/>
  <c r="AH52" i="10" s="1"/>
  <c r="AD42" i="10"/>
  <c r="X62" i="10"/>
  <c r="AD49" i="10"/>
  <c r="U63" i="10"/>
  <c r="X63" i="10" s="1"/>
  <c r="U64" i="10"/>
  <c r="X64" i="10" s="1"/>
  <c r="L65" i="10" a="1"/>
  <c r="L65" i="10" s="1"/>
  <c r="W69" i="10"/>
  <c r="O48" i="10"/>
  <c r="AD61" i="10"/>
  <c r="AB61" i="10"/>
  <c r="O43" i="10"/>
  <c r="W112" i="10"/>
  <c r="AD60" i="10"/>
  <c r="AB60" i="10"/>
  <c r="W105" i="10"/>
  <c r="AC60" i="9"/>
  <c r="AC37" i="9"/>
  <c r="AC38" i="9"/>
  <c r="AA42" i="9"/>
  <c r="AD42" i="9" s="1"/>
  <c r="U48" i="9"/>
  <c r="X48" i="9" s="1"/>
  <c r="AA63" i="9"/>
  <c r="AC56" i="9"/>
  <c r="U40" i="9"/>
  <c r="X40" i="9" s="1"/>
  <c r="AC51" i="9"/>
  <c r="X50" i="9"/>
  <c r="V98" i="9"/>
  <c r="W112" i="9"/>
  <c r="O43" i="9"/>
  <c r="W113" i="9"/>
  <c r="AD38" i="9"/>
  <c r="AD32" i="9"/>
  <c r="AB32" i="9"/>
  <c r="V79" i="9"/>
  <c r="W136" i="9"/>
  <c r="AD40" i="9"/>
  <c r="AB40" i="9"/>
  <c r="V82" i="9"/>
  <c r="V66" i="9"/>
  <c r="O40" i="9"/>
  <c r="AD62" i="9"/>
  <c r="AB62" i="9"/>
  <c r="W102" i="9"/>
  <c r="AC54" i="9"/>
  <c r="AA55" i="9"/>
  <c r="V88" i="9"/>
  <c r="V68" i="9"/>
  <c r="O58" i="9"/>
  <c r="O56" i="9"/>
  <c r="O55" i="9"/>
  <c r="U51" i="9"/>
  <c r="X51" i="9" s="1"/>
  <c r="O45" i="9"/>
  <c r="V96" i="9"/>
  <c r="V76" i="9"/>
  <c r="AC58" i="9"/>
  <c r="AA59" i="9"/>
  <c r="X47" i="9"/>
  <c r="W105" i="9"/>
  <c r="V84" i="9"/>
  <c r="W144" i="9"/>
  <c r="AC42" i="9"/>
  <c r="AA43" i="9"/>
  <c r="V99" i="9"/>
  <c r="O39" i="9"/>
  <c r="AB39" i="9"/>
  <c r="AD39" i="9"/>
  <c r="AB57" i="9"/>
  <c r="AD57" i="9"/>
  <c r="AE34" i="9"/>
  <c r="AF32" i="9"/>
  <c r="V69" i="9"/>
  <c r="V92" i="9"/>
  <c r="V65" i="9"/>
  <c r="V91" i="9"/>
  <c r="O62" i="9"/>
  <c r="X39" i="9"/>
  <c r="V83" i="9"/>
  <c r="AD61" i="9"/>
  <c r="O53" i="9"/>
  <c r="W114" i="9"/>
  <c r="V77" i="9"/>
  <c r="V100" i="9"/>
  <c r="V72" i="9"/>
  <c r="AC53" i="9"/>
  <c r="AA54" i="9"/>
  <c r="O37" i="9"/>
  <c r="X63" i="9"/>
  <c r="AB34" i="9"/>
  <c r="AD34" i="9"/>
  <c r="O60" i="9"/>
  <c r="AD36" i="9"/>
  <c r="V95" i="9"/>
  <c r="V85" i="9"/>
  <c r="V67" i="9"/>
  <c r="AC49" i="9"/>
  <c r="AA50" i="9"/>
  <c r="O52" i="9"/>
  <c r="X52" i="9"/>
  <c r="O42" i="9"/>
  <c r="AD52" i="9"/>
  <c r="V81" i="9"/>
  <c r="V70" i="9"/>
  <c r="V93" i="9"/>
  <c r="W104" i="9"/>
  <c r="V75" i="9"/>
  <c r="O51" i="9"/>
  <c r="AB47" i="9"/>
  <c r="AD47" i="9"/>
  <c r="V80" i="9"/>
  <c r="V89" i="9"/>
  <c r="V78" i="9"/>
  <c r="W137" i="9"/>
  <c r="W115" i="9"/>
  <c r="W109" i="9"/>
  <c r="X35" i="9"/>
  <c r="L65" i="9" a="1"/>
  <c r="L65" i="9" s="1"/>
  <c r="V97" i="9"/>
  <c r="V86" i="9"/>
  <c r="V90" i="9"/>
  <c r="O57" i="9"/>
  <c r="O63" i="9"/>
  <c r="O38" i="9"/>
  <c r="U62" i="9"/>
  <c r="X62" i="9" s="1"/>
  <c r="X58" i="9"/>
  <c r="V87" i="9"/>
  <c r="V94" i="9"/>
  <c r="O59" i="9"/>
  <c r="AD46" i="9"/>
  <c r="V74" i="9"/>
  <c r="O64" i="9"/>
  <c r="O41" i="9"/>
  <c r="AD33" i="9"/>
  <c r="AB33" i="9"/>
  <c r="O46" i="9"/>
  <c r="AA49" i="8"/>
  <c r="AD49" i="8" s="1"/>
  <c r="AC45" i="8"/>
  <c r="AA64" i="8"/>
  <c r="AD64" i="8" s="1"/>
  <c r="AC63" i="8"/>
  <c r="U64" i="8"/>
  <c r="X64" i="8" s="1"/>
  <c r="U53" i="8"/>
  <c r="X53" i="8" s="1"/>
  <c r="W145" i="8"/>
  <c r="AB44" i="8"/>
  <c r="AD44" i="8"/>
  <c r="O40" i="8"/>
  <c r="O62" i="8"/>
  <c r="X60" i="8"/>
  <c r="W110" i="8"/>
  <c r="W65" i="8"/>
  <c r="V73" i="8"/>
  <c r="V89" i="8"/>
  <c r="V93" i="8"/>
  <c r="V83" i="8"/>
  <c r="AC58" i="8"/>
  <c r="AA59" i="8"/>
  <c r="O49" i="8"/>
  <c r="L66" i="8" a="1"/>
  <c r="L66" i="8" s="1"/>
  <c r="T65" i="8"/>
  <c r="V90" i="8"/>
  <c r="V86" i="8"/>
  <c r="V77" i="8"/>
  <c r="V67" i="8"/>
  <c r="O37" i="8"/>
  <c r="AC49" i="8"/>
  <c r="AA50" i="8"/>
  <c r="V99" i="8"/>
  <c r="W100" i="8" s="1"/>
  <c r="V70" i="8"/>
  <c r="V85" i="8"/>
  <c r="X57" i="8"/>
  <c r="X49" i="8"/>
  <c r="O39" i="8"/>
  <c r="U36" i="8"/>
  <c r="X36" i="8" s="1"/>
  <c r="O41" i="8"/>
  <c r="W120" i="8"/>
  <c r="AA56" i="8"/>
  <c r="AC55" i="8"/>
  <c r="V66" i="8"/>
  <c r="V94" i="8"/>
  <c r="AD54" i="8"/>
  <c r="AC34" i="8"/>
  <c r="AA35" i="8"/>
  <c r="O63" i="8"/>
  <c r="O53" i="8"/>
  <c r="W146" i="8"/>
  <c r="O47" i="8"/>
  <c r="V74" i="8"/>
  <c r="W117" i="8"/>
  <c r="W137" i="8"/>
  <c r="W129" i="8"/>
  <c r="AC31" i="8"/>
  <c r="AE31" i="8" s="1"/>
  <c r="AA32" i="8"/>
  <c r="X56" i="8"/>
  <c r="W105" i="8"/>
  <c r="O59" i="8"/>
  <c r="AA40" i="8"/>
  <c r="AB41" i="8" s="1"/>
  <c r="AC39" i="8"/>
  <c r="V82" i="8"/>
  <c r="W113" i="8"/>
  <c r="U44" i="8"/>
  <c r="X44" i="8" s="1"/>
  <c r="U45" i="8"/>
  <c r="X45" i="8" s="1"/>
  <c r="U51" i="8"/>
  <c r="X51" i="8" s="1"/>
  <c r="U50" i="8"/>
  <c r="X50" i="8" s="1"/>
  <c r="V88" i="8"/>
  <c r="W136" i="8"/>
  <c r="O57" i="8"/>
  <c r="V87" i="8"/>
  <c r="V96" i="8"/>
  <c r="W108" i="8"/>
  <c r="W102" i="8"/>
  <c r="U42" i="8"/>
  <c r="X42" i="8" s="1"/>
  <c r="U43" i="8"/>
  <c r="X43" i="8" s="1"/>
  <c r="O56" i="8"/>
  <c r="AA39" i="8"/>
  <c r="AC38" i="8"/>
  <c r="W118" i="8"/>
  <c r="W111" i="8"/>
  <c r="W103" i="8"/>
  <c r="AD41" i="8"/>
  <c r="O52" i="8"/>
  <c r="O48" i="8"/>
  <c r="W114" i="8"/>
  <c r="V71" i="8"/>
  <c r="O50" i="8"/>
  <c r="O44" i="8"/>
  <c r="AB42" i="8"/>
  <c r="AD42" i="8"/>
  <c r="O45" i="8"/>
  <c r="U34" i="8"/>
  <c r="X34" i="8" s="1"/>
  <c r="AD46" i="8"/>
  <c r="AB46" i="8"/>
  <c r="O43" i="8"/>
  <c r="AC32" i="8"/>
  <c r="AE32" i="8" s="1"/>
  <c r="AA33" i="8"/>
  <c r="W115" i="8"/>
  <c r="W101" i="8"/>
  <c r="AB43" i="8"/>
  <c r="V72" i="8"/>
  <c r="V79" i="8"/>
  <c r="V76" i="8"/>
  <c r="V95" i="8"/>
  <c r="V80" i="8"/>
  <c r="X63" i="8"/>
  <c r="O60" i="8"/>
  <c r="W127" i="8"/>
  <c r="AD48" i="7"/>
  <c r="AA41" i="7"/>
  <c r="AD41" i="7" s="1"/>
  <c r="AA51" i="7"/>
  <c r="AD51" i="7" s="1"/>
  <c r="X51" i="7"/>
  <c r="AA57" i="7"/>
  <c r="AA44" i="7"/>
  <c r="AB45" i="7" s="1"/>
  <c r="AA43" i="7"/>
  <c r="AD43" i="7" s="1"/>
  <c r="W71" i="7"/>
  <c r="L65" i="7" a="1"/>
  <c r="L65" i="7" s="1"/>
  <c r="W143" i="7"/>
  <c r="U63" i="7"/>
  <c r="X63" i="7" s="1"/>
  <c r="U64" i="7"/>
  <c r="X64" i="7" s="1"/>
  <c r="W127" i="7"/>
  <c r="O46" i="7"/>
  <c r="W65" i="7"/>
  <c r="V69" i="7"/>
  <c r="W70" i="7" s="1"/>
  <c r="V92" i="7"/>
  <c r="V66" i="7"/>
  <c r="W67" i="7" s="1"/>
  <c r="W110" i="7"/>
  <c r="U39" i="7"/>
  <c r="X39" i="7" s="1"/>
  <c r="W120" i="7"/>
  <c r="W121" i="7"/>
  <c r="W106" i="7"/>
  <c r="V85" i="7"/>
  <c r="W86" i="7" s="1"/>
  <c r="V82" i="7"/>
  <c r="O53" i="7"/>
  <c r="AD53" i="7"/>
  <c r="O58" i="7"/>
  <c r="W81" i="7"/>
  <c r="V90" i="7"/>
  <c r="W144" i="7"/>
  <c r="W135" i="7"/>
  <c r="X57" i="7"/>
  <c r="W111" i="7"/>
  <c r="V98" i="7"/>
  <c r="AC49" i="7"/>
  <c r="AA50" i="7"/>
  <c r="AD39" i="7"/>
  <c r="W103" i="7"/>
  <c r="AC61" i="7"/>
  <c r="AA62" i="7"/>
  <c r="W109" i="7"/>
  <c r="O40" i="7"/>
  <c r="AD33" i="7"/>
  <c r="AB33" i="7"/>
  <c r="U43" i="7"/>
  <c r="X43" i="7" s="1"/>
  <c r="AE34" i="7"/>
  <c r="AF32" i="7"/>
  <c r="W136" i="7"/>
  <c r="V94" i="7"/>
  <c r="W95" i="7" s="1"/>
  <c r="AB40" i="7"/>
  <c r="O41" i="7"/>
  <c r="AA38" i="7"/>
  <c r="AB39" i="7" s="1"/>
  <c r="AC37" i="7"/>
  <c r="O51" i="7"/>
  <c r="V83" i="7"/>
  <c r="W84" i="7" s="1"/>
  <c r="O44" i="7"/>
  <c r="AD36" i="7"/>
  <c r="O47" i="7"/>
  <c r="O42" i="7"/>
  <c r="W145" i="7"/>
  <c r="AC58" i="7"/>
  <c r="AA59" i="7"/>
  <c r="W137" i="7"/>
  <c r="O54" i="7"/>
  <c r="AA46" i="7"/>
  <c r="AC45" i="7"/>
  <c r="V91" i="7"/>
  <c r="AD37" i="7"/>
  <c r="O61" i="7"/>
  <c r="V99" i="7"/>
  <c r="O37" i="7"/>
  <c r="P37" i="7" s="1" a="1"/>
  <c r="O38" i="7"/>
  <c r="W128" i="7"/>
  <c r="O48" i="7"/>
  <c r="W129" i="7"/>
  <c r="W76" i="7"/>
  <c r="W107" i="7"/>
  <c r="AA42" i="7"/>
  <c r="AC41" i="7"/>
  <c r="O50" i="7"/>
  <c r="W104" i="7"/>
  <c r="W108" i="7"/>
  <c r="V79" i="7"/>
  <c r="W113" i="7"/>
  <c r="O59" i="7"/>
  <c r="O57" i="7"/>
  <c r="O55" i="7"/>
  <c r="X38" i="7"/>
  <c r="W89" i="7"/>
  <c r="W112" i="7"/>
  <c r="O43" i="7"/>
  <c r="AC63" i="6"/>
  <c r="AA48" i="6"/>
  <c r="AB49" i="6" s="1"/>
  <c r="AA42" i="6"/>
  <c r="AD42" i="6" s="1"/>
  <c r="AA51" i="6"/>
  <c r="AD51" i="6" s="1"/>
  <c r="AA59" i="6"/>
  <c r="AB60" i="6" s="1"/>
  <c r="AA50" i="6"/>
  <c r="AB50" i="6" s="1"/>
  <c r="AA57" i="6"/>
  <c r="AB57" i="6" s="1"/>
  <c r="AC53" i="6"/>
  <c r="AA46" i="6"/>
  <c r="AD46" i="6" s="1"/>
  <c r="AC45" i="6"/>
  <c r="U46" i="6"/>
  <c r="X46" i="6" s="1"/>
  <c r="AB55" i="6"/>
  <c r="U63" i="6"/>
  <c r="X63" i="6" s="1"/>
  <c r="L66" i="6" a="1"/>
  <c r="L66" i="6" s="1"/>
  <c r="T65" i="6"/>
  <c r="W83" i="6"/>
  <c r="W73" i="6"/>
  <c r="W104" i="6"/>
  <c r="W102" i="6"/>
  <c r="O42" i="6"/>
  <c r="V86" i="6"/>
  <c r="W113" i="6"/>
  <c r="AA34" i="6"/>
  <c r="AB35" i="6" s="1"/>
  <c r="AC33" i="6"/>
  <c r="AE33" i="6" s="1"/>
  <c r="W135" i="6"/>
  <c r="O48" i="6"/>
  <c r="AD39" i="6"/>
  <c r="O59" i="6"/>
  <c r="AD64" i="6"/>
  <c r="AB64" i="6"/>
  <c r="W103" i="6"/>
  <c r="V100" i="6"/>
  <c r="O57" i="6"/>
  <c r="V66" i="6"/>
  <c r="W82" i="6"/>
  <c r="O58" i="6"/>
  <c r="W137" i="6"/>
  <c r="V84" i="6"/>
  <c r="W85" i="6" s="1"/>
  <c r="W121" i="6"/>
  <c r="O62" i="6"/>
  <c r="AD35" i="6"/>
  <c r="AA38" i="6"/>
  <c r="AC37" i="6"/>
  <c r="AC36" i="6"/>
  <c r="AA37" i="6"/>
  <c r="AA45" i="6"/>
  <c r="AC44" i="6"/>
  <c r="X64" i="6"/>
  <c r="O38" i="6"/>
  <c r="AD56" i="6"/>
  <c r="AB56" i="6"/>
  <c r="O60" i="6"/>
  <c r="O41" i="6"/>
  <c r="O46" i="6"/>
  <c r="W94" i="6"/>
  <c r="AA53" i="6"/>
  <c r="AC52" i="6"/>
  <c r="W65" i="6"/>
  <c r="W74" i="6"/>
  <c r="W138" i="6"/>
  <c r="AD60" i="6"/>
  <c r="X59" i="6"/>
  <c r="W114" i="6"/>
  <c r="O39" i="6"/>
  <c r="W144" i="6"/>
  <c r="AA47" i="6"/>
  <c r="AC46" i="6"/>
  <c r="V67" i="6"/>
  <c r="W134" i="6"/>
  <c r="O53" i="6"/>
  <c r="AC57" i="6"/>
  <c r="AA58" i="6"/>
  <c r="O50" i="6"/>
  <c r="X52" i="6"/>
  <c r="O51" i="6"/>
  <c r="W106" i="6"/>
  <c r="W105" i="6"/>
  <c r="O55" i="6"/>
  <c r="AF31" i="6"/>
  <c r="AG52" i="6" s="1"/>
  <c r="AH52" i="6" s="1"/>
  <c r="O40" i="6"/>
  <c r="AD43" i="6"/>
  <c r="W126" i="6"/>
  <c r="W136" i="6"/>
  <c r="O61" i="6"/>
  <c r="AD32" i="6"/>
  <c r="AB32" i="6"/>
  <c r="X49" i="6"/>
  <c r="W122" i="6"/>
  <c r="AD49" i="6"/>
  <c r="W145" i="6"/>
  <c r="O64" i="6"/>
  <c r="O54" i="6"/>
  <c r="O37" i="6"/>
  <c r="F37" i="5" a="1"/>
  <c r="F37" i="5" s="1"/>
  <c r="P37" i="5" a="1"/>
  <c r="AA48" i="5"/>
  <c r="AD48" i="5" s="1"/>
  <c r="X57" i="5"/>
  <c r="V90" i="5"/>
  <c r="AA39" i="5"/>
  <c r="AD39" i="5" s="1"/>
  <c r="V91" i="5"/>
  <c r="X53" i="5"/>
  <c r="X45" i="5"/>
  <c r="AA44" i="5"/>
  <c r="AD44" i="5" s="1"/>
  <c r="AA62" i="5"/>
  <c r="AD62" i="5" s="1"/>
  <c r="AA51" i="5"/>
  <c r="AD51" i="5" s="1"/>
  <c r="AA50" i="5"/>
  <c r="AD50" i="5" s="1"/>
  <c r="AC59" i="5"/>
  <c r="X59" i="5"/>
  <c r="X42" i="5"/>
  <c r="AA52" i="5"/>
  <c r="AA57" i="5"/>
  <c r="AD57" i="5" s="1"/>
  <c r="AA64" i="5"/>
  <c r="AD64" i="5" s="1"/>
  <c r="V98" i="5"/>
  <c r="O62" i="5"/>
  <c r="V78" i="5"/>
  <c r="W79" i="5" s="1"/>
  <c r="O57" i="5"/>
  <c r="O44" i="5"/>
  <c r="AC57" i="5"/>
  <c r="AA58" i="5"/>
  <c r="O46" i="5"/>
  <c r="AB56" i="5"/>
  <c r="AD56" i="5"/>
  <c r="AA35" i="5"/>
  <c r="AB36" i="5" s="1"/>
  <c r="AC34" i="5"/>
  <c r="AE34" i="5" s="1"/>
  <c r="O59" i="5"/>
  <c r="O43" i="5"/>
  <c r="O42" i="5"/>
  <c r="O56" i="5"/>
  <c r="AD42" i="5"/>
  <c r="AB42" i="5"/>
  <c r="AD40" i="5"/>
  <c r="W148" i="5"/>
  <c r="W140" i="5"/>
  <c r="V75" i="5"/>
  <c r="X41" i="5"/>
  <c r="O63" i="5"/>
  <c r="W106" i="5"/>
  <c r="V83" i="5"/>
  <c r="O41" i="5"/>
  <c r="L66" i="5" a="1"/>
  <c r="L66" i="5" s="1"/>
  <c r="T65" i="5"/>
  <c r="W111" i="5"/>
  <c r="V99" i="5"/>
  <c r="X61" i="5"/>
  <c r="V86" i="5"/>
  <c r="O39" i="5"/>
  <c r="O49" i="5"/>
  <c r="O50" i="5"/>
  <c r="O61" i="5"/>
  <c r="X51" i="5"/>
  <c r="V94" i="5"/>
  <c r="V68" i="5"/>
  <c r="W69" i="5" s="1"/>
  <c r="O38" i="5"/>
  <c r="AD43" i="5"/>
  <c r="AB43" i="5"/>
  <c r="O55" i="5"/>
  <c r="AE33" i="5"/>
  <c r="AF31" i="5"/>
  <c r="AG52" i="5" s="1"/>
  <c r="AH52" i="5" s="1"/>
  <c r="W65" i="5"/>
  <c r="V84" i="5"/>
  <c r="W108" i="5"/>
  <c r="AD60" i="5"/>
  <c r="O40" i="5"/>
  <c r="AD32" i="5"/>
  <c r="AG53" i="5" s="1"/>
  <c r="AH53" i="5" s="1"/>
  <c r="AB32" i="5"/>
  <c r="O52" i="5"/>
  <c r="O54" i="5"/>
  <c r="V92" i="5"/>
  <c r="V73" i="5"/>
  <c r="O47" i="5"/>
  <c r="W102" i="5"/>
  <c r="V100" i="5"/>
  <c r="W101" i="5" s="1"/>
  <c r="V81" i="5"/>
  <c r="W107" i="5"/>
  <c r="W109" i="5"/>
  <c r="V89" i="5"/>
  <c r="U63" i="5"/>
  <c r="X63" i="5" s="1"/>
  <c r="X48" i="5"/>
  <c r="AB41" i="5"/>
  <c r="O53" i="5"/>
  <c r="V87" i="5"/>
  <c r="V77" i="5"/>
  <c r="V82" i="5"/>
  <c r="V97" i="5"/>
  <c r="AD36" i="5"/>
  <c r="X52" i="4"/>
  <c r="AA40" i="4"/>
  <c r="AB40" i="4" s="1"/>
  <c r="X61" i="4"/>
  <c r="X46" i="4"/>
  <c r="AA44" i="4"/>
  <c r="AB45" i="4" s="1"/>
  <c r="AA63" i="4"/>
  <c r="AC54" i="4"/>
  <c r="AC51" i="4"/>
  <c r="AA54" i="4"/>
  <c r="AD54" i="4" s="1"/>
  <c r="AC56" i="4"/>
  <c r="AC44" i="4"/>
  <c r="X45" i="4"/>
  <c r="X63" i="4"/>
  <c r="AA50" i="4"/>
  <c r="U55" i="4"/>
  <c r="X55" i="4" s="1"/>
  <c r="X39" i="4"/>
  <c r="U41" i="4"/>
  <c r="X41" i="4" s="1"/>
  <c r="V71" i="4"/>
  <c r="AD36" i="4"/>
  <c r="AA59" i="4"/>
  <c r="AD59" i="4" s="1"/>
  <c r="AC58" i="4"/>
  <c r="U57" i="4"/>
  <c r="X57" i="4" s="1"/>
  <c r="L66" i="4" a="1"/>
  <c r="L66" i="4" s="1"/>
  <c r="T65" i="4"/>
  <c r="W124" i="4"/>
  <c r="V87" i="4"/>
  <c r="O48" i="4"/>
  <c r="W132" i="4"/>
  <c r="V65" i="4"/>
  <c r="O61" i="4"/>
  <c r="AC60" i="4"/>
  <c r="AA61" i="4"/>
  <c r="U50" i="4"/>
  <c r="X50" i="4" s="1"/>
  <c r="U51" i="4"/>
  <c r="X51" i="4" s="1"/>
  <c r="W103" i="4"/>
  <c r="U42" i="4"/>
  <c r="X42" i="4" s="1"/>
  <c r="W125" i="4"/>
  <c r="V73" i="4"/>
  <c r="O37" i="4"/>
  <c r="AD33" i="4"/>
  <c r="AA37" i="4"/>
  <c r="AC36" i="4"/>
  <c r="AC40" i="4"/>
  <c r="AA41" i="4"/>
  <c r="AF32" i="4"/>
  <c r="AE34" i="4"/>
  <c r="W147" i="4"/>
  <c r="O54" i="4"/>
  <c r="V95" i="4"/>
  <c r="AC57" i="4"/>
  <c r="AA58" i="4"/>
  <c r="AC52" i="4"/>
  <c r="AA53" i="4"/>
  <c r="O41" i="4"/>
  <c r="O45" i="4"/>
  <c r="O44" i="4"/>
  <c r="W119" i="4"/>
  <c r="V69" i="4"/>
  <c r="V82" i="4"/>
  <c r="X36" i="4"/>
  <c r="AB48" i="4"/>
  <c r="O55" i="4"/>
  <c r="AD47" i="4"/>
  <c r="AA34" i="4"/>
  <c r="AC33" i="4"/>
  <c r="V89" i="4"/>
  <c r="W139" i="4"/>
  <c r="O52" i="4"/>
  <c r="W126" i="4"/>
  <c r="W107" i="4"/>
  <c r="AA32" i="4"/>
  <c r="AB33" i="4" s="1"/>
  <c r="AC31" i="4"/>
  <c r="AE31" i="4" s="1"/>
  <c r="W114" i="4"/>
  <c r="V99" i="4"/>
  <c r="AD57" i="4"/>
  <c r="O40" i="4"/>
  <c r="V76" i="4"/>
  <c r="V68" i="4"/>
  <c r="V97" i="4"/>
  <c r="O43" i="4"/>
  <c r="V92" i="4"/>
  <c r="O53" i="4"/>
  <c r="W133" i="4"/>
  <c r="AA60" i="4"/>
  <c r="AC59" i="4"/>
  <c r="AC45" i="4"/>
  <c r="AA46" i="4"/>
  <c r="W110" i="4"/>
  <c r="AD39" i="4"/>
  <c r="W105" i="4"/>
  <c r="V85" i="4"/>
  <c r="V98" i="4"/>
  <c r="V66" i="4"/>
  <c r="W112" i="4"/>
  <c r="W106" i="4"/>
  <c r="V93" i="4"/>
  <c r="O63" i="4"/>
  <c r="V67" i="4"/>
  <c r="V70" i="4"/>
  <c r="U35" i="4"/>
  <c r="X35" i="4" s="1"/>
  <c r="V74" i="4"/>
  <c r="X59" i="4"/>
  <c r="X58" i="4"/>
  <c r="AD52" i="4"/>
  <c r="AB52" i="4"/>
  <c r="W104" i="4"/>
  <c r="O42" i="4"/>
  <c r="V91" i="4"/>
  <c r="V75" i="4"/>
  <c r="V72" i="4"/>
  <c r="V78" i="4"/>
  <c r="X34" i="4"/>
  <c r="W113" i="4"/>
  <c r="O56" i="4"/>
  <c r="V94" i="4"/>
  <c r="V83" i="4"/>
  <c r="V80" i="4"/>
  <c r="V86" i="4"/>
  <c r="V79" i="4"/>
  <c r="O57" i="4"/>
  <c r="W140" i="4"/>
  <c r="V96" i="4"/>
  <c r="O59" i="4"/>
  <c r="O60" i="4"/>
  <c r="W141" i="4"/>
  <c r="V84" i="4"/>
  <c r="V88" i="4"/>
  <c r="U64" i="4"/>
  <c r="X64" i="4" s="1"/>
  <c r="O58" i="4"/>
  <c r="AA42" i="4"/>
  <c r="AC41" i="4"/>
  <c r="V90" i="4"/>
  <c r="V100" i="4"/>
  <c r="W101" i="4" s="1"/>
  <c r="V77" i="4"/>
  <c r="W148" i="4"/>
  <c r="W108" i="4"/>
  <c r="U43" i="4"/>
  <c r="X43" i="4" s="1"/>
  <c r="W111" i="4"/>
  <c r="O51" i="4"/>
  <c r="W102" i="4"/>
  <c r="AA62" i="1"/>
  <c r="AD62" i="1" s="1"/>
  <c r="AA45" i="1"/>
  <c r="AD45" i="1" s="1"/>
  <c r="AC56" i="1"/>
  <c r="AC42" i="1"/>
  <c r="AC58" i="1"/>
  <c r="AA46" i="1"/>
  <c r="AD46" i="1" s="1"/>
  <c r="AB43" i="1"/>
  <c r="V87" i="1"/>
  <c r="AC36" i="1"/>
  <c r="AC51" i="1"/>
  <c r="AA56" i="1"/>
  <c r="AD56" i="1" s="1"/>
  <c r="X61" i="1"/>
  <c r="X63" i="1"/>
  <c r="AB52" i="1"/>
  <c r="X47" i="1"/>
  <c r="AA54" i="1"/>
  <c r="AD54" i="1" s="1"/>
  <c r="AC59" i="1"/>
  <c r="AC48" i="1"/>
  <c r="X50" i="1"/>
  <c r="X55" i="1"/>
  <c r="X58" i="1"/>
  <c r="X62" i="1"/>
  <c r="AB38" i="1"/>
  <c r="V73" i="1"/>
  <c r="AB37" i="1"/>
  <c r="V78" i="1"/>
  <c r="V82" i="1"/>
  <c r="V100" i="1"/>
  <c r="W101" i="1" s="1"/>
  <c r="X35" i="1"/>
  <c r="AB36" i="1"/>
  <c r="AC34" i="1"/>
  <c r="AC57" i="1"/>
  <c r="AA58" i="1"/>
  <c r="AB59" i="1" s="1"/>
  <c r="AC47" i="1"/>
  <c r="AA48" i="1"/>
  <c r="V71" i="1"/>
  <c r="W71" i="1" s="1"/>
  <c r="V81" i="1"/>
  <c r="V89" i="1"/>
  <c r="AD36" i="1"/>
  <c r="AB60" i="1"/>
  <c r="X44" i="1"/>
  <c r="AA41" i="1"/>
  <c r="AD41" i="1" s="1"/>
  <c r="W65" i="1"/>
  <c r="W68" i="1"/>
  <c r="W66" i="1"/>
  <c r="T65" i="1"/>
  <c r="L66" i="1" a="1"/>
  <c r="L66" i="1" s="1"/>
  <c r="O57" i="1"/>
  <c r="W104" i="1"/>
  <c r="O45" i="1"/>
  <c r="V74" i="1"/>
  <c r="V97" i="1"/>
  <c r="W123" i="1"/>
  <c r="AD34" i="1"/>
  <c r="V90" i="1"/>
  <c r="W113" i="1"/>
  <c r="AD51" i="1"/>
  <c r="AA44" i="1"/>
  <c r="AC43" i="1"/>
  <c r="AA33" i="1"/>
  <c r="AC32" i="1"/>
  <c r="AE32" i="1" s="1"/>
  <c r="O64" i="1"/>
  <c r="W111" i="1"/>
  <c r="V98" i="1"/>
  <c r="O55" i="1"/>
  <c r="W107" i="1"/>
  <c r="W67" i="1"/>
  <c r="O38" i="1"/>
  <c r="O37" i="1"/>
  <c r="V93" i="1"/>
  <c r="AB35" i="1"/>
  <c r="O54" i="1"/>
  <c r="O52" i="1"/>
  <c r="W119" i="1"/>
  <c r="U33" i="1"/>
  <c r="X33" i="1" s="1"/>
  <c r="U32" i="1"/>
  <c r="X32" i="1" s="1"/>
  <c r="V83" i="1"/>
  <c r="V91" i="1"/>
  <c r="O41" i="1"/>
  <c r="O40" i="1"/>
  <c r="U59" i="1"/>
  <c r="X59" i="1" s="1"/>
  <c r="U60" i="1"/>
  <c r="X60" i="1" s="1"/>
  <c r="O59" i="1"/>
  <c r="V99" i="1"/>
  <c r="U36" i="1"/>
  <c r="X36" i="1" s="1"/>
  <c r="O39" i="1"/>
  <c r="P37" i="1" s="1" a="1"/>
  <c r="W141" i="1"/>
  <c r="W124" i="1"/>
  <c r="O56" i="1"/>
  <c r="W106" i="1"/>
  <c r="AC62" i="1"/>
  <c r="AA63" i="1"/>
  <c r="W109" i="1"/>
  <c r="W131" i="1"/>
  <c r="W147" i="1"/>
  <c r="AK31" i="1" a="1"/>
  <c r="AK31" i="1" s="1"/>
  <c r="W105" i="1"/>
  <c r="O49" i="1"/>
  <c r="V72" i="1"/>
  <c r="AF31" i="1"/>
  <c r="AE33" i="1"/>
  <c r="W112" i="1"/>
  <c r="W133" i="1"/>
  <c r="V80" i="1"/>
  <c r="U41" i="1"/>
  <c r="X41" i="1" s="1"/>
  <c r="V79" i="1"/>
  <c r="U51" i="1"/>
  <c r="X51" i="1" s="1"/>
  <c r="U52" i="1"/>
  <c r="X52" i="1" s="1"/>
  <c r="O46" i="1"/>
  <c r="O44" i="1"/>
  <c r="O53" i="1"/>
  <c r="X40" i="1"/>
  <c r="W139" i="1"/>
  <c r="V94" i="1"/>
  <c r="W95" i="1" s="1"/>
  <c r="V88" i="1"/>
  <c r="W103" i="1"/>
  <c r="W125" i="1"/>
  <c r="V96" i="1"/>
  <c r="AD59" i="1"/>
  <c r="W108" i="1"/>
  <c r="O62" i="1"/>
  <c r="O60" i="1"/>
  <c r="AK34" i="1" s="1" a="1"/>
  <c r="AK34" i="1" s="1"/>
  <c r="AC54" i="1"/>
  <c r="AA55" i="1"/>
  <c r="AC46" i="1"/>
  <c r="AA47" i="1"/>
  <c r="F37" i="1" a="1"/>
  <c r="V92" i="1"/>
  <c r="W83" i="10" l="1"/>
  <c r="AB35" i="9"/>
  <c r="AD35" i="9"/>
  <c r="AB48" i="8"/>
  <c r="W93" i="6"/>
  <c r="AB48" i="9"/>
  <c r="W87" i="1"/>
  <c r="W78" i="1"/>
  <c r="AD51" i="9"/>
  <c r="AB61" i="8"/>
  <c r="AB35" i="7"/>
  <c r="AB32" i="10"/>
  <c r="AD35" i="7"/>
  <c r="AD32" i="10"/>
  <c r="W84" i="8"/>
  <c r="W80" i="5"/>
  <c r="AB61" i="6"/>
  <c r="W77" i="1"/>
  <c r="W89" i="1"/>
  <c r="W86" i="10"/>
  <c r="W97" i="10"/>
  <c r="W98" i="10"/>
  <c r="W96" i="7"/>
  <c r="AG53" i="7"/>
  <c r="AH53" i="7" s="1"/>
  <c r="AB36" i="8"/>
  <c r="AB37" i="8"/>
  <c r="AB49" i="4"/>
  <c r="W76" i="1"/>
  <c r="W77" i="10"/>
  <c r="W77" i="7"/>
  <c r="W92" i="6"/>
  <c r="AB36" i="4"/>
  <c r="W85" i="1"/>
  <c r="W90" i="10"/>
  <c r="W72" i="5"/>
  <c r="AD57" i="11"/>
  <c r="W94" i="10"/>
  <c r="W82" i="10"/>
  <c r="W85" i="10"/>
  <c r="W89" i="10"/>
  <c r="AE34" i="10"/>
  <c r="AE36" i="10" s="1"/>
  <c r="AB55" i="7"/>
  <c r="AB54" i="7"/>
  <c r="W97" i="6"/>
  <c r="AB40" i="6"/>
  <c r="W76" i="5"/>
  <c r="AB55" i="5"/>
  <c r="AB64" i="4"/>
  <c r="AB62" i="11"/>
  <c r="AB54" i="8"/>
  <c r="AB41" i="6"/>
  <c r="W78" i="11"/>
  <c r="W81" i="10"/>
  <c r="W87" i="10"/>
  <c r="AB45" i="9"/>
  <c r="AB37" i="9"/>
  <c r="W78" i="7"/>
  <c r="AB57" i="11"/>
  <c r="AB61" i="9"/>
  <c r="AB44" i="9"/>
  <c r="AB46" i="9"/>
  <c r="AB58" i="9"/>
  <c r="AB46" i="11"/>
  <c r="W88" i="10"/>
  <c r="W95" i="10"/>
  <c r="W80" i="10"/>
  <c r="AB38" i="8"/>
  <c r="W69" i="8"/>
  <c r="W73" i="7"/>
  <c r="W89" i="6"/>
  <c r="W87" i="6"/>
  <c r="W66" i="5"/>
  <c r="W96" i="5"/>
  <c r="W81" i="4"/>
  <c r="AD38" i="4"/>
  <c r="AD46" i="11"/>
  <c r="AB60" i="9"/>
  <c r="AB53" i="8"/>
  <c r="AB49" i="7"/>
  <c r="AB58" i="10"/>
  <c r="AD32" i="1"/>
  <c r="AB38" i="5"/>
  <c r="AB44" i="6"/>
  <c r="AB39" i="10"/>
  <c r="AB57" i="4"/>
  <c r="AB56" i="4"/>
  <c r="AD43" i="10"/>
  <c r="AB43" i="10"/>
  <c r="AE33" i="7"/>
  <c r="AF33" i="7" s="1"/>
  <c r="AG54" i="7" s="1"/>
  <c r="AH54" i="7" s="1"/>
  <c r="W75" i="10"/>
  <c r="AF31" i="9"/>
  <c r="AG52" i="9" s="1"/>
  <c r="AH52" i="9" s="1"/>
  <c r="AB38" i="9"/>
  <c r="W92" i="8"/>
  <c r="W97" i="8"/>
  <c r="W100" i="7"/>
  <c r="W93" i="7"/>
  <c r="W77" i="6"/>
  <c r="AB46" i="5"/>
  <c r="W95" i="5"/>
  <c r="W100" i="1"/>
  <c r="AD48" i="11"/>
  <c r="AB48" i="11"/>
  <c r="AB41" i="9"/>
  <c r="AB60" i="8"/>
  <c r="AB63" i="8"/>
  <c r="AD62" i="6"/>
  <c r="W70" i="6"/>
  <c r="AB61" i="1"/>
  <c r="W69" i="1"/>
  <c r="AD54" i="11"/>
  <c r="W78" i="10"/>
  <c r="AF32" i="10"/>
  <c r="W93" i="10"/>
  <c r="W81" i="8"/>
  <c r="W88" i="7"/>
  <c r="W101" i="7"/>
  <c r="W99" i="6"/>
  <c r="W71" i="6"/>
  <c r="W90" i="6"/>
  <c r="W69" i="6"/>
  <c r="AB64" i="11"/>
  <c r="AB50" i="10"/>
  <c r="AD50" i="10"/>
  <c r="W68" i="8"/>
  <c r="W68" i="6"/>
  <c r="AB38" i="4"/>
  <c r="W100" i="10"/>
  <c r="W92" i="10"/>
  <c r="AB40" i="10"/>
  <c r="W91" i="10"/>
  <c r="W98" i="6"/>
  <c r="W91" i="6"/>
  <c r="AB62" i="6"/>
  <c r="W88" i="6"/>
  <c r="AB47" i="5"/>
  <c r="AD59" i="5"/>
  <c r="AB63" i="11"/>
  <c r="AB48" i="10"/>
  <c r="AB49" i="9"/>
  <c r="AB52" i="8"/>
  <c r="AB62" i="8"/>
  <c r="W88" i="5"/>
  <c r="AB54" i="5"/>
  <c r="AB62" i="4"/>
  <c r="AB47" i="10"/>
  <c r="AB38" i="10"/>
  <c r="AB42" i="11"/>
  <c r="AD41" i="11"/>
  <c r="AB35" i="11"/>
  <c r="AD34" i="11"/>
  <c r="AB62" i="10"/>
  <c r="W71" i="10"/>
  <c r="AD62" i="10"/>
  <c r="AB54" i="10"/>
  <c r="W84" i="10"/>
  <c r="W99" i="10"/>
  <c r="W96" i="10"/>
  <c r="AB57" i="10"/>
  <c r="AD38" i="10"/>
  <c r="AB64" i="9"/>
  <c r="AD52" i="8"/>
  <c r="W75" i="7"/>
  <c r="W80" i="6"/>
  <c r="W71" i="5"/>
  <c r="W82" i="1"/>
  <c r="AB46" i="10"/>
  <c r="AD46" i="10"/>
  <c r="AB58" i="8"/>
  <c r="AB57" i="8"/>
  <c r="AB53" i="5"/>
  <c r="AB51" i="1"/>
  <c r="AD53" i="5"/>
  <c r="AB43" i="11"/>
  <c r="AD43" i="11"/>
  <c r="F37" i="11"/>
  <c r="G37" i="11" s="1"/>
  <c r="G39" i="11"/>
  <c r="G78" i="11"/>
  <c r="G54" i="11"/>
  <c r="G98" i="11"/>
  <c r="G49" i="11"/>
  <c r="G107" i="11"/>
  <c r="G326" i="11"/>
  <c r="G311" i="11"/>
  <c r="G296" i="11"/>
  <c r="G281" i="11"/>
  <c r="G266" i="11"/>
  <c r="G251" i="11"/>
  <c r="G236" i="11"/>
  <c r="G221" i="11"/>
  <c r="G206" i="11"/>
  <c r="G191" i="11"/>
  <c r="G176" i="11"/>
  <c r="G161" i="11"/>
  <c r="G130" i="11"/>
  <c r="G115" i="11"/>
  <c r="G371" i="11"/>
  <c r="G356" i="11"/>
  <c r="G341" i="11"/>
  <c r="G96" i="11"/>
  <c r="G38" i="11"/>
  <c r="G82" i="11"/>
  <c r="G91" i="11"/>
  <c r="G342" i="11"/>
  <c r="G327" i="11"/>
  <c r="G312" i="11"/>
  <c r="G297" i="11"/>
  <c r="G282" i="11"/>
  <c r="G267" i="11"/>
  <c r="G252" i="11"/>
  <c r="G237" i="11"/>
  <c r="G222" i="11"/>
  <c r="G207" i="11"/>
  <c r="G192" i="11"/>
  <c r="G177" i="11"/>
  <c r="G146" i="11"/>
  <c r="G131" i="11"/>
  <c r="G116" i="11"/>
  <c r="G372" i="11"/>
  <c r="G357" i="11"/>
  <c r="G69" i="11"/>
  <c r="G47" i="11"/>
  <c r="G80" i="11"/>
  <c r="G66" i="11"/>
  <c r="G75" i="11"/>
  <c r="G358" i="11"/>
  <c r="G343" i="11"/>
  <c r="G328" i="11"/>
  <c r="G313" i="11"/>
  <c r="G298" i="11"/>
  <c r="G283" i="11"/>
  <c r="G268" i="11"/>
  <c r="G253" i="11"/>
  <c r="G238" i="11"/>
  <c r="G223" i="11"/>
  <c r="G208" i="11"/>
  <c r="G193" i="11"/>
  <c r="G162" i="11"/>
  <c r="G147" i="11"/>
  <c r="G132" i="11"/>
  <c r="G117" i="11"/>
  <c r="G373" i="11"/>
  <c r="G265" i="11"/>
  <c r="G355" i="11"/>
  <c r="G103" i="11"/>
  <c r="G50" i="11"/>
  <c r="G59" i="11"/>
  <c r="G118" i="11"/>
  <c r="G374" i="11"/>
  <c r="G359" i="11"/>
  <c r="G344" i="11"/>
  <c r="G329" i="11"/>
  <c r="G314" i="11"/>
  <c r="G299" i="11"/>
  <c r="G284" i="11"/>
  <c r="G269" i="11"/>
  <c r="G254" i="11"/>
  <c r="G239" i="11"/>
  <c r="G224" i="11"/>
  <c r="G209" i="11"/>
  <c r="G178" i="11"/>
  <c r="G163" i="11"/>
  <c r="G148" i="11"/>
  <c r="G133" i="11"/>
  <c r="G65" i="11"/>
  <c r="G190" i="11"/>
  <c r="G53" i="11"/>
  <c r="G108" i="11"/>
  <c r="G43" i="11"/>
  <c r="G104" i="11"/>
  <c r="G134" i="11"/>
  <c r="G119" i="11"/>
  <c r="G375" i="11"/>
  <c r="G360" i="11"/>
  <c r="G345" i="11"/>
  <c r="G330" i="11"/>
  <c r="G315" i="11"/>
  <c r="G300" i="11"/>
  <c r="G285" i="11"/>
  <c r="G270" i="11"/>
  <c r="G255" i="11"/>
  <c r="G240" i="11"/>
  <c r="G225" i="11"/>
  <c r="G194" i="11"/>
  <c r="G179" i="11"/>
  <c r="G164" i="11"/>
  <c r="G149" i="11"/>
  <c r="G42" i="11"/>
  <c r="G280" i="11"/>
  <c r="G175" i="11"/>
  <c r="G340" i="11"/>
  <c r="G111" i="11"/>
  <c r="G99" i="11"/>
  <c r="G92" i="11"/>
  <c r="G88" i="11"/>
  <c r="G150" i="11"/>
  <c r="G135" i="11"/>
  <c r="G120" i="11"/>
  <c r="G376" i="11"/>
  <c r="G361" i="11"/>
  <c r="G346" i="11"/>
  <c r="G331" i="11"/>
  <c r="G316" i="11"/>
  <c r="G301" i="11"/>
  <c r="G286" i="11"/>
  <c r="G271" i="11"/>
  <c r="G256" i="11"/>
  <c r="G241" i="11"/>
  <c r="G210" i="11"/>
  <c r="G195" i="11"/>
  <c r="G180" i="11"/>
  <c r="G165" i="11"/>
  <c r="G62" i="11"/>
  <c r="G83" i="11"/>
  <c r="G72" i="11"/>
  <c r="G166" i="11"/>
  <c r="G151" i="11"/>
  <c r="G136" i="11"/>
  <c r="G121" i="11"/>
  <c r="G377" i="11"/>
  <c r="G362" i="11"/>
  <c r="G347" i="11"/>
  <c r="G332" i="11"/>
  <c r="G317" i="11"/>
  <c r="G302" i="11"/>
  <c r="G287" i="11"/>
  <c r="G272" i="11"/>
  <c r="G257" i="11"/>
  <c r="G226" i="11"/>
  <c r="G211" i="11"/>
  <c r="G196" i="11"/>
  <c r="G181" i="11"/>
  <c r="G71" i="11"/>
  <c r="G67" i="11"/>
  <c r="G60" i="11"/>
  <c r="G105" i="11"/>
  <c r="G56" i="11"/>
  <c r="G182" i="11"/>
  <c r="G167" i="11"/>
  <c r="G152" i="11"/>
  <c r="G137" i="11"/>
  <c r="G122" i="11"/>
  <c r="G378" i="11"/>
  <c r="G363" i="11"/>
  <c r="G348" i="11"/>
  <c r="G333" i="11"/>
  <c r="G318" i="11"/>
  <c r="G303" i="11"/>
  <c r="G288" i="11"/>
  <c r="G273" i="11"/>
  <c r="G242" i="11"/>
  <c r="G227" i="11"/>
  <c r="G212" i="11"/>
  <c r="G197" i="11"/>
  <c r="G63" i="11"/>
  <c r="G64" i="11"/>
  <c r="G95" i="11"/>
  <c r="G51" i="11"/>
  <c r="G44" i="11"/>
  <c r="G89" i="11"/>
  <c r="G40" i="11"/>
  <c r="G198" i="11"/>
  <c r="G183" i="11"/>
  <c r="G168" i="11"/>
  <c r="G153" i="11"/>
  <c r="G138" i="11"/>
  <c r="G123" i="11"/>
  <c r="G379" i="11"/>
  <c r="G364" i="11"/>
  <c r="G349" i="11"/>
  <c r="G334" i="11"/>
  <c r="G319" i="11"/>
  <c r="G304" i="11"/>
  <c r="G289" i="11"/>
  <c r="G258" i="11"/>
  <c r="G243" i="11"/>
  <c r="G228" i="11"/>
  <c r="G213" i="11"/>
  <c r="G46" i="11"/>
  <c r="G79" i="11"/>
  <c r="G109" i="11"/>
  <c r="G73" i="11"/>
  <c r="G214" i="11"/>
  <c r="G199" i="11"/>
  <c r="G184" i="11"/>
  <c r="G169" i="11"/>
  <c r="G154" i="11"/>
  <c r="G139" i="11"/>
  <c r="G124" i="11"/>
  <c r="G380" i="11"/>
  <c r="G365" i="11"/>
  <c r="G350" i="11"/>
  <c r="G335" i="11"/>
  <c r="G320" i="11"/>
  <c r="G305" i="11"/>
  <c r="G274" i="11"/>
  <c r="G259" i="11"/>
  <c r="G244" i="11"/>
  <c r="G229" i="11"/>
  <c r="G94" i="11"/>
  <c r="G70" i="11"/>
  <c r="G220" i="11"/>
  <c r="G370" i="11"/>
  <c r="G101" i="11"/>
  <c r="G93" i="11"/>
  <c r="G57" i="11"/>
  <c r="G230" i="11"/>
  <c r="G215" i="11"/>
  <c r="G200" i="11"/>
  <c r="G185" i="11"/>
  <c r="G170" i="11"/>
  <c r="G155" i="11"/>
  <c r="G140" i="11"/>
  <c r="G125" i="11"/>
  <c r="G381" i="11"/>
  <c r="G366" i="11"/>
  <c r="G351" i="11"/>
  <c r="G336" i="11"/>
  <c r="G321" i="11"/>
  <c r="G290" i="11"/>
  <c r="G275" i="11"/>
  <c r="G260" i="11"/>
  <c r="G245" i="11"/>
  <c r="G235" i="11"/>
  <c r="G325" i="11"/>
  <c r="G48" i="11"/>
  <c r="G85" i="11"/>
  <c r="G77" i="11"/>
  <c r="G106" i="11"/>
  <c r="G41" i="11"/>
  <c r="G246" i="11"/>
  <c r="G231" i="11"/>
  <c r="G216" i="11"/>
  <c r="G201" i="11"/>
  <c r="G186" i="11"/>
  <c r="G171" i="11"/>
  <c r="G156" i="11"/>
  <c r="G141" i="11"/>
  <c r="G126" i="11"/>
  <c r="G382" i="11"/>
  <c r="G367" i="11"/>
  <c r="G352" i="11"/>
  <c r="G337" i="11"/>
  <c r="G306" i="11"/>
  <c r="G291" i="11"/>
  <c r="G276" i="11"/>
  <c r="G261" i="11"/>
  <c r="G52" i="11"/>
  <c r="G310" i="11"/>
  <c r="G205" i="11"/>
  <c r="G114" i="11"/>
  <c r="G110" i="11"/>
  <c r="G100" i="11"/>
  <c r="G113" i="11"/>
  <c r="G61" i="11"/>
  <c r="G90" i="11"/>
  <c r="G262" i="11"/>
  <c r="G247" i="11"/>
  <c r="G232" i="11"/>
  <c r="G217" i="11"/>
  <c r="G202" i="11"/>
  <c r="G187" i="11"/>
  <c r="G172" i="11"/>
  <c r="G157" i="11"/>
  <c r="G142" i="11"/>
  <c r="G127" i="11"/>
  <c r="G383" i="11"/>
  <c r="G368" i="11"/>
  <c r="G353" i="11"/>
  <c r="G322" i="11"/>
  <c r="G307" i="11"/>
  <c r="G292" i="11"/>
  <c r="G277" i="11"/>
  <c r="G250" i="11"/>
  <c r="G145" i="11"/>
  <c r="G87" i="11"/>
  <c r="G55" i="11"/>
  <c r="G102" i="11"/>
  <c r="G84" i="11"/>
  <c r="G97" i="11"/>
  <c r="G45" i="11"/>
  <c r="G74" i="11"/>
  <c r="G278" i="11"/>
  <c r="G263" i="11"/>
  <c r="G248" i="11"/>
  <c r="G233" i="11"/>
  <c r="G218" i="11"/>
  <c r="G203" i="11"/>
  <c r="G188" i="11"/>
  <c r="G173" i="11"/>
  <c r="G158" i="11"/>
  <c r="G143" i="11"/>
  <c r="G128" i="11"/>
  <c r="G384" i="11"/>
  <c r="G369" i="11"/>
  <c r="G338" i="11"/>
  <c r="G323" i="11"/>
  <c r="G308" i="11"/>
  <c r="G293" i="11"/>
  <c r="G112" i="11"/>
  <c r="G86" i="11"/>
  <c r="G68" i="11"/>
  <c r="G81" i="11"/>
  <c r="G58" i="11"/>
  <c r="G294" i="11"/>
  <c r="G279" i="11"/>
  <c r="G264" i="11"/>
  <c r="G249" i="11"/>
  <c r="G234" i="11"/>
  <c r="G219" i="11"/>
  <c r="G204" i="11"/>
  <c r="G189" i="11"/>
  <c r="G174" i="11"/>
  <c r="G159" i="11"/>
  <c r="G144" i="11"/>
  <c r="G129" i="11"/>
  <c r="G385" i="11"/>
  <c r="G354" i="11"/>
  <c r="G339" i="11"/>
  <c r="G324" i="11"/>
  <c r="G309" i="11"/>
  <c r="G295" i="11"/>
  <c r="G160" i="11"/>
  <c r="P37" i="11"/>
  <c r="Q37" i="11" s="1"/>
  <c r="Q357" i="11"/>
  <c r="Q221" i="11"/>
  <c r="Q85" i="11"/>
  <c r="Q126" i="11"/>
  <c r="Q148" i="11"/>
  <c r="Q227" i="11"/>
  <c r="Q370" i="11"/>
  <c r="Q114" i="11"/>
  <c r="Q273" i="11"/>
  <c r="Q192" i="11"/>
  <c r="Q143" i="11"/>
  <c r="Q347" i="11"/>
  <c r="Q91" i="11"/>
  <c r="Q266" i="11"/>
  <c r="Q201" i="11"/>
  <c r="Q376" i="11"/>
  <c r="Q120" i="11"/>
  <c r="Q311" i="11"/>
  <c r="Q55" i="11"/>
  <c r="Q262" i="11"/>
  <c r="Q293" i="11"/>
  <c r="Q157" i="11"/>
  <c r="Q332" i="11"/>
  <c r="Q62" i="11"/>
  <c r="Q373" i="11"/>
  <c r="Q132" i="11"/>
  <c r="Q211" i="11"/>
  <c r="Q354" i="11"/>
  <c r="Q98" i="11"/>
  <c r="Q257" i="11"/>
  <c r="Q176" i="11"/>
  <c r="Q383" i="11"/>
  <c r="Q127" i="11"/>
  <c r="Q331" i="11"/>
  <c r="Q75" i="11"/>
  <c r="Q250" i="11"/>
  <c r="Q185" i="11"/>
  <c r="Q360" i="11"/>
  <c r="Q104" i="11"/>
  <c r="Q295" i="11"/>
  <c r="Q39" i="11"/>
  <c r="Q246" i="11"/>
  <c r="Q229" i="11"/>
  <c r="Q93" i="11"/>
  <c r="Q268" i="11"/>
  <c r="Q309" i="11"/>
  <c r="Q372" i="11"/>
  <c r="Q116" i="11"/>
  <c r="Q195" i="11"/>
  <c r="Q338" i="11"/>
  <c r="Q82" i="11"/>
  <c r="Q241" i="11"/>
  <c r="Q160" i="11"/>
  <c r="Q367" i="11"/>
  <c r="Q111" i="11"/>
  <c r="Q315" i="11"/>
  <c r="Q59" i="11"/>
  <c r="Q234" i="11"/>
  <c r="Q169" i="11"/>
  <c r="Q344" i="11"/>
  <c r="Q88" i="11"/>
  <c r="Q279" i="11"/>
  <c r="Q230" i="11"/>
  <c r="Q159" i="11"/>
  <c r="Q365" i="11"/>
  <c r="Q165" i="11"/>
  <c r="Q334" i="11"/>
  <c r="Q204" i="11"/>
  <c r="Q381" i="11"/>
  <c r="Q245" i="11"/>
  <c r="Q356" i="11"/>
  <c r="Q100" i="11"/>
  <c r="Q179" i="11"/>
  <c r="Q322" i="11"/>
  <c r="Q66" i="11"/>
  <c r="Q225" i="11"/>
  <c r="Q144" i="11"/>
  <c r="Q351" i="11"/>
  <c r="Q95" i="11"/>
  <c r="Q299" i="11"/>
  <c r="Q43" i="11"/>
  <c r="Q218" i="11"/>
  <c r="Q153" i="11"/>
  <c r="Q328" i="11"/>
  <c r="Q72" i="11"/>
  <c r="Q263" i="11"/>
  <c r="Q214" i="11"/>
  <c r="Q278" i="11"/>
  <c r="Q301" i="11"/>
  <c r="Q101" i="11"/>
  <c r="Q270" i="11"/>
  <c r="Q140" i="11"/>
  <c r="Q317" i="11"/>
  <c r="Q181" i="11"/>
  <c r="Q340" i="11"/>
  <c r="Q84" i="11"/>
  <c r="Q163" i="11"/>
  <c r="Q306" i="11"/>
  <c r="Q50" i="11"/>
  <c r="Q209" i="11"/>
  <c r="Q384" i="11"/>
  <c r="Q128" i="11"/>
  <c r="Q335" i="11"/>
  <c r="Q79" i="11"/>
  <c r="Q283" i="11"/>
  <c r="Q202" i="11"/>
  <c r="Q137" i="11"/>
  <c r="Q312" i="11"/>
  <c r="Q56" i="11"/>
  <c r="Q247" i="11"/>
  <c r="Q198" i="11"/>
  <c r="Q237" i="11"/>
  <c r="Q348" i="11"/>
  <c r="Q206" i="11"/>
  <c r="Q76" i="11"/>
  <c r="Q253" i="11"/>
  <c r="Q117" i="11"/>
  <c r="Q324" i="11"/>
  <c r="Q68" i="11"/>
  <c r="Q147" i="11"/>
  <c r="Q290" i="11"/>
  <c r="Q193" i="11"/>
  <c r="Q368" i="11"/>
  <c r="Q112" i="11"/>
  <c r="Q319" i="11"/>
  <c r="Q63" i="11"/>
  <c r="Q267" i="11"/>
  <c r="Q186" i="11"/>
  <c r="Q377" i="11"/>
  <c r="Q121" i="11"/>
  <c r="Q296" i="11"/>
  <c r="Q40" i="11"/>
  <c r="Q231" i="11"/>
  <c r="Q182" i="11"/>
  <c r="Q173" i="11"/>
  <c r="Q284" i="11"/>
  <c r="Q142" i="11"/>
  <c r="Q325" i="11"/>
  <c r="Q189" i="11"/>
  <c r="Q46" i="11"/>
  <c r="Q308" i="11"/>
  <c r="Q52" i="11"/>
  <c r="Q131" i="11"/>
  <c r="Q274" i="11"/>
  <c r="Q177" i="11"/>
  <c r="Q352" i="11"/>
  <c r="Q96" i="11"/>
  <c r="Q303" i="11"/>
  <c r="Q47" i="11"/>
  <c r="Q251" i="11"/>
  <c r="Q170" i="11"/>
  <c r="Q361" i="11"/>
  <c r="Q105" i="11"/>
  <c r="Q280" i="11"/>
  <c r="Q215" i="11"/>
  <c r="Q166" i="11"/>
  <c r="Q109" i="11"/>
  <c r="Q350" i="11"/>
  <c r="Q220" i="11"/>
  <c r="Q78" i="11"/>
  <c r="Q261" i="11"/>
  <c r="Q125" i="11"/>
  <c r="Q292" i="11"/>
  <c r="Q371" i="11"/>
  <c r="Q115" i="11"/>
  <c r="Q258" i="11"/>
  <c r="Q161" i="11"/>
  <c r="Q336" i="11"/>
  <c r="Q80" i="11"/>
  <c r="Q287" i="11"/>
  <c r="Q45" i="11"/>
  <c r="Q235" i="11"/>
  <c r="Q154" i="11"/>
  <c r="Q345" i="11"/>
  <c r="Q89" i="11"/>
  <c r="Q264" i="11"/>
  <c r="Q199" i="11"/>
  <c r="Q150" i="11"/>
  <c r="Q286" i="11"/>
  <c r="Q156" i="11"/>
  <c r="Q197" i="11"/>
  <c r="Q61" i="11"/>
  <c r="Q366" i="11"/>
  <c r="Q276" i="11"/>
  <c r="Q355" i="11"/>
  <c r="Q99" i="11"/>
  <c r="Q242" i="11"/>
  <c r="Q145" i="11"/>
  <c r="Q320" i="11"/>
  <c r="Q64" i="11"/>
  <c r="Q271" i="11"/>
  <c r="Q44" i="11"/>
  <c r="Q219" i="11"/>
  <c r="Q138" i="11"/>
  <c r="Q329" i="11"/>
  <c r="Q73" i="11"/>
  <c r="Q248" i="11"/>
  <c r="Q183" i="11"/>
  <c r="Q134" i="11"/>
  <c r="Q364" i="11"/>
  <c r="Q222" i="11"/>
  <c r="Q92" i="11"/>
  <c r="Q133" i="11"/>
  <c r="Q302" i="11"/>
  <c r="Q260" i="11"/>
  <c r="Q339" i="11"/>
  <c r="Q83" i="11"/>
  <c r="Q226" i="11"/>
  <c r="Q385" i="11"/>
  <c r="Q129" i="11"/>
  <c r="Q304" i="11"/>
  <c r="Q48" i="11"/>
  <c r="Q255" i="11"/>
  <c r="Q203" i="11"/>
  <c r="Q378" i="11"/>
  <c r="Q122" i="11"/>
  <c r="Q313" i="11"/>
  <c r="Q57" i="11"/>
  <c r="Q232" i="11"/>
  <c r="Q167" i="11"/>
  <c r="Q374" i="11"/>
  <c r="Q118" i="11"/>
  <c r="Q285" i="11"/>
  <c r="Q149" i="11"/>
  <c r="Q190" i="11"/>
  <c r="Q60" i="11"/>
  <c r="Q243" i="11"/>
  <c r="Q289" i="11"/>
  <c r="Q208" i="11"/>
  <c r="Q363" i="11"/>
  <c r="Q136" i="11"/>
  <c r="Q53" i="11"/>
  <c r="Q300" i="11"/>
  <c r="Q158" i="11"/>
  <c r="Q333" i="11"/>
  <c r="Q69" i="11"/>
  <c r="Q380" i="11"/>
  <c r="Q238" i="11"/>
  <c r="Q244" i="11"/>
  <c r="Q323" i="11"/>
  <c r="Q67" i="11"/>
  <c r="Q210" i="11"/>
  <c r="Q369" i="11"/>
  <c r="Q113" i="11"/>
  <c r="Q288" i="11"/>
  <c r="Q239" i="11"/>
  <c r="Q187" i="11"/>
  <c r="Q362" i="11"/>
  <c r="Q106" i="11"/>
  <c r="Q297" i="11"/>
  <c r="Q41" i="11"/>
  <c r="Q216" i="11"/>
  <c r="Q151" i="11"/>
  <c r="Q358" i="11"/>
  <c r="Q102" i="11"/>
  <c r="Q236" i="11"/>
  <c r="Q94" i="11"/>
  <c r="Q269" i="11"/>
  <c r="Q316" i="11"/>
  <c r="Q174" i="11"/>
  <c r="Q228" i="11"/>
  <c r="Q307" i="11"/>
  <c r="Q51" i="11"/>
  <c r="Q194" i="11"/>
  <c r="Q353" i="11"/>
  <c r="Q97" i="11"/>
  <c r="Q272" i="11"/>
  <c r="Q223" i="11"/>
  <c r="Q171" i="11"/>
  <c r="Q346" i="11"/>
  <c r="Q90" i="11"/>
  <c r="Q281" i="11"/>
  <c r="Q200" i="11"/>
  <c r="Q135" i="11"/>
  <c r="Q342" i="11"/>
  <c r="Q86" i="11"/>
  <c r="Q107" i="11"/>
  <c r="Q327" i="11"/>
  <c r="Q172" i="11"/>
  <c r="Q341" i="11"/>
  <c r="Q205" i="11"/>
  <c r="Q382" i="11"/>
  <c r="Q252" i="11"/>
  <c r="Q110" i="11"/>
  <c r="Q212" i="11"/>
  <c r="Q291" i="11"/>
  <c r="Q178" i="11"/>
  <c r="Q337" i="11"/>
  <c r="Q81" i="11"/>
  <c r="Q256" i="11"/>
  <c r="Q207" i="11"/>
  <c r="Q155" i="11"/>
  <c r="Q330" i="11"/>
  <c r="Q74" i="11"/>
  <c r="Q265" i="11"/>
  <c r="Q184" i="11"/>
  <c r="Q375" i="11"/>
  <c r="Q119" i="11"/>
  <c r="Q326" i="11"/>
  <c r="Q70" i="11"/>
  <c r="Q130" i="11"/>
  <c r="Q282" i="11"/>
  <c r="Q71" i="11"/>
  <c r="Q108" i="11"/>
  <c r="Q277" i="11"/>
  <c r="Q141" i="11"/>
  <c r="Q318" i="11"/>
  <c r="Q188" i="11"/>
  <c r="Q196" i="11"/>
  <c r="Q275" i="11"/>
  <c r="Q162" i="11"/>
  <c r="Q321" i="11"/>
  <c r="Q65" i="11"/>
  <c r="Q240" i="11"/>
  <c r="Q191" i="11"/>
  <c r="Q139" i="11"/>
  <c r="Q314" i="11"/>
  <c r="Q58" i="11"/>
  <c r="Q249" i="11"/>
  <c r="Q168" i="11"/>
  <c r="Q359" i="11"/>
  <c r="Q103" i="11"/>
  <c r="Q310" i="11"/>
  <c r="Q54" i="11"/>
  <c r="Q349" i="11"/>
  <c r="Q213" i="11"/>
  <c r="Q77" i="11"/>
  <c r="Q254" i="11"/>
  <c r="Q124" i="11"/>
  <c r="Q180" i="11"/>
  <c r="Q259" i="11"/>
  <c r="Q146" i="11"/>
  <c r="Q305" i="11"/>
  <c r="Q49" i="11"/>
  <c r="Q224" i="11"/>
  <c r="Q175" i="11"/>
  <c r="Q379" i="11"/>
  <c r="Q123" i="11"/>
  <c r="Q298" i="11"/>
  <c r="Q42" i="11"/>
  <c r="Q233" i="11"/>
  <c r="Q152" i="11"/>
  <c r="Q343" i="11"/>
  <c r="Q87" i="11"/>
  <c r="Q294" i="11"/>
  <c r="Q38" i="11"/>
  <c r="Q164" i="11"/>
  <c r="Q217" i="11"/>
  <c r="AB35" i="10"/>
  <c r="AD34" i="10"/>
  <c r="F37" i="10"/>
  <c r="G37" i="10" s="1"/>
  <c r="G87" i="10"/>
  <c r="G92" i="10"/>
  <c r="G75" i="10"/>
  <c r="G358" i="10"/>
  <c r="G343" i="10"/>
  <c r="G328" i="10"/>
  <c r="G313" i="10"/>
  <c r="G298" i="10"/>
  <c r="G267" i="10"/>
  <c r="G236" i="10"/>
  <c r="G205" i="10"/>
  <c r="G174" i="10"/>
  <c r="G143" i="10"/>
  <c r="G112" i="10"/>
  <c r="G368" i="10"/>
  <c r="G337" i="10"/>
  <c r="G306" i="10"/>
  <c r="G291" i="10"/>
  <c r="G276" i="10"/>
  <c r="G261" i="10"/>
  <c r="G105" i="10"/>
  <c r="G69" i="10"/>
  <c r="G76" i="10"/>
  <c r="G59" i="10"/>
  <c r="G106" i="10"/>
  <c r="G118" i="10"/>
  <c r="G374" i="10"/>
  <c r="G359" i="10"/>
  <c r="G344" i="10"/>
  <c r="G329" i="10"/>
  <c r="G314" i="10"/>
  <c r="G283" i="10"/>
  <c r="G252" i="10"/>
  <c r="G221" i="10"/>
  <c r="G190" i="10"/>
  <c r="G159" i="10"/>
  <c r="G128" i="10"/>
  <c r="G384" i="10"/>
  <c r="G353" i="10"/>
  <c r="G322" i="10"/>
  <c r="G307" i="10"/>
  <c r="G292" i="10"/>
  <c r="G277" i="10"/>
  <c r="G85" i="10"/>
  <c r="G56" i="10"/>
  <c r="G93" i="10"/>
  <c r="G60" i="10"/>
  <c r="G43" i="10"/>
  <c r="G90" i="10"/>
  <c r="G100" i="10"/>
  <c r="G134" i="10"/>
  <c r="G119" i="10"/>
  <c r="G375" i="10"/>
  <c r="G360" i="10"/>
  <c r="G345" i="10"/>
  <c r="G330" i="10"/>
  <c r="G299" i="10"/>
  <c r="G268" i="10"/>
  <c r="G237" i="10"/>
  <c r="G206" i="10"/>
  <c r="G175" i="10"/>
  <c r="G144" i="10"/>
  <c r="G113" i="10"/>
  <c r="G369" i="10"/>
  <c r="G338" i="10"/>
  <c r="G323" i="10"/>
  <c r="G308" i="10"/>
  <c r="G293" i="10"/>
  <c r="G383" i="10"/>
  <c r="G64" i="10"/>
  <c r="G103" i="10"/>
  <c r="G77" i="10"/>
  <c r="G44" i="10"/>
  <c r="G74" i="10"/>
  <c r="G84" i="10"/>
  <c r="G99" i="10"/>
  <c r="G150" i="10"/>
  <c r="G135" i="10"/>
  <c r="G120" i="10"/>
  <c r="G376" i="10"/>
  <c r="G361" i="10"/>
  <c r="G346" i="10"/>
  <c r="G315" i="10"/>
  <c r="G284" i="10"/>
  <c r="G253" i="10"/>
  <c r="G222" i="10"/>
  <c r="G191" i="10"/>
  <c r="G160" i="10"/>
  <c r="G129" i="10"/>
  <c r="G385" i="10"/>
  <c r="G354" i="10"/>
  <c r="G339" i="10"/>
  <c r="G324" i="10"/>
  <c r="G309" i="10"/>
  <c r="G53" i="10"/>
  <c r="G61" i="10"/>
  <c r="G58" i="10"/>
  <c r="G102" i="10"/>
  <c r="G68" i="10"/>
  <c r="G83" i="10"/>
  <c r="G166" i="10"/>
  <c r="G151" i="10"/>
  <c r="G136" i="10"/>
  <c r="G121" i="10"/>
  <c r="G377" i="10"/>
  <c r="G362" i="10"/>
  <c r="G331" i="10"/>
  <c r="G300" i="10"/>
  <c r="G269" i="10"/>
  <c r="G238" i="10"/>
  <c r="G207" i="10"/>
  <c r="G176" i="10"/>
  <c r="G145" i="10"/>
  <c r="G114" i="10"/>
  <c r="G370" i="10"/>
  <c r="G355" i="10"/>
  <c r="G340" i="10"/>
  <c r="G325" i="10"/>
  <c r="G220" i="10"/>
  <c r="G96" i="10"/>
  <c r="G45" i="10"/>
  <c r="G42" i="10"/>
  <c r="G86" i="10"/>
  <c r="G52" i="10"/>
  <c r="G67" i="10"/>
  <c r="G98" i="10"/>
  <c r="G182" i="10"/>
  <c r="G167" i="10"/>
  <c r="G152" i="10"/>
  <c r="G137" i="10"/>
  <c r="G122" i="10"/>
  <c r="G378" i="10"/>
  <c r="G347" i="10"/>
  <c r="G316" i="10"/>
  <c r="G285" i="10"/>
  <c r="G254" i="10"/>
  <c r="G223" i="10"/>
  <c r="G192" i="10"/>
  <c r="G161" i="10"/>
  <c r="G130" i="10"/>
  <c r="G115" i="10"/>
  <c r="G371" i="10"/>
  <c r="G356" i="10"/>
  <c r="G341" i="10"/>
  <c r="G189" i="10"/>
  <c r="G41" i="10"/>
  <c r="G73" i="10"/>
  <c r="G70" i="10"/>
  <c r="G51" i="10"/>
  <c r="G82" i="10"/>
  <c r="G198" i="10"/>
  <c r="G183" i="10"/>
  <c r="G168" i="10"/>
  <c r="G153" i="10"/>
  <c r="G138" i="10"/>
  <c r="G107" i="10"/>
  <c r="G363" i="10"/>
  <c r="G332" i="10"/>
  <c r="G301" i="10"/>
  <c r="G270" i="10"/>
  <c r="G239" i="10"/>
  <c r="G208" i="10"/>
  <c r="G177" i="10"/>
  <c r="G146" i="10"/>
  <c r="G131" i="10"/>
  <c r="G116" i="10"/>
  <c r="G372" i="10"/>
  <c r="G357" i="10"/>
  <c r="G40" i="10"/>
  <c r="G72" i="10"/>
  <c r="G91" i="10"/>
  <c r="G342" i="10"/>
  <c r="G312" i="10"/>
  <c r="G251" i="10"/>
  <c r="G127" i="10"/>
  <c r="G321" i="10"/>
  <c r="G88" i="10"/>
  <c r="G54" i="10"/>
  <c r="G66" i="10"/>
  <c r="G214" i="10"/>
  <c r="G199" i="10"/>
  <c r="G184" i="10"/>
  <c r="G169" i="10"/>
  <c r="G154" i="10"/>
  <c r="G123" i="10"/>
  <c r="G379" i="10"/>
  <c r="G348" i="10"/>
  <c r="G317" i="10"/>
  <c r="G286" i="10"/>
  <c r="G255" i="10"/>
  <c r="G224" i="10"/>
  <c r="G193" i="10"/>
  <c r="G162" i="10"/>
  <c r="G147" i="10"/>
  <c r="G132" i="10"/>
  <c r="G117" i="10"/>
  <c r="G373" i="10"/>
  <c r="G39" i="10"/>
  <c r="G71" i="10"/>
  <c r="G95" i="10"/>
  <c r="G94" i="10"/>
  <c r="G38" i="10"/>
  <c r="G50" i="10"/>
  <c r="G97" i="10"/>
  <c r="G230" i="10"/>
  <c r="G215" i="10"/>
  <c r="G200" i="10"/>
  <c r="G185" i="10"/>
  <c r="G170" i="10"/>
  <c r="G139" i="10"/>
  <c r="G108" i="10"/>
  <c r="G364" i="10"/>
  <c r="G333" i="10"/>
  <c r="G302" i="10"/>
  <c r="G271" i="10"/>
  <c r="G240" i="10"/>
  <c r="G209" i="10"/>
  <c r="G178" i="10"/>
  <c r="G163" i="10"/>
  <c r="G148" i="10"/>
  <c r="G133" i="10"/>
  <c r="G79" i="10"/>
  <c r="G78" i="10"/>
  <c r="G81" i="10"/>
  <c r="G246" i="10"/>
  <c r="G231" i="10"/>
  <c r="G216" i="10"/>
  <c r="G201" i="10"/>
  <c r="G186" i="10"/>
  <c r="G155" i="10"/>
  <c r="G124" i="10"/>
  <c r="G380" i="10"/>
  <c r="G349" i="10"/>
  <c r="G318" i="10"/>
  <c r="G287" i="10"/>
  <c r="G256" i="10"/>
  <c r="G225" i="10"/>
  <c r="G194" i="10"/>
  <c r="G179" i="10"/>
  <c r="G164" i="10"/>
  <c r="G149" i="10"/>
  <c r="G290" i="10"/>
  <c r="G57" i="10"/>
  <c r="G104" i="10"/>
  <c r="G63" i="10"/>
  <c r="G62" i="10"/>
  <c r="G65" i="10"/>
  <c r="G262" i="10"/>
  <c r="G247" i="10"/>
  <c r="G232" i="10"/>
  <c r="G217" i="10"/>
  <c r="G202" i="10"/>
  <c r="G171" i="10"/>
  <c r="G140" i="10"/>
  <c r="G109" i="10"/>
  <c r="G365" i="10"/>
  <c r="G334" i="10"/>
  <c r="G303" i="10"/>
  <c r="G272" i="10"/>
  <c r="G241" i="10"/>
  <c r="G210" i="10"/>
  <c r="G195" i="10"/>
  <c r="G180" i="10"/>
  <c r="G165" i="10"/>
  <c r="G275" i="10"/>
  <c r="G55" i="10"/>
  <c r="G47" i="10"/>
  <c r="G46" i="10"/>
  <c r="G49" i="10"/>
  <c r="G278" i="10"/>
  <c r="G263" i="10"/>
  <c r="G248" i="10"/>
  <c r="G233" i="10"/>
  <c r="G218" i="10"/>
  <c r="G187" i="10"/>
  <c r="G156" i="10"/>
  <c r="G125" i="10"/>
  <c r="G381" i="10"/>
  <c r="G350" i="10"/>
  <c r="G319" i="10"/>
  <c r="G288" i="10"/>
  <c r="G257" i="10"/>
  <c r="G226" i="10"/>
  <c r="G211" i="10"/>
  <c r="G196" i="10"/>
  <c r="G181" i="10"/>
  <c r="G101" i="10"/>
  <c r="G294" i="10"/>
  <c r="G279" i="10"/>
  <c r="G264" i="10"/>
  <c r="G249" i="10"/>
  <c r="G234" i="10"/>
  <c r="G203" i="10"/>
  <c r="G172" i="10"/>
  <c r="G141" i="10"/>
  <c r="G110" i="10"/>
  <c r="G366" i="10"/>
  <c r="G335" i="10"/>
  <c r="G304" i="10"/>
  <c r="G273" i="10"/>
  <c r="G242" i="10"/>
  <c r="G227" i="10"/>
  <c r="G212" i="10"/>
  <c r="G197" i="10"/>
  <c r="G260" i="10"/>
  <c r="G48" i="10"/>
  <c r="G80" i="10"/>
  <c r="G310" i="10"/>
  <c r="G295" i="10"/>
  <c r="G280" i="10"/>
  <c r="G265" i="10"/>
  <c r="G250" i="10"/>
  <c r="G219" i="10"/>
  <c r="G188" i="10"/>
  <c r="G157" i="10"/>
  <c r="G126" i="10"/>
  <c r="G382" i="10"/>
  <c r="G351" i="10"/>
  <c r="G320" i="10"/>
  <c r="G289" i="10"/>
  <c r="G258" i="10"/>
  <c r="G243" i="10"/>
  <c r="G228" i="10"/>
  <c r="G213" i="10"/>
  <c r="G282" i="10"/>
  <c r="G89" i="10"/>
  <c r="G326" i="10"/>
  <c r="G311" i="10"/>
  <c r="G296" i="10"/>
  <c r="G281" i="10"/>
  <c r="G266" i="10"/>
  <c r="G235" i="10"/>
  <c r="G204" i="10"/>
  <c r="G173" i="10"/>
  <c r="G142" i="10"/>
  <c r="G111" i="10"/>
  <c r="G367" i="10"/>
  <c r="G336" i="10"/>
  <c r="G305" i="10"/>
  <c r="G274" i="10"/>
  <c r="G259" i="10"/>
  <c r="G244" i="10"/>
  <c r="G229" i="10"/>
  <c r="G327" i="10"/>
  <c r="G297" i="10"/>
  <c r="G158" i="10"/>
  <c r="G352" i="10"/>
  <c r="G245" i="10"/>
  <c r="P37" i="10"/>
  <c r="Q37" i="10" s="1"/>
  <c r="Q174" i="10"/>
  <c r="Q301" i="10"/>
  <c r="Q45" i="10"/>
  <c r="Q156" i="10"/>
  <c r="Q251" i="10"/>
  <c r="Q346" i="10"/>
  <c r="Q90" i="10"/>
  <c r="Q185" i="10"/>
  <c r="Q280" i="10"/>
  <c r="Q135" i="10"/>
  <c r="Q230" i="10"/>
  <c r="Q325" i="10"/>
  <c r="Q69" i="10"/>
  <c r="Q148" i="10"/>
  <c r="Q227" i="10"/>
  <c r="Q306" i="10"/>
  <c r="Q50" i="10"/>
  <c r="Q145" i="10"/>
  <c r="Q240" i="10"/>
  <c r="Q335" i="10"/>
  <c r="Q79" i="10"/>
  <c r="Q285" i="10"/>
  <c r="Q140" i="10"/>
  <c r="Q235" i="10"/>
  <c r="Q330" i="10"/>
  <c r="Q74" i="10"/>
  <c r="Q169" i="10"/>
  <c r="Q264" i="10"/>
  <c r="Q375" i="10"/>
  <c r="Q119" i="10"/>
  <c r="Q214" i="10"/>
  <c r="Q309" i="10"/>
  <c r="Q53" i="10"/>
  <c r="Q132" i="10"/>
  <c r="Q211" i="10"/>
  <c r="Q290" i="10"/>
  <c r="Q385" i="10"/>
  <c r="Q129" i="10"/>
  <c r="Q224" i="10"/>
  <c r="Q319" i="10"/>
  <c r="Q63" i="10"/>
  <c r="Q351" i="10"/>
  <c r="Q269" i="10"/>
  <c r="Q380" i="10"/>
  <c r="Q124" i="10"/>
  <c r="Q219" i="10"/>
  <c r="Q314" i="10"/>
  <c r="Q58" i="10"/>
  <c r="Q153" i="10"/>
  <c r="Q248" i="10"/>
  <c r="Q359" i="10"/>
  <c r="Q103" i="10"/>
  <c r="Q198" i="10"/>
  <c r="Q293" i="10"/>
  <c r="Q372" i="10"/>
  <c r="Q116" i="10"/>
  <c r="Q195" i="10"/>
  <c r="Q274" i="10"/>
  <c r="Q369" i="10"/>
  <c r="Q113" i="10"/>
  <c r="Q208" i="10"/>
  <c r="Q303" i="10"/>
  <c r="Q47" i="10"/>
  <c r="Q256" i="10"/>
  <c r="Q238" i="10"/>
  <c r="Q253" i="10"/>
  <c r="Q364" i="10"/>
  <c r="Q108" i="10"/>
  <c r="Q203" i="10"/>
  <c r="Q298" i="10"/>
  <c r="Q42" i="10"/>
  <c r="Q137" i="10"/>
  <c r="Q232" i="10"/>
  <c r="Q343" i="10"/>
  <c r="Q87" i="10"/>
  <c r="Q182" i="10"/>
  <c r="Q277" i="10"/>
  <c r="Q356" i="10"/>
  <c r="Q100" i="10"/>
  <c r="Q179" i="10"/>
  <c r="Q258" i="10"/>
  <c r="Q353" i="10"/>
  <c r="Q97" i="10"/>
  <c r="Q192" i="10"/>
  <c r="Q287" i="10"/>
  <c r="Q318" i="10"/>
  <c r="Q254" i="10"/>
  <c r="Q237" i="10"/>
  <c r="Q348" i="10"/>
  <c r="Q92" i="10"/>
  <c r="Q187" i="10"/>
  <c r="Q282" i="10"/>
  <c r="Q377" i="10"/>
  <c r="Q121" i="10"/>
  <c r="Q216" i="10"/>
  <c r="Q327" i="10"/>
  <c r="Q71" i="10"/>
  <c r="Q166" i="10"/>
  <c r="Q261" i="10"/>
  <c r="Q340" i="10"/>
  <c r="Q84" i="10"/>
  <c r="Q163" i="10"/>
  <c r="Q242" i="10"/>
  <c r="Q337" i="10"/>
  <c r="Q81" i="10"/>
  <c r="Q176" i="10"/>
  <c r="Q271" i="10"/>
  <c r="Q142" i="10"/>
  <c r="Q221" i="10"/>
  <c r="Q332" i="10"/>
  <c r="Q76" i="10"/>
  <c r="Q171" i="10"/>
  <c r="Q266" i="10"/>
  <c r="Q361" i="10"/>
  <c r="Q105" i="10"/>
  <c r="Q200" i="10"/>
  <c r="Q311" i="10"/>
  <c r="Q55" i="10"/>
  <c r="Q150" i="10"/>
  <c r="Q245" i="10"/>
  <c r="Q324" i="10"/>
  <c r="Q68" i="10"/>
  <c r="Q147" i="10"/>
  <c r="Q226" i="10"/>
  <c r="Q321" i="10"/>
  <c r="Q65" i="10"/>
  <c r="Q160" i="10"/>
  <c r="Q255" i="10"/>
  <c r="Q270" i="10"/>
  <c r="Q222" i="10"/>
  <c r="Q382" i="10"/>
  <c r="Q205" i="10"/>
  <c r="Q316" i="10"/>
  <c r="Q60" i="10"/>
  <c r="Q155" i="10"/>
  <c r="Q250" i="10"/>
  <c r="Q345" i="10"/>
  <c r="Q89" i="10"/>
  <c r="Q184" i="10"/>
  <c r="Q295" i="10"/>
  <c r="Q39" i="10"/>
  <c r="Q134" i="10"/>
  <c r="Q229" i="10"/>
  <c r="Q308" i="10"/>
  <c r="Q52" i="10"/>
  <c r="Q131" i="10"/>
  <c r="Q210" i="10"/>
  <c r="Q305" i="10"/>
  <c r="Q49" i="10"/>
  <c r="Q144" i="10"/>
  <c r="Q239" i="10"/>
  <c r="Q317" i="10"/>
  <c r="Q61" i="10"/>
  <c r="Q267" i="10"/>
  <c r="Q362" i="10"/>
  <c r="Q106" i="10"/>
  <c r="Q296" i="10"/>
  <c r="Q151" i="10"/>
  <c r="Q341" i="10"/>
  <c r="Q85" i="10"/>
  <c r="Q243" i="10"/>
  <c r="Q66" i="10"/>
  <c r="Q190" i="10"/>
  <c r="Q126" i="10"/>
  <c r="Q366" i="10"/>
  <c r="Q189" i="10"/>
  <c r="Q300" i="10"/>
  <c r="Q44" i="10"/>
  <c r="Q139" i="10"/>
  <c r="Q234" i="10"/>
  <c r="Q329" i="10"/>
  <c r="Q73" i="10"/>
  <c r="Q168" i="10"/>
  <c r="Q279" i="10"/>
  <c r="Q374" i="10"/>
  <c r="Q118" i="10"/>
  <c r="Q213" i="10"/>
  <c r="Q292" i="10"/>
  <c r="Q371" i="10"/>
  <c r="Q115" i="10"/>
  <c r="Q194" i="10"/>
  <c r="Q289" i="10"/>
  <c r="Q384" i="10"/>
  <c r="Q128" i="10"/>
  <c r="Q223" i="10"/>
  <c r="Q40" i="10"/>
  <c r="Q110" i="10"/>
  <c r="Q173" i="10"/>
  <c r="Q284" i="10"/>
  <c r="Q379" i="10"/>
  <c r="Q123" i="10"/>
  <c r="Q218" i="10"/>
  <c r="Q313" i="10"/>
  <c r="Q57" i="10"/>
  <c r="Q152" i="10"/>
  <c r="Q263" i="10"/>
  <c r="Q358" i="10"/>
  <c r="Q102" i="10"/>
  <c r="Q197" i="10"/>
  <c r="Q276" i="10"/>
  <c r="Q355" i="10"/>
  <c r="Q99" i="10"/>
  <c r="Q178" i="10"/>
  <c r="Q273" i="10"/>
  <c r="Q368" i="10"/>
  <c r="Q112" i="10"/>
  <c r="Q207" i="10"/>
  <c r="Q161" i="10"/>
  <c r="Q62" i="10"/>
  <c r="Q158" i="10"/>
  <c r="Q350" i="10"/>
  <c r="Q157" i="10"/>
  <c r="Q268" i="10"/>
  <c r="Q363" i="10"/>
  <c r="Q107" i="10"/>
  <c r="Q202" i="10"/>
  <c r="Q297" i="10"/>
  <c r="Q41" i="10"/>
  <c r="Q136" i="10"/>
  <c r="Q247" i="10"/>
  <c r="Q342" i="10"/>
  <c r="Q86" i="10"/>
  <c r="Q181" i="10"/>
  <c r="Q260" i="10"/>
  <c r="Q339" i="10"/>
  <c r="Q83" i="10"/>
  <c r="Q162" i="10"/>
  <c r="Q257" i="10"/>
  <c r="Q352" i="10"/>
  <c r="Q96" i="10"/>
  <c r="Q191" i="10"/>
  <c r="Q94" i="10"/>
  <c r="Q141" i="10"/>
  <c r="Q252" i="10"/>
  <c r="Q347" i="10"/>
  <c r="Q91" i="10"/>
  <c r="Q186" i="10"/>
  <c r="Q281" i="10"/>
  <c r="Q376" i="10"/>
  <c r="Q120" i="10"/>
  <c r="Q231" i="10"/>
  <c r="Q326" i="10"/>
  <c r="Q70" i="10"/>
  <c r="Q165" i="10"/>
  <c r="Q244" i="10"/>
  <c r="Q323" i="10"/>
  <c r="Q67" i="10"/>
  <c r="Q146" i="10"/>
  <c r="Q241" i="10"/>
  <c r="Q336" i="10"/>
  <c r="Q80" i="10"/>
  <c r="Q175" i="10"/>
  <c r="Q381" i="10"/>
  <c r="Q125" i="10"/>
  <c r="Q236" i="10"/>
  <c r="Q331" i="10"/>
  <c r="Q75" i="10"/>
  <c r="Q170" i="10"/>
  <c r="Q265" i="10"/>
  <c r="Q360" i="10"/>
  <c r="Q104" i="10"/>
  <c r="Q215" i="10"/>
  <c r="Q310" i="10"/>
  <c r="Q54" i="10"/>
  <c r="Q149" i="10"/>
  <c r="Q228" i="10"/>
  <c r="Q307" i="10"/>
  <c r="Q51" i="10"/>
  <c r="Q130" i="10"/>
  <c r="Q225" i="10"/>
  <c r="Q320" i="10"/>
  <c r="Q64" i="10"/>
  <c r="Q159" i="10"/>
  <c r="Q302" i="10"/>
  <c r="Q286" i="10"/>
  <c r="Q334" i="10"/>
  <c r="Q365" i="10"/>
  <c r="Q109" i="10"/>
  <c r="Q220" i="10"/>
  <c r="Q315" i="10"/>
  <c r="Q59" i="10"/>
  <c r="Q154" i="10"/>
  <c r="Q249" i="10"/>
  <c r="Q344" i="10"/>
  <c r="Q88" i="10"/>
  <c r="Q199" i="10"/>
  <c r="Q294" i="10"/>
  <c r="Q38" i="10"/>
  <c r="Q133" i="10"/>
  <c r="Q212" i="10"/>
  <c r="Q291" i="10"/>
  <c r="Q370" i="10"/>
  <c r="Q114" i="10"/>
  <c r="Q209" i="10"/>
  <c r="Q304" i="10"/>
  <c r="Q48" i="10"/>
  <c r="Q143" i="10"/>
  <c r="Q46" i="10"/>
  <c r="Q78" i="10"/>
  <c r="Q349" i="10"/>
  <c r="Q93" i="10"/>
  <c r="Q204" i="10"/>
  <c r="Q299" i="10"/>
  <c r="Q43" i="10"/>
  <c r="Q138" i="10"/>
  <c r="Q233" i="10"/>
  <c r="Q328" i="10"/>
  <c r="Q72" i="10"/>
  <c r="Q183" i="10"/>
  <c r="Q278" i="10"/>
  <c r="Q373" i="10"/>
  <c r="Q117" i="10"/>
  <c r="Q196" i="10"/>
  <c r="Q275" i="10"/>
  <c r="Q354" i="10"/>
  <c r="Q98" i="10"/>
  <c r="Q193" i="10"/>
  <c r="Q288" i="10"/>
  <c r="Q383" i="10"/>
  <c r="Q127" i="10"/>
  <c r="Q206" i="10"/>
  <c r="Q333" i="10"/>
  <c r="Q77" i="10"/>
  <c r="Q188" i="10"/>
  <c r="Q283" i="10"/>
  <c r="Q378" i="10"/>
  <c r="Q122" i="10"/>
  <c r="Q217" i="10"/>
  <c r="Q312" i="10"/>
  <c r="Q56" i="10"/>
  <c r="Q167" i="10"/>
  <c r="Q262" i="10"/>
  <c r="Q357" i="10"/>
  <c r="Q101" i="10"/>
  <c r="Q180" i="10"/>
  <c r="Q259" i="10"/>
  <c r="Q338" i="10"/>
  <c r="Q82" i="10"/>
  <c r="Q177" i="10"/>
  <c r="Q272" i="10"/>
  <c r="Q367" i="10"/>
  <c r="Q111" i="10"/>
  <c r="Q172" i="10"/>
  <c r="Q201" i="10"/>
  <c r="Q246" i="10"/>
  <c r="Q164" i="10"/>
  <c r="Q322" i="10"/>
  <c r="Q95" i="10"/>
  <c r="F37" i="9"/>
  <c r="G37" i="9" s="1"/>
  <c r="G63" i="9"/>
  <c r="G118" i="9"/>
  <c r="G374" i="9"/>
  <c r="G343" i="9"/>
  <c r="G312" i="9"/>
  <c r="G281" i="9"/>
  <c r="G250" i="9"/>
  <c r="G219" i="9"/>
  <c r="G188" i="9"/>
  <c r="G157" i="9"/>
  <c r="G126" i="9"/>
  <c r="G382" i="9"/>
  <c r="G351" i="9"/>
  <c r="G320" i="9"/>
  <c r="G289" i="9"/>
  <c r="G258" i="9"/>
  <c r="G227" i="9"/>
  <c r="G196" i="9"/>
  <c r="G165" i="9"/>
  <c r="G172" i="9"/>
  <c r="G39" i="9"/>
  <c r="G47" i="9"/>
  <c r="G90" i="9"/>
  <c r="G134" i="9"/>
  <c r="G103" i="9"/>
  <c r="G359" i="9"/>
  <c r="G328" i="9"/>
  <c r="G297" i="9"/>
  <c r="G266" i="9"/>
  <c r="G235" i="9"/>
  <c r="G204" i="9"/>
  <c r="G173" i="9"/>
  <c r="G142" i="9"/>
  <c r="G111" i="9"/>
  <c r="G367" i="9"/>
  <c r="G336" i="9"/>
  <c r="G305" i="9"/>
  <c r="G274" i="9"/>
  <c r="G243" i="9"/>
  <c r="G212" i="9"/>
  <c r="G181" i="9"/>
  <c r="G93" i="9"/>
  <c r="G74" i="9"/>
  <c r="G86" i="9"/>
  <c r="G150" i="9"/>
  <c r="G119" i="9"/>
  <c r="G375" i="9"/>
  <c r="G344" i="9"/>
  <c r="G313" i="9"/>
  <c r="G282" i="9"/>
  <c r="G251" i="9"/>
  <c r="G220" i="9"/>
  <c r="G189" i="9"/>
  <c r="G158" i="9"/>
  <c r="G127" i="9"/>
  <c r="G383" i="9"/>
  <c r="G352" i="9"/>
  <c r="G321" i="9"/>
  <c r="G290" i="9"/>
  <c r="G259" i="9"/>
  <c r="G228" i="9"/>
  <c r="G197" i="9"/>
  <c r="G265" i="9"/>
  <c r="G77" i="9"/>
  <c r="G58" i="9"/>
  <c r="G70" i="9"/>
  <c r="G166" i="9"/>
  <c r="G135" i="9"/>
  <c r="G104" i="9"/>
  <c r="G360" i="9"/>
  <c r="G329" i="9"/>
  <c r="G298" i="9"/>
  <c r="G267" i="9"/>
  <c r="G236" i="9"/>
  <c r="G205" i="9"/>
  <c r="G174" i="9"/>
  <c r="G143" i="9"/>
  <c r="G112" i="9"/>
  <c r="G368" i="9"/>
  <c r="G337" i="9"/>
  <c r="G306" i="9"/>
  <c r="G275" i="9"/>
  <c r="G244" i="9"/>
  <c r="G213" i="9"/>
  <c r="G358" i="9"/>
  <c r="G96" i="9"/>
  <c r="G61" i="9"/>
  <c r="G42" i="9"/>
  <c r="G88" i="9"/>
  <c r="G54" i="9"/>
  <c r="G84" i="9"/>
  <c r="G182" i="9"/>
  <c r="G151" i="9"/>
  <c r="G120" i="9"/>
  <c r="G376" i="9"/>
  <c r="G345" i="9"/>
  <c r="G314" i="9"/>
  <c r="G283" i="9"/>
  <c r="G252" i="9"/>
  <c r="G221" i="9"/>
  <c r="G190" i="9"/>
  <c r="G159" i="9"/>
  <c r="G128" i="9"/>
  <c r="G384" i="9"/>
  <c r="G353" i="9"/>
  <c r="G322" i="9"/>
  <c r="G291" i="9"/>
  <c r="G260" i="9"/>
  <c r="G229" i="9"/>
  <c r="G211" i="9"/>
  <c r="G66" i="9"/>
  <c r="G80" i="9"/>
  <c r="G45" i="9"/>
  <c r="G72" i="9"/>
  <c r="G38" i="9"/>
  <c r="G68" i="9"/>
  <c r="G198" i="9"/>
  <c r="G167" i="9"/>
  <c r="G136" i="9"/>
  <c r="G105" i="9"/>
  <c r="G361" i="9"/>
  <c r="G330" i="9"/>
  <c r="G299" i="9"/>
  <c r="G268" i="9"/>
  <c r="G237" i="9"/>
  <c r="G206" i="9"/>
  <c r="G175" i="9"/>
  <c r="G144" i="9"/>
  <c r="G113" i="9"/>
  <c r="G369" i="9"/>
  <c r="G338" i="9"/>
  <c r="G307" i="9"/>
  <c r="G276" i="9"/>
  <c r="G245" i="9"/>
  <c r="G296" i="9"/>
  <c r="G64" i="9"/>
  <c r="G91" i="9"/>
  <c r="G56" i="9"/>
  <c r="G52" i="9"/>
  <c r="G214" i="9"/>
  <c r="G183" i="9"/>
  <c r="G152" i="9"/>
  <c r="G121" i="9"/>
  <c r="G377" i="9"/>
  <c r="G346" i="9"/>
  <c r="G315" i="9"/>
  <c r="G284" i="9"/>
  <c r="G253" i="9"/>
  <c r="G222" i="9"/>
  <c r="G191" i="9"/>
  <c r="G160" i="9"/>
  <c r="G129" i="9"/>
  <c r="G385" i="9"/>
  <c r="G354" i="9"/>
  <c r="G323" i="9"/>
  <c r="G292" i="9"/>
  <c r="G261" i="9"/>
  <c r="G79" i="9"/>
  <c r="G44" i="9"/>
  <c r="G51" i="9"/>
  <c r="G102" i="9"/>
  <c r="G203" i="9"/>
  <c r="G110" i="9"/>
  <c r="G304" i="9"/>
  <c r="G48" i="9"/>
  <c r="G75" i="9"/>
  <c r="G40" i="9"/>
  <c r="G230" i="9"/>
  <c r="G199" i="9"/>
  <c r="G168" i="9"/>
  <c r="G137" i="9"/>
  <c r="G106" i="9"/>
  <c r="G362" i="9"/>
  <c r="G331" i="9"/>
  <c r="G300" i="9"/>
  <c r="G269" i="9"/>
  <c r="G238" i="9"/>
  <c r="G207" i="9"/>
  <c r="G176" i="9"/>
  <c r="G145" i="9"/>
  <c r="G114" i="9"/>
  <c r="G370" i="9"/>
  <c r="G339" i="9"/>
  <c r="G308" i="9"/>
  <c r="G277" i="9"/>
  <c r="G335" i="9"/>
  <c r="G94" i="9"/>
  <c r="G59" i="9"/>
  <c r="G246" i="9"/>
  <c r="G215" i="9"/>
  <c r="G184" i="9"/>
  <c r="G153" i="9"/>
  <c r="G122" i="9"/>
  <c r="G378" i="9"/>
  <c r="G347" i="9"/>
  <c r="G316" i="9"/>
  <c r="G285" i="9"/>
  <c r="G254" i="9"/>
  <c r="G223" i="9"/>
  <c r="G192" i="9"/>
  <c r="G161" i="9"/>
  <c r="G130" i="9"/>
  <c r="G99" i="9"/>
  <c r="G355" i="9"/>
  <c r="G324" i="9"/>
  <c r="G293" i="9"/>
  <c r="G234" i="9"/>
  <c r="G87" i="9"/>
  <c r="G97" i="9"/>
  <c r="G78" i="9"/>
  <c r="G43" i="9"/>
  <c r="G262" i="9"/>
  <c r="G231" i="9"/>
  <c r="G200" i="9"/>
  <c r="G169" i="9"/>
  <c r="G138" i="9"/>
  <c r="G107" i="9"/>
  <c r="G363" i="9"/>
  <c r="G332" i="9"/>
  <c r="G301" i="9"/>
  <c r="G270" i="9"/>
  <c r="G239" i="9"/>
  <c r="G208" i="9"/>
  <c r="G177" i="9"/>
  <c r="G146" i="9"/>
  <c r="G115" i="9"/>
  <c r="G371" i="9"/>
  <c r="G340" i="9"/>
  <c r="G309" i="9"/>
  <c r="G82" i="9"/>
  <c r="G50" i="9"/>
  <c r="G81" i="9"/>
  <c r="G62" i="9"/>
  <c r="G278" i="9"/>
  <c r="G247" i="9"/>
  <c r="G216" i="9"/>
  <c r="G185" i="9"/>
  <c r="G154" i="9"/>
  <c r="G123" i="9"/>
  <c r="G379" i="9"/>
  <c r="G348" i="9"/>
  <c r="G317" i="9"/>
  <c r="G286" i="9"/>
  <c r="G255" i="9"/>
  <c r="G224" i="9"/>
  <c r="G193" i="9"/>
  <c r="G162" i="9"/>
  <c r="G131" i="9"/>
  <c r="G100" i="9"/>
  <c r="G356" i="9"/>
  <c r="G325" i="9"/>
  <c r="G149" i="9"/>
  <c r="G71" i="9"/>
  <c r="G98" i="9"/>
  <c r="G65" i="9"/>
  <c r="G46" i="9"/>
  <c r="G89" i="9"/>
  <c r="G85" i="9"/>
  <c r="G294" i="9"/>
  <c r="G263" i="9"/>
  <c r="G232" i="9"/>
  <c r="G201" i="9"/>
  <c r="G170" i="9"/>
  <c r="G139" i="9"/>
  <c r="G108" i="9"/>
  <c r="G364" i="9"/>
  <c r="G333" i="9"/>
  <c r="G302" i="9"/>
  <c r="G271" i="9"/>
  <c r="G240" i="9"/>
  <c r="G209" i="9"/>
  <c r="G178" i="9"/>
  <c r="G147" i="9"/>
  <c r="G116" i="9"/>
  <c r="G372" i="9"/>
  <c r="G341" i="9"/>
  <c r="G273" i="9"/>
  <c r="G55" i="9"/>
  <c r="G49" i="9"/>
  <c r="G92" i="9"/>
  <c r="G73" i="9"/>
  <c r="G69" i="9"/>
  <c r="G310" i="9"/>
  <c r="G279" i="9"/>
  <c r="G248" i="9"/>
  <c r="G217" i="9"/>
  <c r="G186" i="9"/>
  <c r="G155" i="9"/>
  <c r="G124" i="9"/>
  <c r="G380" i="9"/>
  <c r="G349" i="9"/>
  <c r="G318" i="9"/>
  <c r="G287" i="9"/>
  <c r="G256" i="9"/>
  <c r="G225" i="9"/>
  <c r="G194" i="9"/>
  <c r="G163" i="9"/>
  <c r="G132" i="9"/>
  <c r="G101" i="9"/>
  <c r="G357" i="9"/>
  <c r="G180" i="9"/>
  <c r="G76" i="9"/>
  <c r="G57" i="9"/>
  <c r="G53" i="9"/>
  <c r="G83" i="9"/>
  <c r="G326" i="9"/>
  <c r="G295" i="9"/>
  <c r="G264" i="9"/>
  <c r="G233" i="9"/>
  <c r="G202" i="9"/>
  <c r="G171" i="9"/>
  <c r="G140" i="9"/>
  <c r="G109" i="9"/>
  <c r="G365" i="9"/>
  <c r="G334" i="9"/>
  <c r="G303" i="9"/>
  <c r="G272" i="9"/>
  <c r="G241" i="9"/>
  <c r="G210" i="9"/>
  <c r="G179" i="9"/>
  <c r="G148" i="9"/>
  <c r="G117" i="9"/>
  <c r="G373" i="9"/>
  <c r="G95" i="9"/>
  <c r="G60" i="9"/>
  <c r="G41" i="9"/>
  <c r="G67" i="9"/>
  <c r="G342" i="9"/>
  <c r="G311" i="9"/>
  <c r="G280" i="9"/>
  <c r="G249" i="9"/>
  <c r="G218" i="9"/>
  <c r="G187" i="9"/>
  <c r="G156" i="9"/>
  <c r="G125" i="9"/>
  <c r="G381" i="9"/>
  <c r="G350" i="9"/>
  <c r="G319" i="9"/>
  <c r="G288" i="9"/>
  <c r="G257" i="9"/>
  <c r="G226" i="9"/>
  <c r="G195" i="9"/>
  <c r="G164" i="9"/>
  <c r="G133" i="9"/>
  <c r="G327" i="9"/>
  <c r="G141" i="9"/>
  <c r="G366" i="9"/>
  <c r="G242" i="9"/>
  <c r="P37" i="9"/>
  <c r="Q37" i="9" s="1"/>
  <c r="Q216" i="9"/>
  <c r="Q106" i="9"/>
  <c r="Q41" i="9"/>
  <c r="Q89" i="9"/>
  <c r="Q137" i="9"/>
  <c r="Q185" i="9"/>
  <c r="Q233" i="9"/>
  <c r="Q192" i="9"/>
  <c r="Q287" i="9"/>
  <c r="Q286" i="9"/>
  <c r="Q349" i="9"/>
  <c r="Q93" i="9"/>
  <c r="Q172" i="9"/>
  <c r="Q315" i="9"/>
  <c r="Q59" i="9"/>
  <c r="Q215" i="9"/>
  <c r="Q293" i="9"/>
  <c r="Q148" i="9"/>
  <c r="Q243" i="9"/>
  <c r="Q370" i="9"/>
  <c r="Q114" i="9"/>
  <c r="Q161" i="9"/>
  <c r="Q166" i="9"/>
  <c r="Q57" i="9"/>
  <c r="Q40" i="9"/>
  <c r="Q88" i="9"/>
  <c r="Q136" i="9"/>
  <c r="Q81" i="9"/>
  <c r="Q176" i="9"/>
  <c r="Q271" i="9"/>
  <c r="Q270" i="9"/>
  <c r="Q333" i="9"/>
  <c r="Q77" i="9"/>
  <c r="Q156" i="9"/>
  <c r="Q299" i="9"/>
  <c r="Q43" i="9"/>
  <c r="Q199" i="9"/>
  <c r="Q277" i="9"/>
  <c r="Q132" i="9"/>
  <c r="Q227" i="9"/>
  <c r="Q354" i="9"/>
  <c r="Q98" i="9"/>
  <c r="Q56" i="9"/>
  <c r="Q113" i="9"/>
  <c r="Q38" i="9"/>
  <c r="Q86" i="9"/>
  <c r="Q385" i="9"/>
  <c r="Q282" i="9"/>
  <c r="Q160" i="9"/>
  <c r="Q255" i="9"/>
  <c r="Q254" i="9"/>
  <c r="Q317" i="9"/>
  <c r="Q61" i="9"/>
  <c r="Q140" i="9"/>
  <c r="Q283" i="9"/>
  <c r="Q183" i="9"/>
  <c r="Q261" i="9"/>
  <c r="Q372" i="9"/>
  <c r="Q116" i="9"/>
  <c r="Q211" i="9"/>
  <c r="Q338" i="9"/>
  <c r="Q82" i="9"/>
  <c r="Q265" i="9"/>
  <c r="Q58" i="9"/>
  <c r="Q330" i="9"/>
  <c r="Q184" i="9"/>
  <c r="Q144" i="9"/>
  <c r="Q239" i="9"/>
  <c r="Q238" i="9"/>
  <c r="Q301" i="9"/>
  <c r="Q45" i="9"/>
  <c r="Q380" i="9"/>
  <c r="Q124" i="9"/>
  <c r="Q267" i="9"/>
  <c r="Q167" i="9"/>
  <c r="Q245" i="9"/>
  <c r="Q356" i="9"/>
  <c r="Q100" i="9"/>
  <c r="Q195" i="9"/>
  <c r="Q322" i="9"/>
  <c r="Q66" i="9"/>
  <c r="Q281" i="9"/>
  <c r="Q378" i="9"/>
  <c r="Q377" i="9"/>
  <c r="Q337" i="9"/>
  <c r="Q384" i="9"/>
  <c r="Q128" i="9"/>
  <c r="Q223" i="9"/>
  <c r="Q222" i="9"/>
  <c r="Q285" i="9"/>
  <c r="Q364" i="9"/>
  <c r="Q108" i="9"/>
  <c r="Q251" i="9"/>
  <c r="Q151" i="9"/>
  <c r="Q229" i="9"/>
  <c r="Q340" i="9"/>
  <c r="Q84" i="9"/>
  <c r="Q179" i="9"/>
  <c r="Q306" i="9"/>
  <c r="Q50" i="9"/>
  <c r="Q232" i="9"/>
  <c r="Q329" i="9"/>
  <c r="Q328" i="9"/>
  <c r="Q134" i="9"/>
  <c r="Q368" i="9"/>
  <c r="Q112" i="9"/>
  <c r="Q207" i="9"/>
  <c r="Q206" i="9"/>
  <c r="Q269" i="9"/>
  <c r="Q348" i="9"/>
  <c r="Q92" i="9"/>
  <c r="Q235" i="9"/>
  <c r="Q135" i="9"/>
  <c r="Q213" i="9"/>
  <c r="Q324" i="9"/>
  <c r="Q68" i="9"/>
  <c r="Q163" i="9"/>
  <c r="Q290" i="9"/>
  <c r="Q182" i="9"/>
  <c r="Q280" i="9"/>
  <c r="Q278" i="9"/>
  <c r="Q376" i="9"/>
  <c r="Q374" i="9"/>
  <c r="Q352" i="9"/>
  <c r="Q96" i="9"/>
  <c r="Q191" i="9"/>
  <c r="Q190" i="9"/>
  <c r="Q253" i="9"/>
  <c r="Q332" i="9"/>
  <c r="Q76" i="9"/>
  <c r="Q219" i="9"/>
  <c r="Q375" i="9"/>
  <c r="Q119" i="9"/>
  <c r="Q197" i="9"/>
  <c r="Q308" i="9"/>
  <c r="Q52" i="9"/>
  <c r="Q147" i="9"/>
  <c r="Q274" i="9"/>
  <c r="Q49" i="9"/>
  <c r="Q42" i="9"/>
  <c r="Q90" i="9"/>
  <c r="Q138" i="9"/>
  <c r="Q186" i="9"/>
  <c r="Q208" i="9"/>
  <c r="Q303" i="9"/>
  <c r="Q302" i="9"/>
  <c r="Q46" i="9"/>
  <c r="Q365" i="9"/>
  <c r="Q188" i="9"/>
  <c r="Q75" i="9"/>
  <c r="Q309" i="9"/>
  <c r="Q164" i="9"/>
  <c r="Q129" i="9"/>
  <c r="Q230" i="9"/>
  <c r="Q225" i="9"/>
  <c r="Q326" i="9"/>
  <c r="Q321" i="9"/>
  <c r="Q336" i="9"/>
  <c r="Q80" i="9"/>
  <c r="Q175" i="9"/>
  <c r="Q174" i="9"/>
  <c r="Q237" i="9"/>
  <c r="Q316" i="9"/>
  <c r="Q60" i="9"/>
  <c r="Q203" i="9"/>
  <c r="Q359" i="9"/>
  <c r="Q103" i="9"/>
  <c r="Q181" i="9"/>
  <c r="Q292" i="9"/>
  <c r="Q131" i="9"/>
  <c r="Q258" i="9"/>
  <c r="Q54" i="9"/>
  <c r="Q74" i="9"/>
  <c r="Q177" i="9"/>
  <c r="Q170" i="9"/>
  <c r="Q273" i="9"/>
  <c r="Q266" i="9"/>
  <c r="Q320" i="9"/>
  <c r="Q64" i="9"/>
  <c r="Q159" i="9"/>
  <c r="Q158" i="9"/>
  <c r="Q221" i="9"/>
  <c r="Q300" i="9"/>
  <c r="Q44" i="9"/>
  <c r="Q187" i="9"/>
  <c r="Q343" i="9"/>
  <c r="Q87" i="9"/>
  <c r="Q165" i="9"/>
  <c r="Q276" i="9"/>
  <c r="Q371" i="9"/>
  <c r="Q115" i="9"/>
  <c r="Q242" i="9"/>
  <c r="Q361" i="9"/>
  <c r="Q360" i="9"/>
  <c r="Q358" i="9"/>
  <c r="Q353" i="9"/>
  <c r="Q122" i="9"/>
  <c r="Q121" i="9"/>
  <c r="Q218" i="9"/>
  <c r="Q217" i="9"/>
  <c r="Q304" i="9"/>
  <c r="Q48" i="9"/>
  <c r="Q143" i="9"/>
  <c r="Q142" i="9"/>
  <c r="Q205" i="9"/>
  <c r="Q284" i="9"/>
  <c r="Q171" i="9"/>
  <c r="Q327" i="9"/>
  <c r="Q71" i="9"/>
  <c r="Q149" i="9"/>
  <c r="Q260" i="9"/>
  <c r="Q355" i="9"/>
  <c r="Q99" i="9"/>
  <c r="Q226" i="9"/>
  <c r="Q312" i="9"/>
  <c r="Q310" i="9"/>
  <c r="Q305" i="9"/>
  <c r="Q298" i="9"/>
  <c r="Q346" i="9"/>
  <c r="Q73" i="9"/>
  <c r="Q72" i="9"/>
  <c r="Q169" i="9"/>
  <c r="Q168" i="9"/>
  <c r="Q288" i="9"/>
  <c r="Q383" i="9"/>
  <c r="Q127" i="9"/>
  <c r="Q382" i="9"/>
  <c r="Q126" i="9"/>
  <c r="Q189" i="9"/>
  <c r="Q268" i="9"/>
  <c r="Q155" i="9"/>
  <c r="Q311" i="9"/>
  <c r="Q55" i="9"/>
  <c r="Q133" i="9"/>
  <c r="Q244" i="9"/>
  <c r="Q339" i="9"/>
  <c r="Q83" i="9"/>
  <c r="Q210" i="9"/>
  <c r="Q362" i="9"/>
  <c r="Q262" i="9"/>
  <c r="Q257" i="9"/>
  <c r="Q250" i="9"/>
  <c r="Q249" i="9"/>
  <c r="Q297" i="9"/>
  <c r="Q345" i="9"/>
  <c r="Q120" i="9"/>
  <c r="Q118" i="9"/>
  <c r="Q272" i="9"/>
  <c r="Q367" i="9"/>
  <c r="Q111" i="9"/>
  <c r="Q366" i="9"/>
  <c r="Q110" i="9"/>
  <c r="Q173" i="9"/>
  <c r="Q252" i="9"/>
  <c r="Q139" i="9"/>
  <c r="Q295" i="9"/>
  <c r="Q39" i="9"/>
  <c r="Q373" i="9"/>
  <c r="Q117" i="9"/>
  <c r="Q228" i="9"/>
  <c r="Q323" i="9"/>
  <c r="Q67" i="9"/>
  <c r="Q194" i="9"/>
  <c r="Q313" i="9"/>
  <c r="Q209" i="9"/>
  <c r="Q202" i="9"/>
  <c r="Q201" i="9"/>
  <c r="Q200" i="9"/>
  <c r="Q248" i="9"/>
  <c r="Q296" i="9"/>
  <c r="Q344" i="9"/>
  <c r="Q70" i="9"/>
  <c r="Q65" i="9"/>
  <c r="Q256" i="9"/>
  <c r="Q351" i="9"/>
  <c r="Q95" i="9"/>
  <c r="Q350" i="9"/>
  <c r="Q94" i="9"/>
  <c r="Q157" i="9"/>
  <c r="Q236" i="9"/>
  <c r="Q379" i="9"/>
  <c r="Q123" i="9"/>
  <c r="Q279" i="9"/>
  <c r="Q357" i="9"/>
  <c r="Q101" i="9"/>
  <c r="Q212" i="9"/>
  <c r="Q307" i="9"/>
  <c r="Q51" i="9"/>
  <c r="Q178" i="9"/>
  <c r="Q369" i="9"/>
  <c r="Q264" i="9"/>
  <c r="Q154" i="9"/>
  <c r="Q153" i="9"/>
  <c r="Q152" i="9"/>
  <c r="Q150" i="9"/>
  <c r="Q198" i="9"/>
  <c r="Q246" i="9"/>
  <c r="Q294" i="9"/>
  <c r="Q342" i="9"/>
  <c r="Q240" i="9"/>
  <c r="Q335" i="9"/>
  <c r="Q79" i="9"/>
  <c r="Q334" i="9"/>
  <c r="Q78" i="9"/>
  <c r="Q141" i="9"/>
  <c r="Q220" i="9"/>
  <c r="Q363" i="9"/>
  <c r="Q107" i="9"/>
  <c r="Q263" i="9"/>
  <c r="Q341" i="9"/>
  <c r="Q85" i="9"/>
  <c r="Q196" i="9"/>
  <c r="Q291" i="9"/>
  <c r="Q162" i="9"/>
  <c r="Q314" i="9"/>
  <c r="Q214" i="9"/>
  <c r="Q105" i="9"/>
  <c r="Q104" i="9"/>
  <c r="Q102" i="9"/>
  <c r="Q97" i="9"/>
  <c r="Q145" i="9"/>
  <c r="Q193" i="9"/>
  <c r="Q241" i="9"/>
  <c r="Q289" i="9"/>
  <c r="Q224" i="9"/>
  <c r="Q319" i="9"/>
  <c r="Q63" i="9"/>
  <c r="Q318" i="9"/>
  <c r="Q62" i="9"/>
  <c r="Q381" i="9"/>
  <c r="Q125" i="9"/>
  <c r="Q204" i="9"/>
  <c r="Q347" i="9"/>
  <c r="Q91" i="9"/>
  <c r="Q247" i="9"/>
  <c r="Q325" i="9"/>
  <c r="Q69" i="9"/>
  <c r="Q180" i="9"/>
  <c r="Q275" i="9"/>
  <c r="Q146" i="9"/>
  <c r="Q234" i="9"/>
  <c r="Q47" i="9"/>
  <c r="Q109" i="9"/>
  <c r="Q331" i="9"/>
  <c r="Q231" i="9"/>
  <c r="Q53" i="9"/>
  <c r="Q259" i="9"/>
  <c r="Q130" i="9"/>
  <c r="F37" i="8"/>
  <c r="G37" i="8" s="1"/>
  <c r="G46" i="8"/>
  <c r="G72" i="8"/>
  <c r="G150" i="8"/>
  <c r="G119" i="8"/>
  <c r="G375" i="8"/>
  <c r="G344" i="8"/>
  <c r="G313" i="8"/>
  <c r="G282" i="8"/>
  <c r="G251" i="8"/>
  <c r="G204" i="8"/>
  <c r="G157" i="8"/>
  <c r="G110" i="8"/>
  <c r="G366" i="8"/>
  <c r="G319" i="8"/>
  <c r="G272" i="8"/>
  <c r="G225" i="8"/>
  <c r="G178" i="8"/>
  <c r="G147" i="8"/>
  <c r="G116" i="8"/>
  <c r="G372" i="8"/>
  <c r="G341" i="8"/>
  <c r="G343" i="8"/>
  <c r="G56" i="8"/>
  <c r="G77" i="8"/>
  <c r="G166" i="8"/>
  <c r="G135" i="8"/>
  <c r="G104" i="8"/>
  <c r="G360" i="8"/>
  <c r="G329" i="8"/>
  <c r="G298" i="8"/>
  <c r="G267" i="8"/>
  <c r="G220" i="8"/>
  <c r="G173" i="8"/>
  <c r="G126" i="8"/>
  <c r="G382" i="8"/>
  <c r="G335" i="8"/>
  <c r="G288" i="8"/>
  <c r="G241" i="8"/>
  <c r="G194" i="8"/>
  <c r="G163" i="8"/>
  <c r="G132" i="8"/>
  <c r="G101" i="8"/>
  <c r="G357" i="8"/>
  <c r="G219" i="8"/>
  <c r="G44" i="8"/>
  <c r="G76" i="8"/>
  <c r="G65" i="8"/>
  <c r="G91" i="8"/>
  <c r="G40" i="8"/>
  <c r="G61" i="8"/>
  <c r="G182" i="8"/>
  <c r="G151" i="8"/>
  <c r="G120" i="8"/>
  <c r="G376" i="8"/>
  <c r="G345" i="8"/>
  <c r="G314" i="8"/>
  <c r="G283" i="8"/>
  <c r="G236" i="8"/>
  <c r="G189" i="8"/>
  <c r="G142" i="8"/>
  <c r="G95" i="8"/>
  <c r="G351" i="8"/>
  <c r="G304" i="8"/>
  <c r="G257" i="8"/>
  <c r="G210" i="8"/>
  <c r="G179" i="8"/>
  <c r="G148" i="8"/>
  <c r="G117" i="8"/>
  <c r="G373" i="8"/>
  <c r="G78" i="8"/>
  <c r="G75" i="8"/>
  <c r="G87" i="8"/>
  <c r="G45" i="8"/>
  <c r="G198" i="8"/>
  <c r="G167" i="8"/>
  <c r="G136" i="8"/>
  <c r="G105" i="8"/>
  <c r="G361" i="8"/>
  <c r="G330" i="8"/>
  <c r="G299" i="8"/>
  <c r="G252" i="8"/>
  <c r="G205" i="8"/>
  <c r="G158" i="8"/>
  <c r="G111" i="8"/>
  <c r="G367" i="8"/>
  <c r="G320" i="8"/>
  <c r="G273" i="8"/>
  <c r="G226" i="8"/>
  <c r="G195" i="8"/>
  <c r="G164" i="8"/>
  <c r="G133" i="8"/>
  <c r="G250" i="8"/>
  <c r="G115" i="8"/>
  <c r="G81" i="8"/>
  <c r="G59" i="8"/>
  <c r="G71" i="8"/>
  <c r="G80" i="8"/>
  <c r="G214" i="8"/>
  <c r="G183" i="8"/>
  <c r="G152" i="8"/>
  <c r="G121" i="8"/>
  <c r="G377" i="8"/>
  <c r="G346" i="8"/>
  <c r="G315" i="8"/>
  <c r="G268" i="8"/>
  <c r="G221" i="8"/>
  <c r="G174" i="8"/>
  <c r="G127" i="8"/>
  <c r="G383" i="8"/>
  <c r="G336" i="8"/>
  <c r="G289" i="8"/>
  <c r="G242" i="8"/>
  <c r="G211" i="8"/>
  <c r="G180" i="8"/>
  <c r="G149" i="8"/>
  <c r="G66" i="8"/>
  <c r="G374" i="8"/>
  <c r="G172" i="8"/>
  <c r="G381" i="8"/>
  <c r="G146" i="8"/>
  <c r="G309" i="8"/>
  <c r="G43" i="8"/>
  <c r="G55" i="8"/>
  <c r="G64" i="8"/>
  <c r="G230" i="8"/>
  <c r="G199" i="8"/>
  <c r="G168" i="8"/>
  <c r="G137" i="8"/>
  <c r="G106" i="8"/>
  <c r="G362" i="8"/>
  <c r="G331" i="8"/>
  <c r="G284" i="8"/>
  <c r="G237" i="8"/>
  <c r="G190" i="8"/>
  <c r="G143" i="8"/>
  <c r="G96" i="8"/>
  <c r="G352" i="8"/>
  <c r="G305" i="8"/>
  <c r="G258" i="8"/>
  <c r="G227" i="8"/>
  <c r="G196" i="8"/>
  <c r="G165" i="8"/>
  <c r="G281" i="8"/>
  <c r="G287" i="8"/>
  <c r="G340" i="8"/>
  <c r="G85" i="8"/>
  <c r="G90" i="8"/>
  <c r="G39" i="8"/>
  <c r="G86" i="8"/>
  <c r="G48" i="8"/>
  <c r="G79" i="8"/>
  <c r="G246" i="8"/>
  <c r="G215" i="8"/>
  <c r="G184" i="8"/>
  <c r="G153" i="8"/>
  <c r="G122" i="8"/>
  <c r="G378" i="8"/>
  <c r="G347" i="8"/>
  <c r="G300" i="8"/>
  <c r="G253" i="8"/>
  <c r="G206" i="8"/>
  <c r="G159" i="8"/>
  <c r="G112" i="8"/>
  <c r="G368" i="8"/>
  <c r="G321" i="8"/>
  <c r="G274" i="8"/>
  <c r="G243" i="8"/>
  <c r="G212" i="8"/>
  <c r="G181" i="8"/>
  <c r="G74" i="8"/>
  <c r="G70" i="8"/>
  <c r="G63" i="8"/>
  <c r="G262" i="8"/>
  <c r="G231" i="8"/>
  <c r="G200" i="8"/>
  <c r="G169" i="8"/>
  <c r="G138" i="8"/>
  <c r="G107" i="8"/>
  <c r="G363" i="8"/>
  <c r="G316" i="8"/>
  <c r="G269" i="8"/>
  <c r="G222" i="8"/>
  <c r="G175" i="8"/>
  <c r="G128" i="8"/>
  <c r="G384" i="8"/>
  <c r="G337" i="8"/>
  <c r="G290" i="8"/>
  <c r="G259" i="8"/>
  <c r="G228" i="8"/>
  <c r="G197" i="8"/>
  <c r="G60" i="8"/>
  <c r="G58" i="8"/>
  <c r="G54" i="8"/>
  <c r="G47" i="8"/>
  <c r="G278" i="8"/>
  <c r="G247" i="8"/>
  <c r="G216" i="8"/>
  <c r="G185" i="8"/>
  <c r="G154" i="8"/>
  <c r="G123" i="8"/>
  <c r="G379" i="8"/>
  <c r="G332" i="8"/>
  <c r="G285" i="8"/>
  <c r="G238" i="8"/>
  <c r="G191" i="8"/>
  <c r="G144" i="8"/>
  <c r="G97" i="8"/>
  <c r="G353" i="8"/>
  <c r="G306" i="8"/>
  <c r="G275" i="8"/>
  <c r="G244" i="8"/>
  <c r="G213" i="8"/>
  <c r="G42" i="8"/>
  <c r="G38" i="8"/>
  <c r="G84" i="8"/>
  <c r="G294" i="8"/>
  <c r="G263" i="8"/>
  <c r="G232" i="8"/>
  <c r="G201" i="8"/>
  <c r="G170" i="8"/>
  <c r="G139" i="8"/>
  <c r="G92" i="8"/>
  <c r="G348" i="8"/>
  <c r="G301" i="8"/>
  <c r="G254" i="8"/>
  <c r="G207" i="8"/>
  <c r="G160" i="8"/>
  <c r="G113" i="8"/>
  <c r="G369" i="8"/>
  <c r="G322" i="8"/>
  <c r="G291" i="8"/>
  <c r="G260" i="8"/>
  <c r="G229" i="8"/>
  <c r="G193" i="8"/>
  <c r="G68" i="8"/>
  <c r="G310" i="8"/>
  <c r="G279" i="8"/>
  <c r="G248" i="8"/>
  <c r="G217" i="8"/>
  <c r="G186" i="8"/>
  <c r="G155" i="8"/>
  <c r="G108" i="8"/>
  <c r="G364" i="8"/>
  <c r="G317" i="8"/>
  <c r="G270" i="8"/>
  <c r="G223" i="8"/>
  <c r="G176" i="8"/>
  <c r="G129" i="8"/>
  <c r="G385" i="8"/>
  <c r="G338" i="8"/>
  <c r="G307" i="8"/>
  <c r="G276" i="8"/>
  <c r="G245" i="8"/>
  <c r="G49" i="8"/>
  <c r="G62" i="8"/>
  <c r="G89" i="8"/>
  <c r="G52" i="8"/>
  <c r="G83" i="8"/>
  <c r="G326" i="8"/>
  <c r="G295" i="8"/>
  <c r="G264" i="8"/>
  <c r="G233" i="8"/>
  <c r="G202" i="8"/>
  <c r="G171" i="8"/>
  <c r="G124" i="8"/>
  <c r="G380" i="8"/>
  <c r="G333" i="8"/>
  <c r="G286" i="8"/>
  <c r="G239" i="8"/>
  <c r="G192" i="8"/>
  <c r="G145" i="8"/>
  <c r="G98" i="8"/>
  <c r="G354" i="8"/>
  <c r="G323" i="8"/>
  <c r="G292" i="8"/>
  <c r="G261" i="8"/>
  <c r="G334" i="8"/>
  <c r="G73" i="8"/>
  <c r="G67" i="8"/>
  <c r="G342" i="8"/>
  <c r="G311" i="8"/>
  <c r="G280" i="8"/>
  <c r="G249" i="8"/>
  <c r="G218" i="8"/>
  <c r="G187" i="8"/>
  <c r="G140" i="8"/>
  <c r="G93" i="8"/>
  <c r="G349" i="8"/>
  <c r="G302" i="8"/>
  <c r="G255" i="8"/>
  <c r="G208" i="8"/>
  <c r="G161" i="8"/>
  <c r="G114" i="8"/>
  <c r="G370" i="8"/>
  <c r="G339" i="8"/>
  <c r="G308" i="8"/>
  <c r="G277" i="8"/>
  <c r="G69" i="8"/>
  <c r="G53" i="8"/>
  <c r="G57" i="8"/>
  <c r="G51" i="8"/>
  <c r="G82" i="8"/>
  <c r="G102" i="8"/>
  <c r="G358" i="8"/>
  <c r="G327" i="8"/>
  <c r="G296" i="8"/>
  <c r="G265" i="8"/>
  <c r="G234" i="8"/>
  <c r="G203" i="8"/>
  <c r="G156" i="8"/>
  <c r="G109" i="8"/>
  <c r="G365" i="8"/>
  <c r="G318" i="8"/>
  <c r="G271" i="8"/>
  <c r="G224" i="8"/>
  <c r="G177" i="8"/>
  <c r="G130" i="8"/>
  <c r="G99" i="8"/>
  <c r="G355" i="8"/>
  <c r="G324" i="8"/>
  <c r="G293" i="8"/>
  <c r="G41" i="8"/>
  <c r="G312" i="8"/>
  <c r="G125" i="8"/>
  <c r="G240" i="8"/>
  <c r="G371" i="8"/>
  <c r="G88" i="8"/>
  <c r="G50" i="8"/>
  <c r="G134" i="8"/>
  <c r="G103" i="8"/>
  <c r="G359" i="8"/>
  <c r="G328" i="8"/>
  <c r="G297" i="8"/>
  <c r="G266" i="8"/>
  <c r="G235" i="8"/>
  <c r="G188" i="8"/>
  <c r="G141" i="8"/>
  <c r="G94" i="8"/>
  <c r="G350" i="8"/>
  <c r="G303" i="8"/>
  <c r="G256" i="8"/>
  <c r="G209" i="8"/>
  <c r="G162" i="8"/>
  <c r="G131" i="8"/>
  <c r="G100" i="8"/>
  <c r="G356" i="8"/>
  <c r="G325" i="8"/>
  <c r="G118" i="8"/>
  <c r="P37" i="8"/>
  <c r="Q37" i="8" s="1"/>
  <c r="Q319" i="8"/>
  <c r="Q63" i="8"/>
  <c r="Q332" i="8"/>
  <c r="Q175" i="8"/>
  <c r="Q156" i="8"/>
  <c r="Q217" i="8"/>
  <c r="Q280" i="8"/>
  <c r="Q359" i="8"/>
  <c r="Q103" i="8"/>
  <c r="Q166" i="8"/>
  <c r="Q229" i="8"/>
  <c r="Q276" i="8"/>
  <c r="Q259" i="8"/>
  <c r="Q306" i="8"/>
  <c r="Q50" i="8"/>
  <c r="Q353" i="8"/>
  <c r="Q97" i="8"/>
  <c r="Q384" i="8"/>
  <c r="Q128" i="8"/>
  <c r="Q238" i="8"/>
  <c r="Q269" i="8"/>
  <c r="Q187" i="8"/>
  <c r="Q143" i="8"/>
  <c r="Q223" i="8"/>
  <c r="Q92" i="8"/>
  <c r="Q74" i="8"/>
  <c r="Q378" i="8"/>
  <c r="Q201" i="8"/>
  <c r="Q264" i="8"/>
  <c r="Q343" i="8"/>
  <c r="Q87" i="8"/>
  <c r="Q150" i="8"/>
  <c r="Q213" i="8"/>
  <c r="Q260" i="8"/>
  <c r="Q243" i="8"/>
  <c r="Q290" i="8"/>
  <c r="Q337" i="8"/>
  <c r="Q81" i="8"/>
  <c r="Q368" i="8"/>
  <c r="Q112" i="8"/>
  <c r="Q222" i="8"/>
  <c r="Q253" i="8"/>
  <c r="Q171" i="8"/>
  <c r="Q362" i="8"/>
  <c r="Q316" i="8"/>
  <c r="Q287" i="8"/>
  <c r="Q185" i="8"/>
  <c r="Q248" i="8"/>
  <c r="Q327" i="8"/>
  <c r="Q71" i="8"/>
  <c r="Q134" i="8"/>
  <c r="Q197" i="8"/>
  <c r="Q244" i="8"/>
  <c r="Q227" i="8"/>
  <c r="Q274" i="8"/>
  <c r="Q321" i="8"/>
  <c r="Q65" i="8"/>
  <c r="Q352" i="8"/>
  <c r="Q96" i="8"/>
  <c r="Q206" i="8"/>
  <c r="Q237" i="8"/>
  <c r="Q155" i="8"/>
  <c r="Q127" i="8"/>
  <c r="Q218" i="8"/>
  <c r="Q351" i="8"/>
  <c r="Q346" i="8"/>
  <c r="Q204" i="8"/>
  <c r="Q169" i="8"/>
  <c r="Q232" i="8"/>
  <c r="Q311" i="8"/>
  <c r="Q55" i="8"/>
  <c r="Q374" i="8"/>
  <c r="Q118" i="8"/>
  <c r="Q181" i="8"/>
  <c r="Q228" i="8"/>
  <c r="Q211" i="8"/>
  <c r="Q258" i="8"/>
  <c r="Q305" i="8"/>
  <c r="Q49" i="8"/>
  <c r="Q336" i="8"/>
  <c r="Q80" i="8"/>
  <c r="Q190" i="8"/>
  <c r="Q221" i="8"/>
  <c r="Q139" i="8"/>
  <c r="Q250" i="8"/>
  <c r="Q268" i="8"/>
  <c r="Q255" i="8"/>
  <c r="Q122" i="8"/>
  <c r="Q153" i="8"/>
  <c r="Q216" i="8"/>
  <c r="Q295" i="8"/>
  <c r="Q39" i="8"/>
  <c r="Q358" i="8"/>
  <c r="Q102" i="8"/>
  <c r="Q165" i="8"/>
  <c r="Q212" i="8"/>
  <c r="Q195" i="8"/>
  <c r="Q242" i="8"/>
  <c r="Q289" i="8"/>
  <c r="Q320" i="8"/>
  <c r="Q64" i="8"/>
  <c r="Q174" i="8"/>
  <c r="Q205" i="8"/>
  <c r="Q379" i="8"/>
  <c r="Q123" i="8"/>
  <c r="Q348" i="8"/>
  <c r="Q170" i="8"/>
  <c r="Q330" i="8"/>
  <c r="Q249" i="8"/>
  <c r="Q312" i="8"/>
  <c r="Q56" i="8"/>
  <c r="Q135" i="8"/>
  <c r="Q198" i="8"/>
  <c r="Q261" i="8"/>
  <c r="Q308" i="8"/>
  <c r="Q291" i="8"/>
  <c r="Q338" i="8"/>
  <c r="Q385" i="8"/>
  <c r="Q301" i="8"/>
  <c r="Q314" i="8"/>
  <c r="Q60" i="8"/>
  <c r="Q186" i="8"/>
  <c r="Q172" i="8"/>
  <c r="Q380" i="8"/>
  <c r="Q364" i="8"/>
  <c r="Q137" i="8"/>
  <c r="Q200" i="8"/>
  <c r="Q279" i="8"/>
  <c r="Q342" i="8"/>
  <c r="Q86" i="8"/>
  <c r="Q149" i="8"/>
  <c r="Q196" i="8"/>
  <c r="Q179" i="8"/>
  <c r="Q226" i="8"/>
  <c r="Q273" i="8"/>
  <c r="Q304" i="8"/>
  <c r="Q48" i="8"/>
  <c r="Q158" i="8"/>
  <c r="Q189" i="8"/>
  <c r="Q363" i="8"/>
  <c r="Q107" i="8"/>
  <c r="Q270" i="8"/>
  <c r="Q111" i="8"/>
  <c r="Q95" i="8"/>
  <c r="Q90" i="8"/>
  <c r="Q298" i="8"/>
  <c r="Q282" i="8"/>
  <c r="Q377" i="8"/>
  <c r="Q121" i="8"/>
  <c r="Q184" i="8"/>
  <c r="Q263" i="8"/>
  <c r="Q326" i="8"/>
  <c r="Q70" i="8"/>
  <c r="Q133" i="8"/>
  <c r="Q180" i="8"/>
  <c r="Q163" i="8"/>
  <c r="Q210" i="8"/>
  <c r="Q257" i="8"/>
  <c r="Q288" i="8"/>
  <c r="Q142" i="8"/>
  <c r="Q173" i="8"/>
  <c r="Q347" i="8"/>
  <c r="Q91" i="8"/>
  <c r="Q207" i="8"/>
  <c r="Q191" i="8"/>
  <c r="Q361" i="8"/>
  <c r="Q105" i="8"/>
  <c r="Q168" i="8"/>
  <c r="Q247" i="8"/>
  <c r="Q310" i="8"/>
  <c r="Q54" i="8"/>
  <c r="Q373" i="8"/>
  <c r="Q117" i="8"/>
  <c r="Q164" i="8"/>
  <c r="Q147" i="8"/>
  <c r="Q194" i="8"/>
  <c r="Q241" i="8"/>
  <c r="Q272" i="8"/>
  <c r="Q382" i="8"/>
  <c r="Q126" i="8"/>
  <c r="Q157" i="8"/>
  <c r="Q331" i="8"/>
  <c r="Q75" i="8"/>
  <c r="Q300" i="8"/>
  <c r="Q124" i="8"/>
  <c r="Q108" i="8"/>
  <c r="Q345" i="8"/>
  <c r="Q89" i="8"/>
  <c r="Q152" i="8"/>
  <c r="Q231" i="8"/>
  <c r="Q294" i="8"/>
  <c r="Q38" i="8"/>
  <c r="Q357" i="8"/>
  <c r="Q101" i="8"/>
  <c r="Q148" i="8"/>
  <c r="Q131" i="8"/>
  <c r="Q178" i="8"/>
  <c r="Q225" i="8"/>
  <c r="Q256" i="8"/>
  <c r="Q366" i="8"/>
  <c r="Q110" i="8"/>
  <c r="Q141" i="8"/>
  <c r="Q315" i="8"/>
  <c r="Q59" i="8"/>
  <c r="Q106" i="8"/>
  <c r="Q236" i="8"/>
  <c r="Q42" i="8"/>
  <c r="Q329" i="8"/>
  <c r="Q73" i="8"/>
  <c r="Q136" i="8"/>
  <c r="Q215" i="8"/>
  <c r="Q278" i="8"/>
  <c r="Q341" i="8"/>
  <c r="Q85" i="8"/>
  <c r="Q132" i="8"/>
  <c r="Q371" i="8"/>
  <c r="Q115" i="8"/>
  <c r="Q162" i="8"/>
  <c r="Q209" i="8"/>
  <c r="Q240" i="8"/>
  <c r="Q350" i="8"/>
  <c r="Q94" i="8"/>
  <c r="Q381" i="8"/>
  <c r="Q125" i="8"/>
  <c r="Q299" i="8"/>
  <c r="Q43" i="8"/>
  <c r="Q271" i="8"/>
  <c r="Q52" i="8"/>
  <c r="Q58" i="8"/>
  <c r="Q313" i="8"/>
  <c r="Q57" i="8"/>
  <c r="Q376" i="8"/>
  <c r="Q120" i="8"/>
  <c r="Q199" i="8"/>
  <c r="Q262" i="8"/>
  <c r="Q325" i="8"/>
  <c r="Q69" i="8"/>
  <c r="Q372" i="8"/>
  <c r="Q116" i="8"/>
  <c r="Q355" i="8"/>
  <c r="Q99" i="8"/>
  <c r="Q146" i="8"/>
  <c r="Q193" i="8"/>
  <c r="Q224" i="8"/>
  <c r="Q334" i="8"/>
  <c r="Q78" i="8"/>
  <c r="Q365" i="8"/>
  <c r="Q109" i="8"/>
  <c r="Q283" i="8"/>
  <c r="Q284" i="8"/>
  <c r="Q297" i="8"/>
  <c r="Q41" i="8"/>
  <c r="Q360" i="8"/>
  <c r="Q104" i="8"/>
  <c r="Q183" i="8"/>
  <c r="Q246" i="8"/>
  <c r="Q309" i="8"/>
  <c r="Q53" i="8"/>
  <c r="Q356" i="8"/>
  <c r="Q100" i="8"/>
  <c r="Q339" i="8"/>
  <c r="Q83" i="8"/>
  <c r="Q130" i="8"/>
  <c r="Q177" i="8"/>
  <c r="Q208" i="8"/>
  <c r="Q318" i="8"/>
  <c r="Q62" i="8"/>
  <c r="Q349" i="8"/>
  <c r="Q93" i="8"/>
  <c r="Q267" i="8"/>
  <c r="Q383" i="8"/>
  <c r="Q367" i="8"/>
  <c r="Q76" i="8"/>
  <c r="Q234" i="8"/>
  <c r="Q335" i="8"/>
  <c r="Q303" i="8"/>
  <c r="Q281" i="8"/>
  <c r="Q344" i="8"/>
  <c r="Q88" i="8"/>
  <c r="Q167" i="8"/>
  <c r="Q230" i="8"/>
  <c r="Q293" i="8"/>
  <c r="Q340" i="8"/>
  <c r="Q84" i="8"/>
  <c r="Q323" i="8"/>
  <c r="Q67" i="8"/>
  <c r="Q370" i="8"/>
  <c r="Q114" i="8"/>
  <c r="Q161" i="8"/>
  <c r="Q192" i="8"/>
  <c r="Q302" i="8"/>
  <c r="Q46" i="8"/>
  <c r="Q333" i="8"/>
  <c r="Q77" i="8"/>
  <c r="Q251" i="8"/>
  <c r="Q202" i="8"/>
  <c r="Q188" i="8"/>
  <c r="Q159" i="8"/>
  <c r="Q44" i="8"/>
  <c r="Q252" i="8"/>
  <c r="Q220" i="8"/>
  <c r="Q265" i="8"/>
  <c r="Q328" i="8"/>
  <c r="Q72" i="8"/>
  <c r="Q151" i="8"/>
  <c r="Q214" i="8"/>
  <c r="Q277" i="8"/>
  <c r="Q324" i="8"/>
  <c r="Q68" i="8"/>
  <c r="Q307" i="8"/>
  <c r="Q51" i="8"/>
  <c r="Q354" i="8"/>
  <c r="Q98" i="8"/>
  <c r="Q145" i="8"/>
  <c r="Q176" i="8"/>
  <c r="Q286" i="8"/>
  <c r="Q317" i="8"/>
  <c r="Q61" i="8"/>
  <c r="Q235" i="8"/>
  <c r="Q138" i="8"/>
  <c r="Q82" i="8"/>
  <c r="Q129" i="8"/>
  <c r="Q160" i="8"/>
  <c r="Q45" i="8"/>
  <c r="Q219" i="8"/>
  <c r="Q140" i="8"/>
  <c r="Q154" i="8"/>
  <c r="Q266" i="8"/>
  <c r="Q79" i="8"/>
  <c r="Q239" i="8"/>
  <c r="Q47" i="8"/>
  <c r="Q233" i="8"/>
  <c r="Q296" i="8"/>
  <c r="Q40" i="8"/>
  <c r="Q375" i="8"/>
  <c r="Q119" i="8"/>
  <c r="Q182" i="8"/>
  <c r="Q245" i="8"/>
  <c r="Q292" i="8"/>
  <c r="Q275" i="8"/>
  <c r="Q322" i="8"/>
  <c r="Q66" i="8"/>
  <c r="Q369" i="8"/>
  <c r="Q113" i="8"/>
  <c r="Q144" i="8"/>
  <c r="Q254" i="8"/>
  <c r="Q285" i="8"/>
  <c r="Q203" i="8"/>
  <c r="AB53" i="7"/>
  <c r="AB61" i="7"/>
  <c r="AB58" i="7"/>
  <c r="G42" i="7"/>
  <c r="G361" i="7"/>
  <c r="G149" i="7"/>
  <c r="G359" i="7"/>
  <c r="G294" i="7"/>
  <c r="G229" i="7"/>
  <c r="G138" i="7"/>
  <c r="G54" i="7"/>
  <c r="G155" i="7"/>
  <c r="G110" i="7"/>
  <c r="G80" i="7"/>
  <c r="G177" i="7"/>
  <c r="G275" i="7"/>
  <c r="G210" i="7"/>
  <c r="G135" i="7"/>
  <c r="G336" i="7"/>
  <c r="G132" i="7"/>
  <c r="G334" i="7"/>
  <c r="G285" i="7"/>
  <c r="G220" i="7"/>
  <c r="G121" i="7"/>
  <c r="G346" i="7"/>
  <c r="G133" i="7"/>
  <c r="G117" i="7"/>
  <c r="G343" i="7"/>
  <c r="G278" i="7"/>
  <c r="G213" i="7"/>
  <c r="G106" i="7"/>
  <c r="G70" i="7"/>
  <c r="G171" i="7"/>
  <c r="G126" i="7"/>
  <c r="G96" i="7"/>
  <c r="G50" i="7"/>
  <c r="G259" i="7"/>
  <c r="G194" i="7"/>
  <c r="G103" i="7"/>
  <c r="G320" i="7"/>
  <c r="G100" i="7"/>
  <c r="G318" i="7"/>
  <c r="G269" i="7"/>
  <c r="G204" i="7"/>
  <c r="G89" i="7"/>
  <c r="G330" i="7"/>
  <c r="G181" i="7"/>
  <c r="G52" i="7"/>
  <c r="G310" i="7"/>
  <c r="G170" i="7"/>
  <c r="G139" i="7"/>
  <c r="G64" i="7"/>
  <c r="G291" i="7"/>
  <c r="G167" i="7"/>
  <c r="G345" i="7"/>
  <c r="G85" i="7"/>
  <c r="G327" i="7"/>
  <c r="G262" i="7"/>
  <c r="G197" i="7"/>
  <c r="G74" i="7"/>
  <c r="G86" i="7"/>
  <c r="G45" i="7"/>
  <c r="G142" i="7"/>
  <c r="G112" i="7"/>
  <c r="G66" i="7"/>
  <c r="G243" i="7"/>
  <c r="G168" i="7"/>
  <c r="G385" i="7"/>
  <c r="G71" i="7"/>
  <c r="G304" i="7"/>
  <c r="G383" i="7"/>
  <c r="G68" i="7"/>
  <c r="G302" i="7"/>
  <c r="G253" i="7"/>
  <c r="G186" i="7"/>
  <c r="G379" i="7"/>
  <c r="G57" i="7"/>
  <c r="G314" i="7"/>
  <c r="G191" i="7"/>
  <c r="G119" i="7"/>
  <c r="G101" i="7"/>
  <c r="G376" i="7"/>
  <c r="G53" i="7"/>
  <c r="G311" i="7"/>
  <c r="G246" i="7"/>
  <c r="G172" i="7"/>
  <c r="G372" i="7"/>
  <c r="G102" i="7"/>
  <c r="G61" i="7"/>
  <c r="G158" i="7"/>
  <c r="G128" i="7"/>
  <c r="G82" i="7"/>
  <c r="G227" i="7"/>
  <c r="G136" i="7"/>
  <c r="G369" i="7"/>
  <c r="G39" i="7"/>
  <c r="G288" i="7"/>
  <c r="G367" i="7"/>
  <c r="G286" i="7"/>
  <c r="G237" i="7"/>
  <c r="G154" i="7"/>
  <c r="G363" i="7"/>
  <c r="G298" i="7"/>
  <c r="G265" i="7"/>
  <c r="G360" i="7"/>
  <c r="G295" i="7"/>
  <c r="G230" i="7"/>
  <c r="G140" i="7"/>
  <c r="G356" i="7"/>
  <c r="G118" i="7"/>
  <c r="G77" i="7"/>
  <c r="G174" i="7"/>
  <c r="G144" i="7"/>
  <c r="G98" i="7"/>
  <c r="G211" i="7"/>
  <c r="G104" i="7"/>
  <c r="G353" i="7"/>
  <c r="G272" i="7"/>
  <c r="G351" i="7"/>
  <c r="G270" i="7"/>
  <c r="G221" i="7"/>
  <c r="G122" i="7"/>
  <c r="G347" i="7"/>
  <c r="G282" i="7"/>
  <c r="G217" i="7"/>
  <c r="G344" i="7"/>
  <c r="G279" i="7"/>
  <c r="G214" i="7"/>
  <c r="G108" i="7"/>
  <c r="G340" i="7"/>
  <c r="G134" i="7"/>
  <c r="G93" i="7"/>
  <c r="G47" i="7"/>
  <c r="G160" i="7"/>
  <c r="G114" i="7"/>
  <c r="G195" i="7"/>
  <c r="G72" i="7"/>
  <c r="G337" i="7"/>
  <c r="G256" i="7"/>
  <c r="G335" i="7"/>
  <c r="G254" i="7"/>
  <c r="G205" i="7"/>
  <c r="G90" i="7"/>
  <c r="G331" i="7"/>
  <c r="G266" i="7"/>
  <c r="G328" i="7"/>
  <c r="G263" i="7"/>
  <c r="G198" i="7"/>
  <c r="G76" i="7"/>
  <c r="G324" i="7"/>
  <c r="G150" i="7"/>
  <c r="G109" i="7"/>
  <c r="G63" i="7"/>
  <c r="G176" i="7"/>
  <c r="G130" i="7"/>
  <c r="G169" i="7"/>
  <c r="G370" i="7"/>
  <c r="G40" i="7"/>
  <c r="G321" i="7"/>
  <c r="G240" i="7"/>
  <c r="G319" i="7"/>
  <c r="G238" i="7"/>
  <c r="G187" i="7"/>
  <c r="G380" i="7"/>
  <c r="G58" i="7"/>
  <c r="G315" i="7"/>
  <c r="G250" i="7"/>
  <c r="G375" i="7"/>
  <c r="G38" i="7"/>
  <c r="G94" i="7"/>
  <c r="G161" i="7"/>
  <c r="G352" i="7"/>
  <c r="G301" i="7"/>
  <c r="G153" i="7"/>
  <c r="G249" i="7"/>
  <c r="G201" i="7"/>
  <c r="G312" i="7"/>
  <c r="G247" i="7"/>
  <c r="G179" i="7"/>
  <c r="G373" i="7"/>
  <c r="G44" i="7"/>
  <c r="G308" i="7"/>
  <c r="G166" i="7"/>
  <c r="G125" i="7"/>
  <c r="G79" i="7"/>
  <c r="G192" i="7"/>
  <c r="G146" i="7"/>
  <c r="G137" i="7"/>
  <c r="G354" i="7"/>
  <c r="G305" i="7"/>
  <c r="G224" i="7"/>
  <c r="G303" i="7"/>
  <c r="G222" i="7"/>
  <c r="G156" i="7"/>
  <c r="G364" i="7"/>
  <c r="G299" i="7"/>
  <c r="G234" i="7"/>
  <c r="G233" i="7"/>
  <c r="G296" i="7"/>
  <c r="G231" i="7"/>
  <c r="G147" i="7"/>
  <c r="G357" i="7"/>
  <c r="G292" i="7"/>
  <c r="G182" i="7"/>
  <c r="G141" i="7"/>
  <c r="G95" i="7"/>
  <c r="G49" i="7"/>
  <c r="G162" i="7"/>
  <c r="G105" i="7"/>
  <c r="G338" i="7"/>
  <c r="G289" i="7"/>
  <c r="G287" i="7"/>
  <c r="G206" i="7"/>
  <c r="G124" i="7"/>
  <c r="G348" i="7"/>
  <c r="G283" i="7"/>
  <c r="G218" i="7"/>
  <c r="G350" i="7"/>
  <c r="G236" i="7"/>
  <c r="G362" i="7"/>
  <c r="G329" i="7"/>
  <c r="G280" i="7"/>
  <c r="G215" i="7"/>
  <c r="G115" i="7"/>
  <c r="G341" i="7"/>
  <c r="G276" i="7"/>
  <c r="G43" i="7"/>
  <c r="G157" i="7"/>
  <c r="G111" i="7"/>
  <c r="G65" i="7"/>
  <c r="G178" i="7"/>
  <c r="G73" i="7"/>
  <c r="G322" i="7"/>
  <c r="G273" i="7"/>
  <c r="G271" i="7"/>
  <c r="G188" i="7"/>
  <c r="G92" i="7"/>
  <c r="G332" i="7"/>
  <c r="G267" i="7"/>
  <c r="G202" i="7"/>
  <c r="G281" i="7"/>
  <c r="G264" i="7"/>
  <c r="G199" i="7"/>
  <c r="G83" i="7"/>
  <c r="G325" i="7"/>
  <c r="G260" i="7"/>
  <c r="G59" i="7"/>
  <c r="G173" i="7"/>
  <c r="G127" i="7"/>
  <c r="G81" i="7"/>
  <c r="G371" i="7"/>
  <c r="G41" i="7"/>
  <c r="G306" i="7"/>
  <c r="G257" i="7"/>
  <c r="G255" i="7"/>
  <c r="G163" i="7"/>
  <c r="G381" i="7"/>
  <c r="G60" i="7"/>
  <c r="G316" i="7"/>
  <c r="G251" i="7"/>
  <c r="G184" i="7"/>
  <c r="G165" i="7"/>
  <c r="G55" i="7"/>
  <c r="G248" i="7"/>
  <c r="G180" i="7"/>
  <c r="G374" i="7"/>
  <c r="G51" i="7"/>
  <c r="G309" i="7"/>
  <c r="G244" i="7"/>
  <c r="G75" i="7"/>
  <c r="G189" i="7"/>
  <c r="G143" i="7"/>
  <c r="G97" i="7"/>
  <c r="G355" i="7"/>
  <c r="G290" i="7"/>
  <c r="G241" i="7"/>
  <c r="G239" i="7"/>
  <c r="G131" i="7"/>
  <c r="G365" i="7"/>
  <c r="G300" i="7"/>
  <c r="G235" i="7"/>
  <c r="G152" i="7"/>
  <c r="G208" i="7"/>
  <c r="G183" i="7"/>
  <c r="G377" i="7"/>
  <c r="G297" i="7"/>
  <c r="G232" i="7"/>
  <c r="G148" i="7"/>
  <c r="G358" i="7"/>
  <c r="G293" i="7"/>
  <c r="G228" i="7"/>
  <c r="G91" i="7"/>
  <c r="G46" i="7"/>
  <c r="G159" i="7"/>
  <c r="G113" i="7"/>
  <c r="G339" i="7"/>
  <c r="G274" i="7"/>
  <c r="G225" i="7"/>
  <c r="G223" i="7"/>
  <c r="G99" i="7"/>
  <c r="G349" i="7"/>
  <c r="G284" i="7"/>
  <c r="G219" i="7"/>
  <c r="G120" i="7"/>
  <c r="G151" i="7"/>
  <c r="G313" i="7"/>
  <c r="G69" i="7"/>
  <c r="G216" i="7"/>
  <c r="G116" i="7"/>
  <c r="G342" i="7"/>
  <c r="G277" i="7"/>
  <c r="G212" i="7"/>
  <c r="G107" i="7"/>
  <c r="G62" i="7"/>
  <c r="G175" i="7"/>
  <c r="G129" i="7"/>
  <c r="G323" i="7"/>
  <c r="G258" i="7"/>
  <c r="G209" i="7"/>
  <c r="G384" i="7"/>
  <c r="G207" i="7"/>
  <c r="G382" i="7"/>
  <c r="G67" i="7"/>
  <c r="G333" i="7"/>
  <c r="G268" i="7"/>
  <c r="G203" i="7"/>
  <c r="G88" i="7"/>
  <c r="G87" i="7"/>
  <c r="G200" i="7"/>
  <c r="G84" i="7"/>
  <c r="G326" i="7"/>
  <c r="G261" i="7"/>
  <c r="G196" i="7"/>
  <c r="F37" i="7"/>
  <c r="G37" i="7" s="1"/>
  <c r="G123" i="7"/>
  <c r="G78" i="7"/>
  <c r="G48" i="7"/>
  <c r="G145" i="7"/>
  <c r="G307" i="7"/>
  <c r="G242" i="7"/>
  <c r="G193" i="7"/>
  <c r="G368" i="7"/>
  <c r="G190" i="7"/>
  <c r="G366" i="7"/>
  <c r="G317" i="7"/>
  <c r="G252" i="7"/>
  <c r="G185" i="7"/>
  <c r="G378" i="7"/>
  <c r="G56" i="7"/>
  <c r="G245" i="7"/>
  <c r="G226" i="7"/>
  <c r="G164" i="7"/>
  <c r="Q69" i="7"/>
  <c r="Q373" i="7"/>
  <c r="Q370" i="7"/>
  <c r="Q241" i="7"/>
  <c r="Q106" i="7"/>
  <c r="Q199" i="7"/>
  <c r="Q70" i="7"/>
  <c r="Q164" i="7"/>
  <c r="Q73" i="7"/>
  <c r="Q329" i="7"/>
  <c r="Q235" i="7"/>
  <c r="Q140" i="7"/>
  <c r="Q45" i="7"/>
  <c r="Q301" i="7"/>
  <c r="Q206" i="7"/>
  <c r="Q111" i="7"/>
  <c r="Q367" i="7"/>
  <c r="Q272" i="7"/>
  <c r="Q99" i="7"/>
  <c r="Q321" i="7"/>
  <c r="Q218" i="7"/>
  <c r="Q88" i="7"/>
  <c r="Q342" i="7"/>
  <c r="Q285" i="7"/>
  <c r="Q338" i="7"/>
  <c r="Q209" i="7"/>
  <c r="Q74" i="7"/>
  <c r="Q167" i="7"/>
  <c r="Q38" i="7"/>
  <c r="Q180" i="7"/>
  <c r="Q89" i="7"/>
  <c r="Q345" i="7"/>
  <c r="Q251" i="7"/>
  <c r="Q156" i="7"/>
  <c r="Q61" i="7"/>
  <c r="Q317" i="7"/>
  <c r="Q222" i="7"/>
  <c r="Q127" i="7"/>
  <c r="Q383" i="7"/>
  <c r="Q288" i="7"/>
  <c r="Q67" i="7"/>
  <c r="Q289" i="7"/>
  <c r="Q186" i="7"/>
  <c r="Q56" i="7"/>
  <c r="Q310" i="7"/>
  <c r="Q148" i="7"/>
  <c r="Q124" i="7"/>
  <c r="Q351" i="7"/>
  <c r="Q353" i="7"/>
  <c r="Q120" i="7"/>
  <c r="Q374" i="7"/>
  <c r="Q306" i="7"/>
  <c r="Q177" i="7"/>
  <c r="Q42" i="7"/>
  <c r="Q135" i="7"/>
  <c r="Q196" i="7"/>
  <c r="Q105" i="7"/>
  <c r="Q361" i="7"/>
  <c r="Q267" i="7"/>
  <c r="Q172" i="7"/>
  <c r="Q77" i="7"/>
  <c r="Q333" i="7"/>
  <c r="Q238" i="7"/>
  <c r="Q143" i="7"/>
  <c r="Q48" i="7"/>
  <c r="Q304" i="7"/>
  <c r="Q257" i="7"/>
  <c r="Q154" i="7"/>
  <c r="Q278" i="7"/>
  <c r="Q149" i="7"/>
  <c r="Q213" i="7"/>
  <c r="Q274" i="7"/>
  <c r="Q145" i="7"/>
  <c r="Q360" i="7"/>
  <c r="Q103" i="7"/>
  <c r="Q212" i="7"/>
  <c r="Q121" i="7"/>
  <c r="Q377" i="7"/>
  <c r="Q283" i="7"/>
  <c r="Q188" i="7"/>
  <c r="Q93" i="7"/>
  <c r="Q349" i="7"/>
  <c r="Q254" i="7"/>
  <c r="Q159" i="7"/>
  <c r="Q64" i="7"/>
  <c r="Q320" i="7"/>
  <c r="Q354" i="7"/>
  <c r="Q225" i="7"/>
  <c r="Q122" i="7"/>
  <c r="Q375" i="7"/>
  <c r="Q246" i="7"/>
  <c r="Q53" i="7"/>
  <c r="Q371" i="7"/>
  <c r="Q242" i="7"/>
  <c r="Q113" i="7"/>
  <c r="Q328" i="7"/>
  <c r="Q71" i="7"/>
  <c r="Q357" i="7"/>
  <c r="Q228" i="7"/>
  <c r="Q137" i="7"/>
  <c r="Q43" i="7"/>
  <c r="Q299" i="7"/>
  <c r="Q204" i="7"/>
  <c r="Q109" i="7"/>
  <c r="Q365" i="7"/>
  <c r="Q270" i="7"/>
  <c r="Q175" i="7"/>
  <c r="Q80" i="7"/>
  <c r="Q336" i="7"/>
  <c r="Q322" i="7"/>
  <c r="Q193" i="7"/>
  <c r="Q90" i="7"/>
  <c r="Q343" i="7"/>
  <c r="Q214" i="7"/>
  <c r="Q339" i="7"/>
  <c r="Q210" i="7"/>
  <c r="Q81" i="7"/>
  <c r="Q296" i="7"/>
  <c r="Q39" i="7"/>
  <c r="Q325" i="7"/>
  <c r="Q244" i="7"/>
  <c r="Q153" i="7"/>
  <c r="Q59" i="7"/>
  <c r="Q315" i="7"/>
  <c r="Q220" i="7"/>
  <c r="Q125" i="7"/>
  <c r="Q381" i="7"/>
  <c r="Q286" i="7"/>
  <c r="Q191" i="7"/>
  <c r="Q96" i="7"/>
  <c r="Q352" i="7"/>
  <c r="Q290" i="7"/>
  <c r="Q161" i="7"/>
  <c r="Q58" i="7"/>
  <c r="Q311" i="7"/>
  <c r="Q182" i="7"/>
  <c r="Q85" i="7"/>
  <c r="Q117" i="7"/>
  <c r="Q309" i="7"/>
  <c r="Q307" i="7"/>
  <c r="Q178" i="7"/>
  <c r="Q49" i="7"/>
  <c r="Q264" i="7"/>
  <c r="Q293" i="7"/>
  <c r="Q260" i="7"/>
  <c r="Q169" i="7"/>
  <c r="Q75" i="7"/>
  <c r="Q331" i="7"/>
  <c r="Q236" i="7"/>
  <c r="Q141" i="7"/>
  <c r="Q46" i="7"/>
  <c r="Q302" i="7"/>
  <c r="Q207" i="7"/>
  <c r="Q112" i="7"/>
  <c r="Q368" i="7"/>
  <c r="Q258" i="7"/>
  <c r="Q129" i="7"/>
  <c r="Q279" i="7"/>
  <c r="Q150" i="7"/>
  <c r="Q138" i="7"/>
  <c r="Q102" i="7"/>
  <c r="Q313" i="7"/>
  <c r="Q380" i="7"/>
  <c r="Q256" i="7"/>
  <c r="Q275" i="7"/>
  <c r="Q146" i="7"/>
  <c r="Q232" i="7"/>
  <c r="Q358" i="7"/>
  <c r="Q261" i="7"/>
  <c r="Q276" i="7"/>
  <c r="Q185" i="7"/>
  <c r="Q91" i="7"/>
  <c r="Q347" i="7"/>
  <c r="Q252" i="7"/>
  <c r="Q157" i="7"/>
  <c r="Q62" i="7"/>
  <c r="Q318" i="7"/>
  <c r="Q223" i="7"/>
  <c r="Q128" i="7"/>
  <c r="Q384" i="7"/>
  <c r="Q226" i="7"/>
  <c r="Q97" i="7"/>
  <c r="Q376" i="7"/>
  <c r="Q247" i="7"/>
  <c r="Q118" i="7"/>
  <c r="Q131" i="7"/>
  <c r="Q245" i="7"/>
  <c r="Q243" i="7"/>
  <c r="Q114" i="7"/>
  <c r="Q362" i="7"/>
  <c r="Q200" i="7"/>
  <c r="Q326" i="7"/>
  <c r="Q229" i="7"/>
  <c r="P37" i="7"/>
  <c r="Q37" i="7" s="1"/>
  <c r="Q292" i="7"/>
  <c r="Q201" i="7"/>
  <c r="Q107" i="7"/>
  <c r="Q363" i="7"/>
  <c r="Q268" i="7"/>
  <c r="Q173" i="7"/>
  <c r="Q78" i="7"/>
  <c r="Q334" i="7"/>
  <c r="Q239" i="7"/>
  <c r="Q144" i="7"/>
  <c r="Q355" i="7"/>
  <c r="Q194" i="7"/>
  <c r="Q65" i="7"/>
  <c r="Q344" i="7"/>
  <c r="Q215" i="7"/>
  <c r="Q86" i="7"/>
  <c r="Q273" i="7"/>
  <c r="Q231" i="7"/>
  <c r="Q219" i="7"/>
  <c r="Q95" i="7"/>
  <c r="Q341" i="7"/>
  <c r="Q211" i="7"/>
  <c r="Q82" i="7"/>
  <c r="Q330" i="7"/>
  <c r="Q168" i="7"/>
  <c r="Q294" i="7"/>
  <c r="Q197" i="7"/>
  <c r="Q52" i="7"/>
  <c r="Q308" i="7"/>
  <c r="Q217" i="7"/>
  <c r="Q123" i="7"/>
  <c r="Q379" i="7"/>
  <c r="Q284" i="7"/>
  <c r="Q189" i="7"/>
  <c r="Q94" i="7"/>
  <c r="Q350" i="7"/>
  <c r="Q255" i="7"/>
  <c r="Q160" i="7"/>
  <c r="Q323" i="7"/>
  <c r="Q162" i="7"/>
  <c r="Q312" i="7"/>
  <c r="Q183" i="7"/>
  <c r="Q54" i="7"/>
  <c r="Q179" i="7"/>
  <c r="Q50" i="7"/>
  <c r="Q298" i="7"/>
  <c r="Q136" i="7"/>
  <c r="Q262" i="7"/>
  <c r="Q165" i="7"/>
  <c r="Q68" i="7"/>
  <c r="Q324" i="7"/>
  <c r="Q233" i="7"/>
  <c r="Q139" i="7"/>
  <c r="Q44" i="7"/>
  <c r="Q300" i="7"/>
  <c r="Q205" i="7"/>
  <c r="Q110" i="7"/>
  <c r="Q366" i="7"/>
  <c r="Q271" i="7"/>
  <c r="Q176" i="7"/>
  <c r="Q291" i="7"/>
  <c r="Q130" i="7"/>
  <c r="Q280" i="7"/>
  <c r="Q151" i="7"/>
  <c r="Q147" i="7"/>
  <c r="Q266" i="7"/>
  <c r="Q104" i="7"/>
  <c r="Q359" i="7"/>
  <c r="Q230" i="7"/>
  <c r="Q133" i="7"/>
  <c r="Q84" i="7"/>
  <c r="Q340" i="7"/>
  <c r="Q249" i="7"/>
  <c r="Q155" i="7"/>
  <c r="Q60" i="7"/>
  <c r="Q316" i="7"/>
  <c r="Q221" i="7"/>
  <c r="Q126" i="7"/>
  <c r="Q382" i="7"/>
  <c r="Q287" i="7"/>
  <c r="Q192" i="7"/>
  <c r="Q259" i="7"/>
  <c r="Q98" i="7"/>
  <c r="Q378" i="7"/>
  <c r="Q248" i="7"/>
  <c r="Q119" i="7"/>
  <c r="Q115" i="7"/>
  <c r="Q369" i="7"/>
  <c r="Q234" i="7"/>
  <c r="Q72" i="7"/>
  <c r="Q327" i="7"/>
  <c r="Q198" i="7"/>
  <c r="Q101" i="7"/>
  <c r="Q100" i="7"/>
  <c r="Q356" i="7"/>
  <c r="Q265" i="7"/>
  <c r="Q171" i="7"/>
  <c r="Q76" i="7"/>
  <c r="Q332" i="7"/>
  <c r="Q237" i="7"/>
  <c r="Q142" i="7"/>
  <c r="Q47" i="7"/>
  <c r="Q303" i="7"/>
  <c r="Q208" i="7"/>
  <c r="Q227" i="7"/>
  <c r="Q66" i="7"/>
  <c r="Q346" i="7"/>
  <c r="Q216" i="7"/>
  <c r="Q87" i="7"/>
  <c r="Q277" i="7"/>
  <c r="Q181" i="7"/>
  <c r="Q83" i="7"/>
  <c r="Q337" i="7"/>
  <c r="Q202" i="7"/>
  <c r="Q40" i="7"/>
  <c r="Q295" i="7"/>
  <c r="Q166" i="7"/>
  <c r="Q116" i="7"/>
  <c r="Q372" i="7"/>
  <c r="Q281" i="7"/>
  <c r="Q187" i="7"/>
  <c r="Q92" i="7"/>
  <c r="Q348" i="7"/>
  <c r="Q253" i="7"/>
  <c r="Q158" i="7"/>
  <c r="Q63" i="7"/>
  <c r="Q319" i="7"/>
  <c r="Q224" i="7"/>
  <c r="Q195" i="7"/>
  <c r="Q314" i="7"/>
  <c r="Q184" i="7"/>
  <c r="Q55" i="7"/>
  <c r="Q51" i="7"/>
  <c r="Q305" i="7"/>
  <c r="Q170" i="7"/>
  <c r="Q263" i="7"/>
  <c r="Q134" i="7"/>
  <c r="Q132" i="7"/>
  <c r="Q41" i="7"/>
  <c r="Q297" i="7"/>
  <c r="Q203" i="7"/>
  <c r="Q108" i="7"/>
  <c r="Q364" i="7"/>
  <c r="Q269" i="7"/>
  <c r="Q174" i="7"/>
  <c r="Q79" i="7"/>
  <c r="Q335" i="7"/>
  <c r="Q240" i="7"/>
  <c r="Q163" i="7"/>
  <c r="Q385" i="7"/>
  <c r="Q282" i="7"/>
  <c r="Q152" i="7"/>
  <c r="Q57" i="7"/>
  <c r="Q190" i="7"/>
  <c r="Q250" i="7"/>
  <c r="AE34" i="6"/>
  <c r="AF34" i="6" s="1"/>
  <c r="AF32" i="6"/>
  <c r="AG53" i="6" s="1"/>
  <c r="AH53" i="6" s="1"/>
  <c r="W76" i="6"/>
  <c r="AD33" i="6"/>
  <c r="AB33" i="6"/>
  <c r="F37" i="6"/>
  <c r="G37" i="6" s="1"/>
  <c r="G228" i="6"/>
  <c r="G377" i="6"/>
  <c r="G121" i="6"/>
  <c r="G152" i="6"/>
  <c r="G183" i="6"/>
  <c r="G214" i="6"/>
  <c r="G245" i="6"/>
  <c r="G68" i="6"/>
  <c r="G275" i="6"/>
  <c r="G290" i="6"/>
  <c r="G305" i="6"/>
  <c r="G49" i="6"/>
  <c r="G224" i="6"/>
  <c r="G239" i="6"/>
  <c r="G270" i="6"/>
  <c r="G317" i="6"/>
  <c r="G61" i="6"/>
  <c r="G348" i="6"/>
  <c r="G92" i="6"/>
  <c r="G379" i="6"/>
  <c r="G123" i="6"/>
  <c r="G356" i="6"/>
  <c r="G168" i="6"/>
  <c r="G261" i="6"/>
  <c r="G65" i="6"/>
  <c r="G255" i="6"/>
  <c r="G364" i="6"/>
  <c r="G361" i="6"/>
  <c r="G105" i="6"/>
  <c r="G136" i="6"/>
  <c r="G167" i="6"/>
  <c r="G198" i="6"/>
  <c r="G229" i="6"/>
  <c r="G52" i="6"/>
  <c r="G259" i="6"/>
  <c r="G274" i="6"/>
  <c r="G289" i="6"/>
  <c r="G208" i="6"/>
  <c r="G223" i="6"/>
  <c r="G254" i="6"/>
  <c r="G301" i="6"/>
  <c r="G45" i="6"/>
  <c r="G332" i="6"/>
  <c r="G76" i="6"/>
  <c r="G363" i="6"/>
  <c r="G107" i="6"/>
  <c r="G122" i="6"/>
  <c r="G345" i="6"/>
  <c r="G89" i="6"/>
  <c r="G376" i="6"/>
  <c r="G120" i="6"/>
  <c r="G151" i="6"/>
  <c r="G182" i="6"/>
  <c r="G213" i="6"/>
  <c r="G243" i="6"/>
  <c r="G258" i="6"/>
  <c r="G273" i="6"/>
  <c r="G192" i="6"/>
  <c r="G207" i="6"/>
  <c r="G238" i="6"/>
  <c r="G285" i="6"/>
  <c r="G316" i="6"/>
  <c r="G60" i="6"/>
  <c r="G347" i="6"/>
  <c r="G91" i="6"/>
  <c r="G324" i="6"/>
  <c r="G330" i="6"/>
  <c r="G329" i="6"/>
  <c r="G73" i="6"/>
  <c r="G360" i="6"/>
  <c r="G104" i="6"/>
  <c r="G135" i="6"/>
  <c r="G166" i="6"/>
  <c r="G197" i="6"/>
  <c r="G227" i="6"/>
  <c r="G242" i="6"/>
  <c r="G257" i="6"/>
  <c r="G176" i="6"/>
  <c r="G191" i="6"/>
  <c r="G222" i="6"/>
  <c r="G269" i="6"/>
  <c r="G300" i="6"/>
  <c r="G44" i="6"/>
  <c r="G331" i="6"/>
  <c r="G75" i="6"/>
  <c r="G291" i="6"/>
  <c r="G202" i="6"/>
  <c r="G313" i="6"/>
  <c r="G57" i="6"/>
  <c r="G344" i="6"/>
  <c r="G88" i="6"/>
  <c r="G375" i="6"/>
  <c r="G119" i="6"/>
  <c r="G150" i="6"/>
  <c r="G181" i="6"/>
  <c r="G211" i="6"/>
  <c r="G226" i="6"/>
  <c r="G241" i="6"/>
  <c r="G160" i="6"/>
  <c r="G175" i="6"/>
  <c r="G206" i="6"/>
  <c r="G253" i="6"/>
  <c r="G284" i="6"/>
  <c r="G315" i="6"/>
  <c r="G59" i="6"/>
  <c r="G372" i="6"/>
  <c r="G362" i="6"/>
  <c r="G260" i="6"/>
  <c r="G297" i="6"/>
  <c r="G41" i="6"/>
  <c r="G328" i="6"/>
  <c r="G72" i="6"/>
  <c r="G359" i="6"/>
  <c r="G103" i="6"/>
  <c r="G134" i="6"/>
  <c r="G165" i="6"/>
  <c r="G195" i="6"/>
  <c r="G210" i="6"/>
  <c r="G225" i="6"/>
  <c r="G144" i="6"/>
  <c r="G159" i="6"/>
  <c r="G190" i="6"/>
  <c r="G237" i="6"/>
  <c r="G268" i="6"/>
  <c r="G299" i="6"/>
  <c r="G43" i="6"/>
  <c r="G314" i="6"/>
  <c r="G186" i="6"/>
  <c r="G244" i="6"/>
  <c r="G234" i="6"/>
  <c r="G58" i="6"/>
  <c r="G281" i="6"/>
  <c r="G312" i="6"/>
  <c r="G56" i="6"/>
  <c r="G343" i="6"/>
  <c r="G87" i="6"/>
  <c r="G374" i="6"/>
  <c r="G118" i="6"/>
  <c r="G149" i="6"/>
  <c r="G179" i="6"/>
  <c r="G194" i="6"/>
  <c r="G209" i="6"/>
  <c r="G384" i="6"/>
  <c r="G128" i="6"/>
  <c r="G143" i="6"/>
  <c r="G174" i="6"/>
  <c r="G221" i="6"/>
  <c r="G252" i="6"/>
  <c r="G283" i="6"/>
  <c r="G137" i="6"/>
  <c r="G199" i="6"/>
  <c r="G50" i="6"/>
  <c r="G77" i="6"/>
  <c r="G265" i="6"/>
  <c r="G296" i="6"/>
  <c r="G40" i="6"/>
  <c r="G327" i="6"/>
  <c r="G71" i="6"/>
  <c r="G358" i="6"/>
  <c r="G102" i="6"/>
  <c r="G133" i="6"/>
  <c r="G163" i="6"/>
  <c r="G178" i="6"/>
  <c r="G193" i="6"/>
  <c r="G368" i="6"/>
  <c r="G112" i="6"/>
  <c r="G383" i="6"/>
  <c r="G127" i="6"/>
  <c r="G158" i="6"/>
  <c r="G205" i="6"/>
  <c r="G236" i="6"/>
  <c r="G267" i="6"/>
  <c r="G74" i="6"/>
  <c r="G249" i="6"/>
  <c r="G280" i="6"/>
  <c r="G311" i="6"/>
  <c r="G55" i="6"/>
  <c r="G342" i="6"/>
  <c r="G86" i="6"/>
  <c r="G373" i="6"/>
  <c r="G117" i="6"/>
  <c r="G196" i="6"/>
  <c r="G147" i="6"/>
  <c r="G162" i="6"/>
  <c r="G177" i="6"/>
  <c r="G352" i="6"/>
  <c r="G96" i="6"/>
  <c r="G367" i="6"/>
  <c r="G111" i="6"/>
  <c r="G142" i="6"/>
  <c r="G189" i="6"/>
  <c r="G220" i="6"/>
  <c r="G251" i="6"/>
  <c r="G321" i="6"/>
  <c r="G233" i="6"/>
  <c r="G264" i="6"/>
  <c r="G295" i="6"/>
  <c r="G39" i="6"/>
  <c r="G326" i="6"/>
  <c r="G70" i="6"/>
  <c r="G357" i="6"/>
  <c r="G101" i="6"/>
  <c r="G180" i="6"/>
  <c r="G131" i="6"/>
  <c r="G146" i="6"/>
  <c r="G161" i="6"/>
  <c r="G336" i="6"/>
  <c r="G80" i="6"/>
  <c r="G351" i="6"/>
  <c r="G95" i="6"/>
  <c r="G382" i="6"/>
  <c r="G126" i="6"/>
  <c r="G173" i="6"/>
  <c r="G204" i="6"/>
  <c r="G235" i="6"/>
  <c r="G240" i="6"/>
  <c r="G286" i="6"/>
  <c r="G292" i="6"/>
  <c r="G308" i="6"/>
  <c r="G340" i="6"/>
  <c r="G282" i="6"/>
  <c r="G217" i="6"/>
  <c r="G248" i="6"/>
  <c r="G279" i="6"/>
  <c r="G310" i="6"/>
  <c r="G54" i="6"/>
  <c r="G341" i="6"/>
  <c r="G85" i="6"/>
  <c r="G164" i="6"/>
  <c r="G371" i="6"/>
  <c r="G115" i="6"/>
  <c r="G130" i="6"/>
  <c r="G145" i="6"/>
  <c r="G320" i="6"/>
  <c r="G64" i="6"/>
  <c r="G335" i="6"/>
  <c r="G79" i="6"/>
  <c r="G366" i="6"/>
  <c r="G110" i="6"/>
  <c r="G157" i="6"/>
  <c r="G188" i="6"/>
  <c r="G219" i="6"/>
  <c r="G139" i="6"/>
  <c r="G250" i="6"/>
  <c r="G212" i="6"/>
  <c r="G106" i="6"/>
  <c r="G276" i="6"/>
  <c r="G201" i="6"/>
  <c r="G232" i="6"/>
  <c r="G263" i="6"/>
  <c r="G294" i="6"/>
  <c r="G38" i="6"/>
  <c r="G325" i="6"/>
  <c r="G69" i="6"/>
  <c r="G148" i="6"/>
  <c r="G355" i="6"/>
  <c r="G99" i="6"/>
  <c r="G370" i="6"/>
  <c r="G114" i="6"/>
  <c r="G385" i="6"/>
  <c r="G129" i="6"/>
  <c r="G304" i="6"/>
  <c r="G48" i="6"/>
  <c r="G319" i="6"/>
  <c r="G63" i="6"/>
  <c r="G350" i="6"/>
  <c r="G94" i="6"/>
  <c r="G141" i="6"/>
  <c r="G172" i="6"/>
  <c r="G203" i="6"/>
  <c r="G378" i="6"/>
  <c r="G42" i="6"/>
  <c r="G346" i="6"/>
  <c r="G90" i="6"/>
  <c r="G185" i="6"/>
  <c r="G216" i="6"/>
  <c r="G247" i="6"/>
  <c r="G278" i="6"/>
  <c r="G309" i="6"/>
  <c r="G53" i="6"/>
  <c r="G132" i="6"/>
  <c r="G339" i="6"/>
  <c r="G83" i="6"/>
  <c r="G354" i="6"/>
  <c r="G98" i="6"/>
  <c r="G369" i="6"/>
  <c r="G113" i="6"/>
  <c r="G288" i="6"/>
  <c r="G303" i="6"/>
  <c r="G47" i="6"/>
  <c r="G334" i="6"/>
  <c r="G78" i="6"/>
  <c r="G381" i="6"/>
  <c r="G125" i="6"/>
  <c r="G156" i="6"/>
  <c r="G187" i="6"/>
  <c r="G170" i="6"/>
  <c r="G218" i="6"/>
  <c r="G298" i="6"/>
  <c r="G169" i="6"/>
  <c r="G200" i="6"/>
  <c r="G231" i="6"/>
  <c r="G262" i="6"/>
  <c r="G293" i="6"/>
  <c r="G116" i="6"/>
  <c r="G323" i="6"/>
  <c r="G67" i="6"/>
  <c r="G338" i="6"/>
  <c r="G82" i="6"/>
  <c r="G353" i="6"/>
  <c r="G97" i="6"/>
  <c r="G272" i="6"/>
  <c r="G287" i="6"/>
  <c r="G318" i="6"/>
  <c r="G62" i="6"/>
  <c r="G365" i="6"/>
  <c r="G109" i="6"/>
  <c r="G140" i="6"/>
  <c r="G171" i="6"/>
  <c r="G333" i="6"/>
  <c r="G154" i="6"/>
  <c r="G266" i="6"/>
  <c r="G138" i="6"/>
  <c r="G153" i="6"/>
  <c r="G184" i="6"/>
  <c r="G215" i="6"/>
  <c r="G246" i="6"/>
  <c r="G277" i="6"/>
  <c r="G100" i="6"/>
  <c r="G307" i="6"/>
  <c r="G51" i="6"/>
  <c r="G322" i="6"/>
  <c r="G66" i="6"/>
  <c r="G337" i="6"/>
  <c r="G81" i="6"/>
  <c r="G256" i="6"/>
  <c r="G271" i="6"/>
  <c r="G302" i="6"/>
  <c r="G46" i="6"/>
  <c r="G349" i="6"/>
  <c r="G93" i="6"/>
  <c r="G380" i="6"/>
  <c r="G124" i="6"/>
  <c r="G155" i="6"/>
  <c r="G230" i="6"/>
  <c r="G84" i="6"/>
  <c r="G306" i="6"/>
  <c r="G108" i="6"/>
  <c r="Q183" i="6"/>
  <c r="Q56" i="6"/>
  <c r="Q312" i="6"/>
  <c r="Q217" i="6"/>
  <c r="Q122" i="6"/>
  <c r="Q378" i="6"/>
  <c r="Q283" i="6"/>
  <c r="Q188" i="6"/>
  <c r="Q93" i="6"/>
  <c r="Q349" i="6"/>
  <c r="Q254" i="6"/>
  <c r="Q159" i="6"/>
  <c r="Q64" i="6"/>
  <c r="Q320" i="6"/>
  <c r="Q225" i="6"/>
  <c r="Q130" i="6"/>
  <c r="Q51" i="6"/>
  <c r="Q307" i="6"/>
  <c r="Q228" i="6"/>
  <c r="Q149" i="6"/>
  <c r="Q54" i="6"/>
  <c r="Q310" i="6"/>
  <c r="Q40" i="6"/>
  <c r="Q77" i="6"/>
  <c r="Q209" i="6"/>
  <c r="Q291" i="6"/>
  <c r="Q38" i="6"/>
  <c r="Q72" i="6"/>
  <c r="Q328" i="6"/>
  <c r="Q233" i="6"/>
  <c r="Q138" i="6"/>
  <c r="Q43" i="6"/>
  <c r="Q299" i="6"/>
  <c r="Q204" i="6"/>
  <c r="Q109" i="6"/>
  <c r="Q365" i="6"/>
  <c r="Q270" i="6"/>
  <c r="Q175" i="6"/>
  <c r="Q80" i="6"/>
  <c r="Q336" i="6"/>
  <c r="Q241" i="6"/>
  <c r="Q146" i="6"/>
  <c r="Q67" i="6"/>
  <c r="Q323" i="6"/>
  <c r="Q244" i="6"/>
  <c r="Q165" i="6"/>
  <c r="Q70" i="6"/>
  <c r="Q326" i="6"/>
  <c r="Q304" i="6"/>
  <c r="Q88" i="6"/>
  <c r="Q344" i="6"/>
  <c r="Q249" i="6"/>
  <c r="Q154" i="6"/>
  <c r="Q59" i="6"/>
  <c r="Q315" i="6"/>
  <c r="Q220" i="6"/>
  <c r="Q125" i="6"/>
  <c r="Q381" i="6"/>
  <c r="Q286" i="6"/>
  <c r="Q191" i="6"/>
  <c r="Q96" i="6"/>
  <c r="Q352" i="6"/>
  <c r="Q257" i="6"/>
  <c r="Q162" i="6"/>
  <c r="Q83" i="6"/>
  <c r="Q339" i="6"/>
  <c r="Q260" i="6"/>
  <c r="Q181" i="6"/>
  <c r="Q86" i="6"/>
  <c r="Q342" i="6"/>
  <c r="Q296" i="6"/>
  <c r="Q104" i="6"/>
  <c r="Q360" i="6"/>
  <c r="Q265" i="6"/>
  <c r="Q170" i="6"/>
  <c r="Q75" i="6"/>
  <c r="Q331" i="6"/>
  <c r="Q236" i="6"/>
  <c r="Q141" i="6"/>
  <c r="Q46" i="6"/>
  <c r="Q302" i="6"/>
  <c r="Q207" i="6"/>
  <c r="Q112" i="6"/>
  <c r="Q368" i="6"/>
  <c r="Q273" i="6"/>
  <c r="Q178" i="6"/>
  <c r="Q99" i="6"/>
  <c r="Q355" i="6"/>
  <c r="Q276" i="6"/>
  <c r="Q197" i="6"/>
  <c r="Q102" i="6"/>
  <c r="Q358" i="6"/>
  <c r="Q133" i="6"/>
  <c r="Q120" i="6"/>
  <c r="Q376" i="6"/>
  <c r="Q281" i="6"/>
  <c r="Q186" i="6"/>
  <c r="Q91" i="6"/>
  <c r="Q347" i="6"/>
  <c r="Q252" i="6"/>
  <c r="Q157" i="6"/>
  <c r="Q62" i="6"/>
  <c r="Q318" i="6"/>
  <c r="Q223" i="6"/>
  <c r="Q128" i="6"/>
  <c r="Q384" i="6"/>
  <c r="Q289" i="6"/>
  <c r="Q194" i="6"/>
  <c r="Q115" i="6"/>
  <c r="Q371" i="6"/>
  <c r="Q292" i="6"/>
  <c r="Q213" i="6"/>
  <c r="Q118" i="6"/>
  <c r="Q374" i="6"/>
  <c r="Q136" i="6"/>
  <c r="Q41" i="6"/>
  <c r="Q297" i="6"/>
  <c r="Q202" i="6"/>
  <c r="Q107" i="6"/>
  <c r="Q363" i="6"/>
  <c r="Q268" i="6"/>
  <c r="Q173" i="6"/>
  <c r="Q78" i="6"/>
  <c r="Q334" i="6"/>
  <c r="Q239" i="6"/>
  <c r="Q144" i="6"/>
  <c r="Q49" i="6"/>
  <c r="Q305" i="6"/>
  <c r="Q210" i="6"/>
  <c r="Q131" i="6"/>
  <c r="Q52" i="6"/>
  <c r="Q308" i="6"/>
  <c r="Q229" i="6"/>
  <c r="Q134" i="6"/>
  <c r="Q167" i="6"/>
  <c r="Q267" i="6"/>
  <c r="Q295" i="6"/>
  <c r="Q152" i="6"/>
  <c r="Q57" i="6"/>
  <c r="Q313" i="6"/>
  <c r="Q218" i="6"/>
  <c r="Q123" i="6"/>
  <c r="Q379" i="6"/>
  <c r="Q284" i="6"/>
  <c r="Q189" i="6"/>
  <c r="Q94" i="6"/>
  <c r="Q350" i="6"/>
  <c r="Q255" i="6"/>
  <c r="Q160" i="6"/>
  <c r="Q65" i="6"/>
  <c r="Q321" i="6"/>
  <c r="Q226" i="6"/>
  <c r="Q147" i="6"/>
  <c r="Q68" i="6"/>
  <c r="Q324" i="6"/>
  <c r="Q245" i="6"/>
  <c r="Q150" i="6"/>
  <c r="Q151" i="6"/>
  <c r="Q143" i="6"/>
  <c r="Q212" i="6"/>
  <c r="Q311" i="6"/>
  <c r="Q55" i="6"/>
  <c r="Q39" i="6"/>
  <c r="Q168" i="6"/>
  <c r="Q73" i="6"/>
  <c r="Q329" i="6"/>
  <c r="Q234" i="6"/>
  <c r="Q139" i="6"/>
  <c r="Q44" i="6"/>
  <c r="Q300" i="6"/>
  <c r="Q205" i="6"/>
  <c r="Q110" i="6"/>
  <c r="Q366" i="6"/>
  <c r="Q271" i="6"/>
  <c r="Q176" i="6"/>
  <c r="Q81" i="6"/>
  <c r="Q337" i="6"/>
  <c r="Q242" i="6"/>
  <c r="Q163" i="6"/>
  <c r="Q84" i="6"/>
  <c r="Q340" i="6"/>
  <c r="Q261" i="6"/>
  <c r="Q166" i="6"/>
  <c r="Q135" i="6"/>
  <c r="Q370" i="6"/>
  <c r="Q279" i="6"/>
  <c r="Q184" i="6"/>
  <c r="Q89" i="6"/>
  <c r="Q345" i="6"/>
  <c r="Q250" i="6"/>
  <c r="Q155" i="6"/>
  <c r="Q60" i="6"/>
  <c r="Q316" i="6"/>
  <c r="Q221" i="6"/>
  <c r="Q126" i="6"/>
  <c r="Q382" i="6"/>
  <c r="Q287" i="6"/>
  <c r="Q192" i="6"/>
  <c r="Q97" i="6"/>
  <c r="Q353" i="6"/>
  <c r="Q258" i="6"/>
  <c r="Q179" i="6"/>
  <c r="Q100" i="6"/>
  <c r="Q356" i="6"/>
  <c r="Q277" i="6"/>
  <c r="Q182" i="6"/>
  <c r="Q375" i="6"/>
  <c r="Q172" i="6"/>
  <c r="Q263" i="6"/>
  <c r="Q200" i="6"/>
  <c r="Q105" i="6"/>
  <c r="Q361" i="6"/>
  <c r="Q266" i="6"/>
  <c r="Q171" i="6"/>
  <c r="Q76" i="6"/>
  <c r="Q332" i="6"/>
  <c r="Q237" i="6"/>
  <c r="Q142" i="6"/>
  <c r="Q47" i="6"/>
  <c r="Q303" i="6"/>
  <c r="Q208" i="6"/>
  <c r="Q113" i="6"/>
  <c r="Q369" i="6"/>
  <c r="Q274" i="6"/>
  <c r="Q195" i="6"/>
  <c r="Q116" i="6"/>
  <c r="Q372" i="6"/>
  <c r="Q293" i="6"/>
  <c r="Q198" i="6"/>
  <c r="Q119" i="6"/>
  <c r="Q48" i="6"/>
  <c r="Q71" i="6"/>
  <c r="Q247" i="6"/>
  <c r="Q216" i="6"/>
  <c r="Q121" i="6"/>
  <c r="Q377" i="6"/>
  <c r="Q282" i="6"/>
  <c r="Q187" i="6"/>
  <c r="Q92" i="6"/>
  <c r="Q348" i="6"/>
  <c r="Q253" i="6"/>
  <c r="Q158" i="6"/>
  <c r="Q63" i="6"/>
  <c r="Q319" i="6"/>
  <c r="Q224" i="6"/>
  <c r="Q129" i="6"/>
  <c r="Q385" i="6"/>
  <c r="Q290" i="6"/>
  <c r="Q211" i="6"/>
  <c r="Q132" i="6"/>
  <c r="Q53" i="6"/>
  <c r="Q309" i="6"/>
  <c r="Q214" i="6"/>
  <c r="Q359" i="6"/>
  <c r="Q106" i="6"/>
  <c r="Q231" i="6"/>
  <c r="Q232" i="6"/>
  <c r="Q137" i="6"/>
  <c r="Q42" i="6"/>
  <c r="Q298" i="6"/>
  <c r="Q203" i="6"/>
  <c r="Q108" i="6"/>
  <c r="Q364" i="6"/>
  <c r="Q269" i="6"/>
  <c r="Q174" i="6"/>
  <c r="Q79" i="6"/>
  <c r="Q335" i="6"/>
  <c r="Q240" i="6"/>
  <c r="Q145" i="6"/>
  <c r="Q50" i="6"/>
  <c r="Q306" i="6"/>
  <c r="Q227" i="6"/>
  <c r="Q148" i="6"/>
  <c r="Q69" i="6"/>
  <c r="Q325" i="6"/>
  <c r="Q230" i="6"/>
  <c r="Q103" i="6"/>
  <c r="Q362" i="6"/>
  <c r="Q215" i="6"/>
  <c r="Q248" i="6"/>
  <c r="Q153" i="6"/>
  <c r="Q58" i="6"/>
  <c r="Q314" i="6"/>
  <c r="Q219" i="6"/>
  <c r="Q124" i="6"/>
  <c r="Q380" i="6"/>
  <c r="Q285" i="6"/>
  <c r="Q190" i="6"/>
  <c r="Q95" i="6"/>
  <c r="Q351" i="6"/>
  <c r="Q256" i="6"/>
  <c r="Q161" i="6"/>
  <c r="Q66" i="6"/>
  <c r="Q322" i="6"/>
  <c r="Q243" i="6"/>
  <c r="Q164" i="6"/>
  <c r="Q85" i="6"/>
  <c r="Q341" i="6"/>
  <c r="Q246" i="6"/>
  <c r="Q343" i="6"/>
  <c r="Q238" i="6"/>
  <c r="Q199" i="6"/>
  <c r="Q264" i="6"/>
  <c r="Q169" i="6"/>
  <c r="Q74" i="6"/>
  <c r="Q330" i="6"/>
  <c r="Q235" i="6"/>
  <c r="Q140" i="6"/>
  <c r="Q45" i="6"/>
  <c r="Q301" i="6"/>
  <c r="Q206" i="6"/>
  <c r="Q111" i="6"/>
  <c r="Q367" i="6"/>
  <c r="Q272" i="6"/>
  <c r="Q177" i="6"/>
  <c r="Q82" i="6"/>
  <c r="Q338" i="6"/>
  <c r="Q259" i="6"/>
  <c r="Q180" i="6"/>
  <c r="Q101" i="6"/>
  <c r="Q357" i="6"/>
  <c r="Q262" i="6"/>
  <c r="Q87" i="6"/>
  <c r="Q333" i="6"/>
  <c r="P37" i="6"/>
  <c r="Q37" i="6" s="1"/>
  <c r="Q280" i="6"/>
  <c r="Q185" i="6"/>
  <c r="Q90" i="6"/>
  <c r="Q346" i="6"/>
  <c r="Q251" i="6"/>
  <c r="Q156" i="6"/>
  <c r="Q61" i="6"/>
  <c r="Q317" i="6"/>
  <c r="Q222" i="6"/>
  <c r="Q127" i="6"/>
  <c r="Q383" i="6"/>
  <c r="Q288" i="6"/>
  <c r="Q193" i="6"/>
  <c r="Q98" i="6"/>
  <c r="Q354" i="6"/>
  <c r="Q275" i="6"/>
  <c r="Q196" i="6"/>
  <c r="Q117" i="6"/>
  <c r="Q373" i="6"/>
  <c r="Q278" i="6"/>
  <c r="Q327" i="6"/>
  <c r="Q201" i="6"/>
  <c r="Q114" i="6"/>
  <c r="Q294" i="6"/>
  <c r="W91" i="5"/>
  <c r="W90" i="5"/>
  <c r="AD63" i="9"/>
  <c r="AD60" i="8"/>
  <c r="AB49" i="8"/>
  <c r="AB52" i="7"/>
  <c r="AB60" i="7"/>
  <c r="AD57" i="6"/>
  <c r="W73" i="1"/>
  <c r="P37" i="4"/>
  <c r="Q37" i="4" s="1"/>
  <c r="Q130" i="4"/>
  <c r="Q259" i="4"/>
  <c r="Q51" i="4"/>
  <c r="Q56" i="4"/>
  <c r="Q354" i="4"/>
  <c r="Q147" i="4"/>
  <c r="Q340" i="4"/>
  <c r="Q276" i="4"/>
  <c r="Q102" i="4"/>
  <c r="Q132" i="4"/>
  <c r="Q222" i="4"/>
  <c r="Q109" i="4"/>
  <c r="Q228" i="4"/>
  <c r="Q193" i="4"/>
  <c r="Q53" i="4"/>
  <c r="Q103" i="4"/>
  <c r="Q186" i="4"/>
  <c r="Q256" i="4"/>
  <c r="Q305" i="4"/>
  <c r="Q293" i="4"/>
  <c r="Q281" i="4"/>
  <c r="Q346" i="4"/>
  <c r="Q379" i="4"/>
  <c r="Q221" i="4"/>
  <c r="Q206" i="4"/>
  <c r="Q358" i="4"/>
  <c r="Q240" i="4"/>
  <c r="Q363" i="4"/>
  <c r="Q136" i="4"/>
  <c r="Q83" i="4"/>
  <c r="Q99" i="4"/>
  <c r="Q108" i="4"/>
  <c r="Q70" i="4"/>
  <c r="Q59" i="4"/>
  <c r="Q176" i="4"/>
  <c r="Q350" i="4"/>
  <c r="Q131" i="4"/>
  <c r="Q162" i="4"/>
  <c r="Q295" i="4"/>
  <c r="Q125" i="4"/>
  <c r="Q274" i="4"/>
  <c r="Q47" i="4"/>
  <c r="Q209" i="4"/>
  <c r="Q69" i="4"/>
  <c r="Q119" i="4"/>
  <c r="Q202" i="4"/>
  <c r="Q223" i="4"/>
  <c r="Q272" i="4"/>
  <c r="Q321" i="4"/>
  <c r="Q309" i="4"/>
  <c r="Q297" i="4"/>
  <c r="Q362" i="4"/>
  <c r="Q237" i="4"/>
  <c r="Q137" i="4"/>
  <c r="Q263" i="4"/>
  <c r="Q148" i="4"/>
  <c r="Q156" i="4"/>
  <c r="Q120" i="4"/>
  <c r="Q88" i="4"/>
  <c r="Q203" i="4"/>
  <c r="Q160" i="4"/>
  <c r="Q188" i="4"/>
  <c r="Q372" i="4"/>
  <c r="Q141" i="4"/>
  <c r="Q311" i="4"/>
  <c r="Q63" i="4"/>
  <c r="Q238" i="4"/>
  <c r="Q85" i="4"/>
  <c r="Q135" i="4"/>
  <c r="Q218" i="4"/>
  <c r="Q239" i="4"/>
  <c r="Q288" i="4"/>
  <c r="Q337" i="4"/>
  <c r="Q325" i="4"/>
  <c r="Q232" i="4"/>
  <c r="Q313" i="4"/>
  <c r="Q378" i="4"/>
  <c r="Q253" i="4"/>
  <c r="Q84" i="4"/>
  <c r="Q198" i="4"/>
  <c r="Q210" i="4"/>
  <c r="Q169" i="4"/>
  <c r="Q116" i="4"/>
  <c r="Q258" i="4"/>
  <c r="Q187" i="4"/>
  <c r="Q217" i="4"/>
  <c r="Q157" i="4"/>
  <c r="Q356" i="4"/>
  <c r="Q79" i="4"/>
  <c r="Q278" i="4"/>
  <c r="Q101" i="4"/>
  <c r="Q151" i="4"/>
  <c r="Q260" i="4"/>
  <c r="Q255" i="4"/>
  <c r="Q304" i="4"/>
  <c r="Q353" i="4"/>
  <c r="Q341" i="4"/>
  <c r="Q248" i="4"/>
  <c r="Q329" i="4"/>
  <c r="Q220" i="4"/>
  <c r="Q269" i="4"/>
  <c r="Q330" i="4"/>
  <c r="Q139" i="4"/>
  <c r="Q279" i="4"/>
  <c r="Q307" i="4"/>
  <c r="Q324" i="4"/>
  <c r="Q231" i="4"/>
  <c r="Q146" i="4"/>
  <c r="Q327" i="4"/>
  <c r="Q216" i="4"/>
  <c r="Q292" i="4"/>
  <c r="Q173" i="4"/>
  <c r="Q95" i="4"/>
  <c r="Q323" i="4"/>
  <c r="Q117" i="4"/>
  <c r="Q167" i="4"/>
  <c r="Q306" i="4"/>
  <c r="Q271" i="4"/>
  <c r="Q320" i="4"/>
  <c r="Q369" i="4"/>
  <c r="Q357" i="4"/>
  <c r="Q264" i="4"/>
  <c r="Q345" i="4"/>
  <c r="Q236" i="4"/>
  <c r="Q285" i="4"/>
  <c r="Q166" i="4"/>
  <c r="Q52" i="4"/>
  <c r="Q359" i="4"/>
  <c r="Q172" i="4"/>
  <c r="Q290" i="4"/>
  <c r="Q371" i="4"/>
  <c r="Q189" i="4"/>
  <c r="Q46" i="4"/>
  <c r="Q111" i="4"/>
  <c r="Q366" i="4"/>
  <c r="Q133" i="4"/>
  <c r="Q183" i="4"/>
  <c r="Q343" i="4"/>
  <c r="Q287" i="4"/>
  <c r="Q336" i="4"/>
  <c r="Q385" i="4"/>
  <c r="Q373" i="4"/>
  <c r="Q280" i="4"/>
  <c r="Q361" i="4"/>
  <c r="Q252" i="4"/>
  <c r="Q301" i="4"/>
  <c r="Q180" i="4"/>
  <c r="Q41" i="4"/>
  <c r="Q100" i="4"/>
  <c r="Q72" i="4"/>
  <c r="Q201" i="4"/>
  <c r="Q370" i="4"/>
  <c r="Q205" i="4"/>
  <c r="Q62" i="4"/>
  <c r="Q127" i="4"/>
  <c r="Q149" i="4"/>
  <c r="Q199" i="4"/>
  <c r="Q303" i="4"/>
  <c r="Q352" i="4"/>
  <c r="Q296" i="4"/>
  <c r="Q377" i="4"/>
  <c r="Q219" i="4"/>
  <c r="Q268" i="4"/>
  <c r="Q317" i="4"/>
  <c r="Q262" i="4"/>
  <c r="Q211" i="4"/>
  <c r="Q73" i="4"/>
  <c r="Q104" i="4"/>
  <c r="Q192" i="4"/>
  <c r="Q93" i="4"/>
  <c r="Q289" i="4"/>
  <c r="Q277" i="4"/>
  <c r="Q91" i="4"/>
  <c r="Q152" i="4"/>
  <c r="Q57" i="4"/>
  <c r="Q123" i="4"/>
  <c r="Q247" i="4"/>
  <c r="Q227" i="4"/>
  <c r="Q78" i="4"/>
  <c r="Q143" i="4"/>
  <c r="Q49" i="4"/>
  <c r="Q165" i="4"/>
  <c r="Q215" i="4"/>
  <c r="Q42" i="4"/>
  <c r="Q319" i="4"/>
  <c r="Q368" i="4"/>
  <c r="Q312" i="4"/>
  <c r="Q235" i="4"/>
  <c r="Q284" i="4"/>
  <c r="Q333" i="4"/>
  <c r="Q184" i="4"/>
  <c r="Q140" i="4"/>
  <c r="Q200" i="4"/>
  <c r="Q112" i="4"/>
  <c r="Q171" i="4"/>
  <c r="Q326" i="4"/>
  <c r="Q270" i="4"/>
  <c r="Q94" i="4"/>
  <c r="Q159" i="4"/>
  <c r="Q65" i="4"/>
  <c r="Q181" i="4"/>
  <c r="Q254" i="4"/>
  <c r="Q58" i="4"/>
  <c r="Q335" i="4"/>
  <c r="Q384" i="4"/>
  <c r="Q328" i="4"/>
  <c r="Q251" i="4"/>
  <c r="Q300" i="4"/>
  <c r="Q349" i="4"/>
  <c r="Q118" i="4"/>
  <c r="Q265" i="4"/>
  <c r="Q185" i="4"/>
  <c r="Q195" i="4"/>
  <c r="Q308" i="4"/>
  <c r="Q164" i="4"/>
  <c r="Q242" i="4"/>
  <c r="Q66" i="4"/>
  <c r="Q40" i="4"/>
  <c r="Q310" i="4"/>
  <c r="Q110" i="4"/>
  <c r="Q175" i="4"/>
  <c r="Q81" i="4"/>
  <c r="Q197" i="4"/>
  <c r="Q294" i="4"/>
  <c r="Q74" i="4"/>
  <c r="Q351" i="4"/>
  <c r="Q344" i="4"/>
  <c r="Q234" i="4"/>
  <c r="Q267" i="4"/>
  <c r="Q316" i="4"/>
  <c r="Q365" i="4"/>
  <c r="Q177" i="4"/>
  <c r="Q194" i="4"/>
  <c r="Q286" i="4"/>
  <c r="Q54" i="4"/>
  <c r="Q212" i="4"/>
  <c r="Q375" i="4"/>
  <c r="Q92" i="4"/>
  <c r="Q68" i="4"/>
  <c r="Q50" i="4"/>
  <c r="Q355" i="4"/>
  <c r="Q126" i="4"/>
  <c r="Q191" i="4"/>
  <c r="Q97" i="4"/>
  <c r="Q213" i="4"/>
  <c r="Q339" i="4"/>
  <c r="Q90" i="4"/>
  <c r="Q367" i="4"/>
  <c r="Q360" i="4"/>
  <c r="Q250" i="4"/>
  <c r="Q283" i="4"/>
  <c r="Q332" i="4"/>
  <c r="Q381" i="4"/>
  <c r="Q114" i="4"/>
  <c r="Q38" i="4"/>
  <c r="Q43" i="4"/>
  <c r="Q107" i="4"/>
  <c r="Q338" i="4"/>
  <c r="Q80" i="4"/>
  <c r="Q121" i="4"/>
  <c r="Q98" i="4"/>
  <c r="Q76" i="4"/>
  <c r="Q142" i="4"/>
  <c r="Q207" i="4"/>
  <c r="Q113" i="4"/>
  <c r="Q246" i="4"/>
  <c r="Q382" i="4"/>
  <c r="Q106" i="4"/>
  <c r="Q383" i="4"/>
  <c r="Q225" i="4"/>
  <c r="Q376" i="4"/>
  <c r="Q266" i="4"/>
  <c r="Q299" i="4"/>
  <c r="Q348" i="4"/>
  <c r="Q342" i="4"/>
  <c r="Q214" i="4"/>
  <c r="Q96" i="4"/>
  <c r="Q155" i="4"/>
  <c r="Q67" i="4"/>
  <c r="Q128" i="4"/>
  <c r="Q150" i="4"/>
  <c r="Q124" i="4"/>
  <c r="Q105" i="4"/>
  <c r="Q45" i="4"/>
  <c r="Q158" i="4"/>
  <c r="Q230" i="4"/>
  <c r="Q129" i="4"/>
  <c r="Q291" i="4"/>
  <c r="Q39" i="4"/>
  <c r="Q122" i="4"/>
  <c r="Q241" i="4"/>
  <c r="Q229" i="4"/>
  <c r="Q282" i="4"/>
  <c r="Q315" i="4"/>
  <c r="Q364" i="4"/>
  <c r="Q82" i="4"/>
  <c r="Q64" i="4"/>
  <c r="Q144" i="4"/>
  <c r="Q204" i="4"/>
  <c r="Q115" i="4"/>
  <c r="Q178" i="4"/>
  <c r="Q60" i="4"/>
  <c r="Q179" i="4"/>
  <c r="Q153" i="4"/>
  <c r="Q48" i="4"/>
  <c r="Q134" i="4"/>
  <c r="Q61" i="4"/>
  <c r="Q174" i="4"/>
  <c r="Q275" i="4"/>
  <c r="Q145" i="4"/>
  <c r="Q334" i="4"/>
  <c r="Q55" i="4"/>
  <c r="Q138" i="4"/>
  <c r="Q257" i="4"/>
  <c r="Q245" i="4"/>
  <c r="Q233" i="4"/>
  <c r="Q298" i="4"/>
  <c r="Q331" i="4"/>
  <c r="Q380" i="4"/>
  <c r="Q302" i="4"/>
  <c r="Q86" i="4"/>
  <c r="Q244" i="4"/>
  <c r="Q196" i="4"/>
  <c r="Q322" i="4"/>
  <c r="Q168" i="4"/>
  <c r="Q243" i="4"/>
  <c r="Q89" i="4"/>
  <c r="Q208" i="4"/>
  <c r="Q182" i="4"/>
  <c r="Q44" i="4"/>
  <c r="Q75" i="4"/>
  <c r="Q163" i="4"/>
  <c r="Q77" i="4"/>
  <c r="Q190" i="4"/>
  <c r="Q318" i="4"/>
  <c r="Q161" i="4"/>
  <c r="Q374" i="4"/>
  <c r="Q71" i="4"/>
  <c r="Q154" i="4"/>
  <c r="Q224" i="4"/>
  <c r="Q273" i="4"/>
  <c r="Q261" i="4"/>
  <c r="Q249" i="4"/>
  <c r="Q314" i="4"/>
  <c r="Q347" i="4"/>
  <c r="Q226" i="4"/>
  <c r="Q87" i="4"/>
  <c r="Q170" i="4"/>
  <c r="F37" i="4"/>
  <c r="G37" i="4" s="1"/>
  <c r="G40" i="4"/>
  <c r="G39" i="4"/>
  <c r="G38" i="4"/>
  <c r="AB44" i="4"/>
  <c r="AD61" i="5"/>
  <c r="AD40" i="4"/>
  <c r="AB62" i="5"/>
  <c r="AB51" i="11"/>
  <c r="AB42" i="6"/>
  <c r="AB43" i="6"/>
  <c r="AD44" i="4"/>
  <c r="AB50" i="1"/>
  <c r="AD48" i="10"/>
  <c r="AB62" i="1"/>
  <c r="AB64" i="1"/>
  <c r="AB44" i="5"/>
  <c r="AB49" i="10"/>
  <c r="AD48" i="6"/>
  <c r="AB40" i="1"/>
  <c r="AB50" i="5"/>
  <c r="AD57" i="7"/>
  <c r="AB39" i="1"/>
  <c r="AB42" i="10"/>
  <c r="AB52" i="6"/>
  <c r="AB41" i="7"/>
  <c r="AB45" i="10"/>
  <c r="AB53" i="1"/>
  <c r="AB63" i="4"/>
  <c r="AB48" i="6"/>
  <c r="AD63" i="4"/>
  <c r="AB49" i="5"/>
  <c r="AB45" i="5"/>
  <c r="AD59" i="6"/>
  <c r="AB42" i="9"/>
  <c r="AB52" i="5"/>
  <c r="AB48" i="5"/>
  <c r="AB51" i="5"/>
  <c r="AB63" i="5"/>
  <c r="AD52" i="5"/>
  <c r="AB51" i="7"/>
  <c r="AB63" i="9"/>
  <c r="AD40" i="10"/>
  <c r="AD39" i="11"/>
  <c r="AB39" i="11"/>
  <c r="AB59" i="11"/>
  <c r="AD59" i="11"/>
  <c r="R65" i="11"/>
  <c r="H65" i="11"/>
  <c r="AD56" i="11"/>
  <c r="AB56" i="11"/>
  <c r="AB36" i="11"/>
  <c r="AB37" i="11"/>
  <c r="AD36" i="11"/>
  <c r="W84" i="11"/>
  <c r="W81" i="11"/>
  <c r="W72" i="11"/>
  <c r="W100" i="11"/>
  <c r="W101" i="11"/>
  <c r="W85" i="11"/>
  <c r="W98" i="11"/>
  <c r="W91" i="11"/>
  <c r="W89" i="11"/>
  <c r="W95" i="11"/>
  <c r="W77" i="11"/>
  <c r="W67" i="11"/>
  <c r="W97" i="11"/>
  <c r="W73" i="11"/>
  <c r="W65" i="11"/>
  <c r="AE36" i="11"/>
  <c r="AF34" i="11"/>
  <c r="AG55" i="11" s="1"/>
  <c r="AH55" i="11" s="1"/>
  <c r="W87" i="11"/>
  <c r="W75" i="11"/>
  <c r="W94" i="11"/>
  <c r="W90" i="11"/>
  <c r="AE33" i="11"/>
  <c r="AF31" i="11"/>
  <c r="AG52" i="11" s="1"/>
  <c r="AH52" i="11" s="1"/>
  <c r="W74" i="11"/>
  <c r="W70" i="11"/>
  <c r="W76" i="11"/>
  <c r="AB60" i="11"/>
  <c r="AD60" i="11"/>
  <c r="AB61" i="11"/>
  <c r="W80" i="11"/>
  <c r="AD32" i="11"/>
  <c r="AG53" i="11" s="1"/>
  <c r="AH53" i="11" s="1"/>
  <c r="AB32" i="11"/>
  <c r="W79" i="11"/>
  <c r="W96" i="11"/>
  <c r="W86" i="11"/>
  <c r="W82" i="11"/>
  <c r="AD53" i="11"/>
  <c r="AB53" i="11"/>
  <c r="AB52" i="11"/>
  <c r="AD52" i="11"/>
  <c r="W69" i="11"/>
  <c r="W93" i="11"/>
  <c r="W92" i="11"/>
  <c r="W88" i="11"/>
  <c r="W71" i="11"/>
  <c r="W99" i="11"/>
  <c r="L67" i="11" a="1"/>
  <c r="L67" i="11" s="1"/>
  <c r="T66" i="11"/>
  <c r="W66" i="11"/>
  <c r="W68" i="11"/>
  <c r="AB54" i="11"/>
  <c r="W83" i="11"/>
  <c r="AB55" i="10"/>
  <c r="AB56" i="10"/>
  <c r="AB41" i="10"/>
  <c r="H65" i="10"/>
  <c r="R65" i="10"/>
  <c r="AF34" i="10"/>
  <c r="AG55" i="10" s="1"/>
  <c r="AH55" i="10" s="1"/>
  <c r="AE35" i="10"/>
  <c r="AF33" i="10"/>
  <c r="AG54" i="10" s="1"/>
  <c r="AH54" i="10" s="1"/>
  <c r="W67" i="10"/>
  <c r="AG53" i="10"/>
  <c r="AH53" i="10" s="1"/>
  <c r="AB64" i="10"/>
  <c r="AD64" i="10"/>
  <c r="W73" i="10"/>
  <c r="L66" i="10" a="1"/>
  <c r="L66" i="10" s="1"/>
  <c r="T65" i="10"/>
  <c r="W74" i="10"/>
  <c r="R65" i="9"/>
  <c r="H65" i="9"/>
  <c r="L66" i="9" a="1"/>
  <c r="L66" i="9" s="1"/>
  <c r="T65" i="9"/>
  <c r="W65" i="9"/>
  <c r="AD55" i="9"/>
  <c r="AB55" i="9"/>
  <c r="AB56" i="9"/>
  <c r="AG53" i="9"/>
  <c r="AH53" i="9" s="1"/>
  <c r="W67" i="9"/>
  <c r="W92" i="9"/>
  <c r="W91" i="9"/>
  <c r="W100" i="9"/>
  <c r="W77" i="9"/>
  <c r="AE36" i="9"/>
  <c r="AF34" i="9"/>
  <c r="AG55" i="9" s="1"/>
  <c r="AH55" i="9" s="1"/>
  <c r="W85" i="9"/>
  <c r="W81" i="9"/>
  <c r="W94" i="9"/>
  <c r="W66" i="9"/>
  <c r="AD50" i="9"/>
  <c r="AB50" i="9"/>
  <c r="W93" i="9"/>
  <c r="W89" i="9"/>
  <c r="W76" i="9"/>
  <c r="W101" i="9"/>
  <c r="W98" i="9"/>
  <c r="W70" i="9"/>
  <c r="AB51" i="9"/>
  <c r="W80" i="9"/>
  <c r="W96" i="9"/>
  <c r="W84" i="9"/>
  <c r="W95" i="9"/>
  <c r="W78" i="9"/>
  <c r="W82" i="9"/>
  <c r="W88" i="9"/>
  <c r="W72" i="9"/>
  <c r="W71" i="9"/>
  <c r="W99" i="9"/>
  <c r="W97" i="9"/>
  <c r="W87" i="9"/>
  <c r="AD43" i="9"/>
  <c r="AB43" i="9"/>
  <c r="AD59" i="9"/>
  <c r="AB59" i="9"/>
  <c r="W74" i="9"/>
  <c r="W83" i="9"/>
  <c r="AE35" i="9"/>
  <c r="AF33" i="9"/>
  <c r="AG54" i="9" s="1"/>
  <c r="AH54" i="9" s="1"/>
  <c r="W90" i="9"/>
  <c r="W73" i="9"/>
  <c r="W69" i="9"/>
  <c r="W86" i="9"/>
  <c r="W75" i="9"/>
  <c r="AD54" i="9"/>
  <c r="AB54" i="9"/>
  <c r="W68" i="9"/>
  <c r="W79" i="9"/>
  <c r="AB64" i="8"/>
  <c r="H65" i="8"/>
  <c r="R65" i="8"/>
  <c r="W90" i="8"/>
  <c r="W96" i="8"/>
  <c r="AB40" i="8"/>
  <c r="AD40" i="8"/>
  <c r="W74" i="8"/>
  <c r="L67" i="8" a="1"/>
  <c r="L67" i="8" s="1"/>
  <c r="T66" i="8"/>
  <c r="W75" i="8"/>
  <c r="AB56" i="8"/>
  <c r="AD56" i="8"/>
  <c r="W72" i="8"/>
  <c r="AD59" i="8"/>
  <c r="AB59" i="8"/>
  <c r="W76" i="8"/>
  <c r="W87" i="8"/>
  <c r="W83" i="8"/>
  <c r="W95" i="8"/>
  <c r="W93" i="8"/>
  <c r="W88" i="8"/>
  <c r="AB32" i="8"/>
  <c r="AD32" i="8"/>
  <c r="AB35" i="8"/>
  <c r="AD35" i="8"/>
  <c r="W67" i="8"/>
  <c r="W89" i="8"/>
  <c r="AE33" i="8"/>
  <c r="AG52" i="8"/>
  <c r="AH52" i="8" s="1"/>
  <c r="W73" i="8"/>
  <c r="AB50" i="8"/>
  <c r="AD50" i="8"/>
  <c r="AB51" i="8"/>
  <c r="AD39" i="8"/>
  <c r="AB39" i="8"/>
  <c r="AD33" i="8"/>
  <c r="AB33" i="8"/>
  <c r="AB34" i="8"/>
  <c r="W79" i="8"/>
  <c r="AF32" i="8"/>
  <c r="AE34" i="8"/>
  <c r="W71" i="8"/>
  <c r="W91" i="8"/>
  <c r="W94" i="8"/>
  <c r="W85" i="8"/>
  <c r="W77" i="8"/>
  <c r="W66" i="8"/>
  <c r="W70" i="8"/>
  <c r="W86" i="8"/>
  <c r="W82" i="8"/>
  <c r="W80" i="8"/>
  <c r="W99" i="8"/>
  <c r="W78" i="8"/>
  <c r="AD44" i="7"/>
  <c r="AB57" i="7"/>
  <c r="AB44" i="7"/>
  <c r="H65" i="7"/>
  <c r="R65" i="7"/>
  <c r="AB42" i="7"/>
  <c r="AD42" i="7"/>
  <c r="W99" i="7"/>
  <c r="AD38" i="7"/>
  <c r="AB38" i="7"/>
  <c r="AD50" i="7"/>
  <c r="AB50" i="7"/>
  <c r="AD59" i="7"/>
  <c r="AB59" i="7"/>
  <c r="W98" i="7"/>
  <c r="W94" i="7"/>
  <c r="AB43" i="7"/>
  <c r="W91" i="7"/>
  <c r="AF34" i="7"/>
  <c r="AG55" i="7" s="1"/>
  <c r="AH55" i="7" s="1"/>
  <c r="AE36" i="7"/>
  <c r="W79" i="7"/>
  <c r="W83" i="7"/>
  <c r="W66" i="7"/>
  <c r="AD46" i="7"/>
  <c r="AB47" i="7"/>
  <c r="AB46" i="7"/>
  <c r="W92" i="7"/>
  <c r="AD62" i="7"/>
  <c r="AB62" i="7"/>
  <c r="AB63" i="7"/>
  <c r="W82" i="7"/>
  <c r="W69" i="7"/>
  <c r="T65" i="7"/>
  <c r="L66" i="7" a="1"/>
  <c r="L66" i="7" s="1"/>
  <c r="W80" i="7"/>
  <c r="W85" i="7"/>
  <c r="W90" i="7"/>
  <c r="AD50" i="6"/>
  <c r="AB51" i="6"/>
  <c r="R65" i="6"/>
  <c r="H65" i="6"/>
  <c r="AD58" i="6"/>
  <c r="AB58" i="6"/>
  <c r="AF33" i="6"/>
  <c r="AE35" i="6"/>
  <c r="AD45" i="6"/>
  <c r="AB45" i="6"/>
  <c r="AB46" i="6"/>
  <c r="W86" i="6"/>
  <c r="AD37" i="6"/>
  <c r="AB37" i="6"/>
  <c r="AB38" i="6"/>
  <c r="AD38" i="6"/>
  <c r="AB39" i="6"/>
  <c r="W67" i="6"/>
  <c r="L67" i="6" a="1"/>
  <c r="L67" i="6" s="1"/>
  <c r="T66" i="6"/>
  <c r="AD53" i="6"/>
  <c r="AB53" i="6"/>
  <c r="AB54" i="6"/>
  <c r="AB47" i="6"/>
  <c r="AD47" i="6"/>
  <c r="W66" i="6"/>
  <c r="AB59" i="6"/>
  <c r="W84" i="6"/>
  <c r="AD34" i="6"/>
  <c r="AB34" i="6"/>
  <c r="W100" i="6"/>
  <c r="W101" i="6"/>
  <c r="AB39" i="5"/>
  <c r="AB40" i="5"/>
  <c r="P37" i="5"/>
  <c r="Q37" i="5" s="1"/>
  <c r="Q53" i="5"/>
  <c r="Q69" i="5"/>
  <c r="Q85" i="5"/>
  <c r="Q101" i="5"/>
  <c r="Q117" i="5"/>
  <c r="Q133" i="5"/>
  <c r="Q149" i="5"/>
  <c r="Q165" i="5"/>
  <c r="Q181" i="5"/>
  <c r="Q197" i="5"/>
  <c r="Q213" i="5"/>
  <c r="Q229" i="5"/>
  <c r="Q245" i="5"/>
  <c r="Q261" i="5"/>
  <c r="Q277" i="5"/>
  <c r="Q293" i="5"/>
  <c r="Q309" i="5"/>
  <c r="Q325" i="5"/>
  <c r="Q341" i="5"/>
  <c r="Q357" i="5"/>
  <c r="Q373" i="5"/>
  <c r="Q38" i="5"/>
  <c r="Q54" i="5"/>
  <c r="Q70" i="5"/>
  <c r="Q86" i="5"/>
  <c r="Q102" i="5"/>
  <c r="Q118" i="5"/>
  <c r="Q134" i="5"/>
  <c r="Q150" i="5"/>
  <c r="Q166" i="5"/>
  <c r="Q182" i="5"/>
  <c r="Q198" i="5"/>
  <c r="Q214" i="5"/>
  <c r="Q230" i="5"/>
  <c r="Q246" i="5"/>
  <c r="Q262" i="5"/>
  <c r="Q278" i="5"/>
  <c r="Q294" i="5"/>
  <c r="Q310" i="5"/>
  <c r="Q326" i="5"/>
  <c r="Q342" i="5"/>
  <c r="Q358" i="5"/>
  <c r="Q374" i="5"/>
  <c r="Q39" i="5"/>
  <c r="Q55" i="5"/>
  <c r="Q71" i="5"/>
  <c r="Q87" i="5"/>
  <c r="Q103" i="5"/>
  <c r="Q119" i="5"/>
  <c r="Q135" i="5"/>
  <c r="Q151" i="5"/>
  <c r="Q167" i="5"/>
  <c r="Q183" i="5"/>
  <c r="Q199" i="5"/>
  <c r="Q215" i="5"/>
  <c r="Q231" i="5"/>
  <c r="Q247" i="5"/>
  <c r="Q263" i="5"/>
  <c r="Q279" i="5"/>
  <c r="Q295" i="5"/>
  <c r="Q311" i="5"/>
  <c r="Q327" i="5"/>
  <c r="Q343" i="5"/>
  <c r="Q359" i="5"/>
  <c r="Q375" i="5"/>
  <c r="Q193" i="5"/>
  <c r="Q148" i="5"/>
  <c r="Q40" i="5"/>
  <c r="Q56" i="5"/>
  <c r="Q72" i="5"/>
  <c r="Q88" i="5"/>
  <c r="Q104" i="5"/>
  <c r="Q120" i="5"/>
  <c r="Q136" i="5"/>
  <c r="Q152" i="5"/>
  <c r="Q168" i="5"/>
  <c r="Q184" i="5"/>
  <c r="Q200" i="5"/>
  <c r="Q216" i="5"/>
  <c r="Q232" i="5"/>
  <c r="Q248" i="5"/>
  <c r="Q264" i="5"/>
  <c r="Q280" i="5"/>
  <c r="Q296" i="5"/>
  <c r="Q312" i="5"/>
  <c r="Q328" i="5"/>
  <c r="Q344" i="5"/>
  <c r="Q360" i="5"/>
  <c r="Q376" i="5"/>
  <c r="Q129" i="5"/>
  <c r="Q257" i="5"/>
  <c r="Q321" i="5"/>
  <c r="Q385" i="5"/>
  <c r="Q100" i="5"/>
  <c r="Q41" i="5"/>
  <c r="Q57" i="5"/>
  <c r="Q73" i="5"/>
  <c r="Q89" i="5"/>
  <c r="Q105" i="5"/>
  <c r="Q121" i="5"/>
  <c r="Q137" i="5"/>
  <c r="Q153" i="5"/>
  <c r="Q169" i="5"/>
  <c r="Q185" i="5"/>
  <c r="Q201" i="5"/>
  <c r="Q217" i="5"/>
  <c r="Q233" i="5"/>
  <c r="Q249" i="5"/>
  <c r="Q265" i="5"/>
  <c r="Q281" i="5"/>
  <c r="Q297" i="5"/>
  <c r="Q313" i="5"/>
  <c r="Q329" i="5"/>
  <c r="Q345" i="5"/>
  <c r="Q361" i="5"/>
  <c r="Q377" i="5"/>
  <c r="Q97" i="5"/>
  <c r="Q209" i="5"/>
  <c r="Q241" i="5"/>
  <c r="Q305" i="5"/>
  <c r="Q337" i="5"/>
  <c r="Q132" i="5"/>
  <c r="Q42" i="5"/>
  <c r="Q58" i="5"/>
  <c r="Q74" i="5"/>
  <c r="Q90" i="5"/>
  <c r="Q106" i="5"/>
  <c r="Q122" i="5"/>
  <c r="Q138" i="5"/>
  <c r="Q154" i="5"/>
  <c r="Q170" i="5"/>
  <c r="Q186" i="5"/>
  <c r="Q202" i="5"/>
  <c r="Q218" i="5"/>
  <c r="Q234" i="5"/>
  <c r="Q250" i="5"/>
  <c r="Q266" i="5"/>
  <c r="Q282" i="5"/>
  <c r="Q298" i="5"/>
  <c r="Q314" i="5"/>
  <c r="Q330" i="5"/>
  <c r="Q346" i="5"/>
  <c r="Q362" i="5"/>
  <c r="Q378" i="5"/>
  <c r="Q113" i="5"/>
  <c r="Q273" i="5"/>
  <c r="Q353" i="5"/>
  <c r="Q116" i="5"/>
  <c r="Q43" i="5"/>
  <c r="Q59" i="5"/>
  <c r="Q75" i="5"/>
  <c r="Q91" i="5"/>
  <c r="Q107" i="5"/>
  <c r="Q123" i="5"/>
  <c r="Q139" i="5"/>
  <c r="Q155" i="5"/>
  <c r="Q171" i="5"/>
  <c r="Q187" i="5"/>
  <c r="Q203" i="5"/>
  <c r="Q219" i="5"/>
  <c r="Q235" i="5"/>
  <c r="Q251" i="5"/>
  <c r="Q267" i="5"/>
  <c r="Q283" i="5"/>
  <c r="Q299" i="5"/>
  <c r="Q315" i="5"/>
  <c r="Q331" i="5"/>
  <c r="Q347" i="5"/>
  <c r="Q363" i="5"/>
  <c r="Q379" i="5"/>
  <c r="Q49" i="5"/>
  <c r="Q225" i="5"/>
  <c r="Q289" i="5"/>
  <c r="Q369" i="5"/>
  <c r="Q68" i="5"/>
  <c r="Q44" i="5"/>
  <c r="Q60" i="5"/>
  <c r="Q76" i="5"/>
  <c r="Q92" i="5"/>
  <c r="Q108" i="5"/>
  <c r="Q124" i="5"/>
  <c r="Q140" i="5"/>
  <c r="Q156" i="5"/>
  <c r="Q172" i="5"/>
  <c r="Q188" i="5"/>
  <c r="Q204" i="5"/>
  <c r="Q220" i="5"/>
  <c r="Q236" i="5"/>
  <c r="Q252" i="5"/>
  <c r="Q268" i="5"/>
  <c r="Q284" i="5"/>
  <c r="Q300" i="5"/>
  <c r="Q316" i="5"/>
  <c r="Q332" i="5"/>
  <c r="Q348" i="5"/>
  <c r="Q364" i="5"/>
  <c r="Q380" i="5"/>
  <c r="Q145" i="5"/>
  <c r="Q45" i="5"/>
  <c r="Q61" i="5"/>
  <c r="Q77" i="5"/>
  <c r="Q93" i="5"/>
  <c r="Q109" i="5"/>
  <c r="Q125" i="5"/>
  <c r="Q141" i="5"/>
  <c r="Q157" i="5"/>
  <c r="Q173" i="5"/>
  <c r="Q189" i="5"/>
  <c r="Q205" i="5"/>
  <c r="Q221" i="5"/>
  <c r="Q237" i="5"/>
  <c r="Q253" i="5"/>
  <c r="Q269" i="5"/>
  <c r="Q285" i="5"/>
  <c r="Q301" i="5"/>
  <c r="Q317" i="5"/>
  <c r="Q333" i="5"/>
  <c r="Q349" i="5"/>
  <c r="Q365" i="5"/>
  <c r="Q381" i="5"/>
  <c r="Q177" i="5"/>
  <c r="Q84" i="5"/>
  <c r="Q46" i="5"/>
  <c r="Q62" i="5"/>
  <c r="Q78" i="5"/>
  <c r="Q94" i="5"/>
  <c r="Q110" i="5"/>
  <c r="Q126" i="5"/>
  <c r="Q142" i="5"/>
  <c r="Q158" i="5"/>
  <c r="Q174" i="5"/>
  <c r="Q190" i="5"/>
  <c r="Q206" i="5"/>
  <c r="Q222" i="5"/>
  <c r="Q238" i="5"/>
  <c r="Q254" i="5"/>
  <c r="Q270" i="5"/>
  <c r="Q286" i="5"/>
  <c r="Q302" i="5"/>
  <c r="Q318" i="5"/>
  <c r="Q334" i="5"/>
  <c r="Q350" i="5"/>
  <c r="Q366" i="5"/>
  <c r="Q382" i="5"/>
  <c r="Q161" i="5"/>
  <c r="Q244" i="5"/>
  <c r="Q47" i="5"/>
  <c r="Q63" i="5"/>
  <c r="Q79" i="5"/>
  <c r="Q95" i="5"/>
  <c r="Q111" i="5"/>
  <c r="Q127" i="5"/>
  <c r="Q143" i="5"/>
  <c r="Q159" i="5"/>
  <c r="Q175" i="5"/>
  <c r="Q191" i="5"/>
  <c r="Q207" i="5"/>
  <c r="Q223" i="5"/>
  <c r="Q239" i="5"/>
  <c r="Q255" i="5"/>
  <c r="Q271" i="5"/>
  <c r="Q287" i="5"/>
  <c r="Q303" i="5"/>
  <c r="Q319" i="5"/>
  <c r="Q335" i="5"/>
  <c r="Q351" i="5"/>
  <c r="Q367" i="5"/>
  <c r="Q383" i="5"/>
  <c r="Q81" i="5"/>
  <c r="Q164" i="5"/>
  <c r="Q48" i="5"/>
  <c r="Q64" i="5"/>
  <c r="Q80" i="5"/>
  <c r="Q96" i="5"/>
  <c r="Q112" i="5"/>
  <c r="Q128" i="5"/>
  <c r="Q144" i="5"/>
  <c r="Q160" i="5"/>
  <c r="Q176" i="5"/>
  <c r="Q192" i="5"/>
  <c r="Q208" i="5"/>
  <c r="Q224" i="5"/>
  <c r="Q240" i="5"/>
  <c r="Q256" i="5"/>
  <c r="Q272" i="5"/>
  <c r="Q288" i="5"/>
  <c r="Q304" i="5"/>
  <c r="Q320" i="5"/>
  <c r="Q336" i="5"/>
  <c r="Q352" i="5"/>
  <c r="Q368" i="5"/>
  <c r="Q384" i="5"/>
  <c r="Q65" i="5"/>
  <c r="R65" i="5" s="1"/>
  <c r="Q180" i="5"/>
  <c r="Q50" i="5"/>
  <c r="Q66" i="5"/>
  <c r="Q82" i="5"/>
  <c r="Q98" i="5"/>
  <c r="Q114" i="5"/>
  <c r="Q130" i="5"/>
  <c r="Q146" i="5"/>
  <c r="Q162" i="5"/>
  <c r="Q178" i="5"/>
  <c r="Q194" i="5"/>
  <c r="Q210" i="5"/>
  <c r="Q226" i="5"/>
  <c r="Q242" i="5"/>
  <c r="Q258" i="5"/>
  <c r="Q274" i="5"/>
  <c r="Q290" i="5"/>
  <c r="Q306" i="5"/>
  <c r="Q322" i="5"/>
  <c r="Q338" i="5"/>
  <c r="Q354" i="5"/>
  <c r="Q370" i="5"/>
  <c r="Q52" i="5"/>
  <c r="Q196" i="5"/>
  <c r="Q212" i="5"/>
  <c r="Q228" i="5"/>
  <c r="Q260" i="5"/>
  <c r="Q276" i="5"/>
  <c r="Q292" i="5"/>
  <c r="Q308" i="5"/>
  <c r="Q324" i="5"/>
  <c r="Q340" i="5"/>
  <c r="Q356" i="5"/>
  <c r="Q372" i="5"/>
  <c r="Q51" i="5"/>
  <c r="Q67" i="5"/>
  <c r="Q83" i="5"/>
  <c r="Q99" i="5"/>
  <c r="Q115" i="5"/>
  <c r="Q131" i="5"/>
  <c r="Q147" i="5"/>
  <c r="Q163" i="5"/>
  <c r="Q179" i="5"/>
  <c r="Q195" i="5"/>
  <c r="Q211" i="5"/>
  <c r="Q227" i="5"/>
  <c r="Q243" i="5"/>
  <c r="Q259" i="5"/>
  <c r="Q275" i="5"/>
  <c r="Q291" i="5"/>
  <c r="Q307" i="5"/>
  <c r="Q323" i="5"/>
  <c r="Q339" i="5"/>
  <c r="Q355" i="5"/>
  <c r="Q371" i="5"/>
  <c r="AB64" i="5"/>
  <c r="AB57" i="5"/>
  <c r="G380" i="5"/>
  <c r="G372" i="5"/>
  <c r="G364" i="5"/>
  <c r="G356" i="5"/>
  <c r="G348" i="5"/>
  <c r="G340" i="5"/>
  <c r="G381" i="5"/>
  <c r="G373" i="5"/>
  <c r="G365" i="5"/>
  <c r="G357" i="5"/>
  <c r="G349" i="5"/>
  <c r="G341" i="5"/>
  <c r="G382" i="5"/>
  <c r="G374" i="5"/>
  <c r="G366" i="5"/>
  <c r="G358" i="5"/>
  <c r="G350" i="5"/>
  <c r="G383" i="5"/>
  <c r="G375" i="5"/>
  <c r="G367" i="5"/>
  <c r="G359" i="5"/>
  <c r="G351" i="5"/>
  <c r="G343" i="5"/>
  <c r="G384" i="5"/>
  <c r="G376" i="5"/>
  <c r="G368" i="5"/>
  <c r="G360" i="5"/>
  <c r="G352" i="5"/>
  <c r="G385" i="5"/>
  <c r="G377" i="5"/>
  <c r="G369" i="5"/>
  <c r="G361" i="5"/>
  <c r="G353" i="5"/>
  <c r="G345" i="5"/>
  <c r="G378" i="5"/>
  <c r="G370" i="5"/>
  <c r="G362" i="5"/>
  <c r="G354" i="5"/>
  <c r="G346" i="5"/>
  <c r="G338" i="5"/>
  <c r="G337" i="5"/>
  <c r="G326" i="5"/>
  <c r="G318" i="5"/>
  <c r="G310" i="5"/>
  <c r="G347" i="5"/>
  <c r="G344" i="5"/>
  <c r="G327" i="5"/>
  <c r="G319" i="5"/>
  <c r="G311" i="5"/>
  <c r="G303" i="5"/>
  <c r="G379" i="5"/>
  <c r="G328" i="5"/>
  <c r="G320" i="5"/>
  <c r="G312" i="5"/>
  <c r="G304" i="5"/>
  <c r="G296" i="5"/>
  <c r="G371" i="5"/>
  <c r="G335" i="5"/>
  <c r="G329" i="5"/>
  <c r="G321" i="5"/>
  <c r="G313" i="5"/>
  <c r="G305" i="5"/>
  <c r="G297" i="5"/>
  <c r="G289" i="5"/>
  <c r="G363" i="5"/>
  <c r="G342" i="5"/>
  <c r="G330" i="5"/>
  <c r="G322" i="5"/>
  <c r="G314" i="5"/>
  <c r="G306" i="5"/>
  <c r="G355" i="5"/>
  <c r="G331" i="5"/>
  <c r="G323" i="5"/>
  <c r="G315" i="5"/>
  <c r="G307" i="5"/>
  <c r="G336" i="5"/>
  <c r="G332" i="5"/>
  <c r="G324" i="5"/>
  <c r="G301" i="5"/>
  <c r="G294" i="5"/>
  <c r="G290" i="5"/>
  <c r="G285" i="5"/>
  <c r="G277" i="5"/>
  <c r="G269" i="5"/>
  <c r="G261" i="5"/>
  <c r="G253" i="5"/>
  <c r="G245" i="5"/>
  <c r="G278" i="5"/>
  <c r="G270" i="5"/>
  <c r="G262" i="5"/>
  <c r="G291" i="5"/>
  <c r="G286" i="5"/>
  <c r="G300" i="5"/>
  <c r="G279" i="5"/>
  <c r="G271" i="5"/>
  <c r="G263" i="5"/>
  <c r="G295" i="5"/>
  <c r="G308" i="5"/>
  <c r="G287" i="5"/>
  <c r="G280" i="5"/>
  <c r="G272" i="5"/>
  <c r="G264" i="5"/>
  <c r="G309" i="5"/>
  <c r="G339" i="5"/>
  <c r="G325" i="5"/>
  <c r="G299" i="5"/>
  <c r="G292" i="5"/>
  <c r="G281" i="5"/>
  <c r="G273" i="5"/>
  <c r="G265" i="5"/>
  <c r="G333" i="5"/>
  <c r="G288" i="5"/>
  <c r="G282" i="5"/>
  <c r="G274" i="5"/>
  <c r="G266" i="5"/>
  <c r="G316" i="5"/>
  <c r="G293" i="5"/>
  <c r="G283" i="5"/>
  <c r="G275" i="5"/>
  <c r="G267" i="5"/>
  <c r="G302" i="5"/>
  <c r="G250" i="5"/>
  <c r="G238" i="5"/>
  <c r="G230" i="5"/>
  <c r="G222" i="5"/>
  <c r="G214" i="5"/>
  <c r="G206" i="5"/>
  <c r="G198" i="5"/>
  <c r="G317" i="5"/>
  <c r="G257" i="5"/>
  <c r="G255" i="5"/>
  <c r="G239" i="5"/>
  <c r="G231" i="5"/>
  <c r="G223" i="5"/>
  <c r="G215" i="5"/>
  <c r="G251" i="5"/>
  <c r="G246" i="5"/>
  <c r="G240" i="5"/>
  <c r="G232" i="5"/>
  <c r="G224" i="5"/>
  <c r="G216" i="5"/>
  <c r="G298" i="5"/>
  <c r="G252" i="5"/>
  <c r="G247" i="5"/>
  <c r="G241" i="5"/>
  <c r="G233" i="5"/>
  <c r="G225" i="5"/>
  <c r="G217" i="5"/>
  <c r="G334" i="5"/>
  <c r="G260" i="5"/>
  <c r="G242" i="5"/>
  <c r="G234" i="5"/>
  <c r="G226" i="5"/>
  <c r="G218" i="5"/>
  <c r="G256" i="5"/>
  <c r="G259" i="5"/>
  <c r="G248" i="5"/>
  <c r="G243" i="5"/>
  <c r="G235" i="5"/>
  <c r="G227" i="5"/>
  <c r="G219" i="5"/>
  <c r="G284" i="5"/>
  <c r="G276" i="5"/>
  <c r="G268" i="5"/>
  <c r="G244" i="5"/>
  <c r="G236" i="5"/>
  <c r="G228" i="5"/>
  <c r="G220" i="5"/>
  <c r="G258" i="5"/>
  <c r="G202" i="5"/>
  <c r="G195" i="5"/>
  <c r="G188" i="5"/>
  <c r="G180" i="5"/>
  <c r="G172" i="5"/>
  <c r="G164" i="5"/>
  <c r="G156" i="5"/>
  <c r="G148" i="5"/>
  <c r="G229" i="5"/>
  <c r="G209" i="5"/>
  <c r="G199" i="5"/>
  <c r="G189" i="5"/>
  <c r="G181" i="5"/>
  <c r="G173" i="5"/>
  <c r="G165" i="5"/>
  <c r="G157" i="5"/>
  <c r="G196" i="5"/>
  <c r="G203" i="5"/>
  <c r="G190" i="5"/>
  <c r="G182" i="5"/>
  <c r="G174" i="5"/>
  <c r="G166" i="5"/>
  <c r="G158" i="5"/>
  <c r="G150" i="5"/>
  <c r="G212" i="5"/>
  <c r="G254" i="5"/>
  <c r="G221" i="5"/>
  <c r="G200" i="5"/>
  <c r="G191" i="5"/>
  <c r="G183" i="5"/>
  <c r="G175" i="5"/>
  <c r="G167" i="5"/>
  <c r="G159" i="5"/>
  <c r="G249" i="5"/>
  <c r="G210" i="5"/>
  <c r="G197" i="5"/>
  <c r="G192" i="5"/>
  <c r="G184" i="5"/>
  <c r="G176" i="5"/>
  <c r="G168" i="5"/>
  <c r="G207" i="5"/>
  <c r="G204" i="5"/>
  <c r="G193" i="5"/>
  <c r="G185" i="5"/>
  <c r="G177" i="5"/>
  <c r="G169" i="5"/>
  <c r="G201" i="5"/>
  <c r="G208" i="5"/>
  <c r="G194" i="5"/>
  <c r="G145" i="5"/>
  <c r="G187" i="5"/>
  <c r="G153" i="5"/>
  <c r="G138" i="5"/>
  <c r="G130" i="5"/>
  <c r="G122" i="5"/>
  <c r="G114" i="5"/>
  <c r="G237" i="5"/>
  <c r="G213" i="5"/>
  <c r="G160" i="5"/>
  <c r="G146" i="5"/>
  <c r="G139" i="5"/>
  <c r="G131" i="5"/>
  <c r="G162" i="5"/>
  <c r="G140" i="5"/>
  <c r="G132" i="5"/>
  <c r="G124" i="5"/>
  <c r="G211" i="5"/>
  <c r="G147" i="5"/>
  <c r="G205" i="5"/>
  <c r="G154" i="5"/>
  <c r="G151" i="5"/>
  <c r="G141" i="5"/>
  <c r="G133" i="5"/>
  <c r="G125" i="5"/>
  <c r="G142" i="5"/>
  <c r="G134" i="5"/>
  <c r="G178" i="5"/>
  <c r="G161" i="5"/>
  <c r="G152" i="5"/>
  <c r="G143" i="5"/>
  <c r="G135" i="5"/>
  <c r="G155" i="5"/>
  <c r="G186" i="5"/>
  <c r="G170" i="5"/>
  <c r="G149" i="5"/>
  <c r="G144" i="5"/>
  <c r="G136" i="5"/>
  <c r="G123" i="5"/>
  <c r="G121" i="5"/>
  <c r="G119" i="5"/>
  <c r="G106" i="5"/>
  <c r="G98" i="5"/>
  <c r="G90" i="5"/>
  <c r="G82" i="5"/>
  <c r="G74" i="5"/>
  <c r="G126" i="5"/>
  <c r="G163" i="5"/>
  <c r="G107" i="5"/>
  <c r="G99" i="5"/>
  <c r="G91" i="5"/>
  <c r="G83" i="5"/>
  <c r="G117" i="5"/>
  <c r="G137" i="5"/>
  <c r="G108" i="5"/>
  <c r="G100" i="5"/>
  <c r="G92" i="5"/>
  <c r="G84" i="5"/>
  <c r="G76" i="5"/>
  <c r="G109" i="5"/>
  <c r="G101" i="5"/>
  <c r="G93" i="5"/>
  <c r="G85" i="5"/>
  <c r="G77" i="5"/>
  <c r="G69" i="5"/>
  <c r="G120" i="5"/>
  <c r="G115" i="5"/>
  <c r="G110" i="5"/>
  <c r="G102" i="5"/>
  <c r="G94" i="5"/>
  <c r="G86" i="5"/>
  <c r="G78" i="5"/>
  <c r="G118" i="5"/>
  <c r="G179" i="5"/>
  <c r="G129" i="5"/>
  <c r="G111" i="5"/>
  <c r="G103" i="5"/>
  <c r="G95" i="5"/>
  <c r="G87" i="5"/>
  <c r="G171" i="5"/>
  <c r="G116" i="5"/>
  <c r="G112" i="5"/>
  <c r="G104" i="5"/>
  <c r="G96" i="5"/>
  <c r="G88" i="5"/>
  <c r="G80" i="5"/>
  <c r="G127" i="5"/>
  <c r="G37" i="5"/>
  <c r="G128" i="5"/>
  <c r="G70" i="5"/>
  <c r="G64" i="5"/>
  <c r="G60" i="5"/>
  <c r="G55" i="5"/>
  <c r="G47" i="5"/>
  <c r="G39" i="5"/>
  <c r="G72" i="5"/>
  <c r="G48" i="5"/>
  <c r="G40" i="5"/>
  <c r="G68" i="5"/>
  <c r="G56" i="5"/>
  <c r="G73" i="5"/>
  <c r="G61" i="5"/>
  <c r="G49" i="5"/>
  <c r="G41" i="5"/>
  <c r="G75" i="5"/>
  <c r="G65" i="5"/>
  <c r="H65" i="5" s="1"/>
  <c r="G105" i="5"/>
  <c r="G89" i="5"/>
  <c r="G71" i="5"/>
  <c r="G50" i="5"/>
  <c r="G42" i="5"/>
  <c r="G67" i="5"/>
  <c r="G79" i="5"/>
  <c r="G57" i="5"/>
  <c r="G62" i="5"/>
  <c r="G51" i="5"/>
  <c r="G43" i="5"/>
  <c r="G81" i="5"/>
  <c r="G66" i="5"/>
  <c r="G52" i="5"/>
  <c r="G44" i="5"/>
  <c r="G58" i="5"/>
  <c r="G63" i="5"/>
  <c r="G53" i="5"/>
  <c r="G45" i="5"/>
  <c r="G113" i="5"/>
  <c r="G97" i="5"/>
  <c r="G59" i="5"/>
  <c r="G54" i="5"/>
  <c r="G46" i="5"/>
  <c r="G38" i="5"/>
  <c r="AD58" i="5"/>
  <c r="AB58" i="5"/>
  <c r="W83" i="5"/>
  <c r="W73" i="5"/>
  <c r="W86" i="5"/>
  <c r="W84" i="5"/>
  <c r="AB59" i="5"/>
  <c r="W92" i="5"/>
  <c r="W89" i="5"/>
  <c r="W85" i="5"/>
  <c r="W68" i="5"/>
  <c r="W94" i="5"/>
  <c r="W99" i="5"/>
  <c r="W78" i="5"/>
  <c r="W97" i="5"/>
  <c r="W75" i="5"/>
  <c r="AE36" i="5"/>
  <c r="AF34" i="5"/>
  <c r="AG55" i="5" s="1"/>
  <c r="AH55" i="5" s="1"/>
  <c r="W82" i="5"/>
  <c r="AE35" i="5"/>
  <c r="AF33" i="5"/>
  <c r="AG54" i="5" s="1"/>
  <c r="AH54" i="5" s="1"/>
  <c r="AD35" i="5"/>
  <c r="AB35" i="5"/>
  <c r="W98" i="5"/>
  <c r="W77" i="5"/>
  <c r="W93" i="5"/>
  <c r="L67" i="5" a="1"/>
  <c r="L67" i="5" s="1"/>
  <c r="T66" i="5"/>
  <c r="W87" i="5"/>
  <c r="W81" i="5"/>
  <c r="W100" i="5"/>
  <c r="W74" i="5"/>
  <c r="AB54" i="4"/>
  <c r="AB55" i="4"/>
  <c r="AD50" i="4"/>
  <c r="AB51" i="4"/>
  <c r="AB50" i="4"/>
  <c r="W89" i="4"/>
  <c r="AD53" i="4"/>
  <c r="AB53" i="4"/>
  <c r="W67" i="4"/>
  <c r="AD46" i="4"/>
  <c r="AB46" i="4"/>
  <c r="W99" i="4"/>
  <c r="W65" i="4"/>
  <c r="W78" i="4"/>
  <c r="AB34" i="4"/>
  <c r="AD34" i="4"/>
  <c r="AD58" i="4"/>
  <c r="AB58" i="4"/>
  <c r="AB59" i="4"/>
  <c r="W72" i="4"/>
  <c r="W93" i="4"/>
  <c r="AB47" i="4"/>
  <c r="W75" i="4"/>
  <c r="AD60" i="4"/>
  <c r="AB60" i="4"/>
  <c r="W95" i="4"/>
  <c r="AB42" i="4"/>
  <c r="AD42" i="4"/>
  <c r="AB43" i="4"/>
  <c r="W86" i="4"/>
  <c r="W91" i="4"/>
  <c r="W73" i="4"/>
  <c r="AB35" i="4"/>
  <c r="R65" i="4"/>
  <c r="W80" i="4"/>
  <c r="AE33" i="4"/>
  <c r="AF31" i="4"/>
  <c r="AG52" i="4" s="1"/>
  <c r="AH52" i="4" s="1"/>
  <c r="W88" i="4"/>
  <c r="W83" i="4"/>
  <c r="W92" i="4"/>
  <c r="AD32" i="4"/>
  <c r="AG53" i="4" s="1"/>
  <c r="AH53" i="4" s="1"/>
  <c r="AB32" i="4"/>
  <c r="W94" i="4"/>
  <c r="W66" i="4"/>
  <c r="AF34" i="4"/>
  <c r="AE36" i="4"/>
  <c r="W87" i="4"/>
  <c r="G378" i="4"/>
  <c r="G362" i="4"/>
  <c r="G346" i="4"/>
  <c r="G330" i="4"/>
  <c r="G314" i="4"/>
  <c r="G298" i="4"/>
  <c r="G282" i="4"/>
  <c r="G266" i="4"/>
  <c r="G250" i="4"/>
  <c r="G234" i="4"/>
  <c r="G218" i="4"/>
  <c r="G202" i="4"/>
  <c r="G186" i="4"/>
  <c r="G170" i="4"/>
  <c r="G154" i="4"/>
  <c r="G138" i="4"/>
  <c r="G122" i="4"/>
  <c r="G106" i="4"/>
  <c r="G90" i="4"/>
  <c r="G74" i="4"/>
  <c r="G58" i="4"/>
  <c r="G42" i="4"/>
  <c r="G376" i="4"/>
  <c r="G360" i="4"/>
  <c r="G344" i="4"/>
  <c r="G328" i="4"/>
  <c r="G312" i="4"/>
  <c r="G296" i="4"/>
  <c r="G280" i="4"/>
  <c r="G264" i="4"/>
  <c r="G248" i="4"/>
  <c r="G232" i="4"/>
  <c r="G216" i="4"/>
  <c r="G200" i="4"/>
  <c r="G184" i="4"/>
  <c r="G168" i="4"/>
  <c r="G152" i="4"/>
  <c r="G136" i="4"/>
  <c r="G120" i="4"/>
  <c r="G104" i="4"/>
  <c r="G88" i="4"/>
  <c r="G72" i="4"/>
  <c r="G56" i="4"/>
  <c r="G373" i="4"/>
  <c r="G357" i="4"/>
  <c r="G341" i="4"/>
  <c r="G325" i="4"/>
  <c r="G309" i="4"/>
  <c r="G293" i="4"/>
  <c r="G277" i="4"/>
  <c r="G261" i="4"/>
  <c r="G245" i="4"/>
  <c r="G229" i="4"/>
  <c r="G213" i="4"/>
  <c r="G372" i="4"/>
  <c r="G356" i="4"/>
  <c r="G340" i="4"/>
  <c r="G324" i="4"/>
  <c r="G308" i="4"/>
  <c r="G292" i="4"/>
  <c r="G276" i="4"/>
  <c r="G260" i="4"/>
  <c r="G244" i="4"/>
  <c r="G228" i="4"/>
  <c r="G212" i="4"/>
  <c r="G196" i="4"/>
  <c r="G180" i="4"/>
  <c r="G164" i="4"/>
  <c r="G148" i="4"/>
  <c r="G132" i="4"/>
  <c r="G116" i="4"/>
  <c r="G100" i="4"/>
  <c r="G84" i="4"/>
  <c r="G68" i="4"/>
  <c r="G371" i="4"/>
  <c r="G355" i="4"/>
  <c r="G339" i="4"/>
  <c r="G323" i="4"/>
  <c r="G307" i="4"/>
  <c r="G291" i="4"/>
  <c r="G275" i="4"/>
  <c r="G259" i="4"/>
  <c r="G243" i="4"/>
  <c r="G227" i="4"/>
  <c r="G211" i="4"/>
  <c r="G195" i="4"/>
  <c r="G179" i="4"/>
  <c r="G163" i="4"/>
  <c r="G147" i="4"/>
  <c r="G131" i="4"/>
  <c r="G115" i="4"/>
  <c r="G99" i="4"/>
  <c r="G381" i="4"/>
  <c r="G358" i="4"/>
  <c r="G334" i="4"/>
  <c r="G311" i="4"/>
  <c r="G287" i="4"/>
  <c r="G265" i="4"/>
  <c r="G240" i="4"/>
  <c r="G219" i="4"/>
  <c r="G194" i="4"/>
  <c r="G174" i="4"/>
  <c r="G153" i="4"/>
  <c r="G130" i="4"/>
  <c r="G110" i="4"/>
  <c r="G89" i="4"/>
  <c r="G69" i="4"/>
  <c r="G50" i="4"/>
  <c r="G336" i="4"/>
  <c r="G313" i="4"/>
  <c r="G133" i="4"/>
  <c r="G380" i="4"/>
  <c r="G354" i="4"/>
  <c r="G333" i="4"/>
  <c r="G310" i="4"/>
  <c r="G286" i="4"/>
  <c r="G263" i="4"/>
  <c r="G239" i="4"/>
  <c r="G217" i="4"/>
  <c r="G193" i="4"/>
  <c r="G173" i="4"/>
  <c r="G151" i="4"/>
  <c r="G129" i="4"/>
  <c r="G109" i="4"/>
  <c r="G87" i="4"/>
  <c r="G67" i="4"/>
  <c r="G49" i="4"/>
  <c r="G383" i="4"/>
  <c r="G267" i="4"/>
  <c r="G379" i="4"/>
  <c r="G353" i="4"/>
  <c r="G332" i="4"/>
  <c r="G306" i="4"/>
  <c r="G285" i="4"/>
  <c r="G262" i="4"/>
  <c r="G238" i="4"/>
  <c r="G215" i="4"/>
  <c r="G192" i="4"/>
  <c r="G172" i="4"/>
  <c r="G150" i="4"/>
  <c r="G128" i="4"/>
  <c r="G108" i="4"/>
  <c r="G86" i="4"/>
  <c r="G66" i="4"/>
  <c r="G48" i="4"/>
  <c r="G315" i="4"/>
  <c r="G112" i="4"/>
  <c r="G91" i="4"/>
  <c r="G377" i="4"/>
  <c r="G352" i="4"/>
  <c r="G331" i="4"/>
  <c r="G305" i="4"/>
  <c r="G284" i="4"/>
  <c r="G258" i="4"/>
  <c r="G237" i="4"/>
  <c r="G214" i="4"/>
  <c r="G191" i="4"/>
  <c r="G171" i="4"/>
  <c r="G149" i="4"/>
  <c r="G127" i="4"/>
  <c r="G107" i="4"/>
  <c r="G85" i="4"/>
  <c r="G65" i="4"/>
  <c r="H65" i="4" s="1"/>
  <c r="G47" i="4"/>
  <c r="G221" i="4"/>
  <c r="G92" i="4"/>
  <c r="G175" i="4"/>
  <c r="G375" i="4"/>
  <c r="G351" i="4"/>
  <c r="G329" i="4"/>
  <c r="G304" i="4"/>
  <c r="G283" i="4"/>
  <c r="G257" i="4"/>
  <c r="G236" i="4"/>
  <c r="G210" i="4"/>
  <c r="G190" i="4"/>
  <c r="G169" i="4"/>
  <c r="G146" i="4"/>
  <c r="G126" i="4"/>
  <c r="G105" i="4"/>
  <c r="G83" i="4"/>
  <c r="G64" i="4"/>
  <c r="G46" i="4"/>
  <c r="G134" i="4"/>
  <c r="G359" i="4"/>
  <c r="G241" i="4"/>
  <c r="G111" i="4"/>
  <c r="G374" i="4"/>
  <c r="G350" i="4"/>
  <c r="G327" i="4"/>
  <c r="G303" i="4"/>
  <c r="G281" i="4"/>
  <c r="G256" i="4"/>
  <c r="G235" i="4"/>
  <c r="G209" i="4"/>
  <c r="G189" i="4"/>
  <c r="G167" i="4"/>
  <c r="G145" i="4"/>
  <c r="G125" i="4"/>
  <c r="G103" i="4"/>
  <c r="G82" i="4"/>
  <c r="G63" i="4"/>
  <c r="G45" i="4"/>
  <c r="G242" i="4"/>
  <c r="G155" i="4"/>
  <c r="G370" i="4"/>
  <c r="G349" i="4"/>
  <c r="G326" i="4"/>
  <c r="G302" i="4"/>
  <c r="G279" i="4"/>
  <c r="G255" i="4"/>
  <c r="G233" i="4"/>
  <c r="G208" i="4"/>
  <c r="G188" i="4"/>
  <c r="G166" i="4"/>
  <c r="G144" i="4"/>
  <c r="G124" i="4"/>
  <c r="G102" i="4"/>
  <c r="G81" i="4"/>
  <c r="G62" i="4"/>
  <c r="G44" i="4"/>
  <c r="G198" i="4"/>
  <c r="G335" i="4"/>
  <c r="G369" i="4"/>
  <c r="G348" i="4"/>
  <c r="G322" i="4"/>
  <c r="G301" i="4"/>
  <c r="G278" i="4"/>
  <c r="G254" i="4"/>
  <c r="G231" i="4"/>
  <c r="G207" i="4"/>
  <c r="G187" i="4"/>
  <c r="G165" i="4"/>
  <c r="G143" i="4"/>
  <c r="G123" i="4"/>
  <c r="G101" i="4"/>
  <c r="G80" i="4"/>
  <c r="G61" i="4"/>
  <c r="G43" i="4"/>
  <c r="G368" i="4"/>
  <c r="G347" i="4"/>
  <c r="G321" i="4"/>
  <c r="G300" i="4"/>
  <c r="G274" i="4"/>
  <c r="G253" i="4"/>
  <c r="G230" i="4"/>
  <c r="G206" i="4"/>
  <c r="G185" i="4"/>
  <c r="G162" i="4"/>
  <c r="G142" i="4"/>
  <c r="G121" i="4"/>
  <c r="G98" i="4"/>
  <c r="G79" i="4"/>
  <c r="G60" i="4"/>
  <c r="G41" i="4"/>
  <c r="G51" i="4"/>
  <c r="G367" i="4"/>
  <c r="G345" i="4"/>
  <c r="G320" i="4"/>
  <c r="G299" i="4"/>
  <c r="G273" i="4"/>
  <c r="G252" i="4"/>
  <c r="G226" i="4"/>
  <c r="G205" i="4"/>
  <c r="G183" i="4"/>
  <c r="G161" i="4"/>
  <c r="G141" i="4"/>
  <c r="G119" i="4"/>
  <c r="G97" i="4"/>
  <c r="G78" i="4"/>
  <c r="G59" i="4"/>
  <c r="G361" i="4"/>
  <c r="G156" i="4"/>
  <c r="G382" i="4"/>
  <c r="G366" i="4"/>
  <c r="G343" i="4"/>
  <c r="G319" i="4"/>
  <c r="G297" i="4"/>
  <c r="G272" i="4"/>
  <c r="G251" i="4"/>
  <c r="G225" i="4"/>
  <c r="G204" i="4"/>
  <c r="G182" i="4"/>
  <c r="G160" i="4"/>
  <c r="G140" i="4"/>
  <c r="G118" i="4"/>
  <c r="G96" i="4"/>
  <c r="G77" i="4"/>
  <c r="G57" i="4"/>
  <c r="G289" i="4"/>
  <c r="G197" i="4"/>
  <c r="G365" i="4"/>
  <c r="G342" i="4"/>
  <c r="G318" i="4"/>
  <c r="G295" i="4"/>
  <c r="G271" i="4"/>
  <c r="G249" i="4"/>
  <c r="G224" i="4"/>
  <c r="G203" i="4"/>
  <c r="G181" i="4"/>
  <c r="G159" i="4"/>
  <c r="G139" i="4"/>
  <c r="G117" i="4"/>
  <c r="G95" i="4"/>
  <c r="G76" i="4"/>
  <c r="G55" i="4"/>
  <c r="G52" i="4"/>
  <c r="G220" i="4"/>
  <c r="G385" i="4"/>
  <c r="G364" i="4"/>
  <c r="G338" i="4"/>
  <c r="G317" i="4"/>
  <c r="G294" i="4"/>
  <c r="G270" i="4"/>
  <c r="G247" i="4"/>
  <c r="G223" i="4"/>
  <c r="G201" i="4"/>
  <c r="G178" i="4"/>
  <c r="G158" i="4"/>
  <c r="G137" i="4"/>
  <c r="G114" i="4"/>
  <c r="G94" i="4"/>
  <c r="G75" i="4"/>
  <c r="G54" i="4"/>
  <c r="G268" i="4"/>
  <c r="G71" i="4"/>
  <c r="G70" i="4"/>
  <c r="G384" i="4"/>
  <c r="G363" i="4"/>
  <c r="G337" i="4"/>
  <c r="G316" i="4"/>
  <c r="G290" i="4"/>
  <c r="G269" i="4"/>
  <c r="G246" i="4"/>
  <c r="G222" i="4"/>
  <c r="G199" i="4"/>
  <c r="G177" i="4"/>
  <c r="G157" i="4"/>
  <c r="G135" i="4"/>
  <c r="G113" i="4"/>
  <c r="G93" i="4"/>
  <c r="G73" i="4"/>
  <c r="G53" i="4"/>
  <c r="G176" i="4"/>
  <c r="G288" i="4"/>
  <c r="W98" i="4"/>
  <c r="W82" i="4"/>
  <c r="W84" i="4"/>
  <c r="W85" i="4"/>
  <c r="W69" i="4"/>
  <c r="AD41" i="4"/>
  <c r="AB41" i="4"/>
  <c r="W79" i="4"/>
  <c r="W77" i="4"/>
  <c r="W97" i="4"/>
  <c r="W74" i="4"/>
  <c r="L67" i="4" a="1"/>
  <c r="L67" i="4" s="1"/>
  <c r="T66" i="4"/>
  <c r="W100" i="4"/>
  <c r="W90" i="4"/>
  <c r="W76" i="4"/>
  <c r="W68" i="4"/>
  <c r="W96" i="4"/>
  <c r="W70" i="4"/>
  <c r="AB37" i="4"/>
  <c r="AD37" i="4"/>
  <c r="AD61" i="4"/>
  <c r="AB61" i="4"/>
  <c r="W71" i="4"/>
  <c r="AB46" i="1"/>
  <c r="AB56" i="1"/>
  <c r="AB57" i="1"/>
  <c r="W81" i="1"/>
  <c r="AB54" i="1"/>
  <c r="AB42" i="1"/>
  <c r="AG52" i="1"/>
  <c r="AB41" i="1"/>
  <c r="AD48" i="1"/>
  <c r="AB49" i="1"/>
  <c r="AD58" i="1"/>
  <c r="AB58" i="1"/>
  <c r="P385" i="1"/>
  <c r="Q385" i="1" s="1"/>
  <c r="P369" i="1"/>
  <c r="Q369" i="1" s="1"/>
  <c r="P353" i="1"/>
  <c r="Q353" i="1" s="1"/>
  <c r="P337" i="1"/>
  <c r="Q337" i="1" s="1"/>
  <c r="P321" i="1"/>
  <c r="Q321" i="1" s="1"/>
  <c r="P305" i="1"/>
  <c r="Q305" i="1" s="1"/>
  <c r="P289" i="1"/>
  <c r="Q289" i="1" s="1"/>
  <c r="P273" i="1"/>
  <c r="Q273" i="1" s="1"/>
  <c r="P257" i="1"/>
  <c r="Q257" i="1" s="1"/>
  <c r="P241" i="1"/>
  <c r="Q241" i="1" s="1"/>
  <c r="P225" i="1"/>
  <c r="Q225" i="1" s="1"/>
  <c r="P209" i="1"/>
  <c r="Q209" i="1" s="1"/>
  <c r="P193" i="1"/>
  <c r="Q193" i="1" s="1"/>
  <c r="P177" i="1"/>
  <c r="Q177" i="1" s="1"/>
  <c r="P161" i="1"/>
  <c r="Q161" i="1" s="1"/>
  <c r="P145" i="1"/>
  <c r="Q145" i="1" s="1"/>
  <c r="P129" i="1"/>
  <c r="Q129" i="1" s="1"/>
  <c r="P113" i="1"/>
  <c r="Q113" i="1" s="1"/>
  <c r="P97" i="1"/>
  <c r="Q97" i="1" s="1"/>
  <c r="P81" i="1"/>
  <c r="Q81" i="1" s="1"/>
  <c r="P65" i="1"/>
  <c r="Q65" i="1" s="1"/>
  <c r="R65" i="1" s="1"/>
  <c r="P49" i="1"/>
  <c r="Q49" i="1" s="1"/>
  <c r="P384" i="1"/>
  <c r="Q384" i="1" s="1"/>
  <c r="P368" i="1"/>
  <c r="Q368" i="1" s="1"/>
  <c r="P352" i="1"/>
  <c r="Q352" i="1" s="1"/>
  <c r="P336" i="1"/>
  <c r="Q336" i="1" s="1"/>
  <c r="P320" i="1"/>
  <c r="Q320" i="1" s="1"/>
  <c r="P304" i="1"/>
  <c r="Q304" i="1" s="1"/>
  <c r="P288" i="1"/>
  <c r="Q288" i="1" s="1"/>
  <c r="P272" i="1"/>
  <c r="Q272" i="1" s="1"/>
  <c r="P256" i="1"/>
  <c r="Q256" i="1" s="1"/>
  <c r="P240" i="1"/>
  <c r="Q240" i="1" s="1"/>
  <c r="P224" i="1"/>
  <c r="Q224" i="1" s="1"/>
  <c r="P208" i="1"/>
  <c r="Q208" i="1" s="1"/>
  <c r="P192" i="1"/>
  <c r="Q192" i="1" s="1"/>
  <c r="P176" i="1"/>
  <c r="Q176" i="1" s="1"/>
  <c r="P160" i="1"/>
  <c r="Q160" i="1" s="1"/>
  <c r="P144" i="1"/>
  <c r="Q144" i="1" s="1"/>
  <c r="P128" i="1"/>
  <c r="Q128" i="1" s="1"/>
  <c r="P112" i="1"/>
  <c r="Q112" i="1" s="1"/>
  <c r="P96" i="1"/>
  <c r="Q96" i="1" s="1"/>
  <c r="P80" i="1"/>
  <c r="Q80" i="1" s="1"/>
  <c r="P64" i="1"/>
  <c r="Q64" i="1" s="1"/>
  <c r="P48" i="1"/>
  <c r="Q48" i="1" s="1"/>
  <c r="P383" i="1"/>
  <c r="Q383" i="1" s="1"/>
  <c r="P367" i="1"/>
  <c r="Q367" i="1" s="1"/>
  <c r="P351" i="1"/>
  <c r="Q351" i="1" s="1"/>
  <c r="P335" i="1"/>
  <c r="Q335" i="1" s="1"/>
  <c r="P319" i="1"/>
  <c r="Q319" i="1" s="1"/>
  <c r="P303" i="1"/>
  <c r="Q303" i="1" s="1"/>
  <c r="P287" i="1"/>
  <c r="Q287" i="1" s="1"/>
  <c r="P271" i="1"/>
  <c r="Q271" i="1" s="1"/>
  <c r="P255" i="1"/>
  <c r="Q255" i="1" s="1"/>
  <c r="P239" i="1"/>
  <c r="Q239" i="1" s="1"/>
  <c r="P223" i="1"/>
  <c r="Q223" i="1" s="1"/>
  <c r="P207" i="1"/>
  <c r="Q207" i="1" s="1"/>
  <c r="P191" i="1"/>
  <c r="Q191" i="1" s="1"/>
  <c r="P175" i="1"/>
  <c r="Q175" i="1" s="1"/>
  <c r="P159" i="1"/>
  <c r="Q159" i="1" s="1"/>
  <c r="P143" i="1"/>
  <c r="Q143" i="1" s="1"/>
  <c r="P127" i="1"/>
  <c r="Q127" i="1" s="1"/>
  <c r="P111" i="1"/>
  <c r="Q111" i="1" s="1"/>
  <c r="P95" i="1"/>
  <c r="Q95" i="1" s="1"/>
  <c r="P79" i="1"/>
  <c r="Q79" i="1" s="1"/>
  <c r="P63" i="1"/>
  <c r="Q63" i="1" s="1"/>
  <c r="P47" i="1"/>
  <c r="Q47" i="1" s="1"/>
  <c r="P381" i="1"/>
  <c r="Q381" i="1" s="1"/>
  <c r="P365" i="1"/>
  <c r="Q365" i="1" s="1"/>
  <c r="P349" i="1"/>
  <c r="Q349" i="1" s="1"/>
  <c r="P333" i="1"/>
  <c r="Q333" i="1" s="1"/>
  <c r="P317" i="1"/>
  <c r="Q317" i="1" s="1"/>
  <c r="P301" i="1"/>
  <c r="Q301" i="1" s="1"/>
  <c r="P285" i="1"/>
  <c r="Q285" i="1" s="1"/>
  <c r="P269" i="1"/>
  <c r="Q269" i="1" s="1"/>
  <c r="P253" i="1"/>
  <c r="Q253" i="1" s="1"/>
  <c r="P237" i="1"/>
  <c r="Q237" i="1" s="1"/>
  <c r="P221" i="1"/>
  <c r="Q221" i="1" s="1"/>
  <c r="P205" i="1"/>
  <c r="Q205" i="1" s="1"/>
  <c r="P189" i="1"/>
  <c r="Q189" i="1" s="1"/>
  <c r="P173" i="1"/>
  <c r="Q173" i="1" s="1"/>
  <c r="P157" i="1"/>
  <c r="Q157" i="1" s="1"/>
  <c r="P141" i="1"/>
  <c r="Q141" i="1" s="1"/>
  <c r="P125" i="1"/>
  <c r="Q125" i="1" s="1"/>
  <c r="P109" i="1"/>
  <c r="Q109" i="1" s="1"/>
  <c r="P93" i="1"/>
  <c r="Q93" i="1" s="1"/>
  <c r="P77" i="1"/>
  <c r="Q77" i="1" s="1"/>
  <c r="P61" i="1"/>
  <c r="Q61" i="1" s="1"/>
  <c r="P45" i="1"/>
  <c r="Q45" i="1" s="1"/>
  <c r="P379" i="1"/>
  <c r="Q379" i="1" s="1"/>
  <c r="P363" i="1"/>
  <c r="Q363" i="1" s="1"/>
  <c r="P347" i="1"/>
  <c r="Q347" i="1" s="1"/>
  <c r="P331" i="1"/>
  <c r="Q331" i="1" s="1"/>
  <c r="P315" i="1"/>
  <c r="Q315" i="1" s="1"/>
  <c r="P299" i="1"/>
  <c r="Q299" i="1" s="1"/>
  <c r="P283" i="1"/>
  <c r="Q283" i="1" s="1"/>
  <c r="P267" i="1"/>
  <c r="Q267" i="1" s="1"/>
  <c r="P251" i="1"/>
  <c r="Q251" i="1" s="1"/>
  <c r="P235" i="1"/>
  <c r="Q235" i="1" s="1"/>
  <c r="P219" i="1"/>
  <c r="Q219" i="1" s="1"/>
  <c r="P203" i="1"/>
  <c r="Q203" i="1" s="1"/>
  <c r="P187" i="1"/>
  <c r="Q187" i="1" s="1"/>
  <c r="P171" i="1"/>
  <c r="Q171" i="1" s="1"/>
  <c r="P155" i="1"/>
  <c r="Q155" i="1" s="1"/>
  <c r="P139" i="1"/>
  <c r="Q139" i="1" s="1"/>
  <c r="P123" i="1"/>
  <c r="Q123" i="1" s="1"/>
  <c r="P107" i="1"/>
  <c r="Q107" i="1" s="1"/>
  <c r="P91" i="1"/>
  <c r="Q91" i="1" s="1"/>
  <c r="P75" i="1"/>
  <c r="Q75" i="1" s="1"/>
  <c r="P59" i="1"/>
  <c r="Q59" i="1" s="1"/>
  <c r="P43" i="1"/>
  <c r="Q43" i="1" s="1"/>
  <c r="P378" i="1"/>
  <c r="Q378" i="1" s="1"/>
  <c r="P362" i="1"/>
  <c r="Q362" i="1" s="1"/>
  <c r="P346" i="1"/>
  <c r="Q346" i="1" s="1"/>
  <c r="P330" i="1"/>
  <c r="Q330" i="1" s="1"/>
  <c r="P373" i="1"/>
  <c r="Q373" i="1" s="1"/>
  <c r="P357" i="1"/>
  <c r="Q357" i="1" s="1"/>
  <c r="P341" i="1"/>
  <c r="Q341" i="1" s="1"/>
  <c r="P325" i="1"/>
  <c r="Q325" i="1" s="1"/>
  <c r="P309" i="1"/>
  <c r="Q309" i="1" s="1"/>
  <c r="P293" i="1"/>
  <c r="Q293" i="1" s="1"/>
  <c r="P277" i="1"/>
  <c r="Q277" i="1" s="1"/>
  <c r="P261" i="1"/>
  <c r="Q261" i="1" s="1"/>
  <c r="P245" i="1"/>
  <c r="Q245" i="1" s="1"/>
  <c r="P229" i="1"/>
  <c r="Q229" i="1" s="1"/>
  <c r="P213" i="1"/>
  <c r="Q213" i="1" s="1"/>
  <c r="P197" i="1"/>
  <c r="Q197" i="1" s="1"/>
  <c r="P181" i="1"/>
  <c r="Q181" i="1" s="1"/>
  <c r="P165" i="1"/>
  <c r="Q165" i="1" s="1"/>
  <c r="P149" i="1"/>
  <c r="Q149" i="1" s="1"/>
  <c r="P133" i="1"/>
  <c r="Q133" i="1" s="1"/>
  <c r="P117" i="1"/>
  <c r="Q117" i="1" s="1"/>
  <c r="P101" i="1"/>
  <c r="Q101" i="1" s="1"/>
  <c r="P356" i="1"/>
  <c r="Q356" i="1" s="1"/>
  <c r="P327" i="1"/>
  <c r="Q327" i="1" s="1"/>
  <c r="P300" i="1"/>
  <c r="Q300" i="1" s="1"/>
  <c r="P276" i="1"/>
  <c r="Q276" i="1" s="1"/>
  <c r="P249" i="1"/>
  <c r="Q249" i="1" s="1"/>
  <c r="P226" i="1"/>
  <c r="Q226" i="1" s="1"/>
  <c r="P199" i="1"/>
  <c r="Q199" i="1" s="1"/>
  <c r="P172" i="1"/>
  <c r="Q172" i="1" s="1"/>
  <c r="P148" i="1"/>
  <c r="Q148" i="1" s="1"/>
  <c r="P121" i="1"/>
  <c r="Q121" i="1" s="1"/>
  <c r="P98" i="1"/>
  <c r="Q98" i="1" s="1"/>
  <c r="P72" i="1"/>
  <c r="Q72" i="1" s="1"/>
  <c r="P51" i="1"/>
  <c r="Q51" i="1" s="1"/>
  <c r="P382" i="1"/>
  <c r="Q382" i="1" s="1"/>
  <c r="P355" i="1"/>
  <c r="Q355" i="1" s="1"/>
  <c r="P326" i="1"/>
  <c r="Q326" i="1" s="1"/>
  <c r="P275" i="1"/>
  <c r="Q275" i="1" s="1"/>
  <c r="P248" i="1"/>
  <c r="Q248" i="1" s="1"/>
  <c r="P198" i="1"/>
  <c r="Q198" i="1" s="1"/>
  <c r="P170" i="1"/>
  <c r="Q170" i="1" s="1"/>
  <c r="P120" i="1"/>
  <c r="Q120" i="1" s="1"/>
  <c r="P71" i="1"/>
  <c r="Q71" i="1" s="1"/>
  <c r="P50" i="1"/>
  <c r="Q50" i="1" s="1"/>
  <c r="P252" i="1"/>
  <c r="Q252" i="1" s="1"/>
  <c r="P74" i="1"/>
  <c r="Q74" i="1" s="1"/>
  <c r="P278" i="1"/>
  <c r="Q278" i="1" s="1"/>
  <c r="P200" i="1"/>
  <c r="Q200" i="1" s="1"/>
  <c r="P150" i="1"/>
  <c r="Q150" i="1" s="1"/>
  <c r="P52" i="1"/>
  <c r="Q52" i="1" s="1"/>
  <c r="P298" i="1"/>
  <c r="Q298" i="1" s="1"/>
  <c r="P222" i="1"/>
  <c r="Q222" i="1" s="1"/>
  <c r="P147" i="1"/>
  <c r="Q147" i="1" s="1"/>
  <c r="P94" i="1"/>
  <c r="Q94" i="1" s="1"/>
  <c r="P99" i="1"/>
  <c r="Q99" i="1" s="1"/>
  <c r="P380" i="1"/>
  <c r="Q380" i="1" s="1"/>
  <c r="P354" i="1"/>
  <c r="Q354" i="1" s="1"/>
  <c r="P324" i="1"/>
  <c r="Q324" i="1" s="1"/>
  <c r="P297" i="1"/>
  <c r="Q297" i="1" s="1"/>
  <c r="P274" i="1"/>
  <c r="Q274" i="1" s="1"/>
  <c r="P247" i="1"/>
  <c r="Q247" i="1" s="1"/>
  <c r="P220" i="1"/>
  <c r="Q220" i="1" s="1"/>
  <c r="P196" i="1"/>
  <c r="Q196" i="1" s="1"/>
  <c r="P169" i="1"/>
  <c r="Q169" i="1" s="1"/>
  <c r="P146" i="1"/>
  <c r="Q146" i="1" s="1"/>
  <c r="P119" i="1"/>
  <c r="Q119" i="1" s="1"/>
  <c r="P92" i="1"/>
  <c r="Q92" i="1" s="1"/>
  <c r="P70" i="1"/>
  <c r="Q70" i="1" s="1"/>
  <c r="P46" i="1"/>
  <c r="Q46" i="1" s="1"/>
  <c r="P279" i="1"/>
  <c r="Q279" i="1" s="1"/>
  <c r="P100" i="1"/>
  <c r="Q100" i="1" s="1"/>
  <c r="P377" i="1"/>
  <c r="Q377" i="1" s="1"/>
  <c r="P350" i="1"/>
  <c r="Q350" i="1" s="1"/>
  <c r="P323" i="1"/>
  <c r="Q323" i="1" s="1"/>
  <c r="P296" i="1"/>
  <c r="Q296" i="1" s="1"/>
  <c r="P270" i="1"/>
  <c r="Q270" i="1" s="1"/>
  <c r="P246" i="1"/>
  <c r="Q246" i="1" s="1"/>
  <c r="P218" i="1"/>
  <c r="Q218" i="1" s="1"/>
  <c r="P195" i="1"/>
  <c r="Q195" i="1" s="1"/>
  <c r="P168" i="1"/>
  <c r="Q168" i="1" s="1"/>
  <c r="P142" i="1"/>
  <c r="Q142" i="1" s="1"/>
  <c r="P118" i="1"/>
  <c r="Q118" i="1" s="1"/>
  <c r="P90" i="1"/>
  <c r="Q90" i="1" s="1"/>
  <c r="P69" i="1"/>
  <c r="Q69" i="1" s="1"/>
  <c r="P44" i="1"/>
  <c r="Q44" i="1" s="1"/>
  <c r="P376" i="1"/>
  <c r="Q376" i="1" s="1"/>
  <c r="P348" i="1"/>
  <c r="Q348" i="1" s="1"/>
  <c r="P322" i="1"/>
  <c r="Q322" i="1" s="1"/>
  <c r="P295" i="1"/>
  <c r="Q295" i="1" s="1"/>
  <c r="P268" i="1"/>
  <c r="Q268" i="1" s="1"/>
  <c r="P244" i="1"/>
  <c r="Q244" i="1" s="1"/>
  <c r="P217" i="1"/>
  <c r="Q217" i="1" s="1"/>
  <c r="P194" i="1"/>
  <c r="Q194" i="1" s="1"/>
  <c r="P167" i="1"/>
  <c r="Q167" i="1" s="1"/>
  <c r="P140" i="1"/>
  <c r="Q140" i="1" s="1"/>
  <c r="P116" i="1"/>
  <c r="Q116" i="1" s="1"/>
  <c r="P89" i="1"/>
  <c r="Q89" i="1" s="1"/>
  <c r="P68" i="1"/>
  <c r="Q68" i="1" s="1"/>
  <c r="P42" i="1"/>
  <c r="Q42" i="1" s="1"/>
  <c r="P375" i="1"/>
  <c r="Q375" i="1" s="1"/>
  <c r="P345" i="1"/>
  <c r="Q345" i="1" s="1"/>
  <c r="P318" i="1"/>
  <c r="Q318" i="1" s="1"/>
  <c r="P294" i="1"/>
  <c r="Q294" i="1" s="1"/>
  <c r="P266" i="1"/>
  <c r="Q266" i="1" s="1"/>
  <c r="P243" i="1"/>
  <c r="Q243" i="1" s="1"/>
  <c r="P216" i="1"/>
  <c r="Q216" i="1" s="1"/>
  <c r="P190" i="1"/>
  <c r="Q190" i="1" s="1"/>
  <c r="P166" i="1"/>
  <c r="Q166" i="1" s="1"/>
  <c r="P138" i="1"/>
  <c r="Q138" i="1" s="1"/>
  <c r="P115" i="1"/>
  <c r="Q115" i="1" s="1"/>
  <c r="P88" i="1"/>
  <c r="Q88" i="1" s="1"/>
  <c r="P67" i="1"/>
  <c r="Q67" i="1" s="1"/>
  <c r="P41" i="1"/>
  <c r="Q41" i="1" s="1"/>
  <c r="P178" i="1"/>
  <c r="Q178" i="1" s="1"/>
  <c r="P250" i="1"/>
  <c r="Q250" i="1" s="1"/>
  <c r="P174" i="1"/>
  <c r="Q174" i="1" s="1"/>
  <c r="P374" i="1"/>
  <c r="Q374" i="1" s="1"/>
  <c r="P344" i="1"/>
  <c r="Q344" i="1" s="1"/>
  <c r="P316" i="1"/>
  <c r="Q316" i="1" s="1"/>
  <c r="P292" i="1"/>
  <c r="Q292" i="1" s="1"/>
  <c r="P265" i="1"/>
  <c r="Q265" i="1" s="1"/>
  <c r="P242" i="1"/>
  <c r="Q242" i="1" s="1"/>
  <c r="P215" i="1"/>
  <c r="Q215" i="1" s="1"/>
  <c r="P188" i="1"/>
  <c r="Q188" i="1" s="1"/>
  <c r="P164" i="1"/>
  <c r="Q164" i="1" s="1"/>
  <c r="P137" i="1"/>
  <c r="Q137" i="1" s="1"/>
  <c r="P114" i="1"/>
  <c r="Q114" i="1" s="1"/>
  <c r="P87" i="1"/>
  <c r="Q87" i="1" s="1"/>
  <c r="P66" i="1"/>
  <c r="Q66" i="1" s="1"/>
  <c r="P40" i="1"/>
  <c r="Q40" i="1" s="1"/>
  <c r="P358" i="1"/>
  <c r="Q358" i="1" s="1"/>
  <c r="P227" i="1"/>
  <c r="Q227" i="1" s="1"/>
  <c r="P73" i="1"/>
  <c r="Q73" i="1" s="1"/>
  <c r="P372" i="1"/>
  <c r="Q372" i="1" s="1"/>
  <c r="P343" i="1"/>
  <c r="Q343" i="1" s="1"/>
  <c r="P314" i="1"/>
  <c r="Q314" i="1" s="1"/>
  <c r="P291" i="1"/>
  <c r="Q291" i="1" s="1"/>
  <c r="P264" i="1"/>
  <c r="Q264" i="1" s="1"/>
  <c r="P238" i="1"/>
  <c r="Q238" i="1" s="1"/>
  <c r="P214" i="1"/>
  <c r="Q214" i="1" s="1"/>
  <c r="P186" i="1"/>
  <c r="Q186" i="1" s="1"/>
  <c r="P163" i="1"/>
  <c r="Q163" i="1" s="1"/>
  <c r="P136" i="1"/>
  <c r="Q136" i="1" s="1"/>
  <c r="P110" i="1"/>
  <c r="Q110" i="1" s="1"/>
  <c r="P86" i="1"/>
  <c r="Q86" i="1" s="1"/>
  <c r="P62" i="1"/>
  <c r="Q62" i="1" s="1"/>
  <c r="P39" i="1"/>
  <c r="Q39" i="1" s="1"/>
  <c r="P359" i="1"/>
  <c r="Q359" i="1" s="1"/>
  <c r="P151" i="1"/>
  <c r="Q151" i="1" s="1"/>
  <c r="P371" i="1"/>
  <c r="Q371" i="1" s="1"/>
  <c r="P342" i="1"/>
  <c r="Q342" i="1" s="1"/>
  <c r="P313" i="1"/>
  <c r="Q313" i="1" s="1"/>
  <c r="P290" i="1"/>
  <c r="Q290" i="1" s="1"/>
  <c r="P263" i="1"/>
  <c r="Q263" i="1" s="1"/>
  <c r="P236" i="1"/>
  <c r="Q236" i="1" s="1"/>
  <c r="P212" i="1"/>
  <c r="Q212" i="1" s="1"/>
  <c r="P185" i="1"/>
  <c r="Q185" i="1" s="1"/>
  <c r="P162" i="1"/>
  <c r="Q162" i="1" s="1"/>
  <c r="P135" i="1"/>
  <c r="Q135" i="1" s="1"/>
  <c r="P108" i="1"/>
  <c r="Q108" i="1" s="1"/>
  <c r="P85" i="1"/>
  <c r="Q85" i="1" s="1"/>
  <c r="P60" i="1"/>
  <c r="Q60" i="1" s="1"/>
  <c r="P38" i="1"/>
  <c r="Q38" i="1" s="1"/>
  <c r="P201" i="1"/>
  <c r="Q201" i="1" s="1"/>
  <c r="P302" i="1"/>
  <c r="Q302" i="1" s="1"/>
  <c r="P370" i="1"/>
  <c r="Q370" i="1" s="1"/>
  <c r="P340" i="1"/>
  <c r="Q340" i="1" s="1"/>
  <c r="P312" i="1"/>
  <c r="Q312" i="1" s="1"/>
  <c r="P286" i="1"/>
  <c r="Q286" i="1" s="1"/>
  <c r="P262" i="1"/>
  <c r="Q262" i="1" s="1"/>
  <c r="P234" i="1"/>
  <c r="Q234" i="1" s="1"/>
  <c r="P211" i="1"/>
  <c r="Q211" i="1" s="1"/>
  <c r="P184" i="1"/>
  <c r="Q184" i="1" s="1"/>
  <c r="P158" i="1"/>
  <c r="Q158" i="1" s="1"/>
  <c r="P134" i="1"/>
  <c r="Q134" i="1" s="1"/>
  <c r="P106" i="1"/>
  <c r="Q106" i="1" s="1"/>
  <c r="P84" i="1"/>
  <c r="Q84" i="1" s="1"/>
  <c r="P58" i="1"/>
  <c r="Q58" i="1" s="1"/>
  <c r="P366" i="1"/>
  <c r="Q366" i="1" s="1"/>
  <c r="P339" i="1"/>
  <c r="Q339" i="1" s="1"/>
  <c r="P311" i="1"/>
  <c r="Q311" i="1" s="1"/>
  <c r="P284" i="1"/>
  <c r="Q284" i="1" s="1"/>
  <c r="P260" i="1"/>
  <c r="Q260" i="1" s="1"/>
  <c r="P233" i="1"/>
  <c r="Q233" i="1" s="1"/>
  <c r="P210" i="1"/>
  <c r="Q210" i="1" s="1"/>
  <c r="P183" i="1"/>
  <c r="Q183" i="1" s="1"/>
  <c r="P156" i="1"/>
  <c r="Q156" i="1" s="1"/>
  <c r="P132" i="1"/>
  <c r="Q132" i="1" s="1"/>
  <c r="P105" i="1"/>
  <c r="Q105" i="1" s="1"/>
  <c r="P83" i="1"/>
  <c r="Q83" i="1" s="1"/>
  <c r="P57" i="1"/>
  <c r="Q57" i="1" s="1"/>
  <c r="P37" i="1"/>
  <c r="Q37" i="1" s="1"/>
  <c r="P124" i="1"/>
  <c r="Q124" i="1" s="1"/>
  <c r="P328" i="1"/>
  <c r="Q328" i="1" s="1"/>
  <c r="P122" i="1"/>
  <c r="Q122" i="1" s="1"/>
  <c r="P364" i="1"/>
  <c r="Q364" i="1" s="1"/>
  <c r="P338" i="1"/>
  <c r="Q338" i="1" s="1"/>
  <c r="P310" i="1"/>
  <c r="Q310" i="1" s="1"/>
  <c r="P282" i="1"/>
  <c r="Q282" i="1" s="1"/>
  <c r="P259" i="1"/>
  <c r="Q259" i="1" s="1"/>
  <c r="P232" i="1"/>
  <c r="Q232" i="1" s="1"/>
  <c r="P206" i="1"/>
  <c r="Q206" i="1" s="1"/>
  <c r="P182" i="1"/>
  <c r="Q182" i="1" s="1"/>
  <c r="P154" i="1"/>
  <c r="Q154" i="1" s="1"/>
  <c r="P131" i="1"/>
  <c r="Q131" i="1" s="1"/>
  <c r="P104" i="1"/>
  <c r="Q104" i="1" s="1"/>
  <c r="P82" i="1"/>
  <c r="Q82" i="1" s="1"/>
  <c r="P56" i="1"/>
  <c r="Q56" i="1" s="1"/>
  <c r="P306" i="1"/>
  <c r="Q306" i="1" s="1"/>
  <c r="P361" i="1"/>
  <c r="Q361" i="1" s="1"/>
  <c r="P334" i="1"/>
  <c r="Q334" i="1" s="1"/>
  <c r="P308" i="1"/>
  <c r="Q308" i="1" s="1"/>
  <c r="P281" i="1"/>
  <c r="Q281" i="1" s="1"/>
  <c r="P258" i="1"/>
  <c r="Q258" i="1" s="1"/>
  <c r="P231" i="1"/>
  <c r="Q231" i="1" s="1"/>
  <c r="P204" i="1"/>
  <c r="Q204" i="1" s="1"/>
  <c r="P180" i="1"/>
  <c r="Q180" i="1" s="1"/>
  <c r="P153" i="1"/>
  <c r="Q153" i="1" s="1"/>
  <c r="P130" i="1"/>
  <c r="Q130" i="1" s="1"/>
  <c r="P103" i="1"/>
  <c r="Q103" i="1" s="1"/>
  <c r="P78" i="1"/>
  <c r="Q78" i="1" s="1"/>
  <c r="P55" i="1"/>
  <c r="Q55" i="1" s="1"/>
  <c r="P228" i="1"/>
  <c r="Q228" i="1" s="1"/>
  <c r="P360" i="1"/>
  <c r="Q360" i="1" s="1"/>
  <c r="P332" i="1"/>
  <c r="Q332" i="1" s="1"/>
  <c r="P307" i="1"/>
  <c r="Q307" i="1" s="1"/>
  <c r="P280" i="1"/>
  <c r="Q280" i="1" s="1"/>
  <c r="P254" i="1"/>
  <c r="Q254" i="1" s="1"/>
  <c r="P230" i="1"/>
  <c r="Q230" i="1" s="1"/>
  <c r="P202" i="1"/>
  <c r="Q202" i="1" s="1"/>
  <c r="P179" i="1"/>
  <c r="Q179" i="1" s="1"/>
  <c r="P152" i="1"/>
  <c r="Q152" i="1" s="1"/>
  <c r="P126" i="1"/>
  <c r="Q126" i="1" s="1"/>
  <c r="P102" i="1"/>
  <c r="Q102" i="1" s="1"/>
  <c r="P76" i="1"/>
  <c r="Q76" i="1" s="1"/>
  <c r="P54" i="1"/>
  <c r="Q54" i="1" s="1"/>
  <c r="P329" i="1"/>
  <c r="Q329" i="1" s="1"/>
  <c r="P53" i="1"/>
  <c r="Q53" i="1" s="1"/>
  <c r="W99" i="1"/>
  <c r="AE34" i="1"/>
  <c r="AF32" i="1"/>
  <c r="AB33" i="1"/>
  <c r="AD33" i="1"/>
  <c r="W97" i="1"/>
  <c r="AE35" i="1"/>
  <c r="AF33" i="1"/>
  <c r="W94" i="1"/>
  <c r="W74" i="1"/>
  <c r="W79" i="1"/>
  <c r="W80" i="1"/>
  <c r="W75" i="1"/>
  <c r="AD63" i="1"/>
  <c r="AB63" i="1"/>
  <c r="W83" i="1"/>
  <c r="F376" i="1"/>
  <c r="G376" i="1" s="1"/>
  <c r="F360" i="1"/>
  <c r="G360" i="1" s="1"/>
  <c r="F344" i="1"/>
  <c r="G344" i="1" s="1"/>
  <c r="F328" i="1"/>
  <c r="G328" i="1" s="1"/>
  <c r="F312" i="1"/>
  <c r="G312" i="1" s="1"/>
  <c r="F296" i="1"/>
  <c r="G296" i="1" s="1"/>
  <c r="F280" i="1"/>
  <c r="G280" i="1" s="1"/>
  <c r="F264" i="1"/>
  <c r="G264" i="1" s="1"/>
  <c r="F248" i="1"/>
  <c r="G248" i="1" s="1"/>
  <c r="F232" i="1"/>
  <c r="G232" i="1" s="1"/>
  <c r="F216" i="1"/>
  <c r="G216" i="1" s="1"/>
  <c r="F200" i="1"/>
  <c r="G200" i="1" s="1"/>
  <c r="F184" i="1"/>
  <c r="G184" i="1" s="1"/>
  <c r="F168" i="1"/>
  <c r="G168" i="1" s="1"/>
  <c r="F152" i="1"/>
  <c r="G152" i="1" s="1"/>
  <c r="F136" i="1"/>
  <c r="G136" i="1" s="1"/>
  <c r="F120" i="1"/>
  <c r="G120" i="1" s="1"/>
  <c r="F104" i="1"/>
  <c r="G104" i="1" s="1"/>
  <c r="F88" i="1"/>
  <c r="G88" i="1" s="1"/>
  <c r="F72" i="1"/>
  <c r="G72" i="1" s="1"/>
  <c r="F56" i="1"/>
  <c r="G56" i="1" s="1"/>
  <c r="F40" i="1"/>
  <c r="G40" i="1" s="1"/>
  <c r="F375" i="1"/>
  <c r="G375" i="1" s="1"/>
  <c r="F359" i="1"/>
  <c r="G359" i="1" s="1"/>
  <c r="F343" i="1"/>
  <c r="G343" i="1" s="1"/>
  <c r="F327" i="1"/>
  <c r="G327" i="1" s="1"/>
  <c r="F311" i="1"/>
  <c r="G311" i="1" s="1"/>
  <c r="F295" i="1"/>
  <c r="G295" i="1" s="1"/>
  <c r="F279" i="1"/>
  <c r="G279" i="1" s="1"/>
  <c r="F263" i="1"/>
  <c r="G263" i="1" s="1"/>
  <c r="F247" i="1"/>
  <c r="G247" i="1" s="1"/>
  <c r="F231" i="1"/>
  <c r="G231" i="1" s="1"/>
  <c r="F215" i="1"/>
  <c r="G215" i="1" s="1"/>
  <c r="F199" i="1"/>
  <c r="G199" i="1" s="1"/>
  <c r="F183" i="1"/>
  <c r="G183" i="1" s="1"/>
  <c r="F167" i="1"/>
  <c r="G167" i="1" s="1"/>
  <c r="F151" i="1"/>
  <c r="G151" i="1" s="1"/>
  <c r="F135" i="1"/>
  <c r="G135" i="1" s="1"/>
  <c r="F119" i="1"/>
  <c r="G119" i="1" s="1"/>
  <c r="F103" i="1"/>
  <c r="G103" i="1" s="1"/>
  <c r="F87" i="1"/>
  <c r="G87" i="1" s="1"/>
  <c r="F71" i="1"/>
  <c r="G71" i="1" s="1"/>
  <c r="F55" i="1"/>
  <c r="G55" i="1" s="1"/>
  <c r="F39" i="1"/>
  <c r="G39" i="1" s="1"/>
  <c r="F166" i="1"/>
  <c r="G166" i="1" s="1"/>
  <c r="F86" i="1"/>
  <c r="G86" i="1" s="1"/>
  <c r="F54" i="1"/>
  <c r="G54" i="1" s="1"/>
  <c r="F374" i="1"/>
  <c r="G374" i="1" s="1"/>
  <c r="F358" i="1"/>
  <c r="G358" i="1" s="1"/>
  <c r="F342" i="1"/>
  <c r="G342" i="1" s="1"/>
  <c r="F326" i="1"/>
  <c r="G326" i="1" s="1"/>
  <c r="F310" i="1"/>
  <c r="G310" i="1" s="1"/>
  <c r="F294" i="1"/>
  <c r="G294" i="1" s="1"/>
  <c r="F278" i="1"/>
  <c r="G278" i="1" s="1"/>
  <c r="F262" i="1"/>
  <c r="G262" i="1" s="1"/>
  <c r="F246" i="1"/>
  <c r="G246" i="1" s="1"/>
  <c r="F230" i="1"/>
  <c r="G230" i="1" s="1"/>
  <c r="F214" i="1"/>
  <c r="G214" i="1" s="1"/>
  <c r="F198" i="1"/>
  <c r="G198" i="1" s="1"/>
  <c r="F182" i="1"/>
  <c r="G182" i="1" s="1"/>
  <c r="F150" i="1"/>
  <c r="G150" i="1" s="1"/>
  <c r="F134" i="1"/>
  <c r="G134" i="1" s="1"/>
  <c r="F118" i="1"/>
  <c r="G118" i="1" s="1"/>
  <c r="F102" i="1"/>
  <c r="G102" i="1" s="1"/>
  <c r="F70" i="1"/>
  <c r="G70" i="1" s="1"/>
  <c r="F38" i="1"/>
  <c r="G38" i="1" s="1"/>
  <c r="F372" i="1"/>
  <c r="G372" i="1" s="1"/>
  <c r="F356" i="1"/>
  <c r="G356" i="1" s="1"/>
  <c r="F370" i="1"/>
  <c r="G370" i="1" s="1"/>
  <c r="F354" i="1"/>
  <c r="G354" i="1" s="1"/>
  <c r="F338" i="1"/>
  <c r="G338" i="1" s="1"/>
  <c r="F322" i="1"/>
  <c r="G322" i="1" s="1"/>
  <c r="F306" i="1"/>
  <c r="G306" i="1" s="1"/>
  <c r="F290" i="1"/>
  <c r="G290" i="1" s="1"/>
  <c r="F274" i="1"/>
  <c r="G274" i="1" s="1"/>
  <c r="F258" i="1"/>
  <c r="G258" i="1" s="1"/>
  <c r="F242" i="1"/>
  <c r="G242" i="1" s="1"/>
  <c r="F226" i="1"/>
  <c r="G226" i="1" s="1"/>
  <c r="F210" i="1"/>
  <c r="G210" i="1" s="1"/>
  <c r="F194" i="1"/>
  <c r="G194" i="1" s="1"/>
  <c r="F178" i="1"/>
  <c r="G178" i="1" s="1"/>
  <c r="F162" i="1"/>
  <c r="G162" i="1" s="1"/>
  <c r="F146" i="1"/>
  <c r="G146" i="1" s="1"/>
  <c r="F130" i="1"/>
  <c r="G130" i="1" s="1"/>
  <c r="F114" i="1"/>
  <c r="G114" i="1" s="1"/>
  <c r="F98" i="1"/>
  <c r="G98" i="1" s="1"/>
  <c r="F82" i="1"/>
  <c r="G82" i="1" s="1"/>
  <c r="F66" i="1"/>
  <c r="G66" i="1" s="1"/>
  <c r="F50" i="1"/>
  <c r="G50" i="1" s="1"/>
  <c r="F367" i="1"/>
  <c r="G367" i="1" s="1"/>
  <c r="F346" i="1"/>
  <c r="G346" i="1" s="1"/>
  <c r="F323" i="1"/>
  <c r="G323" i="1" s="1"/>
  <c r="F302" i="1"/>
  <c r="G302" i="1" s="1"/>
  <c r="F282" i="1"/>
  <c r="G282" i="1" s="1"/>
  <c r="F259" i="1"/>
  <c r="G259" i="1" s="1"/>
  <c r="F238" i="1"/>
  <c r="G238" i="1" s="1"/>
  <c r="F218" i="1"/>
  <c r="G218" i="1" s="1"/>
  <c r="F195" i="1"/>
  <c r="G195" i="1" s="1"/>
  <c r="F174" i="1"/>
  <c r="G174" i="1" s="1"/>
  <c r="F154" i="1"/>
  <c r="G154" i="1" s="1"/>
  <c r="F131" i="1"/>
  <c r="G131" i="1" s="1"/>
  <c r="F110" i="1"/>
  <c r="G110" i="1" s="1"/>
  <c r="F90" i="1"/>
  <c r="G90" i="1" s="1"/>
  <c r="F67" i="1"/>
  <c r="G67" i="1" s="1"/>
  <c r="F46" i="1"/>
  <c r="G46" i="1" s="1"/>
  <c r="F366" i="1"/>
  <c r="G366" i="1" s="1"/>
  <c r="F345" i="1"/>
  <c r="G345" i="1" s="1"/>
  <c r="F321" i="1"/>
  <c r="G321" i="1" s="1"/>
  <c r="F301" i="1"/>
  <c r="G301" i="1" s="1"/>
  <c r="F281" i="1"/>
  <c r="G281" i="1" s="1"/>
  <c r="F257" i="1"/>
  <c r="G257" i="1" s="1"/>
  <c r="F237" i="1"/>
  <c r="G237" i="1" s="1"/>
  <c r="F193" i="1"/>
  <c r="G193" i="1" s="1"/>
  <c r="F173" i="1"/>
  <c r="G173" i="1" s="1"/>
  <c r="F153" i="1"/>
  <c r="G153" i="1" s="1"/>
  <c r="F129" i="1"/>
  <c r="G129" i="1" s="1"/>
  <c r="F89" i="1"/>
  <c r="G89" i="1" s="1"/>
  <c r="F65" i="1"/>
  <c r="G65" i="1" s="1"/>
  <c r="H65" i="1" s="1"/>
  <c r="F156" i="1"/>
  <c r="G156" i="1" s="1"/>
  <c r="F347" i="1"/>
  <c r="G347" i="1" s="1"/>
  <c r="F283" i="1"/>
  <c r="G283" i="1" s="1"/>
  <c r="F196" i="1"/>
  <c r="G196" i="1" s="1"/>
  <c r="F155" i="1"/>
  <c r="G155" i="1" s="1"/>
  <c r="F68" i="1"/>
  <c r="G68" i="1" s="1"/>
  <c r="F217" i="1"/>
  <c r="G217" i="1" s="1"/>
  <c r="F109" i="1"/>
  <c r="G109" i="1" s="1"/>
  <c r="F45" i="1"/>
  <c r="G45" i="1" s="1"/>
  <c r="F219" i="1"/>
  <c r="G219" i="1" s="1"/>
  <c r="F365" i="1"/>
  <c r="G365" i="1" s="1"/>
  <c r="F341" i="1"/>
  <c r="G341" i="1" s="1"/>
  <c r="F320" i="1"/>
  <c r="G320" i="1" s="1"/>
  <c r="F300" i="1"/>
  <c r="G300" i="1" s="1"/>
  <c r="F277" i="1"/>
  <c r="G277" i="1" s="1"/>
  <c r="F256" i="1"/>
  <c r="G256" i="1" s="1"/>
  <c r="F236" i="1"/>
  <c r="G236" i="1" s="1"/>
  <c r="F213" i="1"/>
  <c r="G213" i="1" s="1"/>
  <c r="F192" i="1"/>
  <c r="G192" i="1" s="1"/>
  <c r="F172" i="1"/>
  <c r="G172" i="1" s="1"/>
  <c r="F149" i="1"/>
  <c r="G149" i="1" s="1"/>
  <c r="F128" i="1"/>
  <c r="G128" i="1" s="1"/>
  <c r="F108" i="1"/>
  <c r="G108" i="1" s="1"/>
  <c r="F85" i="1"/>
  <c r="G85" i="1" s="1"/>
  <c r="F64" i="1"/>
  <c r="G64" i="1" s="1"/>
  <c r="F44" i="1"/>
  <c r="G44" i="1" s="1"/>
  <c r="F240" i="1"/>
  <c r="G240" i="1" s="1"/>
  <c r="F69" i="1"/>
  <c r="G69" i="1" s="1"/>
  <c r="F385" i="1"/>
  <c r="G385" i="1" s="1"/>
  <c r="F364" i="1"/>
  <c r="G364" i="1" s="1"/>
  <c r="F340" i="1"/>
  <c r="G340" i="1" s="1"/>
  <c r="F319" i="1"/>
  <c r="G319" i="1" s="1"/>
  <c r="F299" i="1"/>
  <c r="G299" i="1" s="1"/>
  <c r="F276" i="1"/>
  <c r="G276" i="1" s="1"/>
  <c r="F255" i="1"/>
  <c r="G255" i="1" s="1"/>
  <c r="F235" i="1"/>
  <c r="G235" i="1" s="1"/>
  <c r="F212" i="1"/>
  <c r="G212" i="1" s="1"/>
  <c r="F191" i="1"/>
  <c r="G191" i="1" s="1"/>
  <c r="F171" i="1"/>
  <c r="G171" i="1" s="1"/>
  <c r="F148" i="1"/>
  <c r="G148" i="1" s="1"/>
  <c r="F127" i="1"/>
  <c r="G127" i="1" s="1"/>
  <c r="F107" i="1"/>
  <c r="G107" i="1" s="1"/>
  <c r="F84" i="1"/>
  <c r="G84" i="1" s="1"/>
  <c r="F63" i="1"/>
  <c r="G63" i="1" s="1"/>
  <c r="F43" i="1"/>
  <c r="G43" i="1" s="1"/>
  <c r="F384" i="1"/>
  <c r="G384" i="1" s="1"/>
  <c r="F363" i="1"/>
  <c r="G363" i="1" s="1"/>
  <c r="F339" i="1"/>
  <c r="G339" i="1" s="1"/>
  <c r="F318" i="1"/>
  <c r="G318" i="1" s="1"/>
  <c r="F298" i="1"/>
  <c r="G298" i="1" s="1"/>
  <c r="F275" i="1"/>
  <c r="G275" i="1" s="1"/>
  <c r="F254" i="1"/>
  <c r="G254" i="1" s="1"/>
  <c r="F234" i="1"/>
  <c r="G234" i="1" s="1"/>
  <c r="F211" i="1"/>
  <c r="G211" i="1" s="1"/>
  <c r="F190" i="1"/>
  <c r="G190" i="1" s="1"/>
  <c r="F170" i="1"/>
  <c r="G170" i="1" s="1"/>
  <c r="F147" i="1"/>
  <c r="G147" i="1" s="1"/>
  <c r="F126" i="1"/>
  <c r="G126" i="1" s="1"/>
  <c r="F106" i="1"/>
  <c r="G106" i="1" s="1"/>
  <c r="F83" i="1"/>
  <c r="G83" i="1" s="1"/>
  <c r="F62" i="1"/>
  <c r="G62" i="1" s="1"/>
  <c r="F42" i="1"/>
  <c r="G42" i="1" s="1"/>
  <c r="F132" i="1"/>
  <c r="G132" i="1" s="1"/>
  <c r="F383" i="1"/>
  <c r="G383" i="1" s="1"/>
  <c r="F362" i="1"/>
  <c r="G362" i="1" s="1"/>
  <c r="F337" i="1"/>
  <c r="G337" i="1" s="1"/>
  <c r="F317" i="1"/>
  <c r="G317" i="1" s="1"/>
  <c r="F297" i="1"/>
  <c r="G297" i="1" s="1"/>
  <c r="F273" i="1"/>
  <c r="G273" i="1" s="1"/>
  <c r="F253" i="1"/>
  <c r="G253" i="1" s="1"/>
  <c r="F233" i="1"/>
  <c r="G233" i="1" s="1"/>
  <c r="F209" i="1"/>
  <c r="G209" i="1" s="1"/>
  <c r="F189" i="1"/>
  <c r="G189" i="1" s="1"/>
  <c r="F169" i="1"/>
  <c r="G169" i="1" s="1"/>
  <c r="F145" i="1"/>
  <c r="G145" i="1" s="1"/>
  <c r="F125" i="1"/>
  <c r="G125" i="1" s="1"/>
  <c r="F105" i="1"/>
  <c r="G105" i="1" s="1"/>
  <c r="F81" i="1"/>
  <c r="G81" i="1" s="1"/>
  <c r="F61" i="1"/>
  <c r="G61" i="1" s="1"/>
  <c r="F41" i="1"/>
  <c r="G41" i="1" s="1"/>
  <c r="F304" i="1"/>
  <c r="G304" i="1" s="1"/>
  <c r="F368" i="1"/>
  <c r="G368" i="1" s="1"/>
  <c r="F239" i="1"/>
  <c r="G239" i="1" s="1"/>
  <c r="F111" i="1"/>
  <c r="G111" i="1" s="1"/>
  <c r="F382" i="1"/>
  <c r="G382" i="1" s="1"/>
  <c r="F361" i="1"/>
  <c r="G361" i="1" s="1"/>
  <c r="F336" i="1"/>
  <c r="G336" i="1" s="1"/>
  <c r="F316" i="1"/>
  <c r="G316" i="1" s="1"/>
  <c r="F293" i="1"/>
  <c r="G293" i="1" s="1"/>
  <c r="F272" i="1"/>
  <c r="G272" i="1" s="1"/>
  <c r="F252" i="1"/>
  <c r="G252" i="1" s="1"/>
  <c r="F229" i="1"/>
  <c r="G229" i="1" s="1"/>
  <c r="F208" i="1"/>
  <c r="G208" i="1" s="1"/>
  <c r="F188" i="1"/>
  <c r="G188" i="1" s="1"/>
  <c r="F165" i="1"/>
  <c r="G165" i="1" s="1"/>
  <c r="F144" i="1"/>
  <c r="G144" i="1" s="1"/>
  <c r="F124" i="1"/>
  <c r="G124" i="1" s="1"/>
  <c r="F101" i="1"/>
  <c r="G101" i="1" s="1"/>
  <c r="F80" i="1"/>
  <c r="G80" i="1" s="1"/>
  <c r="F60" i="1"/>
  <c r="G60" i="1" s="1"/>
  <c r="F284" i="1"/>
  <c r="G284" i="1" s="1"/>
  <c r="F260" i="1"/>
  <c r="G260" i="1" s="1"/>
  <c r="F47" i="1"/>
  <c r="G47" i="1" s="1"/>
  <c r="F381" i="1"/>
  <c r="G381" i="1" s="1"/>
  <c r="F357" i="1"/>
  <c r="G357" i="1" s="1"/>
  <c r="F335" i="1"/>
  <c r="G335" i="1" s="1"/>
  <c r="F315" i="1"/>
  <c r="G315" i="1" s="1"/>
  <c r="F292" i="1"/>
  <c r="G292" i="1" s="1"/>
  <c r="F271" i="1"/>
  <c r="G271" i="1" s="1"/>
  <c r="F251" i="1"/>
  <c r="G251" i="1" s="1"/>
  <c r="F228" i="1"/>
  <c r="G228" i="1" s="1"/>
  <c r="F207" i="1"/>
  <c r="G207" i="1" s="1"/>
  <c r="F187" i="1"/>
  <c r="G187" i="1" s="1"/>
  <c r="F164" i="1"/>
  <c r="G164" i="1" s="1"/>
  <c r="F143" i="1"/>
  <c r="G143" i="1" s="1"/>
  <c r="F123" i="1"/>
  <c r="G123" i="1" s="1"/>
  <c r="F100" i="1"/>
  <c r="G100" i="1" s="1"/>
  <c r="F79" i="1"/>
  <c r="G79" i="1" s="1"/>
  <c r="F59" i="1"/>
  <c r="G59" i="1" s="1"/>
  <c r="F37" i="1"/>
  <c r="G37" i="1" s="1"/>
  <c r="F369" i="1"/>
  <c r="G369" i="1" s="1"/>
  <c r="F176" i="1"/>
  <c r="G176" i="1" s="1"/>
  <c r="F303" i="1"/>
  <c r="G303" i="1" s="1"/>
  <c r="F380" i="1"/>
  <c r="G380" i="1" s="1"/>
  <c r="F355" i="1"/>
  <c r="G355" i="1" s="1"/>
  <c r="F334" i="1"/>
  <c r="G334" i="1" s="1"/>
  <c r="F314" i="1"/>
  <c r="G314" i="1" s="1"/>
  <c r="F291" i="1"/>
  <c r="G291" i="1" s="1"/>
  <c r="F270" i="1"/>
  <c r="G270" i="1" s="1"/>
  <c r="F250" i="1"/>
  <c r="G250" i="1" s="1"/>
  <c r="F227" i="1"/>
  <c r="G227" i="1" s="1"/>
  <c r="F206" i="1"/>
  <c r="G206" i="1" s="1"/>
  <c r="F186" i="1"/>
  <c r="G186" i="1" s="1"/>
  <c r="F163" i="1"/>
  <c r="G163" i="1" s="1"/>
  <c r="F142" i="1"/>
  <c r="G142" i="1" s="1"/>
  <c r="F122" i="1"/>
  <c r="G122" i="1" s="1"/>
  <c r="F99" i="1"/>
  <c r="G99" i="1" s="1"/>
  <c r="F78" i="1"/>
  <c r="G78" i="1" s="1"/>
  <c r="F58" i="1"/>
  <c r="G58" i="1" s="1"/>
  <c r="F325" i="1"/>
  <c r="G325" i="1" s="1"/>
  <c r="F112" i="1"/>
  <c r="G112" i="1" s="1"/>
  <c r="F91" i="1"/>
  <c r="G91" i="1" s="1"/>
  <c r="F379" i="1"/>
  <c r="G379" i="1" s="1"/>
  <c r="F353" i="1"/>
  <c r="G353" i="1" s="1"/>
  <c r="F333" i="1"/>
  <c r="G333" i="1" s="1"/>
  <c r="F313" i="1"/>
  <c r="G313" i="1" s="1"/>
  <c r="F289" i="1"/>
  <c r="G289" i="1" s="1"/>
  <c r="F269" i="1"/>
  <c r="G269" i="1" s="1"/>
  <c r="F249" i="1"/>
  <c r="G249" i="1" s="1"/>
  <c r="F225" i="1"/>
  <c r="G225" i="1" s="1"/>
  <c r="F205" i="1"/>
  <c r="G205" i="1" s="1"/>
  <c r="F185" i="1"/>
  <c r="G185" i="1" s="1"/>
  <c r="F161" i="1"/>
  <c r="G161" i="1" s="1"/>
  <c r="F141" i="1"/>
  <c r="G141" i="1" s="1"/>
  <c r="F121" i="1"/>
  <c r="G121" i="1" s="1"/>
  <c r="F97" i="1"/>
  <c r="G97" i="1" s="1"/>
  <c r="F77" i="1"/>
  <c r="G77" i="1" s="1"/>
  <c r="F57" i="1"/>
  <c r="G57" i="1" s="1"/>
  <c r="F197" i="1"/>
  <c r="G197" i="1" s="1"/>
  <c r="F378" i="1"/>
  <c r="G378" i="1" s="1"/>
  <c r="F352" i="1"/>
  <c r="G352" i="1" s="1"/>
  <c r="F332" i="1"/>
  <c r="G332" i="1" s="1"/>
  <c r="F309" i="1"/>
  <c r="G309" i="1" s="1"/>
  <c r="F288" i="1"/>
  <c r="G288" i="1" s="1"/>
  <c r="F268" i="1"/>
  <c r="G268" i="1" s="1"/>
  <c r="F245" i="1"/>
  <c r="G245" i="1" s="1"/>
  <c r="F224" i="1"/>
  <c r="G224" i="1" s="1"/>
  <c r="F204" i="1"/>
  <c r="G204" i="1" s="1"/>
  <c r="F181" i="1"/>
  <c r="G181" i="1" s="1"/>
  <c r="F160" i="1"/>
  <c r="G160" i="1" s="1"/>
  <c r="F140" i="1"/>
  <c r="G140" i="1" s="1"/>
  <c r="F117" i="1"/>
  <c r="G117" i="1" s="1"/>
  <c r="F96" i="1"/>
  <c r="G96" i="1" s="1"/>
  <c r="F76" i="1"/>
  <c r="G76" i="1" s="1"/>
  <c r="F53" i="1"/>
  <c r="G53" i="1" s="1"/>
  <c r="F220" i="1"/>
  <c r="G220" i="1" s="1"/>
  <c r="F48" i="1"/>
  <c r="G48" i="1" s="1"/>
  <c r="F324" i="1"/>
  <c r="G324" i="1" s="1"/>
  <c r="F175" i="1"/>
  <c r="G175" i="1" s="1"/>
  <c r="F377" i="1"/>
  <c r="G377" i="1" s="1"/>
  <c r="F351" i="1"/>
  <c r="G351" i="1" s="1"/>
  <c r="F331" i="1"/>
  <c r="G331" i="1" s="1"/>
  <c r="F308" i="1"/>
  <c r="G308" i="1" s="1"/>
  <c r="F287" i="1"/>
  <c r="G287" i="1" s="1"/>
  <c r="F267" i="1"/>
  <c r="G267" i="1" s="1"/>
  <c r="F244" i="1"/>
  <c r="G244" i="1" s="1"/>
  <c r="F223" i="1"/>
  <c r="G223" i="1" s="1"/>
  <c r="F203" i="1"/>
  <c r="G203" i="1" s="1"/>
  <c r="F180" i="1"/>
  <c r="G180" i="1" s="1"/>
  <c r="F159" i="1"/>
  <c r="G159" i="1" s="1"/>
  <c r="F139" i="1"/>
  <c r="G139" i="1" s="1"/>
  <c r="F116" i="1"/>
  <c r="G116" i="1" s="1"/>
  <c r="F95" i="1"/>
  <c r="G95" i="1" s="1"/>
  <c r="F75" i="1"/>
  <c r="G75" i="1" s="1"/>
  <c r="F52" i="1"/>
  <c r="G52" i="1" s="1"/>
  <c r="F261" i="1"/>
  <c r="G261" i="1" s="1"/>
  <c r="F373" i="1"/>
  <c r="G373" i="1" s="1"/>
  <c r="F350" i="1"/>
  <c r="G350" i="1" s="1"/>
  <c r="F330" i="1"/>
  <c r="G330" i="1" s="1"/>
  <c r="F307" i="1"/>
  <c r="G307" i="1" s="1"/>
  <c r="F286" i="1"/>
  <c r="G286" i="1" s="1"/>
  <c r="F266" i="1"/>
  <c r="G266" i="1" s="1"/>
  <c r="F243" i="1"/>
  <c r="G243" i="1" s="1"/>
  <c r="F222" i="1"/>
  <c r="G222" i="1" s="1"/>
  <c r="F202" i="1"/>
  <c r="G202" i="1" s="1"/>
  <c r="F179" i="1"/>
  <c r="G179" i="1" s="1"/>
  <c r="F158" i="1"/>
  <c r="G158" i="1" s="1"/>
  <c r="F138" i="1"/>
  <c r="G138" i="1" s="1"/>
  <c r="F115" i="1"/>
  <c r="G115" i="1" s="1"/>
  <c r="F94" i="1"/>
  <c r="G94" i="1" s="1"/>
  <c r="F74" i="1"/>
  <c r="G74" i="1" s="1"/>
  <c r="F51" i="1"/>
  <c r="G51" i="1" s="1"/>
  <c r="F348" i="1"/>
  <c r="G348" i="1" s="1"/>
  <c r="F92" i="1"/>
  <c r="G92" i="1" s="1"/>
  <c r="F371" i="1"/>
  <c r="G371" i="1" s="1"/>
  <c r="F349" i="1"/>
  <c r="G349" i="1" s="1"/>
  <c r="F329" i="1"/>
  <c r="G329" i="1" s="1"/>
  <c r="F305" i="1"/>
  <c r="G305" i="1" s="1"/>
  <c r="F285" i="1"/>
  <c r="G285" i="1" s="1"/>
  <c r="F265" i="1"/>
  <c r="G265" i="1" s="1"/>
  <c r="F241" i="1"/>
  <c r="G241" i="1" s="1"/>
  <c r="F221" i="1"/>
  <c r="G221" i="1" s="1"/>
  <c r="F201" i="1"/>
  <c r="G201" i="1" s="1"/>
  <c r="F177" i="1"/>
  <c r="G177" i="1" s="1"/>
  <c r="F157" i="1"/>
  <c r="G157" i="1" s="1"/>
  <c r="F137" i="1"/>
  <c r="G137" i="1" s="1"/>
  <c r="F113" i="1"/>
  <c r="G113" i="1" s="1"/>
  <c r="F93" i="1"/>
  <c r="G93" i="1" s="1"/>
  <c r="F73" i="1"/>
  <c r="G73" i="1" s="1"/>
  <c r="F49" i="1"/>
  <c r="G49" i="1" s="1"/>
  <c r="F133" i="1"/>
  <c r="G133" i="1" s="1"/>
  <c r="AD47" i="1"/>
  <c r="AB47" i="1"/>
  <c r="AB48" i="1"/>
  <c r="W93" i="1"/>
  <c r="W88" i="1"/>
  <c r="AD44" i="1"/>
  <c r="AB44" i="1"/>
  <c r="W90" i="1"/>
  <c r="W72" i="1"/>
  <c r="AD55" i="1"/>
  <c r="AB55" i="1"/>
  <c r="W96" i="1"/>
  <c r="AB45" i="1"/>
  <c r="AB34" i="1"/>
  <c r="W92" i="1"/>
  <c r="W84" i="1"/>
  <c r="W98" i="1"/>
  <c r="W91" i="1"/>
  <c r="L67" i="1" a="1"/>
  <c r="L67" i="1" s="1"/>
  <c r="T66" i="1"/>
  <c r="AG53" i="1" l="1"/>
  <c r="AH53" i="1" s="1"/>
  <c r="N1" i="3" a="1"/>
  <c r="N1" i="3" s="1"/>
  <c r="AH1" i="3" a="1"/>
  <c r="AH1" i="3" s="1"/>
  <c r="V1" i="3" a="1"/>
  <c r="V1" i="3" s="1"/>
  <c r="R1" i="3" a="1"/>
  <c r="R1" i="3" s="1"/>
  <c r="AD1" i="3" a="1"/>
  <c r="AD1" i="3" s="1"/>
  <c r="Z1" i="3" a="1"/>
  <c r="Z1" i="3" s="1"/>
  <c r="F1" i="3" a="1"/>
  <c r="F1" i="3" s="1"/>
  <c r="J1" i="3" a="1"/>
  <c r="J1" i="3" s="1"/>
  <c r="AG55" i="6"/>
  <c r="AH55" i="6" s="1"/>
  <c r="AE35" i="7"/>
  <c r="AE37" i="7" s="1"/>
  <c r="AE39" i="7" s="1"/>
  <c r="AG54" i="6"/>
  <c r="AH54" i="6" s="1"/>
  <c r="AG53" i="8"/>
  <c r="AH53" i="8" s="1"/>
  <c r="AE36" i="6"/>
  <c r="AE35" i="11"/>
  <c r="AF33" i="11"/>
  <c r="AG54" i="11" s="1"/>
  <c r="AH54" i="11" s="1"/>
  <c r="L68" i="11" a="1"/>
  <c r="L68" i="11" s="1"/>
  <c r="T67" i="11"/>
  <c r="V149" i="11"/>
  <c r="S65" i="11"/>
  <c r="H66" i="11"/>
  <c r="AE38" i="11"/>
  <c r="AF36" i="11"/>
  <c r="AG57" i="11" s="1"/>
  <c r="U65" i="11"/>
  <c r="X65" i="11" s="1"/>
  <c r="Y65" i="11" s="1"/>
  <c r="R66" i="11"/>
  <c r="R66" i="10"/>
  <c r="U65" i="10"/>
  <c r="X65" i="10" s="1"/>
  <c r="Y65" i="10" s="1"/>
  <c r="AF35" i="10"/>
  <c r="AG56" i="10" s="1"/>
  <c r="AH56" i="10" s="1"/>
  <c r="AE37" i="10"/>
  <c r="AF36" i="10"/>
  <c r="AE38" i="10"/>
  <c r="L67" i="10" a="1"/>
  <c r="L67" i="10" s="1"/>
  <c r="T66" i="10"/>
  <c r="V149" i="10"/>
  <c r="S65" i="10"/>
  <c r="H66" i="10"/>
  <c r="AF36" i="9"/>
  <c r="AE38" i="9"/>
  <c r="R66" i="9"/>
  <c r="U65" i="9"/>
  <c r="X65" i="9" s="1"/>
  <c r="Y65" i="9" s="1"/>
  <c r="V149" i="9"/>
  <c r="H66" i="9"/>
  <c r="S65" i="9"/>
  <c r="T66" i="9"/>
  <c r="L67" i="9" a="1"/>
  <c r="L67" i="9" s="1"/>
  <c r="AF35" i="9"/>
  <c r="AG56" i="9" s="1"/>
  <c r="AH56" i="9" s="1"/>
  <c r="AE37" i="9"/>
  <c r="AE36" i="8"/>
  <c r="AF34" i="8"/>
  <c r="AG55" i="8" s="1"/>
  <c r="AH55" i="8" s="1"/>
  <c r="AF33" i="8"/>
  <c r="AG54" i="8" s="1"/>
  <c r="AH54" i="8" s="1"/>
  <c r="AE35" i="8"/>
  <c r="U65" i="8"/>
  <c r="X65" i="8" s="1"/>
  <c r="Y65" i="8" s="1"/>
  <c r="R66" i="8"/>
  <c r="V149" i="8"/>
  <c r="H66" i="8"/>
  <c r="S65" i="8"/>
  <c r="L68" i="8" a="1"/>
  <c r="L68" i="8" s="1"/>
  <c r="T67" i="8"/>
  <c r="L67" i="7" a="1"/>
  <c r="L67" i="7" s="1"/>
  <c r="T66" i="7"/>
  <c r="V149" i="7"/>
  <c r="H66" i="7"/>
  <c r="S65" i="7"/>
  <c r="U65" i="7"/>
  <c r="X65" i="7" s="1"/>
  <c r="Y65" i="7" s="1"/>
  <c r="R66" i="7"/>
  <c r="AF36" i="7"/>
  <c r="AE38" i="7"/>
  <c r="AE37" i="6"/>
  <c r="AF35" i="6"/>
  <c r="AG56" i="6" s="1"/>
  <c r="AH56" i="6" s="1"/>
  <c r="T67" i="6"/>
  <c r="L68" i="6" a="1"/>
  <c r="L68" i="6" s="1"/>
  <c r="V149" i="6"/>
  <c r="H66" i="6"/>
  <c r="S65" i="6"/>
  <c r="R66" i="6"/>
  <c r="U65" i="6"/>
  <c r="X65" i="6" s="1"/>
  <c r="Y65" i="6" s="1"/>
  <c r="U65" i="5"/>
  <c r="X65" i="5" s="1"/>
  <c r="Y65" i="5" s="1"/>
  <c r="R66" i="5"/>
  <c r="AF35" i="5"/>
  <c r="AG56" i="5" s="1"/>
  <c r="AH56" i="5" s="1"/>
  <c r="AE37" i="5"/>
  <c r="AF36" i="5"/>
  <c r="AE38" i="5"/>
  <c r="L68" i="5" a="1"/>
  <c r="L68" i="5" s="1"/>
  <c r="T67" i="5"/>
  <c r="V149" i="5"/>
  <c r="H66" i="5"/>
  <c r="S65" i="5"/>
  <c r="AF33" i="4"/>
  <c r="AG54" i="4" s="1"/>
  <c r="AH54" i="4" s="1"/>
  <c r="AE35" i="4"/>
  <c r="AE38" i="4"/>
  <c r="AF36" i="4"/>
  <c r="U65" i="4"/>
  <c r="X65" i="4" s="1"/>
  <c r="Y65" i="4" s="1"/>
  <c r="R66" i="4"/>
  <c r="L68" i="4" a="1"/>
  <c r="L68" i="4" s="1"/>
  <c r="T67" i="4"/>
  <c r="V149" i="4"/>
  <c r="H66" i="4"/>
  <c r="S65" i="4"/>
  <c r="AG55" i="4"/>
  <c r="AH55" i="4" s="1"/>
  <c r="AH52" i="1"/>
  <c r="V149" i="1"/>
  <c r="H66" i="1"/>
  <c r="S65" i="1"/>
  <c r="L68" i="1" a="1"/>
  <c r="L68" i="1" s="1"/>
  <c r="T67" i="1"/>
  <c r="AE37" i="1"/>
  <c r="AF35" i="1"/>
  <c r="AG56" i="1" s="1"/>
  <c r="AH56" i="1" s="1"/>
  <c r="AG54" i="1"/>
  <c r="AH54" i="1" s="1"/>
  <c r="U65" i="1"/>
  <c r="X65" i="1" s="1"/>
  <c r="Y65" i="1" s="1"/>
  <c r="R66" i="1"/>
  <c r="AF34" i="1"/>
  <c r="AG55" i="1" s="1"/>
  <c r="AH55" i="1" s="1"/>
  <c r="AE36" i="1"/>
  <c r="AF37" i="7" l="1"/>
  <c r="AG58" i="7" s="1"/>
  <c r="AH58" i="7" s="1"/>
  <c r="AF35" i="7"/>
  <c r="AG56" i="7" s="1"/>
  <c r="AH56" i="7" s="1"/>
  <c r="AF36" i="6"/>
  <c r="AG57" i="6" s="1"/>
  <c r="AE38" i="6"/>
  <c r="AH57" i="11"/>
  <c r="AG57" i="7"/>
  <c r="AG57" i="4"/>
  <c r="AG57" i="10"/>
  <c r="AH57" i="6"/>
  <c r="AG57" i="5"/>
  <c r="AG57" i="9"/>
  <c r="U66" i="11"/>
  <c r="X66" i="11" s="1"/>
  <c r="Y66" i="11" s="1"/>
  <c r="R67" i="11"/>
  <c r="AE40" i="11"/>
  <c r="AF38" i="11"/>
  <c r="AG59" i="11" s="1"/>
  <c r="AH59" i="11" s="1"/>
  <c r="L69" i="11" a="1"/>
  <c r="L69" i="11" s="1"/>
  <c r="T68" i="11"/>
  <c r="Z65" i="11"/>
  <c r="AF35" i="11"/>
  <c r="AG56" i="11" s="1"/>
  <c r="AH56" i="11" s="1"/>
  <c r="AE37" i="11"/>
  <c r="V150" i="11"/>
  <c r="H67" i="11"/>
  <c r="S66" i="11"/>
  <c r="W149" i="11"/>
  <c r="AF38" i="10"/>
  <c r="AG59" i="10" s="1"/>
  <c r="AH59" i="10" s="1"/>
  <c r="AE40" i="10"/>
  <c r="L68" i="10" a="1"/>
  <c r="L68" i="10" s="1"/>
  <c r="T67" i="10"/>
  <c r="V150" i="10"/>
  <c r="S66" i="10"/>
  <c r="H67" i="10"/>
  <c r="Z65" i="10"/>
  <c r="W149" i="10"/>
  <c r="AE39" i="10"/>
  <c r="AF37" i="10"/>
  <c r="AG58" i="10" s="1"/>
  <c r="AH58" i="10" s="1"/>
  <c r="R67" i="10"/>
  <c r="U66" i="10"/>
  <c r="X66" i="10" s="1"/>
  <c r="Y66" i="10" s="1"/>
  <c r="Z65" i="9"/>
  <c r="T67" i="9"/>
  <c r="L68" i="9" a="1"/>
  <c r="L68" i="9" s="1"/>
  <c r="R67" i="9"/>
  <c r="U66" i="9"/>
  <c r="X66" i="9" s="1"/>
  <c r="Y66" i="9" s="1"/>
  <c r="V150" i="9"/>
  <c r="H67" i="9"/>
  <c r="S66" i="9"/>
  <c r="AE39" i="9"/>
  <c r="AF37" i="9"/>
  <c r="AG58" i="9" s="1"/>
  <c r="AH58" i="9" s="1"/>
  <c r="W149" i="9"/>
  <c r="AE40" i="9"/>
  <c r="AF38" i="9"/>
  <c r="AG59" i="9" s="1"/>
  <c r="AH59" i="9" s="1"/>
  <c r="R67" i="8"/>
  <c r="U66" i="8"/>
  <c r="X66" i="8" s="1"/>
  <c r="Y66" i="8" s="1"/>
  <c r="W149" i="8"/>
  <c r="Z65" i="8"/>
  <c r="AF36" i="8"/>
  <c r="AE38" i="8"/>
  <c r="T68" i="8"/>
  <c r="L69" i="8" a="1"/>
  <c r="L69" i="8" s="1"/>
  <c r="AE37" i="8"/>
  <c r="AF35" i="8"/>
  <c r="AG56" i="8" s="1"/>
  <c r="AH56" i="8" s="1"/>
  <c r="V150" i="8"/>
  <c r="H67" i="8"/>
  <c r="S66" i="8"/>
  <c r="R67" i="7"/>
  <c r="U66" i="7"/>
  <c r="X66" i="7" s="1"/>
  <c r="Y66" i="7" s="1"/>
  <c r="AE41" i="7"/>
  <c r="AF39" i="7"/>
  <c r="AG60" i="7" s="1"/>
  <c r="AH60" i="7" s="1"/>
  <c r="AF38" i="7"/>
  <c r="AG59" i="7" s="1"/>
  <c r="AH59" i="7" s="1"/>
  <c r="AE40" i="7"/>
  <c r="V150" i="7"/>
  <c r="H67" i="7"/>
  <c r="S66" i="7"/>
  <c r="Z65" i="7"/>
  <c r="W149" i="7"/>
  <c r="T67" i="7"/>
  <c r="L68" i="7" a="1"/>
  <c r="L68" i="7" s="1"/>
  <c r="V150" i="6"/>
  <c r="S66" i="6"/>
  <c r="H67" i="6"/>
  <c r="W149" i="6"/>
  <c r="L69" i="6" a="1"/>
  <c r="L69" i="6" s="1"/>
  <c r="T68" i="6"/>
  <c r="AE39" i="6"/>
  <c r="AF37" i="6"/>
  <c r="U66" i="6"/>
  <c r="X66" i="6" s="1"/>
  <c r="Y66" i="6" s="1"/>
  <c r="R67" i="6"/>
  <c r="Z65" i="6"/>
  <c r="V150" i="5"/>
  <c r="H67" i="5"/>
  <c r="S66" i="5"/>
  <c r="AF38" i="5"/>
  <c r="AG59" i="5" s="1"/>
  <c r="AH59" i="5" s="1"/>
  <c r="AE40" i="5"/>
  <c r="L69" i="5" a="1"/>
  <c r="L69" i="5" s="1"/>
  <c r="T68" i="5"/>
  <c r="AF37" i="5"/>
  <c r="AG58" i="5" s="1"/>
  <c r="AH58" i="5" s="1"/>
  <c r="AE39" i="5"/>
  <c r="R67" i="5"/>
  <c r="U66" i="5"/>
  <c r="X66" i="5" s="1"/>
  <c r="Y66" i="5" s="1"/>
  <c r="W149" i="5"/>
  <c r="Z65" i="5"/>
  <c r="V150" i="4"/>
  <c r="H67" i="4"/>
  <c r="S66" i="4"/>
  <c r="W149" i="4"/>
  <c r="U66" i="4"/>
  <c r="X66" i="4" s="1"/>
  <c r="Y66" i="4" s="1"/>
  <c r="R67" i="4"/>
  <c r="AE40" i="4"/>
  <c r="AF38" i="4"/>
  <c r="AG59" i="4" s="1"/>
  <c r="AH59" i="4" s="1"/>
  <c r="Z65" i="4"/>
  <c r="AE37" i="4"/>
  <c r="AF35" i="4"/>
  <c r="AG56" i="4" s="1"/>
  <c r="AH56" i="4" s="1"/>
  <c r="L69" i="4" a="1"/>
  <c r="L69" i="4" s="1"/>
  <c r="T68" i="4"/>
  <c r="AE38" i="1"/>
  <c r="AF36" i="1"/>
  <c r="AG57" i="1" s="1"/>
  <c r="AH57" i="1" s="1"/>
  <c r="L69" i="1" a="1"/>
  <c r="L69" i="1" s="1"/>
  <c r="T68" i="1"/>
  <c r="U66" i="1"/>
  <c r="X66" i="1" s="1"/>
  <c r="R67" i="1"/>
  <c r="AF37" i="1"/>
  <c r="AG58" i="1" s="1"/>
  <c r="AH58" i="1" s="1"/>
  <c r="AE39" i="1"/>
  <c r="W149" i="1"/>
  <c r="Y66" i="1"/>
  <c r="Z65" i="1"/>
  <c r="V150" i="1"/>
  <c r="H67" i="1"/>
  <c r="S66" i="1"/>
  <c r="AE40" i="6" l="1"/>
  <c r="AF38" i="6"/>
  <c r="AG59" i="6" s="1"/>
  <c r="AH59" i="6" s="1"/>
  <c r="AH57" i="9"/>
  <c r="AG58" i="6"/>
  <c r="AG57" i="8"/>
  <c r="AH57" i="5"/>
  <c r="AH57" i="10"/>
  <c r="AH57" i="4"/>
  <c r="AH57" i="7"/>
  <c r="AE39" i="11"/>
  <c r="AF37" i="11"/>
  <c r="L70" i="11" a="1"/>
  <c r="L70" i="11" s="1"/>
  <c r="T69" i="11"/>
  <c r="W150" i="11"/>
  <c r="V151" i="11"/>
  <c r="H68" i="11"/>
  <c r="S67" i="11"/>
  <c r="Z66" i="11"/>
  <c r="AE42" i="11"/>
  <c r="AF40" i="11"/>
  <c r="AG61" i="11" s="1"/>
  <c r="AH61" i="11" s="1"/>
  <c r="U67" i="11"/>
  <c r="X67" i="11" s="1"/>
  <c r="Y67" i="11" s="1"/>
  <c r="R68" i="11"/>
  <c r="AC64" i="11"/>
  <c r="AA65" i="11"/>
  <c r="Z66" i="10"/>
  <c r="AF39" i="10"/>
  <c r="AG60" i="10" s="1"/>
  <c r="AH60" i="10" s="1"/>
  <c r="AE41" i="10"/>
  <c r="V151" i="10"/>
  <c r="S67" i="10"/>
  <c r="H68" i="10"/>
  <c r="T68" i="10"/>
  <c r="L69" i="10" a="1"/>
  <c r="L69" i="10" s="1"/>
  <c r="R68" i="10"/>
  <c r="U67" i="10"/>
  <c r="X67" i="10" s="1"/>
  <c r="Y67" i="10" s="1"/>
  <c r="AC64" i="10"/>
  <c r="AA65" i="10"/>
  <c r="AF40" i="10"/>
  <c r="AG61" i="10" s="1"/>
  <c r="AH61" i="10" s="1"/>
  <c r="AE42" i="10"/>
  <c r="W150" i="10"/>
  <c r="Z66" i="9"/>
  <c r="AE41" i="9"/>
  <c r="AF39" i="9"/>
  <c r="W150" i="9"/>
  <c r="R68" i="9"/>
  <c r="U67" i="9"/>
  <c r="X67" i="9" s="1"/>
  <c r="Y67" i="9" s="1"/>
  <c r="AE42" i="9"/>
  <c r="AF40" i="9"/>
  <c r="AG61" i="9" s="1"/>
  <c r="AH61" i="9" s="1"/>
  <c r="V151" i="9"/>
  <c r="S67" i="9"/>
  <c r="H68" i="9"/>
  <c r="AC64" i="9"/>
  <c r="AA65" i="9"/>
  <c r="T68" i="9"/>
  <c r="L69" i="9" a="1"/>
  <c r="L69" i="9" s="1"/>
  <c r="T69" i="8"/>
  <c r="L70" i="8" a="1"/>
  <c r="L70" i="8" s="1"/>
  <c r="V151" i="8"/>
  <c r="S67" i="8"/>
  <c r="H68" i="8"/>
  <c r="AF38" i="8"/>
  <c r="AG59" i="8" s="1"/>
  <c r="AH59" i="8" s="1"/>
  <c r="AE40" i="8"/>
  <c r="W150" i="8"/>
  <c r="AE39" i="8"/>
  <c r="AF37" i="8"/>
  <c r="AG58" i="8" s="1"/>
  <c r="AH58" i="8" s="1"/>
  <c r="Z66" i="8"/>
  <c r="AC64" i="8"/>
  <c r="AA65" i="8"/>
  <c r="R68" i="8"/>
  <c r="U67" i="8"/>
  <c r="X67" i="8" s="1"/>
  <c r="Y67" i="8" s="1"/>
  <c r="AC64" i="7"/>
  <c r="AA65" i="7"/>
  <c r="L69" i="7" a="1"/>
  <c r="L69" i="7" s="1"/>
  <c r="T68" i="7"/>
  <c r="W150" i="7"/>
  <c r="V151" i="7"/>
  <c r="H68" i="7"/>
  <c r="S67" i="7"/>
  <c r="AF40" i="7"/>
  <c r="AG61" i="7" s="1"/>
  <c r="AH61" i="7" s="1"/>
  <c r="AE42" i="7"/>
  <c r="Z66" i="7"/>
  <c r="AE43" i="7"/>
  <c r="AF41" i="7"/>
  <c r="AG62" i="7" s="1"/>
  <c r="AH62" i="7" s="1"/>
  <c r="U67" i="7"/>
  <c r="X67" i="7" s="1"/>
  <c r="Y67" i="7" s="1"/>
  <c r="R68" i="7"/>
  <c r="AC64" i="6"/>
  <c r="AA65" i="6"/>
  <c r="U67" i="6"/>
  <c r="X67" i="6" s="1"/>
  <c r="Y67" i="6" s="1"/>
  <c r="R68" i="6"/>
  <c r="Z66" i="6"/>
  <c r="AF39" i="6"/>
  <c r="AG60" i="6" s="1"/>
  <c r="AH60" i="6" s="1"/>
  <c r="AE41" i="6"/>
  <c r="T69" i="6"/>
  <c r="L70" i="6" a="1"/>
  <c r="L70" i="6" s="1"/>
  <c r="V151" i="6"/>
  <c r="S67" i="6"/>
  <c r="H68" i="6"/>
  <c r="W150" i="6"/>
  <c r="AE42" i="5"/>
  <c r="AF40" i="5"/>
  <c r="AG61" i="5" s="1"/>
  <c r="AH61" i="5" s="1"/>
  <c r="AA65" i="5"/>
  <c r="AC64" i="5"/>
  <c r="U67" i="5"/>
  <c r="X67" i="5" s="1"/>
  <c r="Y67" i="5" s="1"/>
  <c r="R68" i="5"/>
  <c r="Z66" i="5"/>
  <c r="AF39" i="5"/>
  <c r="AG60" i="5" s="1"/>
  <c r="AH60" i="5" s="1"/>
  <c r="AE41" i="5"/>
  <c r="V151" i="5"/>
  <c r="H68" i="5"/>
  <c r="S67" i="5"/>
  <c r="T69" i="5"/>
  <c r="L70" i="5" a="1"/>
  <c r="L70" i="5" s="1"/>
  <c r="W150" i="5"/>
  <c r="AF37" i="4"/>
  <c r="AE39" i="4"/>
  <c r="AF40" i="4"/>
  <c r="AG61" i="4" s="1"/>
  <c r="AH61" i="4" s="1"/>
  <c r="AE42" i="4"/>
  <c r="T69" i="4"/>
  <c r="L70" i="4" a="1"/>
  <c r="L70" i="4" s="1"/>
  <c r="AA65" i="4"/>
  <c r="AC64" i="4"/>
  <c r="R68" i="4"/>
  <c r="U67" i="4"/>
  <c r="X67" i="4" s="1"/>
  <c r="Y67" i="4" s="1"/>
  <c r="Z66" i="4"/>
  <c r="V151" i="4"/>
  <c r="H68" i="4"/>
  <c r="S67" i="4"/>
  <c r="W150" i="4"/>
  <c r="W150" i="1"/>
  <c r="Z66" i="1"/>
  <c r="AF39" i="1"/>
  <c r="AG60" i="1" s="1"/>
  <c r="AH60" i="1" s="1"/>
  <c r="AE41" i="1"/>
  <c r="AC64" i="1"/>
  <c r="AA65" i="1"/>
  <c r="R68" i="1"/>
  <c r="U67" i="1"/>
  <c r="X67" i="1" s="1"/>
  <c r="Y67" i="1" s="1"/>
  <c r="L70" i="1" a="1"/>
  <c r="L70" i="1" s="1"/>
  <c r="T69" i="1"/>
  <c r="V151" i="1"/>
  <c r="H68" i="1"/>
  <c r="S67" i="1"/>
  <c r="AF38" i="1"/>
  <c r="AG59" i="1" s="1"/>
  <c r="AH59" i="1" s="1"/>
  <c r="AE40" i="1"/>
  <c r="AF40" i="6" l="1"/>
  <c r="AG61" i="6" s="1"/>
  <c r="AH61" i="6" s="1"/>
  <c r="AE42" i="6"/>
  <c r="AG58" i="4"/>
  <c r="AH57" i="8"/>
  <c r="AH58" i="6"/>
  <c r="AG58" i="11"/>
  <c r="AG60" i="9"/>
  <c r="Z67" i="11"/>
  <c r="AF42" i="11"/>
  <c r="AG63" i="11" s="1"/>
  <c r="AH63" i="11" s="1"/>
  <c r="AE44" i="11"/>
  <c r="V152" i="11"/>
  <c r="H69" i="11"/>
  <c r="S68" i="11"/>
  <c r="W151" i="11"/>
  <c r="AA66" i="11"/>
  <c r="AC65" i="11"/>
  <c r="L71" i="11" a="1"/>
  <c r="L71" i="11" s="1"/>
  <c r="T70" i="11"/>
  <c r="U68" i="11"/>
  <c r="X68" i="11" s="1"/>
  <c r="Y68" i="11" s="1"/>
  <c r="R69" i="11"/>
  <c r="AB65" i="11"/>
  <c r="AD65" i="11"/>
  <c r="AF39" i="11"/>
  <c r="AG60" i="11" s="1"/>
  <c r="AH60" i="11" s="1"/>
  <c r="AE41" i="11"/>
  <c r="Z67" i="10"/>
  <c r="AD65" i="10"/>
  <c r="AB65" i="10"/>
  <c r="W151" i="10"/>
  <c r="U68" i="10"/>
  <c r="X68" i="10" s="1"/>
  <c r="Y68" i="10" s="1"/>
  <c r="R69" i="10"/>
  <c r="AF41" i="10"/>
  <c r="AG62" i="10" s="1"/>
  <c r="AH62" i="10" s="1"/>
  <c r="AE43" i="10"/>
  <c r="AF42" i="10"/>
  <c r="AG63" i="10" s="1"/>
  <c r="AH63" i="10" s="1"/>
  <c r="AE44" i="10"/>
  <c r="V152" i="10"/>
  <c r="H69" i="10"/>
  <c r="S68" i="10"/>
  <c r="T69" i="10"/>
  <c r="L70" i="10" a="1"/>
  <c r="L70" i="10" s="1"/>
  <c r="AA66" i="10"/>
  <c r="AC65" i="10"/>
  <c r="Z67" i="9"/>
  <c r="U68" i="9"/>
  <c r="X68" i="9" s="1"/>
  <c r="Y68" i="9" s="1"/>
  <c r="R69" i="9"/>
  <c r="W151" i="9"/>
  <c r="AF42" i="9"/>
  <c r="AG63" i="9" s="1"/>
  <c r="AH63" i="9" s="1"/>
  <c r="AE44" i="9"/>
  <c r="AD65" i="9"/>
  <c r="AB65" i="9"/>
  <c r="AF41" i="9"/>
  <c r="AG62" i="9" s="1"/>
  <c r="AH62" i="9" s="1"/>
  <c r="AE43" i="9"/>
  <c r="V152" i="9"/>
  <c r="S68" i="9"/>
  <c r="H69" i="9"/>
  <c r="AC65" i="9"/>
  <c r="AA66" i="9"/>
  <c r="T69" i="9"/>
  <c r="L70" i="9" a="1"/>
  <c r="L70" i="9" s="1"/>
  <c r="AD65" i="8"/>
  <c r="AB65" i="8"/>
  <c r="Z67" i="8"/>
  <c r="AE41" i="8"/>
  <c r="AF39" i="8"/>
  <c r="AG60" i="8" s="1"/>
  <c r="AH60" i="8" s="1"/>
  <c r="V152" i="8"/>
  <c r="S68" i="8"/>
  <c r="H69" i="8"/>
  <c r="U68" i="8"/>
  <c r="X68" i="8" s="1"/>
  <c r="Y68" i="8" s="1"/>
  <c r="R69" i="8"/>
  <c r="AC65" i="8"/>
  <c r="AA66" i="8"/>
  <c r="AE42" i="8"/>
  <c r="AF40" i="8"/>
  <c r="AG61" i="8" s="1"/>
  <c r="AH61" i="8" s="1"/>
  <c r="W151" i="8"/>
  <c r="T70" i="8"/>
  <c r="L71" i="8" a="1"/>
  <c r="L71" i="8" s="1"/>
  <c r="Z67" i="7"/>
  <c r="AC65" i="7"/>
  <c r="AA66" i="7"/>
  <c r="AE44" i="7"/>
  <c r="AF42" i="7"/>
  <c r="AG63" i="7" s="1"/>
  <c r="AH63" i="7" s="1"/>
  <c r="W151" i="7"/>
  <c r="AF43" i="7"/>
  <c r="AG64" i="7" s="1"/>
  <c r="AH64" i="7" s="1"/>
  <c r="AE45" i="7"/>
  <c r="V152" i="7"/>
  <c r="S68" i="7"/>
  <c r="H69" i="7"/>
  <c r="AD65" i="7"/>
  <c r="AB65" i="7"/>
  <c r="L70" i="7" a="1"/>
  <c r="L70" i="7" s="1"/>
  <c r="T69" i="7"/>
  <c r="U68" i="7"/>
  <c r="X68" i="7" s="1"/>
  <c r="Y68" i="7" s="1"/>
  <c r="R69" i="7"/>
  <c r="Z67" i="6"/>
  <c r="V152" i="6"/>
  <c r="H69" i="6"/>
  <c r="S68" i="6"/>
  <c r="L71" i="6" a="1"/>
  <c r="L71" i="6" s="1"/>
  <c r="T70" i="6"/>
  <c r="W151" i="6"/>
  <c r="AF41" i="6"/>
  <c r="AG62" i="6" s="1"/>
  <c r="AH62" i="6" s="1"/>
  <c r="AE43" i="6"/>
  <c r="U68" i="6"/>
  <c r="X68" i="6" s="1"/>
  <c r="Y68" i="6" s="1"/>
  <c r="R69" i="6"/>
  <c r="AB65" i="6"/>
  <c r="AD65" i="6"/>
  <c r="AC65" i="6"/>
  <c r="AA66" i="6"/>
  <c r="V152" i="5"/>
  <c r="H69" i="5"/>
  <c r="S68" i="5"/>
  <c r="W151" i="5"/>
  <c r="AE43" i="5"/>
  <c r="AF41" i="5"/>
  <c r="AG62" i="5" s="1"/>
  <c r="AH62" i="5" s="1"/>
  <c r="AD65" i="5"/>
  <c r="AB65" i="5"/>
  <c r="AC65" i="5"/>
  <c r="AA66" i="5"/>
  <c r="R69" i="5"/>
  <c r="U68" i="5"/>
  <c r="X68" i="5" s="1"/>
  <c r="Y68" i="5" s="1"/>
  <c r="L71" i="5" a="1"/>
  <c r="L71" i="5" s="1"/>
  <c r="T70" i="5"/>
  <c r="Z67" i="5"/>
  <c r="AE44" i="5"/>
  <c r="AF42" i="5"/>
  <c r="AG63" i="5" s="1"/>
  <c r="AH63" i="5" s="1"/>
  <c r="Z67" i="4"/>
  <c r="W151" i="4"/>
  <c r="R69" i="4"/>
  <c r="U68" i="4"/>
  <c r="X68" i="4" s="1"/>
  <c r="Y68" i="4" s="1"/>
  <c r="AC65" i="4"/>
  <c r="AA66" i="4"/>
  <c r="AE44" i="4"/>
  <c r="AF42" i="4"/>
  <c r="AG63" i="4" s="1"/>
  <c r="AH63" i="4" s="1"/>
  <c r="V152" i="4"/>
  <c r="H69" i="4"/>
  <c r="S68" i="4"/>
  <c r="AB65" i="4"/>
  <c r="AD65" i="4"/>
  <c r="AF39" i="4"/>
  <c r="AG60" i="4" s="1"/>
  <c r="AH60" i="4" s="1"/>
  <c r="AE41" i="4"/>
  <c r="T70" i="4"/>
  <c r="L71" i="4" a="1"/>
  <c r="L71" i="4" s="1"/>
  <c r="Z67" i="1"/>
  <c r="L71" i="1" a="1"/>
  <c r="L71" i="1" s="1"/>
  <c r="T70" i="1"/>
  <c r="AD65" i="1"/>
  <c r="AB65" i="1"/>
  <c r="W151" i="1"/>
  <c r="AA66" i="1"/>
  <c r="AC65" i="1"/>
  <c r="V152" i="1"/>
  <c r="S68" i="1"/>
  <c r="H69" i="1"/>
  <c r="R69" i="1"/>
  <c r="U68" i="1"/>
  <c r="X68" i="1" s="1"/>
  <c r="Y68" i="1" s="1"/>
  <c r="AE43" i="1"/>
  <c r="AF41" i="1"/>
  <c r="AG62" i="1" s="1"/>
  <c r="AH62" i="1" s="1"/>
  <c r="AF40" i="1"/>
  <c r="AG61" i="1" s="1"/>
  <c r="AH61" i="1" s="1"/>
  <c r="AE42" i="1"/>
  <c r="AF42" i="6" l="1"/>
  <c r="AG63" i="6" s="1"/>
  <c r="AH63" i="6" s="1"/>
  <c r="AE44" i="6"/>
  <c r="AH58" i="11"/>
  <c r="AH60" i="9"/>
  <c r="AH58" i="4"/>
  <c r="Z68" i="11"/>
  <c r="T71" i="11"/>
  <c r="L72" i="11" a="1"/>
  <c r="L72" i="11" s="1"/>
  <c r="V153" i="11"/>
  <c r="H70" i="11"/>
  <c r="S69" i="11"/>
  <c r="W152" i="11"/>
  <c r="AD66" i="11"/>
  <c r="AB66" i="11"/>
  <c r="AE46" i="11"/>
  <c r="AF44" i="11"/>
  <c r="AG65" i="11" s="1"/>
  <c r="AH65" i="11" s="1"/>
  <c r="R70" i="11"/>
  <c r="U69" i="11"/>
  <c r="X69" i="11" s="1"/>
  <c r="Y69" i="11" s="1"/>
  <c r="AE43" i="11"/>
  <c r="AF41" i="11"/>
  <c r="AG62" i="11" s="1"/>
  <c r="AH62" i="11" s="1"/>
  <c r="AC66" i="11"/>
  <c r="AA67" i="11"/>
  <c r="Z68" i="10"/>
  <c r="V153" i="10"/>
  <c r="H70" i="10"/>
  <c r="S69" i="10"/>
  <c r="W152" i="10"/>
  <c r="AE45" i="10"/>
  <c r="AF43" i="10"/>
  <c r="AG64" i="10" s="1"/>
  <c r="AH64" i="10" s="1"/>
  <c r="R70" i="10"/>
  <c r="U69" i="10"/>
  <c r="X69" i="10" s="1"/>
  <c r="Y69" i="10" s="1"/>
  <c r="AE46" i="10"/>
  <c r="AF44" i="10"/>
  <c r="AG65" i="10" s="1"/>
  <c r="AH65" i="10" s="1"/>
  <c r="AD66" i="10"/>
  <c r="AB66" i="10"/>
  <c r="AC66" i="10"/>
  <c r="AA67" i="10"/>
  <c r="L71" i="10" a="1"/>
  <c r="L71" i="10" s="1"/>
  <c r="T70" i="10"/>
  <c r="Z68" i="9"/>
  <c r="AF43" i="9"/>
  <c r="AG64" i="9" s="1"/>
  <c r="AH64" i="9" s="1"/>
  <c r="AE45" i="9"/>
  <c r="W152" i="9"/>
  <c r="AF44" i="9"/>
  <c r="AG65" i="9" s="1"/>
  <c r="AH65" i="9" s="1"/>
  <c r="AE46" i="9"/>
  <c r="U69" i="9"/>
  <c r="X69" i="9" s="1"/>
  <c r="Y69" i="9" s="1"/>
  <c r="R70" i="9"/>
  <c r="L71" i="9" a="1"/>
  <c r="L71" i="9" s="1"/>
  <c r="T70" i="9"/>
  <c r="AA67" i="9"/>
  <c r="AC66" i="9"/>
  <c r="H70" i="9"/>
  <c r="S69" i="9"/>
  <c r="V153" i="9"/>
  <c r="AB66" i="9"/>
  <c r="AD66" i="9"/>
  <c r="Z68" i="8"/>
  <c r="AF42" i="8"/>
  <c r="AG63" i="8" s="1"/>
  <c r="AH63" i="8" s="1"/>
  <c r="AE44" i="8"/>
  <c r="AD66" i="8"/>
  <c r="AB66" i="8"/>
  <c r="W152" i="8"/>
  <c r="AF41" i="8"/>
  <c r="AG62" i="8" s="1"/>
  <c r="AH62" i="8" s="1"/>
  <c r="AE43" i="8"/>
  <c r="V153" i="8"/>
  <c r="H70" i="8"/>
  <c r="S69" i="8"/>
  <c r="AC66" i="8"/>
  <c r="AA67" i="8"/>
  <c r="L72" i="8" a="1"/>
  <c r="L72" i="8" s="1"/>
  <c r="T71" i="8"/>
  <c r="U69" i="8"/>
  <c r="X69" i="8" s="1"/>
  <c r="Y69" i="8" s="1"/>
  <c r="R70" i="8"/>
  <c r="Z68" i="7"/>
  <c r="L71" i="7" a="1"/>
  <c r="L71" i="7" s="1"/>
  <c r="T70" i="7"/>
  <c r="AF44" i="7"/>
  <c r="AG65" i="7" s="1"/>
  <c r="AH65" i="7" s="1"/>
  <c r="AE46" i="7"/>
  <c r="V153" i="7"/>
  <c r="H70" i="7"/>
  <c r="S69" i="7"/>
  <c r="AF45" i="7"/>
  <c r="AG66" i="7" s="1"/>
  <c r="AH66" i="7" s="1"/>
  <c r="AE47" i="7"/>
  <c r="AD66" i="7"/>
  <c r="AB66" i="7"/>
  <c r="U69" i="7"/>
  <c r="X69" i="7" s="1"/>
  <c r="Y69" i="7" s="1"/>
  <c r="R70" i="7"/>
  <c r="W152" i="7"/>
  <c r="AC66" i="7"/>
  <c r="AA67" i="7"/>
  <c r="Z68" i="6"/>
  <c r="AF43" i="6"/>
  <c r="AG64" i="6" s="1"/>
  <c r="AH64" i="6" s="1"/>
  <c r="AE45" i="6"/>
  <c r="T71" i="6"/>
  <c r="L72" i="6" a="1"/>
  <c r="L72" i="6" s="1"/>
  <c r="W152" i="6"/>
  <c r="V153" i="6"/>
  <c r="H70" i="6"/>
  <c r="S69" i="6"/>
  <c r="AC66" i="6"/>
  <c r="AA67" i="6"/>
  <c r="U69" i="6"/>
  <c r="X69" i="6" s="1"/>
  <c r="Y69" i="6" s="1"/>
  <c r="R70" i="6"/>
  <c r="AD66" i="6"/>
  <c r="AB66" i="6"/>
  <c r="Z68" i="5"/>
  <c r="L72" i="5" a="1"/>
  <c r="L72" i="5" s="1"/>
  <c r="T71" i="5"/>
  <c r="R70" i="5"/>
  <c r="U69" i="5"/>
  <c r="X69" i="5" s="1"/>
  <c r="Y69" i="5" s="1"/>
  <c r="AF43" i="5"/>
  <c r="AE45" i="5"/>
  <c r="AD66" i="5"/>
  <c r="AB66" i="5"/>
  <c r="AF44" i="5"/>
  <c r="AG65" i="5" s="1"/>
  <c r="AH65" i="5" s="1"/>
  <c r="AE46" i="5"/>
  <c r="V153" i="5"/>
  <c r="H70" i="5"/>
  <c r="S69" i="5"/>
  <c r="AC66" i="5"/>
  <c r="AA67" i="5"/>
  <c r="W152" i="5"/>
  <c r="Z68" i="4"/>
  <c r="V153" i="4"/>
  <c r="S69" i="4"/>
  <c r="H70" i="4"/>
  <c r="AD66" i="4"/>
  <c r="AB66" i="4"/>
  <c r="R70" i="4"/>
  <c r="U69" i="4"/>
  <c r="X69" i="4" s="1"/>
  <c r="Y69" i="4" s="1"/>
  <c r="W152" i="4"/>
  <c r="AF44" i="4"/>
  <c r="AG65" i="4" s="1"/>
  <c r="AH65" i="4" s="1"/>
  <c r="AE46" i="4"/>
  <c r="AC66" i="4"/>
  <c r="AA67" i="4"/>
  <c r="T71" i="4"/>
  <c r="L72" i="4" a="1"/>
  <c r="L72" i="4" s="1"/>
  <c r="AF41" i="4"/>
  <c r="AG62" i="4" s="1"/>
  <c r="AH62" i="4" s="1"/>
  <c r="AE43" i="4"/>
  <c r="Z68" i="1"/>
  <c r="AE45" i="1"/>
  <c r="AF43" i="1"/>
  <c r="AG64" i="1" s="1"/>
  <c r="AH64" i="1" s="1"/>
  <c r="R70" i="1"/>
  <c r="U69" i="1"/>
  <c r="X69" i="1" s="1"/>
  <c r="Y69" i="1" s="1"/>
  <c r="W152" i="1"/>
  <c r="AD66" i="1"/>
  <c r="AB66" i="1"/>
  <c r="AF42" i="1"/>
  <c r="AG63" i="1" s="1"/>
  <c r="AH63" i="1" s="1"/>
  <c r="AE44" i="1"/>
  <c r="V153" i="1"/>
  <c r="H70" i="1"/>
  <c r="S69" i="1"/>
  <c r="AA67" i="1"/>
  <c r="AC66" i="1"/>
  <c r="T71" i="1"/>
  <c r="L72" i="1" a="1"/>
  <c r="L72" i="1" s="1"/>
  <c r="AE46" i="6" l="1"/>
  <c r="AF44" i="6"/>
  <c r="AG65" i="6" s="1"/>
  <c r="AH65" i="6" s="1"/>
  <c r="AG64" i="5"/>
  <c r="Z69" i="11"/>
  <c r="V154" i="11"/>
  <c r="H71" i="11"/>
  <c r="S70" i="11"/>
  <c r="W153" i="11"/>
  <c r="T72" i="11"/>
  <c r="L73" i="11" a="1"/>
  <c r="L73" i="11" s="1"/>
  <c r="AE45" i="11"/>
  <c r="AF43" i="11"/>
  <c r="AG64" i="11" s="1"/>
  <c r="AH64" i="11" s="1"/>
  <c r="AF46" i="11"/>
  <c r="AG67" i="11" s="1"/>
  <c r="AH67" i="11" s="1"/>
  <c r="AE48" i="11"/>
  <c r="AB67" i="11"/>
  <c r="AD67" i="11"/>
  <c r="AA68" i="11"/>
  <c r="AC67" i="11"/>
  <c r="R71" i="11"/>
  <c r="U70" i="11"/>
  <c r="X70" i="11" s="1"/>
  <c r="Y70" i="11" s="1"/>
  <c r="Z69" i="10"/>
  <c r="AF46" i="10"/>
  <c r="AG67" i="10" s="1"/>
  <c r="AH67" i="10" s="1"/>
  <c r="AE48" i="10"/>
  <c r="AE47" i="10"/>
  <c r="AF45" i="10"/>
  <c r="AG66" i="10" s="1"/>
  <c r="AH66" i="10" s="1"/>
  <c r="V154" i="10"/>
  <c r="S70" i="10"/>
  <c r="H71" i="10"/>
  <c r="L72" i="10" a="1"/>
  <c r="L72" i="10" s="1"/>
  <c r="T71" i="10"/>
  <c r="W153" i="10"/>
  <c r="AD67" i="10"/>
  <c r="AB67" i="10"/>
  <c r="AC67" i="10"/>
  <c r="AA68" i="10"/>
  <c r="U70" i="10"/>
  <c r="X70" i="10" s="1"/>
  <c r="Y70" i="10" s="1"/>
  <c r="R71" i="10"/>
  <c r="Z69" i="9"/>
  <c r="L72" i="9" a="1"/>
  <c r="L72" i="9" s="1"/>
  <c r="T71" i="9"/>
  <c r="AE48" i="9"/>
  <c r="AF46" i="9"/>
  <c r="AG67" i="9" s="1"/>
  <c r="AH67" i="9" s="1"/>
  <c r="AE47" i="9"/>
  <c r="AF45" i="9"/>
  <c r="AG66" i="9" s="1"/>
  <c r="AH66" i="9" s="1"/>
  <c r="V154" i="9"/>
  <c r="H71" i="9"/>
  <c r="S70" i="9"/>
  <c r="W153" i="9"/>
  <c r="AA68" i="9"/>
  <c r="AC67" i="9"/>
  <c r="AD67" i="9"/>
  <c r="AB67" i="9"/>
  <c r="U70" i="9"/>
  <c r="X70" i="9" s="1"/>
  <c r="Y70" i="9" s="1"/>
  <c r="R71" i="9"/>
  <c r="Z69" i="8"/>
  <c r="L73" i="8" a="1"/>
  <c r="L73" i="8" s="1"/>
  <c r="T72" i="8"/>
  <c r="V154" i="8"/>
  <c r="H71" i="8"/>
  <c r="S70" i="8"/>
  <c r="AD67" i="8"/>
  <c r="AB67" i="8"/>
  <c r="W153" i="8"/>
  <c r="AF44" i="8"/>
  <c r="AG65" i="8" s="1"/>
  <c r="AH65" i="8" s="1"/>
  <c r="AE46" i="8"/>
  <c r="AC67" i="8"/>
  <c r="AA68" i="8"/>
  <c r="AF43" i="8"/>
  <c r="AG64" i="8" s="1"/>
  <c r="AH64" i="8" s="1"/>
  <c r="AE45" i="8"/>
  <c r="U70" i="8"/>
  <c r="X70" i="8" s="1"/>
  <c r="Y70" i="8" s="1"/>
  <c r="R71" i="8"/>
  <c r="Z69" i="7"/>
  <c r="U70" i="7"/>
  <c r="X70" i="7" s="1"/>
  <c r="Y70" i="7" s="1"/>
  <c r="R71" i="7"/>
  <c r="AE49" i="7"/>
  <c r="AF47" i="7"/>
  <c r="AG68" i="7" s="1"/>
  <c r="AH68" i="7" s="1"/>
  <c r="W153" i="7"/>
  <c r="V154" i="7"/>
  <c r="H71" i="7"/>
  <c r="S70" i="7"/>
  <c r="L72" i="7" a="1"/>
  <c r="L72" i="7" s="1"/>
  <c r="T71" i="7"/>
  <c r="AA68" i="7"/>
  <c r="AC67" i="7"/>
  <c r="AF46" i="7"/>
  <c r="AG67" i="7" s="1"/>
  <c r="AH67" i="7" s="1"/>
  <c r="AE48" i="7"/>
  <c r="AD67" i="7"/>
  <c r="AB67" i="7"/>
  <c r="Z69" i="6"/>
  <c r="AD67" i="6"/>
  <c r="AB67" i="6"/>
  <c r="W153" i="6"/>
  <c r="AE47" i="6"/>
  <c r="AF45" i="6"/>
  <c r="AG66" i="6" s="1"/>
  <c r="AH66" i="6" s="1"/>
  <c r="V154" i="6"/>
  <c r="H71" i="6"/>
  <c r="S70" i="6"/>
  <c r="AC67" i="6"/>
  <c r="AA68" i="6"/>
  <c r="L73" i="6" a="1"/>
  <c r="L73" i="6" s="1"/>
  <c r="T72" i="6"/>
  <c r="U70" i="6"/>
  <c r="X70" i="6" s="1"/>
  <c r="Y70" i="6" s="1"/>
  <c r="R71" i="6"/>
  <c r="Z69" i="5"/>
  <c r="AF46" i="5"/>
  <c r="AG67" i="5" s="1"/>
  <c r="AH67" i="5" s="1"/>
  <c r="AE48" i="5"/>
  <c r="W153" i="5"/>
  <c r="T72" i="5"/>
  <c r="L73" i="5" a="1"/>
  <c r="L73" i="5" s="1"/>
  <c r="V154" i="5"/>
  <c r="H71" i="5"/>
  <c r="S70" i="5"/>
  <c r="AF45" i="5"/>
  <c r="AG66" i="5" s="1"/>
  <c r="AH66" i="5" s="1"/>
  <c r="AE47" i="5"/>
  <c r="AB67" i="5"/>
  <c r="AD67" i="5"/>
  <c r="AA68" i="5"/>
  <c r="AC67" i="5"/>
  <c r="R71" i="5"/>
  <c r="U70" i="5"/>
  <c r="X70" i="5" s="1"/>
  <c r="Y70" i="5" s="1"/>
  <c r="Z69" i="4"/>
  <c r="AD67" i="4"/>
  <c r="AB67" i="4"/>
  <c r="V154" i="4"/>
  <c r="S70" i="4"/>
  <c r="H71" i="4"/>
  <c r="AF46" i="4"/>
  <c r="AG67" i="4" s="1"/>
  <c r="AH67" i="4" s="1"/>
  <c r="AE48" i="4"/>
  <c r="U70" i="4"/>
  <c r="X70" i="4" s="1"/>
  <c r="Y70" i="4" s="1"/>
  <c r="R71" i="4"/>
  <c r="W153" i="4"/>
  <c r="AF43" i="4"/>
  <c r="AG64" i="4" s="1"/>
  <c r="AH64" i="4" s="1"/>
  <c r="AE45" i="4"/>
  <c r="AA68" i="4"/>
  <c r="AC67" i="4"/>
  <c r="L73" i="4" a="1"/>
  <c r="L73" i="4" s="1"/>
  <c r="T72" i="4"/>
  <c r="Z69" i="1"/>
  <c r="W153" i="1"/>
  <c r="V154" i="1"/>
  <c r="S70" i="1"/>
  <c r="H71" i="1"/>
  <c r="AF45" i="1"/>
  <c r="AG66" i="1" s="1"/>
  <c r="AH66" i="1" s="1"/>
  <c r="AE47" i="1"/>
  <c r="T72" i="1"/>
  <c r="L73" i="1" a="1"/>
  <c r="L73" i="1" s="1"/>
  <c r="AC67" i="1"/>
  <c r="AA68" i="1"/>
  <c r="AE46" i="1"/>
  <c r="AF44" i="1"/>
  <c r="AG65" i="1" s="1"/>
  <c r="AH65" i="1" s="1"/>
  <c r="R71" i="1"/>
  <c r="U70" i="1"/>
  <c r="X70" i="1" s="1"/>
  <c r="Y70" i="1" s="1"/>
  <c r="AD67" i="1"/>
  <c r="AB67" i="1"/>
  <c r="AE48" i="6" l="1"/>
  <c r="AF46" i="6"/>
  <c r="AG67" i="6" s="1"/>
  <c r="AH67" i="6" s="1"/>
  <c r="AH64" i="5"/>
  <c r="Z70" i="11"/>
  <c r="AF48" i="11"/>
  <c r="AG69" i="11" s="1"/>
  <c r="AH69" i="11" s="1"/>
  <c r="AE50" i="11"/>
  <c r="AE47" i="11"/>
  <c r="AF45" i="11"/>
  <c r="AG66" i="11" s="1"/>
  <c r="AH66" i="11" s="1"/>
  <c r="V155" i="11"/>
  <c r="H72" i="11"/>
  <c r="S71" i="11"/>
  <c r="R72" i="11"/>
  <c r="U71" i="11"/>
  <c r="X71" i="11" s="1"/>
  <c r="Y71" i="11" s="1"/>
  <c r="W154" i="11"/>
  <c r="T73" i="11"/>
  <c r="L74" i="11" a="1"/>
  <c r="L74" i="11" s="1"/>
  <c r="AA69" i="11"/>
  <c r="AC68" i="11"/>
  <c r="AD68" i="11"/>
  <c r="AB68" i="11"/>
  <c r="Z70" i="10"/>
  <c r="W154" i="10"/>
  <c r="AF47" i="10"/>
  <c r="AG68" i="10" s="1"/>
  <c r="AH68" i="10" s="1"/>
  <c r="AE49" i="10"/>
  <c r="L73" i="10" a="1"/>
  <c r="L73" i="10" s="1"/>
  <c r="T72" i="10"/>
  <c r="AF48" i="10"/>
  <c r="AG69" i="10" s="1"/>
  <c r="AH69" i="10" s="1"/>
  <c r="AE50" i="10"/>
  <c r="H72" i="10"/>
  <c r="V155" i="10"/>
  <c r="S71" i="10"/>
  <c r="U71" i="10"/>
  <c r="X71" i="10" s="1"/>
  <c r="Y71" i="10" s="1"/>
  <c r="R72" i="10"/>
  <c r="AD68" i="10"/>
  <c r="AB68" i="10"/>
  <c r="AA69" i="10"/>
  <c r="AC68" i="10"/>
  <c r="Z70" i="9"/>
  <c r="W154" i="9"/>
  <c r="AD68" i="9"/>
  <c r="AB68" i="9"/>
  <c r="AE49" i="9"/>
  <c r="AF47" i="9"/>
  <c r="AG68" i="9" s="1"/>
  <c r="AH68" i="9" s="1"/>
  <c r="H72" i="9"/>
  <c r="S71" i="9"/>
  <c r="V155" i="9"/>
  <c r="AE50" i="9"/>
  <c r="AF48" i="9"/>
  <c r="AG69" i="9" s="1"/>
  <c r="AH69" i="9" s="1"/>
  <c r="U71" i="9"/>
  <c r="X71" i="9" s="1"/>
  <c r="Y71" i="9" s="1"/>
  <c r="R72" i="9"/>
  <c r="L73" i="9" a="1"/>
  <c r="L73" i="9" s="1"/>
  <c r="T72" i="9"/>
  <c r="AC68" i="9"/>
  <c r="AA69" i="9"/>
  <c r="Z70" i="8"/>
  <c r="AF46" i="8"/>
  <c r="AG67" i="8" s="1"/>
  <c r="AH67" i="8" s="1"/>
  <c r="AE48" i="8"/>
  <c r="V155" i="8"/>
  <c r="H72" i="8"/>
  <c r="S71" i="8"/>
  <c r="W154" i="8"/>
  <c r="U71" i="8"/>
  <c r="X71" i="8" s="1"/>
  <c r="Y71" i="8" s="1"/>
  <c r="R72" i="8"/>
  <c r="L74" i="8" a="1"/>
  <c r="L74" i="8" s="1"/>
  <c r="T73" i="8"/>
  <c r="AE47" i="8"/>
  <c r="AF45" i="8"/>
  <c r="AG66" i="8" s="1"/>
  <c r="AH66" i="8" s="1"/>
  <c r="AC68" i="8"/>
  <c r="AA69" i="8"/>
  <c r="AD68" i="8"/>
  <c r="AB68" i="8"/>
  <c r="Z70" i="7"/>
  <c r="AD68" i="7"/>
  <c r="AB68" i="7"/>
  <c r="V155" i="7"/>
  <c r="H72" i="7"/>
  <c r="S71" i="7"/>
  <c r="L73" i="7" a="1"/>
  <c r="L73" i="7" s="1"/>
  <c r="T72" i="7"/>
  <c r="W154" i="7"/>
  <c r="R72" i="7"/>
  <c r="U71" i="7"/>
  <c r="X71" i="7" s="1"/>
  <c r="Y71" i="7" s="1"/>
  <c r="AE50" i="7"/>
  <c r="AF48" i="7"/>
  <c r="AG69" i="7" s="1"/>
  <c r="AH69" i="7" s="1"/>
  <c r="AC68" i="7"/>
  <c r="AA69" i="7"/>
  <c r="AE51" i="7"/>
  <c r="AF49" i="7"/>
  <c r="AG70" i="7" s="1"/>
  <c r="AH70" i="7" s="1"/>
  <c r="Z70" i="6"/>
  <c r="L74" i="6" a="1"/>
  <c r="L74" i="6" s="1"/>
  <c r="T73" i="6"/>
  <c r="AE49" i="6"/>
  <c r="AF47" i="6"/>
  <c r="AG68" i="6" s="1"/>
  <c r="AH68" i="6" s="1"/>
  <c r="W154" i="6"/>
  <c r="AD68" i="6"/>
  <c r="AB68" i="6"/>
  <c r="AC68" i="6"/>
  <c r="AA69" i="6"/>
  <c r="V155" i="6"/>
  <c r="H72" i="6"/>
  <c r="S71" i="6"/>
  <c r="U71" i="6"/>
  <c r="X71" i="6" s="1"/>
  <c r="Y71" i="6" s="1"/>
  <c r="R72" i="6"/>
  <c r="Z70" i="5"/>
  <c r="AE49" i="5"/>
  <c r="AF47" i="5"/>
  <c r="AG68" i="5" s="1"/>
  <c r="AH68" i="5" s="1"/>
  <c r="V155" i="5"/>
  <c r="H72" i="5"/>
  <c r="S71" i="5"/>
  <c r="AE50" i="5"/>
  <c r="AF48" i="5"/>
  <c r="AG69" i="5" s="1"/>
  <c r="AH69" i="5" s="1"/>
  <c r="L74" i="5" a="1"/>
  <c r="L74" i="5" s="1"/>
  <c r="T73" i="5"/>
  <c r="AC68" i="5"/>
  <c r="AA69" i="5"/>
  <c r="AB68" i="5"/>
  <c r="AD68" i="5"/>
  <c r="W154" i="5"/>
  <c r="R72" i="5"/>
  <c r="U71" i="5"/>
  <c r="X71" i="5" s="1"/>
  <c r="Y71" i="5" s="1"/>
  <c r="Z70" i="4"/>
  <c r="V155" i="4"/>
  <c r="H72" i="4"/>
  <c r="S71" i="4"/>
  <c r="AF45" i="4"/>
  <c r="AG66" i="4" s="1"/>
  <c r="AH66" i="4" s="1"/>
  <c r="AE47" i="4"/>
  <c r="R72" i="4"/>
  <c r="U71" i="4"/>
  <c r="X71" i="4" s="1"/>
  <c r="Y71" i="4" s="1"/>
  <c r="AE50" i="4"/>
  <c r="AF48" i="4"/>
  <c r="AG69" i="4" s="1"/>
  <c r="AH69" i="4" s="1"/>
  <c r="W154" i="4"/>
  <c r="AC68" i="4"/>
  <c r="AA69" i="4"/>
  <c r="L74" i="4" a="1"/>
  <c r="L74" i="4" s="1"/>
  <c r="T73" i="4"/>
  <c r="AD68" i="4"/>
  <c r="AB68" i="4"/>
  <c r="Z70" i="1"/>
  <c r="AF46" i="1"/>
  <c r="AG67" i="1" s="1"/>
  <c r="AH67" i="1" s="1"/>
  <c r="AE48" i="1"/>
  <c r="AF47" i="1"/>
  <c r="AG68" i="1" s="1"/>
  <c r="AH68" i="1" s="1"/>
  <c r="AE49" i="1"/>
  <c r="T73" i="1"/>
  <c r="L74" i="1" a="1"/>
  <c r="L74" i="1" s="1"/>
  <c r="AD68" i="1"/>
  <c r="AB68" i="1"/>
  <c r="W154" i="1"/>
  <c r="AC68" i="1"/>
  <c r="AA69" i="1"/>
  <c r="V155" i="1"/>
  <c r="H72" i="1"/>
  <c r="S71" i="1"/>
  <c r="U71" i="1"/>
  <c r="X71" i="1" s="1"/>
  <c r="Y71" i="1" s="1"/>
  <c r="R72" i="1"/>
  <c r="AE50" i="6" l="1"/>
  <c r="AF48" i="6"/>
  <c r="AG69" i="6" s="1"/>
  <c r="AH69" i="6" s="1"/>
  <c r="Z71" i="11"/>
  <c r="AD69" i="11"/>
  <c r="AB69" i="11"/>
  <c r="L75" i="11" a="1"/>
  <c r="L75" i="11" s="1"/>
  <c r="T74" i="11"/>
  <c r="W155" i="11"/>
  <c r="AF47" i="11"/>
  <c r="AG68" i="11" s="1"/>
  <c r="AH68" i="11" s="1"/>
  <c r="AE49" i="11"/>
  <c r="AF50" i="11"/>
  <c r="AG71" i="11" s="1"/>
  <c r="AH71" i="11" s="1"/>
  <c r="AE52" i="11"/>
  <c r="V156" i="11"/>
  <c r="S72" i="11"/>
  <c r="H73" i="11"/>
  <c r="AC69" i="11"/>
  <c r="AA70" i="11"/>
  <c r="R73" i="11"/>
  <c r="U72" i="11"/>
  <c r="X72" i="11" s="1"/>
  <c r="Y72" i="11" s="1"/>
  <c r="Z71" i="10"/>
  <c r="W155" i="10"/>
  <c r="AF49" i="10"/>
  <c r="AG70" i="10" s="1"/>
  <c r="AH70" i="10" s="1"/>
  <c r="AE51" i="10"/>
  <c r="AF50" i="10"/>
  <c r="AG71" i="10" s="1"/>
  <c r="AH71" i="10" s="1"/>
  <c r="AE52" i="10"/>
  <c r="V156" i="10"/>
  <c r="H73" i="10"/>
  <c r="S72" i="10"/>
  <c r="R73" i="10"/>
  <c r="U72" i="10"/>
  <c r="X72" i="10" s="1"/>
  <c r="Y72" i="10" s="1"/>
  <c r="AD69" i="10"/>
  <c r="AB69" i="10"/>
  <c r="AA70" i="10"/>
  <c r="AC69" i="10"/>
  <c r="L74" i="10" a="1"/>
  <c r="L74" i="10" s="1"/>
  <c r="T73" i="10"/>
  <c r="Z71" i="9"/>
  <c r="AF49" i="9"/>
  <c r="AG70" i="9" s="1"/>
  <c r="AH70" i="9" s="1"/>
  <c r="AE51" i="9"/>
  <c r="W155" i="9"/>
  <c r="U72" i="9"/>
  <c r="X72" i="9" s="1"/>
  <c r="Y72" i="9" s="1"/>
  <c r="R73" i="9"/>
  <c r="V156" i="9"/>
  <c r="S72" i="9"/>
  <c r="H73" i="9"/>
  <c r="AD69" i="9"/>
  <c r="AB69" i="9"/>
  <c r="L74" i="9" a="1"/>
  <c r="L74" i="9" s="1"/>
  <c r="T73" i="9"/>
  <c r="AA70" i="9"/>
  <c r="AC69" i="9"/>
  <c r="AF50" i="9"/>
  <c r="AG71" i="9" s="1"/>
  <c r="AH71" i="9" s="1"/>
  <c r="AE52" i="9"/>
  <c r="Z71" i="8"/>
  <c r="L75" i="8" a="1"/>
  <c r="L75" i="8" s="1"/>
  <c r="T74" i="8"/>
  <c r="AE49" i="8"/>
  <c r="AF47" i="8"/>
  <c r="AG68" i="8" s="1"/>
  <c r="AH68" i="8" s="1"/>
  <c r="W155" i="8"/>
  <c r="AE50" i="8"/>
  <c r="AF48" i="8"/>
  <c r="AG69" i="8" s="1"/>
  <c r="AH69" i="8" s="1"/>
  <c r="AD69" i="8"/>
  <c r="AB69" i="8"/>
  <c r="AC69" i="8"/>
  <c r="AA70" i="8"/>
  <c r="U72" i="8"/>
  <c r="X72" i="8" s="1"/>
  <c r="Y72" i="8" s="1"/>
  <c r="R73" i="8"/>
  <c r="V156" i="8"/>
  <c r="H73" i="8"/>
  <c r="S72" i="8"/>
  <c r="Z71" i="7"/>
  <c r="U72" i="7"/>
  <c r="X72" i="7" s="1"/>
  <c r="Y72" i="7" s="1"/>
  <c r="R73" i="7"/>
  <c r="AF50" i="7"/>
  <c r="AG71" i="7" s="1"/>
  <c r="AH71" i="7" s="1"/>
  <c r="AE52" i="7"/>
  <c r="V156" i="7"/>
  <c r="H73" i="7"/>
  <c r="S72" i="7"/>
  <c r="T73" i="7"/>
  <c r="L74" i="7" a="1"/>
  <c r="L74" i="7" s="1"/>
  <c r="W155" i="7"/>
  <c r="AF51" i="7"/>
  <c r="AG72" i="7" s="1"/>
  <c r="AH72" i="7" s="1"/>
  <c r="AE53" i="7"/>
  <c r="AA70" i="7"/>
  <c r="AC69" i="7"/>
  <c r="AB69" i="7"/>
  <c r="AD69" i="7"/>
  <c r="Z71" i="6"/>
  <c r="W155" i="6"/>
  <c r="AD69" i="6"/>
  <c r="AB69" i="6"/>
  <c r="V156" i="6"/>
  <c r="H73" i="6"/>
  <c r="S72" i="6"/>
  <c r="U72" i="6"/>
  <c r="X72" i="6" s="1"/>
  <c r="Y72" i="6" s="1"/>
  <c r="R73" i="6"/>
  <c r="L75" i="6" a="1"/>
  <c r="L75" i="6" s="1"/>
  <c r="T74" i="6"/>
  <c r="AA70" i="6"/>
  <c r="AC69" i="6"/>
  <c r="AF49" i="6"/>
  <c r="AG70" i="6" s="1"/>
  <c r="AH70" i="6" s="1"/>
  <c r="AE51" i="6"/>
  <c r="Z71" i="5"/>
  <c r="AE51" i="5"/>
  <c r="AF49" i="5"/>
  <c r="AG70" i="5" s="1"/>
  <c r="AH70" i="5" s="1"/>
  <c r="T74" i="5"/>
  <c r="L75" i="5" a="1"/>
  <c r="L75" i="5" s="1"/>
  <c r="AD69" i="5"/>
  <c r="AB69" i="5"/>
  <c r="V156" i="5"/>
  <c r="S72" i="5"/>
  <c r="H73" i="5"/>
  <c r="W155" i="5"/>
  <c r="AC69" i="5"/>
  <c r="AA70" i="5"/>
  <c r="AE52" i="5"/>
  <c r="AF50" i="5"/>
  <c r="AG71" i="5" s="1"/>
  <c r="AH71" i="5" s="1"/>
  <c r="R73" i="5"/>
  <c r="U72" i="5"/>
  <c r="X72" i="5" s="1"/>
  <c r="Y72" i="5" s="1"/>
  <c r="Z71" i="4"/>
  <c r="AD69" i="4"/>
  <c r="AB69" i="4"/>
  <c r="AF50" i="4"/>
  <c r="AG71" i="4" s="1"/>
  <c r="AH71" i="4" s="1"/>
  <c r="AE52" i="4"/>
  <c r="U72" i="4"/>
  <c r="X72" i="4" s="1"/>
  <c r="Y72" i="4" s="1"/>
  <c r="R73" i="4"/>
  <c r="V156" i="4"/>
  <c r="S72" i="4"/>
  <c r="H73" i="4"/>
  <c r="AF47" i="4"/>
  <c r="AG68" i="4" s="1"/>
  <c r="AH68" i="4" s="1"/>
  <c r="AE49" i="4"/>
  <c r="W155" i="4"/>
  <c r="AC69" i="4"/>
  <c r="AA70" i="4"/>
  <c r="L75" i="4" a="1"/>
  <c r="L75" i="4" s="1"/>
  <c r="T74" i="4"/>
  <c r="Z71" i="1"/>
  <c r="V156" i="1"/>
  <c r="H73" i="1"/>
  <c r="S72" i="1"/>
  <c r="W155" i="1"/>
  <c r="AF49" i="1"/>
  <c r="AG70" i="1" s="1"/>
  <c r="AH70" i="1" s="1"/>
  <c r="AE51" i="1"/>
  <c r="AB69" i="1"/>
  <c r="AD69" i="1"/>
  <c r="R73" i="1"/>
  <c r="U72" i="1"/>
  <c r="X72" i="1" s="1"/>
  <c r="Y72" i="1" s="1"/>
  <c r="AC69" i="1"/>
  <c r="AA70" i="1"/>
  <c r="L75" i="1" a="1"/>
  <c r="L75" i="1" s="1"/>
  <c r="T74" i="1"/>
  <c r="AF48" i="1"/>
  <c r="AG69" i="1" s="1"/>
  <c r="AH69" i="1" s="1"/>
  <c r="AE50" i="1"/>
  <c r="AE52" i="6" l="1"/>
  <c r="AF50" i="6"/>
  <c r="AG71" i="6" s="1"/>
  <c r="AH71" i="6" s="1"/>
  <c r="Z72" i="11"/>
  <c r="W156" i="11"/>
  <c r="L76" i="11" a="1"/>
  <c r="L76" i="11" s="1"/>
  <c r="T75" i="11"/>
  <c r="AE54" i="11"/>
  <c r="AF52" i="11"/>
  <c r="AG73" i="11" s="1"/>
  <c r="AH73" i="11" s="1"/>
  <c r="V157" i="11"/>
  <c r="S73" i="11"/>
  <c r="H74" i="11"/>
  <c r="U73" i="11"/>
  <c r="X73" i="11" s="1"/>
  <c r="Y73" i="11" s="1"/>
  <c r="R74" i="11"/>
  <c r="AD70" i="11"/>
  <c r="AB70" i="11"/>
  <c r="AC70" i="11"/>
  <c r="AA71" i="11"/>
  <c r="AF49" i="11"/>
  <c r="AG70" i="11" s="1"/>
  <c r="AH70" i="11" s="1"/>
  <c r="AE51" i="11"/>
  <c r="Z72" i="10"/>
  <c r="AE54" i="10"/>
  <c r="AF52" i="10"/>
  <c r="AG73" i="10" s="1"/>
  <c r="AH73" i="10" s="1"/>
  <c r="V157" i="10"/>
  <c r="H74" i="10"/>
  <c r="S73" i="10"/>
  <c r="AF51" i="10"/>
  <c r="AG72" i="10" s="1"/>
  <c r="AH72" i="10" s="1"/>
  <c r="AE53" i="10"/>
  <c r="AB70" i="10"/>
  <c r="AD70" i="10"/>
  <c r="R74" i="10"/>
  <c r="U73" i="10"/>
  <c r="X73" i="10" s="1"/>
  <c r="Y73" i="10" s="1"/>
  <c r="W156" i="10"/>
  <c r="T74" i="10"/>
  <c r="L75" i="10" a="1"/>
  <c r="L75" i="10" s="1"/>
  <c r="AA71" i="10"/>
  <c r="AC70" i="10"/>
  <c r="Z72" i="9"/>
  <c r="T74" i="9"/>
  <c r="L75" i="9" a="1"/>
  <c r="L75" i="9" s="1"/>
  <c r="W156" i="9"/>
  <c r="V157" i="9"/>
  <c r="H74" i="9"/>
  <c r="S73" i="9"/>
  <c r="R74" i="9"/>
  <c r="U73" i="9"/>
  <c r="X73" i="9" s="1"/>
  <c r="Y73" i="9" s="1"/>
  <c r="AE54" i="9"/>
  <c r="AF52" i="9"/>
  <c r="AG73" i="9" s="1"/>
  <c r="AH73" i="9" s="1"/>
  <c r="AE53" i="9"/>
  <c r="AF51" i="9"/>
  <c r="AG72" i="9" s="1"/>
  <c r="AH72" i="9" s="1"/>
  <c r="AA71" i="9"/>
  <c r="AC70" i="9"/>
  <c r="AD70" i="9"/>
  <c r="AB70" i="9"/>
  <c r="Z72" i="8"/>
  <c r="AD70" i="8"/>
  <c r="AB70" i="8"/>
  <c r="AE51" i="8"/>
  <c r="AF49" i="8"/>
  <c r="AG70" i="8" s="1"/>
  <c r="AH70" i="8" s="1"/>
  <c r="AF50" i="8"/>
  <c r="AG71" i="8" s="1"/>
  <c r="AH71" i="8" s="1"/>
  <c r="AE52" i="8"/>
  <c r="L76" i="8" a="1"/>
  <c r="L76" i="8" s="1"/>
  <c r="T75" i="8"/>
  <c r="U73" i="8"/>
  <c r="X73" i="8" s="1"/>
  <c r="Y73" i="8" s="1"/>
  <c r="R74" i="8"/>
  <c r="V157" i="8"/>
  <c r="H74" i="8"/>
  <c r="S73" i="8"/>
  <c r="AA71" i="8"/>
  <c r="AC70" i="8"/>
  <c r="W156" i="8"/>
  <c r="Z72" i="7"/>
  <c r="L75" i="7" a="1"/>
  <c r="L75" i="7" s="1"/>
  <c r="T74" i="7"/>
  <c r="AF53" i="7"/>
  <c r="AG74" i="7" s="1"/>
  <c r="AH74" i="7" s="1"/>
  <c r="AE55" i="7"/>
  <c r="R74" i="7"/>
  <c r="U73" i="7"/>
  <c r="X73" i="7" s="1"/>
  <c r="Y73" i="7" s="1"/>
  <c r="W156" i="7"/>
  <c r="V157" i="7"/>
  <c r="H74" i="7"/>
  <c r="S73" i="7"/>
  <c r="AF52" i="7"/>
  <c r="AG73" i="7" s="1"/>
  <c r="AH73" i="7" s="1"/>
  <c r="AE54" i="7"/>
  <c r="AA71" i="7"/>
  <c r="AC70" i="7"/>
  <c r="AD70" i="7"/>
  <c r="AB70" i="7"/>
  <c r="Z72" i="6"/>
  <c r="V157" i="6"/>
  <c r="H74" i="6"/>
  <c r="S73" i="6"/>
  <c r="R74" i="6"/>
  <c r="U73" i="6"/>
  <c r="X73" i="6" s="1"/>
  <c r="Y73" i="6" s="1"/>
  <c r="T75" i="6"/>
  <c r="L76" i="6" a="1"/>
  <c r="L76" i="6" s="1"/>
  <c r="AF51" i="6"/>
  <c r="AG72" i="6" s="1"/>
  <c r="AH72" i="6" s="1"/>
  <c r="AE53" i="6"/>
  <c r="AA71" i="6"/>
  <c r="AC70" i="6"/>
  <c r="W156" i="6"/>
  <c r="AD70" i="6"/>
  <c r="AB70" i="6"/>
  <c r="Z72" i="5"/>
  <c r="W156" i="5"/>
  <c r="V157" i="5"/>
  <c r="H74" i="5"/>
  <c r="S73" i="5"/>
  <c r="AD70" i="5"/>
  <c r="AB70" i="5"/>
  <c r="AA71" i="5"/>
  <c r="AC70" i="5"/>
  <c r="L76" i="5" a="1"/>
  <c r="L76" i="5" s="1"/>
  <c r="T75" i="5"/>
  <c r="AF51" i="5"/>
  <c r="AG72" i="5" s="1"/>
  <c r="AH72" i="5" s="1"/>
  <c r="AE53" i="5"/>
  <c r="U73" i="5"/>
  <c r="X73" i="5" s="1"/>
  <c r="Y73" i="5" s="1"/>
  <c r="R74" i="5"/>
  <c r="AF52" i="5"/>
  <c r="AG73" i="5" s="1"/>
  <c r="AH73" i="5" s="1"/>
  <c r="AE54" i="5"/>
  <c r="Z72" i="4"/>
  <c r="AE51" i="4"/>
  <c r="AF49" i="4"/>
  <c r="AG70" i="4" s="1"/>
  <c r="AH70" i="4" s="1"/>
  <c r="U73" i="4"/>
  <c r="X73" i="4" s="1"/>
  <c r="Y73" i="4" s="1"/>
  <c r="R74" i="4"/>
  <c r="V157" i="4"/>
  <c r="H74" i="4"/>
  <c r="S73" i="4"/>
  <c r="AF52" i="4"/>
  <c r="AG73" i="4" s="1"/>
  <c r="AH73" i="4" s="1"/>
  <c r="AE54" i="4"/>
  <c r="W156" i="4"/>
  <c r="AC70" i="4"/>
  <c r="AA71" i="4"/>
  <c r="L76" i="4" a="1"/>
  <c r="L76" i="4" s="1"/>
  <c r="T75" i="4"/>
  <c r="AD70" i="4"/>
  <c r="AB70" i="4"/>
  <c r="Z72" i="1"/>
  <c r="AD70" i="1"/>
  <c r="AB70" i="1"/>
  <c r="U73" i="1"/>
  <c r="X73" i="1" s="1"/>
  <c r="Y73" i="1" s="1"/>
  <c r="R74" i="1"/>
  <c r="AE53" i="1"/>
  <c r="AF51" i="1"/>
  <c r="AG72" i="1" s="1"/>
  <c r="AH72" i="1" s="1"/>
  <c r="AF50" i="1"/>
  <c r="AG71" i="1" s="1"/>
  <c r="AH71" i="1" s="1"/>
  <c r="AE52" i="1"/>
  <c r="V157" i="1"/>
  <c r="S73" i="1"/>
  <c r="H74" i="1"/>
  <c r="W156" i="1"/>
  <c r="AC70" i="1"/>
  <c r="AA71" i="1"/>
  <c r="L76" i="1" a="1"/>
  <c r="L76" i="1" s="1"/>
  <c r="T75" i="1"/>
  <c r="AE54" i="6" l="1"/>
  <c r="AF52" i="6"/>
  <c r="AG73" i="6" s="1"/>
  <c r="AH73" i="6" s="1"/>
  <c r="Z73" i="11"/>
  <c r="U74" i="11"/>
  <c r="X74" i="11" s="1"/>
  <c r="Y74" i="11" s="1"/>
  <c r="R75" i="11"/>
  <c r="L77" i="11" a="1"/>
  <c r="L77" i="11" s="1"/>
  <c r="T76" i="11"/>
  <c r="AF51" i="11"/>
  <c r="AG72" i="11" s="1"/>
  <c r="AH72" i="11" s="1"/>
  <c r="AE53" i="11"/>
  <c r="W157" i="11"/>
  <c r="V158" i="11"/>
  <c r="H75" i="11"/>
  <c r="S74" i="11"/>
  <c r="AF54" i="11"/>
  <c r="AG75" i="11" s="1"/>
  <c r="AH75" i="11" s="1"/>
  <c r="AE56" i="11"/>
  <c r="AD71" i="11"/>
  <c r="AB71" i="11"/>
  <c r="AC71" i="11"/>
  <c r="AA72" i="11"/>
  <c r="Z73" i="10"/>
  <c r="R75" i="10"/>
  <c r="U74" i="10"/>
  <c r="X74" i="10" s="1"/>
  <c r="Y74" i="10" s="1"/>
  <c r="AF54" i="10"/>
  <c r="AG75" i="10" s="1"/>
  <c r="AH75" i="10" s="1"/>
  <c r="AE56" i="10"/>
  <c r="AE55" i="10"/>
  <c r="AF53" i="10"/>
  <c r="AG74" i="10" s="1"/>
  <c r="AH74" i="10" s="1"/>
  <c r="AB71" i="10"/>
  <c r="AD71" i="10"/>
  <c r="T75" i="10"/>
  <c r="L76" i="10" a="1"/>
  <c r="L76" i="10" s="1"/>
  <c r="AA72" i="10"/>
  <c r="AC71" i="10"/>
  <c r="V158" i="10"/>
  <c r="H75" i="10"/>
  <c r="S74" i="10"/>
  <c r="W157" i="10"/>
  <c r="Z73" i="9"/>
  <c r="V158" i="9"/>
  <c r="H75" i="9"/>
  <c r="S74" i="9"/>
  <c r="AE55" i="9"/>
  <c r="AF53" i="9"/>
  <c r="AG74" i="9" s="1"/>
  <c r="AH74" i="9" s="1"/>
  <c r="R75" i="9"/>
  <c r="U74" i="9"/>
  <c r="X74" i="9" s="1"/>
  <c r="Y74" i="9" s="1"/>
  <c r="AF54" i="9"/>
  <c r="AG75" i="9" s="1"/>
  <c r="AH75" i="9" s="1"/>
  <c r="AE56" i="9"/>
  <c r="T75" i="9"/>
  <c r="L76" i="9" a="1"/>
  <c r="L76" i="9" s="1"/>
  <c r="W157" i="9"/>
  <c r="AA72" i="9"/>
  <c r="AC71" i="9"/>
  <c r="AB71" i="9"/>
  <c r="AD71" i="9"/>
  <c r="Z73" i="8"/>
  <c r="V158" i="8"/>
  <c r="H75" i="8"/>
  <c r="S74" i="8"/>
  <c r="W157" i="8"/>
  <c r="AE53" i="8"/>
  <c r="AF51" i="8"/>
  <c r="AG72" i="8" s="1"/>
  <c r="AH72" i="8" s="1"/>
  <c r="R75" i="8"/>
  <c r="U74" i="8"/>
  <c r="X74" i="8" s="1"/>
  <c r="Y74" i="8" s="1"/>
  <c r="T76" i="8"/>
  <c r="L77" i="8" a="1"/>
  <c r="L77" i="8" s="1"/>
  <c r="AA72" i="8"/>
  <c r="AC71" i="8"/>
  <c r="AF52" i="8"/>
  <c r="AG73" i="8" s="1"/>
  <c r="AH73" i="8" s="1"/>
  <c r="AE54" i="8"/>
  <c r="AB71" i="8"/>
  <c r="AD71" i="8"/>
  <c r="Z73" i="7"/>
  <c r="AF54" i="7"/>
  <c r="AG75" i="7" s="1"/>
  <c r="AH75" i="7" s="1"/>
  <c r="AE56" i="7"/>
  <c r="V158" i="7"/>
  <c r="S74" i="7"/>
  <c r="H75" i="7"/>
  <c r="AD71" i="7"/>
  <c r="AB71" i="7"/>
  <c r="W157" i="7"/>
  <c r="L76" i="7" a="1"/>
  <c r="L76" i="7" s="1"/>
  <c r="T75" i="7"/>
  <c r="AE57" i="7"/>
  <c r="AF55" i="7"/>
  <c r="AG76" i="7" s="1"/>
  <c r="AH76" i="7" s="1"/>
  <c r="AA72" i="7"/>
  <c r="AC71" i="7"/>
  <c r="R75" i="7"/>
  <c r="U74" i="7"/>
  <c r="X74" i="7" s="1"/>
  <c r="Y74" i="7" s="1"/>
  <c r="Z73" i="6"/>
  <c r="AB71" i="6"/>
  <c r="AD71" i="6"/>
  <c r="V158" i="6"/>
  <c r="S74" i="6"/>
  <c r="H75" i="6"/>
  <c r="AE55" i="6"/>
  <c r="AF53" i="6"/>
  <c r="AG74" i="6" s="1"/>
  <c r="AH74" i="6" s="1"/>
  <c r="AC71" i="6"/>
  <c r="AA72" i="6"/>
  <c r="L77" i="6" a="1"/>
  <c r="L77" i="6" s="1"/>
  <c r="T76" i="6"/>
  <c r="R75" i="6"/>
  <c r="U74" i="6"/>
  <c r="X74" i="6" s="1"/>
  <c r="Y74" i="6" s="1"/>
  <c r="W157" i="6"/>
  <c r="Z73" i="5"/>
  <c r="L77" i="5" a="1"/>
  <c r="L77" i="5" s="1"/>
  <c r="T76" i="5"/>
  <c r="V158" i="5"/>
  <c r="H75" i="5"/>
  <c r="S74" i="5"/>
  <c r="W157" i="5"/>
  <c r="AF53" i="5"/>
  <c r="AG74" i="5" s="1"/>
  <c r="AH74" i="5" s="1"/>
  <c r="AE55" i="5"/>
  <c r="AB71" i="5"/>
  <c r="AD71" i="5"/>
  <c r="AE56" i="5"/>
  <c r="AF54" i="5"/>
  <c r="AG75" i="5" s="1"/>
  <c r="AH75" i="5" s="1"/>
  <c r="R75" i="5"/>
  <c r="U74" i="5"/>
  <c r="X74" i="5" s="1"/>
  <c r="Y74" i="5" s="1"/>
  <c r="AC71" i="5"/>
  <c r="AA72" i="5"/>
  <c r="Z73" i="4"/>
  <c r="AF54" i="4"/>
  <c r="AG75" i="4" s="1"/>
  <c r="AH75" i="4" s="1"/>
  <c r="AE56" i="4"/>
  <c r="W157" i="4"/>
  <c r="AE53" i="4"/>
  <c r="AF51" i="4"/>
  <c r="AG72" i="4" s="1"/>
  <c r="AH72" i="4" s="1"/>
  <c r="AD71" i="4"/>
  <c r="AB71" i="4"/>
  <c r="H75" i="4"/>
  <c r="S74" i="4"/>
  <c r="V158" i="4"/>
  <c r="U74" i="4"/>
  <c r="X74" i="4" s="1"/>
  <c r="Y74" i="4" s="1"/>
  <c r="R75" i="4"/>
  <c r="AC71" i="4"/>
  <c r="AA72" i="4"/>
  <c r="L77" i="4" a="1"/>
  <c r="L77" i="4" s="1"/>
  <c r="T76" i="4"/>
  <c r="Z73" i="1"/>
  <c r="AE54" i="1"/>
  <c r="AF52" i="1"/>
  <c r="AG73" i="1" s="1"/>
  <c r="AH73" i="1" s="1"/>
  <c r="R75" i="1"/>
  <c r="U74" i="1"/>
  <c r="X74" i="1" s="1"/>
  <c r="Y74" i="1" s="1"/>
  <c r="H75" i="1"/>
  <c r="V158" i="1"/>
  <c r="S74" i="1"/>
  <c r="W157" i="1"/>
  <c r="AF53" i="1"/>
  <c r="AG74" i="1" s="1"/>
  <c r="AH74" i="1" s="1"/>
  <c r="AE55" i="1"/>
  <c r="AA72" i="1"/>
  <c r="AC71" i="1"/>
  <c r="L77" i="1" a="1"/>
  <c r="L77" i="1" s="1"/>
  <c r="T76" i="1"/>
  <c r="AB71" i="1"/>
  <c r="AD71" i="1"/>
  <c r="AF54" i="6" l="1"/>
  <c r="AG75" i="6" s="1"/>
  <c r="AH75" i="6" s="1"/>
  <c r="AE56" i="6"/>
  <c r="Z74" i="11"/>
  <c r="AF56" i="11"/>
  <c r="AG77" i="11" s="1"/>
  <c r="AH77" i="11" s="1"/>
  <c r="AE58" i="11"/>
  <c r="V159" i="11"/>
  <c r="S75" i="11"/>
  <c r="L78" i="11" a="1"/>
  <c r="L78" i="11" s="1"/>
  <c r="T77" i="11"/>
  <c r="W158" i="11"/>
  <c r="AD72" i="11"/>
  <c r="AB72" i="11"/>
  <c r="U75" i="11"/>
  <c r="X75" i="11" s="1"/>
  <c r="Y75" i="11" s="1"/>
  <c r="R76" i="11"/>
  <c r="AC72" i="11"/>
  <c r="AA73" i="11"/>
  <c r="AF53" i="11"/>
  <c r="AG74" i="11" s="1"/>
  <c r="AH74" i="11" s="1"/>
  <c r="AE55" i="11"/>
  <c r="Z74" i="10"/>
  <c r="W158" i="10"/>
  <c r="AD72" i="10"/>
  <c r="AB72" i="10"/>
  <c r="AE58" i="10"/>
  <c r="AF56" i="10"/>
  <c r="AG77" i="10" s="1"/>
  <c r="AH77" i="10" s="1"/>
  <c r="T76" i="10"/>
  <c r="L77" i="10" a="1"/>
  <c r="L77" i="10" s="1"/>
  <c r="R76" i="10"/>
  <c r="U75" i="10"/>
  <c r="X75" i="10" s="1"/>
  <c r="Y75" i="10" s="1"/>
  <c r="AF55" i="10"/>
  <c r="AG76" i="10" s="1"/>
  <c r="AH76" i="10" s="1"/>
  <c r="AE57" i="10"/>
  <c r="AC72" i="10"/>
  <c r="AA73" i="10"/>
  <c r="V159" i="10"/>
  <c r="S75" i="10"/>
  <c r="H76" i="10"/>
  <c r="Z74" i="9"/>
  <c r="AE58" i="9"/>
  <c r="AF56" i="9"/>
  <c r="AG77" i="9" s="1"/>
  <c r="AH77" i="9" s="1"/>
  <c r="R76" i="9"/>
  <c r="U75" i="9"/>
  <c r="X75" i="9" s="1"/>
  <c r="Y75" i="9" s="1"/>
  <c r="T76" i="9"/>
  <c r="L77" i="9" a="1"/>
  <c r="L77" i="9" s="1"/>
  <c r="AF55" i="9"/>
  <c r="AG76" i="9" s="1"/>
  <c r="AH76" i="9" s="1"/>
  <c r="AE57" i="9"/>
  <c r="V159" i="9"/>
  <c r="S75" i="9"/>
  <c r="H76" i="9"/>
  <c r="W158" i="9"/>
  <c r="AC72" i="9"/>
  <c r="AA73" i="9"/>
  <c r="AD72" i="9"/>
  <c r="AB72" i="9"/>
  <c r="Z74" i="8"/>
  <c r="T77" i="8"/>
  <c r="L78" i="8" a="1"/>
  <c r="L78" i="8" s="1"/>
  <c r="AE55" i="8"/>
  <c r="AF53" i="8"/>
  <c r="AG74" i="8" s="1"/>
  <c r="AH74" i="8" s="1"/>
  <c r="AB72" i="8"/>
  <c r="AD72" i="8"/>
  <c r="R76" i="8"/>
  <c r="U75" i="8"/>
  <c r="X75" i="8" s="1"/>
  <c r="Y75" i="8" s="1"/>
  <c r="V159" i="8"/>
  <c r="S75" i="8"/>
  <c r="H76" i="8"/>
  <c r="W158" i="8"/>
  <c r="AE56" i="8"/>
  <c r="AF54" i="8"/>
  <c r="AG75" i="8" s="1"/>
  <c r="AH75" i="8" s="1"/>
  <c r="AC72" i="8"/>
  <c r="AA73" i="8"/>
  <c r="Z74" i="7"/>
  <c r="AB72" i="7"/>
  <c r="AD72" i="7"/>
  <c r="AE59" i="7"/>
  <c r="AF57" i="7"/>
  <c r="AG78" i="7" s="1"/>
  <c r="AE58" i="7"/>
  <c r="AF56" i="7"/>
  <c r="AG77" i="7" s="1"/>
  <c r="AH77" i="7" s="1"/>
  <c r="L77" i="7" a="1"/>
  <c r="L77" i="7" s="1"/>
  <c r="T76" i="7"/>
  <c r="V159" i="7"/>
  <c r="S75" i="7"/>
  <c r="H76" i="7"/>
  <c r="W158" i="7"/>
  <c r="R76" i="7"/>
  <c r="U75" i="7"/>
  <c r="X75" i="7" s="1"/>
  <c r="Y75" i="7" s="1"/>
  <c r="AC72" i="7"/>
  <c r="AA73" i="7"/>
  <c r="Z74" i="6"/>
  <c r="V159" i="6"/>
  <c r="S75" i="6"/>
  <c r="H76" i="6"/>
  <c r="AD72" i="6"/>
  <c r="AB72" i="6"/>
  <c r="W158" i="6"/>
  <c r="AE57" i="6"/>
  <c r="AF55" i="6"/>
  <c r="AG76" i="6" s="1"/>
  <c r="AH76" i="6" s="1"/>
  <c r="AC72" i="6"/>
  <c r="AA73" i="6"/>
  <c r="L78" i="6" a="1"/>
  <c r="L78" i="6" s="1"/>
  <c r="T77" i="6"/>
  <c r="U75" i="6"/>
  <c r="X75" i="6" s="1"/>
  <c r="Y75" i="6" s="1"/>
  <c r="R76" i="6"/>
  <c r="Z74" i="5"/>
  <c r="W158" i="5"/>
  <c r="AE57" i="5"/>
  <c r="AF55" i="5"/>
  <c r="AG76" i="5" s="1"/>
  <c r="AH76" i="5" s="1"/>
  <c r="L78" i="5" a="1"/>
  <c r="L78" i="5" s="1"/>
  <c r="T77" i="5"/>
  <c r="V159" i="5"/>
  <c r="S75" i="5"/>
  <c r="H76" i="5"/>
  <c r="AA73" i="5"/>
  <c r="AC72" i="5"/>
  <c r="AE58" i="5"/>
  <c r="AF56" i="5"/>
  <c r="AG77" i="5" s="1"/>
  <c r="AH77" i="5" s="1"/>
  <c r="AD72" i="5"/>
  <c r="AB72" i="5"/>
  <c r="R76" i="5"/>
  <c r="U75" i="5"/>
  <c r="X75" i="5" s="1"/>
  <c r="Y75" i="5" s="1"/>
  <c r="Z74" i="4"/>
  <c r="R76" i="4"/>
  <c r="U75" i="4"/>
  <c r="X75" i="4" s="1"/>
  <c r="Y75" i="4" s="1"/>
  <c r="V159" i="4"/>
  <c r="H76" i="4"/>
  <c r="S75" i="4"/>
  <c r="AF53" i="4"/>
  <c r="AG74" i="4" s="1"/>
  <c r="AH74" i="4" s="1"/>
  <c r="AE55" i="4"/>
  <c r="AE58" i="4"/>
  <c r="AF56" i="4"/>
  <c r="AG77" i="4" s="1"/>
  <c r="AH77" i="4" s="1"/>
  <c r="W158" i="4"/>
  <c r="AA73" i="4"/>
  <c r="AC72" i="4"/>
  <c r="T77" i="4"/>
  <c r="L78" i="4" a="1"/>
  <c r="L78" i="4" s="1"/>
  <c r="AD72" i="4"/>
  <c r="AB72" i="4"/>
  <c r="Z74" i="1"/>
  <c r="L78" i="1" a="1"/>
  <c r="L78" i="1" s="1"/>
  <c r="T77" i="1"/>
  <c r="AD72" i="1"/>
  <c r="AB72" i="1"/>
  <c r="AF55" i="1"/>
  <c r="AG76" i="1" s="1"/>
  <c r="AH76" i="1" s="1"/>
  <c r="AE57" i="1"/>
  <c r="R76" i="1"/>
  <c r="U75" i="1"/>
  <c r="X75" i="1" s="1"/>
  <c r="Y75" i="1" s="1"/>
  <c r="W158" i="1"/>
  <c r="V159" i="1"/>
  <c r="S75" i="1"/>
  <c r="H76" i="1"/>
  <c r="AF54" i="1"/>
  <c r="AG75" i="1" s="1"/>
  <c r="AH75" i="1" s="1"/>
  <c r="AE56" i="1"/>
  <c r="AA73" i="1"/>
  <c r="AC72" i="1"/>
  <c r="AF56" i="6" l="1"/>
  <c r="AG77" i="6" s="1"/>
  <c r="AH77" i="6" s="1"/>
  <c r="AE58" i="6"/>
  <c r="Z75" i="11"/>
  <c r="U76" i="11"/>
  <c r="X76" i="11" s="1"/>
  <c r="Y76" i="11" s="1"/>
  <c r="R77" i="11"/>
  <c r="V160" i="11"/>
  <c r="H77" i="11"/>
  <c r="S76" i="11"/>
  <c r="W159" i="11"/>
  <c r="AF58" i="11"/>
  <c r="AG79" i="11" s="1"/>
  <c r="AE60" i="11"/>
  <c r="AF55" i="11"/>
  <c r="AG76" i="11" s="1"/>
  <c r="AH76" i="11" s="1"/>
  <c r="AE57" i="11"/>
  <c r="L79" i="11" a="1"/>
  <c r="L79" i="11" s="1"/>
  <c r="T78" i="11"/>
  <c r="AC73" i="11"/>
  <c r="AA74" i="11"/>
  <c r="AB73" i="11"/>
  <c r="AD73" i="11"/>
  <c r="Z75" i="10"/>
  <c r="AE59" i="10"/>
  <c r="AF57" i="10"/>
  <c r="AG78" i="10" s="1"/>
  <c r="AE60" i="10"/>
  <c r="AF58" i="10"/>
  <c r="AG79" i="10" s="1"/>
  <c r="T77" i="10"/>
  <c r="L78" i="10" a="1"/>
  <c r="L78" i="10" s="1"/>
  <c r="V160" i="10"/>
  <c r="H77" i="10"/>
  <c r="S76" i="10"/>
  <c r="U76" i="10"/>
  <c r="X76" i="10" s="1"/>
  <c r="Y76" i="10" s="1"/>
  <c r="R77" i="10"/>
  <c r="W159" i="10"/>
  <c r="AA74" i="10"/>
  <c r="AC73" i="10"/>
  <c r="AD73" i="10"/>
  <c r="AB73" i="10"/>
  <c r="Z75" i="9"/>
  <c r="V160" i="9"/>
  <c r="S76" i="9"/>
  <c r="H77" i="9"/>
  <c r="W159" i="9"/>
  <c r="U76" i="9"/>
  <c r="X76" i="9" s="1"/>
  <c r="Y76" i="9" s="1"/>
  <c r="R77" i="9"/>
  <c r="AE59" i="9"/>
  <c r="AF57" i="9"/>
  <c r="AG78" i="9" s="1"/>
  <c r="AF58" i="9"/>
  <c r="AG79" i="9" s="1"/>
  <c r="AE60" i="9"/>
  <c r="AD73" i="9"/>
  <c r="AB73" i="9"/>
  <c r="AC73" i="9"/>
  <c r="AA74" i="9"/>
  <c r="T77" i="9"/>
  <c r="L78" i="9" a="1"/>
  <c r="L78" i="9" s="1"/>
  <c r="Z75" i="8"/>
  <c r="AE57" i="8"/>
  <c r="AF55" i="8"/>
  <c r="AG76" i="8" s="1"/>
  <c r="AH76" i="8" s="1"/>
  <c r="T78" i="8"/>
  <c r="L79" i="8" a="1"/>
  <c r="L79" i="8" s="1"/>
  <c r="V160" i="8"/>
  <c r="S76" i="8"/>
  <c r="H77" i="8"/>
  <c r="W159" i="8"/>
  <c r="U76" i="8"/>
  <c r="X76" i="8" s="1"/>
  <c r="Y76" i="8" s="1"/>
  <c r="R77" i="8"/>
  <c r="AC73" i="8"/>
  <c r="AA74" i="8"/>
  <c r="AD73" i="8"/>
  <c r="AB73" i="8"/>
  <c r="AE58" i="8"/>
  <c r="AF56" i="8"/>
  <c r="AG77" i="8" s="1"/>
  <c r="AH77" i="8" s="1"/>
  <c r="Z75" i="7"/>
  <c r="V160" i="7"/>
  <c r="S76" i="7"/>
  <c r="H77" i="7"/>
  <c r="L78" i="7" a="1"/>
  <c r="L78" i="7" s="1"/>
  <c r="T77" i="7"/>
  <c r="AF59" i="7"/>
  <c r="AG80" i="7" s="1"/>
  <c r="AE61" i="7"/>
  <c r="AF58" i="7"/>
  <c r="AG79" i="7" s="1"/>
  <c r="AE60" i="7"/>
  <c r="AC73" i="7"/>
  <c r="AA74" i="7"/>
  <c r="W159" i="7"/>
  <c r="AD73" i="7"/>
  <c r="AB73" i="7"/>
  <c r="U76" i="7"/>
  <c r="X76" i="7" s="1"/>
  <c r="Y76" i="7" s="1"/>
  <c r="R77" i="7"/>
  <c r="Z75" i="6"/>
  <c r="AB73" i="6"/>
  <c r="AD73" i="6"/>
  <c r="AF57" i="6"/>
  <c r="AG78" i="6" s="1"/>
  <c r="AE59" i="6"/>
  <c r="V160" i="6"/>
  <c r="H77" i="6"/>
  <c r="S76" i="6"/>
  <c r="U76" i="6"/>
  <c r="X76" i="6" s="1"/>
  <c r="Y76" i="6" s="1"/>
  <c r="R77" i="6"/>
  <c r="W159" i="6"/>
  <c r="AC73" i="6"/>
  <c r="AA74" i="6"/>
  <c r="L79" i="6" a="1"/>
  <c r="L79" i="6" s="1"/>
  <c r="T78" i="6"/>
  <c r="Z75" i="5"/>
  <c r="AF58" i="5"/>
  <c r="AG79" i="5" s="1"/>
  <c r="AE60" i="5"/>
  <c r="L79" i="5" a="1"/>
  <c r="L79" i="5" s="1"/>
  <c r="T78" i="5"/>
  <c r="W159" i="5"/>
  <c r="V160" i="5"/>
  <c r="S76" i="5"/>
  <c r="H77" i="5"/>
  <c r="R77" i="5"/>
  <c r="U76" i="5"/>
  <c r="X76" i="5" s="1"/>
  <c r="Y76" i="5" s="1"/>
  <c r="AA74" i="5"/>
  <c r="AC73" i="5"/>
  <c r="AD73" i="5"/>
  <c r="AB73" i="5"/>
  <c r="AF57" i="5"/>
  <c r="AG78" i="5" s="1"/>
  <c r="AE59" i="5"/>
  <c r="Z75" i="4"/>
  <c r="AE60" i="4"/>
  <c r="AF58" i="4"/>
  <c r="AG79" i="4" s="1"/>
  <c r="AB73" i="4"/>
  <c r="AD73" i="4"/>
  <c r="R77" i="4"/>
  <c r="U76" i="4"/>
  <c r="X76" i="4" s="1"/>
  <c r="Y76" i="4" s="1"/>
  <c r="AF55" i="4"/>
  <c r="AG76" i="4" s="1"/>
  <c r="AH76" i="4" s="1"/>
  <c r="AE57" i="4"/>
  <c r="W159" i="4"/>
  <c r="V160" i="4"/>
  <c r="H77" i="4"/>
  <c r="S76" i="4"/>
  <c r="AC73" i="4"/>
  <c r="AA74" i="4"/>
  <c r="T78" i="4"/>
  <c r="L79" i="4" a="1"/>
  <c r="L79" i="4" s="1"/>
  <c r="Z75" i="1"/>
  <c r="V160" i="1"/>
  <c r="S76" i="1"/>
  <c r="H77" i="1"/>
  <c r="W159" i="1"/>
  <c r="AF57" i="1"/>
  <c r="AG78" i="1" s="1"/>
  <c r="AE59" i="1"/>
  <c r="L79" i="1" a="1"/>
  <c r="L79" i="1" s="1"/>
  <c r="T78" i="1"/>
  <c r="R77" i="1"/>
  <c r="U76" i="1"/>
  <c r="X76" i="1" s="1"/>
  <c r="Y76" i="1" s="1"/>
  <c r="AA74" i="1"/>
  <c r="AC73" i="1"/>
  <c r="AB73" i="1"/>
  <c r="AD73" i="1"/>
  <c r="AF56" i="1"/>
  <c r="AG77" i="1" s="1"/>
  <c r="AH77" i="1" s="1"/>
  <c r="D1" i="3" s="1" a="1"/>
  <c r="D1" i="3" s="1"/>
  <c r="AE58" i="1"/>
  <c r="AE60" i="6" l="1"/>
  <c r="AF58" i="6"/>
  <c r="AG79" i="6" s="1"/>
  <c r="Z76" i="11"/>
  <c r="V161" i="11"/>
  <c r="H78" i="11"/>
  <c r="S77" i="11"/>
  <c r="AF57" i="11"/>
  <c r="AG78" i="11" s="1"/>
  <c r="AE59" i="11"/>
  <c r="W160" i="11"/>
  <c r="AE62" i="11"/>
  <c r="AF60" i="11"/>
  <c r="AG81" i="11" s="1"/>
  <c r="R78" i="11"/>
  <c r="U77" i="11"/>
  <c r="X77" i="11" s="1"/>
  <c r="Y77" i="11" s="1"/>
  <c r="L80" i="11" a="1"/>
  <c r="L80" i="11" s="1"/>
  <c r="T79" i="11"/>
  <c r="AD74" i="11"/>
  <c r="AB74" i="11"/>
  <c r="AC74" i="11"/>
  <c r="AA75" i="11"/>
  <c r="Z76" i="10"/>
  <c r="R78" i="10"/>
  <c r="U77" i="10"/>
  <c r="X77" i="10" s="1"/>
  <c r="Y77" i="10" s="1"/>
  <c r="V161" i="10"/>
  <c r="H78" i="10"/>
  <c r="S77" i="10"/>
  <c r="AF60" i="10"/>
  <c r="AG81" i="10" s="1"/>
  <c r="AE62" i="10"/>
  <c r="AE61" i="10"/>
  <c r="AF59" i="10"/>
  <c r="AG80" i="10" s="1"/>
  <c r="W160" i="10"/>
  <c r="AC74" i="10"/>
  <c r="AA75" i="10"/>
  <c r="L79" i="10" a="1"/>
  <c r="L79" i="10" s="1"/>
  <c r="T78" i="10"/>
  <c r="AD74" i="10"/>
  <c r="AB74" i="10"/>
  <c r="Z76" i="9"/>
  <c r="AE62" i="9"/>
  <c r="AF60" i="9"/>
  <c r="AG81" i="9" s="1"/>
  <c r="U77" i="9"/>
  <c r="X77" i="9" s="1"/>
  <c r="Y77" i="9" s="1"/>
  <c r="R78" i="9"/>
  <c r="H78" i="9"/>
  <c r="S77" i="9"/>
  <c r="V161" i="9"/>
  <c r="L79" i="9" a="1"/>
  <c r="L79" i="9" s="1"/>
  <c r="T78" i="9"/>
  <c r="W160" i="9"/>
  <c r="AF59" i="9"/>
  <c r="AG80" i="9" s="1"/>
  <c r="AE61" i="9"/>
  <c r="AD74" i="9"/>
  <c r="AB74" i="9"/>
  <c r="AC74" i="9"/>
  <c r="AA75" i="9"/>
  <c r="Z76" i="8"/>
  <c r="AD74" i="8"/>
  <c r="AB74" i="8"/>
  <c r="L80" i="8" a="1"/>
  <c r="L80" i="8" s="1"/>
  <c r="T79" i="8"/>
  <c r="W160" i="8"/>
  <c r="AF58" i="8"/>
  <c r="AG79" i="8" s="1"/>
  <c r="AE60" i="8"/>
  <c r="AE59" i="8"/>
  <c r="AF57" i="8"/>
  <c r="AG78" i="8" s="1"/>
  <c r="V161" i="8"/>
  <c r="H78" i="8"/>
  <c r="S77" i="8"/>
  <c r="AC74" i="8"/>
  <c r="AA75" i="8"/>
  <c r="U77" i="8"/>
  <c r="X77" i="8" s="1"/>
  <c r="Y77" i="8" s="1"/>
  <c r="R78" i="8"/>
  <c r="Z76" i="7"/>
  <c r="AF60" i="7"/>
  <c r="AG81" i="7" s="1"/>
  <c r="AE62" i="7"/>
  <c r="AD74" i="7"/>
  <c r="AB74" i="7"/>
  <c r="AF61" i="7"/>
  <c r="AG82" i="7" s="1"/>
  <c r="AE63" i="7"/>
  <c r="W160" i="7"/>
  <c r="V161" i="7"/>
  <c r="H78" i="7"/>
  <c r="S77" i="7"/>
  <c r="AA75" i="7"/>
  <c r="AC74" i="7"/>
  <c r="L79" i="7" a="1"/>
  <c r="L79" i="7" s="1"/>
  <c r="T78" i="7"/>
  <c r="U77" i="7"/>
  <c r="X77" i="7" s="1"/>
  <c r="Y77" i="7" s="1"/>
  <c r="R78" i="7"/>
  <c r="Z76" i="6"/>
  <c r="U77" i="6"/>
  <c r="X77" i="6" s="1"/>
  <c r="Y77" i="6" s="1"/>
  <c r="R78" i="6"/>
  <c r="T79" i="6"/>
  <c r="L80" i="6" a="1"/>
  <c r="L80" i="6" s="1"/>
  <c r="V161" i="6"/>
  <c r="H78" i="6"/>
  <c r="S77" i="6"/>
  <c r="AD74" i="6"/>
  <c r="AB74" i="6"/>
  <c r="AC74" i="6"/>
  <c r="AA75" i="6"/>
  <c r="W160" i="6"/>
  <c r="AF59" i="6"/>
  <c r="AG80" i="6" s="1"/>
  <c r="AE61" i="6"/>
  <c r="Z76" i="5"/>
  <c r="U77" i="5"/>
  <c r="X77" i="5" s="1"/>
  <c r="Y77" i="5" s="1"/>
  <c r="R78" i="5"/>
  <c r="AE62" i="5"/>
  <c r="AF60" i="5"/>
  <c r="AG81" i="5" s="1"/>
  <c r="AE61" i="5"/>
  <c r="AF59" i="5"/>
  <c r="AG80" i="5" s="1"/>
  <c r="AD74" i="5"/>
  <c r="AB74" i="5"/>
  <c r="V161" i="5"/>
  <c r="H78" i="5"/>
  <c r="S77" i="5"/>
  <c r="W160" i="5"/>
  <c r="AA75" i="5"/>
  <c r="AC74" i="5"/>
  <c r="L80" i="5" a="1"/>
  <c r="L80" i="5" s="1"/>
  <c r="T79" i="5"/>
  <c r="Z76" i="4"/>
  <c r="W160" i="4"/>
  <c r="AE59" i="4"/>
  <c r="AF57" i="4"/>
  <c r="AG78" i="4" s="1"/>
  <c r="R78" i="4"/>
  <c r="U77" i="4"/>
  <c r="X77" i="4" s="1"/>
  <c r="Y77" i="4" s="1"/>
  <c r="T79" i="4"/>
  <c r="L80" i="4" a="1"/>
  <c r="L80" i="4" s="1"/>
  <c r="AC74" i="4"/>
  <c r="AA75" i="4"/>
  <c r="V161" i="4"/>
  <c r="S77" i="4"/>
  <c r="H78" i="4"/>
  <c r="AF60" i="4"/>
  <c r="AG81" i="4" s="1"/>
  <c r="AE62" i="4"/>
  <c r="AD74" i="4"/>
  <c r="AB74" i="4"/>
  <c r="Z76" i="1"/>
  <c r="AD74" i="1"/>
  <c r="AB74" i="1"/>
  <c r="V161" i="1"/>
  <c r="S77" i="1"/>
  <c r="H78" i="1"/>
  <c r="AE61" i="1"/>
  <c r="AF59" i="1"/>
  <c r="AG80" i="1" s="1"/>
  <c r="T79" i="1"/>
  <c r="L80" i="1" a="1"/>
  <c r="L80" i="1" s="1"/>
  <c r="AF58" i="1"/>
  <c r="AG79" i="1" s="1"/>
  <c r="AE60" i="1"/>
  <c r="AA75" i="1"/>
  <c r="AC74" i="1"/>
  <c r="R78" i="1"/>
  <c r="U77" i="1"/>
  <c r="X77" i="1" s="1"/>
  <c r="Y77" i="1" s="1"/>
  <c r="W160" i="1"/>
  <c r="AE62" i="6" l="1"/>
  <c r="AF60" i="6"/>
  <c r="AG81" i="6" s="1"/>
  <c r="Z77" i="11"/>
  <c r="L81" i="11" a="1"/>
  <c r="L81" i="11" s="1"/>
  <c r="T80" i="11"/>
  <c r="AB75" i="11"/>
  <c r="AD75" i="11"/>
  <c r="V162" i="11"/>
  <c r="S78" i="11"/>
  <c r="H79" i="11"/>
  <c r="W161" i="11"/>
  <c r="R79" i="11"/>
  <c r="U78" i="11"/>
  <c r="X78" i="11" s="1"/>
  <c r="Y78" i="11" s="1"/>
  <c r="AF59" i="11"/>
  <c r="AG80" i="11" s="1"/>
  <c r="AE61" i="11"/>
  <c r="AA76" i="11"/>
  <c r="AC75" i="11"/>
  <c r="AF62" i="11"/>
  <c r="AG83" i="11" s="1"/>
  <c r="AE64" i="11"/>
  <c r="Z77" i="10"/>
  <c r="AD75" i="10"/>
  <c r="AB75" i="10"/>
  <c r="AF61" i="10"/>
  <c r="AG82" i="10" s="1"/>
  <c r="AE63" i="10"/>
  <c r="V162" i="10"/>
  <c r="S78" i="10"/>
  <c r="H79" i="10"/>
  <c r="W161" i="10"/>
  <c r="U78" i="10"/>
  <c r="X78" i="10" s="1"/>
  <c r="Y78" i="10" s="1"/>
  <c r="R79" i="10"/>
  <c r="AF62" i="10"/>
  <c r="AG83" i="10" s="1"/>
  <c r="AE64" i="10"/>
  <c r="AC75" i="10"/>
  <c r="AA76" i="10"/>
  <c r="L80" i="10" a="1"/>
  <c r="L80" i="10" s="1"/>
  <c r="T79" i="10"/>
  <c r="Z77" i="9"/>
  <c r="V162" i="9"/>
  <c r="H79" i="9"/>
  <c r="S78" i="9"/>
  <c r="AE63" i="9"/>
  <c r="AF61" i="9"/>
  <c r="AG82" i="9" s="1"/>
  <c r="AF62" i="9"/>
  <c r="AG83" i="9" s="1"/>
  <c r="AE64" i="9"/>
  <c r="L80" i="9" a="1"/>
  <c r="L80" i="9" s="1"/>
  <c r="T79" i="9"/>
  <c r="AA76" i="9"/>
  <c r="AC75" i="9"/>
  <c r="W161" i="9"/>
  <c r="U78" i="9"/>
  <c r="X78" i="9" s="1"/>
  <c r="Y78" i="9" s="1"/>
  <c r="R79" i="9"/>
  <c r="AD75" i="9"/>
  <c r="AB75" i="9"/>
  <c r="Z77" i="8"/>
  <c r="H79" i="8"/>
  <c r="S78" i="8"/>
  <c r="V162" i="8"/>
  <c r="AF59" i="8"/>
  <c r="AG80" i="8" s="1"/>
  <c r="AE61" i="8"/>
  <c r="W161" i="8"/>
  <c r="U78" i="8"/>
  <c r="X78" i="8" s="1"/>
  <c r="Y78" i="8" s="1"/>
  <c r="R79" i="8"/>
  <c r="L81" i="8" a="1"/>
  <c r="L81" i="8" s="1"/>
  <c r="T80" i="8"/>
  <c r="AC75" i="8"/>
  <c r="AA76" i="8"/>
  <c r="AF60" i="8"/>
  <c r="AG81" i="8" s="1"/>
  <c r="AE62" i="8"/>
  <c r="AD75" i="8"/>
  <c r="AB75" i="8"/>
  <c r="Z77" i="7"/>
  <c r="AD75" i="7"/>
  <c r="AB75" i="7"/>
  <c r="L80" i="7" a="1"/>
  <c r="L80" i="7" s="1"/>
  <c r="T79" i="7"/>
  <c r="W161" i="7"/>
  <c r="AF63" i="7"/>
  <c r="AG84" i="7" s="1"/>
  <c r="AE65" i="7"/>
  <c r="AE64" i="7"/>
  <c r="AF62" i="7"/>
  <c r="AG83" i="7" s="1"/>
  <c r="V162" i="7"/>
  <c r="H79" i="7"/>
  <c r="S78" i="7"/>
  <c r="AA76" i="7"/>
  <c r="AC75" i="7"/>
  <c r="U78" i="7"/>
  <c r="X78" i="7" s="1"/>
  <c r="Y78" i="7" s="1"/>
  <c r="R79" i="7"/>
  <c r="Z77" i="6"/>
  <c r="W161" i="6"/>
  <c r="R79" i="6"/>
  <c r="U78" i="6"/>
  <c r="X78" i="6" s="1"/>
  <c r="Y78" i="6" s="1"/>
  <c r="L81" i="6" a="1"/>
  <c r="L81" i="6" s="1"/>
  <c r="T80" i="6"/>
  <c r="V162" i="6"/>
  <c r="S78" i="6"/>
  <c r="H79" i="6"/>
  <c r="AC75" i="6"/>
  <c r="AA76" i="6"/>
  <c r="AD75" i="6"/>
  <c r="AB75" i="6"/>
  <c r="AF61" i="6"/>
  <c r="AG82" i="6" s="1"/>
  <c r="AE63" i="6"/>
  <c r="Z77" i="5"/>
  <c r="W161" i="5"/>
  <c r="AF62" i="5"/>
  <c r="AG83" i="5" s="1"/>
  <c r="AE64" i="5"/>
  <c r="V162" i="5"/>
  <c r="S78" i="5"/>
  <c r="H79" i="5"/>
  <c r="AE63" i="5"/>
  <c r="AF61" i="5"/>
  <c r="AG82" i="5" s="1"/>
  <c r="R79" i="5"/>
  <c r="U78" i="5"/>
  <c r="X78" i="5" s="1"/>
  <c r="Y78" i="5" s="1"/>
  <c r="AA76" i="5"/>
  <c r="AC75" i="5"/>
  <c r="T80" i="5"/>
  <c r="L81" i="5" a="1"/>
  <c r="L81" i="5" s="1"/>
  <c r="AD75" i="5"/>
  <c r="AB75" i="5"/>
  <c r="Z77" i="4"/>
  <c r="W161" i="4"/>
  <c r="AD75" i="4"/>
  <c r="AB75" i="4"/>
  <c r="U78" i="4"/>
  <c r="X78" i="4" s="1"/>
  <c r="Y78" i="4" s="1"/>
  <c r="R79" i="4"/>
  <c r="L81" i="4" a="1"/>
  <c r="L81" i="4" s="1"/>
  <c r="T80" i="4"/>
  <c r="AF59" i="4"/>
  <c r="AG80" i="4" s="1"/>
  <c r="AE61" i="4"/>
  <c r="AA76" i="4"/>
  <c r="AC75" i="4"/>
  <c r="V162" i="4"/>
  <c r="H79" i="4"/>
  <c r="S78" i="4"/>
  <c r="AF62" i="4"/>
  <c r="AG83" i="4" s="1"/>
  <c r="AE64" i="4"/>
  <c r="Z77" i="1"/>
  <c r="AB75" i="1"/>
  <c r="AD75" i="1"/>
  <c r="R79" i="1"/>
  <c r="U78" i="1"/>
  <c r="X78" i="1" s="1"/>
  <c r="Y78" i="1" s="1"/>
  <c r="AF61" i="1"/>
  <c r="AG82" i="1" s="1"/>
  <c r="AE63" i="1"/>
  <c r="AE62" i="1"/>
  <c r="AF60" i="1"/>
  <c r="AG81" i="1" s="1"/>
  <c r="AC75" i="1"/>
  <c r="AA76" i="1"/>
  <c r="T80" i="1"/>
  <c r="L81" i="1" a="1"/>
  <c r="L81" i="1" s="1"/>
  <c r="V162" i="1"/>
  <c r="S78" i="1"/>
  <c r="H79" i="1"/>
  <c r="W161" i="1"/>
  <c r="AE64" i="6" l="1"/>
  <c r="AF62" i="6"/>
  <c r="AG83" i="6" s="1"/>
  <c r="Z78" i="11"/>
  <c r="R80" i="11"/>
  <c r="U79" i="11"/>
  <c r="X79" i="11" s="1"/>
  <c r="Y79" i="11" s="1"/>
  <c r="V163" i="11"/>
  <c r="H80" i="11"/>
  <c r="S79" i="11"/>
  <c r="AE63" i="11"/>
  <c r="AF61" i="11"/>
  <c r="AG82" i="11" s="1"/>
  <c r="W162" i="11"/>
  <c r="AD76" i="11"/>
  <c r="AB76" i="11"/>
  <c r="T81" i="11"/>
  <c r="L82" i="11" a="1"/>
  <c r="L82" i="11" s="1"/>
  <c r="AF64" i="11"/>
  <c r="AG85" i="11" s="1"/>
  <c r="AE66" i="11"/>
  <c r="AC76" i="11"/>
  <c r="AA77" i="11"/>
  <c r="Z78" i="10"/>
  <c r="W162" i="10"/>
  <c r="U79" i="10"/>
  <c r="X79" i="10" s="1"/>
  <c r="Y79" i="10" s="1"/>
  <c r="R80" i="10"/>
  <c r="AE65" i="10"/>
  <c r="AF63" i="10"/>
  <c r="AG84" i="10" s="1"/>
  <c r="AE66" i="10"/>
  <c r="AF64" i="10"/>
  <c r="AG85" i="10" s="1"/>
  <c r="L81" i="10" a="1"/>
  <c r="L81" i="10" s="1"/>
  <c r="T80" i="10"/>
  <c r="AD76" i="10"/>
  <c r="AB76" i="10"/>
  <c r="AC76" i="10"/>
  <c r="AA77" i="10"/>
  <c r="V163" i="10"/>
  <c r="H80" i="10"/>
  <c r="S79" i="10"/>
  <c r="Z78" i="9"/>
  <c r="AD76" i="9"/>
  <c r="AB76" i="9"/>
  <c r="L81" i="9" a="1"/>
  <c r="L81" i="9" s="1"/>
  <c r="T80" i="9"/>
  <c r="AE66" i="9"/>
  <c r="AF64" i="9"/>
  <c r="AG85" i="9" s="1"/>
  <c r="V163" i="9"/>
  <c r="H80" i="9"/>
  <c r="S79" i="9"/>
  <c r="W162" i="9"/>
  <c r="AC76" i="9"/>
  <c r="AA77" i="9"/>
  <c r="AE65" i="9"/>
  <c r="AF63" i="9"/>
  <c r="AG84" i="9" s="1"/>
  <c r="U79" i="9"/>
  <c r="X79" i="9" s="1"/>
  <c r="Y79" i="9" s="1"/>
  <c r="R80" i="9"/>
  <c r="Z78" i="8"/>
  <c r="L82" i="8" a="1"/>
  <c r="L82" i="8" s="1"/>
  <c r="T81" i="8"/>
  <c r="W162" i="8"/>
  <c r="AD76" i="8"/>
  <c r="AB76" i="8"/>
  <c r="U79" i="8"/>
  <c r="X79" i="8" s="1"/>
  <c r="Y79" i="8" s="1"/>
  <c r="R80" i="8"/>
  <c r="V163" i="8"/>
  <c r="H80" i="8"/>
  <c r="S79" i="8"/>
  <c r="AF62" i="8"/>
  <c r="AG83" i="8" s="1"/>
  <c r="AE64" i="8"/>
  <c r="AC76" i="8"/>
  <c r="AA77" i="8"/>
  <c r="AF61" i="8"/>
  <c r="AG82" i="8" s="1"/>
  <c r="AE63" i="8"/>
  <c r="Z78" i="7"/>
  <c r="V163" i="7"/>
  <c r="S79" i="7"/>
  <c r="H80" i="7"/>
  <c r="AE67" i="7"/>
  <c r="AF65" i="7"/>
  <c r="AG86" i="7" s="1"/>
  <c r="W162" i="7"/>
  <c r="AE66" i="7"/>
  <c r="AF64" i="7"/>
  <c r="AG85" i="7" s="1"/>
  <c r="AA77" i="7"/>
  <c r="AC76" i="7"/>
  <c r="T80" i="7"/>
  <c r="L81" i="7" a="1"/>
  <c r="L81" i="7" s="1"/>
  <c r="R80" i="7"/>
  <c r="U79" i="7"/>
  <c r="X79" i="7" s="1"/>
  <c r="Y79" i="7" s="1"/>
  <c r="AD76" i="7"/>
  <c r="AB76" i="7"/>
  <c r="Z78" i="6"/>
  <c r="AD76" i="6"/>
  <c r="AB76" i="6"/>
  <c r="U79" i="6"/>
  <c r="X79" i="6" s="1"/>
  <c r="Y79" i="6" s="1"/>
  <c r="R80" i="6"/>
  <c r="T81" i="6"/>
  <c r="L82" i="6" a="1"/>
  <c r="L82" i="6" s="1"/>
  <c r="AA77" i="6"/>
  <c r="AC76" i="6"/>
  <c r="V163" i="6"/>
  <c r="H80" i="6"/>
  <c r="S79" i="6"/>
  <c r="W162" i="6"/>
  <c r="AE65" i="6"/>
  <c r="AF63" i="6"/>
  <c r="AG84" i="6" s="1"/>
  <c r="Z78" i="5"/>
  <c r="AE66" i="5"/>
  <c r="AF64" i="5"/>
  <c r="AG85" i="5" s="1"/>
  <c r="R80" i="5"/>
  <c r="U79" i="5"/>
  <c r="X79" i="5" s="1"/>
  <c r="Y79" i="5" s="1"/>
  <c r="AB76" i="5"/>
  <c r="AD76" i="5"/>
  <c r="AE65" i="5"/>
  <c r="AF63" i="5"/>
  <c r="AG84" i="5" s="1"/>
  <c r="W162" i="5"/>
  <c r="T81" i="5"/>
  <c r="L82" i="5" a="1"/>
  <c r="L82" i="5" s="1"/>
  <c r="AC76" i="5"/>
  <c r="AA77" i="5"/>
  <c r="V163" i="5"/>
  <c r="S79" i="5"/>
  <c r="H80" i="5"/>
  <c r="Z78" i="4"/>
  <c r="R80" i="4"/>
  <c r="U79" i="4"/>
  <c r="X79" i="4" s="1"/>
  <c r="Y79" i="4" s="1"/>
  <c r="AD76" i="4"/>
  <c r="AB76" i="4"/>
  <c r="AF61" i="4"/>
  <c r="AG82" i="4" s="1"/>
  <c r="AE63" i="4"/>
  <c r="W162" i="4"/>
  <c r="AC76" i="4"/>
  <c r="AA77" i="4"/>
  <c r="L82" i="4" a="1"/>
  <c r="L82" i="4" s="1"/>
  <c r="T81" i="4"/>
  <c r="AF64" i="4"/>
  <c r="AG85" i="4" s="1"/>
  <c r="AE66" i="4"/>
  <c r="V163" i="4"/>
  <c r="H80" i="4"/>
  <c r="S79" i="4"/>
  <c r="Z78" i="1"/>
  <c r="T81" i="1"/>
  <c r="L82" i="1" a="1"/>
  <c r="L82" i="1" s="1"/>
  <c r="AD76" i="1"/>
  <c r="AB76" i="1"/>
  <c r="AF63" i="1"/>
  <c r="AG84" i="1" s="1"/>
  <c r="AE65" i="1"/>
  <c r="AA77" i="1"/>
  <c r="AC76" i="1"/>
  <c r="W162" i="1"/>
  <c r="AF62" i="1"/>
  <c r="AG83" i="1" s="1"/>
  <c r="AE64" i="1"/>
  <c r="U79" i="1"/>
  <c r="X79" i="1" s="1"/>
  <c r="Y79" i="1" s="1"/>
  <c r="R80" i="1"/>
  <c r="V163" i="1"/>
  <c r="S79" i="1"/>
  <c r="H80" i="1"/>
  <c r="AE66" i="6" l="1"/>
  <c r="AF64" i="6"/>
  <c r="AG85" i="6" s="1"/>
  <c r="Z79" i="11"/>
  <c r="V164" i="11"/>
  <c r="H81" i="11"/>
  <c r="S80" i="11"/>
  <c r="AF63" i="11"/>
  <c r="AG84" i="11" s="1"/>
  <c r="AE65" i="11"/>
  <c r="W163" i="11"/>
  <c r="AB77" i="11"/>
  <c r="AD77" i="11"/>
  <c r="U80" i="11"/>
  <c r="X80" i="11" s="1"/>
  <c r="Y80" i="11" s="1"/>
  <c r="R81" i="11"/>
  <c r="AF66" i="11"/>
  <c r="AG87" i="11" s="1"/>
  <c r="AE68" i="11"/>
  <c r="AA78" i="11"/>
  <c r="AC77" i="11"/>
  <c r="L83" i="11" a="1"/>
  <c r="L83" i="11" s="1"/>
  <c r="T82" i="11"/>
  <c r="Z79" i="10"/>
  <c r="AF66" i="10"/>
  <c r="AG87" i="10" s="1"/>
  <c r="AE68" i="10"/>
  <c r="U80" i="10"/>
  <c r="X80" i="10" s="1"/>
  <c r="Y80" i="10" s="1"/>
  <c r="R81" i="10"/>
  <c r="L82" i="10" a="1"/>
  <c r="L82" i="10" s="1"/>
  <c r="T81" i="10"/>
  <c r="V164" i="10"/>
  <c r="H81" i="10"/>
  <c r="S80" i="10"/>
  <c r="AE67" i="10"/>
  <c r="AF65" i="10"/>
  <c r="AG86" i="10" s="1"/>
  <c r="W163" i="10"/>
  <c r="AC77" i="10"/>
  <c r="AA78" i="10"/>
  <c r="AD77" i="10"/>
  <c r="AB77" i="10"/>
  <c r="Z79" i="9"/>
  <c r="AF66" i="9"/>
  <c r="AG87" i="9" s="1"/>
  <c r="AE68" i="9"/>
  <c r="W163" i="9"/>
  <c r="L82" i="9" a="1"/>
  <c r="L82" i="9" s="1"/>
  <c r="T81" i="9"/>
  <c r="AD77" i="9"/>
  <c r="AB77" i="9"/>
  <c r="U80" i="9"/>
  <c r="X80" i="9" s="1"/>
  <c r="Y80" i="9" s="1"/>
  <c r="R81" i="9"/>
  <c r="V164" i="9"/>
  <c r="H81" i="9"/>
  <c r="S80" i="9"/>
  <c r="AC77" i="9"/>
  <c r="AA78" i="9"/>
  <c r="AE67" i="9"/>
  <c r="AF65" i="9"/>
  <c r="AG86" i="9" s="1"/>
  <c r="Z79" i="8"/>
  <c r="V164" i="8"/>
  <c r="H81" i="8"/>
  <c r="S80" i="8"/>
  <c r="AE66" i="8"/>
  <c r="AF64" i="8"/>
  <c r="AG85" i="8" s="1"/>
  <c r="W163" i="8"/>
  <c r="AE65" i="8"/>
  <c r="AF63" i="8"/>
  <c r="AG84" i="8" s="1"/>
  <c r="L83" i="8" a="1"/>
  <c r="L83" i="8" s="1"/>
  <c r="T82" i="8"/>
  <c r="AD77" i="8"/>
  <c r="AB77" i="8"/>
  <c r="AC77" i="8"/>
  <c r="AA78" i="8"/>
  <c r="U80" i="8"/>
  <c r="X80" i="8" s="1"/>
  <c r="Y80" i="8" s="1"/>
  <c r="R81" i="8"/>
  <c r="Z79" i="7"/>
  <c r="T81" i="7"/>
  <c r="L82" i="7" a="1"/>
  <c r="L82" i="7" s="1"/>
  <c r="AB77" i="7"/>
  <c r="AD77" i="7"/>
  <c r="V164" i="7"/>
  <c r="S80" i="7"/>
  <c r="H81" i="7"/>
  <c r="W163" i="7"/>
  <c r="AF67" i="7"/>
  <c r="AG88" i="7" s="1"/>
  <c r="AE69" i="7"/>
  <c r="AA78" i="7"/>
  <c r="AC77" i="7"/>
  <c r="AF66" i="7"/>
  <c r="AG87" i="7" s="1"/>
  <c r="AE68" i="7"/>
  <c r="R81" i="7"/>
  <c r="U80" i="7"/>
  <c r="X80" i="7" s="1"/>
  <c r="Y80" i="7" s="1"/>
  <c r="Z79" i="6"/>
  <c r="V164" i="6"/>
  <c r="H81" i="6"/>
  <c r="S80" i="6"/>
  <c r="W163" i="6"/>
  <c r="U80" i="6"/>
  <c r="X80" i="6" s="1"/>
  <c r="Y80" i="6" s="1"/>
  <c r="R81" i="6"/>
  <c r="L83" i="6" a="1"/>
  <c r="L83" i="6" s="1"/>
  <c r="T82" i="6"/>
  <c r="AB77" i="6"/>
  <c r="AD77" i="6"/>
  <c r="AF65" i="6"/>
  <c r="AG86" i="6" s="1"/>
  <c r="AE67" i="6"/>
  <c r="AC77" i="6"/>
  <c r="AA78" i="6"/>
  <c r="Z79" i="5"/>
  <c r="AF65" i="5"/>
  <c r="AG86" i="5" s="1"/>
  <c r="AE67" i="5"/>
  <c r="AE68" i="5"/>
  <c r="AF66" i="5"/>
  <c r="AG87" i="5" s="1"/>
  <c r="W163" i="5"/>
  <c r="AC77" i="5"/>
  <c r="AA78" i="5"/>
  <c r="T82" i="5"/>
  <c r="L83" i="5" a="1"/>
  <c r="L83" i="5" s="1"/>
  <c r="R81" i="5"/>
  <c r="U80" i="5"/>
  <c r="X80" i="5" s="1"/>
  <c r="Y80" i="5" s="1"/>
  <c r="V164" i="5"/>
  <c r="S80" i="5"/>
  <c r="H81" i="5"/>
  <c r="AD77" i="5"/>
  <c r="AB77" i="5"/>
  <c r="Z79" i="4"/>
  <c r="AF63" i="4"/>
  <c r="AG84" i="4" s="1"/>
  <c r="AE65" i="4"/>
  <c r="AD77" i="4"/>
  <c r="AB77" i="4"/>
  <c r="V164" i="4"/>
  <c r="S80" i="4"/>
  <c r="H81" i="4"/>
  <c r="L83" i="4" a="1"/>
  <c r="L83" i="4" s="1"/>
  <c r="T82" i="4"/>
  <c r="AC77" i="4"/>
  <c r="AA78" i="4"/>
  <c r="U80" i="4"/>
  <c r="X80" i="4" s="1"/>
  <c r="Y80" i="4" s="1"/>
  <c r="R81" i="4"/>
  <c r="W163" i="4"/>
  <c r="AF66" i="4"/>
  <c r="AG87" i="4" s="1"/>
  <c r="AE68" i="4"/>
  <c r="Z79" i="1"/>
  <c r="R81" i="1"/>
  <c r="U80" i="1"/>
  <c r="X80" i="1" s="1"/>
  <c r="Y80" i="1" s="1"/>
  <c r="AF64" i="1"/>
  <c r="AG85" i="1" s="1"/>
  <c r="AE66" i="1"/>
  <c r="AE67" i="1"/>
  <c r="AF65" i="1"/>
  <c r="AG86" i="1" s="1"/>
  <c r="AD77" i="1"/>
  <c r="AB77" i="1"/>
  <c r="V164" i="1"/>
  <c r="H81" i="1"/>
  <c r="S80" i="1"/>
  <c r="AC77" i="1"/>
  <c r="AA78" i="1"/>
  <c r="L83" i="1" a="1"/>
  <c r="L83" i="1" s="1"/>
  <c r="T82" i="1"/>
  <c r="W163" i="1"/>
  <c r="AF66" i="6" l="1"/>
  <c r="AG87" i="6" s="1"/>
  <c r="AE68" i="6"/>
  <c r="Z80" i="11"/>
  <c r="AE67" i="11"/>
  <c r="AF65" i="11"/>
  <c r="AG86" i="11" s="1"/>
  <c r="R82" i="11"/>
  <c r="U81" i="11"/>
  <c r="X81" i="11" s="1"/>
  <c r="Y81" i="11" s="1"/>
  <c r="V165" i="11"/>
  <c r="H82" i="11"/>
  <c r="S81" i="11"/>
  <c r="T83" i="11"/>
  <c r="L84" i="11" a="1"/>
  <c r="L84" i="11" s="1"/>
  <c r="W164" i="11"/>
  <c r="AA79" i="11"/>
  <c r="AC78" i="11"/>
  <c r="AE70" i="11"/>
  <c r="AF68" i="11"/>
  <c r="AG89" i="11" s="1"/>
  <c r="AD78" i="11"/>
  <c r="AB78" i="11"/>
  <c r="Z80" i="10"/>
  <c r="AF67" i="10"/>
  <c r="AG88" i="10" s="1"/>
  <c r="AE69" i="10"/>
  <c r="W164" i="10"/>
  <c r="R82" i="10"/>
  <c r="U81" i="10"/>
  <c r="X81" i="10" s="1"/>
  <c r="Y81" i="10" s="1"/>
  <c r="AF68" i="10"/>
  <c r="AG89" i="10" s="1"/>
  <c r="AE70" i="10"/>
  <c r="V165" i="10"/>
  <c r="H82" i="10"/>
  <c r="S81" i="10"/>
  <c r="AD78" i="10"/>
  <c r="AB78" i="10"/>
  <c r="AA79" i="10"/>
  <c r="AC78" i="10"/>
  <c r="L83" i="10" a="1"/>
  <c r="L83" i="10" s="1"/>
  <c r="T82" i="10"/>
  <c r="Z80" i="9"/>
  <c r="R82" i="9"/>
  <c r="U81" i="9"/>
  <c r="X81" i="9" s="1"/>
  <c r="Y81" i="9" s="1"/>
  <c r="L83" i="9" a="1"/>
  <c r="L83" i="9" s="1"/>
  <c r="T82" i="9"/>
  <c r="V165" i="9"/>
  <c r="H82" i="9"/>
  <c r="S81" i="9"/>
  <c r="AF68" i="9"/>
  <c r="AG89" i="9" s="1"/>
  <c r="AE70" i="9"/>
  <c r="W164" i="9"/>
  <c r="AE69" i="9"/>
  <c r="AF67" i="9"/>
  <c r="AG88" i="9" s="1"/>
  <c r="AD78" i="9"/>
  <c r="AB78" i="9"/>
  <c r="AA79" i="9"/>
  <c r="AC78" i="9"/>
  <c r="Z80" i="8"/>
  <c r="AF66" i="8"/>
  <c r="AG87" i="8" s="1"/>
  <c r="AE68" i="8"/>
  <c r="L84" i="8" a="1"/>
  <c r="L84" i="8" s="1"/>
  <c r="T83" i="8"/>
  <c r="V165" i="8"/>
  <c r="H82" i="8"/>
  <c r="S81" i="8"/>
  <c r="U81" i="8"/>
  <c r="X81" i="8" s="1"/>
  <c r="Y81" i="8" s="1"/>
  <c r="R82" i="8"/>
  <c r="W164" i="8"/>
  <c r="AE67" i="8"/>
  <c r="AF65" i="8"/>
  <c r="AG86" i="8" s="1"/>
  <c r="AA79" i="8"/>
  <c r="AC78" i="8"/>
  <c r="AD78" i="8"/>
  <c r="AB78" i="8"/>
  <c r="Z80" i="7"/>
  <c r="AE71" i="7"/>
  <c r="AF69" i="7"/>
  <c r="AG90" i="7" s="1"/>
  <c r="W164" i="7"/>
  <c r="T82" i="7"/>
  <c r="L83" i="7" a="1"/>
  <c r="L83" i="7" s="1"/>
  <c r="AA79" i="7"/>
  <c r="AC78" i="7"/>
  <c r="AD78" i="7"/>
  <c r="AB78" i="7"/>
  <c r="V165" i="7"/>
  <c r="H82" i="7"/>
  <c r="S81" i="7"/>
  <c r="R82" i="7"/>
  <c r="U81" i="7"/>
  <c r="X81" i="7" s="1"/>
  <c r="Y81" i="7" s="1"/>
  <c r="AE70" i="7"/>
  <c r="AF68" i="7"/>
  <c r="AG89" i="7" s="1"/>
  <c r="Z80" i="6"/>
  <c r="L84" i="6" a="1"/>
  <c r="L84" i="6" s="1"/>
  <c r="T83" i="6"/>
  <c r="V165" i="6"/>
  <c r="H82" i="6"/>
  <c r="S81" i="6"/>
  <c r="R82" i="6"/>
  <c r="U81" i="6"/>
  <c r="X81" i="6" s="1"/>
  <c r="Y81" i="6" s="1"/>
  <c r="W164" i="6"/>
  <c r="AF67" i="6"/>
  <c r="AG88" i="6" s="1"/>
  <c r="AE69" i="6"/>
  <c r="AC78" i="6"/>
  <c r="AA79" i="6"/>
  <c r="AD78" i="6"/>
  <c r="AB78" i="6"/>
  <c r="Z80" i="5"/>
  <c r="U81" i="5"/>
  <c r="X81" i="5" s="1"/>
  <c r="Y81" i="5" s="1"/>
  <c r="R82" i="5"/>
  <c r="AE69" i="5"/>
  <c r="AF67" i="5"/>
  <c r="AG88" i="5" s="1"/>
  <c r="W164" i="5"/>
  <c r="AD78" i="5"/>
  <c r="AB78" i="5"/>
  <c r="L84" i="5" a="1"/>
  <c r="L84" i="5" s="1"/>
  <c r="T83" i="5"/>
  <c r="V165" i="5"/>
  <c r="S81" i="5"/>
  <c r="H82" i="5"/>
  <c r="AA79" i="5"/>
  <c r="AC78" i="5"/>
  <c r="AE70" i="5"/>
  <c r="AF68" i="5"/>
  <c r="AG89" i="5" s="1"/>
  <c r="Z80" i="4"/>
  <c r="V165" i="4"/>
  <c r="H82" i="4"/>
  <c r="S81" i="4"/>
  <c r="U81" i="4"/>
  <c r="X81" i="4" s="1"/>
  <c r="Y81" i="4" s="1"/>
  <c r="R82" i="4"/>
  <c r="W164" i="4"/>
  <c r="AF68" i="4"/>
  <c r="AG89" i="4" s="1"/>
  <c r="AE70" i="4"/>
  <c r="AD78" i="4"/>
  <c r="AB78" i="4"/>
  <c r="AC78" i="4"/>
  <c r="AA79" i="4"/>
  <c r="L84" i="4" a="1"/>
  <c r="L84" i="4" s="1"/>
  <c r="T83" i="4"/>
  <c r="AE67" i="4"/>
  <c r="AF65" i="4"/>
  <c r="AG86" i="4" s="1"/>
  <c r="Z80" i="1"/>
  <c r="V165" i="1"/>
  <c r="H82" i="1"/>
  <c r="S81" i="1"/>
  <c r="W164" i="1"/>
  <c r="AF67" i="1"/>
  <c r="AG88" i="1" s="1"/>
  <c r="AE69" i="1"/>
  <c r="AD78" i="1"/>
  <c r="AB78" i="1"/>
  <c r="AE68" i="1"/>
  <c r="AF66" i="1"/>
  <c r="AG87" i="1" s="1"/>
  <c r="U81" i="1"/>
  <c r="X81" i="1" s="1"/>
  <c r="Y81" i="1" s="1"/>
  <c r="R82" i="1"/>
  <c r="AA79" i="1"/>
  <c r="AC78" i="1"/>
  <c r="L84" i="1" a="1"/>
  <c r="L84" i="1" s="1"/>
  <c r="T83" i="1"/>
  <c r="AE70" i="6" l="1"/>
  <c r="AF68" i="6"/>
  <c r="AG89" i="6" s="1"/>
  <c r="Z81" i="11"/>
  <c r="AB79" i="11"/>
  <c r="AD79" i="11"/>
  <c r="AF70" i="11"/>
  <c r="AG91" i="11" s="1"/>
  <c r="AE72" i="11"/>
  <c r="L85" i="11" a="1"/>
  <c r="L85" i="11" s="1"/>
  <c r="T84" i="11"/>
  <c r="R83" i="11"/>
  <c r="U82" i="11"/>
  <c r="X82" i="11" s="1"/>
  <c r="Y82" i="11" s="1"/>
  <c r="AF67" i="11"/>
  <c r="AG88" i="11" s="1"/>
  <c r="AE69" i="11"/>
  <c r="W165" i="11"/>
  <c r="AA80" i="11"/>
  <c r="AC79" i="11"/>
  <c r="V166" i="11"/>
  <c r="H83" i="11"/>
  <c r="S82" i="11"/>
  <c r="Z81" i="10"/>
  <c r="AE72" i="10"/>
  <c r="AF70" i="10"/>
  <c r="AG91" i="10" s="1"/>
  <c r="V166" i="10"/>
  <c r="H83" i="10"/>
  <c r="S82" i="10"/>
  <c r="AE71" i="10"/>
  <c r="AF69" i="10"/>
  <c r="AG90" i="10" s="1"/>
  <c r="T83" i="10"/>
  <c r="L84" i="10" a="1"/>
  <c r="L84" i="10" s="1"/>
  <c r="W165" i="10"/>
  <c r="R83" i="10"/>
  <c r="U82" i="10"/>
  <c r="X82" i="10" s="1"/>
  <c r="Y82" i="10" s="1"/>
  <c r="AC79" i="10"/>
  <c r="AA80" i="10"/>
  <c r="AB79" i="10"/>
  <c r="AD79" i="10"/>
  <c r="Z81" i="9"/>
  <c r="V166" i="9"/>
  <c r="H83" i="9"/>
  <c r="S82" i="9"/>
  <c r="AE71" i="9"/>
  <c r="AF69" i="9"/>
  <c r="AG90" i="9" s="1"/>
  <c r="W165" i="9"/>
  <c r="T83" i="9"/>
  <c r="L84" i="9" a="1"/>
  <c r="L84" i="9" s="1"/>
  <c r="AE72" i="9"/>
  <c r="AF70" i="9"/>
  <c r="AG91" i="9" s="1"/>
  <c r="R83" i="9"/>
  <c r="U82" i="9"/>
  <c r="X82" i="9" s="1"/>
  <c r="Y82" i="9" s="1"/>
  <c r="AB79" i="9"/>
  <c r="AD79" i="9"/>
  <c r="AA80" i="9"/>
  <c r="AC79" i="9"/>
  <c r="Z81" i="8"/>
  <c r="W165" i="8"/>
  <c r="AF67" i="8"/>
  <c r="AG88" i="8" s="1"/>
  <c r="AE69" i="8"/>
  <c r="V166" i="8"/>
  <c r="H83" i="8"/>
  <c r="S82" i="8"/>
  <c r="T84" i="8"/>
  <c r="L85" i="8" a="1"/>
  <c r="L85" i="8" s="1"/>
  <c r="AA80" i="8"/>
  <c r="AC79" i="8"/>
  <c r="R83" i="8"/>
  <c r="U82" i="8"/>
  <c r="X82" i="8" s="1"/>
  <c r="Y82" i="8" s="1"/>
  <c r="AF68" i="8"/>
  <c r="AG89" i="8" s="1"/>
  <c r="AE70" i="8"/>
  <c r="AB79" i="8"/>
  <c r="AD79" i="8"/>
  <c r="AB79" i="7"/>
  <c r="AD79" i="7"/>
  <c r="T83" i="7"/>
  <c r="L84" i="7" a="1"/>
  <c r="L84" i="7" s="1"/>
  <c r="W165" i="7"/>
  <c r="AF71" i="7"/>
  <c r="AG92" i="7" s="1"/>
  <c r="AE73" i="7"/>
  <c r="AE72" i="7"/>
  <c r="AF70" i="7"/>
  <c r="AG91" i="7" s="1"/>
  <c r="AC79" i="7"/>
  <c r="AA80" i="7"/>
  <c r="V166" i="7"/>
  <c r="S82" i="7"/>
  <c r="H83" i="7"/>
  <c r="R83" i="7"/>
  <c r="U82" i="7"/>
  <c r="X82" i="7" s="1"/>
  <c r="Y82" i="7" s="1"/>
  <c r="Z81" i="7"/>
  <c r="Z81" i="6"/>
  <c r="U82" i="6"/>
  <c r="X82" i="6" s="1"/>
  <c r="Y82" i="6" s="1"/>
  <c r="R83" i="6"/>
  <c r="AF69" i="6"/>
  <c r="AG90" i="6" s="1"/>
  <c r="AE71" i="6"/>
  <c r="W165" i="6"/>
  <c r="AD79" i="6"/>
  <c r="AB79" i="6"/>
  <c r="V166" i="6"/>
  <c r="H83" i="6"/>
  <c r="S82" i="6"/>
  <c r="L85" i="6" a="1"/>
  <c r="L85" i="6" s="1"/>
  <c r="T84" i="6"/>
  <c r="AA80" i="6"/>
  <c r="AC79" i="6"/>
  <c r="Z81" i="5"/>
  <c r="L85" i="5" a="1"/>
  <c r="L85" i="5" s="1"/>
  <c r="T84" i="5"/>
  <c r="AF70" i="5"/>
  <c r="AG91" i="5" s="1"/>
  <c r="AE72" i="5"/>
  <c r="V166" i="5"/>
  <c r="H83" i="5"/>
  <c r="S82" i="5"/>
  <c r="U82" i="5"/>
  <c r="X82" i="5" s="1"/>
  <c r="Y82" i="5" s="1"/>
  <c r="R83" i="5"/>
  <c r="AC79" i="5"/>
  <c r="AA80" i="5"/>
  <c r="W165" i="5"/>
  <c r="AE71" i="5"/>
  <c r="AF69" i="5"/>
  <c r="AG90" i="5" s="1"/>
  <c r="AD79" i="5"/>
  <c r="AB79" i="5"/>
  <c r="Z81" i="4"/>
  <c r="AD79" i="4"/>
  <c r="AB79" i="4"/>
  <c r="U82" i="4"/>
  <c r="X82" i="4" s="1"/>
  <c r="Y82" i="4" s="1"/>
  <c r="R83" i="4"/>
  <c r="V166" i="4"/>
  <c r="H83" i="4"/>
  <c r="S82" i="4"/>
  <c r="AF67" i="4"/>
  <c r="AG88" i="4" s="1"/>
  <c r="AE69" i="4"/>
  <c r="W165" i="4"/>
  <c r="AF70" i="4"/>
  <c r="AG91" i="4" s="1"/>
  <c r="AE72" i="4"/>
  <c r="AC79" i="4"/>
  <c r="AA80" i="4"/>
  <c r="L85" i="4" a="1"/>
  <c r="L85" i="4" s="1"/>
  <c r="T84" i="4"/>
  <c r="Z81" i="1"/>
  <c r="AE70" i="1"/>
  <c r="AF68" i="1"/>
  <c r="AG89" i="1" s="1"/>
  <c r="AE71" i="1"/>
  <c r="AF69" i="1"/>
  <c r="AG90" i="1" s="1"/>
  <c r="V166" i="1"/>
  <c r="H83" i="1"/>
  <c r="S82" i="1"/>
  <c r="U82" i="1"/>
  <c r="X82" i="1" s="1"/>
  <c r="Y82" i="1" s="1"/>
  <c r="R83" i="1"/>
  <c r="AA80" i="1"/>
  <c r="AC79" i="1"/>
  <c r="L85" i="1" a="1"/>
  <c r="L85" i="1" s="1"/>
  <c r="T84" i="1"/>
  <c r="W165" i="1"/>
  <c r="AD79" i="1"/>
  <c r="AB79" i="1"/>
  <c r="AF70" i="6" l="1"/>
  <c r="AG91" i="6" s="1"/>
  <c r="AE72" i="6"/>
  <c r="Z82" i="11"/>
  <c r="AD80" i="11"/>
  <c r="AB80" i="11"/>
  <c r="T85" i="11"/>
  <c r="L86" i="11" a="1"/>
  <c r="L86" i="11" s="1"/>
  <c r="AF72" i="11"/>
  <c r="AG93" i="11" s="1"/>
  <c r="AE74" i="11"/>
  <c r="AF69" i="11"/>
  <c r="AG90" i="11" s="1"/>
  <c r="AE71" i="11"/>
  <c r="V167" i="11"/>
  <c r="S83" i="11"/>
  <c r="H84" i="11"/>
  <c r="W166" i="11"/>
  <c r="AC80" i="11"/>
  <c r="AA81" i="11"/>
  <c r="R84" i="11"/>
  <c r="U83" i="11"/>
  <c r="X83" i="11" s="1"/>
  <c r="Y83" i="11" s="1"/>
  <c r="Z82" i="10"/>
  <c r="R84" i="10"/>
  <c r="U83" i="10"/>
  <c r="X83" i="10" s="1"/>
  <c r="Y83" i="10" s="1"/>
  <c r="V167" i="10"/>
  <c r="S83" i="10"/>
  <c r="H84" i="10"/>
  <c r="W166" i="10"/>
  <c r="T84" i="10"/>
  <c r="L85" i="10" a="1"/>
  <c r="L85" i="10" s="1"/>
  <c r="AE74" i="10"/>
  <c r="AF72" i="10"/>
  <c r="AG93" i="10" s="1"/>
  <c r="AE73" i="10"/>
  <c r="AF71" i="10"/>
  <c r="AG92" i="10" s="1"/>
  <c r="AD80" i="10"/>
  <c r="AB80" i="10"/>
  <c r="AC80" i="10"/>
  <c r="AA81" i="10"/>
  <c r="Z82" i="9"/>
  <c r="T84" i="9"/>
  <c r="L85" i="9" a="1"/>
  <c r="L85" i="9" s="1"/>
  <c r="R84" i="9"/>
  <c r="U83" i="9"/>
  <c r="X83" i="9" s="1"/>
  <c r="Y83" i="9" s="1"/>
  <c r="V167" i="9"/>
  <c r="S83" i="9"/>
  <c r="H84" i="9"/>
  <c r="W166" i="9"/>
  <c r="AE73" i="9"/>
  <c r="AF71" i="9"/>
  <c r="AG92" i="9" s="1"/>
  <c r="AD80" i="9"/>
  <c r="AB80" i="9"/>
  <c r="AE74" i="9"/>
  <c r="AF72" i="9"/>
  <c r="AG93" i="9" s="1"/>
  <c r="AC80" i="9"/>
  <c r="AA81" i="9"/>
  <c r="Z82" i="8"/>
  <c r="T85" i="8"/>
  <c r="L86" i="8" a="1"/>
  <c r="L86" i="8" s="1"/>
  <c r="R84" i="8"/>
  <c r="U83" i="8"/>
  <c r="X83" i="8" s="1"/>
  <c r="Y83" i="8" s="1"/>
  <c r="AF69" i="8"/>
  <c r="AG90" i="8" s="1"/>
  <c r="AE71" i="8"/>
  <c r="AF70" i="8"/>
  <c r="AG91" i="8" s="1"/>
  <c r="AE72" i="8"/>
  <c r="AC80" i="8"/>
  <c r="AA81" i="8"/>
  <c r="AB80" i="8"/>
  <c r="AD80" i="8"/>
  <c r="V167" i="8"/>
  <c r="S83" i="8"/>
  <c r="H84" i="8"/>
  <c r="W166" i="8"/>
  <c r="W166" i="7"/>
  <c r="AE74" i="7"/>
  <c r="AF72" i="7"/>
  <c r="AG93" i="7" s="1"/>
  <c r="AE75" i="7"/>
  <c r="AF73" i="7"/>
  <c r="AG94" i="7" s="1"/>
  <c r="AC80" i="7"/>
  <c r="AA81" i="7"/>
  <c r="V167" i="7"/>
  <c r="S83" i="7"/>
  <c r="H84" i="7"/>
  <c r="L85" i="7" a="1"/>
  <c r="L85" i="7" s="1"/>
  <c r="T84" i="7"/>
  <c r="AD80" i="7"/>
  <c r="AB80" i="7"/>
  <c r="Z82" i="7"/>
  <c r="U83" i="7"/>
  <c r="X83" i="7" s="1"/>
  <c r="Y83" i="7" s="1"/>
  <c r="R84" i="7"/>
  <c r="Z82" i="6"/>
  <c r="L86" i="6" a="1"/>
  <c r="L86" i="6" s="1"/>
  <c r="T85" i="6"/>
  <c r="AE73" i="6"/>
  <c r="AF71" i="6"/>
  <c r="AG92" i="6" s="1"/>
  <c r="R84" i="6"/>
  <c r="U83" i="6"/>
  <c r="X83" i="6" s="1"/>
  <c r="Y83" i="6" s="1"/>
  <c r="V167" i="6"/>
  <c r="H84" i="6"/>
  <c r="S83" i="6"/>
  <c r="AC80" i="6"/>
  <c r="AA81" i="6"/>
  <c r="W166" i="6"/>
  <c r="AB80" i="6"/>
  <c r="AD80" i="6"/>
  <c r="Z82" i="5"/>
  <c r="U83" i="5"/>
  <c r="X83" i="5" s="1"/>
  <c r="Y83" i="5" s="1"/>
  <c r="R84" i="5"/>
  <c r="W166" i="5"/>
  <c r="L86" i="5" a="1"/>
  <c r="L86" i="5" s="1"/>
  <c r="T85" i="5"/>
  <c r="AD80" i="5"/>
  <c r="AB80" i="5"/>
  <c r="V167" i="5"/>
  <c r="H84" i="5"/>
  <c r="S83" i="5"/>
  <c r="AC80" i="5"/>
  <c r="AA81" i="5"/>
  <c r="AF72" i="5"/>
  <c r="AG93" i="5" s="1"/>
  <c r="AE74" i="5"/>
  <c r="AE73" i="5"/>
  <c r="AF71" i="5"/>
  <c r="AG92" i="5" s="1"/>
  <c r="Z82" i="4"/>
  <c r="AF69" i="4"/>
  <c r="AG90" i="4" s="1"/>
  <c r="AE71" i="4"/>
  <c r="W166" i="4"/>
  <c r="V167" i="4"/>
  <c r="H84" i="4"/>
  <c r="S83" i="4"/>
  <c r="AF72" i="4"/>
  <c r="AG93" i="4" s="1"/>
  <c r="AE74" i="4"/>
  <c r="R84" i="4"/>
  <c r="U83" i="4"/>
  <c r="X83" i="4" s="1"/>
  <c r="Y83" i="4" s="1"/>
  <c r="AA81" i="4"/>
  <c r="AC80" i="4"/>
  <c r="T85" i="4"/>
  <c r="L86" i="4" a="1"/>
  <c r="L86" i="4" s="1"/>
  <c r="AB80" i="4"/>
  <c r="AD80" i="4"/>
  <c r="Z82" i="1"/>
  <c r="L86" i="1" a="1"/>
  <c r="L86" i="1" s="1"/>
  <c r="T85" i="1"/>
  <c r="AF71" i="1"/>
  <c r="AG92" i="1" s="1"/>
  <c r="AE73" i="1"/>
  <c r="V167" i="1"/>
  <c r="H84" i="1"/>
  <c r="S83" i="1"/>
  <c r="AE72" i="1"/>
  <c r="AF70" i="1"/>
  <c r="AG91" i="1" s="1"/>
  <c r="U83" i="1"/>
  <c r="X83" i="1" s="1"/>
  <c r="Y83" i="1" s="1"/>
  <c r="R84" i="1"/>
  <c r="AB80" i="1"/>
  <c r="AD80" i="1"/>
  <c r="W166" i="1"/>
  <c r="AC80" i="1"/>
  <c r="AA81" i="1"/>
  <c r="AE74" i="6" l="1"/>
  <c r="AF72" i="6"/>
  <c r="AG93" i="6" s="1"/>
  <c r="Z83" i="11"/>
  <c r="V168" i="11"/>
  <c r="S84" i="11"/>
  <c r="H85" i="11"/>
  <c r="AF71" i="11"/>
  <c r="AG92" i="11" s="1"/>
  <c r="AE73" i="11"/>
  <c r="L87" i="11" a="1"/>
  <c r="L87" i="11" s="1"/>
  <c r="T86" i="11"/>
  <c r="U84" i="11"/>
  <c r="X84" i="11" s="1"/>
  <c r="Y84" i="11" s="1"/>
  <c r="R85" i="11"/>
  <c r="AD81" i="11"/>
  <c r="AB81" i="11"/>
  <c r="AC81" i="11"/>
  <c r="AA82" i="11"/>
  <c r="W167" i="11"/>
  <c r="AE76" i="11"/>
  <c r="AF74" i="11"/>
  <c r="AG95" i="11" s="1"/>
  <c r="Z83" i="10"/>
  <c r="AF73" i="10"/>
  <c r="AG94" i="10" s="1"/>
  <c r="AE75" i="10"/>
  <c r="T85" i="10"/>
  <c r="L86" i="10" a="1"/>
  <c r="L86" i="10" s="1"/>
  <c r="V168" i="10"/>
  <c r="S84" i="10"/>
  <c r="H85" i="10"/>
  <c r="AF74" i="10"/>
  <c r="AG95" i="10" s="1"/>
  <c r="AE76" i="10"/>
  <c r="U84" i="10"/>
  <c r="X84" i="10" s="1"/>
  <c r="Y84" i="10" s="1"/>
  <c r="R85" i="10"/>
  <c r="AD81" i="10"/>
  <c r="AB81" i="10"/>
  <c r="AC81" i="10"/>
  <c r="AA82" i="10"/>
  <c r="W167" i="10"/>
  <c r="Z83" i="9"/>
  <c r="AF73" i="9"/>
  <c r="AG94" i="9" s="1"/>
  <c r="AE75" i="9"/>
  <c r="AF74" i="9"/>
  <c r="AG95" i="9" s="1"/>
  <c r="AE76" i="9"/>
  <c r="T85" i="9"/>
  <c r="L86" i="9" a="1"/>
  <c r="L86" i="9" s="1"/>
  <c r="U84" i="9"/>
  <c r="X84" i="9" s="1"/>
  <c r="Y84" i="9" s="1"/>
  <c r="R85" i="9"/>
  <c r="AC81" i="9"/>
  <c r="AA82" i="9"/>
  <c r="V168" i="9"/>
  <c r="S84" i="9"/>
  <c r="H85" i="9"/>
  <c r="W167" i="9"/>
  <c r="AD81" i="9"/>
  <c r="AB81" i="9"/>
  <c r="Z83" i="8"/>
  <c r="AE74" i="8"/>
  <c r="AF72" i="8"/>
  <c r="AG93" i="8" s="1"/>
  <c r="AD81" i="8"/>
  <c r="AB81" i="8"/>
  <c r="AE73" i="8"/>
  <c r="AF71" i="8"/>
  <c r="AG92" i="8" s="1"/>
  <c r="L87" i="8" a="1"/>
  <c r="L87" i="8" s="1"/>
  <c r="T86" i="8"/>
  <c r="V168" i="8"/>
  <c r="S84" i="8"/>
  <c r="H85" i="8"/>
  <c r="AC81" i="8"/>
  <c r="AA82" i="8"/>
  <c r="W167" i="8"/>
  <c r="U84" i="8"/>
  <c r="X84" i="8" s="1"/>
  <c r="Y84" i="8" s="1"/>
  <c r="R85" i="8"/>
  <c r="Z83" i="7"/>
  <c r="L86" i="7" a="1"/>
  <c r="L86" i="7" s="1"/>
  <c r="T85" i="7"/>
  <c r="AD81" i="7"/>
  <c r="AB81" i="7"/>
  <c r="AF75" i="7"/>
  <c r="AG96" i="7" s="1"/>
  <c r="AE77" i="7"/>
  <c r="V168" i="7"/>
  <c r="H85" i="7"/>
  <c r="S84" i="7"/>
  <c r="U84" i="7"/>
  <c r="X84" i="7" s="1"/>
  <c r="Y84" i="7" s="1"/>
  <c r="R85" i="7"/>
  <c r="AF74" i="7"/>
  <c r="AG95" i="7" s="1"/>
  <c r="AE76" i="7"/>
  <c r="W167" i="7"/>
  <c r="AC81" i="7"/>
  <c r="AA82" i="7"/>
  <c r="Z83" i="6"/>
  <c r="V168" i="6"/>
  <c r="H85" i="6"/>
  <c r="S84" i="6"/>
  <c r="AF73" i="6"/>
  <c r="AG94" i="6" s="1"/>
  <c r="AE75" i="6"/>
  <c r="T86" i="6"/>
  <c r="L87" i="6" a="1"/>
  <c r="L87" i="6" s="1"/>
  <c r="AD81" i="6"/>
  <c r="AB81" i="6"/>
  <c r="AA82" i="6"/>
  <c r="AC81" i="6"/>
  <c r="W167" i="6"/>
  <c r="R85" i="6"/>
  <c r="U84" i="6"/>
  <c r="X84" i="6" s="1"/>
  <c r="Y84" i="6" s="1"/>
  <c r="Z83" i="5"/>
  <c r="V168" i="5"/>
  <c r="H85" i="5"/>
  <c r="S84" i="5"/>
  <c r="AD81" i="5"/>
  <c r="AB81" i="5"/>
  <c r="AF73" i="5"/>
  <c r="AG94" i="5" s="1"/>
  <c r="AE75" i="5"/>
  <c r="W167" i="5"/>
  <c r="AF74" i="5"/>
  <c r="AG95" i="5" s="1"/>
  <c r="AE76" i="5"/>
  <c r="AA82" i="5"/>
  <c r="AC81" i="5"/>
  <c r="L87" i="5" a="1"/>
  <c r="L87" i="5" s="1"/>
  <c r="T86" i="5"/>
  <c r="U84" i="5"/>
  <c r="X84" i="5" s="1"/>
  <c r="Y84" i="5" s="1"/>
  <c r="R85" i="5"/>
  <c r="Z83" i="4"/>
  <c r="AF74" i="4"/>
  <c r="AG95" i="4" s="1"/>
  <c r="AE76" i="4"/>
  <c r="V168" i="4"/>
  <c r="H85" i="4"/>
  <c r="S84" i="4"/>
  <c r="AB81" i="4"/>
  <c r="AD81" i="4"/>
  <c r="W167" i="4"/>
  <c r="AF71" i="4"/>
  <c r="AG92" i="4" s="1"/>
  <c r="AE73" i="4"/>
  <c r="R85" i="4"/>
  <c r="U84" i="4"/>
  <c r="X84" i="4" s="1"/>
  <c r="Y84" i="4" s="1"/>
  <c r="AC81" i="4"/>
  <c r="AA82" i="4"/>
  <c r="T86" i="4"/>
  <c r="L87" i="4" a="1"/>
  <c r="L87" i="4" s="1"/>
  <c r="Z83" i="1"/>
  <c r="U84" i="1"/>
  <c r="X84" i="1" s="1"/>
  <c r="Y84" i="1" s="1"/>
  <c r="R85" i="1"/>
  <c r="L87" i="1" a="1"/>
  <c r="L87" i="1" s="1"/>
  <c r="T86" i="1"/>
  <c r="AF72" i="1"/>
  <c r="AG93" i="1" s="1"/>
  <c r="AE74" i="1"/>
  <c r="AE75" i="1"/>
  <c r="AF73" i="1"/>
  <c r="AG94" i="1" s="1"/>
  <c r="AA82" i="1"/>
  <c r="AC81" i="1"/>
  <c r="V168" i="1"/>
  <c r="H85" i="1"/>
  <c r="S84" i="1"/>
  <c r="W167" i="1"/>
  <c r="AD81" i="1"/>
  <c r="AB81" i="1"/>
  <c r="AE76" i="6" l="1"/>
  <c r="AF74" i="6"/>
  <c r="AG95" i="6" s="1"/>
  <c r="Z84" i="11"/>
  <c r="R86" i="11"/>
  <c r="U85" i="11"/>
  <c r="X85" i="11" s="1"/>
  <c r="Y85" i="11" s="1"/>
  <c r="AB82" i="11"/>
  <c r="AD82" i="11"/>
  <c r="V169" i="11"/>
  <c r="H86" i="11"/>
  <c r="S85" i="11"/>
  <c r="AF73" i="11"/>
  <c r="AG94" i="11" s="1"/>
  <c r="AE75" i="11"/>
  <c r="AF76" i="11"/>
  <c r="AG97" i="11" s="1"/>
  <c r="AE78" i="11"/>
  <c r="W168" i="11"/>
  <c r="AA83" i="11"/>
  <c r="AC82" i="11"/>
  <c r="L88" i="11" a="1"/>
  <c r="L88" i="11" s="1"/>
  <c r="T87" i="11"/>
  <c r="Z84" i="10"/>
  <c r="U85" i="10"/>
  <c r="X85" i="10" s="1"/>
  <c r="Y85" i="10" s="1"/>
  <c r="R86" i="10"/>
  <c r="AF75" i="10"/>
  <c r="AG96" i="10" s="1"/>
  <c r="AE77" i="10"/>
  <c r="AF76" i="10"/>
  <c r="AG97" i="10" s="1"/>
  <c r="AE78" i="10"/>
  <c r="V169" i="10"/>
  <c r="H86" i="10"/>
  <c r="S85" i="10"/>
  <c r="W168" i="10"/>
  <c r="AC82" i="10"/>
  <c r="AA83" i="10"/>
  <c r="L87" i="10" a="1"/>
  <c r="L87" i="10" s="1"/>
  <c r="T86" i="10"/>
  <c r="AD82" i="10"/>
  <c r="AB82" i="10"/>
  <c r="Z84" i="9"/>
  <c r="L87" i="9" a="1"/>
  <c r="L87" i="9" s="1"/>
  <c r="T86" i="9"/>
  <c r="U85" i="9"/>
  <c r="X85" i="9" s="1"/>
  <c r="Y85" i="9" s="1"/>
  <c r="R86" i="9"/>
  <c r="W168" i="9"/>
  <c r="AF75" i="9"/>
  <c r="AG96" i="9" s="1"/>
  <c r="AE77" i="9"/>
  <c r="V169" i="9"/>
  <c r="H86" i="9"/>
  <c r="S85" i="9"/>
  <c r="AF76" i="9"/>
  <c r="AG97" i="9" s="1"/>
  <c r="AE78" i="9"/>
  <c r="AC82" i="9"/>
  <c r="AA83" i="9"/>
  <c r="AD82" i="9"/>
  <c r="AB82" i="9"/>
  <c r="Z84" i="8"/>
  <c r="W168" i="8"/>
  <c r="L88" i="8" a="1"/>
  <c r="L88" i="8" s="1"/>
  <c r="T87" i="8"/>
  <c r="AE75" i="8"/>
  <c r="AF73" i="8"/>
  <c r="AG94" i="8" s="1"/>
  <c r="AF74" i="8"/>
  <c r="AG95" i="8" s="1"/>
  <c r="AE76" i="8"/>
  <c r="V169" i="8"/>
  <c r="H86" i="8"/>
  <c r="S85" i="8"/>
  <c r="AD82" i="8"/>
  <c r="AB82" i="8"/>
  <c r="U85" i="8"/>
  <c r="X85" i="8" s="1"/>
  <c r="Y85" i="8" s="1"/>
  <c r="R86" i="8"/>
  <c r="AC82" i="8"/>
  <c r="AA83" i="8"/>
  <c r="Z84" i="7"/>
  <c r="AF76" i="7"/>
  <c r="AG97" i="7" s="1"/>
  <c r="AE78" i="7"/>
  <c r="U85" i="7"/>
  <c r="X85" i="7" s="1"/>
  <c r="Y85" i="7" s="1"/>
  <c r="R86" i="7"/>
  <c r="V169" i="7"/>
  <c r="H86" i="7"/>
  <c r="S85" i="7"/>
  <c r="AB82" i="7"/>
  <c r="AD82" i="7"/>
  <c r="L87" i="7" a="1"/>
  <c r="L87" i="7" s="1"/>
  <c r="T86" i="7"/>
  <c r="AA83" i="7"/>
  <c r="AC82" i="7"/>
  <c r="W168" i="7"/>
  <c r="AF77" i="7"/>
  <c r="AG98" i="7" s="1"/>
  <c r="AE79" i="7"/>
  <c r="Z84" i="6"/>
  <c r="AD82" i="6"/>
  <c r="AB82" i="6"/>
  <c r="T87" i="6"/>
  <c r="L88" i="6" a="1"/>
  <c r="L88" i="6" s="1"/>
  <c r="W168" i="6"/>
  <c r="R86" i="6"/>
  <c r="U85" i="6"/>
  <c r="X85" i="6" s="1"/>
  <c r="Y85" i="6" s="1"/>
  <c r="AA83" i="6"/>
  <c r="AC82" i="6"/>
  <c r="AF75" i="6"/>
  <c r="AG96" i="6" s="1"/>
  <c r="AE77" i="6"/>
  <c r="V169" i="6"/>
  <c r="H86" i="6"/>
  <c r="S85" i="6"/>
  <c r="Z84" i="5"/>
  <c r="AE78" i="5"/>
  <c r="AF76" i="5"/>
  <c r="AG97" i="5" s="1"/>
  <c r="AB82" i="5"/>
  <c r="AD82" i="5"/>
  <c r="AE77" i="5"/>
  <c r="AF75" i="5"/>
  <c r="AG96" i="5" s="1"/>
  <c r="V169" i="5"/>
  <c r="H86" i="5"/>
  <c r="S85" i="5"/>
  <c r="U85" i="5"/>
  <c r="X85" i="5" s="1"/>
  <c r="Y85" i="5" s="1"/>
  <c r="R86" i="5"/>
  <c r="W168" i="5"/>
  <c r="AA83" i="5"/>
  <c r="AC82" i="5"/>
  <c r="L88" i="5" a="1"/>
  <c r="L88" i="5" s="1"/>
  <c r="T87" i="5"/>
  <c r="Z84" i="4"/>
  <c r="AE75" i="4"/>
  <c r="AF73" i="4"/>
  <c r="AG94" i="4" s="1"/>
  <c r="T87" i="4"/>
  <c r="L88" i="4" a="1"/>
  <c r="L88" i="4" s="1"/>
  <c r="V169" i="4"/>
  <c r="S85" i="4"/>
  <c r="H86" i="4"/>
  <c r="W168" i="4"/>
  <c r="AC82" i="4"/>
  <c r="AA83" i="4"/>
  <c r="R86" i="4"/>
  <c r="U85" i="4"/>
  <c r="X85" i="4" s="1"/>
  <c r="Y85" i="4" s="1"/>
  <c r="AF76" i="4"/>
  <c r="AG97" i="4" s="1"/>
  <c r="AE78" i="4"/>
  <c r="AD82" i="4"/>
  <c r="AB82" i="4"/>
  <c r="Z84" i="1"/>
  <c r="W168" i="1"/>
  <c r="AE76" i="1"/>
  <c r="AF74" i="1"/>
  <c r="AG95" i="1" s="1"/>
  <c r="V169" i="1"/>
  <c r="H86" i="1"/>
  <c r="S85" i="1"/>
  <c r="AE77" i="1"/>
  <c r="AF75" i="1"/>
  <c r="AG96" i="1" s="1"/>
  <c r="T87" i="1"/>
  <c r="L88" i="1" a="1"/>
  <c r="L88" i="1" s="1"/>
  <c r="AB82" i="1"/>
  <c r="AD82" i="1"/>
  <c r="R86" i="1"/>
  <c r="U85" i="1"/>
  <c r="X85" i="1" s="1"/>
  <c r="Y85" i="1" s="1"/>
  <c r="AA83" i="1"/>
  <c r="AC82" i="1"/>
  <c r="AF76" i="6" l="1"/>
  <c r="AG97" i="6" s="1"/>
  <c r="AE78" i="6"/>
  <c r="Z85" i="11"/>
  <c r="AF75" i="11"/>
  <c r="AG96" i="11" s="1"/>
  <c r="AE77" i="11"/>
  <c r="W169" i="11"/>
  <c r="AE80" i="11"/>
  <c r="AF78" i="11"/>
  <c r="AG99" i="11" s="1"/>
  <c r="L89" i="11" a="1"/>
  <c r="L89" i="11" s="1"/>
  <c r="T88" i="11"/>
  <c r="R87" i="11"/>
  <c r="U86" i="11"/>
  <c r="X86" i="11" s="1"/>
  <c r="Y86" i="11" s="1"/>
  <c r="AC83" i="11"/>
  <c r="AA84" i="11"/>
  <c r="V170" i="11"/>
  <c r="S86" i="11"/>
  <c r="H87" i="11"/>
  <c r="AD83" i="11"/>
  <c r="AB83" i="11"/>
  <c r="Z85" i="10"/>
  <c r="AD83" i="10"/>
  <c r="AB83" i="10"/>
  <c r="AF78" i="10"/>
  <c r="AG99" i="10" s="1"/>
  <c r="AE80" i="10"/>
  <c r="AF77" i="10"/>
  <c r="AG98" i="10" s="1"/>
  <c r="AE79" i="10"/>
  <c r="V170" i="10"/>
  <c r="H87" i="10"/>
  <c r="S86" i="10"/>
  <c r="U86" i="10"/>
  <c r="X86" i="10" s="1"/>
  <c r="Y86" i="10" s="1"/>
  <c r="R87" i="10"/>
  <c r="W169" i="10"/>
  <c r="AC83" i="10"/>
  <c r="AA84" i="10"/>
  <c r="L88" i="10" a="1"/>
  <c r="L88" i="10" s="1"/>
  <c r="T87" i="10"/>
  <c r="Z85" i="9"/>
  <c r="V170" i="9"/>
  <c r="H87" i="9"/>
  <c r="S86" i="9"/>
  <c r="AF77" i="9"/>
  <c r="AG98" i="9" s="1"/>
  <c r="AE79" i="9"/>
  <c r="U86" i="9"/>
  <c r="X86" i="9" s="1"/>
  <c r="Y86" i="9" s="1"/>
  <c r="R87" i="9"/>
  <c r="AE80" i="9"/>
  <c r="AF78" i="9"/>
  <c r="AG99" i="9" s="1"/>
  <c r="L88" i="9" a="1"/>
  <c r="L88" i="9" s="1"/>
  <c r="T87" i="9"/>
  <c r="AD83" i="9"/>
  <c r="AB83" i="9"/>
  <c r="AC83" i="9"/>
  <c r="AA84" i="9"/>
  <c r="W169" i="9"/>
  <c r="Z85" i="8"/>
  <c r="V170" i="8"/>
  <c r="H87" i="8"/>
  <c r="S86" i="8"/>
  <c r="W169" i="8"/>
  <c r="T88" i="8"/>
  <c r="L89" i="8" a="1"/>
  <c r="L89" i="8" s="1"/>
  <c r="AF76" i="8"/>
  <c r="AG97" i="8" s="1"/>
  <c r="AE78" i="8"/>
  <c r="AD83" i="8"/>
  <c r="AB83" i="8"/>
  <c r="R87" i="8"/>
  <c r="U86" i="8"/>
  <c r="X86" i="8" s="1"/>
  <c r="Y86" i="8" s="1"/>
  <c r="AC83" i="8"/>
  <c r="AA84" i="8"/>
  <c r="AF75" i="8"/>
  <c r="AG96" i="8" s="1"/>
  <c r="AE77" i="8"/>
  <c r="Z85" i="7"/>
  <c r="W169" i="7"/>
  <c r="L88" i="7" a="1"/>
  <c r="L88" i="7" s="1"/>
  <c r="T87" i="7"/>
  <c r="V170" i="7"/>
  <c r="H87" i="7"/>
  <c r="S86" i="7"/>
  <c r="AE80" i="7"/>
  <c r="AF78" i="7"/>
  <c r="AG99" i="7" s="1"/>
  <c r="AD83" i="7"/>
  <c r="AB83" i="7"/>
  <c r="U86" i="7"/>
  <c r="X86" i="7" s="1"/>
  <c r="Y86" i="7" s="1"/>
  <c r="R87" i="7"/>
  <c r="AC83" i="7"/>
  <c r="AA84" i="7"/>
  <c r="AF79" i="7"/>
  <c r="AG100" i="7" s="1"/>
  <c r="AE81" i="7"/>
  <c r="Z85" i="6"/>
  <c r="T88" i="6"/>
  <c r="L89" i="6" a="1"/>
  <c r="L89" i="6" s="1"/>
  <c r="AC83" i="6"/>
  <c r="AA84" i="6"/>
  <c r="AB83" i="6"/>
  <c r="AD83" i="6"/>
  <c r="R87" i="6"/>
  <c r="U86" i="6"/>
  <c r="X86" i="6" s="1"/>
  <c r="Y86" i="6" s="1"/>
  <c r="V170" i="6"/>
  <c r="S86" i="6"/>
  <c r="H87" i="6"/>
  <c r="W169" i="6"/>
  <c r="AE79" i="6"/>
  <c r="AF77" i="6"/>
  <c r="AG98" i="6" s="1"/>
  <c r="Z85" i="5"/>
  <c r="R87" i="5"/>
  <c r="U86" i="5"/>
  <c r="X86" i="5" s="1"/>
  <c r="Y86" i="5" s="1"/>
  <c r="W169" i="5"/>
  <c r="V170" i="5"/>
  <c r="H87" i="5"/>
  <c r="S86" i="5"/>
  <c r="AF78" i="5"/>
  <c r="AG99" i="5" s="1"/>
  <c r="AE80" i="5"/>
  <c r="AF77" i="5"/>
  <c r="AG98" i="5" s="1"/>
  <c r="AE79" i="5"/>
  <c r="AA84" i="5"/>
  <c r="AC83" i="5"/>
  <c r="T88" i="5"/>
  <c r="L89" i="5" a="1"/>
  <c r="L89" i="5" s="1"/>
  <c r="AD83" i="5"/>
  <c r="AB83" i="5"/>
  <c r="Z85" i="4"/>
  <c r="V170" i="4"/>
  <c r="H87" i="4"/>
  <c r="S86" i="4"/>
  <c r="U86" i="4"/>
  <c r="X86" i="4" s="1"/>
  <c r="Y86" i="4" s="1"/>
  <c r="R87" i="4"/>
  <c r="AD83" i="4"/>
  <c r="AB83" i="4"/>
  <c r="W169" i="4"/>
  <c r="AF75" i="4"/>
  <c r="AG96" i="4" s="1"/>
  <c r="AE77" i="4"/>
  <c r="AA84" i="4"/>
  <c r="AC83" i="4"/>
  <c r="L89" i="4" a="1"/>
  <c r="L89" i="4" s="1"/>
  <c r="T88" i="4"/>
  <c r="AF78" i="4"/>
  <c r="AG99" i="4" s="1"/>
  <c r="AE80" i="4"/>
  <c r="Z85" i="1"/>
  <c r="R87" i="1"/>
  <c r="U86" i="1"/>
  <c r="X86" i="1" s="1"/>
  <c r="Y86" i="1" s="1"/>
  <c r="T88" i="1"/>
  <c r="L89" i="1" a="1"/>
  <c r="L89" i="1" s="1"/>
  <c r="AF77" i="1"/>
  <c r="AG98" i="1" s="1"/>
  <c r="AE79" i="1"/>
  <c r="W169" i="1"/>
  <c r="V170" i="1"/>
  <c r="S86" i="1"/>
  <c r="H87" i="1"/>
  <c r="AE78" i="1"/>
  <c r="AF76" i="1"/>
  <c r="AG97" i="1" s="1"/>
  <c r="AB83" i="1"/>
  <c r="AD83" i="1"/>
  <c r="AC83" i="1"/>
  <c r="AA84" i="1"/>
  <c r="AF78" i="6" l="1"/>
  <c r="AG99" i="6" s="1"/>
  <c r="AE80" i="6"/>
  <c r="Z86" i="11"/>
  <c r="AB84" i="11"/>
  <c r="AD84" i="11"/>
  <c r="AE79" i="11"/>
  <c r="AF77" i="11"/>
  <c r="AG98" i="11" s="1"/>
  <c r="T89" i="11"/>
  <c r="L90" i="11" a="1"/>
  <c r="L90" i="11" s="1"/>
  <c r="W170" i="11"/>
  <c r="AF80" i="11"/>
  <c r="AG101" i="11" s="1"/>
  <c r="AE82" i="11"/>
  <c r="V171" i="11"/>
  <c r="H88" i="11"/>
  <c r="S87" i="11"/>
  <c r="AA85" i="11"/>
  <c r="AC84" i="11"/>
  <c r="R88" i="11"/>
  <c r="U87" i="11"/>
  <c r="X87" i="11" s="1"/>
  <c r="Y87" i="11" s="1"/>
  <c r="Z86" i="10"/>
  <c r="V171" i="10"/>
  <c r="H88" i="10"/>
  <c r="S87" i="10"/>
  <c r="AE82" i="10"/>
  <c r="AF80" i="10"/>
  <c r="AG101" i="10" s="1"/>
  <c r="U87" i="10"/>
  <c r="X87" i="10" s="1"/>
  <c r="Y87" i="10" s="1"/>
  <c r="R88" i="10"/>
  <c r="W170" i="10"/>
  <c r="L89" i="10" a="1"/>
  <c r="L89" i="10" s="1"/>
  <c r="T88" i="10"/>
  <c r="AD84" i="10"/>
  <c r="AB84" i="10"/>
  <c r="AC84" i="10"/>
  <c r="AA85" i="10"/>
  <c r="AE81" i="10"/>
  <c r="AF79" i="10"/>
  <c r="AG100" i="10" s="1"/>
  <c r="Z86" i="9"/>
  <c r="AE82" i="9"/>
  <c r="AF80" i="9"/>
  <c r="AG101" i="9" s="1"/>
  <c r="V171" i="9"/>
  <c r="H88" i="9"/>
  <c r="S87" i="9"/>
  <c r="W170" i="9"/>
  <c r="U87" i="9"/>
  <c r="X87" i="9" s="1"/>
  <c r="Y87" i="9" s="1"/>
  <c r="R88" i="9"/>
  <c r="AC84" i="9"/>
  <c r="AA85" i="9"/>
  <c r="L89" i="9" a="1"/>
  <c r="L89" i="9" s="1"/>
  <c r="T88" i="9"/>
  <c r="AE81" i="9"/>
  <c r="AF79" i="9"/>
  <c r="AG100" i="9" s="1"/>
  <c r="AD84" i="9"/>
  <c r="AB84" i="9"/>
  <c r="Z86" i="8"/>
  <c r="L90" i="8" a="1"/>
  <c r="L90" i="8" s="1"/>
  <c r="T89" i="8"/>
  <c r="AF78" i="8"/>
  <c r="AG99" i="8" s="1"/>
  <c r="AE80" i="8"/>
  <c r="AF77" i="8"/>
  <c r="AG98" i="8" s="1"/>
  <c r="AE79" i="8"/>
  <c r="W170" i="8"/>
  <c r="U87" i="8"/>
  <c r="X87" i="8" s="1"/>
  <c r="Y87" i="8" s="1"/>
  <c r="R88" i="8"/>
  <c r="AD84" i="8"/>
  <c r="AB84" i="8"/>
  <c r="AC84" i="8"/>
  <c r="AA85" i="8"/>
  <c r="V171" i="8"/>
  <c r="H88" i="8"/>
  <c r="S87" i="8"/>
  <c r="Z86" i="7"/>
  <c r="AF80" i="7"/>
  <c r="AG101" i="7" s="1"/>
  <c r="AE82" i="7"/>
  <c r="R88" i="7"/>
  <c r="U87" i="7"/>
  <c r="X87" i="7" s="1"/>
  <c r="Y87" i="7" s="1"/>
  <c r="V171" i="7"/>
  <c r="H88" i="7"/>
  <c r="S87" i="7"/>
  <c r="W170" i="7"/>
  <c r="L89" i="7" a="1"/>
  <c r="L89" i="7" s="1"/>
  <c r="T88" i="7"/>
  <c r="AD84" i="7"/>
  <c r="AB84" i="7"/>
  <c r="AC84" i="7"/>
  <c r="AA85" i="7"/>
  <c r="AF81" i="7"/>
  <c r="AG102" i="7" s="1"/>
  <c r="AE83" i="7"/>
  <c r="Z86" i="6"/>
  <c r="U87" i="6"/>
  <c r="X87" i="6" s="1"/>
  <c r="Y87" i="6" s="1"/>
  <c r="R88" i="6"/>
  <c r="T89" i="6"/>
  <c r="L90" i="6" a="1"/>
  <c r="L90" i="6" s="1"/>
  <c r="AD84" i="6"/>
  <c r="AB84" i="6"/>
  <c r="AA85" i="6"/>
  <c r="AC84" i="6"/>
  <c r="V171" i="6"/>
  <c r="S87" i="6"/>
  <c r="H88" i="6"/>
  <c r="W170" i="6"/>
  <c r="AF79" i="6"/>
  <c r="AG100" i="6" s="1"/>
  <c r="AE81" i="6"/>
  <c r="Z86" i="5"/>
  <c r="AB84" i="5"/>
  <c r="AD84" i="5"/>
  <c r="AF80" i="5"/>
  <c r="AG101" i="5" s="1"/>
  <c r="AE82" i="5"/>
  <c r="W170" i="5"/>
  <c r="AF79" i="5"/>
  <c r="AG100" i="5" s="1"/>
  <c r="AE81" i="5"/>
  <c r="V171" i="5"/>
  <c r="H88" i="5"/>
  <c r="S87" i="5"/>
  <c r="T89" i="5"/>
  <c r="L90" i="5" a="1"/>
  <c r="L90" i="5" s="1"/>
  <c r="AA85" i="5"/>
  <c r="AC84" i="5"/>
  <c r="R88" i="5"/>
  <c r="U87" i="5"/>
  <c r="X87" i="5" s="1"/>
  <c r="Y87" i="5" s="1"/>
  <c r="Z86" i="4"/>
  <c r="T89" i="4"/>
  <c r="L90" i="4" a="1"/>
  <c r="L90" i="4" s="1"/>
  <c r="AF77" i="4"/>
  <c r="AG98" i="4" s="1"/>
  <c r="AE79" i="4"/>
  <c r="R88" i="4"/>
  <c r="U87" i="4"/>
  <c r="X87" i="4" s="1"/>
  <c r="Y87" i="4" s="1"/>
  <c r="V171" i="4"/>
  <c r="H88" i="4"/>
  <c r="S87" i="4"/>
  <c r="W170" i="4"/>
  <c r="AC84" i="4"/>
  <c r="AA85" i="4"/>
  <c r="AD84" i="4"/>
  <c r="AB84" i="4"/>
  <c r="AF80" i="4"/>
  <c r="AG101" i="4" s="1"/>
  <c r="AE82" i="4"/>
  <c r="Z86" i="1"/>
  <c r="AF78" i="1"/>
  <c r="AG99" i="1" s="1"/>
  <c r="AE80" i="1"/>
  <c r="AF79" i="1"/>
  <c r="AG100" i="1" s="1"/>
  <c r="AE81" i="1"/>
  <c r="W170" i="1"/>
  <c r="U87" i="1"/>
  <c r="X87" i="1" s="1"/>
  <c r="Y87" i="1" s="1"/>
  <c r="R88" i="1"/>
  <c r="T89" i="1"/>
  <c r="L90" i="1" a="1"/>
  <c r="L90" i="1" s="1"/>
  <c r="V171" i="1"/>
  <c r="S87" i="1"/>
  <c r="H88" i="1"/>
  <c r="AD84" i="1"/>
  <c r="AB84" i="1"/>
  <c r="AC84" i="1"/>
  <c r="AA85" i="1"/>
  <c r="AE82" i="6" l="1"/>
  <c r="AF82" i="6" s="1"/>
  <c r="AG103" i="6" s="1"/>
  <c r="AF80" i="6"/>
  <c r="AG101" i="6" s="1"/>
  <c r="AE84" i="6"/>
  <c r="Z87" i="11"/>
  <c r="V172" i="11"/>
  <c r="H89" i="11"/>
  <c r="S88" i="11"/>
  <c r="AF82" i="11"/>
  <c r="AG103" i="11" s="1"/>
  <c r="AE84" i="11"/>
  <c r="AF79" i="11"/>
  <c r="AG100" i="11" s="1"/>
  <c r="AE81" i="11"/>
  <c r="W171" i="11"/>
  <c r="L91" i="11" a="1"/>
  <c r="L91" i="11" s="1"/>
  <c r="T90" i="11"/>
  <c r="R89" i="11"/>
  <c r="U88" i="11"/>
  <c r="X88" i="11" s="1"/>
  <c r="Y88" i="11" s="1"/>
  <c r="AA86" i="11"/>
  <c r="AC85" i="11"/>
  <c r="AB85" i="11"/>
  <c r="AD85" i="11"/>
  <c r="Z87" i="10"/>
  <c r="L90" i="10" a="1"/>
  <c r="L90" i="10" s="1"/>
  <c r="T89" i="10"/>
  <c r="V172" i="10"/>
  <c r="H89" i="10"/>
  <c r="S88" i="10"/>
  <c r="AF81" i="10"/>
  <c r="AG102" i="10" s="1"/>
  <c r="AE83" i="10"/>
  <c r="W171" i="10"/>
  <c r="AF82" i="10"/>
  <c r="AG103" i="10" s="1"/>
  <c r="AE84" i="10"/>
  <c r="AD85" i="10"/>
  <c r="AB85" i="10"/>
  <c r="AC85" i="10"/>
  <c r="AA86" i="10"/>
  <c r="U88" i="10"/>
  <c r="X88" i="10" s="1"/>
  <c r="Y88" i="10" s="1"/>
  <c r="R89" i="10"/>
  <c r="Z87" i="9"/>
  <c r="U88" i="9"/>
  <c r="X88" i="9" s="1"/>
  <c r="Y88" i="9" s="1"/>
  <c r="R89" i="9"/>
  <c r="W171" i="9"/>
  <c r="AD85" i="9"/>
  <c r="AB85" i="9"/>
  <c r="L90" i="9" a="1"/>
  <c r="L90" i="9" s="1"/>
  <c r="T89" i="9"/>
  <c r="AF82" i="9"/>
  <c r="AG103" i="9" s="1"/>
  <c r="AE84" i="9"/>
  <c r="V172" i="9"/>
  <c r="H89" i="9"/>
  <c r="S88" i="9"/>
  <c r="AC85" i="9"/>
  <c r="AA86" i="9"/>
  <c r="AF81" i="9"/>
  <c r="AG102" i="9" s="1"/>
  <c r="AE83" i="9"/>
  <c r="Z87" i="8"/>
  <c r="AE82" i="8"/>
  <c r="AF80" i="8"/>
  <c r="AG101" i="8" s="1"/>
  <c r="L91" i="8" a="1"/>
  <c r="L91" i="8" s="1"/>
  <c r="T90" i="8"/>
  <c r="R89" i="8"/>
  <c r="U88" i="8"/>
  <c r="X88" i="8" s="1"/>
  <c r="Y88" i="8" s="1"/>
  <c r="V172" i="8"/>
  <c r="H89" i="8"/>
  <c r="S88" i="8"/>
  <c r="AE81" i="8"/>
  <c r="AF79" i="8"/>
  <c r="AG100" i="8" s="1"/>
  <c r="W171" i="8"/>
  <c r="AC85" i="8"/>
  <c r="AA86" i="8"/>
  <c r="AD85" i="8"/>
  <c r="AB85" i="8"/>
  <c r="Z87" i="7"/>
  <c r="V172" i="7"/>
  <c r="H89" i="7"/>
  <c r="S88" i="7"/>
  <c r="R89" i="7"/>
  <c r="U88" i="7"/>
  <c r="X88" i="7" s="1"/>
  <c r="Y88" i="7" s="1"/>
  <c r="W171" i="7"/>
  <c r="AF83" i="7"/>
  <c r="AG104" i="7" s="1"/>
  <c r="AF82" i="7"/>
  <c r="AG103" i="7" s="1"/>
  <c r="AE84" i="7"/>
  <c r="AA86" i="7"/>
  <c r="AC85" i="7"/>
  <c r="AE85" i="7" s="1"/>
  <c r="T89" i="7"/>
  <c r="L90" i="7" a="1"/>
  <c r="L90" i="7" s="1"/>
  <c r="AB85" i="7"/>
  <c r="AD85" i="7"/>
  <c r="Z87" i="6"/>
  <c r="W171" i="6"/>
  <c r="L91" i="6" a="1"/>
  <c r="L91" i="6" s="1"/>
  <c r="T90" i="6"/>
  <c r="AF84" i="6"/>
  <c r="AG105" i="6" s="1"/>
  <c r="U88" i="6"/>
  <c r="X88" i="6" s="1"/>
  <c r="Y88" i="6" s="1"/>
  <c r="R89" i="6"/>
  <c r="V172" i="6"/>
  <c r="H89" i="6"/>
  <c r="S88" i="6"/>
  <c r="AB85" i="6"/>
  <c r="AD85" i="6"/>
  <c r="AA86" i="6"/>
  <c r="AC85" i="6"/>
  <c r="AE83" i="6"/>
  <c r="AF81" i="6"/>
  <c r="AG102" i="6" s="1"/>
  <c r="Z87" i="5"/>
  <c r="V172" i="5"/>
  <c r="S88" i="5"/>
  <c r="H89" i="5"/>
  <c r="AD85" i="5"/>
  <c r="AB85" i="5"/>
  <c r="AF81" i="5"/>
  <c r="AG102" i="5" s="1"/>
  <c r="AE83" i="5"/>
  <c r="T90" i="5"/>
  <c r="L91" i="5" a="1"/>
  <c r="L91" i="5" s="1"/>
  <c r="W171" i="5"/>
  <c r="AC85" i="5"/>
  <c r="AA86" i="5"/>
  <c r="AF82" i="5"/>
  <c r="AG103" i="5" s="1"/>
  <c r="AE84" i="5"/>
  <c r="R89" i="5"/>
  <c r="U88" i="5"/>
  <c r="X88" i="5" s="1"/>
  <c r="Y88" i="5" s="1"/>
  <c r="Z87" i="4"/>
  <c r="AD85" i="4"/>
  <c r="AB85" i="4"/>
  <c r="V172" i="4"/>
  <c r="S88" i="4"/>
  <c r="H89" i="4"/>
  <c r="AF82" i="4"/>
  <c r="AG103" i="4" s="1"/>
  <c r="AE84" i="4"/>
  <c r="W171" i="4"/>
  <c r="U88" i="4"/>
  <c r="X88" i="4" s="1"/>
  <c r="Y88" i="4" s="1"/>
  <c r="R89" i="4"/>
  <c r="AF79" i="4"/>
  <c r="AG100" i="4" s="1"/>
  <c r="AE81" i="4"/>
  <c r="L91" i="4" a="1"/>
  <c r="L91" i="4" s="1"/>
  <c r="T90" i="4"/>
  <c r="AC85" i="4"/>
  <c r="AA86" i="4"/>
  <c r="Z87" i="1"/>
  <c r="L91" i="1" a="1"/>
  <c r="L91" i="1" s="1"/>
  <c r="T90" i="1"/>
  <c r="AE82" i="1"/>
  <c r="AF80" i="1"/>
  <c r="AG101" i="1" s="1"/>
  <c r="W171" i="1"/>
  <c r="U88" i="1"/>
  <c r="X88" i="1" s="1"/>
  <c r="Y88" i="1" s="1"/>
  <c r="R89" i="1"/>
  <c r="AE83" i="1"/>
  <c r="AF81" i="1"/>
  <c r="AG102" i="1" s="1"/>
  <c r="V172" i="1"/>
  <c r="H89" i="1"/>
  <c r="S88" i="1"/>
  <c r="AD85" i="1"/>
  <c r="AB85" i="1"/>
  <c r="AC85" i="1"/>
  <c r="AA86" i="1"/>
  <c r="Z88" i="11" l="1"/>
  <c r="T91" i="11"/>
  <c r="L92" i="11" a="1"/>
  <c r="L92" i="11" s="1"/>
  <c r="V173" i="11"/>
  <c r="H90" i="11"/>
  <c r="S89" i="11"/>
  <c r="R90" i="11"/>
  <c r="U89" i="11"/>
  <c r="X89" i="11" s="1"/>
  <c r="Y89" i="11" s="1"/>
  <c r="W172" i="11"/>
  <c r="AF84" i="11"/>
  <c r="AG105" i="11" s="1"/>
  <c r="AA87" i="11"/>
  <c r="AC86" i="11"/>
  <c r="AE86" i="11" s="1"/>
  <c r="AF81" i="11"/>
  <c r="AG102" i="11" s="1"/>
  <c r="AE83" i="11"/>
  <c r="AD86" i="11"/>
  <c r="AB86" i="11"/>
  <c r="Z88" i="10"/>
  <c r="W172" i="10"/>
  <c r="AF84" i="10"/>
  <c r="AG105" i="10" s="1"/>
  <c r="L91" i="10" a="1"/>
  <c r="L91" i="10" s="1"/>
  <c r="T90" i="10"/>
  <c r="AF83" i="10"/>
  <c r="AG104" i="10" s="1"/>
  <c r="AE85" i="10"/>
  <c r="V173" i="10"/>
  <c r="H90" i="10"/>
  <c r="S89" i="10"/>
  <c r="AD86" i="10"/>
  <c r="AB86" i="10"/>
  <c r="AA87" i="10"/>
  <c r="AC86" i="10"/>
  <c r="AE86" i="10" s="1"/>
  <c r="R90" i="10"/>
  <c r="U89" i="10"/>
  <c r="X89" i="10" s="1"/>
  <c r="Y89" i="10" s="1"/>
  <c r="Z88" i="9"/>
  <c r="W172" i="9"/>
  <c r="AF84" i="9"/>
  <c r="AG105" i="9" s="1"/>
  <c r="V173" i="9"/>
  <c r="H90" i="9"/>
  <c r="S89" i="9"/>
  <c r="R90" i="9"/>
  <c r="U89" i="9"/>
  <c r="X89" i="9" s="1"/>
  <c r="Y89" i="9" s="1"/>
  <c r="L91" i="9" a="1"/>
  <c r="L91" i="9" s="1"/>
  <c r="T90" i="9"/>
  <c r="AF83" i="9"/>
  <c r="AG104" i="9" s="1"/>
  <c r="AE85" i="9"/>
  <c r="AD86" i="9"/>
  <c r="AB86" i="9"/>
  <c r="AA87" i="9"/>
  <c r="AC86" i="9"/>
  <c r="AE86" i="9" s="1"/>
  <c r="Z88" i="8"/>
  <c r="V173" i="8"/>
  <c r="H90" i="8"/>
  <c r="S89" i="8"/>
  <c r="L92" i="8" a="1"/>
  <c r="L92" i="8" s="1"/>
  <c r="T91" i="8"/>
  <c r="AE83" i="8"/>
  <c r="AF81" i="8"/>
  <c r="AG102" i="8" s="1"/>
  <c r="AF82" i="8"/>
  <c r="AG103" i="8" s="1"/>
  <c r="AE84" i="8"/>
  <c r="W172" i="8"/>
  <c r="U89" i="8"/>
  <c r="X89" i="8" s="1"/>
  <c r="Y89" i="8" s="1"/>
  <c r="R90" i="8"/>
  <c r="AD86" i="8"/>
  <c r="AB86" i="8"/>
  <c r="AA87" i="8"/>
  <c r="AC86" i="8"/>
  <c r="Z88" i="7"/>
  <c r="AD86" i="7"/>
  <c r="AB86" i="7"/>
  <c r="R90" i="7"/>
  <c r="U89" i="7"/>
  <c r="X89" i="7" s="1"/>
  <c r="Y89" i="7" s="1"/>
  <c r="AF84" i="7"/>
  <c r="AG105" i="7" s="1"/>
  <c r="V173" i="7"/>
  <c r="H90" i="7"/>
  <c r="S89" i="7"/>
  <c r="W172" i="7"/>
  <c r="AF85" i="7"/>
  <c r="AG106" i="7" s="1"/>
  <c r="T90" i="7"/>
  <c r="L91" i="7" a="1"/>
  <c r="L91" i="7" s="1"/>
  <c r="AA87" i="7"/>
  <c r="AC86" i="7"/>
  <c r="AE86" i="7" s="1"/>
  <c r="Z88" i="6"/>
  <c r="L92" i="6" a="1"/>
  <c r="L92" i="6" s="1"/>
  <c r="T91" i="6"/>
  <c r="U89" i="6"/>
  <c r="X89" i="6" s="1"/>
  <c r="Y89" i="6" s="1"/>
  <c r="R90" i="6"/>
  <c r="W172" i="6"/>
  <c r="AE85" i="6"/>
  <c r="AF83" i="6"/>
  <c r="AG104" i="6" s="1"/>
  <c r="V173" i="6"/>
  <c r="H90" i="6"/>
  <c r="S89" i="6"/>
  <c r="AA87" i="6"/>
  <c r="AC86" i="6"/>
  <c r="AE86" i="6" s="1"/>
  <c r="AD86" i="6"/>
  <c r="AB86" i="6"/>
  <c r="Z88" i="5"/>
  <c r="L92" i="5" a="1"/>
  <c r="L92" i="5" s="1"/>
  <c r="T91" i="5"/>
  <c r="W172" i="5"/>
  <c r="AD86" i="5"/>
  <c r="AB86" i="5"/>
  <c r="AE85" i="5"/>
  <c r="AF83" i="5"/>
  <c r="AG104" i="5" s="1"/>
  <c r="AF84" i="5"/>
  <c r="AG105" i="5" s="1"/>
  <c r="AC86" i="5"/>
  <c r="AE86" i="5" s="1"/>
  <c r="AA87" i="5"/>
  <c r="V173" i="5"/>
  <c r="S89" i="5"/>
  <c r="H90" i="5"/>
  <c r="U89" i="5"/>
  <c r="X89" i="5" s="1"/>
  <c r="Y89" i="5" s="1"/>
  <c r="R90" i="5"/>
  <c r="Z88" i="4"/>
  <c r="U89" i="4"/>
  <c r="X89" i="4" s="1"/>
  <c r="Y89" i="4" s="1"/>
  <c r="R90" i="4"/>
  <c r="AF84" i="4"/>
  <c r="AG105" i="4" s="1"/>
  <c r="T91" i="4"/>
  <c r="L92" i="4" a="1"/>
  <c r="L92" i="4" s="1"/>
  <c r="V173" i="4"/>
  <c r="H90" i="4"/>
  <c r="S89" i="4"/>
  <c r="AD86" i="4"/>
  <c r="AB86" i="4"/>
  <c r="AC86" i="4"/>
  <c r="AE86" i="4" s="1"/>
  <c r="AA87" i="4"/>
  <c r="AE83" i="4"/>
  <c r="AF81" i="4"/>
  <c r="AG102" i="4" s="1"/>
  <c r="W172" i="4"/>
  <c r="Z88" i="1"/>
  <c r="AE85" i="1"/>
  <c r="AF83" i="1"/>
  <c r="AG104" i="1" s="1"/>
  <c r="AE84" i="1"/>
  <c r="AF82" i="1"/>
  <c r="AG103" i="1" s="1"/>
  <c r="U89" i="1"/>
  <c r="X89" i="1" s="1"/>
  <c r="Y89" i="1" s="1"/>
  <c r="R90" i="1"/>
  <c r="V173" i="1"/>
  <c r="H90" i="1"/>
  <c r="S89" i="1"/>
  <c r="AD86" i="1"/>
  <c r="AB86" i="1"/>
  <c r="W172" i="1"/>
  <c r="L92" i="1" a="1"/>
  <c r="L92" i="1" s="1"/>
  <c r="T91" i="1"/>
  <c r="AC86" i="1"/>
  <c r="AA87" i="1"/>
  <c r="AF86" i="11" l="1"/>
  <c r="AG107" i="11" s="1"/>
  <c r="Z89" i="11"/>
  <c r="V174" i="11"/>
  <c r="H91" i="11"/>
  <c r="S90" i="11"/>
  <c r="W173" i="11"/>
  <c r="L93" i="11" a="1"/>
  <c r="L93" i="11" s="1"/>
  <c r="T92" i="11"/>
  <c r="AF83" i="11"/>
  <c r="AG104" i="11" s="1"/>
  <c r="AE85" i="11"/>
  <c r="AA88" i="11"/>
  <c r="AC87" i="11"/>
  <c r="AB87" i="11"/>
  <c r="AD87" i="11"/>
  <c r="R91" i="11"/>
  <c r="U90" i="11"/>
  <c r="X90" i="11" s="1"/>
  <c r="Y90" i="11" s="1"/>
  <c r="Z89" i="10"/>
  <c r="V174" i="10"/>
  <c r="H91" i="10"/>
  <c r="S90" i="10"/>
  <c r="W173" i="10"/>
  <c r="AF85" i="10"/>
  <c r="AG106" i="10" s="1"/>
  <c r="AF86" i="10"/>
  <c r="AG107" i="10" s="1"/>
  <c r="R91" i="10"/>
  <c r="U90" i="10"/>
  <c r="X90" i="10" s="1"/>
  <c r="Y90" i="10" s="1"/>
  <c r="AA88" i="10"/>
  <c r="AC87" i="10"/>
  <c r="AE87" i="10" s="1"/>
  <c r="T91" i="10"/>
  <c r="L92" i="10" a="1"/>
  <c r="L92" i="10" s="1"/>
  <c r="AB87" i="10"/>
  <c r="AD87" i="10"/>
  <c r="Z89" i="9"/>
  <c r="T91" i="9"/>
  <c r="L92" i="9" a="1"/>
  <c r="L92" i="9" s="1"/>
  <c r="AF86" i="9"/>
  <c r="AG107" i="9" s="1"/>
  <c r="AF85" i="9"/>
  <c r="AG106" i="9" s="1"/>
  <c r="AB87" i="9"/>
  <c r="AD87" i="9"/>
  <c r="AA88" i="9"/>
  <c r="AC87" i="9"/>
  <c r="AE87" i="9" s="1"/>
  <c r="R91" i="9"/>
  <c r="U90" i="9"/>
  <c r="X90" i="9" s="1"/>
  <c r="Y90" i="9" s="1"/>
  <c r="V174" i="9"/>
  <c r="H91" i="9"/>
  <c r="S90" i="9"/>
  <c r="W173" i="9"/>
  <c r="Z89" i="8"/>
  <c r="L93" i="8" a="1"/>
  <c r="L93" i="8" s="1"/>
  <c r="T92" i="8"/>
  <c r="V174" i="8"/>
  <c r="H91" i="8"/>
  <c r="S90" i="8"/>
  <c r="AD87" i="8"/>
  <c r="AB87" i="8"/>
  <c r="W173" i="8"/>
  <c r="R91" i="8"/>
  <c r="U90" i="8"/>
  <c r="X90" i="8" s="1"/>
  <c r="Y90" i="8" s="1"/>
  <c r="AF83" i="8"/>
  <c r="AG104" i="8" s="1"/>
  <c r="AE85" i="8"/>
  <c r="AA88" i="8"/>
  <c r="AC87" i="8"/>
  <c r="AF84" i="8"/>
  <c r="AG105" i="8" s="1"/>
  <c r="AE86" i="8"/>
  <c r="Z89" i="7"/>
  <c r="AF86" i="7"/>
  <c r="V174" i="7"/>
  <c r="S90" i="7"/>
  <c r="H91" i="7"/>
  <c r="R91" i="7"/>
  <c r="U90" i="7"/>
  <c r="X90" i="7" s="1"/>
  <c r="Y90" i="7" s="1"/>
  <c r="AG107" i="7"/>
  <c r="W173" i="7"/>
  <c r="AD87" i="7"/>
  <c r="AB87" i="7"/>
  <c r="AC87" i="7"/>
  <c r="AE87" i="7" s="1"/>
  <c r="AA88" i="7"/>
  <c r="T91" i="7"/>
  <c r="L92" i="7" a="1"/>
  <c r="L92" i="7" s="1"/>
  <c r="AF86" i="6"/>
  <c r="AG107" i="6" s="1"/>
  <c r="W173" i="6"/>
  <c r="V174" i="6"/>
  <c r="H91" i="6"/>
  <c r="S90" i="6"/>
  <c r="Z89" i="6"/>
  <c r="AF85" i="6"/>
  <c r="AG106" i="6" s="1"/>
  <c r="L93" i="6" a="1"/>
  <c r="L93" i="6" s="1"/>
  <c r="T92" i="6"/>
  <c r="AD87" i="6"/>
  <c r="AB87" i="6"/>
  <c r="U90" i="6"/>
  <c r="X90" i="6" s="1"/>
  <c r="Y90" i="6" s="1"/>
  <c r="R91" i="6"/>
  <c r="AC87" i="6"/>
  <c r="AE87" i="6" s="1"/>
  <c r="AA88" i="6"/>
  <c r="AF86" i="5"/>
  <c r="AG107" i="5" s="1"/>
  <c r="Z89" i="5"/>
  <c r="AD87" i="5"/>
  <c r="AB87" i="5"/>
  <c r="W173" i="5"/>
  <c r="AF85" i="5"/>
  <c r="AG106" i="5" s="1"/>
  <c r="U90" i="5"/>
  <c r="X90" i="5" s="1"/>
  <c r="Y90" i="5" s="1"/>
  <c r="R91" i="5"/>
  <c r="V174" i="5"/>
  <c r="H91" i="5"/>
  <c r="S90" i="5"/>
  <c r="AC87" i="5"/>
  <c r="AE87" i="5" s="1"/>
  <c r="AA88" i="5"/>
  <c r="L93" i="5" a="1"/>
  <c r="L93" i="5" s="1"/>
  <c r="T92" i="5"/>
  <c r="Z89" i="4"/>
  <c r="AD87" i="4"/>
  <c r="AB87" i="4"/>
  <c r="AF83" i="4"/>
  <c r="AG104" i="4" s="1"/>
  <c r="AE85" i="4"/>
  <c r="L93" i="4" a="1"/>
  <c r="L93" i="4" s="1"/>
  <c r="T92" i="4"/>
  <c r="W173" i="4"/>
  <c r="AF86" i="4"/>
  <c r="AG107" i="4" s="1"/>
  <c r="R91" i="4"/>
  <c r="U90" i="4"/>
  <c r="X90" i="4" s="1"/>
  <c r="Y90" i="4" s="1"/>
  <c r="AC87" i="4"/>
  <c r="AA88" i="4"/>
  <c r="V174" i="4"/>
  <c r="H91" i="4"/>
  <c r="S90" i="4"/>
  <c r="Z89" i="1"/>
  <c r="U90" i="1"/>
  <c r="X90" i="1" s="1"/>
  <c r="Y90" i="1" s="1"/>
  <c r="R91" i="1"/>
  <c r="AE86" i="1"/>
  <c r="AF84" i="1"/>
  <c r="AG105" i="1" s="1"/>
  <c r="AD87" i="1"/>
  <c r="AB87" i="1"/>
  <c r="V174" i="1"/>
  <c r="H91" i="1"/>
  <c r="S90" i="1"/>
  <c r="W173" i="1"/>
  <c r="AF85" i="1"/>
  <c r="AG106" i="1" s="1"/>
  <c r="AC87" i="1"/>
  <c r="AE87" i="1" s="1"/>
  <c r="AA88" i="1"/>
  <c r="L93" i="1" a="1"/>
  <c r="L93" i="1" s="1"/>
  <c r="T92" i="1"/>
  <c r="Z90" i="11" l="1"/>
  <c r="AD88" i="11"/>
  <c r="AB88" i="11"/>
  <c r="V175" i="11"/>
  <c r="S91" i="11"/>
  <c r="H92" i="11"/>
  <c r="W174" i="11"/>
  <c r="AC88" i="11"/>
  <c r="AE88" i="11" s="1"/>
  <c r="AA89" i="11"/>
  <c r="T93" i="11"/>
  <c r="L94" i="11" a="1"/>
  <c r="L94" i="11" s="1"/>
  <c r="R92" i="11"/>
  <c r="U91" i="11"/>
  <c r="X91" i="11" s="1"/>
  <c r="Y91" i="11" s="1"/>
  <c r="AF85" i="11"/>
  <c r="AG106" i="11" s="1"/>
  <c r="AE87" i="11"/>
  <c r="AF87" i="10"/>
  <c r="AG108" i="10" s="1"/>
  <c r="Z90" i="10"/>
  <c r="R92" i="10"/>
  <c r="U91" i="10"/>
  <c r="X91" i="10" s="1"/>
  <c r="Y91" i="10" s="1"/>
  <c r="V175" i="10"/>
  <c r="S91" i="10"/>
  <c r="H92" i="10"/>
  <c r="AD88" i="10"/>
  <c r="AB88" i="10"/>
  <c r="W174" i="10"/>
  <c r="T92" i="10"/>
  <c r="L93" i="10" a="1"/>
  <c r="L93" i="10" s="1"/>
  <c r="AC88" i="10"/>
  <c r="AE88" i="10" s="1"/>
  <c r="AA89" i="10"/>
  <c r="Z90" i="9"/>
  <c r="AF87" i="9"/>
  <c r="AG108" i="9" s="1"/>
  <c r="W174" i="9"/>
  <c r="T92" i="9"/>
  <c r="L93" i="9" a="1"/>
  <c r="L93" i="9" s="1"/>
  <c r="R92" i="9"/>
  <c r="U91" i="9"/>
  <c r="X91" i="9" s="1"/>
  <c r="Y91" i="9" s="1"/>
  <c r="V175" i="9"/>
  <c r="S91" i="9"/>
  <c r="H92" i="9"/>
  <c r="AC88" i="9"/>
  <c r="AE88" i="9" s="1"/>
  <c r="AA89" i="9"/>
  <c r="AD88" i="9"/>
  <c r="AB88" i="9"/>
  <c r="AD88" i="8"/>
  <c r="AB88" i="8"/>
  <c r="V175" i="8"/>
  <c r="H92" i="8"/>
  <c r="S91" i="8"/>
  <c r="Z90" i="8"/>
  <c r="U91" i="8"/>
  <c r="X91" i="8" s="1"/>
  <c r="Y91" i="8" s="1"/>
  <c r="R92" i="8"/>
  <c r="W174" i="8"/>
  <c r="AE87" i="8"/>
  <c r="AF85" i="8"/>
  <c r="AG106" i="8" s="1"/>
  <c r="L94" i="8" a="1"/>
  <c r="L94" i="8" s="1"/>
  <c r="T93" i="8"/>
  <c r="AF86" i="8"/>
  <c r="AG107" i="8" s="1"/>
  <c r="AC88" i="8"/>
  <c r="AE88" i="8" s="1"/>
  <c r="AA89" i="8"/>
  <c r="Z90" i="7"/>
  <c r="AD88" i="7"/>
  <c r="AB88" i="7"/>
  <c r="AF87" i="7"/>
  <c r="AG108" i="7" s="1"/>
  <c r="U91" i="7"/>
  <c r="X91" i="7" s="1"/>
  <c r="Y91" i="7" s="1"/>
  <c r="R92" i="7"/>
  <c r="L93" i="7" a="1"/>
  <c r="L93" i="7" s="1"/>
  <c r="T92" i="7"/>
  <c r="AC88" i="7"/>
  <c r="AE88" i="7" s="1"/>
  <c r="AA89" i="7"/>
  <c r="V175" i="7"/>
  <c r="S91" i="7"/>
  <c r="H92" i="7"/>
  <c r="W174" i="7"/>
  <c r="Z90" i="6"/>
  <c r="AD88" i="6"/>
  <c r="AB88" i="6"/>
  <c r="AF87" i="6"/>
  <c r="AG108" i="6" s="1"/>
  <c r="V175" i="6"/>
  <c r="H92" i="6"/>
  <c r="S91" i="6"/>
  <c r="T93" i="6"/>
  <c r="L94" i="6" a="1"/>
  <c r="L94" i="6" s="1"/>
  <c r="AA89" i="6"/>
  <c r="AC88" i="6"/>
  <c r="AE88" i="6" s="1"/>
  <c r="W174" i="6"/>
  <c r="R92" i="6"/>
  <c r="U91" i="6"/>
  <c r="X91" i="6" s="1"/>
  <c r="Y91" i="6" s="1"/>
  <c r="Z90" i="5"/>
  <c r="W174" i="5"/>
  <c r="L94" i="5" a="1"/>
  <c r="L94" i="5" s="1"/>
  <c r="T93" i="5"/>
  <c r="U91" i="5"/>
  <c r="X91" i="5" s="1"/>
  <c r="Y91" i="5" s="1"/>
  <c r="R92" i="5"/>
  <c r="AD88" i="5"/>
  <c r="AB88" i="5"/>
  <c r="V175" i="5"/>
  <c r="H92" i="5"/>
  <c r="S91" i="5"/>
  <c r="AF87" i="5"/>
  <c r="AG108" i="5" s="1"/>
  <c r="AC88" i="5"/>
  <c r="AE88" i="5" s="1"/>
  <c r="AA89" i="5"/>
  <c r="Z90" i="4"/>
  <c r="L94" i="4" a="1"/>
  <c r="L94" i="4" s="1"/>
  <c r="T93" i="4"/>
  <c r="AF85" i="4"/>
  <c r="AG106" i="4" s="1"/>
  <c r="AE87" i="4"/>
  <c r="V175" i="4"/>
  <c r="S91" i="4"/>
  <c r="H92" i="4"/>
  <c r="W174" i="4"/>
  <c r="AA89" i="4"/>
  <c r="AC88" i="4"/>
  <c r="AE88" i="4" s="1"/>
  <c r="R92" i="4"/>
  <c r="U91" i="4"/>
  <c r="X91" i="4" s="1"/>
  <c r="Y91" i="4" s="1"/>
  <c r="AB88" i="4"/>
  <c r="AD88" i="4"/>
  <c r="Z90" i="1"/>
  <c r="AF87" i="1"/>
  <c r="AG108" i="1" s="1"/>
  <c r="V175" i="1"/>
  <c r="H92" i="1"/>
  <c r="S91" i="1"/>
  <c r="U91" i="1"/>
  <c r="X91" i="1" s="1"/>
  <c r="Y91" i="1" s="1"/>
  <c r="R92" i="1"/>
  <c r="L94" i="1" a="1"/>
  <c r="L94" i="1" s="1"/>
  <c r="T93" i="1"/>
  <c r="AD88" i="1"/>
  <c r="AB88" i="1"/>
  <c r="W174" i="1"/>
  <c r="AF86" i="1"/>
  <c r="AG107" i="1" s="1"/>
  <c r="AC88" i="1"/>
  <c r="AE88" i="1" s="1"/>
  <c r="AA89" i="1"/>
  <c r="Z91" i="11" l="1"/>
  <c r="L95" i="11" a="1"/>
  <c r="L95" i="11" s="1"/>
  <c r="T94" i="11"/>
  <c r="U92" i="11"/>
  <c r="X92" i="11" s="1"/>
  <c r="Y92" i="11" s="1"/>
  <c r="R93" i="11"/>
  <c r="W175" i="11"/>
  <c r="AD89" i="11"/>
  <c r="AB89" i="11"/>
  <c r="V176" i="11"/>
  <c r="S92" i="11"/>
  <c r="H93" i="11"/>
  <c r="AF87" i="11"/>
  <c r="AG108" i="11" s="1"/>
  <c r="AA90" i="11"/>
  <c r="AC89" i="11"/>
  <c r="AE89" i="11" s="1"/>
  <c r="AF88" i="11"/>
  <c r="AG109" i="11" s="1"/>
  <c r="Z91" i="10"/>
  <c r="W175" i="10"/>
  <c r="U92" i="10"/>
  <c r="X92" i="10" s="1"/>
  <c r="Y92" i="10" s="1"/>
  <c r="R93" i="10"/>
  <c r="AC89" i="10"/>
  <c r="AE89" i="10" s="1"/>
  <c r="AA90" i="10"/>
  <c r="V176" i="10"/>
  <c r="S92" i="10"/>
  <c r="H93" i="10"/>
  <c r="AD89" i="10"/>
  <c r="AB89" i="10"/>
  <c r="T93" i="10"/>
  <c r="L94" i="10" a="1"/>
  <c r="L94" i="10" s="1"/>
  <c r="AF88" i="10"/>
  <c r="AG109" i="10" s="1"/>
  <c r="Z91" i="9"/>
  <c r="AD89" i="9"/>
  <c r="AB89" i="9"/>
  <c r="W175" i="9"/>
  <c r="V176" i="9"/>
  <c r="S92" i="9"/>
  <c r="H93" i="9"/>
  <c r="T93" i="9"/>
  <c r="L94" i="9" a="1"/>
  <c r="L94" i="9" s="1"/>
  <c r="AF88" i="9"/>
  <c r="AG109" i="9" s="1"/>
  <c r="U92" i="9"/>
  <c r="X92" i="9" s="1"/>
  <c r="Y92" i="9" s="1"/>
  <c r="R93" i="9"/>
  <c r="AC89" i="9"/>
  <c r="AE89" i="9" s="1"/>
  <c r="AA90" i="9"/>
  <c r="AF88" i="8"/>
  <c r="AG109" i="8" s="1"/>
  <c r="Z91" i="8"/>
  <c r="L95" i="8" a="1"/>
  <c r="L95" i="8" s="1"/>
  <c r="T94" i="8"/>
  <c r="AF87" i="8"/>
  <c r="AG108" i="8" s="1"/>
  <c r="AC89" i="8"/>
  <c r="AE89" i="8" s="1"/>
  <c r="AA90" i="8"/>
  <c r="V176" i="8"/>
  <c r="S92" i="8"/>
  <c r="H93" i="8"/>
  <c r="W175" i="8"/>
  <c r="R93" i="8"/>
  <c r="U92" i="8"/>
  <c r="X92" i="8" s="1"/>
  <c r="Y92" i="8" s="1"/>
  <c r="AD89" i="8"/>
  <c r="AB89" i="8"/>
  <c r="Z91" i="7"/>
  <c r="H93" i="7"/>
  <c r="S92" i="7"/>
  <c r="V176" i="7"/>
  <c r="AD89" i="7"/>
  <c r="AB89" i="7"/>
  <c r="AF88" i="7"/>
  <c r="AG109" i="7" s="1"/>
  <c r="U92" i="7"/>
  <c r="X92" i="7" s="1"/>
  <c r="Y92" i="7" s="1"/>
  <c r="R93" i="7"/>
  <c r="W175" i="7"/>
  <c r="AC89" i="7"/>
  <c r="AE89" i="7" s="1"/>
  <c r="AA90" i="7"/>
  <c r="L94" i="7" a="1"/>
  <c r="L94" i="7" s="1"/>
  <c r="T93" i="7"/>
  <c r="Z91" i="6"/>
  <c r="T94" i="6"/>
  <c r="L95" i="6" a="1"/>
  <c r="L95" i="6" s="1"/>
  <c r="AF88" i="6"/>
  <c r="AG109" i="6" s="1"/>
  <c r="AA90" i="6"/>
  <c r="AC89" i="6"/>
  <c r="AE89" i="6" s="1"/>
  <c r="AD89" i="6"/>
  <c r="AB89" i="6"/>
  <c r="V176" i="6"/>
  <c r="S92" i="6"/>
  <c r="H93" i="6"/>
  <c r="W175" i="6"/>
  <c r="R93" i="6"/>
  <c r="U92" i="6"/>
  <c r="X92" i="6" s="1"/>
  <c r="Y92" i="6" s="1"/>
  <c r="Z91" i="5"/>
  <c r="V176" i="5"/>
  <c r="H93" i="5"/>
  <c r="S92" i="5"/>
  <c r="W175" i="5"/>
  <c r="U92" i="5"/>
  <c r="X92" i="5" s="1"/>
  <c r="Y92" i="5" s="1"/>
  <c r="R93" i="5"/>
  <c r="L95" i="5" a="1"/>
  <c r="L95" i="5" s="1"/>
  <c r="T94" i="5"/>
  <c r="AD89" i="5"/>
  <c r="AB89" i="5"/>
  <c r="AC89" i="5"/>
  <c r="AE89" i="5" s="1"/>
  <c r="AA90" i="5"/>
  <c r="AF88" i="5"/>
  <c r="AG109" i="5" s="1"/>
  <c r="AF88" i="4"/>
  <c r="AG109" i="4" s="1"/>
  <c r="Z91" i="4"/>
  <c r="AB89" i="4"/>
  <c r="AD89" i="4"/>
  <c r="U92" i="4"/>
  <c r="X92" i="4" s="1"/>
  <c r="Y92" i="4" s="1"/>
  <c r="R93" i="4"/>
  <c r="W175" i="4"/>
  <c r="AF87" i="4"/>
  <c r="AG108" i="4" s="1"/>
  <c r="V176" i="4"/>
  <c r="S92" i="4"/>
  <c r="H93" i="4"/>
  <c r="AC89" i="4"/>
  <c r="AE89" i="4" s="1"/>
  <c r="AA90" i="4"/>
  <c r="L95" i="4" a="1"/>
  <c r="L95" i="4" s="1"/>
  <c r="T94" i="4"/>
  <c r="AF88" i="1"/>
  <c r="AG109" i="1" s="1"/>
  <c r="Z91" i="1"/>
  <c r="AD89" i="1"/>
  <c r="AB89" i="1"/>
  <c r="L95" i="1" a="1"/>
  <c r="L95" i="1" s="1"/>
  <c r="T94" i="1"/>
  <c r="H93" i="1"/>
  <c r="V176" i="1"/>
  <c r="S92" i="1"/>
  <c r="U92" i="1"/>
  <c r="X92" i="1" s="1"/>
  <c r="Y92" i="1" s="1"/>
  <c r="R93" i="1"/>
  <c r="W175" i="1"/>
  <c r="AA90" i="1"/>
  <c r="AC89" i="1"/>
  <c r="AE89" i="1" s="1"/>
  <c r="Z92" i="11" l="1"/>
  <c r="U93" i="11"/>
  <c r="X93" i="11" s="1"/>
  <c r="Y93" i="11" s="1"/>
  <c r="R94" i="11"/>
  <c r="AF89" i="11"/>
  <c r="L96" i="11" a="1"/>
  <c r="L96" i="11" s="1"/>
  <c r="T95" i="11"/>
  <c r="V177" i="11"/>
  <c r="H94" i="11"/>
  <c r="S93" i="11"/>
  <c r="AA91" i="11"/>
  <c r="AC90" i="11"/>
  <c r="AE90" i="11" s="1"/>
  <c r="W176" i="11"/>
  <c r="AG110" i="11"/>
  <c r="AD90" i="11"/>
  <c r="AB90" i="11"/>
  <c r="Z92" i="10"/>
  <c r="L95" i="10" a="1"/>
  <c r="L95" i="10" s="1"/>
  <c r="T94" i="10"/>
  <c r="U93" i="10"/>
  <c r="X93" i="10" s="1"/>
  <c r="Y93" i="10" s="1"/>
  <c r="R94" i="10"/>
  <c r="AF89" i="10"/>
  <c r="AG110" i="10" s="1"/>
  <c r="W176" i="10"/>
  <c r="V177" i="10"/>
  <c r="H94" i="10"/>
  <c r="S93" i="10"/>
  <c r="AD90" i="10"/>
  <c r="AB90" i="10"/>
  <c r="AC90" i="10"/>
  <c r="AE90" i="10" s="1"/>
  <c r="AA91" i="10"/>
  <c r="Z92" i="9"/>
  <c r="AF89" i="9"/>
  <c r="AG110" i="9" s="1"/>
  <c r="L95" i="9" a="1"/>
  <c r="L95" i="9" s="1"/>
  <c r="T94" i="9"/>
  <c r="W176" i="9"/>
  <c r="AC90" i="9"/>
  <c r="AE90" i="9" s="1"/>
  <c r="AA91" i="9"/>
  <c r="U93" i="9"/>
  <c r="X93" i="9" s="1"/>
  <c r="Y93" i="9" s="1"/>
  <c r="R94" i="9"/>
  <c r="V177" i="9"/>
  <c r="H94" i="9"/>
  <c r="S93" i="9"/>
  <c r="AD90" i="9"/>
  <c r="AB90" i="9"/>
  <c r="AF89" i="8"/>
  <c r="AG110" i="8" s="1"/>
  <c r="U93" i="8"/>
  <c r="X93" i="8" s="1"/>
  <c r="Y93" i="8" s="1"/>
  <c r="R94" i="8"/>
  <c r="T95" i="8"/>
  <c r="L96" i="8" a="1"/>
  <c r="L96" i="8" s="1"/>
  <c r="AD90" i="8"/>
  <c r="AB90" i="8"/>
  <c r="AC90" i="8"/>
  <c r="AE90" i="8" s="1"/>
  <c r="AA91" i="8"/>
  <c r="V177" i="8"/>
  <c r="S93" i="8"/>
  <c r="H94" i="8"/>
  <c r="W176" i="8"/>
  <c r="Z92" i="8"/>
  <c r="Z92" i="7"/>
  <c r="AF89" i="7"/>
  <c r="AG110" i="7" s="1"/>
  <c r="AD90" i="7"/>
  <c r="AB90" i="7"/>
  <c r="W176" i="7"/>
  <c r="U93" i="7"/>
  <c r="X93" i="7" s="1"/>
  <c r="Y93" i="7" s="1"/>
  <c r="R94" i="7"/>
  <c r="V177" i="7"/>
  <c r="H94" i="7"/>
  <c r="S93" i="7"/>
  <c r="AC90" i="7"/>
  <c r="AE90" i="7" s="1"/>
  <c r="AA91" i="7"/>
  <c r="L95" i="7" a="1"/>
  <c r="L95" i="7" s="1"/>
  <c r="T94" i="7"/>
  <c r="Z92" i="6"/>
  <c r="V177" i="6"/>
  <c r="H94" i="6"/>
  <c r="S93" i="6"/>
  <c r="W176" i="6"/>
  <c r="AF89" i="6"/>
  <c r="AG110" i="6" s="1"/>
  <c r="AD90" i="6"/>
  <c r="AB90" i="6"/>
  <c r="AA91" i="6"/>
  <c r="AC90" i="6"/>
  <c r="AE90" i="6" s="1"/>
  <c r="T95" i="6"/>
  <c r="L96" i="6" a="1"/>
  <c r="L96" i="6" s="1"/>
  <c r="R94" i="6"/>
  <c r="U93" i="6"/>
  <c r="X93" i="6" s="1"/>
  <c r="Y93" i="6" s="1"/>
  <c r="Z92" i="5"/>
  <c r="AD90" i="5"/>
  <c r="AB90" i="5"/>
  <c r="AF89" i="5"/>
  <c r="AG110" i="5" s="1"/>
  <c r="AC90" i="5"/>
  <c r="AE90" i="5" s="1"/>
  <c r="AA91" i="5"/>
  <c r="L96" i="5" a="1"/>
  <c r="L96" i="5" s="1"/>
  <c r="T95" i="5"/>
  <c r="U93" i="5"/>
  <c r="X93" i="5" s="1"/>
  <c r="Y93" i="5" s="1"/>
  <c r="R94" i="5"/>
  <c r="V177" i="5"/>
  <c r="H94" i="5"/>
  <c r="S93" i="5"/>
  <c r="W176" i="5"/>
  <c r="Z92" i="4"/>
  <c r="V177" i="4"/>
  <c r="H94" i="4"/>
  <c r="S93" i="4"/>
  <c r="AF89" i="4"/>
  <c r="W176" i="4"/>
  <c r="U93" i="4"/>
  <c r="X93" i="4" s="1"/>
  <c r="Y93" i="4" s="1"/>
  <c r="R94" i="4"/>
  <c r="AG110" i="4"/>
  <c r="AA91" i="4"/>
  <c r="AC90" i="4"/>
  <c r="AE90" i="4" s="1"/>
  <c r="L96" i="4" a="1"/>
  <c r="L96" i="4" s="1"/>
  <c r="T95" i="4"/>
  <c r="AD90" i="4"/>
  <c r="AB90" i="4"/>
  <c r="Z92" i="1"/>
  <c r="T95" i="1"/>
  <c r="L96" i="1" a="1"/>
  <c r="L96" i="1" s="1"/>
  <c r="V177" i="1"/>
  <c r="H94" i="1"/>
  <c r="S93" i="1"/>
  <c r="R94" i="1"/>
  <c r="U93" i="1"/>
  <c r="X93" i="1" s="1"/>
  <c r="Y93" i="1" s="1"/>
  <c r="W176" i="1"/>
  <c r="AF89" i="1"/>
  <c r="AG110" i="1" s="1"/>
  <c r="AA91" i="1"/>
  <c r="AC90" i="1"/>
  <c r="AE90" i="1" s="1"/>
  <c r="AB90" i="1"/>
  <c r="AD90" i="1"/>
  <c r="Z93" i="11" l="1"/>
  <c r="AF90" i="11"/>
  <c r="AG111" i="11" s="1"/>
  <c r="L97" i="11" a="1"/>
  <c r="L97" i="11" s="1"/>
  <c r="T96" i="11"/>
  <c r="U94" i="11"/>
  <c r="X94" i="11" s="1"/>
  <c r="Y94" i="11" s="1"/>
  <c r="R95" i="11"/>
  <c r="W177" i="11"/>
  <c r="AA92" i="11"/>
  <c r="AC91" i="11"/>
  <c r="AE91" i="11" s="1"/>
  <c r="AD91" i="11"/>
  <c r="AB91" i="11"/>
  <c r="V178" i="11"/>
  <c r="H95" i="11"/>
  <c r="S94" i="11"/>
  <c r="Z93" i="10"/>
  <c r="V178" i="10"/>
  <c r="H95" i="10"/>
  <c r="S94" i="10"/>
  <c r="U94" i="10"/>
  <c r="X94" i="10" s="1"/>
  <c r="Y94" i="10" s="1"/>
  <c r="R95" i="10"/>
  <c r="W177" i="10"/>
  <c r="L96" i="10" a="1"/>
  <c r="L96" i="10" s="1"/>
  <c r="T95" i="10"/>
  <c r="AC91" i="10"/>
  <c r="AE91" i="10" s="1"/>
  <c r="AA92" i="10"/>
  <c r="AD91" i="10"/>
  <c r="AB91" i="10"/>
  <c r="AF90" i="10"/>
  <c r="AG111" i="10" s="1"/>
  <c r="Z93" i="9"/>
  <c r="AD91" i="9"/>
  <c r="AB91" i="9"/>
  <c r="V178" i="9"/>
  <c r="H95" i="9"/>
  <c r="S94" i="9"/>
  <c r="U94" i="9"/>
  <c r="X94" i="9" s="1"/>
  <c r="Y94" i="9" s="1"/>
  <c r="R95" i="9"/>
  <c r="W177" i="9"/>
  <c r="AF90" i="9"/>
  <c r="AG111" i="9" s="1"/>
  <c r="L96" i="9" a="1"/>
  <c r="L96" i="9" s="1"/>
  <c r="T95" i="9"/>
  <c r="AC91" i="9"/>
  <c r="AE91" i="9" s="1"/>
  <c r="AA92" i="9"/>
  <c r="W177" i="8"/>
  <c r="AF90" i="8"/>
  <c r="AG111" i="8" s="1"/>
  <c r="U94" i="8"/>
  <c r="X94" i="8" s="1"/>
  <c r="Y94" i="8" s="1"/>
  <c r="R95" i="8"/>
  <c r="Z93" i="8"/>
  <c r="V178" i="8"/>
  <c r="H95" i="8"/>
  <c r="S94" i="8"/>
  <c r="AB91" i="8"/>
  <c r="AD91" i="8"/>
  <c r="T96" i="8"/>
  <c r="L97" i="8" a="1"/>
  <c r="L97" i="8" s="1"/>
  <c r="AA92" i="8"/>
  <c r="AC91" i="8"/>
  <c r="AE91" i="8" s="1"/>
  <c r="Z93" i="7"/>
  <c r="AF90" i="7"/>
  <c r="AG111" i="7" s="1"/>
  <c r="W177" i="7"/>
  <c r="U94" i="7"/>
  <c r="X94" i="7" s="1"/>
  <c r="Y94" i="7" s="1"/>
  <c r="R95" i="7"/>
  <c r="AD91" i="7"/>
  <c r="AB91" i="7"/>
  <c r="V178" i="7"/>
  <c r="H95" i="7"/>
  <c r="S94" i="7"/>
  <c r="AC91" i="7"/>
  <c r="AE91" i="7" s="1"/>
  <c r="AA92" i="7"/>
  <c r="L96" i="7" a="1"/>
  <c r="L96" i="7" s="1"/>
  <c r="T95" i="7"/>
  <c r="T96" i="6"/>
  <c r="L97" i="6" a="1"/>
  <c r="L97" i="6" s="1"/>
  <c r="R95" i="6"/>
  <c r="U94" i="6"/>
  <c r="X94" i="6" s="1"/>
  <c r="Y94" i="6" s="1"/>
  <c r="Z93" i="6"/>
  <c r="V178" i="6"/>
  <c r="S94" i="6"/>
  <c r="H95" i="6"/>
  <c r="AF90" i="6"/>
  <c r="AG111" i="6" s="1"/>
  <c r="W177" i="6"/>
  <c r="AB91" i="6"/>
  <c r="AD91" i="6"/>
  <c r="AC91" i="6"/>
  <c r="AE91" i="6" s="1"/>
  <c r="AA92" i="6"/>
  <c r="Z93" i="5"/>
  <c r="R95" i="5"/>
  <c r="U94" i="5"/>
  <c r="X94" i="5" s="1"/>
  <c r="Y94" i="5" s="1"/>
  <c r="T96" i="5"/>
  <c r="L97" i="5" a="1"/>
  <c r="L97" i="5" s="1"/>
  <c r="W177" i="5"/>
  <c r="V178" i="5"/>
  <c r="H95" i="5"/>
  <c r="S94" i="5"/>
  <c r="AF90" i="5"/>
  <c r="AG111" i="5" s="1"/>
  <c r="AA92" i="5"/>
  <c r="AC91" i="5"/>
  <c r="AE91" i="5" s="1"/>
  <c r="AD91" i="5"/>
  <c r="AB91" i="5"/>
  <c r="AF90" i="4"/>
  <c r="AG111" i="4" s="1"/>
  <c r="Z93" i="4"/>
  <c r="R95" i="4"/>
  <c r="U94" i="4"/>
  <c r="X94" i="4" s="1"/>
  <c r="Y94" i="4" s="1"/>
  <c r="AD91" i="4"/>
  <c r="AB91" i="4"/>
  <c r="V178" i="4"/>
  <c r="H95" i="4"/>
  <c r="S94" i="4"/>
  <c r="W177" i="4"/>
  <c r="AC91" i="4"/>
  <c r="AE91" i="4" s="1"/>
  <c r="AF91" i="4" s="1"/>
  <c r="AA92" i="4"/>
  <c r="L97" i="4" a="1"/>
  <c r="L97" i="4" s="1"/>
  <c r="T96" i="4"/>
  <c r="Z93" i="1"/>
  <c r="AB91" i="1"/>
  <c r="AD91" i="1"/>
  <c r="AF90" i="1"/>
  <c r="R95" i="1"/>
  <c r="U94" i="1"/>
  <c r="X94" i="1" s="1"/>
  <c r="Y94" i="1" s="1"/>
  <c r="W177" i="1"/>
  <c r="T96" i="1"/>
  <c r="L97" i="1" a="1"/>
  <c r="L97" i="1" s="1"/>
  <c r="V178" i="1"/>
  <c r="S94" i="1"/>
  <c r="H95" i="1"/>
  <c r="AG111" i="1"/>
  <c r="AC91" i="1"/>
  <c r="AE91" i="1" s="1"/>
  <c r="AA92" i="1"/>
  <c r="Z94" i="11" l="1"/>
  <c r="AF91" i="11"/>
  <c r="T97" i="11"/>
  <c r="L98" i="11" a="1"/>
  <c r="L98" i="11" s="1"/>
  <c r="AG112" i="11"/>
  <c r="AD92" i="11"/>
  <c r="AB92" i="11"/>
  <c r="V179" i="11"/>
  <c r="S95" i="11"/>
  <c r="H96" i="11"/>
  <c r="AA93" i="11"/>
  <c r="AC92" i="11"/>
  <c r="AE92" i="11" s="1"/>
  <c r="W178" i="11"/>
  <c r="R96" i="11"/>
  <c r="U95" i="11"/>
  <c r="X95" i="11" s="1"/>
  <c r="Y95" i="11" s="1"/>
  <c r="Z94" i="10"/>
  <c r="L97" i="10" a="1"/>
  <c r="L97" i="10" s="1"/>
  <c r="T96" i="10"/>
  <c r="U95" i="10"/>
  <c r="X95" i="10" s="1"/>
  <c r="Y95" i="10" s="1"/>
  <c r="R96" i="10"/>
  <c r="V179" i="10"/>
  <c r="H96" i="10"/>
  <c r="S95" i="10"/>
  <c r="W178" i="10"/>
  <c r="AF91" i="10"/>
  <c r="AG112" i="10" s="1"/>
  <c r="AC92" i="10"/>
  <c r="AE92" i="10" s="1"/>
  <c r="AA93" i="10"/>
  <c r="AD92" i="10"/>
  <c r="AB92" i="10"/>
  <c r="Z94" i="9"/>
  <c r="V179" i="9"/>
  <c r="H96" i="9"/>
  <c r="S95" i="9"/>
  <c r="L97" i="9" a="1"/>
  <c r="L97" i="9" s="1"/>
  <c r="T96" i="9"/>
  <c r="W178" i="9"/>
  <c r="AC92" i="9"/>
  <c r="AE92" i="9" s="1"/>
  <c r="AA93" i="9"/>
  <c r="AF91" i="9"/>
  <c r="AG112" i="9" s="1"/>
  <c r="U95" i="9"/>
  <c r="X95" i="9" s="1"/>
  <c r="Y95" i="9" s="1"/>
  <c r="R96" i="9"/>
  <c r="AD92" i="9"/>
  <c r="AB92" i="9"/>
  <c r="Z94" i="8"/>
  <c r="L98" i="8" a="1"/>
  <c r="L98" i="8" s="1"/>
  <c r="T97" i="8"/>
  <c r="W178" i="8"/>
  <c r="AC92" i="8"/>
  <c r="AE92" i="8" s="1"/>
  <c r="AA93" i="8"/>
  <c r="V179" i="8"/>
  <c r="H96" i="8"/>
  <c r="S95" i="8"/>
  <c r="AF91" i="8"/>
  <c r="AG112" i="8" s="1"/>
  <c r="R96" i="8"/>
  <c r="U95" i="8"/>
  <c r="X95" i="8" s="1"/>
  <c r="Y95" i="8" s="1"/>
  <c r="AD92" i="8"/>
  <c r="AB92" i="8"/>
  <c r="Z94" i="7"/>
  <c r="AD92" i="7"/>
  <c r="AB92" i="7"/>
  <c r="V179" i="7"/>
  <c r="H96" i="7"/>
  <c r="S95" i="7"/>
  <c r="AF91" i="7"/>
  <c r="AG112" i="7" s="1"/>
  <c r="W178" i="7"/>
  <c r="R96" i="7"/>
  <c r="U95" i="7"/>
  <c r="X95" i="7" s="1"/>
  <c r="Y95" i="7" s="1"/>
  <c r="AC92" i="7"/>
  <c r="AE92" i="7" s="1"/>
  <c r="AA93" i="7"/>
  <c r="L97" i="7" a="1"/>
  <c r="L97" i="7" s="1"/>
  <c r="T96" i="7"/>
  <c r="W178" i="6"/>
  <c r="AC92" i="6"/>
  <c r="AE92" i="6" s="1"/>
  <c r="AA93" i="6"/>
  <c r="U95" i="6"/>
  <c r="X95" i="6" s="1"/>
  <c r="Y95" i="6" s="1"/>
  <c r="R96" i="6"/>
  <c r="T97" i="6"/>
  <c r="L98" i="6" a="1"/>
  <c r="L98" i="6" s="1"/>
  <c r="V179" i="6"/>
  <c r="S95" i="6"/>
  <c r="H96" i="6"/>
  <c r="Z94" i="6"/>
  <c r="AD92" i="6"/>
  <c r="AB92" i="6"/>
  <c r="AF91" i="6"/>
  <c r="AG112" i="6" s="1"/>
  <c r="Z94" i="5"/>
  <c r="AF91" i="5"/>
  <c r="AG112" i="5" s="1"/>
  <c r="W178" i="5"/>
  <c r="AB92" i="5"/>
  <c r="AD92" i="5"/>
  <c r="T97" i="5"/>
  <c r="L98" i="5" a="1"/>
  <c r="L98" i="5" s="1"/>
  <c r="AA93" i="5"/>
  <c r="AC92" i="5"/>
  <c r="AE92" i="5" s="1"/>
  <c r="V179" i="5"/>
  <c r="H96" i="5"/>
  <c r="S95" i="5"/>
  <c r="R96" i="5"/>
  <c r="U95" i="5"/>
  <c r="X95" i="5" s="1"/>
  <c r="Y95" i="5" s="1"/>
  <c r="Z94" i="4"/>
  <c r="AG112" i="4"/>
  <c r="V179" i="4"/>
  <c r="S95" i="4"/>
  <c r="H96" i="4"/>
  <c r="W178" i="4"/>
  <c r="U95" i="4"/>
  <c r="X95" i="4" s="1"/>
  <c r="Y95" i="4" s="1"/>
  <c r="R96" i="4"/>
  <c r="AC92" i="4"/>
  <c r="AE92" i="4" s="1"/>
  <c r="AA93" i="4"/>
  <c r="L98" i="4" a="1"/>
  <c r="L98" i="4" s="1"/>
  <c r="T97" i="4"/>
  <c r="AD92" i="4"/>
  <c r="AB92" i="4"/>
  <c r="Z94" i="1"/>
  <c r="V179" i="1"/>
  <c r="S95" i="1"/>
  <c r="H96" i="1"/>
  <c r="W178" i="1"/>
  <c r="T97" i="1"/>
  <c r="L98" i="1" a="1"/>
  <c r="L98" i="1" s="1"/>
  <c r="U95" i="1"/>
  <c r="X95" i="1" s="1"/>
  <c r="Y95" i="1" s="1"/>
  <c r="R96" i="1"/>
  <c r="AC92" i="1"/>
  <c r="AE92" i="1" s="1"/>
  <c r="AA93" i="1"/>
  <c r="AD92" i="1"/>
  <c r="AB92" i="1"/>
  <c r="AF91" i="1"/>
  <c r="AG112" i="1" s="1"/>
  <c r="Z95" i="11" l="1"/>
  <c r="V180" i="11"/>
  <c r="H97" i="11"/>
  <c r="S96" i="11"/>
  <c r="AF92" i="11"/>
  <c r="W179" i="11"/>
  <c r="T98" i="11"/>
  <c r="L99" i="11" a="1"/>
  <c r="L99" i="11" s="1"/>
  <c r="AC93" i="11"/>
  <c r="AE93" i="11" s="1"/>
  <c r="AA94" i="11"/>
  <c r="AB93" i="11"/>
  <c r="AD93" i="11"/>
  <c r="AG113" i="11"/>
  <c r="R97" i="11"/>
  <c r="U96" i="11"/>
  <c r="X96" i="11" s="1"/>
  <c r="Y96" i="11" s="1"/>
  <c r="Z95" i="10"/>
  <c r="AD93" i="10"/>
  <c r="AB93" i="10"/>
  <c r="U96" i="10"/>
  <c r="X96" i="10" s="1"/>
  <c r="Y96" i="10" s="1"/>
  <c r="R97" i="10"/>
  <c r="L98" i="10" a="1"/>
  <c r="L98" i="10" s="1"/>
  <c r="T97" i="10"/>
  <c r="V180" i="10"/>
  <c r="H97" i="10"/>
  <c r="S96" i="10"/>
  <c r="W179" i="10"/>
  <c r="AC93" i="10"/>
  <c r="AE93" i="10" s="1"/>
  <c r="AA94" i="10"/>
  <c r="AF92" i="10"/>
  <c r="AG113" i="10" s="1"/>
  <c r="Z95" i="9"/>
  <c r="U96" i="9"/>
  <c r="X96" i="9" s="1"/>
  <c r="Y96" i="9" s="1"/>
  <c r="R97" i="9"/>
  <c r="AF92" i="9"/>
  <c r="AG113" i="9" s="1"/>
  <c r="V180" i="9"/>
  <c r="H97" i="9"/>
  <c r="S96" i="9"/>
  <c r="AD93" i="9"/>
  <c r="AB93" i="9"/>
  <c r="W179" i="9"/>
  <c r="AC93" i="9"/>
  <c r="AE93" i="9" s="1"/>
  <c r="AA94" i="9"/>
  <c r="L98" i="9" a="1"/>
  <c r="L98" i="9" s="1"/>
  <c r="T97" i="9"/>
  <c r="Z95" i="8"/>
  <c r="U96" i="8"/>
  <c r="X96" i="8" s="1"/>
  <c r="Y96" i="8" s="1"/>
  <c r="R97" i="8"/>
  <c r="V180" i="8"/>
  <c r="S96" i="8"/>
  <c r="H97" i="8"/>
  <c r="W179" i="8"/>
  <c r="L99" i="8" a="1"/>
  <c r="L99" i="8" s="1"/>
  <c r="T98" i="8"/>
  <c r="AD93" i="8"/>
  <c r="AB93" i="8"/>
  <c r="AC93" i="8"/>
  <c r="AE93" i="8" s="1"/>
  <c r="AA94" i="8"/>
  <c r="AF92" i="8"/>
  <c r="AG113" i="8" s="1"/>
  <c r="Z95" i="7"/>
  <c r="V180" i="7"/>
  <c r="H97" i="7"/>
  <c r="S96" i="7"/>
  <c r="AB93" i="7"/>
  <c r="AD93" i="7"/>
  <c r="W179" i="7"/>
  <c r="AF92" i="7"/>
  <c r="AG113" i="7" s="1"/>
  <c r="R97" i="7"/>
  <c r="U96" i="7"/>
  <c r="X96" i="7" s="1"/>
  <c r="Y96" i="7" s="1"/>
  <c r="AA94" i="7"/>
  <c r="AC93" i="7"/>
  <c r="AE93" i="7" s="1"/>
  <c r="T97" i="7"/>
  <c r="L98" i="7" a="1"/>
  <c r="L98" i="7" s="1"/>
  <c r="V180" i="6"/>
  <c r="H97" i="6"/>
  <c r="S96" i="6"/>
  <c r="Z95" i="6"/>
  <c r="AF92" i="6"/>
  <c r="AG113" i="6" s="1"/>
  <c r="L99" i="6" a="1"/>
  <c r="L99" i="6" s="1"/>
  <c r="T98" i="6"/>
  <c r="U96" i="6"/>
  <c r="X96" i="6" s="1"/>
  <c r="Y96" i="6" s="1"/>
  <c r="R97" i="6"/>
  <c r="AD93" i="6"/>
  <c r="AB93" i="6"/>
  <c r="AC93" i="6"/>
  <c r="AE93" i="6" s="1"/>
  <c r="AA94" i="6"/>
  <c r="W179" i="6"/>
  <c r="Z95" i="5"/>
  <c r="R97" i="5"/>
  <c r="U96" i="5"/>
  <c r="X96" i="5" s="1"/>
  <c r="Y96" i="5" s="1"/>
  <c r="AF92" i="5"/>
  <c r="AG113" i="5" s="1"/>
  <c r="AD93" i="5"/>
  <c r="AB93" i="5"/>
  <c r="T98" i="5"/>
  <c r="L99" i="5" a="1"/>
  <c r="L99" i="5" s="1"/>
  <c r="W179" i="5"/>
  <c r="AC93" i="5"/>
  <c r="AE93" i="5" s="1"/>
  <c r="AA94" i="5"/>
  <c r="V180" i="5"/>
  <c r="S96" i="5"/>
  <c r="H97" i="5"/>
  <c r="AF92" i="4"/>
  <c r="AG113" i="4" s="1"/>
  <c r="Z95" i="4"/>
  <c r="AD93" i="4"/>
  <c r="AB93" i="4"/>
  <c r="V180" i="4"/>
  <c r="H97" i="4"/>
  <c r="S96" i="4"/>
  <c r="U96" i="4"/>
  <c r="X96" i="4" s="1"/>
  <c r="Y96" i="4" s="1"/>
  <c r="R97" i="4"/>
  <c r="W179" i="4"/>
  <c r="AC93" i="4"/>
  <c r="AE93" i="4" s="1"/>
  <c r="AA94" i="4"/>
  <c r="L99" i="4" a="1"/>
  <c r="L99" i="4" s="1"/>
  <c r="T98" i="4"/>
  <c r="Z95" i="1"/>
  <c r="AD93" i="1"/>
  <c r="AB93" i="1"/>
  <c r="U96" i="1"/>
  <c r="X96" i="1" s="1"/>
  <c r="Y96" i="1" s="1"/>
  <c r="R97" i="1"/>
  <c r="V180" i="1"/>
  <c r="H97" i="1"/>
  <c r="S96" i="1"/>
  <c r="AF92" i="1"/>
  <c r="AG113" i="1" s="1"/>
  <c r="L99" i="1" a="1"/>
  <c r="L99" i="1" s="1"/>
  <c r="T98" i="1"/>
  <c r="W179" i="1"/>
  <c r="AC93" i="1"/>
  <c r="AE93" i="1" s="1"/>
  <c r="AA94" i="1"/>
  <c r="Z96" i="11" l="1"/>
  <c r="V181" i="11"/>
  <c r="H98" i="11"/>
  <c r="S97" i="11"/>
  <c r="T99" i="11"/>
  <c r="L100" i="11" a="1"/>
  <c r="L100" i="11" s="1"/>
  <c r="W180" i="11"/>
  <c r="AF93" i="11"/>
  <c r="AG114" i="11" s="1"/>
  <c r="AA95" i="11"/>
  <c r="AC94" i="11"/>
  <c r="AE94" i="11" s="1"/>
  <c r="AD94" i="11"/>
  <c r="AB94" i="11"/>
  <c r="R98" i="11"/>
  <c r="U97" i="11"/>
  <c r="X97" i="11" s="1"/>
  <c r="Y97" i="11" s="1"/>
  <c r="Z96" i="10"/>
  <c r="T98" i="10"/>
  <c r="L99" i="10" a="1"/>
  <c r="L99" i="10" s="1"/>
  <c r="AF93" i="10"/>
  <c r="W180" i="10"/>
  <c r="R98" i="10"/>
  <c r="U97" i="10"/>
  <c r="X97" i="10" s="1"/>
  <c r="Y97" i="10" s="1"/>
  <c r="V181" i="10"/>
  <c r="H98" i="10"/>
  <c r="S97" i="10"/>
  <c r="AG114" i="10"/>
  <c r="AD94" i="10"/>
  <c r="AB94" i="10"/>
  <c r="AA95" i="10"/>
  <c r="AC94" i="10"/>
  <c r="AE94" i="10" s="1"/>
  <c r="Z96" i="9"/>
  <c r="AF93" i="9"/>
  <c r="AG114" i="9" s="1"/>
  <c r="L99" i="9" a="1"/>
  <c r="L99" i="9" s="1"/>
  <c r="T98" i="9"/>
  <c r="V181" i="9"/>
  <c r="H98" i="9"/>
  <c r="S97" i="9"/>
  <c r="AB94" i="9"/>
  <c r="AD94" i="9"/>
  <c r="W180" i="9"/>
  <c r="R98" i="9"/>
  <c r="U97" i="9"/>
  <c r="X97" i="9" s="1"/>
  <c r="Y97" i="9" s="1"/>
  <c r="AA95" i="9"/>
  <c r="AC94" i="9"/>
  <c r="AE94" i="9" s="1"/>
  <c r="Z96" i="8"/>
  <c r="L100" i="8" a="1"/>
  <c r="L100" i="8" s="1"/>
  <c r="T99" i="8"/>
  <c r="W180" i="8"/>
  <c r="R98" i="8"/>
  <c r="U97" i="8"/>
  <c r="X97" i="8" s="1"/>
  <c r="Y97" i="8" s="1"/>
  <c r="AF93" i="8"/>
  <c r="AG114" i="8" s="1"/>
  <c r="AD94" i="8"/>
  <c r="AB94" i="8"/>
  <c r="V181" i="8"/>
  <c r="S97" i="8"/>
  <c r="H98" i="8"/>
  <c r="AA95" i="8"/>
  <c r="AC94" i="8"/>
  <c r="AE94" i="8" s="1"/>
  <c r="Z96" i="7"/>
  <c r="R98" i="7"/>
  <c r="U97" i="7"/>
  <c r="X97" i="7" s="1"/>
  <c r="Y97" i="7" s="1"/>
  <c r="AD94" i="7"/>
  <c r="AB94" i="7"/>
  <c r="V181" i="7"/>
  <c r="H98" i="7"/>
  <c r="S97" i="7"/>
  <c r="W180" i="7"/>
  <c r="T98" i="7"/>
  <c r="L99" i="7" a="1"/>
  <c r="L99" i="7" s="1"/>
  <c r="AA95" i="7"/>
  <c r="AC94" i="7"/>
  <c r="AE94" i="7" s="1"/>
  <c r="AF93" i="7"/>
  <c r="AG114" i="7" s="1"/>
  <c r="Z96" i="6"/>
  <c r="AF93" i="6"/>
  <c r="AD94" i="6"/>
  <c r="AB94" i="6"/>
  <c r="U97" i="6"/>
  <c r="X97" i="6" s="1"/>
  <c r="Y97" i="6" s="1"/>
  <c r="R98" i="6"/>
  <c r="AG114" i="6"/>
  <c r="AC94" i="6"/>
  <c r="AE94" i="6" s="1"/>
  <c r="AA95" i="6"/>
  <c r="V181" i="6"/>
  <c r="H98" i="6"/>
  <c r="S97" i="6"/>
  <c r="L100" i="6" a="1"/>
  <c r="L100" i="6" s="1"/>
  <c r="T99" i="6"/>
  <c r="W180" i="6"/>
  <c r="Z96" i="5"/>
  <c r="AF93" i="5"/>
  <c r="L100" i="5" a="1"/>
  <c r="L100" i="5" s="1"/>
  <c r="T99" i="5"/>
  <c r="AD94" i="5"/>
  <c r="AB94" i="5"/>
  <c r="AG114" i="5"/>
  <c r="AC94" i="5"/>
  <c r="AE94" i="5" s="1"/>
  <c r="AA95" i="5"/>
  <c r="W180" i="5"/>
  <c r="U97" i="5"/>
  <c r="X97" i="5" s="1"/>
  <c r="Y97" i="5" s="1"/>
  <c r="R98" i="5"/>
  <c r="V181" i="5"/>
  <c r="S97" i="5"/>
  <c r="H98" i="5"/>
  <c r="AF93" i="4"/>
  <c r="AG114" i="4" s="1"/>
  <c r="Z96" i="4"/>
  <c r="R98" i="4"/>
  <c r="U97" i="4"/>
  <c r="X97" i="4" s="1"/>
  <c r="Y97" i="4" s="1"/>
  <c r="V181" i="4"/>
  <c r="H98" i="4"/>
  <c r="S97" i="4"/>
  <c r="W180" i="4"/>
  <c r="AC94" i="4"/>
  <c r="AE94" i="4" s="1"/>
  <c r="AA95" i="4"/>
  <c r="L100" i="4" a="1"/>
  <c r="L100" i="4" s="1"/>
  <c r="T99" i="4"/>
  <c r="AD94" i="4"/>
  <c r="AB94" i="4"/>
  <c r="Z96" i="1"/>
  <c r="L100" i="1" a="1"/>
  <c r="L100" i="1" s="1"/>
  <c r="T99" i="1"/>
  <c r="W180" i="1"/>
  <c r="U97" i="1"/>
  <c r="X97" i="1" s="1"/>
  <c r="Y97" i="1" s="1"/>
  <c r="R98" i="1"/>
  <c r="AC94" i="1"/>
  <c r="AE94" i="1" s="1"/>
  <c r="AA95" i="1"/>
  <c r="V181" i="1"/>
  <c r="H98" i="1"/>
  <c r="S97" i="1"/>
  <c r="AD94" i="1"/>
  <c r="AB94" i="1"/>
  <c r="AF93" i="1"/>
  <c r="AG114" i="1" s="1"/>
  <c r="Z97" i="11" l="1"/>
  <c r="AD95" i="11"/>
  <c r="AB95" i="11"/>
  <c r="V182" i="11"/>
  <c r="S98" i="11"/>
  <c r="H99" i="11"/>
  <c r="AF94" i="11"/>
  <c r="AG115" i="11" s="1"/>
  <c r="W181" i="11"/>
  <c r="AA96" i="11"/>
  <c r="AC95" i="11"/>
  <c r="AE95" i="11" s="1"/>
  <c r="L101" i="11" a="1"/>
  <c r="L101" i="11" s="1"/>
  <c r="T100" i="11"/>
  <c r="R99" i="11"/>
  <c r="U98" i="11"/>
  <c r="X98" i="11" s="1"/>
  <c r="Y98" i="11" s="1"/>
  <c r="Z97" i="10"/>
  <c r="W181" i="10"/>
  <c r="L100" i="10" a="1"/>
  <c r="L100" i="10" s="1"/>
  <c r="T99" i="10"/>
  <c r="V182" i="10"/>
  <c r="S98" i="10"/>
  <c r="H99" i="10"/>
  <c r="U98" i="10"/>
  <c r="X98" i="10" s="1"/>
  <c r="Y98" i="10" s="1"/>
  <c r="R99" i="10"/>
  <c r="AF94" i="10"/>
  <c r="AG115" i="10" s="1"/>
  <c r="AA96" i="10"/>
  <c r="AC95" i="10"/>
  <c r="AE95" i="10" s="1"/>
  <c r="AB95" i="10"/>
  <c r="AD95" i="10"/>
  <c r="Z97" i="9"/>
  <c r="V182" i="9"/>
  <c r="H99" i="9"/>
  <c r="S98" i="9"/>
  <c r="W181" i="9"/>
  <c r="R99" i="9"/>
  <c r="U98" i="9"/>
  <c r="X98" i="9" s="1"/>
  <c r="Y98" i="9" s="1"/>
  <c r="T99" i="9"/>
  <c r="L100" i="9" a="1"/>
  <c r="L100" i="9" s="1"/>
  <c r="AA96" i="9"/>
  <c r="AC95" i="9"/>
  <c r="AE95" i="9" s="1"/>
  <c r="AF94" i="9"/>
  <c r="AG115" i="9" s="1"/>
  <c r="AB95" i="9"/>
  <c r="AD95" i="9"/>
  <c r="Z97" i="8"/>
  <c r="AD95" i="8"/>
  <c r="AB95" i="8"/>
  <c r="L101" i="8" a="1"/>
  <c r="L101" i="8" s="1"/>
  <c r="T100" i="8"/>
  <c r="V182" i="8"/>
  <c r="H99" i="8"/>
  <c r="S98" i="8"/>
  <c r="AA96" i="8"/>
  <c r="AC95" i="8"/>
  <c r="AE95" i="8" s="1"/>
  <c r="W181" i="8"/>
  <c r="U98" i="8"/>
  <c r="X98" i="8" s="1"/>
  <c r="Y98" i="8" s="1"/>
  <c r="R99" i="8"/>
  <c r="AF94" i="8"/>
  <c r="AG115" i="8" s="1"/>
  <c r="Z97" i="7"/>
  <c r="T99" i="7"/>
  <c r="L100" i="7" a="1"/>
  <c r="L100" i="7" s="1"/>
  <c r="AF94" i="7"/>
  <c r="AG115" i="7" s="1"/>
  <c r="R99" i="7"/>
  <c r="U98" i="7"/>
  <c r="X98" i="7" s="1"/>
  <c r="Y98" i="7" s="1"/>
  <c r="V182" i="7"/>
  <c r="S98" i="7"/>
  <c r="H99" i="7"/>
  <c r="W181" i="7"/>
  <c r="AC95" i="7"/>
  <c r="AE95" i="7" s="1"/>
  <c r="AA96" i="7"/>
  <c r="AD95" i="7"/>
  <c r="AB95" i="7"/>
  <c r="Z97" i="6"/>
  <c r="AD95" i="6"/>
  <c r="AB95" i="6"/>
  <c r="L101" i="6" a="1"/>
  <c r="L101" i="6" s="1"/>
  <c r="T100" i="6"/>
  <c r="AF94" i="6"/>
  <c r="AG115" i="6" s="1"/>
  <c r="V182" i="6"/>
  <c r="H99" i="6"/>
  <c r="S98" i="6"/>
  <c r="W181" i="6"/>
  <c r="AA96" i="6"/>
  <c r="AC95" i="6"/>
  <c r="AE95" i="6" s="1"/>
  <c r="U98" i="6"/>
  <c r="X98" i="6" s="1"/>
  <c r="Y98" i="6" s="1"/>
  <c r="R99" i="6"/>
  <c r="Z97" i="5"/>
  <c r="W181" i="5"/>
  <c r="AF94" i="5"/>
  <c r="AD95" i="5"/>
  <c r="AB95" i="5"/>
  <c r="AG115" i="5"/>
  <c r="U98" i="5"/>
  <c r="X98" i="5" s="1"/>
  <c r="Y98" i="5" s="1"/>
  <c r="R99" i="5"/>
  <c r="AC95" i="5"/>
  <c r="AE95" i="5" s="1"/>
  <c r="AA96" i="5"/>
  <c r="L101" i="5" a="1"/>
  <c r="L101" i="5" s="1"/>
  <c r="T100" i="5"/>
  <c r="V182" i="5"/>
  <c r="H99" i="5"/>
  <c r="S98" i="5"/>
  <c r="AF94" i="4"/>
  <c r="AG115" i="4" s="1"/>
  <c r="Z97" i="4"/>
  <c r="T100" i="4"/>
  <c r="L101" i="4" a="1"/>
  <c r="L101" i="4" s="1"/>
  <c r="V182" i="4"/>
  <c r="H99" i="4"/>
  <c r="S98" i="4"/>
  <c r="U98" i="4"/>
  <c r="X98" i="4" s="1"/>
  <c r="Y98" i="4" s="1"/>
  <c r="R99" i="4"/>
  <c r="AD95" i="4"/>
  <c r="AB95" i="4"/>
  <c r="W181" i="4"/>
  <c r="AA96" i="4"/>
  <c r="AC95" i="4"/>
  <c r="AE95" i="4" s="1"/>
  <c r="Z97" i="1"/>
  <c r="AD95" i="1"/>
  <c r="AB95" i="1"/>
  <c r="W181" i="1"/>
  <c r="U98" i="1"/>
  <c r="X98" i="1" s="1"/>
  <c r="Y98" i="1" s="1"/>
  <c r="R99" i="1"/>
  <c r="AF94" i="1"/>
  <c r="AG115" i="1" s="1"/>
  <c r="H99" i="1"/>
  <c r="V182" i="1"/>
  <c r="S98" i="1"/>
  <c r="L101" i="1" a="1"/>
  <c r="L101" i="1" s="1"/>
  <c r="T100" i="1"/>
  <c r="AC95" i="1"/>
  <c r="AE95" i="1" s="1"/>
  <c r="AA96" i="1"/>
  <c r="Z98" i="11" l="1"/>
  <c r="AF95" i="11"/>
  <c r="AG116" i="11" s="1"/>
  <c r="W182" i="11"/>
  <c r="AD96" i="11"/>
  <c r="AB96" i="11"/>
  <c r="V183" i="11"/>
  <c r="S99" i="11"/>
  <c r="H100" i="11"/>
  <c r="L102" i="11" a="1"/>
  <c r="L102" i="11" s="1"/>
  <c r="T101" i="11"/>
  <c r="AC96" i="11"/>
  <c r="AE96" i="11" s="1"/>
  <c r="AA97" i="11"/>
  <c r="U99" i="11"/>
  <c r="X99" i="11" s="1"/>
  <c r="Y99" i="11" s="1"/>
  <c r="R100" i="11"/>
  <c r="Z98" i="10"/>
  <c r="AD96" i="10"/>
  <c r="AB96" i="10"/>
  <c r="T100" i="10"/>
  <c r="L101" i="10" a="1"/>
  <c r="L101" i="10" s="1"/>
  <c r="U99" i="10"/>
  <c r="X99" i="10" s="1"/>
  <c r="Y99" i="10" s="1"/>
  <c r="R100" i="10"/>
  <c r="W182" i="10"/>
  <c r="AF95" i="10"/>
  <c r="V183" i="10"/>
  <c r="S99" i="10"/>
  <c r="H100" i="10"/>
  <c r="AG116" i="10"/>
  <c r="AC96" i="10"/>
  <c r="AE96" i="10" s="1"/>
  <c r="AA97" i="10"/>
  <c r="Z98" i="9"/>
  <c r="R100" i="9"/>
  <c r="U99" i="9"/>
  <c r="X99" i="9" s="1"/>
  <c r="Y99" i="9" s="1"/>
  <c r="AF95" i="9"/>
  <c r="AG116" i="9" s="1"/>
  <c r="V183" i="9"/>
  <c r="S99" i="9"/>
  <c r="H100" i="9"/>
  <c r="AD96" i="9"/>
  <c r="AB96" i="9"/>
  <c r="W182" i="9"/>
  <c r="AC96" i="9"/>
  <c r="AE96" i="9" s="1"/>
  <c r="AA97" i="9"/>
  <c r="T100" i="9"/>
  <c r="L101" i="9" a="1"/>
  <c r="L101" i="9" s="1"/>
  <c r="Z98" i="8"/>
  <c r="AD96" i="8"/>
  <c r="AB96" i="8"/>
  <c r="AF95" i="8"/>
  <c r="AG116" i="8" s="1"/>
  <c r="R100" i="8"/>
  <c r="U99" i="8"/>
  <c r="X99" i="8" s="1"/>
  <c r="Y99" i="8" s="1"/>
  <c r="V183" i="8"/>
  <c r="H100" i="8"/>
  <c r="S99" i="8"/>
  <c r="W182" i="8"/>
  <c r="AA97" i="8"/>
  <c r="AC96" i="8"/>
  <c r="AE96" i="8" s="1"/>
  <c r="L102" i="8" a="1"/>
  <c r="L102" i="8" s="1"/>
  <c r="T101" i="8"/>
  <c r="Z98" i="7"/>
  <c r="AF95" i="7"/>
  <c r="AG116" i="7" s="1"/>
  <c r="L101" i="7" a="1"/>
  <c r="L101" i="7" s="1"/>
  <c r="T100" i="7"/>
  <c r="AD96" i="7"/>
  <c r="AB96" i="7"/>
  <c r="V183" i="7"/>
  <c r="S99" i="7"/>
  <c r="H100" i="7"/>
  <c r="U99" i="7"/>
  <c r="X99" i="7" s="1"/>
  <c r="Y99" i="7" s="1"/>
  <c r="R100" i="7"/>
  <c r="AC96" i="7"/>
  <c r="AE96" i="7" s="1"/>
  <c r="AA97" i="7"/>
  <c r="W182" i="7"/>
  <c r="Z98" i="6"/>
  <c r="AD96" i="6"/>
  <c r="AB96" i="6"/>
  <c r="AF95" i="6"/>
  <c r="AG116" i="6" s="1"/>
  <c r="W182" i="6"/>
  <c r="L102" i="6" a="1"/>
  <c r="L102" i="6" s="1"/>
  <c r="T101" i="6"/>
  <c r="AC96" i="6"/>
  <c r="AE96" i="6" s="1"/>
  <c r="AA97" i="6"/>
  <c r="V183" i="6"/>
  <c r="H100" i="6"/>
  <c r="S99" i="6"/>
  <c r="U99" i="6"/>
  <c r="X99" i="6" s="1"/>
  <c r="Y99" i="6" s="1"/>
  <c r="R100" i="6"/>
  <c r="Z98" i="5"/>
  <c r="L102" i="5" a="1"/>
  <c r="L102" i="5" s="1"/>
  <c r="T101" i="5"/>
  <c r="AF95" i="5"/>
  <c r="AG116" i="5" s="1"/>
  <c r="U99" i="5"/>
  <c r="X99" i="5" s="1"/>
  <c r="Y99" i="5" s="1"/>
  <c r="R100" i="5"/>
  <c r="AD96" i="5"/>
  <c r="AB96" i="5"/>
  <c r="AC96" i="5"/>
  <c r="AE96" i="5" s="1"/>
  <c r="AA97" i="5"/>
  <c r="W182" i="5"/>
  <c r="V183" i="5"/>
  <c r="H100" i="5"/>
  <c r="S99" i="5"/>
  <c r="AF95" i="4"/>
  <c r="AG116" i="4" s="1"/>
  <c r="Z98" i="4"/>
  <c r="T101" i="4"/>
  <c r="L102" i="4" a="1"/>
  <c r="L102" i="4" s="1"/>
  <c r="AD96" i="4"/>
  <c r="AB96" i="4"/>
  <c r="W182" i="4"/>
  <c r="R100" i="4"/>
  <c r="U99" i="4"/>
  <c r="X99" i="4" s="1"/>
  <c r="Y99" i="4" s="1"/>
  <c r="S99" i="4"/>
  <c r="V183" i="4"/>
  <c r="H100" i="4"/>
  <c r="AC96" i="4"/>
  <c r="AE96" i="4" s="1"/>
  <c r="AA97" i="4"/>
  <c r="Z98" i="1"/>
  <c r="V183" i="1"/>
  <c r="H100" i="1"/>
  <c r="S99" i="1"/>
  <c r="L102" i="1" a="1"/>
  <c r="L102" i="1" s="1"/>
  <c r="T101" i="1"/>
  <c r="W182" i="1"/>
  <c r="U99" i="1"/>
  <c r="X99" i="1" s="1"/>
  <c r="Y99" i="1" s="1"/>
  <c r="R100" i="1"/>
  <c r="AC96" i="1"/>
  <c r="AE96" i="1" s="1"/>
  <c r="AA97" i="1"/>
  <c r="AD96" i="1"/>
  <c r="AB96" i="1"/>
  <c r="AF95" i="1"/>
  <c r="AG116" i="1" s="1"/>
  <c r="Z99" i="11" l="1"/>
  <c r="AF96" i="11"/>
  <c r="AG117" i="11" s="1"/>
  <c r="AD97" i="11"/>
  <c r="AB97" i="11"/>
  <c r="L103" i="11" a="1"/>
  <c r="L103" i="11" s="1"/>
  <c r="T102" i="11"/>
  <c r="W183" i="11"/>
  <c r="U100" i="11"/>
  <c r="X100" i="11" s="1"/>
  <c r="Y100" i="11" s="1"/>
  <c r="R101" i="11"/>
  <c r="AC97" i="11"/>
  <c r="AE97" i="11" s="1"/>
  <c r="AA98" i="11"/>
  <c r="V184" i="11"/>
  <c r="H101" i="11"/>
  <c r="S100" i="11"/>
  <c r="Z99" i="10"/>
  <c r="L102" i="10" a="1"/>
  <c r="L102" i="10" s="1"/>
  <c r="T101" i="10"/>
  <c r="V184" i="10"/>
  <c r="H101" i="10"/>
  <c r="S100" i="10"/>
  <c r="W183" i="10"/>
  <c r="U100" i="10"/>
  <c r="X100" i="10" s="1"/>
  <c r="Y100" i="10" s="1"/>
  <c r="R101" i="10"/>
  <c r="AD97" i="10"/>
  <c r="AB97" i="10"/>
  <c r="AC97" i="10"/>
  <c r="AE97" i="10" s="1"/>
  <c r="AA98" i="10"/>
  <c r="AF96" i="10"/>
  <c r="AG117" i="10" s="1"/>
  <c r="Z99" i="9"/>
  <c r="AD97" i="9"/>
  <c r="AB97" i="9"/>
  <c r="V184" i="9"/>
  <c r="H101" i="9"/>
  <c r="S100" i="9"/>
  <c r="W183" i="9"/>
  <c r="U100" i="9"/>
  <c r="X100" i="9" s="1"/>
  <c r="Y100" i="9" s="1"/>
  <c r="R101" i="9"/>
  <c r="L102" i="9" a="1"/>
  <c r="L102" i="9" s="1"/>
  <c r="T101" i="9"/>
  <c r="AC97" i="9"/>
  <c r="AE97" i="9" s="1"/>
  <c r="AA98" i="9"/>
  <c r="AF96" i="9"/>
  <c r="AG117" i="9" s="1"/>
  <c r="Z99" i="8"/>
  <c r="W183" i="8"/>
  <c r="AD97" i="8"/>
  <c r="AB97" i="8"/>
  <c r="V184" i="8"/>
  <c r="S100" i="8"/>
  <c r="H101" i="8"/>
  <c r="AF96" i="8"/>
  <c r="AG117" i="8" s="1"/>
  <c r="R101" i="8"/>
  <c r="U100" i="8"/>
  <c r="X100" i="8" s="1"/>
  <c r="Y100" i="8" s="1"/>
  <c r="AC97" i="8"/>
  <c r="AE97" i="8" s="1"/>
  <c r="AA98" i="8"/>
  <c r="T102" i="8"/>
  <c r="L103" i="8" a="1"/>
  <c r="L103" i="8" s="1"/>
  <c r="Z99" i="7"/>
  <c r="AF96" i="7"/>
  <c r="AG117" i="7" s="1"/>
  <c r="L102" i="7" a="1"/>
  <c r="L102" i="7" s="1"/>
  <c r="T101" i="7"/>
  <c r="V184" i="7"/>
  <c r="H101" i="7"/>
  <c r="S100" i="7"/>
  <c r="U100" i="7"/>
  <c r="X100" i="7" s="1"/>
  <c r="Y100" i="7" s="1"/>
  <c r="R101" i="7"/>
  <c r="AC97" i="7"/>
  <c r="AE97" i="7" s="1"/>
  <c r="AA98" i="7"/>
  <c r="AD97" i="7"/>
  <c r="AB97" i="7"/>
  <c r="W183" i="7"/>
  <c r="Z99" i="6"/>
  <c r="W183" i="6"/>
  <c r="AB97" i="6"/>
  <c r="AD97" i="6"/>
  <c r="V184" i="6"/>
  <c r="H101" i="6"/>
  <c r="S100" i="6"/>
  <c r="L103" i="6" a="1"/>
  <c r="L103" i="6" s="1"/>
  <c r="T102" i="6"/>
  <c r="AF96" i="6"/>
  <c r="AG117" i="6" s="1"/>
  <c r="U100" i="6"/>
  <c r="X100" i="6" s="1"/>
  <c r="Y100" i="6" s="1"/>
  <c r="R101" i="6"/>
  <c r="AA98" i="6"/>
  <c r="AC97" i="6"/>
  <c r="AE97" i="6" s="1"/>
  <c r="Z99" i="5"/>
  <c r="W183" i="5"/>
  <c r="AF96" i="5"/>
  <c r="U100" i="5"/>
  <c r="X100" i="5" s="1"/>
  <c r="Y100" i="5" s="1"/>
  <c r="R101" i="5"/>
  <c r="AG117" i="5"/>
  <c r="AD97" i="5"/>
  <c r="AB97" i="5"/>
  <c r="L103" i="5" a="1"/>
  <c r="L103" i="5" s="1"/>
  <c r="T102" i="5"/>
  <c r="AC97" i="5"/>
  <c r="AE97" i="5" s="1"/>
  <c r="AA98" i="5"/>
  <c r="V184" i="5"/>
  <c r="H101" i="5"/>
  <c r="S100" i="5"/>
  <c r="AF96" i="4"/>
  <c r="AG117" i="4" s="1"/>
  <c r="Z99" i="4"/>
  <c r="AD97" i="4"/>
  <c r="AB97" i="4"/>
  <c r="W183" i="4"/>
  <c r="U100" i="4"/>
  <c r="X100" i="4" s="1"/>
  <c r="Y100" i="4" s="1"/>
  <c r="R101" i="4"/>
  <c r="AC97" i="4"/>
  <c r="AE97" i="4" s="1"/>
  <c r="AA98" i="4"/>
  <c r="T102" i="4"/>
  <c r="L103" i="4" a="1"/>
  <c r="L103" i="4" s="1"/>
  <c r="V184" i="4"/>
  <c r="S100" i="4"/>
  <c r="H101" i="4"/>
  <c r="Z99" i="1"/>
  <c r="AD97" i="1"/>
  <c r="AB97" i="1"/>
  <c r="AF96" i="1"/>
  <c r="L103" i="1" a="1"/>
  <c r="L103" i="1" s="1"/>
  <c r="T102" i="1"/>
  <c r="U100" i="1"/>
  <c r="X100" i="1" s="1"/>
  <c r="Y100" i="1" s="1"/>
  <c r="R101" i="1"/>
  <c r="AG117" i="1"/>
  <c r="V184" i="1"/>
  <c r="H101" i="1"/>
  <c r="S100" i="1"/>
  <c r="W183" i="1"/>
  <c r="AA98" i="1"/>
  <c r="AC97" i="1"/>
  <c r="AE97" i="1" s="1"/>
  <c r="Z100" i="11" l="1"/>
  <c r="W184" i="11"/>
  <c r="AD98" i="11"/>
  <c r="AB98" i="11"/>
  <c r="U101" i="11"/>
  <c r="X101" i="11" s="1"/>
  <c r="Y101" i="11" s="1"/>
  <c r="R102" i="11"/>
  <c r="AF97" i="11"/>
  <c r="AG118" i="11" s="1"/>
  <c r="V185" i="11"/>
  <c r="H102" i="11"/>
  <c r="S101" i="11"/>
  <c r="AC98" i="11"/>
  <c r="AE98" i="11" s="1"/>
  <c r="AA99" i="11"/>
  <c r="L104" i="11" a="1"/>
  <c r="L104" i="11" s="1"/>
  <c r="T103" i="11"/>
  <c r="Z100" i="10"/>
  <c r="W184" i="10"/>
  <c r="AF97" i="10"/>
  <c r="AG118" i="10" s="1"/>
  <c r="AD98" i="10"/>
  <c r="AB98" i="10"/>
  <c r="R102" i="10"/>
  <c r="U101" i="10"/>
  <c r="X101" i="10" s="1"/>
  <c r="Y101" i="10" s="1"/>
  <c r="T102" i="10"/>
  <c r="L103" i="10" a="1"/>
  <c r="L103" i="10" s="1"/>
  <c r="AC98" i="10"/>
  <c r="AE98" i="10" s="1"/>
  <c r="AA99" i="10"/>
  <c r="V185" i="10"/>
  <c r="H102" i="10"/>
  <c r="S101" i="10"/>
  <c r="Z100" i="9"/>
  <c r="U101" i="9"/>
  <c r="X101" i="9" s="1"/>
  <c r="Y101" i="9" s="1"/>
  <c r="R102" i="9"/>
  <c r="V185" i="9"/>
  <c r="H102" i="9"/>
  <c r="S101" i="9"/>
  <c r="AF97" i="9"/>
  <c r="AG118" i="9" s="1"/>
  <c r="L103" i="9" a="1"/>
  <c r="L103" i="9" s="1"/>
  <c r="T102" i="9"/>
  <c r="AD98" i="9"/>
  <c r="AB98" i="9"/>
  <c r="AC98" i="9"/>
  <c r="AE98" i="9" s="1"/>
  <c r="AA99" i="9"/>
  <c r="W184" i="9"/>
  <c r="Z100" i="8"/>
  <c r="AD98" i="8"/>
  <c r="AB98" i="8"/>
  <c r="V185" i="8"/>
  <c r="S101" i="8"/>
  <c r="H102" i="8"/>
  <c r="U101" i="8"/>
  <c r="X101" i="8" s="1"/>
  <c r="Y101" i="8" s="1"/>
  <c r="R102" i="8"/>
  <c r="T103" i="8"/>
  <c r="L104" i="8" a="1"/>
  <c r="L104" i="8" s="1"/>
  <c r="AC98" i="8"/>
  <c r="AE98" i="8" s="1"/>
  <c r="AA99" i="8"/>
  <c r="AF97" i="8"/>
  <c r="AG118" i="8" s="1"/>
  <c r="W184" i="8"/>
  <c r="Z100" i="7"/>
  <c r="AF97" i="7"/>
  <c r="AG118" i="7" s="1"/>
  <c r="W184" i="7"/>
  <c r="U101" i="7"/>
  <c r="X101" i="7" s="1"/>
  <c r="Y101" i="7" s="1"/>
  <c r="R102" i="7"/>
  <c r="AD98" i="7"/>
  <c r="AB98" i="7"/>
  <c r="H102" i="7"/>
  <c r="S101" i="7"/>
  <c r="V185" i="7"/>
  <c r="AC98" i="7"/>
  <c r="AE98" i="7" s="1"/>
  <c r="AA99" i="7"/>
  <c r="L103" i="7" a="1"/>
  <c r="L103" i="7" s="1"/>
  <c r="T102" i="7"/>
  <c r="Z100" i="6"/>
  <c r="R102" i="6"/>
  <c r="U101" i="6"/>
  <c r="X101" i="6" s="1"/>
  <c r="Y101" i="6" s="1"/>
  <c r="W184" i="6"/>
  <c r="T103" i="6"/>
  <c r="L104" i="6" a="1"/>
  <c r="L104" i="6" s="1"/>
  <c r="AF97" i="6"/>
  <c r="AG118" i="6" s="1"/>
  <c r="AA99" i="6"/>
  <c r="AC98" i="6"/>
  <c r="AE98" i="6" s="1"/>
  <c r="V185" i="6"/>
  <c r="H102" i="6"/>
  <c r="S101" i="6"/>
  <c r="AD98" i="6"/>
  <c r="AB98" i="6"/>
  <c r="Z100" i="5"/>
  <c r="AD98" i="5"/>
  <c r="AB98" i="5"/>
  <c r="W184" i="5"/>
  <c r="L104" i="5" a="1"/>
  <c r="L104" i="5" s="1"/>
  <c r="T103" i="5"/>
  <c r="AF97" i="5"/>
  <c r="AG118" i="5" s="1"/>
  <c r="AC98" i="5"/>
  <c r="AE98" i="5" s="1"/>
  <c r="AA99" i="5"/>
  <c r="U101" i="5"/>
  <c r="X101" i="5" s="1"/>
  <c r="Y101" i="5" s="1"/>
  <c r="R102" i="5"/>
  <c r="V185" i="5"/>
  <c r="H102" i="5"/>
  <c r="S101" i="5"/>
  <c r="AF97" i="4"/>
  <c r="AG118" i="4" s="1"/>
  <c r="Z100" i="4"/>
  <c r="T103" i="4"/>
  <c r="L104" i="4" a="1"/>
  <c r="L104" i="4" s="1"/>
  <c r="U101" i="4"/>
  <c r="X101" i="4" s="1"/>
  <c r="Y101" i="4" s="1"/>
  <c r="R102" i="4"/>
  <c r="AD98" i="4"/>
  <c r="AB98" i="4"/>
  <c r="V185" i="4"/>
  <c r="H102" i="4"/>
  <c r="S101" i="4"/>
  <c r="AA99" i="4"/>
  <c r="AC98" i="4"/>
  <c r="AE98" i="4" s="1"/>
  <c r="W184" i="4"/>
  <c r="Z100" i="1"/>
  <c r="W184" i="1"/>
  <c r="T103" i="1"/>
  <c r="L104" i="1" a="1"/>
  <c r="L104" i="1" s="1"/>
  <c r="V185" i="1"/>
  <c r="H102" i="1"/>
  <c r="S101" i="1"/>
  <c r="R102" i="1"/>
  <c r="U101" i="1"/>
  <c r="X101" i="1" s="1"/>
  <c r="Y101" i="1" s="1"/>
  <c r="AF97" i="1"/>
  <c r="AG118" i="1" s="1"/>
  <c r="AA99" i="1"/>
  <c r="AC98" i="1"/>
  <c r="AE98" i="1" s="1"/>
  <c r="AD98" i="1"/>
  <c r="AB98" i="1"/>
  <c r="Z101" i="11" l="1"/>
  <c r="AD99" i="11"/>
  <c r="AB99" i="11"/>
  <c r="W185" i="11"/>
  <c r="U102" i="11"/>
  <c r="X102" i="11" s="1"/>
  <c r="Y102" i="11" s="1"/>
  <c r="R103" i="11"/>
  <c r="AF98" i="11"/>
  <c r="AG119" i="11" s="1"/>
  <c r="V186" i="11"/>
  <c r="H103" i="11"/>
  <c r="S102" i="11"/>
  <c r="AC99" i="11"/>
  <c r="AE99" i="11" s="1"/>
  <c r="AA100" i="11"/>
  <c r="L105" i="11" a="1"/>
  <c r="L105" i="11" s="1"/>
  <c r="T104" i="11"/>
  <c r="Z101" i="10"/>
  <c r="AF98" i="10"/>
  <c r="AG119" i="10" s="1"/>
  <c r="AD99" i="10"/>
  <c r="AB99" i="10"/>
  <c r="W185" i="10"/>
  <c r="U102" i="10"/>
  <c r="X102" i="10" s="1"/>
  <c r="Y102" i="10" s="1"/>
  <c r="R103" i="10"/>
  <c r="AA100" i="10"/>
  <c r="AC99" i="10"/>
  <c r="AE99" i="10" s="1"/>
  <c r="L104" i="10" a="1"/>
  <c r="L104" i="10" s="1"/>
  <c r="T103" i="10"/>
  <c r="V186" i="10"/>
  <c r="H103" i="10"/>
  <c r="S102" i="10"/>
  <c r="Z101" i="9"/>
  <c r="AF98" i="9"/>
  <c r="AG119" i="9" s="1"/>
  <c r="L104" i="9" a="1"/>
  <c r="L104" i="9" s="1"/>
  <c r="T103" i="9"/>
  <c r="W185" i="9"/>
  <c r="V186" i="9"/>
  <c r="H103" i="9"/>
  <c r="S102" i="9"/>
  <c r="U102" i="9"/>
  <c r="X102" i="9" s="1"/>
  <c r="Y102" i="9" s="1"/>
  <c r="R103" i="9"/>
  <c r="AC99" i="9"/>
  <c r="AE99" i="9" s="1"/>
  <c r="AA100" i="9"/>
  <c r="AD99" i="9"/>
  <c r="AB99" i="9"/>
  <c r="Z101" i="8"/>
  <c r="AF98" i="8"/>
  <c r="AG119" i="8" s="1"/>
  <c r="AB99" i="8"/>
  <c r="AD99" i="8"/>
  <c r="U102" i="8"/>
  <c r="X102" i="8" s="1"/>
  <c r="Y102" i="8" s="1"/>
  <c r="R103" i="8"/>
  <c r="AC99" i="8"/>
  <c r="AE99" i="8" s="1"/>
  <c r="AA100" i="8"/>
  <c r="T104" i="8"/>
  <c r="L105" i="8" a="1"/>
  <c r="L105" i="8" s="1"/>
  <c r="V186" i="8"/>
  <c r="H103" i="8"/>
  <c r="S102" i="8"/>
  <c r="W185" i="8"/>
  <c r="Z101" i="7"/>
  <c r="AF98" i="7"/>
  <c r="AG119" i="7" s="1"/>
  <c r="V186" i="7"/>
  <c r="H103" i="7"/>
  <c r="S102" i="7"/>
  <c r="AD99" i="7"/>
  <c r="AB99" i="7"/>
  <c r="W185" i="7"/>
  <c r="U102" i="7"/>
  <c r="X102" i="7" s="1"/>
  <c r="Y102" i="7" s="1"/>
  <c r="R103" i="7"/>
  <c r="AC99" i="7"/>
  <c r="AE99" i="7" s="1"/>
  <c r="AA100" i="7"/>
  <c r="L104" i="7" a="1"/>
  <c r="L104" i="7" s="1"/>
  <c r="T103" i="7"/>
  <c r="Z101" i="6"/>
  <c r="V186" i="6"/>
  <c r="S102" i="6"/>
  <c r="H103" i="6"/>
  <c r="W185" i="6"/>
  <c r="T104" i="6"/>
  <c r="L105" i="6" a="1"/>
  <c r="L105" i="6" s="1"/>
  <c r="AF98" i="6"/>
  <c r="AG119" i="6" s="1"/>
  <c r="R103" i="6"/>
  <c r="U102" i="6"/>
  <c r="X102" i="6" s="1"/>
  <c r="Y102" i="6" s="1"/>
  <c r="AB99" i="6"/>
  <c r="AD99" i="6"/>
  <c r="AC99" i="6"/>
  <c r="AE99" i="6" s="1"/>
  <c r="AA100" i="6"/>
  <c r="Z101" i="5"/>
  <c r="AF98" i="5"/>
  <c r="AG119" i="5" s="1"/>
  <c r="W185" i="5"/>
  <c r="AD99" i="5"/>
  <c r="AB99" i="5"/>
  <c r="R103" i="5"/>
  <c r="U102" i="5"/>
  <c r="X102" i="5" s="1"/>
  <c r="Y102" i="5" s="1"/>
  <c r="T104" i="5"/>
  <c r="L105" i="5" a="1"/>
  <c r="L105" i="5" s="1"/>
  <c r="AA100" i="5"/>
  <c r="AC99" i="5"/>
  <c r="AE99" i="5" s="1"/>
  <c r="V186" i="5"/>
  <c r="H103" i="5"/>
  <c r="S102" i="5"/>
  <c r="AF98" i="4"/>
  <c r="AG119" i="4" s="1"/>
  <c r="Z101" i="4"/>
  <c r="AD99" i="4"/>
  <c r="AB99" i="4"/>
  <c r="V186" i="4"/>
  <c r="H103" i="4"/>
  <c r="S102" i="4"/>
  <c r="W185" i="4"/>
  <c r="U102" i="4"/>
  <c r="X102" i="4" s="1"/>
  <c r="Y102" i="4" s="1"/>
  <c r="R103" i="4"/>
  <c r="L105" i="4" a="1"/>
  <c r="L105" i="4" s="1"/>
  <c r="T104" i="4"/>
  <c r="AA100" i="4"/>
  <c r="AC99" i="4"/>
  <c r="AE99" i="4" s="1"/>
  <c r="Z101" i="1"/>
  <c r="AB99" i="1"/>
  <c r="AD99" i="1"/>
  <c r="V186" i="1"/>
  <c r="S102" i="1"/>
  <c r="H103" i="1"/>
  <c r="T104" i="1"/>
  <c r="L105" i="1" a="1"/>
  <c r="L105" i="1" s="1"/>
  <c r="R103" i="1"/>
  <c r="U102" i="1"/>
  <c r="X102" i="1" s="1"/>
  <c r="Y102" i="1" s="1"/>
  <c r="W185" i="1"/>
  <c r="AC99" i="1"/>
  <c r="AE99" i="1" s="1"/>
  <c r="AA100" i="1"/>
  <c r="AF98" i="1"/>
  <c r="AG119" i="1" s="1"/>
  <c r="Z102" i="11" l="1"/>
  <c r="AF99" i="11"/>
  <c r="W186" i="11"/>
  <c r="V187" i="11"/>
  <c r="H104" i="11"/>
  <c r="S103" i="11"/>
  <c r="AD100" i="11"/>
  <c r="AB100" i="11"/>
  <c r="AG120" i="11"/>
  <c r="R104" i="11"/>
  <c r="U103" i="11"/>
  <c r="X103" i="11" s="1"/>
  <c r="Y103" i="11" s="1"/>
  <c r="AA101" i="11"/>
  <c r="AC100" i="11"/>
  <c r="AE100" i="11" s="1"/>
  <c r="T105" i="11"/>
  <c r="L106" i="11" a="1"/>
  <c r="L106" i="11" s="1"/>
  <c r="Z102" i="10"/>
  <c r="AF99" i="10"/>
  <c r="AG120" i="10" s="1"/>
  <c r="AD100" i="10"/>
  <c r="AB100" i="10"/>
  <c r="L105" i="10" a="1"/>
  <c r="L105" i="10" s="1"/>
  <c r="T104" i="10"/>
  <c r="U103" i="10"/>
  <c r="X103" i="10" s="1"/>
  <c r="Y103" i="10" s="1"/>
  <c r="R104" i="10"/>
  <c r="AC100" i="10"/>
  <c r="AE100" i="10" s="1"/>
  <c r="AA101" i="10"/>
  <c r="W186" i="10"/>
  <c r="V187" i="10"/>
  <c r="H104" i="10"/>
  <c r="S103" i="10"/>
  <c r="Z102" i="9"/>
  <c r="AD100" i="9"/>
  <c r="AB100" i="9"/>
  <c r="V187" i="9"/>
  <c r="H104" i="9"/>
  <c r="S103" i="9"/>
  <c r="L105" i="9" a="1"/>
  <c r="L105" i="9" s="1"/>
  <c r="T104" i="9"/>
  <c r="W186" i="9"/>
  <c r="AF99" i="9"/>
  <c r="AG120" i="9" s="1"/>
  <c r="AC100" i="9"/>
  <c r="AE100" i="9" s="1"/>
  <c r="AA101" i="9"/>
  <c r="R104" i="9"/>
  <c r="U103" i="9"/>
  <c r="X103" i="9" s="1"/>
  <c r="Y103" i="9" s="1"/>
  <c r="Z102" i="8"/>
  <c r="W186" i="8"/>
  <c r="U103" i="8"/>
  <c r="X103" i="8" s="1"/>
  <c r="Y103" i="8" s="1"/>
  <c r="R104" i="8"/>
  <c r="AF99" i="8"/>
  <c r="AG120" i="8" s="1"/>
  <c r="L106" i="8" a="1"/>
  <c r="L106" i="8" s="1"/>
  <c r="T105" i="8"/>
  <c r="AD100" i="8"/>
  <c r="AB100" i="8"/>
  <c r="V187" i="8"/>
  <c r="H104" i="8"/>
  <c r="S103" i="8"/>
  <c r="AA101" i="8"/>
  <c r="AC100" i="8"/>
  <c r="AE100" i="8" s="1"/>
  <c r="Z102" i="7"/>
  <c r="V187" i="7"/>
  <c r="H104" i="7"/>
  <c r="S103" i="7"/>
  <c r="AD100" i="7"/>
  <c r="AB100" i="7"/>
  <c r="R104" i="7"/>
  <c r="U103" i="7"/>
  <c r="X103" i="7" s="1"/>
  <c r="Y103" i="7" s="1"/>
  <c r="W186" i="7"/>
  <c r="AF99" i="7"/>
  <c r="AG120" i="7" s="1"/>
  <c r="AC100" i="7"/>
  <c r="AE100" i="7" s="1"/>
  <c r="AA101" i="7"/>
  <c r="L105" i="7" a="1"/>
  <c r="L105" i="7" s="1"/>
  <c r="T104" i="7"/>
  <c r="Z102" i="6"/>
  <c r="T105" i="6"/>
  <c r="L106" i="6" a="1"/>
  <c r="L106" i="6" s="1"/>
  <c r="V187" i="6"/>
  <c r="S103" i="6"/>
  <c r="H104" i="6"/>
  <c r="W186" i="6"/>
  <c r="AC100" i="6"/>
  <c r="AE100" i="6" s="1"/>
  <c r="AA101" i="6"/>
  <c r="AF99" i="6"/>
  <c r="AG120" i="6" s="1"/>
  <c r="U103" i="6"/>
  <c r="X103" i="6" s="1"/>
  <c r="Y103" i="6" s="1"/>
  <c r="R104" i="6"/>
  <c r="AD100" i="6"/>
  <c r="AB100" i="6"/>
  <c r="Z102" i="5"/>
  <c r="AB100" i="5"/>
  <c r="AD100" i="5"/>
  <c r="AF99" i="5"/>
  <c r="R104" i="5"/>
  <c r="U103" i="5"/>
  <c r="X103" i="5" s="1"/>
  <c r="Y103" i="5" s="1"/>
  <c r="W186" i="5"/>
  <c r="AG120" i="5"/>
  <c r="AA101" i="5"/>
  <c r="AC100" i="5"/>
  <c r="AE100" i="5" s="1"/>
  <c r="T105" i="5"/>
  <c r="L106" i="5" a="1"/>
  <c r="L106" i="5" s="1"/>
  <c r="V187" i="5"/>
  <c r="H104" i="5"/>
  <c r="S103" i="5"/>
  <c r="AF99" i="4"/>
  <c r="AG120" i="4" s="1"/>
  <c r="Z102" i="4"/>
  <c r="L106" i="4" a="1"/>
  <c r="L106" i="4" s="1"/>
  <c r="T105" i="4"/>
  <c r="V187" i="4"/>
  <c r="H104" i="4"/>
  <c r="S103" i="4"/>
  <c r="W186" i="4"/>
  <c r="AC100" i="4"/>
  <c r="AE100" i="4" s="1"/>
  <c r="AA101" i="4"/>
  <c r="U103" i="4"/>
  <c r="X103" i="4" s="1"/>
  <c r="Y103" i="4" s="1"/>
  <c r="R104" i="4"/>
  <c r="AD100" i="4"/>
  <c r="AB100" i="4"/>
  <c r="T105" i="1"/>
  <c r="L106" i="1" a="1"/>
  <c r="L106" i="1" s="1"/>
  <c r="Z102" i="1"/>
  <c r="AD100" i="1"/>
  <c r="AB100" i="1"/>
  <c r="U103" i="1"/>
  <c r="X103" i="1" s="1"/>
  <c r="Y103" i="1" s="1"/>
  <c r="R104" i="1"/>
  <c r="W186" i="1"/>
  <c r="AF99" i="1"/>
  <c r="AG120" i="1" s="1"/>
  <c r="V187" i="1"/>
  <c r="S103" i="1"/>
  <c r="H104" i="1"/>
  <c r="AC100" i="1"/>
  <c r="AE100" i="1" s="1"/>
  <c r="AA101" i="1"/>
  <c r="Z103" i="11" l="1"/>
  <c r="R105" i="11"/>
  <c r="U104" i="11"/>
  <c r="X104" i="11" s="1"/>
  <c r="Y104" i="11" s="1"/>
  <c r="V188" i="11"/>
  <c r="H105" i="11"/>
  <c r="S104" i="11"/>
  <c r="AB101" i="11"/>
  <c r="AD101" i="11"/>
  <c r="AF100" i="11"/>
  <c r="AG121" i="11" s="1"/>
  <c r="T106" i="11"/>
  <c r="L107" i="11" a="1"/>
  <c r="L107" i="11" s="1"/>
  <c r="AA102" i="11"/>
  <c r="AC101" i="11"/>
  <c r="AE101" i="11" s="1"/>
  <c r="W187" i="11"/>
  <c r="Z103" i="10"/>
  <c r="R105" i="10"/>
  <c r="U104" i="10"/>
  <c r="X104" i="10" s="1"/>
  <c r="Y104" i="10" s="1"/>
  <c r="AD101" i="10"/>
  <c r="AB101" i="10"/>
  <c r="W187" i="10"/>
  <c r="T105" i="10"/>
  <c r="L106" i="10" a="1"/>
  <c r="L106" i="10" s="1"/>
  <c r="AC101" i="10"/>
  <c r="AE101" i="10" s="1"/>
  <c r="AA102" i="10"/>
  <c r="AF100" i="10"/>
  <c r="AG121" i="10" s="1"/>
  <c r="V188" i="10"/>
  <c r="H105" i="10"/>
  <c r="S104" i="10"/>
  <c r="Z103" i="9"/>
  <c r="R105" i="9"/>
  <c r="U104" i="9"/>
  <c r="X104" i="9" s="1"/>
  <c r="Y104" i="9" s="1"/>
  <c r="V188" i="9"/>
  <c r="S104" i="9"/>
  <c r="H105" i="9"/>
  <c r="W187" i="9"/>
  <c r="AF100" i="9"/>
  <c r="AG121" i="9" s="1"/>
  <c r="AB101" i="9"/>
  <c r="AD101" i="9"/>
  <c r="AA102" i="9"/>
  <c r="AC101" i="9"/>
  <c r="AE101" i="9" s="1"/>
  <c r="T105" i="9"/>
  <c r="L106" i="9" a="1"/>
  <c r="L106" i="9" s="1"/>
  <c r="Z103" i="8"/>
  <c r="L107" i="8" a="1"/>
  <c r="L107" i="8" s="1"/>
  <c r="T106" i="8"/>
  <c r="V188" i="8"/>
  <c r="H105" i="8"/>
  <c r="S104" i="8"/>
  <c r="W187" i="8"/>
  <c r="AF100" i="8"/>
  <c r="AG121" i="8" s="1"/>
  <c r="AC101" i="8"/>
  <c r="AE101" i="8" s="1"/>
  <c r="AA102" i="8"/>
  <c r="U104" i="8"/>
  <c r="X104" i="8" s="1"/>
  <c r="Y104" i="8" s="1"/>
  <c r="R105" i="8"/>
  <c r="AD101" i="8"/>
  <c r="AB101" i="8"/>
  <c r="Z103" i="7"/>
  <c r="AF100" i="7"/>
  <c r="AG121" i="7" s="1"/>
  <c r="AB101" i="7"/>
  <c r="AD101" i="7"/>
  <c r="R105" i="7"/>
  <c r="U104" i="7"/>
  <c r="X104" i="7" s="1"/>
  <c r="Y104" i="7" s="1"/>
  <c r="V188" i="7"/>
  <c r="H105" i="7"/>
  <c r="S104" i="7"/>
  <c r="W187" i="7"/>
  <c r="AA102" i="7"/>
  <c r="AC101" i="7"/>
  <c r="AE101" i="7" s="1"/>
  <c r="T105" i="7"/>
  <c r="L106" i="7" a="1"/>
  <c r="L106" i="7" s="1"/>
  <c r="Z103" i="6"/>
  <c r="U104" i="6"/>
  <c r="X104" i="6" s="1"/>
  <c r="Y104" i="6" s="1"/>
  <c r="R105" i="6"/>
  <c r="AD101" i="6"/>
  <c r="AB101" i="6"/>
  <c r="L107" i="6" a="1"/>
  <c r="L107" i="6" s="1"/>
  <c r="T106" i="6"/>
  <c r="AC101" i="6"/>
  <c r="AE101" i="6" s="1"/>
  <c r="AA102" i="6"/>
  <c r="AF100" i="6"/>
  <c r="AG121" i="6" s="1"/>
  <c r="V188" i="6"/>
  <c r="H105" i="6"/>
  <c r="S104" i="6"/>
  <c r="W187" i="6"/>
  <c r="Z103" i="5"/>
  <c r="T106" i="5"/>
  <c r="L107" i="5" a="1"/>
  <c r="L107" i="5" s="1"/>
  <c r="AD101" i="5"/>
  <c r="AB101" i="5"/>
  <c r="W187" i="5"/>
  <c r="AF100" i="5"/>
  <c r="R105" i="5"/>
  <c r="U104" i="5"/>
  <c r="X104" i="5" s="1"/>
  <c r="Y104" i="5" s="1"/>
  <c r="AG121" i="5"/>
  <c r="AC101" i="5"/>
  <c r="AE101" i="5" s="1"/>
  <c r="AA102" i="5"/>
  <c r="V188" i="5"/>
  <c r="S104" i="5"/>
  <c r="H105" i="5"/>
  <c r="AF100" i="4"/>
  <c r="AG121" i="4" s="1"/>
  <c r="Z103" i="4"/>
  <c r="U104" i="4"/>
  <c r="X104" i="4" s="1"/>
  <c r="Y104" i="4" s="1"/>
  <c r="R105" i="4"/>
  <c r="AD101" i="4"/>
  <c r="AB101" i="4"/>
  <c r="W187" i="4"/>
  <c r="V188" i="4"/>
  <c r="H105" i="4"/>
  <c r="S104" i="4"/>
  <c r="AC101" i="4"/>
  <c r="AE101" i="4" s="1"/>
  <c r="AA102" i="4"/>
  <c r="L107" i="4" a="1"/>
  <c r="L107" i="4" s="1"/>
  <c r="T106" i="4"/>
  <c r="Z103" i="1"/>
  <c r="V188" i="1"/>
  <c r="H105" i="1"/>
  <c r="S104" i="1"/>
  <c r="AC101" i="1"/>
  <c r="AE101" i="1" s="1"/>
  <c r="AA102" i="1"/>
  <c r="W187" i="1"/>
  <c r="L107" i="1" a="1"/>
  <c r="L107" i="1" s="1"/>
  <c r="T106" i="1"/>
  <c r="U104" i="1"/>
  <c r="X104" i="1" s="1"/>
  <c r="Y104" i="1" s="1"/>
  <c r="R105" i="1"/>
  <c r="AD101" i="1"/>
  <c r="AB101" i="1"/>
  <c r="AF100" i="1"/>
  <c r="AG121" i="1" s="1"/>
  <c r="Z104" i="11" l="1"/>
  <c r="T107" i="11"/>
  <c r="L108" i="11" a="1"/>
  <c r="L108" i="11" s="1"/>
  <c r="V189" i="11"/>
  <c r="S105" i="11"/>
  <c r="H106" i="11"/>
  <c r="W188" i="11"/>
  <c r="AF101" i="11"/>
  <c r="AD102" i="11"/>
  <c r="AB102" i="11"/>
  <c r="R106" i="11"/>
  <c r="U105" i="11"/>
  <c r="X105" i="11" s="1"/>
  <c r="Y105" i="11" s="1"/>
  <c r="AG122" i="11"/>
  <c r="AC102" i="11"/>
  <c r="AE102" i="11" s="1"/>
  <c r="AA103" i="11"/>
  <c r="Z104" i="10"/>
  <c r="AD102" i="10"/>
  <c r="AB102" i="10"/>
  <c r="AF101" i="10"/>
  <c r="AG122" i="10" s="1"/>
  <c r="T106" i="10"/>
  <c r="L107" i="10" a="1"/>
  <c r="L107" i="10" s="1"/>
  <c r="W188" i="10"/>
  <c r="U105" i="10"/>
  <c r="X105" i="10" s="1"/>
  <c r="Y105" i="10" s="1"/>
  <c r="R106" i="10"/>
  <c r="AA103" i="10"/>
  <c r="AC102" i="10"/>
  <c r="AE102" i="10" s="1"/>
  <c r="V189" i="10"/>
  <c r="H106" i="10"/>
  <c r="S105" i="10"/>
  <c r="Z104" i="9"/>
  <c r="W188" i="9"/>
  <c r="AF101" i="9"/>
  <c r="AG122" i="9" s="1"/>
  <c r="U105" i="9"/>
  <c r="X105" i="9" s="1"/>
  <c r="Y105" i="9" s="1"/>
  <c r="R106" i="9"/>
  <c r="T106" i="9"/>
  <c r="L107" i="9" a="1"/>
  <c r="L107" i="9" s="1"/>
  <c r="AC102" i="9"/>
  <c r="AE102" i="9" s="1"/>
  <c r="AA103" i="9"/>
  <c r="AB102" i="9"/>
  <c r="AD102" i="9"/>
  <c r="V189" i="9"/>
  <c r="H106" i="9"/>
  <c r="S105" i="9"/>
  <c r="Z104" i="8"/>
  <c r="U105" i="8"/>
  <c r="X105" i="8" s="1"/>
  <c r="Y105" i="8" s="1"/>
  <c r="R106" i="8"/>
  <c r="W188" i="8"/>
  <c r="AF101" i="8"/>
  <c r="AG122" i="8" s="1"/>
  <c r="V189" i="8"/>
  <c r="H106" i="8"/>
  <c r="S105" i="8"/>
  <c r="L108" i="8" a="1"/>
  <c r="L108" i="8" s="1"/>
  <c r="T107" i="8"/>
  <c r="AD102" i="8"/>
  <c r="AB102" i="8"/>
  <c r="AA103" i="8"/>
  <c r="AC102" i="8"/>
  <c r="AE102" i="8" s="1"/>
  <c r="Z104" i="7"/>
  <c r="R106" i="7"/>
  <c r="U105" i="7"/>
  <c r="X105" i="7" s="1"/>
  <c r="Y105" i="7" s="1"/>
  <c r="W188" i="7"/>
  <c r="AF101" i="7"/>
  <c r="AG122" i="7" s="1"/>
  <c r="V189" i="7"/>
  <c r="H106" i="7"/>
  <c r="S105" i="7"/>
  <c r="AD102" i="7"/>
  <c r="AB102" i="7"/>
  <c r="T106" i="7"/>
  <c r="L107" i="7" a="1"/>
  <c r="L107" i="7" s="1"/>
  <c r="AA103" i="7"/>
  <c r="AC102" i="7"/>
  <c r="AE102" i="7" s="1"/>
  <c r="Z104" i="6"/>
  <c r="AD102" i="6"/>
  <c r="AB102" i="6"/>
  <c r="AF101" i="6"/>
  <c r="AG122" i="6" s="1"/>
  <c r="U105" i="6"/>
  <c r="X105" i="6" s="1"/>
  <c r="Y105" i="6" s="1"/>
  <c r="R106" i="6"/>
  <c r="V189" i="6"/>
  <c r="H106" i="6"/>
  <c r="S105" i="6"/>
  <c r="W188" i="6"/>
  <c r="AC102" i="6"/>
  <c r="AE102" i="6" s="1"/>
  <c r="AA103" i="6"/>
  <c r="L108" i="6" a="1"/>
  <c r="L108" i="6" s="1"/>
  <c r="T107" i="6"/>
  <c r="Z104" i="5"/>
  <c r="U105" i="5"/>
  <c r="X105" i="5" s="1"/>
  <c r="Y105" i="5" s="1"/>
  <c r="R106" i="5"/>
  <c r="AD102" i="5"/>
  <c r="AB102" i="5"/>
  <c r="AF101" i="5"/>
  <c r="AG122" i="5" s="1"/>
  <c r="W188" i="5"/>
  <c r="AC102" i="5"/>
  <c r="AE102" i="5" s="1"/>
  <c r="AA103" i="5"/>
  <c r="L108" i="5" a="1"/>
  <c r="L108" i="5" s="1"/>
  <c r="T107" i="5"/>
  <c r="V189" i="5"/>
  <c r="S105" i="5"/>
  <c r="H106" i="5"/>
  <c r="AF101" i="4"/>
  <c r="AG122" i="4" s="1"/>
  <c r="Z104" i="4"/>
  <c r="L108" i="4" a="1"/>
  <c r="L108" i="4" s="1"/>
  <c r="T107" i="4"/>
  <c r="W188" i="4"/>
  <c r="AA103" i="4"/>
  <c r="AC102" i="4"/>
  <c r="AE102" i="4" s="1"/>
  <c r="AD102" i="4"/>
  <c r="AB102" i="4"/>
  <c r="V189" i="4"/>
  <c r="H106" i="4"/>
  <c r="S105" i="4"/>
  <c r="U105" i="4"/>
  <c r="X105" i="4" s="1"/>
  <c r="Y105" i="4" s="1"/>
  <c r="R106" i="4"/>
  <c r="Z104" i="1"/>
  <c r="U105" i="1"/>
  <c r="X105" i="1" s="1"/>
  <c r="Y105" i="1" s="1"/>
  <c r="R106" i="1"/>
  <c r="AD102" i="1"/>
  <c r="AB102" i="1"/>
  <c r="W188" i="1"/>
  <c r="L108" i="1" a="1"/>
  <c r="L108" i="1" s="1"/>
  <c r="T107" i="1"/>
  <c r="AC102" i="1"/>
  <c r="AE102" i="1" s="1"/>
  <c r="AA103" i="1"/>
  <c r="AF101" i="1"/>
  <c r="AG122" i="1" s="1"/>
  <c r="V189" i="1"/>
  <c r="H106" i="1"/>
  <c r="S105" i="1"/>
  <c r="Z105" i="11" l="1"/>
  <c r="U106" i="11"/>
  <c r="X106" i="11" s="1"/>
  <c r="Y106" i="11" s="1"/>
  <c r="R107" i="11"/>
  <c r="V190" i="11"/>
  <c r="S106" i="11"/>
  <c r="H107" i="11"/>
  <c r="W189" i="11"/>
  <c r="L109" i="11" a="1"/>
  <c r="L109" i="11" s="1"/>
  <c r="T108" i="11"/>
  <c r="AD103" i="11"/>
  <c r="AB103" i="11"/>
  <c r="AC103" i="11"/>
  <c r="AE103" i="11" s="1"/>
  <c r="AA104" i="11"/>
  <c r="AF102" i="11"/>
  <c r="AG123" i="11" s="1"/>
  <c r="Z105" i="10"/>
  <c r="AB103" i="10"/>
  <c r="AD103" i="10"/>
  <c r="AF102" i="10"/>
  <c r="AG123" i="10" s="1"/>
  <c r="W189" i="10"/>
  <c r="R107" i="10"/>
  <c r="U106" i="10"/>
  <c r="X106" i="10" s="1"/>
  <c r="Y106" i="10" s="1"/>
  <c r="L108" i="10" a="1"/>
  <c r="L108" i="10" s="1"/>
  <c r="T107" i="10"/>
  <c r="AA104" i="10"/>
  <c r="AC103" i="10"/>
  <c r="AE103" i="10" s="1"/>
  <c r="V190" i="10"/>
  <c r="H107" i="10"/>
  <c r="S106" i="10"/>
  <c r="Z105" i="9"/>
  <c r="W189" i="9"/>
  <c r="L108" i="9" a="1"/>
  <c r="L108" i="9" s="1"/>
  <c r="T107" i="9"/>
  <c r="AD103" i="9"/>
  <c r="AB103" i="9"/>
  <c r="AF102" i="9"/>
  <c r="AG123" i="9" s="1"/>
  <c r="AC103" i="9"/>
  <c r="AE103" i="9" s="1"/>
  <c r="AA104" i="9"/>
  <c r="U106" i="9"/>
  <c r="X106" i="9" s="1"/>
  <c r="Y106" i="9" s="1"/>
  <c r="R107" i="9"/>
  <c r="V190" i="9"/>
  <c r="H107" i="9"/>
  <c r="S106" i="9"/>
  <c r="Z105" i="8"/>
  <c r="W189" i="8"/>
  <c r="AB103" i="8"/>
  <c r="AD103" i="8"/>
  <c r="R107" i="8"/>
  <c r="U106" i="8"/>
  <c r="X106" i="8" s="1"/>
  <c r="Y106" i="8" s="1"/>
  <c r="V190" i="8"/>
  <c r="H107" i="8"/>
  <c r="S106" i="8"/>
  <c r="AA104" i="8"/>
  <c r="AC103" i="8"/>
  <c r="AE103" i="8" s="1"/>
  <c r="L109" i="8" a="1"/>
  <c r="L109" i="8" s="1"/>
  <c r="T108" i="8"/>
  <c r="AF102" i="8"/>
  <c r="AG123" i="8" s="1"/>
  <c r="Z105" i="7"/>
  <c r="T107" i="7"/>
  <c r="L108" i="7" a="1"/>
  <c r="L108" i="7" s="1"/>
  <c r="AD103" i="7"/>
  <c r="AB103" i="7"/>
  <c r="V190" i="7"/>
  <c r="S106" i="7"/>
  <c r="H107" i="7"/>
  <c r="R107" i="7"/>
  <c r="U106" i="7"/>
  <c r="X106" i="7" s="1"/>
  <c r="Y106" i="7" s="1"/>
  <c r="AC103" i="7"/>
  <c r="AE103" i="7" s="1"/>
  <c r="AA104" i="7"/>
  <c r="W189" i="7"/>
  <c r="AF102" i="7"/>
  <c r="AG123" i="7" s="1"/>
  <c r="Z105" i="6"/>
  <c r="AF102" i="6"/>
  <c r="AG123" i="6" s="1"/>
  <c r="AD103" i="6"/>
  <c r="AB103" i="6"/>
  <c r="V190" i="6"/>
  <c r="H107" i="6"/>
  <c r="S106" i="6"/>
  <c r="U106" i="6"/>
  <c r="X106" i="6" s="1"/>
  <c r="Y106" i="6" s="1"/>
  <c r="R107" i="6"/>
  <c r="W189" i="6"/>
  <c r="AC103" i="6"/>
  <c r="AE103" i="6" s="1"/>
  <c r="AA104" i="6"/>
  <c r="L109" i="6" a="1"/>
  <c r="L109" i="6" s="1"/>
  <c r="T108" i="6"/>
  <c r="Z105" i="5"/>
  <c r="W189" i="5"/>
  <c r="L109" i="5" a="1"/>
  <c r="L109" i="5" s="1"/>
  <c r="T108" i="5"/>
  <c r="AF102" i="5"/>
  <c r="AC103" i="5"/>
  <c r="AE103" i="5" s="1"/>
  <c r="AA104" i="5"/>
  <c r="AD103" i="5"/>
  <c r="AB103" i="5"/>
  <c r="AG123" i="5"/>
  <c r="U106" i="5"/>
  <c r="X106" i="5" s="1"/>
  <c r="Y106" i="5" s="1"/>
  <c r="R107" i="5"/>
  <c r="V190" i="5"/>
  <c r="H107" i="5"/>
  <c r="S106" i="5"/>
  <c r="AF102" i="4"/>
  <c r="AG123" i="4" s="1"/>
  <c r="Z105" i="4"/>
  <c r="V190" i="4"/>
  <c r="H107" i="4"/>
  <c r="S106" i="4"/>
  <c r="W189" i="4"/>
  <c r="AD103" i="4"/>
  <c r="AB103" i="4"/>
  <c r="AA104" i="4"/>
  <c r="AC103" i="4"/>
  <c r="AE103" i="4" s="1"/>
  <c r="T108" i="4"/>
  <c r="L109" i="4" a="1"/>
  <c r="L109" i="4" s="1"/>
  <c r="U106" i="4"/>
  <c r="X106" i="4" s="1"/>
  <c r="Y106" i="4" s="1"/>
  <c r="R107" i="4"/>
  <c r="Z105" i="1"/>
  <c r="AD103" i="1"/>
  <c r="AB103" i="1"/>
  <c r="W189" i="1"/>
  <c r="AF102" i="1"/>
  <c r="U106" i="1"/>
  <c r="X106" i="1" s="1"/>
  <c r="Y106" i="1" s="1"/>
  <c r="R107" i="1"/>
  <c r="AG123" i="1"/>
  <c r="AC103" i="1"/>
  <c r="AE103" i="1" s="1"/>
  <c r="AA104" i="1"/>
  <c r="L109" i="1" a="1"/>
  <c r="L109" i="1" s="1"/>
  <c r="T108" i="1"/>
  <c r="V190" i="1"/>
  <c r="H107" i="1"/>
  <c r="S106" i="1"/>
  <c r="Z106" i="11" l="1"/>
  <c r="AD104" i="11"/>
  <c r="AB104" i="11"/>
  <c r="AF103" i="11"/>
  <c r="H108" i="11"/>
  <c r="S107" i="11"/>
  <c r="V191" i="11"/>
  <c r="AG124" i="11"/>
  <c r="L110" i="11" a="1"/>
  <c r="L110" i="11" s="1"/>
  <c r="T109" i="11"/>
  <c r="W190" i="11"/>
  <c r="U107" i="11"/>
  <c r="X107" i="11" s="1"/>
  <c r="Y107" i="11" s="1"/>
  <c r="R108" i="11"/>
  <c r="AC104" i="11"/>
  <c r="AE104" i="11" s="1"/>
  <c r="AA105" i="11"/>
  <c r="Z106" i="10"/>
  <c r="AF103" i="10"/>
  <c r="T108" i="10"/>
  <c r="L109" i="10" a="1"/>
  <c r="L109" i="10" s="1"/>
  <c r="AB104" i="10"/>
  <c r="AD104" i="10"/>
  <c r="R108" i="10"/>
  <c r="U107" i="10"/>
  <c r="X107" i="10" s="1"/>
  <c r="Y107" i="10" s="1"/>
  <c r="AG124" i="10"/>
  <c r="AC104" i="10"/>
  <c r="AE104" i="10" s="1"/>
  <c r="AA105" i="10"/>
  <c r="W190" i="10"/>
  <c r="V191" i="10"/>
  <c r="S107" i="10"/>
  <c r="H108" i="10"/>
  <c r="Z106" i="9"/>
  <c r="U107" i="9"/>
  <c r="X107" i="9" s="1"/>
  <c r="Y107" i="9" s="1"/>
  <c r="R108" i="9"/>
  <c r="W190" i="9"/>
  <c r="L109" i="9" a="1"/>
  <c r="L109" i="9" s="1"/>
  <c r="T108" i="9"/>
  <c r="AD104" i="9"/>
  <c r="AB104" i="9"/>
  <c r="AF103" i="9"/>
  <c r="AG124" i="9" s="1"/>
  <c r="AC104" i="9"/>
  <c r="AE104" i="9" s="1"/>
  <c r="AA105" i="9"/>
  <c r="V191" i="9"/>
  <c r="H108" i="9"/>
  <c r="S107" i="9"/>
  <c r="Z106" i="8"/>
  <c r="U107" i="8"/>
  <c r="X107" i="8" s="1"/>
  <c r="Y107" i="8" s="1"/>
  <c r="R108" i="8"/>
  <c r="L110" i="8" a="1"/>
  <c r="L110" i="8" s="1"/>
  <c r="T109" i="8"/>
  <c r="W190" i="8"/>
  <c r="AF103" i="8"/>
  <c r="V191" i="8"/>
  <c r="H108" i="8"/>
  <c r="S107" i="8"/>
  <c r="AG124" i="8"/>
  <c r="AA105" i="8"/>
  <c r="AC104" i="8"/>
  <c r="AE104" i="8" s="1"/>
  <c r="AB104" i="8"/>
  <c r="AD104" i="8"/>
  <c r="Z106" i="7"/>
  <c r="AF103" i="7"/>
  <c r="AG124" i="7" s="1"/>
  <c r="V191" i="7"/>
  <c r="S107" i="7"/>
  <c r="H108" i="7"/>
  <c r="T108" i="7"/>
  <c r="L109" i="7" a="1"/>
  <c r="L109" i="7" s="1"/>
  <c r="AD104" i="7"/>
  <c r="AB104" i="7"/>
  <c r="AC104" i="7"/>
  <c r="AE104" i="7" s="1"/>
  <c r="AA105" i="7"/>
  <c r="U107" i="7"/>
  <c r="X107" i="7" s="1"/>
  <c r="Y107" i="7" s="1"/>
  <c r="R108" i="7"/>
  <c r="W190" i="7"/>
  <c r="Z106" i="6"/>
  <c r="AF103" i="6"/>
  <c r="AG124" i="6" s="1"/>
  <c r="U107" i="6"/>
  <c r="X107" i="6" s="1"/>
  <c r="Y107" i="6" s="1"/>
  <c r="R108" i="6"/>
  <c r="V191" i="6"/>
  <c r="H108" i="6"/>
  <c r="S107" i="6"/>
  <c r="AD104" i="6"/>
  <c r="AB104" i="6"/>
  <c r="W190" i="6"/>
  <c r="AC104" i="6"/>
  <c r="AE104" i="6" s="1"/>
  <c r="AA105" i="6"/>
  <c r="L110" i="6" a="1"/>
  <c r="L110" i="6" s="1"/>
  <c r="T109" i="6"/>
  <c r="Z106" i="5"/>
  <c r="W190" i="5"/>
  <c r="AF103" i="5"/>
  <c r="AG124" i="5" s="1"/>
  <c r="U107" i="5"/>
  <c r="X107" i="5" s="1"/>
  <c r="Y107" i="5" s="1"/>
  <c r="R108" i="5"/>
  <c r="AD104" i="5"/>
  <c r="AB104" i="5"/>
  <c r="AC104" i="5"/>
  <c r="AE104" i="5" s="1"/>
  <c r="AA105" i="5"/>
  <c r="L110" i="5" a="1"/>
  <c r="L110" i="5" s="1"/>
  <c r="T109" i="5"/>
  <c r="V191" i="5"/>
  <c r="H108" i="5"/>
  <c r="S107" i="5"/>
  <c r="AF103" i="4"/>
  <c r="AG124" i="4" s="1"/>
  <c r="Z106" i="4"/>
  <c r="V191" i="4"/>
  <c r="S107" i="4"/>
  <c r="H108" i="4"/>
  <c r="T109" i="4"/>
  <c r="L110" i="4" a="1"/>
  <c r="L110" i="4" s="1"/>
  <c r="R108" i="4"/>
  <c r="U107" i="4"/>
  <c r="X107" i="4" s="1"/>
  <c r="Y107" i="4" s="1"/>
  <c r="AD104" i="4"/>
  <c r="AB104" i="4"/>
  <c r="AC104" i="4"/>
  <c r="AE104" i="4" s="1"/>
  <c r="AA105" i="4"/>
  <c r="W190" i="4"/>
  <c r="Z106" i="1"/>
  <c r="AF103" i="1"/>
  <c r="W190" i="1"/>
  <c r="AD104" i="1"/>
  <c r="AB104" i="1"/>
  <c r="AG124" i="1"/>
  <c r="U107" i="1"/>
  <c r="X107" i="1" s="1"/>
  <c r="Y107" i="1" s="1"/>
  <c r="R108" i="1"/>
  <c r="AC104" i="1"/>
  <c r="AE104" i="1" s="1"/>
  <c r="AA105" i="1"/>
  <c r="L110" i="1" a="1"/>
  <c r="L110" i="1" s="1"/>
  <c r="T109" i="1"/>
  <c r="V191" i="1"/>
  <c r="H108" i="1"/>
  <c r="S107" i="1"/>
  <c r="Z107" i="11" l="1"/>
  <c r="U108" i="11"/>
  <c r="X108" i="11" s="1"/>
  <c r="Y108" i="11" s="1"/>
  <c r="R109" i="11"/>
  <c r="V192" i="11"/>
  <c r="H109" i="11"/>
  <c r="S108" i="11"/>
  <c r="L111" i="11" a="1"/>
  <c r="L111" i="11" s="1"/>
  <c r="T110" i="11"/>
  <c r="W191" i="11"/>
  <c r="AD105" i="11"/>
  <c r="AB105" i="11"/>
  <c r="AC105" i="11"/>
  <c r="AE105" i="11" s="1"/>
  <c r="AA106" i="11"/>
  <c r="AF104" i="11"/>
  <c r="AG125" i="11" s="1"/>
  <c r="Z107" i="10"/>
  <c r="L110" i="10" a="1"/>
  <c r="L110" i="10" s="1"/>
  <c r="T109" i="10"/>
  <c r="AD105" i="10"/>
  <c r="AB105" i="10"/>
  <c r="AF104" i="10"/>
  <c r="AG125" i="10" s="1"/>
  <c r="U108" i="10"/>
  <c r="X108" i="10" s="1"/>
  <c r="Y108" i="10" s="1"/>
  <c r="R109" i="10"/>
  <c r="W191" i="10"/>
  <c r="V192" i="10"/>
  <c r="H109" i="10"/>
  <c r="S108" i="10"/>
  <c r="AA106" i="10"/>
  <c r="AC105" i="10"/>
  <c r="AE105" i="10" s="1"/>
  <c r="V192" i="9"/>
  <c r="H109" i="9"/>
  <c r="S108" i="9"/>
  <c r="L110" i="9" a="1"/>
  <c r="L110" i="9" s="1"/>
  <c r="T109" i="9"/>
  <c r="AD105" i="9"/>
  <c r="AB105" i="9"/>
  <c r="Z107" i="9"/>
  <c r="R109" i="9"/>
  <c r="U108" i="9"/>
  <c r="X108" i="9" s="1"/>
  <c r="Y108" i="9" s="1"/>
  <c r="W191" i="9"/>
  <c r="AF104" i="9"/>
  <c r="AG125" i="9" s="1"/>
  <c r="AC105" i="9"/>
  <c r="AE105" i="9" s="1"/>
  <c r="AA106" i="9"/>
  <c r="Z107" i="8"/>
  <c r="T110" i="8"/>
  <c r="L111" i="8" a="1"/>
  <c r="L111" i="8" s="1"/>
  <c r="R109" i="8"/>
  <c r="U108" i="8"/>
  <c r="X108" i="8" s="1"/>
  <c r="Y108" i="8" s="1"/>
  <c r="AF104" i="8"/>
  <c r="AG125" i="8" s="1"/>
  <c r="W191" i="8"/>
  <c r="V192" i="8"/>
  <c r="S108" i="8"/>
  <c r="H109" i="8"/>
  <c r="AC105" i="8"/>
  <c r="AE105" i="8" s="1"/>
  <c r="AA106" i="8"/>
  <c r="AD105" i="8"/>
  <c r="AB105" i="8"/>
  <c r="Z107" i="7"/>
  <c r="AF104" i="7"/>
  <c r="AG125" i="7" s="1"/>
  <c r="W191" i="7"/>
  <c r="AD105" i="7"/>
  <c r="AB105" i="7"/>
  <c r="R109" i="7"/>
  <c r="U108" i="7"/>
  <c r="X108" i="7" s="1"/>
  <c r="Y108" i="7" s="1"/>
  <c r="V192" i="7"/>
  <c r="H109" i="7"/>
  <c r="S108" i="7"/>
  <c r="AC105" i="7"/>
  <c r="AE105" i="7" s="1"/>
  <c r="AA106" i="7"/>
  <c r="L110" i="7" a="1"/>
  <c r="L110" i="7" s="1"/>
  <c r="T109" i="7"/>
  <c r="Z107" i="6"/>
  <c r="AD105" i="6"/>
  <c r="AB105" i="6"/>
  <c r="V192" i="6"/>
  <c r="H109" i="6"/>
  <c r="S108" i="6"/>
  <c r="U108" i="6"/>
  <c r="X108" i="6" s="1"/>
  <c r="Y108" i="6" s="1"/>
  <c r="R109" i="6"/>
  <c r="AF104" i="6"/>
  <c r="AG125" i="6" s="1"/>
  <c r="W191" i="6"/>
  <c r="AA106" i="6"/>
  <c r="AC105" i="6"/>
  <c r="AE105" i="6" s="1"/>
  <c r="L111" i="6" a="1"/>
  <c r="L111" i="6" s="1"/>
  <c r="T110" i="6"/>
  <c r="Z107" i="5"/>
  <c r="L111" i="5" a="1"/>
  <c r="L111" i="5" s="1"/>
  <c r="T110" i="5"/>
  <c r="W191" i="5"/>
  <c r="AD105" i="5"/>
  <c r="AB105" i="5"/>
  <c r="U108" i="5"/>
  <c r="X108" i="5" s="1"/>
  <c r="Y108" i="5" s="1"/>
  <c r="R109" i="5"/>
  <c r="AC105" i="5"/>
  <c r="AE105" i="5" s="1"/>
  <c r="AA106" i="5"/>
  <c r="AF104" i="5"/>
  <c r="AG125" i="5" s="1"/>
  <c r="V192" i="5"/>
  <c r="H109" i="5"/>
  <c r="S108" i="5"/>
  <c r="AF104" i="4"/>
  <c r="AG125" i="4" s="1"/>
  <c r="Z107" i="4"/>
  <c r="U108" i="4"/>
  <c r="X108" i="4" s="1"/>
  <c r="Y108" i="4" s="1"/>
  <c r="R109" i="4"/>
  <c r="T110" i="4"/>
  <c r="L111" i="4" a="1"/>
  <c r="L111" i="4" s="1"/>
  <c r="W191" i="4"/>
  <c r="AC105" i="4"/>
  <c r="AE105" i="4" s="1"/>
  <c r="AA106" i="4"/>
  <c r="AB105" i="4"/>
  <c r="AD105" i="4"/>
  <c r="V192" i="4"/>
  <c r="S108" i="4"/>
  <c r="H109" i="4"/>
  <c r="Z107" i="1"/>
  <c r="W191" i="1"/>
  <c r="AF104" i="1"/>
  <c r="AG125" i="1" s="1"/>
  <c r="AD105" i="1"/>
  <c r="AB105" i="1"/>
  <c r="T110" i="1"/>
  <c r="L111" i="1" a="1"/>
  <c r="L111" i="1" s="1"/>
  <c r="AA106" i="1"/>
  <c r="AC105" i="1"/>
  <c r="AE105" i="1" s="1"/>
  <c r="U108" i="1"/>
  <c r="X108" i="1" s="1"/>
  <c r="Y108" i="1" s="1"/>
  <c r="R109" i="1"/>
  <c r="V192" i="1"/>
  <c r="H109" i="1"/>
  <c r="S108" i="1"/>
  <c r="Z108" i="11" l="1"/>
  <c r="AD106" i="11"/>
  <c r="AB106" i="11"/>
  <c r="AF105" i="11"/>
  <c r="V193" i="11"/>
  <c r="H110" i="11"/>
  <c r="S109" i="11"/>
  <c r="W192" i="11"/>
  <c r="L112" i="11" a="1"/>
  <c r="L112" i="11" s="1"/>
  <c r="T111" i="11"/>
  <c r="U109" i="11"/>
  <c r="X109" i="11" s="1"/>
  <c r="Y109" i="11" s="1"/>
  <c r="R110" i="11"/>
  <c r="AG126" i="11"/>
  <c r="AC106" i="11"/>
  <c r="AE106" i="11" s="1"/>
  <c r="AA107" i="11"/>
  <c r="Z108" i="10"/>
  <c r="W192" i="10"/>
  <c r="R110" i="10"/>
  <c r="U109" i="10"/>
  <c r="X109" i="10" s="1"/>
  <c r="Y109" i="10" s="1"/>
  <c r="L111" i="10" a="1"/>
  <c r="L111" i="10" s="1"/>
  <c r="T110" i="10"/>
  <c r="AB106" i="10"/>
  <c r="AD106" i="10"/>
  <c r="AA107" i="10"/>
  <c r="AC106" i="10"/>
  <c r="AE106" i="10" s="1"/>
  <c r="V193" i="10"/>
  <c r="H110" i="10"/>
  <c r="S109" i="10"/>
  <c r="AF105" i="10"/>
  <c r="AG126" i="10" s="1"/>
  <c r="Z108" i="9"/>
  <c r="T110" i="9"/>
  <c r="L111" i="9" a="1"/>
  <c r="L111" i="9" s="1"/>
  <c r="R110" i="9"/>
  <c r="U109" i="9"/>
  <c r="X109" i="9" s="1"/>
  <c r="Y109" i="9" s="1"/>
  <c r="AB106" i="9"/>
  <c r="AD106" i="9"/>
  <c r="V193" i="9"/>
  <c r="S109" i="9"/>
  <c r="H110" i="9"/>
  <c r="AA107" i="9"/>
  <c r="AC106" i="9"/>
  <c r="AE106" i="9" s="1"/>
  <c r="AF105" i="9"/>
  <c r="AG126" i="9" s="1"/>
  <c r="W192" i="9"/>
  <c r="Z108" i="8"/>
  <c r="AF105" i="8"/>
  <c r="AG126" i="8" s="1"/>
  <c r="AB106" i="8"/>
  <c r="AD106" i="8"/>
  <c r="V193" i="8"/>
  <c r="S109" i="8"/>
  <c r="H110" i="8"/>
  <c r="U109" i="8"/>
  <c r="X109" i="8" s="1"/>
  <c r="Y109" i="8" s="1"/>
  <c r="R110" i="8"/>
  <c r="T111" i="8"/>
  <c r="L112" i="8" a="1"/>
  <c r="L112" i="8" s="1"/>
  <c r="W192" i="8"/>
  <c r="AC106" i="8"/>
  <c r="AE106" i="8" s="1"/>
  <c r="AA107" i="8"/>
  <c r="Z108" i="7"/>
  <c r="AF105" i="7"/>
  <c r="AG126" i="7" s="1"/>
  <c r="W192" i="7"/>
  <c r="AD106" i="7"/>
  <c r="AB106" i="7"/>
  <c r="V193" i="7"/>
  <c r="H110" i="7"/>
  <c r="S109" i="7"/>
  <c r="U109" i="7"/>
  <c r="X109" i="7" s="1"/>
  <c r="Y109" i="7" s="1"/>
  <c r="R110" i="7"/>
  <c r="AC106" i="7"/>
  <c r="AE106" i="7" s="1"/>
  <c r="AA107" i="7"/>
  <c r="T110" i="7"/>
  <c r="L111" i="7" a="1"/>
  <c r="L111" i="7" s="1"/>
  <c r="Z108" i="6"/>
  <c r="AF105" i="6"/>
  <c r="AG126" i="6" s="1"/>
  <c r="AD106" i="6"/>
  <c r="AB106" i="6"/>
  <c r="R110" i="6"/>
  <c r="U109" i="6"/>
  <c r="X109" i="6" s="1"/>
  <c r="Y109" i="6" s="1"/>
  <c r="V193" i="6"/>
  <c r="H110" i="6"/>
  <c r="S109" i="6"/>
  <c r="W192" i="6"/>
  <c r="AA107" i="6"/>
  <c r="AC106" i="6"/>
  <c r="AE106" i="6" s="1"/>
  <c r="T111" i="6"/>
  <c r="L112" i="6" a="1"/>
  <c r="L112" i="6" s="1"/>
  <c r="Z108" i="5"/>
  <c r="AF105" i="5"/>
  <c r="AD106" i="5"/>
  <c r="AB106" i="5"/>
  <c r="W192" i="5"/>
  <c r="AG126" i="5"/>
  <c r="U109" i="5"/>
  <c r="X109" i="5" s="1"/>
  <c r="Y109" i="5" s="1"/>
  <c r="R110" i="5"/>
  <c r="AC106" i="5"/>
  <c r="AE106" i="5" s="1"/>
  <c r="AA107" i="5"/>
  <c r="L112" i="5" a="1"/>
  <c r="L112" i="5" s="1"/>
  <c r="T111" i="5"/>
  <c r="V193" i="5"/>
  <c r="H110" i="5"/>
  <c r="S109" i="5"/>
  <c r="AF105" i="4"/>
  <c r="AG126" i="4" s="1"/>
  <c r="Z108" i="4"/>
  <c r="AD106" i="4"/>
  <c r="AB106" i="4"/>
  <c r="U109" i="4"/>
  <c r="X109" i="4" s="1"/>
  <c r="Y109" i="4" s="1"/>
  <c r="R110" i="4"/>
  <c r="W192" i="4"/>
  <c r="AC106" i="4"/>
  <c r="AE106" i="4" s="1"/>
  <c r="AA107" i="4"/>
  <c r="T111" i="4"/>
  <c r="L112" i="4" a="1"/>
  <c r="L112" i="4" s="1"/>
  <c r="V193" i="4"/>
  <c r="H110" i="4"/>
  <c r="S109" i="4"/>
  <c r="Z108" i="1"/>
  <c r="R110" i="1"/>
  <c r="U109" i="1"/>
  <c r="X109" i="1" s="1"/>
  <c r="Y109" i="1" s="1"/>
  <c r="T111" i="1"/>
  <c r="L112" i="1" a="1"/>
  <c r="L112" i="1" s="1"/>
  <c r="AF105" i="1"/>
  <c r="AD106" i="1"/>
  <c r="AB106" i="1"/>
  <c r="AG126" i="1"/>
  <c r="AA107" i="1"/>
  <c r="AC106" i="1"/>
  <c r="AE106" i="1" s="1"/>
  <c r="W192" i="1"/>
  <c r="V193" i="1"/>
  <c r="H110" i="1"/>
  <c r="S109" i="1"/>
  <c r="Z109" i="11" l="1"/>
  <c r="W193" i="11"/>
  <c r="U110" i="11"/>
  <c r="X110" i="11" s="1"/>
  <c r="Y110" i="11" s="1"/>
  <c r="R111" i="11"/>
  <c r="L113" i="11" a="1"/>
  <c r="L113" i="11" s="1"/>
  <c r="T112" i="11"/>
  <c r="AD107" i="11"/>
  <c r="AB107" i="11"/>
  <c r="AC107" i="11"/>
  <c r="AE107" i="11" s="1"/>
  <c r="AA108" i="11"/>
  <c r="V194" i="11"/>
  <c r="H111" i="11"/>
  <c r="S110" i="11"/>
  <c r="AF106" i="11"/>
  <c r="AG127" i="11" s="1"/>
  <c r="Z109" i="10"/>
  <c r="AD107" i="10"/>
  <c r="AB107" i="10"/>
  <c r="U110" i="10"/>
  <c r="X110" i="10" s="1"/>
  <c r="Y110" i="10" s="1"/>
  <c r="R111" i="10"/>
  <c r="V194" i="10"/>
  <c r="H111" i="10"/>
  <c r="S110" i="10"/>
  <c r="AF106" i="10"/>
  <c r="AG127" i="10" s="1"/>
  <c r="L112" i="10" a="1"/>
  <c r="L112" i="10" s="1"/>
  <c r="T111" i="10"/>
  <c r="AA108" i="10"/>
  <c r="AC107" i="10"/>
  <c r="AE107" i="10" s="1"/>
  <c r="W193" i="10"/>
  <c r="Z109" i="9"/>
  <c r="AB107" i="9"/>
  <c r="AD107" i="9"/>
  <c r="W193" i="9"/>
  <c r="V194" i="9"/>
  <c r="H111" i="9"/>
  <c r="S110" i="9"/>
  <c r="L112" i="9" a="1"/>
  <c r="L112" i="9" s="1"/>
  <c r="T111" i="9"/>
  <c r="AF106" i="9"/>
  <c r="AG127" i="9" s="1"/>
  <c r="AC107" i="9"/>
  <c r="AE107" i="9" s="1"/>
  <c r="AA108" i="9"/>
  <c r="U110" i="9"/>
  <c r="X110" i="9" s="1"/>
  <c r="Y110" i="9" s="1"/>
  <c r="R111" i="9"/>
  <c r="Z109" i="8"/>
  <c r="L113" i="8" a="1"/>
  <c r="L113" i="8" s="1"/>
  <c r="T112" i="8"/>
  <c r="AF106" i="8"/>
  <c r="AG127" i="8" s="1"/>
  <c r="W193" i="8"/>
  <c r="U110" i="8"/>
  <c r="X110" i="8" s="1"/>
  <c r="Y110" i="8" s="1"/>
  <c r="R111" i="8"/>
  <c r="V194" i="8"/>
  <c r="H111" i="8"/>
  <c r="S110" i="8"/>
  <c r="AC107" i="8"/>
  <c r="AE107" i="8" s="1"/>
  <c r="AA108" i="8"/>
  <c r="AD107" i="8"/>
  <c r="AB107" i="8"/>
  <c r="Z109" i="7"/>
  <c r="R111" i="7"/>
  <c r="U110" i="7"/>
  <c r="X110" i="7" s="1"/>
  <c r="Y110" i="7" s="1"/>
  <c r="AF106" i="7"/>
  <c r="AG127" i="7" s="1"/>
  <c r="V194" i="7"/>
  <c r="H111" i="7"/>
  <c r="S110" i="7"/>
  <c r="AD107" i="7"/>
  <c r="AB107" i="7"/>
  <c r="W193" i="7"/>
  <c r="L112" i="7" a="1"/>
  <c r="L112" i="7" s="1"/>
  <c r="T111" i="7"/>
  <c r="AC107" i="7"/>
  <c r="AE107" i="7" s="1"/>
  <c r="AA108" i="7"/>
  <c r="Z109" i="6"/>
  <c r="AF106" i="6"/>
  <c r="AG127" i="6" s="1"/>
  <c r="R111" i="6"/>
  <c r="U110" i="6"/>
  <c r="X110" i="6" s="1"/>
  <c r="Y110" i="6" s="1"/>
  <c r="AB107" i="6"/>
  <c r="AD107" i="6"/>
  <c r="T112" i="6"/>
  <c r="L113" i="6" a="1"/>
  <c r="L113" i="6" s="1"/>
  <c r="AC107" i="6"/>
  <c r="AE107" i="6" s="1"/>
  <c r="AA108" i="6"/>
  <c r="V194" i="6"/>
  <c r="S110" i="6"/>
  <c r="H111" i="6"/>
  <c r="W193" i="6"/>
  <c r="Z109" i="5"/>
  <c r="T112" i="5"/>
  <c r="L113" i="5" a="1"/>
  <c r="L113" i="5" s="1"/>
  <c r="R111" i="5"/>
  <c r="U110" i="5"/>
  <c r="X110" i="5" s="1"/>
  <c r="Y110" i="5" s="1"/>
  <c r="AD107" i="5"/>
  <c r="AB107" i="5"/>
  <c r="AF106" i="5"/>
  <c r="AG127" i="5" s="1"/>
  <c r="AA108" i="5"/>
  <c r="AC107" i="5"/>
  <c r="AE107" i="5" s="1"/>
  <c r="W193" i="5"/>
  <c r="V194" i="5"/>
  <c r="H111" i="5"/>
  <c r="S110" i="5"/>
  <c r="AF106" i="4"/>
  <c r="AG127" i="4" s="1"/>
  <c r="Z109" i="4"/>
  <c r="L113" i="4" a="1"/>
  <c r="L113" i="4" s="1"/>
  <c r="T112" i="4"/>
  <c r="U110" i="4"/>
  <c r="X110" i="4" s="1"/>
  <c r="Y110" i="4" s="1"/>
  <c r="R111" i="4"/>
  <c r="V194" i="4"/>
  <c r="H111" i="4"/>
  <c r="S110" i="4"/>
  <c r="AD107" i="4"/>
  <c r="AB107" i="4"/>
  <c r="AC107" i="4"/>
  <c r="AE107" i="4" s="1"/>
  <c r="AA108" i="4"/>
  <c r="W193" i="4"/>
  <c r="Z109" i="1"/>
  <c r="W193" i="1"/>
  <c r="AB107" i="1"/>
  <c r="AD107" i="1"/>
  <c r="R111" i="1"/>
  <c r="U110" i="1"/>
  <c r="X110" i="1" s="1"/>
  <c r="Y110" i="1" s="1"/>
  <c r="T112" i="1"/>
  <c r="L113" i="1" a="1"/>
  <c r="L113" i="1" s="1"/>
  <c r="AC107" i="1"/>
  <c r="AE107" i="1" s="1"/>
  <c r="AA108" i="1"/>
  <c r="AF106" i="1"/>
  <c r="AG127" i="1" s="1"/>
  <c r="V194" i="1"/>
  <c r="S110" i="1"/>
  <c r="H111" i="1"/>
  <c r="Z110" i="11" l="1"/>
  <c r="W194" i="11"/>
  <c r="V195" i="11"/>
  <c r="H112" i="11"/>
  <c r="S111" i="11"/>
  <c r="AD108" i="11"/>
  <c r="AB108" i="11"/>
  <c r="R112" i="11"/>
  <c r="U111" i="11"/>
  <c r="X111" i="11" s="1"/>
  <c r="Y111" i="11" s="1"/>
  <c r="AF107" i="11"/>
  <c r="AG128" i="11" s="1"/>
  <c r="T113" i="11"/>
  <c r="L114" i="11" a="1"/>
  <c r="L114" i="11" s="1"/>
  <c r="AA109" i="11"/>
  <c r="AC108" i="11"/>
  <c r="AE108" i="11" s="1"/>
  <c r="Z110" i="10"/>
  <c r="AF107" i="10"/>
  <c r="AG128" i="10" s="1"/>
  <c r="AB108" i="10"/>
  <c r="AD108" i="10"/>
  <c r="L113" i="10" a="1"/>
  <c r="L113" i="10" s="1"/>
  <c r="T112" i="10"/>
  <c r="R112" i="10"/>
  <c r="U111" i="10"/>
  <c r="X111" i="10" s="1"/>
  <c r="Y111" i="10" s="1"/>
  <c r="W194" i="10"/>
  <c r="V195" i="10"/>
  <c r="S111" i="10"/>
  <c r="H112" i="10"/>
  <c r="AC108" i="10"/>
  <c r="AE108" i="10" s="1"/>
  <c r="AA109" i="10"/>
  <c r="Z110" i="9"/>
  <c r="L113" i="9" a="1"/>
  <c r="L113" i="9" s="1"/>
  <c r="T112" i="9"/>
  <c r="AD108" i="9"/>
  <c r="AB108" i="9"/>
  <c r="W194" i="9"/>
  <c r="H112" i="9"/>
  <c r="S111" i="9"/>
  <c r="V195" i="9"/>
  <c r="AF107" i="9"/>
  <c r="AG128" i="9" s="1"/>
  <c r="U111" i="9"/>
  <c r="X111" i="9" s="1"/>
  <c r="Y111" i="9" s="1"/>
  <c r="R112" i="9"/>
  <c r="AC108" i="9"/>
  <c r="AE108" i="9" s="1"/>
  <c r="AA109" i="9"/>
  <c r="Z110" i="8"/>
  <c r="W194" i="8"/>
  <c r="AF107" i="8"/>
  <c r="AG128" i="8" s="1"/>
  <c r="AD108" i="8"/>
  <c r="AB108" i="8"/>
  <c r="V195" i="8"/>
  <c r="H112" i="8"/>
  <c r="S111" i="8"/>
  <c r="L114" i="8" a="1"/>
  <c r="L114" i="8" s="1"/>
  <c r="T113" i="8"/>
  <c r="U111" i="8"/>
  <c r="X111" i="8" s="1"/>
  <c r="Y111" i="8" s="1"/>
  <c r="R112" i="8"/>
  <c r="AC108" i="8"/>
  <c r="AE108" i="8" s="1"/>
  <c r="AA109" i="8"/>
  <c r="Z110" i="7"/>
  <c r="T112" i="7"/>
  <c r="L113" i="7" a="1"/>
  <c r="L113" i="7" s="1"/>
  <c r="R112" i="7"/>
  <c r="U111" i="7"/>
  <c r="X111" i="7" s="1"/>
  <c r="Y111" i="7" s="1"/>
  <c r="V195" i="7"/>
  <c r="S111" i="7"/>
  <c r="H112" i="7"/>
  <c r="W194" i="7"/>
  <c r="AB108" i="7"/>
  <c r="AD108" i="7"/>
  <c r="AA109" i="7"/>
  <c r="AC108" i="7"/>
  <c r="AE108" i="7" s="1"/>
  <c r="AF107" i="7"/>
  <c r="AG128" i="7" s="1"/>
  <c r="Z110" i="6"/>
  <c r="AD108" i="6"/>
  <c r="AB108" i="6"/>
  <c r="AF107" i="6"/>
  <c r="AG128" i="6" s="1"/>
  <c r="W194" i="6"/>
  <c r="V195" i="6"/>
  <c r="S111" i="6"/>
  <c r="H112" i="6"/>
  <c r="T113" i="6"/>
  <c r="L114" i="6" a="1"/>
  <c r="L114" i="6" s="1"/>
  <c r="U111" i="6"/>
  <c r="X111" i="6" s="1"/>
  <c r="Y111" i="6" s="1"/>
  <c r="R112" i="6"/>
  <c r="AC108" i="6"/>
  <c r="AE108" i="6" s="1"/>
  <c r="AA109" i="6"/>
  <c r="Z110" i="5"/>
  <c r="AB108" i="5"/>
  <c r="AD108" i="5"/>
  <c r="W194" i="5"/>
  <c r="R112" i="5"/>
  <c r="U111" i="5"/>
  <c r="X111" i="5" s="1"/>
  <c r="Y111" i="5" s="1"/>
  <c r="AF107" i="5"/>
  <c r="AG128" i="5" s="1"/>
  <c r="AA109" i="5"/>
  <c r="AC108" i="5"/>
  <c r="AE108" i="5" s="1"/>
  <c r="L114" i="5" a="1"/>
  <c r="L114" i="5" s="1"/>
  <c r="T113" i="5"/>
  <c r="V195" i="5"/>
  <c r="H112" i="5"/>
  <c r="S111" i="5"/>
  <c r="AF107" i="4"/>
  <c r="AG128" i="4" s="1"/>
  <c r="Z110" i="4"/>
  <c r="U111" i="4"/>
  <c r="X111" i="4" s="1"/>
  <c r="Y111" i="4" s="1"/>
  <c r="R112" i="4"/>
  <c r="V195" i="4"/>
  <c r="H112" i="4"/>
  <c r="S111" i="4"/>
  <c r="W194" i="4"/>
  <c r="AC108" i="4"/>
  <c r="AE108" i="4" s="1"/>
  <c r="AA109" i="4"/>
  <c r="L114" i="4" a="1"/>
  <c r="L114" i="4" s="1"/>
  <c r="T113" i="4"/>
  <c r="AD108" i="4"/>
  <c r="AB108" i="4"/>
  <c r="Z110" i="1"/>
  <c r="AF107" i="1"/>
  <c r="AG128" i="1" s="1"/>
  <c r="W194" i="1"/>
  <c r="L114" i="1" a="1"/>
  <c r="L114" i="1" s="1"/>
  <c r="T113" i="1"/>
  <c r="U111" i="1"/>
  <c r="X111" i="1" s="1"/>
  <c r="Y111" i="1" s="1"/>
  <c r="R112" i="1"/>
  <c r="V195" i="1"/>
  <c r="H112" i="1"/>
  <c r="S111" i="1"/>
  <c r="AC108" i="1"/>
  <c r="AE108" i="1" s="1"/>
  <c r="AA109" i="1"/>
  <c r="AD108" i="1"/>
  <c r="AB108" i="1"/>
  <c r="Z111" i="11" l="1"/>
  <c r="V196" i="11"/>
  <c r="H113" i="11"/>
  <c r="S112" i="11"/>
  <c r="T114" i="11"/>
  <c r="L115" i="11" a="1"/>
  <c r="L115" i="11" s="1"/>
  <c r="W195" i="11"/>
  <c r="AB109" i="11"/>
  <c r="AD109" i="11"/>
  <c r="AA110" i="11"/>
  <c r="AC109" i="11"/>
  <c r="AE109" i="11" s="1"/>
  <c r="R113" i="11"/>
  <c r="U112" i="11"/>
  <c r="X112" i="11" s="1"/>
  <c r="Y112" i="11" s="1"/>
  <c r="AF108" i="11"/>
  <c r="AG129" i="11" s="1"/>
  <c r="Z111" i="10"/>
  <c r="W195" i="10"/>
  <c r="S112" i="10"/>
  <c r="V196" i="10"/>
  <c r="H113" i="10"/>
  <c r="L114" i="10" a="1"/>
  <c r="L114" i="10" s="1"/>
  <c r="T113" i="10"/>
  <c r="R113" i="10"/>
  <c r="U112" i="10"/>
  <c r="X112" i="10" s="1"/>
  <c r="Y112" i="10" s="1"/>
  <c r="AD109" i="10"/>
  <c r="AB109" i="10"/>
  <c r="AC109" i="10"/>
  <c r="AE109" i="10" s="1"/>
  <c r="AA110" i="10"/>
  <c r="AF108" i="10"/>
  <c r="AG129" i="10" s="1"/>
  <c r="Z111" i="9"/>
  <c r="R113" i="9"/>
  <c r="U112" i="9"/>
  <c r="X112" i="9" s="1"/>
  <c r="Y112" i="9" s="1"/>
  <c r="W195" i="9"/>
  <c r="L114" i="9" a="1"/>
  <c r="L114" i="9" s="1"/>
  <c r="T113" i="9"/>
  <c r="V196" i="9"/>
  <c r="H113" i="9"/>
  <c r="S112" i="9"/>
  <c r="AD109" i="9"/>
  <c r="AB109" i="9"/>
  <c r="AC109" i="9"/>
  <c r="AE109" i="9" s="1"/>
  <c r="AA110" i="9"/>
  <c r="AF108" i="9"/>
  <c r="AG129" i="9" s="1"/>
  <c r="Z111" i="8"/>
  <c r="AF108" i="8"/>
  <c r="AG129" i="8" s="1"/>
  <c r="W195" i="8"/>
  <c r="V196" i="8"/>
  <c r="H113" i="8"/>
  <c r="S112" i="8"/>
  <c r="U112" i="8"/>
  <c r="X112" i="8" s="1"/>
  <c r="Y112" i="8" s="1"/>
  <c r="R113" i="8"/>
  <c r="AC109" i="8"/>
  <c r="AE109" i="8" s="1"/>
  <c r="AA110" i="8"/>
  <c r="L115" i="8" a="1"/>
  <c r="L115" i="8" s="1"/>
  <c r="T114" i="8"/>
  <c r="AD109" i="8"/>
  <c r="AB109" i="8"/>
  <c r="Z111" i="7"/>
  <c r="AD109" i="7"/>
  <c r="AB109" i="7"/>
  <c r="V196" i="7"/>
  <c r="S112" i="7"/>
  <c r="H113" i="7"/>
  <c r="U112" i="7"/>
  <c r="X112" i="7" s="1"/>
  <c r="Y112" i="7" s="1"/>
  <c r="R113" i="7"/>
  <c r="L114" i="7" a="1"/>
  <c r="L114" i="7" s="1"/>
  <c r="T113" i="7"/>
  <c r="AF108" i="7"/>
  <c r="AG129" i="7" s="1"/>
  <c r="W195" i="7"/>
  <c r="AA110" i="7"/>
  <c r="AC109" i="7"/>
  <c r="AE109" i="7" s="1"/>
  <c r="Z111" i="6"/>
  <c r="AF108" i="6"/>
  <c r="U112" i="6"/>
  <c r="X112" i="6" s="1"/>
  <c r="Y112" i="6" s="1"/>
  <c r="R113" i="6"/>
  <c r="W195" i="6"/>
  <c r="AG129" i="6"/>
  <c r="L115" i="6" a="1"/>
  <c r="L115" i="6" s="1"/>
  <c r="T114" i="6"/>
  <c r="AC109" i="6"/>
  <c r="AE109" i="6" s="1"/>
  <c r="AA110" i="6"/>
  <c r="V196" i="6"/>
  <c r="H113" i="6"/>
  <c r="S112" i="6"/>
  <c r="AD109" i="6"/>
  <c r="AB109" i="6"/>
  <c r="Z111" i="5"/>
  <c r="L115" i="5" a="1"/>
  <c r="L115" i="5" s="1"/>
  <c r="T114" i="5"/>
  <c r="AF108" i="5"/>
  <c r="AG129" i="5" s="1"/>
  <c r="AD109" i="5"/>
  <c r="AB109" i="5"/>
  <c r="R113" i="5"/>
  <c r="U112" i="5"/>
  <c r="X112" i="5" s="1"/>
  <c r="Y112" i="5" s="1"/>
  <c r="AC109" i="5"/>
  <c r="AE109" i="5" s="1"/>
  <c r="AA110" i="5"/>
  <c r="W195" i="5"/>
  <c r="V196" i="5"/>
  <c r="S112" i="5"/>
  <c r="H113" i="5"/>
  <c r="AF108" i="4"/>
  <c r="AG129" i="4" s="1"/>
  <c r="Z111" i="4"/>
  <c r="L115" i="4" a="1"/>
  <c r="L115" i="4" s="1"/>
  <c r="T114" i="4"/>
  <c r="U112" i="4"/>
  <c r="X112" i="4" s="1"/>
  <c r="Y112" i="4" s="1"/>
  <c r="R113" i="4"/>
  <c r="AD109" i="4"/>
  <c r="AB109" i="4"/>
  <c r="V196" i="4"/>
  <c r="H113" i="4"/>
  <c r="S112" i="4"/>
  <c r="AC109" i="4"/>
  <c r="AE109" i="4" s="1"/>
  <c r="AA110" i="4"/>
  <c r="W195" i="4"/>
  <c r="Z111" i="1"/>
  <c r="V196" i="1"/>
  <c r="H113" i="1"/>
  <c r="S112" i="1"/>
  <c r="AF108" i="1"/>
  <c r="AG129" i="1" s="1"/>
  <c r="W195" i="1"/>
  <c r="T114" i="1"/>
  <c r="L115" i="1" a="1"/>
  <c r="L115" i="1" s="1"/>
  <c r="AC109" i="1"/>
  <c r="AE109" i="1" s="1"/>
  <c r="AA110" i="1"/>
  <c r="AD109" i="1"/>
  <c r="AB109" i="1"/>
  <c r="U112" i="1"/>
  <c r="X112" i="1" s="1"/>
  <c r="Y112" i="1" s="1"/>
  <c r="R113" i="1"/>
  <c r="Z112" i="11" l="1"/>
  <c r="AF109" i="11"/>
  <c r="T115" i="11"/>
  <c r="L116" i="11" a="1"/>
  <c r="L116" i="11" s="1"/>
  <c r="AG130" i="11"/>
  <c r="V197" i="11"/>
  <c r="S113" i="11"/>
  <c r="H114" i="11"/>
  <c r="AD110" i="11"/>
  <c r="AB110" i="11"/>
  <c r="W196" i="11"/>
  <c r="AC110" i="11"/>
  <c r="AE110" i="11" s="1"/>
  <c r="AA111" i="11"/>
  <c r="R114" i="11"/>
  <c r="U113" i="11"/>
  <c r="X113" i="11" s="1"/>
  <c r="Y113" i="11" s="1"/>
  <c r="Z112" i="10"/>
  <c r="AB110" i="10"/>
  <c r="AD110" i="10"/>
  <c r="U113" i="10"/>
  <c r="X113" i="10" s="1"/>
  <c r="Y113" i="10" s="1"/>
  <c r="R114" i="10"/>
  <c r="W196" i="10"/>
  <c r="AF109" i="10"/>
  <c r="AG130" i="10" s="1"/>
  <c r="V197" i="10"/>
  <c r="H114" i="10"/>
  <c r="S113" i="10"/>
  <c r="AA111" i="10"/>
  <c r="AC110" i="10"/>
  <c r="AE110" i="10" s="1"/>
  <c r="T114" i="10"/>
  <c r="L115" i="10" a="1"/>
  <c r="L115" i="10" s="1"/>
  <c r="Z112" i="9"/>
  <c r="W196" i="9"/>
  <c r="T114" i="9"/>
  <c r="L115" i="9" a="1"/>
  <c r="L115" i="9" s="1"/>
  <c r="R114" i="9"/>
  <c r="U113" i="9"/>
  <c r="X113" i="9" s="1"/>
  <c r="Y113" i="9" s="1"/>
  <c r="AF109" i="9"/>
  <c r="AG130" i="9" s="1"/>
  <c r="AC110" i="9"/>
  <c r="AE110" i="9" s="1"/>
  <c r="AA111" i="9"/>
  <c r="AB110" i="9"/>
  <c r="AD110" i="9"/>
  <c r="V197" i="9"/>
  <c r="H114" i="9"/>
  <c r="S113" i="9"/>
  <c r="Z112" i="8"/>
  <c r="U113" i="8"/>
  <c r="X113" i="8" s="1"/>
  <c r="Y113" i="8" s="1"/>
  <c r="R114" i="8"/>
  <c r="AD110" i="8"/>
  <c r="AB110" i="8"/>
  <c r="L116" i="8" a="1"/>
  <c r="L116" i="8" s="1"/>
  <c r="T115" i="8"/>
  <c r="AF109" i="8"/>
  <c r="AG130" i="8" s="1"/>
  <c r="V197" i="8"/>
  <c r="H114" i="8"/>
  <c r="S113" i="8"/>
  <c r="AC110" i="8"/>
  <c r="AE110" i="8" s="1"/>
  <c r="AA111" i="8"/>
  <c r="W196" i="8"/>
  <c r="Z112" i="7"/>
  <c r="L115" i="7" a="1"/>
  <c r="L115" i="7" s="1"/>
  <c r="T114" i="7"/>
  <c r="V197" i="7"/>
  <c r="H114" i="7"/>
  <c r="S113" i="7"/>
  <c r="AF109" i="7"/>
  <c r="AG130" i="7" s="1"/>
  <c r="AC110" i="7"/>
  <c r="AE110" i="7" s="1"/>
  <c r="AA111" i="7"/>
  <c r="U113" i="7"/>
  <c r="X113" i="7" s="1"/>
  <c r="Y113" i="7" s="1"/>
  <c r="R114" i="7"/>
  <c r="W196" i="7"/>
  <c r="AD110" i="7"/>
  <c r="AB110" i="7"/>
  <c r="V197" i="6"/>
  <c r="H114" i="6"/>
  <c r="S113" i="6"/>
  <c r="AF109" i="6"/>
  <c r="AG130" i="6" s="1"/>
  <c r="U113" i="6"/>
  <c r="X113" i="6" s="1"/>
  <c r="R114" i="6"/>
  <c r="L116" i="6" a="1"/>
  <c r="L116" i="6" s="1"/>
  <c r="T115" i="6"/>
  <c r="Y113" i="6"/>
  <c r="Z112" i="6"/>
  <c r="AD110" i="6"/>
  <c r="AB110" i="6"/>
  <c r="W196" i="6"/>
  <c r="AC110" i="6"/>
  <c r="AE110" i="6" s="1"/>
  <c r="AA111" i="6"/>
  <c r="Z112" i="5"/>
  <c r="AD110" i="5"/>
  <c r="AB110" i="5"/>
  <c r="W196" i="5"/>
  <c r="U113" i="5"/>
  <c r="X113" i="5" s="1"/>
  <c r="Y113" i="5" s="1"/>
  <c r="R114" i="5"/>
  <c r="L116" i="5" a="1"/>
  <c r="L116" i="5" s="1"/>
  <c r="T115" i="5"/>
  <c r="AF109" i="5"/>
  <c r="AG130" i="5" s="1"/>
  <c r="AC110" i="5"/>
  <c r="AE110" i="5" s="1"/>
  <c r="AA111" i="5"/>
  <c r="V197" i="5"/>
  <c r="H114" i="5"/>
  <c r="S113" i="5"/>
  <c r="AF109" i="4"/>
  <c r="AG130" i="4" s="1"/>
  <c r="Z112" i="4"/>
  <c r="AB110" i="4"/>
  <c r="AD110" i="4"/>
  <c r="W196" i="4"/>
  <c r="U113" i="4"/>
  <c r="X113" i="4" s="1"/>
  <c r="Y113" i="4" s="1"/>
  <c r="R114" i="4"/>
  <c r="V197" i="4"/>
  <c r="H114" i="4"/>
  <c r="S113" i="4"/>
  <c r="AA111" i="4"/>
  <c r="AC110" i="4"/>
  <c r="AE110" i="4" s="1"/>
  <c r="L116" i="4" a="1"/>
  <c r="L116" i="4" s="1"/>
  <c r="T115" i="4"/>
  <c r="Z112" i="1"/>
  <c r="AF109" i="1"/>
  <c r="AG130" i="1" s="1"/>
  <c r="L116" i="1" a="1"/>
  <c r="L116" i="1" s="1"/>
  <c r="T115" i="1"/>
  <c r="AC110" i="1"/>
  <c r="AE110" i="1" s="1"/>
  <c r="AA111" i="1"/>
  <c r="AD110" i="1"/>
  <c r="AB110" i="1"/>
  <c r="H114" i="1"/>
  <c r="S113" i="1"/>
  <c r="V197" i="1"/>
  <c r="W196" i="1"/>
  <c r="R114" i="1"/>
  <c r="U113" i="1"/>
  <c r="X113" i="1" s="1"/>
  <c r="Y113" i="1" s="1"/>
  <c r="Z113" i="11" l="1"/>
  <c r="AD111" i="11"/>
  <c r="AB111" i="11"/>
  <c r="L117" i="11" a="1"/>
  <c r="L117" i="11" s="1"/>
  <c r="T116" i="11"/>
  <c r="AF110" i="11"/>
  <c r="W197" i="11"/>
  <c r="V198" i="11"/>
  <c r="S114" i="11"/>
  <c r="H115" i="11"/>
  <c r="AC111" i="11"/>
  <c r="AE111" i="11" s="1"/>
  <c r="AA112" i="11"/>
  <c r="AG131" i="11"/>
  <c r="U114" i="11"/>
  <c r="X114" i="11" s="1"/>
  <c r="Y114" i="11" s="1"/>
  <c r="R115" i="11"/>
  <c r="Z113" i="10"/>
  <c r="AD111" i="10"/>
  <c r="AB111" i="10"/>
  <c r="W197" i="10"/>
  <c r="R115" i="10"/>
  <c r="U114" i="10"/>
  <c r="X114" i="10" s="1"/>
  <c r="Y114" i="10" s="1"/>
  <c r="V198" i="10"/>
  <c r="H115" i="10"/>
  <c r="S114" i="10"/>
  <c r="T115" i="10"/>
  <c r="L116" i="10" a="1"/>
  <c r="L116" i="10" s="1"/>
  <c r="AC111" i="10"/>
  <c r="AE111" i="10" s="1"/>
  <c r="AA112" i="10"/>
  <c r="AF110" i="10"/>
  <c r="AG131" i="10" s="1"/>
  <c r="Z113" i="9"/>
  <c r="AD111" i="9"/>
  <c r="AB111" i="9"/>
  <c r="AF110" i="9"/>
  <c r="AG131" i="9" s="1"/>
  <c r="W197" i="9"/>
  <c r="R115" i="9"/>
  <c r="U114" i="9"/>
  <c r="X114" i="9" s="1"/>
  <c r="Y114" i="9" s="1"/>
  <c r="AA112" i="9"/>
  <c r="AC111" i="9"/>
  <c r="AE111" i="9" s="1"/>
  <c r="T115" i="9"/>
  <c r="L116" i="9" a="1"/>
  <c r="L116" i="9" s="1"/>
  <c r="V198" i="9"/>
  <c r="S114" i="9"/>
  <c r="H115" i="9"/>
  <c r="Z113" i="8"/>
  <c r="AF110" i="8"/>
  <c r="W197" i="8"/>
  <c r="AG131" i="8"/>
  <c r="V198" i="8"/>
  <c r="H115" i="8"/>
  <c r="S114" i="8"/>
  <c r="U114" i="8"/>
  <c r="X114" i="8" s="1"/>
  <c r="Y114" i="8" s="1"/>
  <c r="R115" i="8"/>
  <c r="AD111" i="8"/>
  <c r="AB111" i="8"/>
  <c r="AA112" i="8"/>
  <c r="AC111" i="8"/>
  <c r="AE111" i="8" s="1"/>
  <c r="L117" i="8" a="1"/>
  <c r="L117" i="8" s="1"/>
  <c r="T116" i="8"/>
  <c r="Z113" i="7"/>
  <c r="V198" i="7"/>
  <c r="H115" i="7"/>
  <c r="S114" i="7"/>
  <c r="U114" i="7"/>
  <c r="X114" i="7" s="1"/>
  <c r="Y114" i="7" s="1"/>
  <c r="R115" i="7"/>
  <c r="AF110" i="7"/>
  <c r="AG131" i="7" s="1"/>
  <c r="L116" i="7" a="1"/>
  <c r="L116" i="7" s="1"/>
  <c r="T115" i="7"/>
  <c r="AD111" i="7"/>
  <c r="AB111" i="7"/>
  <c r="AC111" i="7"/>
  <c r="AE111" i="7" s="1"/>
  <c r="AA112" i="7"/>
  <c r="W197" i="7"/>
  <c r="AC111" i="6"/>
  <c r="AE111" i="6" s="1"/>
  <c r="AA112" i="6"/>
  <c r="Z113" i="6"/>
  <c r="L117" i="6" a="1"/>
  <c r="L117" i="6" s="1"/>
  <c r="T116" i="6"/>
  <c r="U114" i="6"/>
  <c r="X114" i="6" s="1"/>
  <c r="Y114" i="6" s="1"/>
  <c r="R115" i="6"/>
  <c r="AD111" i="6"/>
  <c r="AB111" i="6"/>
  <c r="V198" i="6"/>
  <c r="H115" i="6"/>
  <c r="S114" i="6"/>
  <c r="AF110" i="6"/>
  <c r="AG131" i="6" s="1"/>
  <c r="W197" i="6"/>
  <c r="Z113" i="5"/>
  <c r="AF110" i="5"/>
  <c r="AD111" i="5"/>
  <c r="AB111" i="5"/>
  <c r="T116" i="5"/>
  <c r="L117" i="5" a="1"/>
  <c r="L117" i="5" s="1"/>
  <c r="AG131" i="5"/>
  <c r="U114" i="5"/>
  <c r="X114" i="5" s="1"/>
  <c r="Y114" i="5" s="1"/>
  <c r="R115" i="5"/>
  <c r="AC111" i="5"/>
  <c r="AE111" i="5" s="1"/>
  <c r="AA112" i="5"/>
  <c r="W197" i="5"/>
  <c r="V198" i="5"/>
  <c r="H115" i="5"/>
  <c r="S114" i="5"/>
  <c r="AF110" i="4"/>
  <c r="AG131" i="4" s="1"/>
  <c r="Z113" i="4"/>
  <c r="V198" i="4"/>
  <c r="H115" i="4"/>
  <c r="S114" i="4"/>
  <c r="W197" i="4"/>
  <c r="AD111" i="4"/>
  <c r="AB111" i="4"/>
  <c r="R115" i="4"/>
  <c r="U114" i="4"/>
  <c r="X114" i="4" s="1"/>
  <c r="Y114" i="4" s="1"/>
  <c r="AA112" i="4"/>
  <c r="AC111" i="4"/>
  <c r="AE111" i="4" s="1"/>
  <c r="T116" i="4"/>
  <c r="L117" i="4" a="1"/>
  <c r="L117" i="4" s="1"/>
  <c r="Z113" i="1"/>
  <c r="W197" i="1"/>
  <c r="AD111" i="1"/>
  <c r="AB111" i="1"/>
  <c r="AF110" i="1"/>
  <c r="AG131" i="1" s="1"/>
  <c r="V198" i="1"/>
  <c r="H115" i="1"/>
  <c r="S114" i="1"/>
  <c r="AA112" i="1"/>
  <c r="AC111" i="1"/>
  <c r="AE111" i="1" s="1"/>
  <c r="L117" i="1" a="1"/>
  <c r="L117" i="1" s="1"/>
  <c r="T116" i="1"/>
  <c r="U114" i="1"/>
  <c r="X114" i="1" s="1"/>
  <c r="Y114" i="1" s="1"/>
  <c r="R115" i="1"/>
  <c r="Z114" i="11" l="1"/>
  <c r="V199" i="11"/>
  <c r="H116" i="11"/>
  <c r="S115" i="11"/>
  <c r="AF111" i="11"/>
  <c r="AD112" i="11"/>
  <c r="AB112" i="11"/>
  <c r="L118" i="11" a="1"/>
  <c r="L118" i="11" s="1"/>
  <c r="T117" i="11"/>
  <c r="W198" i="11"/>
  <c r="AG132" i="11"/>
  <c r="U115" i="11"/>
  <c r="X115" i="11" s="1"/>
  <c r="Y115" i="11" s="1"/>
  <c r="R116" i="11"/>
  <c r="AC112" i="11"/>
  <c r="AE112" i="11" s="1"/>
  <c r="AA113" i="11"/>
  <c r="Z114" i="10"/>
  <c r="AF111" i="10"/>
  <c r="V199" i="10"/>
  <c r="H116" i="10"/>
  <c r="S115" i="10"/>
  <c r="R116" i="10"/>
  <c r="U115" i="10"/>
  <c r="X115" i="10" s="1"/>
  <c r="Y115" i="10" s="1"/>
  <c r="AG132" i="10"/>
  <c r="AB112" i="10"/>
  <c r="AD112" i="10"/>
  <c r="W198" i="10"/>
  <c r="AC112" i="10"/>
  <c r="AE112" i="10" s="1"/>
  <c r="AA113" i="10"/>
  <c r="L117" i="10" a="1"/>
  <c r="L117" i="10" s="1"/>
  <c r="T116" i="10"/>
  <c r="Z114" i="9"/>
  <c r="AF111" i="9"/>
  <c r="AG132" i="9" s="1"/>
  <c r="W198" i="9"/>
  <c r="L117" i="9" a="1"/>
  <c r="L117" i="9" s="1"/>
  <c r="T116" i="9"/>
  <c r="AB112" i="9"/>
  <c r="AD112" i="9"/>
  <c r="R116" i="9"/>
  <c r="U115" i="9"/>
  <c r="X115" i="9" s="1"/>
  <c r="Y115" i="9" s="1"/>
  <c r="V199" i="9"/>
  <c r="H116" i="9"/>
  <c r="S115" i="9"/>
  <c r="AC112" i="9"/>
  <c r="AE112" i="9" s="1"/>
  <c r="AA113" i="9"/>
  <c r="Z114" i="8"/>
  <c r="W198" i="8"/>
  <c r="AF111" i="8"/>
  <c r="AG132" i="8" s="1"/>
  <c r="AB112" i="8"/>
  <c r="AD112" i="8"/>
  <c r="V199" i="8"/>
  <c r="H116" i="8"/>
  <c r="S115" i="8"/>
  <c r="R116" i="8"/>
  <c r="U115" i="8"/>
  <c r="X115" i="8" s="1"/>
  <c r="Y115" i="8" s="1"/>
  <c r="AA113" i="8"/>
  <c r="AC112" i="8"/>
  <c r="AE112" i="8" s="1"/>
  <c r="T117" i="8"/>
  <c r="L118" i="8" a="1"/>
  <c r="L118" i="8" s="1"/>
  <c r="Z114" i="7"/>
  <c r="AF111" i="7"/>
  <c r="AG132" i="7" s="1"/>
  <c r="AD112" i="7"/>
  <c r="AB112" i="7"/>
  <c r="T116" i="7"/>
  <c r="L117" i="7" a="1"/>
  <c r="L117" i="7" s="1"/>
  <c r="V199" i="7"/>
  <c r="H116" i="7"/>
  <c r="S115" i="7"/>
  <c r="W198" i="7"/>
  <c r="AA113" i="7"/>
  <c r="AC112" i="7"/>
  <c r="AE112" i="7" s="1"/>
  <c r="R116" i="7"/>
  <c r="U115" i="7"/>
  <c r="X115" i="7" s="1"/>
  <c r="Y115" i="7" s="1"/>
  <c r="Z114" i="6"/>
  <c r="W198" i="6"/>
  <c r="L118" i="6" a="1"/>
  <c r="L118" i="6" s="1"/>
  <c r="T117" i="6"/>
  <c r="V199" i="6"/>
  <c r="H116" i="6"/>
  <c r="S115" i="6"/>
  <c r="AC112" i="6"/>
  <c r="AE112" i="6" s="1"/>
  <c r="AA113" i="6"/>
  <c r="U115" i="6"/>
  <c r="X115" i="6" s="1"/>
  <c r="Y115" i="6" s="1"/>
  <c r="R116" i="6"/>
  <c r="AD112" i="6"/>
  <c r="AB112" i="6"/>
  <c r="AF111" i="6"/>
  <c r="AG132" i="6" s="1"/>
  <c r="Z114" i="5"/>
  <c r="AD112" i="5"/>
  <c r="AB112" i="5"/>
  <c r="W198" i="5"/>
  <c r="L118" i="5" a="1"/>
  <c r="L118" i="5" s="1"/>
  <c r="T117" i="5"/>
  <c r="R116" i="5"/>
  <c r="U115" i="5"/>
  <c r="X115" i="5" s="1"/>
  <c r="Y115" i="5" s="1"/>
  <c r="AC112" i="5"/>
  <c r="AE112" i="5" s="1"/>
  <c r="AA113" i="5"/>
  <c r="AF111" i="5"/>
  <c r="AG132" i="5" s="1"/>
  <c r="V199" i="5"/>
  <c r="H116" i="5"/>
  <c r="S115" i="5"/>
  <c r="AF111" i="4"/>
  <c r="AG132" i="4" s="1"/>
  <c r="Z114" i="4"/>
  <c r="V199" i="4"/>
  <c r="S115" i="4"/>
  <c r="H116" i="4"/>
  <c r="W198" i="4"/>
  <c r="AD112" i="4"/>
  <c r="AB112" i="4"/>
  <c r="R116" i="4"/>
  <c r="U115" i="4"/>
  <c r="X115" i="4" s="1"/>
  <c r="Y115" i="4" s="1"/>
  <c r="AC112" i="4"/>
  <c r="AE112" i="4" s="1"/>
  <c r="AA113" i="4"/>
  <c r="T117" i="4"/>
  <c r="L118" i="4" a="1"/>
  <c r="L118" i="4" s="1"/>
  <c r="Z114" i="1"/>
  <c r="T117" i="1"/>
  <c r="L118" i="1" a="1"/>
  <c r="L118" i="1" s="1"/>
  <c r="AF111" i="1"/>
  <c r="V199" i="1"/>
  <c r="H116" i="1"/>
  <c r="S115" i="1"/>
  <c r="AG132" i="1"/>
  <c r="AD112" i="1"/>
  <c r="AB112" i="1"/>
  <c r="U115" i="1"/>
  <c r="X115" i="1" s="1"/>
  <c r="Y115" i="1" s="1"/>
  <c r="R116" i="1"/>
  <c r="AC112" i="1"/>
  <c r="AE112" i="1" s="1"/>
  <c r="AA113" i="1"/>
  <c r="W198" i="1"/>
  <c r="Z115" i="11" l="1"/>
  <c r="U116" i="11"/>
  <c r="X116" i="11" s="1"/>
  <c r="Y116" i="11" s="1"/>
  <c r="R117" i="11"/>
  <c r="V200" i="11"/>
  <c r="H117" i="11"/>
  <c r="S116" i="11"/>
  <c r="W199" i="11"/>
  <c r="AD113" i="11"/>
  <c r="AB113" i="11"/>
  <c r="AC113" i="11"/>
  <c r="AE113" i="11" s="1"/>
  <c r="AA114" i="11"/>
  <c r="L119" i="11" a="1"/>
  <c r="L119" i="11" s="1"/>
  <c r="T118" i="11"/>
  <c r="AF112" i="11"/>
  <c r="AG133" i="11" s="1"/>
  <c r="Z115" i="10"/>
  <c r="AD113" i="10"/>
  <c r="AB113" i="10"/>
  <c r="V200" i="10"/>
  <c r="S116" i="10"/>
  <c r="H117" i="10"/>
  <c r="W199" i="10"/>
  <c r="U116" i="10"/>
  <c r="X116" i="10" s="1"/>
  <c r="Y116" i="10" s="1"/>
  <c r="R117" i="10"/>
  <c r="AF112" i="10"/>
  <c r="AG133" i="10" s="1"/>
  <c r="AC113" i="10"/>
  <c r="AE113" i="10" s="1"/>
  <c r="AA114" i="10"/>
  <c r="L118" i="10" a="1"/>
  <c r="L118" i="10" s="1"/>
  <c r="T117" i="10"/>
  <c r="Z115" i="9"/>
  <c r="V200" i="9"/>
  <c r="H117" i="9"/>
  <c r="S116" i="9"/>
  <c r="W199" i="9"/>
  <c r="U116" i="9"/>
  <c r="X116" i="9" s="1"/>
  <c r="Y116" i="9" s="1"/>
  <c r="R117" i="9"/>
  <c r="AD113" i="9"/>
  <c r="AB113" i="9"/>
  <c r="AC113" i="9"/>
  <c r="AE113" i="9" s="1"/>
  <c r="AA114" i="9"/>
  <c r="L118" i="9" a="1"/>
  <c r="L118" i="9" s="1"/>
  <c r="T117" i="9"/>
  <c r="AF112" i="9"/>
  <c r="AG133" i="9" s="1"/>
  <c r="Z115" i="8"/>
  <c r="R117" i="8"/>
  <c r="U116" i="8"/>
  <c r="X116" i="8" s="1"/>
  <c r="Y116" i="8" s="1"/>
  <c r="AF112" i="8"/>
  <c r="AG133" i="8" s="1"/>
  <c r="AB113" i="8"/>
  <c r="AD113" i="8"/>
  <c r="V200" i="8"/>
  <c r="S116" i="8"/>
  <c r="H117" i="8"/>
  <c r="T118" i="8"/>
  <c r="L119" i="8" a="1"/>
  <c r="L119" i="8" s="1"/>
  <c r="AC113" i="8"/>
  <c r="AE113" i="8" s="1"/>
  <c r="AA114" i="8"/>
  <c r="W199" i="8"/>
  <c r="Z115" i="7"/>
  <c r="T117" i="7"/>
  <c r="L118" i="7" a="1"/>
  <c r="L118" i="7" s="1"/>
  <c r="AD113" i="7"/>
  <c r="AB113" i="7"/>
  <c r="AF112" i="7"/>
  <c r="AG133" i="7" s="1"/>
  <c r="V200" i="7"/>
  <c r="H117" i="7"/>
  <c r="S116" i="7"/>
  <c r="W199" i="7"/>
  <c r="AA114" i="7"/>
  <c r="AC113" i="7"/>
  <c r="AE113" i="7" s="1"/>
  <c r="R117" i="7"/>
  <c r="U116" i="7"/>
  <c r="X116" i="7" s="1"/>
  <c r="Y116" i="7" s="1"/>
  <c r="Z115" i="6"/>
  <c r="R117" i="6"/>
  <c r="U116" i="6"/>
  <c r="X116" i="6" s="1"/>
  <c r="Y116" i="6" s="1"/>
  <c r="T118" i="6"/>
  <c r="L119" i="6" a="1"/>
  <c r="L119" i="6" s="1"/>
  <c r="AF112" i="6"/>
  <c r="AG133" i="6" s="1"/>
  <c r="W199" i="6"/>
  <c r="AA114" i="6"/>
  <c r="AC113" i="6"/>
  <c r="AE113" i="6" s="1"/>
  <c r="AD113" i="6"/>
  <c r="AB113" i="6"/>
  <c r="V200" i="6"/>
  <c r="H117" i="6"/>
  <c r="S116" i="6"/>
  <c r="Z115" i="5"/>
  <c r="W199" i="5"/>
  <c r="AD113" i="5"/>
  <c r="AB113" i="5"/>
  <c r="L119" i="5" a="1"/>
  <c r="L119" i="5" s="1"/>
  <c r="T118" i="5"/>
  <c r="AA114" i="5"/>
  <c r="AC113" i="5"/>
  <c r="AE113" i="5" s="1"/>
  <c r="AF112" i="5"/>
  <c r="AG133" i="5" s="1"/>
  <c r="U116" i="5"/>
  <c r="X116" i="5" s="1"/>
  <c r="Y116" i="5" s="1"/>
  <c r="R117" i="5"/>
  <c r="V200" i="5"/>
  <c r="H117" i="5"/>
  <c r="S116" i="5"/>
  <c r="AF112" i="4"/>
  <c r="AG133" i="4" s="1"/>
  <c r="Z115" i="4"/>
  <c r="U116" i="4"/>
  <c r="X116" i="4" s="1"/>
  <c r="Y116" i="4" s="1"/>
  <c r="R117" i="4"/>
  <c r="T118" i="4"/>
  <c r="L119" i="4" a="1"/>
  <c r="L119" i="4" s="1"/>
  <c r="V200" i="4"/>
  <c r="S116" i="4"/>
  <c r="H117" i="4"/>
  <c r="AC113" i="4"/>
  <c r="AE113" i="4" s="1"/>
  <c r="AA114" i="4"/>
  <c r="W199" i="4"/>
  <c r="AB113" i="4"/>
  <c r="AD113" i="4"/>
  <c r="Z115" i="1"/>
  <c r="AF112" i="1"/>
  <c r="AG133" i="1" s="1"/>
  <c r="AD113" i="1"/>
  <c r="AB113" i="1"/>
  <c r="V200" i="1"/>
  <c r="H117" i="1"/>
  <c r="S116" i="1"/>
  <c r="R117" i="1"/>
  <c r="U116" i="1"/>
  <c r="X116" i="1" s="1"/>
  <c r="Y116" i="1" s="1"/>
  <c r="W199" i="1"/>
  <c r="AC113" i="1"/>
  <c r="AE113" i="1" s="1"/>
  <c r="AA114" i="1"/>
  <c r="T118" i="1"/>
  <c r="L119" i="1" a="1"/>
  <c r="L119" i="1" s="1"/>
  <c r="Z116" i="11" l="1"/>
  <c r="AF113" i="11"/>
  <c r="W200" i="11"/>
  <c r="V201" i="11"/>
  <c r="H118" i="11"/>
  <c r="S117" i="11"/>
  <c r="U117" i="11"/>
  <c r="X117" i="11" s="1"/>
  <c r="Y117" i="11" s="1"/>
  <c r="R118" i="11"/>
  <c r="L120" i="11" a="1"/>
  <c r="L120" i="11" s="1"/>
  <c r="T119" i="11"/>
  <c r="AG134" i="11"/>
  <c r="AC114" i="11"/>
  <c r="AE114" i="11" s="1"/>
  <c r="AA115" i="11"/>
  <c r="AD114" i="11"/>
  <c r="AB114" i="11"/>
  <c r="Z116" i="10"/>
  <c r="AD114" i="10"/>
  <c r="AB114" i="10"/>
  <c r="AF113" i="10"/>
  <c r="R118" i="10"/>
  <c r="U117" i="10"/>
  <c r="X117" i="10" s="1"/>
  <c r="Y117" i="10" s="1"/>
  <c r="W200" i="10"/>
  <c r="V201" i="10"/>
  <c r="H118" i="10"/>
  <c r="S117" i="10"/>
  <c r="AG134" i="10"/>
  <c r="AA115" i="10"/>
  <c r="AC114" i="10"/>
  <c r="AE114" i="10" s="1"/>
  <c r="T118" i="10"/>
  <c r="L119" i="10" a="1"/>
  <c r="L119" i="10" s="1"/>
  <c r="Z116" i="9"/>
  <c r="AD114" i="9"/>
  <c r="AB114" i="9"/>
  <c r="L119" i="9" a="1"/>
  <c r="L119" i="9" s="1"/>
  <c r="T118" i="9"/>
  <c r="AF113" i="9"/>
  <c r="AG134" i="9" s="1"/>
  <c r="V201" i="9"/>
  <c r="H118" i="9"/>
  <c r="S117" i="9"/>
  <c r="R118" i="9"/>
  <c r="U117" i="9"/>
  <c r="X117" i="9" s="1"/>
  <c r="Y117" i="9" s="1"/>
  <c r="W200" i="9"/>
  <c r="AA115" i="9"/>
  <c r="AC114" i="9"/>
  <c r="AE114" i="9" s="1"/>
  <c r="Z116" i="8"/>
  <c r="W200" i="8"/>
  <c r="AD114" i="8"/>
  <c r="AB114" i="8"/>
  <c r="T119" i="8"/>
  <c r="L120" i="8" a="1"/>
  <c r="L120" i="8" s="1"/>
  <c r="AF113" i="8"/>
  <c r="AG134" i="8" s="1"/>
  <c r="U117" i="8"/>
  <c r="X117" i="8" s="1"/>
  <c r="Y117" i="8" s="1"/>
  <c r="R118" i="8"/>
  <c r="V201" i="8"/>
  <c r="S117" i="8"/>
  <c r="H118" i="8"/>
  <c r="AC114" i="8"/>
  <c r="AE114" i="8" s="1"/>
  <c r="AA115" i="8"/>
  <c r="Z116" i="7"/>
  <c r="AB114" i="7"/>
  <c r="AD114" i="7"/>
  <c r="AF113" i="7"/>
  <c r="AG134" i="7" s="1"/>
  <c r="V201" i="7"/>
  <c r="S117" i="7"/>
  <c r="H118" i="7"/>
  <c r="W200" i="7"/>
  <c r="AC114" i="7"/>
  <c r="AE114" i="7" s="1"/>
  <c r="AA115" i="7"/>
  <c r="T118" i="7"/>
  <c r="L119" i="7" a="1"/>
  <c r="L119" i="7" s="1"/>
  <c r="U117" i="7"/>
  <c r="X117" i="7" s="1"/>
  <c r="Y117" i="7" s="1"/>
  <c r="R118" i="7"/>
  <c r="Z116" i="6"/>
  <c r="AF113" i="6"/>
  <c r="W200" i="6"/>
  <c r="AB114" i="6"/>
  <c r="AD114" i="6"/>
  <c r="AG134" i="6"/>
  <c r="R118" i="6"/>
  <c r="U117" i="6"/>
  <c r="X117" i="6" s="1"/>
  <c r="Y117" i="6" s="1"/>
  <c r="T119" i="6"/>
  <c r="L120" i="6" a="1"/>
  <c r="L120" i="6" s="1"/>
  <c r="AA115" i="6"/>
  <c r="AC114" i="6"/>
  <c r="AE114" i="6" s="1"/>
  <c r="V201" i="6"/>
  <c r="H118" i="6"/>
  <c r="S117" i="6"/>
  <c r="Z116" i="5"/>
  <c r="AF113" i="5"/>
  <c r="AG134" i="5" s="1"/>
  <c r="W200" i="5"/>
  <c r="R118" i="5"/>
  <c r="U117" i="5"/>
  <c r="X117" i="5" s="1"/>
  <c r="Y117" i="5" s="1"/>
  <c r="AD114" i="5"/>
  <c r="AB114" i="5"/>
  <c r="AA115" i="5"/>
  <c r="AC114" i="5"/>
  <c r="AE114" i="5" s="1"/>
  <c r="L120" i="5" a="1"/>
  <c r="L120" i="5" s="1"/>
  <c r="T119" i="5"/>
  <c r="V201" i="5"/>
  <c r="H118" i="5"/>
  <c r="S117" i="5"/>
  <c r="AF113" i="4"/>
  <c r="AG134" i="4" s="1"/>
  <c r="Z116" i="4"/>
  <c r="V201" i="4"/>
  <c r="H118" i="4"/>
  <c r="S117" i="4"/>
  <c r="U117" i="4"/>
  <c r="X117" i="4" s="1"/>
  <c r="Y117" i="4" s="1"/>
  <c r="R118" i="4"/>
  <c r="AD114" i="4"/>
  <c r="AB114" i="4"/>
  <c r="W200" i="4"/>
  <c r="L120" i="4" a="1"/>
  <c r="L120" i="4" s="1"/>
  <c r="T119" i="4"/>
  <c r="AC114" i="4"/>
  <c r="AE114" i="4" s="1"/>
  <c r="AA115" i="4"/>
  <c r="Z116" i="1"/>
  <c r="AB114" i="1"/>
  <c r="AD114" i="1"/>
  <c r="AF113" i="1"/>
  <c r="R118" i="1"/>
  <c r="U117" i="1"/>
  <c r="X117" i="1" s="1"/>
  <c r="Y117" i="1" s="1"/>
  <c r="W200" i="1"/>
  <c r="V201" i="1"/>
  <c r="S117" i="1"/>
  <c r="H118" i="1"/>
  <c r="AG134" i="1"/>
  <c r="L120" i="1" a="1"/>
  <c r="L120" i="1" s="1"/>
  <c r="T119" i="1"/>
  <c r="AA115" i="1"/>
  <c r="AC114" i="1"/>
  <c r="AE114" i="1" s="1"/>
  <c r="Z117" i="11" l="1"/>
  <c r="AF114" i="11"/>
  <c r="AG135" i="11" s="1"/>
  <c r="AD115" i="11"/>
  <c r="AB115" i="11"/>
  <c r="L121" i="11" a="1"/>
  <c r="L121" i="11" s="1"/>
  <c r="T120" i="11"/>
  <c r="W201" i="11"/>
  <c r="U118" i="11"/>
  <c r="X118" i="11" s="1"/>
  <c r="Y118" i="11" s="1"/>
  <c r="R119" i="11"/>
  <c r="V202" i="11"/>
  <c r="H119" i="11"/>
  <c r="S118" i="11"/>
  <c r="AC115" i="11"/>
  <c r="AE115" i="11" s="1"/>
  <c r="AA116" i="11"/>
  <c r="Z117" i="10"/>
  <c r="AD115" i="10"/>
  <c r="AB115" i="10"/>
  <c r="AF114" i="10"/>
  <c r="W201" i="10"/>
  <c r="V202" i="10"/>
  <c r="H119" i="10"/>
  <c r="S118" i="10"/>
  <c r="R119" i="10"/>
  <c r="U118" i="10"/>
  <c r="X118" i="10" s="1"/>
  <c r="Y118" i="10" s="1"/>
  <c r="AG135" i="10"/>
  <c r="L120" i="10" a="1"/>
  <c r="L120" i="10" s="1"/>
  <c r="T119" i="10"/>
  <c r="AA116" i="10"/>
  <c r="AC115" i="10"/>
  <c r="AE115" i="10" s="1"/>
  <c r="Z117" i="9"/>
  <c r="L120" i="9" a="1"/>
  <c r="L120" i="9" s="1"/>
  <c r="T119" i="9"/>
  <c r="V202" i="9"/>
  <c r="S118" i="9"/>
  <c r="H119" i="9"/>
  <c r="W201" i="9"/>
  <c r="U118" i="9"/>
  <c r="X118" i="9" s="1"/>
  <c r="Y118" i="9" s="1"/>
  <c r="R119" i="9"/>
  <c r="AC115" i="9"/>
  <c r="AE115" i="9" s="1"/>
  <c r="AA116" i="9"/>
  <c r="AB115" i="9"/>
  <c r="AD115" i="9"/>
  <c r="AF114" i="9"/>
  <c r="AG135" i="9" s="1"/>
  <c r="Z117" i="8"/>
  <c r="V202" i="8"/>
  <c r="H119" i="8"/>
  <c r="S118" i="8"/>
  <c r="U118" i="8"/>
  <c r="X118" i="8" s="1"/>
  <c r="Y118" i="8" s="1"/>
  <c r="R119" i="8"/>
  <c r="W201" i="8"/>
  <c r="L121" i="8" a="1"/>
  <c r="L121" i="8" s="1"/>
  <c r="T120" i="8"/>
  <c r="AD115" i="8"/>
  <c r="AB115" i="8"/>
  <c r="AC115" i="8"/>
  <c r="AE115" i="8" s="1"/>
  <c r="AA116" i="8"/>
  <c r="AF114" i="8"/>
  <c r="AG135" i="8" s="1"/>
  <c r="Z117" i="7"/>
  <c r="AF114" i="7"/>
  <c r="AG135" i="7" s="1"/>
  <c r="V202" i="7"/>
  <c r="H119" i="7"/>
  <c r="S118" i="7"/>
  <c r="W201" i="7"/>
  <c r="L120" i="7" a="1"/>
  <c r="L120" i="7" s="1"/>
  <c r="T119" i="7"/>
  <c r="AD115" i="7"/>
  <c r="AB115" i="7"/>
  <c r="AC115" i="7"/>
  <c r="AE115" i="7" s="1"/>
  <c r="AA116" i="7"/>
  <c r="R119" i="7"/>
  <c r="U118" i="7"/>
  <c r="X118" i="7" s="1"/>
  <c r="Y118" i="7" s="1"/>
  <c r="Z117" i="6"/>
  <c r="AD115" i="6"/>
  <c r="AB115" i="6"/>
  <c r="T120" i="6"/>
  <c r="L121" i="6" a="1"/>
  <c r="L121" i="6" s="1"/>
  <c r="AF114" i="6"/>
  <c r="AG135" i="6" s="1"/>
  <c r="R119" i="6"/>
  <c r="U118" i="6"/>
  <c r="X118" i="6" s="1"/>
  <c r="Y118" i="6" s="1"/>
  <c r="AC115" i="6"/>
  <c r="AE115" i="6" s="1"/>
  <c r="AA116" i="6"/>
  <c r="W201" i="6"/>
  <c r="V202" i="6"/>
  <c r="S118" i="6"/>
  <c r="H119" i="6"/>
  <c r="Z117" i="5"/>
  <c r="W201" i="5"/>
  <c r="AF114" i="5"/>
  <c r="AD115" i="5"/>
  <c r="AB115" i="5"/>
  <c r="AG135" i="5"/>
  <c r="AC115" i="5"/>
  <c r="AE115" i="5" s="1"/>
  <c r="AA116" i="5"/>
  <c r="T120" i="5"/>
  <c r="L121" i="5" a="1"/>
  <c r="L121" i="5" s="1"/>
  <c r="R119" i="5"/>
  <c r="U118" i="5"/>
  <c r="X118" i="5" s="1"/>
  <c r="Y118" i="5" s="1"/>
  <c r="V202" i="5"/>
  <c r="S118" i="5"/>
  <c r="H119" i="5"/>
  <c r="AF114" i="4"/>
  <c r="AG135" i="4" s="1"/>
  <c r="Z117" i="4"/>
  <c r="L121" i="4" a="1"/>
  <c r="L121" i="4" s="1"/>
  <c r="T120" i="4"/>
  <c r="U118" i="4"/>
  <c r="X118" i="4" s="1"/>
  <c r="Y118" i="4" s="1"/>
  <c r="R119" i="4"/>
  <c r="W201" i="4"/>
  <c r="V202" i="4"/>
  <c r="H119" i="4"/>
  <c r="S118" i="4"/>
  <c r="AC115" i="4"/>
  <c r="AE115" i="4" s="1"/>
  <c r="AA116" i="4"/>
  <c r="AD115" i="4"/>
  <c r="AB115" i="4"/>
  <c r="Z117" i="1"/>
  <c r="V202" i="1"/>
  <c r="H119" i="1"/>
  <c r="S118" i="1"/>
  <c r="R119" i="1"/>
  <c r="U118" i="1"/>
  <c r="X118" i="1" s="1"/>
  <c r="Y118" i="1" s="1"/>
  <c r="T120" i="1"/>
  <c r="L121" i="1" a="1"/>
  <c r="L121" i="1" s="1"/>
  <c r="W201" i="1"/>
  <c r="AF114" i="1"/>
  <c r="AG135" i="1" s="1"/>
  <c r="AA116" i="1"/>
  <c r="AC115" i="1"/>
  <c r="AE115" i="1" s="1"/>
  <c r="AD115" i="1"/>
  <c r="AB115" i="1"/>
  <c r="Z118" i="11" l="1"/>
  <c r="L122" i="11" a="1"/>
  <c r="L122" i="11" s="1"/>
  <c r="T121" i="11"/>
  <c r="V203" i="11"/>
  <c r="H120" i="11"/>
  <c r="S119" i="11"/>
  <c r="AF115" i="11"/>
  <c r="AG136" i="11" s="1"/>
  <c r="W202" i="11"/>
  <c r="R120" i="11"/>
  <c r="U119" i="11"/>
  <c r="X119" i="11" s="1"/>
  <c r="Y119" i="11" s="1"/>
  <c r="AA117" i="11"/>
  <c r="AC116" i="11"/>
  <c r="AE116" i="11" s="1"/>
  <c r="AD116" i="11"/>
  <c r="AB116" i="11"/>
  <c r="Z118" i="10"/>
  <c r="W202" i="10"/>
  <c r="L121" i="10" a="1"/>
  <c r="L121" i="10" s="1"/>
  <c r="T120" i="10"/>
  <c r="V203" i="10"/>
  <c r="S119" i="10"/>
  <c r="H120" i="10"/>
  <c r="AF115" i="10"/>
  <c r="AG136" i="10" s="1"/>
  <c r="AA117" i="10"/>
  <c r="AC116" i="10"/>
  <c r="AE116" i="10" s="1"/>
  <c r="R120" i="10"/>
  <c r="U119" i="10"/>
  <c r="X119" i="10" s="1"/>
  <c r="Y119" i="10" s="1"/>
  <c r="AD116" i="10"/>
  <c r="AB116" i="10"/>
  <c r="Z118" i="9"/>
  <c r="W202" i="9"/>
  <c r="AF115" i="9"/>
  <c r="AG136" i="9" s="1"/>
  <c r="L121" i="9" a="1"/>
  <c r="L121" i="9" s="1"/>
  <c r="T120" i="9"/>
  <c r="AD116" i="9"/>
  <c r="AB116" i="9"/>
  <c r="AA117" i="9"/>
  <c r="AC116" i="9"/>
  <c r="AE116" i="9" s="1"/>
  <c r="R120" i="9"/>
  <c r="U119" i="9"/>
  <c r="X119" i="9" s="1"/>
  <c r="Y119" i="9" s="1"/>
  <c r="V203" i="9"/>
  <c r="H120" i="9"/>
  <c r="S119" i="9"/>
  <c r="Z118" i="8"/>
  <c r="AF115" i="8"/>
  <c r="AG136" i="8" s="1"/>
  <c r="AD116" i="8"/>
  <c r="AB116" i="8"/>
  <c r="L122" i="8" a="1"/>
  <c r="L122" i="8" s="1"/>
  <c r="T121" i="8"/>
  <c r="V203" i="8"/>
  <c r="H120" i="8"/>
  <c r="S119" i="8"/>
  <c r="U119" i="8"/>
  <c r="X119" i="8" s="1"/>
  <c r="Y119" i="8" s="1"/>
  <c r="R120" i="8"/>
  <c r="W202" i="8"/>
  <c r="AC116" i="8"/>
  <c r="AE116" i="8" s="1"/>
  <c r="AA117" i="8"/>
  <c r="Z118" i="7"/>
  <c r="AD116" i="7"/>
  <c r="AB116" i="7"/>
  <c r="W202" i="7"/>
  <c r="T120" i="7"/>
  <c r="L121" i="7" a="1"/>
  <c r="L121" i="7" s="1"/>
  <c r="AC116" i="7"/>
  <c r="AE116" i="7" s="1"/>
  <c r="AA117" i="7"/>
  <c r="AF115" i="7"/>
  <c r="AG136" i="7" s="1"/>
  <c r="V203" i="7"/>
  <c r="H120" i="7"/>
  <c r="S119" i="7"/>
  <c r="U119" i="7"/>
  <c r="X119" i="7" s="1"/>
  <c r="Y119" i="7" s="1"/>
  <c r="R120" i="7"/>
  <c r="AF115" i="6"/>
  <c r="W202" i="6"/>
  <c r="AD116" i="6"/>
  <c r="AB116" i="6"/>
  <c r="U119" i="6"/>
  <c r="X119" i="6" s="1"/>
  <c r="Y119" i="6" s="1"/>
  <c r="R120" i="6"/>
  <c r="AG136" i="6"/>
  <c r="L122" i="6" a="1"/>
  <c r="L122" i="6" s="1"/>
  <c r="T121" i="6"/>
  <c r="V203" i="6"/>
  <c r="S119" i="6"/>
  <c r="H120" i="6"/>
  <c r="AC116" i="6"/>
  <c r="AE116" i="6" s="1"/>
  <c r="AA117" i="6"/>
  <c r="Z118" i="6"/>
  <c r="Z118" i="5"/>
  <c r="U119" i="5"/>
  <c r="X119" i="5" s="1"/>
  <c r="Y119" i="5" s="1"/>
  <c r="R120" i="5"/>
  <c r="AF115" i="5"/>
  <c r="W202" i="5"/>
  <c r="AB116" i="5"/>
  <c r="AD116" i="5"/>
  <c r="AG136" i="5"/>
  <c r="AC116" i="5"/>
  <c r="AE116" i="5" s="1"/>
  <c r="AA117" i="5"/>
  <c r="L122" i="5" a="1"/>
  <c r="L122" i="5" s="1"/>
  <c r="T121" i="5"/>
  <c r="V203" i="5"/>
  <c r="S119" i="5"/>
  <c r="H120" i="5"/>
  <c r="AF115" i="4"/>
  <c r="AG136" i="4" s="1"/>
  <c r="Z118" i="4"/>
  <c r="AD116" i="4"/>
  <c r="AB116" i="4"/>
  <c r="V203" i="4"/>
  <c r="H120" i="4"/>
  <c r="S119" i="4"/>
  <c r="U119" i="4"/>
  <c r="X119" i="4" s="1"/>
  <c r="Y119" i="4" s="1"/>
  <c r="R120" i="4"/>
  <c r="W202" i="4"/>
  <c r="AC116" i="4"/>
  <c r="AE116" i="4" s="1"/>
  <c r="AA117" i="4"/>
  <c r="L122" i="4" a="1"/>
  <c r="L122" i="4" s="1"/>
  <c r="T121" i="4"/>
  <c r="Z118" i="1"/>
  <c r="AF115" i="1"/>
  <c r="AG136" i="1" s="1"/>
  <c r="AB116" i="1"/>
  <c r="AD116" i="1"/>
  <c r="T121" i="1"/>
  <c r="L122" i="1" a="1"/>
  <c r="L122" i="1" s="1"/>
  <c r="W202" i="1"/>
  <c r="AC116" i="1"/>
  <c r="AE116" i="1" s="1"/>
  <c r="AA117" i="1"/>
  <c r="R120" i="1"/>
  <c r="U119" i="1"/>
  <c r="X119" i="1" s="1"/>
  <c r="Y119" i="1" s="1"/>
  <c r="V203" i="1"/>
  <c r="H120" i="1"/>
  <c r="S119" i="1"/>
  <c r="Z119" i="11" l="1"/>
  <c r="AB117" i="11"/>
  <c r="AD117" i="11"/>
  <c r="V204" i="11"/>
  <c r="H121" i="11"/>
  <c r="S120" i="11"/>
  <c r="U120" i="11"/>
  <c r="X120" i="11" s="1"/>
  <c r="Y120" i="11" s="1"/>
  <c r="R121" i="11"/>
  <c r="W203" i="11"/>
  <c r="AF116" i="11"/>
  <c r="AG137" i="11" s="1"/>
  <c r="L123" i="11" a="1"/>
  <c r="L123" i="11" s="1"/>
  <c r="T122" i="11"/>
  <c r="AA118" i="11"/>
  <c r="AC117" i="11"/>
  <c r="AE117" i="11" s="1"/>
  <c r="Z119" i="10"/>
  <c r="R121" i="10"/>
  <c r="U120" i="10"/>
  <c r="X120" i="10" s="1"/>
  <c r="Y120" i="10" s="1"/>
  <c r="T121" i="10"/>
  <c r="L122" i="10" a="1"/>
  <c r="L122" i="10" s="1"/>
  <c r="S120" i="10"/>
  <c r="V204" i="10"/>
  <c r="H121" i="10"/>
  <c r="W203" i="10"/>
  <c r="AB117" i="10"/>
  <c r="AD117" i="10"/>
  <c r="AC117" i="10"/>
  <c r="AE117" i="10" s="1"/>
  <c r="AA118" i="10"/>
  <c r="AF116" i="10"/>
  <c r="AG137" i="10" s="1"/>
  <c r="Z119" i="9"/>
  <c r="AF116" i="9"/>
  <c r="AG137" i="9" s="1"/>
  <c r="AB117" i="9"/>
  <c r="AD117" i="9"/>
  <c r="W203" i="9"/>
  <c r="R121" i="9"/>
  <c r="U120" i="9"/>
  <c r="X120" i="9" s="1"/>
  <c r="Y120" i="9" s="1"/>
  <c r="T121" i="9"/>
  <c r="L122" i="9" a="1"/>
  <c r="L122" i="9" s="1"/>
  <c r="AA118" i="9"/>
  <c r="AC117" i="9"/>
  <c r="AE117" i="9" s="1"/>
  <c r="V204" i="9"/>
  <c r="H121" i="9"/>
  <c r="S120" i="9"/>
  <c r="Z119" i="8"/>
  <c r="AF116" i="8"/>
  <c r="AG137" i="8" s="1"/>
  <c r="U120" i="8"/>
  <c r="X120" i="8" s="1"/>
  <c r="Y120" i="8" s="1"/>
  <c r="R121" i="8"/>
  <c r="V204" i="8"/>
  <c r="H121" i="8"/>
  <c r="S120" i="8"/>
  <c r="W203" i="8"/>
  <c r="AC117" i="8"/>
  <c r="AE117" i="8" s="1"/>
  <c r="AA118" i="8"/>
  <c r="L123" i="8" a="1"/>
  <c r="L123" i="8" s="1"/>
  <c r="T122" i="8"/>
  <c r="AD117" i="8"/>
  <c r="AB117" i="8"/>
  <c r="Z119" i="7"/>
  <c r="V204" i="7"/>
  <c r="S120" i="7"/>
  <c r="H121" i="7"/>
  <c r="AF116" i="7"/>
  <c r="AG137" i="7" s="1"/>
  <c r="W203" i="7"/>
  <c r="L122" i="7" a="1"/>
  <c r="L122" i="7" s="1"/>
  <c r="T121" i="7"/>
  <c r="AD117" i="7"/>
  <c r="AB117" i="7"/>
  <c r="R121" i="7"/>
  <c r="U120" i="7"/>
  <c r="X120" i="7" s="1"/>
  <c r="Y120" i="7" s="1"/>
  <c r="AA118" i="7"/>
  <c r="AC117" i="7"/>
  <c r="AE117" i="7" s="1"/>
  <c r="Z119" i="6"/>
  <c r="L123" i="6" a="1"/>
  <c r="L123" i="6" s="1"/>
  <c r="T122" i="6"/>
  <c r="AD117" i="6"/>
  <c r="AB117" i="6"/>
  <c r="W203" i="6"/>
  <c r="U120" i="6"/>
  <c r="X120" i="6" s="1"/>
  <c r="Y120" i="6" s="1"/>
  <c r="R121" i="6"/>
  <c r="AF116" i="6"/>
  <c r="AG137" i="6" s="1"/>
  <c r="AC117" i="6"/>
  <c r="AE117" i="6" s="1"/>
  <c r="AA118" i="6"/>
  <c r="V204" i="6"/>
  <c r="H121" i="6"/>
  <c r="S120" i="6"/>
  <c r="Z119" i="5"/>
  <c r="L123" i="5" a="1"/>
  <c r="L123" i="5" s="1"/>
  <c r="T122" i="5"/>
  <c r="W203" i="5"/>
  <c r="AF116" i="5"/>
  <c r="AG137" i="5" s="1"/>
  <c r="AC117" i="5"/>
  <c r="AE117" i="5" s="1"/>
  <c r="AA118" i="5"/>
  <c r="AD117" i="5"/>
  <c r="AB117" i="5"/>
  <c r="U120" i="5"/>
  <c r="X120" i="5" s="1"/>
  <c r="Y120" i="5" s="1"/>
  <c r="R121" i="5"/>
  <c r="V204" i="5"/>
  <c r="S120" i="5"/>
  <c r="H121" i="5"/>
  <c r="AF116" i="4"/>
  <c r="AG137" i="4" s="1"/>
  <c r="Z119" i="4"/>
  <c r="U120" i="4"/>
  <c r="X120" i="4" s="1"/>
  <c r="Y120" i="4" s="1"/>
  <c r="R121" i="4"/>
  <c r="V204" i="4"/>
  <c r="H121" i="4"/>
  <c r="S120" i="4"/>
  <c r="W203" i="4"/>
  <c r="AC117" i="4"/>
  <c r="AE117" i="4" s="1"/>
  <c r="AA118" i="4"/>
  <c r="L123" i="4" a="1"/>
  <c r="L123" i="4" s="1"/>
  <c r="T122" i="4"/>
  <c r="AD117" i="4"/>
  <c r="AB117" i="4"/>
  <c r="Z119" i="1"/>
  <c r="R121" i="1"/>
  <c r="U120" i="1"/>
  <c r="X120" i="1" s="1"/>
  <c r="Y120" i="1" s="1"/>
  <c r="V204" i="1"/>
  <c r="H121" i="1"/>
  <c r="S120" i="1"/>
  <c r="W203" i="1"/>
  <c r="AD117" i="1"/>
  <c r="AB117" i="1"/>
  <c r="L123" i="1" a="1"/>
  <c r="L123" i="1" s="1"/>
  <c r="T122" i="1"/>
  <c r="AC117" i="1"/>
  <c r="AE117" i="1" s="1"/>
  <c r="AA118" i="1"/>
  <c r="AF116" i="1"/>
  <c r="AG137" i="1" s="1"/>
  <c r="Z120" i="11" l="1"/>
  <c r="R122" i="11"/>
  <c r="U121" i="11"/>
  <c r="X121" i="11" s="1"/>
  <c r="Y121" i="11" s="1"/>
  <c r="AD118" i="11"/>
  <c r="AB118" i="11"/>
  <c r="L124" i="11" a="1"/>
  <c r="L124" i="11" s="1"/>
  <c r="T123" i="11"/>
  <c r="W204" i="11"/>
  <c r="AA119" i="11"/>
  <c r="AC118" i="11"/>
  <c r="AE118" i="11" s="1"/>
  <c r="V205" i="11"/>
  <c r="H122" i="11"/>
  <c r="S121" i="11"/>
  <c r="AF117" i="11"/>
  <c r="AG138" i="11" s="1"/>
  <c r="Z120" i="10"/>
  <c r="AF117" i="10"/>
  <c r="AG138" i="10" s="1"/>
  <c r="T122" i="10"/>
  <c r="L123" i="10" a="1"/>
  <c r="L123" i="10" s="1"/>
  <c r="AD118" i="10"/>
  <c r="AB118" i="10"/>
  <c r="W204" i="10"/>
  <c r="U121" i="10"/>
  <c r="X121" i="10" s="1"/>
  <c r="Y121" i="10" s="1"/>
  <c r="R122" i="10"/>
  <c r="V205" i="10"/>
  <c r="S121" i="10"/>
  <c r="H122" i="10"/>
  <c r="AC118" i="10"/>
  <c r="AE118" i="10" s="1"/>
  <c r="AA119" i="10"/>
  <c r="Z120" i="9"/>
  <c r="W204" i="9"/>
  <c r="T122" i="9"/>
  <c r="L123" i="9" a="1"/>
  <c r="L123" i="9" s="1"/>
  <c r="R122" i="9"/>
  <c r="U121" i="9"/>
  <c r="X121" i="9" s="1"/>
  <c r="Y121" i="9" s="1"/>
  <c r="AF117" i="9"/>
  <c r="AC118" i="9"/>
  <c r="AE118" i="9" s="1"/>
  <c r="AA119" i="9"/>
  <c r="AD118" i="9"/>
  <c r="AB118" i="9"/>
  <c r="AG138" i="9"/>
  <c r="V205" i="9"/>
  <c r="S121" i="9"/>
  <c r="H122" i="9"/>
  <c r="Z120" i="8"/>
  <c r="U121" i="8"/>
  <c r="X121" i="8" s="1"/>
  <c r="Y121" i="8" s="1"/>
  <c r="R122" i="8"/>
  <c r="AD118" i="8"/>
  <c r="AB118" i="8"/>
  <c r="L124" i="8" a="1"/>
  <c r="L124" i="8" s="1"/>
  <c r="T123" i="8"/>
  <c r="AF117" i="8"/>
  <c r="AG138" i="8" s="1"/>
  <c r="W204" i="8"/>
  <c r="AC118" i="8"/>
  <c r="AE118" i="8" s="1"/>
  <c r="AA119" i="8"/>
  <c r="V205" i="8"/>
  <c r="H122" i="8"/>
  <c r="S121" i="8"/>
  <c r="Z120" i="7"/>
  <c r="U121" i="7"/>
  <c r="X121" i="7" s="1"/>
  <c r="Y121" i="7" s="1"/>
  <c r="R122" i="7"/>
  <c r="V205" i="7"/>
  <c r="H122" i="7"/>
  <c r="S121" i="7"/>
  <c r="L123" i="7" a="1"/>
  <c r="L123" i="7" s="1"/>
  <c r="T122" i="7"/>
  <c r="W204" i="7"/>
  <c r="AF117" i="7"/>
  <c r="AG138" i="7" s="1"/>
  <c r="AA119" i="7"/>
  <c r="AC118" i="7"/>
  <c r="AE118" i="7" s="1"/>
  <c r="AD118" i="7"/>
  <c r="AB118" i="7"/>
  <c r="Z120" i="6"/>
  <c r="V205" i="6"/>
  <c r="H122" i="6"/>
  <c r="S121" i="6"/>
  <c r="W204" i="6"/>
  <c r="L124" i="6" a="1"/>
  <c r="L124" i="6" s="1"/>
  <c r="T123" i="6"/>
  <c r="AF117" i="6"/>
  <c r="AG138" i="6" s="1"/>
  <c r="U121" i="6"/>
  <c r="X121" i="6" s="1"/>
  <c r="Y121" i="6" s="1"/>
  <c r="R122" i="6"/>
  <c r="AC118" i="6"/>
  <c r="AE118" i="6" s="1"/>
  <c r="AA119" i="6"/>
  <c r="AD118" i="6"/>
  <c r="AB118" i="6"/>
  <c r="Z120" i="5"/>
  <c r="U121" i="5"/>
  <c r="X121" i="5" s="1"/>
  <c r="Y121" i="5" s="1"/>
  <c r="R122" i="5"/>
  <c r="AF117" i="5"/>
  <c r="L124" i="5" a="1"/>
  <c r="L124" i="5" s="1"/>
  <c r="T123" i="5"/>
  <c r="AG138" i="5"/>
  <c r="AC118" i="5"/>
  <c r="AE118" i="5" s="1"/>
  <c r="AA119" i="5"/>
  <c r="W204" i="5"/>
  <c r="AD118" i="5"/>
  <c r="AB118" i="5"/>
  <c r="V205" i="5"/>
  <c r="H122" i="5"/>
  <c r="S121" i="5"/>
  <c r="AF117" i="4"/>
  <c r="AG138" i="4" s="1"/>
  <c r="Z120" i="4"/>
  <c r="AB118" i="4"/>
  <c r="AD118" i="4"/>
  <c r="V205" i="4"/>
  <c r="H122" i="4"/>
  <c r="S121" i="4"/>
  <c r="W204" i="4"/>
  <c r="L124" i="4" a="1"/>
  <c r="L124" i="4" s="1"/>
  <c r="T123" i="4"/>
  <c r="U121" i="4"/>
  <c r="X121" i="4" s="1"/>
  <c r="Y121" i="4" s="1"/>
  <c r="R122" i="4"/>
  <c r="AA119" i="4"/>
  <c r="AC118" i="4"/>
  <c r="AE118" i="4" s="1"/>
  <c r="Z120" i="1"/>
  <c r="AF117" i="1"/>
  <c r="AG138" i="1" s="1"/>
  <c r="AD118" i="1"/>
  <c r="AB118" i="1"/>
  <c r="W204" i="1"/>
  <c r="U121" i="1"/>
  <c r="X121" i="1" s="1"/>
  <c r="Y121" i="1" s="1"/>
  <c r="R122" i="1"/>
  <c r="AA119" i="1"/>
  <c r="AC118" i="1"/>
  <c r="AE118" i="1" s="1"/>
  <c r="L124" i="1" a="1"/>
  <c r="L124" i="1" s="1"/>
  <c r="T123" i="1"/>
  <c r="V205" i="1"/>
  <c r="H122" i="1"/>
  <c r="S121" i="1"/>
  <c r="Z121" i="11" l="1"/>
  <c r="AF118" i="11"/>
  <c r="AG139" i="11" s="1"/>
  <c r="W205" i="11"/>
  <c r="AD119" i="11"/>
  <c r="AB119" i="11"/>
  <c r="T124" i="11"/>
  <c r="L125" i="11" a="1"/>
  <c r="L125" i="11" s="1"/>
  <c r="V206" i="11"/>
  <c r="H123" i="11"/>
  <c r="S122" i="11"/>
  <c r="R123" i="11"/>
  <c r="U122" i="11"/>
  <c r="X122" i="11" s="1"/>
  <c r="Y122" i="11" s="1"/>
  <c r="AA120" i="11"/>
  <c r="AC119" i="11"/>
  <c r="AE119" i="11" s="1"/>
  <c r="Z121" i="10"/>
  <c r="T123" i="10"/>
  <c r="L124" i="10" a="1"/>
  <c r="L124" i="10" s="1"/>
  <c r="U122" i="10"/>
  <c r="X122" i="10" s="1"/>
  <c r="Y122" i="10" s="1"/>
  <c r="R123" i="10"/>
  <c r="V206" i="10"/>
  <c r="H123" i="10"/>
  <c r="S122" i="10"/>
  <c r="W205" i="10"/>
  <c r="AD119" i="10"/>
  <c r="AB119" i="10"/>
  <c r="AA120" i="10"/>
  <c r="AC119" i="10"/>
  <c r="AE119" i="10" s="1"/>
  <c r="AF118" i="10"/>
  <c r="AG139" i="10" s="1"/>
  <c r="Z121" i="9"/>
  <c r="AF118" i="9"/>
  <c r="AG139" i="9" s="1"/>
  <c r="T123" i="9"/>
  <c r="L124" i="9" a="1"/>
  <c r="L124" i="9" s="1"/>
  <c r="W205" i="9"/>
  <c r="V206" i="9"/>
  <c r="S122" i="9"/>
  <c r="H123" i="9"/>
  <c r="AC119" i="9"/>
  <c r="AE119" i="9" s="1"/>
  <c r="AA120" i="9"/>
  <c r="AD119" i="9"/>
  <c r="AB119" i="9"/>
  <c r="U122" i="9"/>
  <c r="X122" i="9" s="1"/>
  <c r="Y122" i="9" s="1"/>
  <c r="R123" i="9"/>
  <c r="Z121" i="8"/>
  <c r="AD119" i="8"/>
  <c r="AB119" i="8"/>
  <c r="V206" i="8"/>
  <c r="H123" i="8"/>
  <c r="S122" i="8"/>
  <c r="AF118" i="8"/>
  <c r="AG139" i="8" s="1"/>
  <c r="W205" i="8"/>
  <c r="U122" i="8"/>
  <c r="X122" i="8" s="1"/>
  <c r="Y122" i="8" s="1"/>
  <c r="R123" i="8"/>
  <c r="L125" i="8" a="1"/>
  <c r="L125" i="8" s="1"/>
  <c r="T124" i="8"/>
  <c r="AA120" i="8"/>
  <c r="AC119" i="8"/>
  <c r="AE119" i="8" s="1"/>
  <c r="Z121" i="7"/>
  <c r="AF118" i="7"/>
  <c r="AG139" i="7" s="1"/>
  <c r="AD119" i="7"/>
  <c r="AB119" i="7"/>
  <c r="W205" i="7"/>
  <c r="L124" i="7" a="1"/>
  <c r="L124" i="7" s="1"/>
  <c r="T123" i="7"/>
  <c r="U122" i="7"/>
  <c r="X122" i="7" s="1"/>
  <c r="Y122" i="7" s="1"/>
  <c r="R123" i="7"/>
  <c r="AC119" i="7"/>
  <c r="AE119" i="7" s="1"/>
  <c r="AA120" i="7"/>
  <c r="V206" i="7"/>
  <c r="H123" i="7"/>
  <c r="S122" i="7"/>
  <c r="Z121" i="6"/>
  <c r="U122" i="6"/>
  <c r="X122" i="6" s="1"/>
  <c r="Y122" i="6" s="1"/>
  <c r="R123" i="6"/>
  <c r="L125" i="6" a="1"/>
  <c r="L125" i="6" s="1"/>
  <c r="T124" i="6"/>
  <c r="V206" i="6"/>
  <c r="H123" i="6"/>
  <c r="S122" i="6"/>
  <c r="W205" i="6"/>
  <c r="AD119" i="6"/>
  <c r="AB119" i="6"/>
  <c r="AC119" i="6"/>
  <c r="AE119" i="6" s="1"/>
  <c r="AA120" i="6"/>
  <c r="AF118" i="6"/>
  <c r="AG139" i="6" s="1"/>
  <c r="Z121" i="5"/>
  <c r="U122" i="5"/>
  <c r="X122" i="5" s="1"/>
  <c r="Y122" i="5" s="1"/>
  <c r="R123" i="5"/>
  <c r="W205" i="5"/>
  <c r="AD119" i="5"/>
  <c r="AB119" i="5"/>
  <c r="T124" i="5"/>
  <c r="L125" i="5" a="1"/>
  <c r="L125" i="5" s="1"/>
  <c r="AA120" i="5"/>
  <c r="AC119" i="5"/>
  <c r="AE119" i="5" s="1"/>
  <c r="AF118" i="5"/>
  <c r="AG139" i="5" s="1"/>
  <c r="V206" i="5"/>
  <c r="H123" i="5"/>
  <c r="S122" i="5"/>
  <c r="AF118" i="4"/>
  <c r="AG139" i="4" s="1"/>
  <c r="Z121" i="4"/>
  <c r="R123" i="4"/>
  <c r="U122" i="4"/>
  <c r="X122" i="4" s="1"/>
  <c r="Y122" i="4" s="1"/>
  <c r="V206" i="4"/>
  <c r="S122" i="4"/>
  <c r="H123" i="4"/>
  <c r="T124" i="4"/>
  <c r="L125" i="4" a="1"/>
  <c r="L125" i="4" s="1"/>
  <c r="AA120" i="4"/>
  <c r="AC119" i="4"/>
  <c r="AE119" i="4" s="1"/>
  <c r="W205" i="4"/>
  <c r="AD119" i="4"/>
  <c r="AB119" i="4"/>
  <c r="Z121" i="1"/>
  <c r="AB119" i="1"/>
  <c r="AD119" i="1"/>
  <c r="W205" i="1"/>
  <c r="R123" i="1"/>
  <c r="U122" i="1"/>
  <c r="X122" i="1" s="1"/>
  <c r="Y122" i="1" s="1"/>
  <c r="AF118" i="1"/>
  <c r="AG139" i="1" s="1"/>
  <c r="AC119" i="1"/>
  <c r="AE119" i="1" s="1"/>
  <c r="AA120" i="1"/>
  <c r="L125" i="1" a="1"/>
  <c r="L125" i="1" s="1"/>
  <c r="T124" i="1"/>
  <c r="V206" i="1"/>
  <c r="H123" i="1"/>
  <c r="S122" i="1"/>
  <c r="Z122" i="11" l="1"/>
  <c r="V207" i="11"/>
  <c r="S123" i="11"/>
  <c r="H124" i="11"/>
  <c r="T125" i="11"/>
  <c r="L126" i="11" a="1"/>
  <c r="L126" i="11" s="1"/>
  <c r="R124" i="11"/>
  <c r="U123" i="11"/>
  <c r="X123" i="11" s="1"/>
  <c r="Y123" i="11" s="1"/>
  <c r="W206" i="11"/>
  <c r="AF119" i="11"/>
  <c r="AG140" i="11" s="1"/>
  <c r="AC120" i="11"/>
  <c r="AE120" i="11" s="1"/>
  <c r="AA121" i="11"/>
  <c r="AB120" i="11"/>
  <c r="AD120" i="11"/>
  <c r="Z122" i="10"/>
  <c r="AF119" i="10"/>
  <c r="AG140" i="10" s="1"/>
  <c r="U123" i="10"/>
  <c r="X123" i="10" s="1"/>
  <c r="Y123" i="10" s="1"/>
  <c r="R124" i="10"/>
  <c r="L125" i="10" a="1"/>
  <c r="L125" i="10" s="1"/>
  <c r="T124" i="10"/>
  <c r="AB120" i="10"/>
  <c r="AD120" i="10"/>
  <c r="V207" i="10"/>
  <c r="H124" i="10"/>
  <c r="S123" i="10"/>
  <c r="AC120" i="10"/>
  <c r="AE120" i="10" s="1"/>
  <c r="AA121" i="10"/>
  <c r="W206" i="10"/>
  <c r="Z122" i="9"/>
  <c r="AD120" i="9"/>
  <c r="AB120" i="9"/>
  <c r="L125" i="9" a="1"/>
  <c r="L125" i="9" s="1"/>
  <c r="T124" i="9"/>
  <c r="W206" i="9"/>
  <c r="AF119" i="9"/>
  <c r="AG140" i="9" s="1"/>
  <c r="U123" i="9"/>
  <c r="X123" i="9" s="1"/>
  <c r="Y123" i="9" s="1"/>
  <c r="R124" i="9"/>
  <c r="AC120" i="9"/>
  <c r="AE120" i="9" s="1"/>
  <c r="AA121" i="9"/>
  <c r="V207" i="9"/>
  <c r="H124" i="9"/>
  <c r="S123" i="9"/>
  <c r="Z122" i="8"/>
  <c r="T125" i="8"/>
  <c r="L126" i="8" a="1"/>
  <c r="L126" i="8" s="1"/>
  <c r="W206" i="8"/>
  <c r="R124" i="8"/>
  <c r="U123" i="8"/>
  <c r="X123" i="8" s="1"/>
  <c r="Y123" i="8" s="1"/>
  <c r="AF119" i="8"/>
  <c r="AG140" i="8" s="1"/>
  <c r="AA121" i="8"/>
  <c r="AC120" i="8"/>
  <c r="AE120" i="8" s="1"/>
  <c r="V207" i="8"/>
  <c r="H124" i="8"/>
  <c r="S123" i="8"/>
  <c r="AB120" i="8"/>
  <c r="AD120" i="8"/>
  <c r="Z122" i="7"/>
  <c r="V207" i="7"/>
  <c r="S123" i="7"/>
  <c r="H124" i="7"/>
  <c r="R124" i="7"/>
  <c r="U123" i="7"/>
  <c r="X123" i="7" s="1"/>
  <c r="Y123" i="7" s="1"/>
  <c r="AD120" i="7"/>
  <c r="AB120" i="7"/>
  <c r="AF119" i="7"/>
  <c r="AG140" i="7" s="1"/>
  <c r="L125" i="7" a="1"/>
  <c r="L125" i="7" s="1"/>
  <c r="T124" i="7"/>
  <c r="AC120" i="7"/>
  <c r="AE120" i="7" s="1"/>
  <c r="AA121" i="7"/>
  <c r="W206" i="7"/>
  <c r="Z122" i="6"/>
  <c r="AD120" i="6"/>
  <c r="AB120" i="6"/>
  <c r="AF119" i="6"/>
  <c r="AG140" i="6" s="1"/>
  <c r="V207" i="6"/>
  <c r="H124" i="6"/>
  <c r="S123" i="6"/>
  <c r="U123" i="6"/>
  <c r="X123" i="6" s="1"/>
  <c r="Y123" i="6" s="1"/>
  <c r="R124" i="6"/>
  <c r="L126" i="6" a="1"/>
  <c r="L126" i="6" s="1"/>
  <c r="T125" i="6"/>
  <c r="AC120" i="6"/>
  <c r="AE120" i="6" s="1"/>
  <c r="AA121" i="6"/>
  <c r="W206" i="6"/>
  <c r="Z122" i="5"/>
  <c r="W206" i="5"/>
  <c r="AD120" i="5"/>
  <c r="AB120" i="5"/>
  <c r="L126" i="5" a="1"/>
  <c r="L126" i="5" s="1"/>
  <c r="T125" i="5"/>
  <c r="R124" i="5"/>
  <c r="U123" i="5"/>
  <c r="X123" i="5" s="1"/>
  <c r="Y123" i="5" s="1"/>
  <c r="AA121" i="5"/>
  <c r="AC120" i="5"/>
  <c r="AE120" i="5" s="1"/>
  <c r="AF119" i="5"/>
  <c r="AG140" i="5" s="1"/>
  <c r="H124" i="5"/>
  <c r="V207" i="5"/>
  <c r="S123" i="5"/>
  <c r="AF119" i="4"/>
  <c r="AG140" i="4" s="1"/>
  <c r="Z122" i="4"/>
  <c r="V207" i="4"/>
  <c r="S123" i="4"/>
  <c r="H124" i="4"/>
  <c r="L126" i="4" a="1"/>
  <c r="L126" i="4" s="1"/>
  <c r="T125" i="4"/>
  <c r="W206" i="4"/>
  <c r="AC120" i="4"/>
  <c r="AE120" i="4" s="1"/>
  <c r="AA121" i="4"/>
  <c r="AB120" i="4"/>
  <c r="AD120" i="4"/>
  <c r="R124" i="4"/>
  <c r="U123" i="4"/>
  <c r="X123" i="4" s="1"/>
  <c r="Y123" i="4" s="1"/>
  <c r="Z122" i="1"/>
  <c r="W206" i="1"/>
  <c r="AD120" i="1"/>
  <c r="AB120" i="1"/>
  <c r="AF119" i="1"/>
  <c r="R124" i="1"/>
  <c r="U123" i="1"/>
  <c r="X123" i="1" s="1"/>
  <c r="Y123" i="1" s="1"/>
  <c r="L126" i="1" a="1"/>
  <c r="L126" i="1" s="1"/>
  <c r="T125" i="1"/>
  <c r="AC120" i="1"/>
  <c r="AE120" i="1" s="1"/>
  <c r="AA121" i="1"/>
  <c r="AG140" i="1"/>
  <c r="V207" i="1"/>
  <c r="H124" i="1"/>
  <c r="S123" i="1"/>
  <c r="Z123" i="11" l="1"/>
  <c r="AD121" i="11"/>
  <c r="AB121" i="11"/>
  <c r="V208" i="11"/>
  <c r="S124" i="11"/>
  <c r="H125" i="11"/>
  <c r="AF120" i="11"/>
  <c r="U124" i="11"/>
  <c r="X124" i="11" s="1"/>
  <c r="Y124" i="11" s="1"/>
  <c r="R125" i="11"/>
  <c r="W207" i="11"/>
  <c r="AG141" i="11"/>
  <c r="AC121" i="11"/>
  <c r="AE121" i="11" s="1"/>
  <c r="AA122" i="11"/>
  <c r="L127" i="11" a="1"/>
  <c r="L127" i="11" s="1"/>
  <c r="T126" i="11"/>
  <c r="Z123" i="10"/>
  <c r="AD121" i="10"/>
  <c r="AB121" i="10"/>
  <c r="W207" i="10"/>
  <c r="V208" i="10"/>
  <c r="H125" i="10"/>
  <c r="S124" i="10"/>
  <c r="L126" i="10" a="1"/>
  <c r="L126" i="10" s="1"/>
  <c r="T125" i="10"/>
  <c r="AC121" i="10"/>
  <c r="AE121" i="10" s="1"/>
  <c r="AA122" i="10"/>
  <c r="AF120" i="10"/>
  <c r="AG141" i="10" s="1"/>
  <c r="U124" i="10"/>
  <c r="X124" i="10" s="1"/>
  <c r="Y124" i="10" s="1"/>
  <c r="R125" i="10"/>
  <c r="Z123" i="9"/>
  <c r="AD121" i="9"/>
  <c r="AB121" i="9"/>
  <c r="L126" i="9" a="1"/>
  <c r="L126" i="9" s="1"/>
  <c r="T125" i="9"/>
  <c r="AF120" i="9"/>
  <c r="AG141" i="9" s="1"/>
  <c r="AC121" i="9"/>
  <c r="AE121" i="9" s="1"/>
  <c r="AA122" i="9"/>
  <c r="W207" i="9"/>
  <c r="U124" i="9"/>
  <c r="X124" i="9" s="1"/>
  <c r="Y124" i="9" s="1"/>
  <c r="R125" i="9"/>
  <c r="V208" i="9"/>
  <c r="H125" i="9"/>
  <c r="S124" i="9"/>
  <c r="Z123" i="8"/>
  <c r="AB121" i="8"/>
  <c r="AD121" i="8"/>
  <c r="V208" i="8"/>
  <c r="S124" i="8"/>
  <c r="H125" i="8"/>
  <c r="W207" i="8"/>
  <c r="T126" i="8"/>
  <c r="L127" i="8" a="1"/>
  <c r="L127" i="8" s="1"/>
  <c r="AF120" i="8"/>
  <c r="AG141" i="8" s="1"/>
  <c r="AC121" i="8"/>
  <c r="AE121" i="8" s="1"/>
  <c r="AA122" i="8"/>
  <c r="R125" i="8"/>
  <c r="U124" i="8"/>
  <c r="X124" i="8" s="1"/>
  <c r="Y124" i="8" s="1"/>
  <c r="Z123" i="7"/>
  <c r="AF120" i="7"/>
  <c r="AG141" i="7" s="1"/>
  <c r="L126" i="7" a="1"/>
  <c r="L126" i="7" s="1"/>
  <c r="T125" i="7"/>
  <c r="V208" i="7"/>
  <c r="S124" i="7"/>
  <c r="H125" i="7"/>
  <c r="AD121" i="7"/>
  <c r="AB121" i="7"/>
  <c r="W207" i="7"/>
  <c r="AA122" i="7"/>
  <c r="AC121" i="7"/>
  <c r="AE121" i="7" s="1"/>
  <c r="R125" i="7"/>
  <c r="U124" i="7"/>
  <c r="X124" i="7" s="1"/>
  <c r="Y124" i="7" s="1"/>
  <c r="Z123" i="6"/>
  <c r="T126" i="6"/>
  <c r="L127" i="6" a="1"/>
  <c r="L127" i="6" s="1"/>
  <c r="R125" i="6"/>
  <c r="U124" i="6"/>
  <c r="X124" i="6" s="1"/>
  <c r="Y124" i="6" s="1"/>
  <c r="W207" i="6"/>
  <c r="V208" i="6"/>
  <c r="H125" i="6"/>
  <c r="S124" i="6"/>
  <c r="AF120" i="6"/>
  <c r="AG141" i="6" s="1"/>
  <c r="AA122" i="6"/>
  <c r="AC121" i="6"/>
  <c r="AE121" i="6" s="1"/>
  <c r="AD121" i="6"/>
  <c r="AB121" i="6"/>
  <c r="Z123" i="5"/>
  <c r="V208" i="5"/>
  <c r="S124" i="5"/>
  <c r="H125" i="5"/>
  <c r="AF120" i="5"/>
  <c r="AG141" i="5" s="1"/>
  <c r="AB121" i="5"/>
  <c r="AD121" i="5"/>
  <c r="U124" i="5"/>
  <c r="X124" i="5" s="1"/>
  <c r="Y124" i="5" s="1"/>
  <c r="R125" i="5"/>
  <c r="AA122" i="5"/>
  <c r="AC121" i="5"/>
  <c r="AE121" i="5" s="1"/>
  <c r="L127" i="5" a="1"/>
  <c r="L127" i="5" s="1"/>
  <c r="T126" i="5"/>
  <c r="W207" i="5"/>
  <c r="AF120" i="4"/>
  <c r="AG141" i="4" s="1"/>
  <c r="Z123" i="4"/>
  <c r="U124" i="4"/>
  <c r="X124" i="4" s="1"/>
  <c r="Y124" i="4" s="1"/>
  <c r="R125" i="4"/>
  <c r="L127" i="4" a="1"/>
  <c r="L127" i="4" s="1"/>
  <c r="T126" i="4"/>
  <c r="W207" i="4"/>
  <c r="AD121" i="4"/>
  <c r="AB121" i="4"/>
  <c r="V208" i="4"/>
  <c r="H125" i="4"/>
  <c r="S124" i="4"/>
  <c r="AC121" i="4"/>
  <c r="AE121" i="4" s="1"/>
  <c r="AA122" i="4"/>
  <c r="Z123" i="1"/>
  <c r="AF120" i="1"/>
  <c r="W207" i="1"/>
  <c r="R125" i="1"/>
  <c r="U124" i="1"/>
  <c r="X124" i="1" s="1"/>
  <c r="Y124" i="1" s="1"/>
  <c r="AD121" i="1"/>
  <c r="AB121" i="1"/>
  <c r="AA122" i="1"/>
  <c r="AC121" i="1"/>
  <c r="AE121" i="1" s="1"/>
  <c r="T126" i="1"/>
  <c r="L127" i="1" a="1"/>
  <c r="L127" i="1" s="1"/>
  <c r="AG141" i="1"/>
  <c r="V208" i="1"/>
  <c r="H125" i="1"/>
  <c r="S124" i="1"/>
  <c r="Z124" i="11" l="1"/>
  <c r="U125" i="11"/>
  <c r="X125" i="11" s="1"/>
  <c r="Y125" i="11" s="1"/>
  <c r="R126" i="11"/>
  <c r="AD122" i="11"/>
  <c r="AB122" i="11"/>
  <c r="W208" i="11"/>
  <c r="V209" i="11"/>
  <c r="H126" i="11"/>
  <c r="S125" i="11"/>
  <c r="AF121" i="11"/>
  <c r="AG142" i="11" s="1"/>
  <c r="AA123" i="11"/>
  <c r="AC122" i="11"/>
  <c r="AE122" i="11" s="1"/>
  <c r="L128" i="11" a="1"/>
  <c r="L128" i="11" s="1"/>
  <c r="T127" i="11"/>
  <c r="Z124" i="10"/>
  <c r="AB122" i="10"/>
  <c r="AD122" i="10"/>
  <c r="L127" i="10" a="1"/>
  <c r="L127" i="10" s="1"/>
  <c r="T126" i="10"/>
  <c r="V209" i="10"/>
  <c r="H126" i="10"/>
  <c r="S125" i="10"/>
  <c r="AF121" i="10"/>
  <c r="AG142" i="10" s="1"/>
  <c r="W208" i="10"/>
  <c r="U125" i="10"/>
  <c r="X125" i="10" s="1"/>
  <c r="Y125" i="10" s="1"/>
  <c r="R126" i="10"/>
  <c r="AC122" i="10"/>
  <c r="AE122" i="10" s="1"/>
  <c r="AA123" i="10"/>
  <c r="Z124" i="9"/>
  <c r="W208" i="9"/>
  <c r="AF121" i="9"/>
  <c r="AG142" i="9" s="1"/>
  <c r="U125" i="9"/>
  <c r="X125" i="9" s="1"/>
  <c r="Y125" i="9" s="1"/>
  <c r="R126" i="9"/>
  <c r="L127" i="9" a="1"/>
  <c r="L127" i="9" s="1"/>
  <c r="T126" i="9"/>
  <c r="AD122" i="9"/>
  <c r="AB122" i="9"/>
  <c r="AC122" i="9"/>
  <c r="AE122" i="9" s="1"/>
  <c r="AA123" i="9"/>
  <c r="V209" i="9"/>
  <c r="H126" i="9"/>
  <c r="S125" i="9"/>
  <c r="AF121" i="8"/>
  <c r="AG142" i="8" s="1"/>
  <c r="V209" i="8"/>
  <c r="S125" i="8"/>
  <c r="H126" i="8"/>
  <c r="U125" i="8"/>
  <c r="X125" i="8" s="1"/>
  <c r="Y125" i="8" s="1"/>
  <c r="R126" i="8"/>
  <c r="AD122" i="8"/>
  <c r="AB122" i="8"/>
  <c r="L128" i="8" a="1"/>
  <c r="L128" i="8" s="1"/>
  <c r="T127" i="8"/>
  <c r="W208" i="8"/>
  <c r="AC122" i="8"/>
  <c r="AE122" i="8" s="1"/>
  <c r="AA123" i="8"/>
  <c r="Z124" i="8"/>
  <c r="Z124" i="7"/>
  <c r="AF121" i="7"/>
  <c r="AG142" i="7" s="1"/>
  <c r="T126" i="7"/>
  <c r="L127" i="7" a="1"/>
  <c r="L127" i="7" s="1"/>
  <c r="AB122" i="7"/>
  <c r="AD122" i="7"/>
  <c r="V209" i="7"/>
  <c r="S125" i="7"/>
  <c r="H126" i="7"/>
  <c r="AA123" i="7"/>
  <c r="AC122" i="7"/>
  <c r="AE122" i="7" s="1"/>
  <c r="W208" i="7"/>
  <c r="R126" i="7"/>
  <c r="U125" i="7"/>
  <c r="X125" i="7" s="1"/>
  <c r="Y125" i="7" s="1"/>
  <c r="Z124" i="6"/>
  <c r="AB122" i="6"/>
  <c r="AD122" i="6"/>
  <c r="AF121" i="6"/>
  <c r="AG142" i="6" s="1"/>
  <c r="V209" i="6"/>
  <c r="H126" i="6"/>
  <c r="S125" i="6"/>
  <c r="R126" i="6"/>
  <c r="U125" i="6"/>
  <c r="X125" i="6" s="1"/>
  <c r="Y125" i="6" s="1"/>
  <c r="T127" i="6"/>
  <c r="L128" i="6" a="1"/>
  <c r="L128" i="6" s="1"/>
  <c r="W208" i="6"/>
  <c r="AA123" i="6"/>
  <c r="AC122" i="6"/>
  <c r="AE122" i="6" s="1"/>
  <c r="Z124" i="5"/>
  <c r="AF121" i="5"/>
  <c r="AD122" i="5"/>
  <c r="AB122" i="5"/>
  <c r="AG142" i="5"/>
  <c r="T127" i="5"/>
  <c r="L128" i="5" a="1"/>
  <c r="L128" i="5" s="1"/>
  <c r="V209" i="5"/>
  <c r="H126" i="5"/>
  <c r="S125" i="5"/>
  <c r="AA123" i="5"/>
  <c r="AC122" i="5"/>
  <c r="AE122" i="5" s="1"/>
  <c r="R126" i="5"/>
  <c r="U125" i="5"/>
  <c r="X125" i="5" s="1"/>
  <c r="Y125" i="5" s="1"/>
  <c r="W208" i="5"/>
  <c r="AF121" i="4"/>
  <c r="AG142" i="4" s="1"/>
  <c r="Z124" i="4"/>
  <c r="V209" i="4"/>
  <c r="H126" i="4"/>
  <c r="S125" i="4"/>
  <c r="W208" i="4"/>
  <c r="T127" i="4"/>
  <c r="L128" i="4" a="1"/>
  <c r="L128" i="4" s="1"/>
  <c r="U125" i="4"/>
  <c r="X125" i="4" s="1"/>
  <c r="Y125" i="4" s="1"/>
  <c r="R126" i="4"/>
  <c r="AC122" i="4"/>
  <c r="AE122" i="4" s="1"/>
  <c r="AA123" i="4"/>
  <c r="AD122" i="4"/>
  <c r="AB122" i="4"/>
  <c r="Z124" i="1"/>
  <c r="W208" i="1"/>
  <c r="T127" i="1"/>
  <c r="L128" i="1" a="1"/>
  <c r="L128" i="1" s="1"/>
  <c r="AF121" i="1"/>
  <c r="AG142" i="1" s="1"/>
  <c r="AC122" i="1"/>
  <c r="AE122" i="1" s="1"/>
  <c r="AA123" i="1"/>
  <c r="AB122" i="1"/>
  <c r="AD122" i="1"/>
  <c r="R126" i="1"/>
  <c r="U125" i="1"/>
  <c r="X125" i="1" s="1"/>
  <c r="Y125" i="1" s="1"/>
  <c r="V209" i="1"/>
  <c r="H126" i="1"/>
  <c r="S125" i="1"/>
  <c r="Z125" i="11" l="1"/>
  <c r="AD123" i="11"/>
  <c r="AB123" i="11"/>
  <c r="AF122" i="11"/>
  <c r="AG143" i="11" s="1"/>
  <c r="V210" i="11"/>
  <c r="H127" i="11"/>
  <c r="S126" i="11"/>
  <c r="W209" i="11"/>
  <c r="R127" i="11"/>
  <c r="U126" i="11"/>
  <c r="X126" i="11" s="1"/>
  <c r="Y126" i="11" s="1"/>
  <c r="AC123" i="11"/>
  <c r="AE123" i="11" s="1"/>
  <c r="AA124" i="11"/>
  <c r="L129" i="11" a="1"/>
  <c r="L129" i="11" s="1"/>
  <c r="T128" i="11"/>
  <c r="Z125" i="10"/>
  <c r="W209" i="10"/>
  <c r="U126" i="10"/>
  <c r="X126" i="10" s="1"/>
  <c r="Y126" i="10" s="1"/>
  <c r="R127" i="10"/>
  <c r="L128" i="10" a="1"/>
  <c r="L128" i="10" s="1"/>
  <c r="T127" i="10"/>
  <c r="H127" i="10"/>
  <c r="V210" i="10"/>
  <c r="S126" i="10"/>
  <c r="AD123" i="10"/>
  <c r="AB123" i="10"/>
  <c r="AA124" i="10"/>
  <c r="AC123" i="10"/>
  <c r="AE123" i="10" s="1"/>
  <c r="AF122" i="10"/>
  <c r="AG143" i="10" s="1"/>
  <c r="Z125" i="9"/>
  <c r="AF122" i="9"/>
  <c r="AG143" i="9" s="1"/>
  <c r="L128" i="9" a="1"/>
  <c r="L128" i="9" s="1"/>
  <c r="T127" i="9"/>
  <c r="U126" i="9"/>
  <c r="X126" i="9" s="1"/>
  <c r="Y126" i="9" s="1"/>
  <c r="R127" i="9"/>
  <c r="W209" i="9"/>
  <c r="AC123" i="9"/>
  <c r="AE123" i="9" s="1"/>
  <c r="AA124" i="9"/>
  <c r="AD123" i="9"/>
  <c r="AB123" i="9"/>
  <c r="V210" i="9"/>
  <c r="H127" i="9"/>
  <c r="S126" i="9"/>
  <c r="AD123" i="8"/>
  <c r="AB123" i="8"/>
  <c r="U126" i="8"/>
  <c r="X126" i="8" s="1"/>
  <c r="Y126" i="8" s="1"/>
  <c r="R127" i="8"/>
  <c r="L129" i="8" a="1"/>
  <c r="L129" i="8" s="1"/>
  <c r="T128" i="8"/>
  <c r="AF122" i="8"/>
  <c r="AG143" i="8" s="1"/>
  <c r="V210" i="8"/>
  <c r="H127" i="8"/>
  <c r="S126" i="8"/>
  <c r="W209" i="8"/>
  <c r="AC123" i="8"/>
  <c r="AE123" i="8" s="1"/>
  <c r="AA124" i="8"/>
  <c r="Z125" i="8"/>
  <c r="Z125" i="7"/>
  <c r="AF122" i="7"/>
  <c r="V210" i="7"/>
  <c r="S126" i="7"/>
  <c r="H127" i="7"/>
  <c r="AG143" i="7"/>
  <c r="AD123" i="7"/>
  <c r="AB123" i="7"/>
  <c r="W209" i="7"/>
  <c r="AA124" i="7"/>
  <c r="AC123" i="7"/>
  <c r="AE123" i="7" s="1"/>
  <c r="T127" i="7"/>
  <c r="L128" i="7" a="1"/>
  <c r="L128" i="7" s="1"/>
  <c r="U126" i="7"/>
  <c r="X126" i="7" s="1"/>
  <c r="Y126" i="7" s="1"/>
  <c r="R127" i="7"/>
  <c r="Z125" i="6"/>
  <c r="L129" i="6" a="1"/>
  <c r="L129" i="6" s="1"/>
  <c r="T128" i="6"/>
  <c r="W209" i="6"/>
  <c r="R127" i="6"/>
  <c r="U126" i="6"/>
  <c r="X126" i="6" s="1"/>
  <c r="Y126" i="6" s="1"/>
  <c r="AC123" i="6"/>
  <c r="AE123" i="6" s="1"/>
  <c r="AA124" i="6"/>
  <c r="AD123" i="6"/>
  <c r="AB123" i="6"/>
  <c r="V210" i="6"/>
  <c r="S126" i="6"/>
  <c r="H127" i="6"/>
  <c r="AF122" i="6"/>
  <c r="AG143" i="6" s="1"/>
  <c r="Z125" i="5"/>
  <c r="AF122" i="5"/>
  <c r="AG143" i="5" s="1"/>
  <c r="R127" i="5"/>
  <c r="U126" i="5"/>
  <c r="X126" i="5" s="1"/>
  <c r="Y126" i="5" s="1"/>
  <c r="AD123" i="5"/>
  <c r="AB123" i="5"/>
  <c r="W209" i="5"/>
  <c r="V210" i="5"/>
  <c r="S126" i="5"/>
  <c r="H127" i="5"/>
  <c r="T128" i="5"/>
  <c r="L129" i="5" a="1"/>
  <c r="L129" i="5" s="1"/>
  <c r="AA124" i="5"/>
  <c r="AC123" i="5"/>
  <c r="AE123" i="5" s="1"/>
  <c r="AF122" i="4"/>
  <c r="AG143" i="4" s="1"/>
  <c r="Z125" i="4"/>
  <c r="R127" i="4"/>
  <c r="U126" i="4"/>
  <c r="X126" i="4" s="1"/>
  <c r="Y126" i="4" s="1"/>
  <c r="V210" i="4"/>
  <c r="H127" i="4"/>
  <c r="S126" i="4"/>
  <c r="AC123" i="4"/>
  <c r="AE123" i="4" s="1"/>
  <c r="AA124" i="4"/>
  <c r="T128" i="4"/>
  <c r="L129" i="4" a="1"/>
  <c r="L129" i="4" s="1"/>
  <c r="W209" i="4"/>
  <c r="AD123" i="4"/>
  <c r="AB123" i="4"/>
  <c r="Z125" i="1"/>
  <c r="R127" i="1"/>
  <c r="U126" i="1"/>
  <c r="X126" i="1" s="1"/>
  <c r="Y126" i="1" s="1"/>
  <c r="AD123" i="1"/>
  <c r="AB123" i="1"/>
  <c r="AF122" i="1"/>
  <c r="W209" i="1"/>
  <c r="AG143" i="1"/>
  <c r="AC123" i="1"/>
  <c r="AE123" i="1" s="1"/>
  <c r="AA124" i="1"/>
  <c r="T128" i="1"/>
  <c r="L129" i="1" a="1"/>
  <c r="L129" i="1" s="1"/>
  <c r="V210" i="1"/>
  <c r="S126" i="1"/>
  <c r="H127" i="1"/>
  <c r="Z126" i="11" l="1"/>
  <c r="AD124" i="11"/>
  <c r="AB124" i="11"/>
  <c r="W210" i="11"/>
  <c r="R128" i="11"/>
  <c r="U127" i="11"/>
  <c r="X127" i="11" s="1"/>
  <c r="Y127" i="11" s="1"/>
  <c r="AF123" i="11"/>
  <c r="AG144" i="11" s="1"/>
  <c r="V211" i="11"/>
  <c r="H128" i="11"/>
  <c r="S127" i="11"/>
  <c r="AA125" i="11"/>
  <c r="AC124" i="11"/>
  <c r="AE124" i="11" s="1"/>
  <c r="L130" i="11" a="1"/>
  <c r="L130" i="11" s="1"/>
  <c r="T129" i="11"/>
  <c r="Z126" i="10"/>
  <c r="AD124" i="10"/>
  <c r="AB124" i="10"/>
  <c r="W210" i="10"/>
  <c r="V211" i="10"/>
  <c r="H128" i="10"/>
  <c r="S127" i="10"/>
  <c r="R128" i="10"/>
  <c r="U127" i="10"/>
  <c r="X127" i="10" s="1"/>
  <c r="Y127" i="10" s="1"/>
  <c r="L129" i="10" a="1"/>
  <c r="L129" i="10" s="1"/>
  <c r="T128" i="10"/>
  <c r="AA125" i="10"/>
  <c r="AC124" i="10"/>
  <c r="AE124" i="10" s="1"/>
  <c r="AF123" i="10"/>
  <c r="AG144" i="10" s="1"/>
  <c r="Z126" i="9"/>
  <c r="AF123" i="9"/>
  <c r="AG144" i="9" s="1"/>
  <c r="R128" i="9"/>
  <c r="U127" i="9"/>
  <c r="X127" i="9" s="1"/>
  <c r="Y127" i="9" s="1"/>
  <c r="L129" i="9" a="1"/>
  <c r="L129" i="9" s="1"/>
  <c r="T128" i="9"/>
  <c r="AD124" i="9"/>
  <c r="AB124" i="9"/>
  <c r="W210" i="9"/>
  <c r="AA125" i="9"/>
  <c r="AC124" i="9"/>
  <c r="AE124" i="9" s="1"/>
  <c r="V211" i="9"/>
  <c r="H128" i="9"/>
  <c r="S127" i="9"/>
  <c r="Z126" i="8"/>
  <c r="AF123" i="8"/>
  <c r="AG144" i="8" s="1"/>
  <c r="T129" i="8"/>
  <c r="L130" i="8" a="1"/>
  <c r="L130" i="8" s="1"/>
  <c r="W210" i="8"/>
  <c r="U127" i="8"/>
  <c r="X127" i="8" s="1"/>
  <c r="Y127" i="8" s="1"/>
  <c r="R128" i="8"/>
  <c r="AD124" i="8"/>
  <c r="AB124" i="8"/>
  <c r="AC124" i="8"/>
  <c r="AE124" i="8" s="1"/>
  <c r="AA125" i="8"/>
  <c r="V211" i="8"/>
  <c r="H128" i="8"/>
  <c r="S127" i="8"/>
  <c r="Z126" i="7"/>
  <c r="L129" i="7" a="1"/>
  <c r="L129" i="7" s="1"/>
  <c r="T128" i="7"/>
  <c r="W210" i="7"/>
  <c r="AF123" i="7"/>
  <c r="AG144" i="7" s="1"/>
  <c r="V211" i="7"/>
  <c r="H128" i="7"/>
  <c r="S127" i="7"/>
  <c r="U127" i="7"/>
  <c r="X127" i="7" s="1"/>
  <c r="Y127" i="7" s="1"/>
  <c r="R128" i="7"/>
  <c r="AC124" i="7"/>
  <c r="AE124" i="7" s="1"/>
  <c r="AA125" i="7"/>
  <c r="AB124" i="7"/>
  <c r="AD124" i="7"/>
  <c r="Z126" i="6"/>
  <c r="W210" i="6"/>
  <c r="S127" i="6"/>
  <c r="V211" i="6"/>
  <c r="H128" i="6"/>
  <c r="AF123" i="6"/>
  <c r="AG144" i="6" s="1"/>
  <c r="L130" i="6" a="1"/>
  <c r="L130" i="6" s="1"/>
  <c r="T129" i="6"/>
  <c r="U127" i="6"/>
  <c r="X127" i="6" s="1"/>
  <c r="Y127" i="6" s="1"/>
  <c r="R128" i="6"/>
  <c r="AC124" i="6"/>
  <c r="AE124" i="6" s="1"/>
  <c r="AA125" i="6"/>
  <c r="AD124" i="6"/>
  <c r="AB124" i="6"/>
  <c r="Z126" i="5"/>
  <c r="AB124" i="5"/>
  <c r="AD124" i="5"/>
  <c r="V211" i="5"/>
  <c r="S127" i="5"/>
  <c r="H128" i="5"/>
  <c r="T129" i="5"/>
  <c r="L130" i="5" a="1"/>
  <c r="L130" i="5" s="1"/>
  <c r="W210" i="5"/>
  <c r="AC124" i="5"/>
  <c r="AE124" i="5" s="1"/>
  <c r="AA125" i="5"/>
  <c r="R128" i="5"/>
  <c r="U127" i="5"/>
  <c r="X127" i="5" s="1"/>
  <c r="Y127" i="5" s="1"/>
  <c r="AF123" i="5"/>
  <c r="AG144" i="5" s="1"/>
  <c r="AF123" i="4"/>
  <c r="AG144" i="4" s="1"/>
  <c r="Z126" i="4"/>
  <c r="V211" i="4"/>
  <c r="S127" i="4"/>
  <c r="H128" i="4"/>
  <c r="L130" i="4" a="1"/>
  <c r="L130" i="4" s="1"/>
  <c r="T129" i="4"/>
  <c r="W210" i="4"/>
  <c r="U127" i="4"/>
  <c r="X127" i="4" s="1"/>
  <c r="Y127" i="4" s="1"/>
  <c r="R128" i="4"/>
  <c r="AB124" i="4"/>
  <c r="AD124" i="4"/>
  <c r="AA125" i="4"/>
  <c r="AC124" i="4"/>
  <c r="AE124" i="4" s="1"/>
  <c r="Z126" i="1"/>
  <c r="AD124" i="1"/>
  <c r="AB124" i="1"/>
  <c r="T129" i="1"/>
  <c r="L130" i="1" a="1"/>
  <c r="L130" i="1" s="1"/>
  <c r="AF123" i="1"/>
  <c r="AG144" i="1" s="1"/>
  <c r="V211" i="1"/>
  <c r="S127" i="1"/>
  <c r="H128" i="1"/>
  <c r="AA125" i="1"/>
  <c r="AC124" i="1"/>
  <c r="AE124" i="1" s="1"/>
  <c r="W210" i="1"/>
  <c r="U127" i="1"/>
  <c r="X127" i="1" s="1"/>
  <c r="Y127" i="1" s="1"/>
  <c r="R128" i="1"/>
  <c r="Z127" i="11" l="1"/>
  <c r="W211" i="11"/>
  <c r="R129" i="11"/>
  <c r="U128" i="11"/>
  <c r="X128" i="11" s="1"/>
  <c r="Y128" i="11" s="1"/>
  <c r="AF124" i="11"/>
  <c r="V212" i="11"/>
  <c r="H129" i="11"/>
  <c r="S128" i="11"/>
  <c r="AG145" i="11"/>
  <c r="AD125" i="11"/>
  <c r="AB125" i="11"/>
  <c r="AC125" i="11"/>
  <c r="AE125" i="11" s="1"/>
  <c r="AA126" i="11"/>
  <c r="T130" i="11"/>
  <c r="L131" i="11" a="1"/>
  <c r="L131" i="11" s="1"/>
  <c r="Z127" i="10"/>
  <c r="AF124" i="10"/>
  <c r="T129" i="10"/>
  <c r="L130" i="10" a="1"/>
  <c r="L130" i="10" s="1"/>
  <c r="AB125" i="10"/>
  <c r="AD125" i="10"/>
  <c r="W211" i="10"/>
  <c r="AG145" i="10"/>
  <c r="R129" i="10"/>
  <c r="U128" i="10"/>
  <c r="X128" i="10" s="1"/>
  <c r="Y128" i="10" s="1"/>
  <c r="AC125" i="10"/>
  <c r="AE125" i="10" s="1"/>
  <c r="AA126" i="10"/>
  <c r="V212" i="10"/>
  <c r="S128" i="10"/>
  <c r="H129" i="10"/>
  <c r="Z127" i="9"/>
  <c r="W211" i="9"/>
  <c r="R129" i="9"/>
  <c r="U128" i="9"/>
  <c r="X128" i="9" s="1"/>
  <c r="Y128" i="9" s="1"/>
  <c r="T129" i="9"/>
  <c r="L130" i="9" a="1"/>
  <c r="L130" i="9" s="1"/>
  <c r="AF124" i="9"/>
  <c r="AB125" i="9"/>
  <c r="AD125" i="9"/>
  <c r="AA126" i="9"/>
  <c r="AC125" i="9"/>
  <c r="AE125" i="9" s="1"/>
  <c r="AG145" i="9"/>
  <c r="V212" i="9"/>
  <c r="H129" i="9"/>
  <c r="S128" i="9"/>
  <c r="Z127" i="8"/>
  <c r="AD125" i="8"/>
  <c r="AB125" i="8"/>
  <c r="W211" i="8"/>
  <c r="AF124" i="8"/>
  <c r="AG145" i="8" s="1"/>
  <c r="V212" i="8"/>
  <c r="H129" i="8"/>
  <c r="S128" i="8"/>
  <c r="T130" i="8"/>
  <c r="L131" i="8" a="1"/>
  <c r="L131" i="8" s="1"/>
  <c r="R129" i="8"/>
  <c r="U128" i="8"/>
  <c r="X128" i="8" s="1"/>
  <c r="Y128" i="8" s="1"/>
  <c r="AC125" i="8"/>
  <c r="AE125" i="8" s="1"/>
  <c r="AA126" i="8"/>
  <c r="Z127" i="7"/>
  <c r="AF124" i="7"/>
  <c r="AG145" i="7" s="1"/>
  <c r="AD125" i="7"/>
  <c r="AB125" i="7"/>
  <c r="U128" i="7"/>
  <c r="X128" i="7" s="1"/>
  <c r="Y128" i="7" s="1"/>
  <c r="R129" i="7"/>
  <c r="L130" i="7" a="1"/>
  <c r="L130" i="7" s="1"/>
  <c r="T129" i="7"/>
  <c r="V212" i="7"/>
  <c r="H129" i="7"/>
  <c r="S128" i="7"/>
  <c r="AC125" i="7"/>
  <c r="AE125" i="7" s="1"/>
  <c r="AA126" i="7"/>
  <c r="W211" i="7"/>
  <c r="Z127" i="6"/>
  <c r="U128" i="6"/>
  <c r="X128" i="6" s="1"/>
  <c r="Y128" i="6" s="1"/>
  <c r="R129" i="6"/>
  <c r="L131" i="6" a="1"/>
  <c r="L131" i="6" s="1"/>
  <c r="T130" i="6"/>
  <c r="V212" i="6"/>
  <c r="H129" i="6"/>
  <c r="S128" i="6"/>
  <c r="AF124" i="6"/>
  <c r="AG145" i="6" s="1"/>
  <c r="W211" i="6"/>
  <c r="AC125" i="6"/>
  <c r="AE125" i="6" s="1"/>
  <c r="AA126" i="6"/>
  <c r="AD125" i="6"/>
  <c r="AB125" i="6"/>
  <c r="Z127" i="5"/>
  <c r="AD125" i="5"/>
  <c r="AB125" i="5"/>
  <c r="AF124" i="5"/>
  <c r="AG145" i="5" s="1"/>
  <c r="U128" i="5"/>
  <c r="X128" i="5" s="1"/>
  <c r="Y128" i="5" s="1"/>
  <c r="R129" i="5"/>
  <c r="V212" i="5"/>
  <c r="S128" i="5"/>
  <c r="H129" i="5"/>
  <c r="W211" i="5"/>
  <c r="AC125" i="5"/>
  <c r="AE125" i="5" s="1"/>
  <c r="AA126" i="5"/>
  <c r="T130" i="5"/>
  <c r="L131" i="5" a="1"/>
  <c r="L131" i="5" s="1"/>
  <c r="AF124" i="4"/>
  <c r="AG145" i="4" s="1"/>
  <c r="Z127" i="4"/>
  <c r="T130" i="4"/>
  <c r="L131" i="4" a="1"/>
  <c r="L131" i="4" s="1"/>
  <c r="AD125" i="4"/>
  <c r="AB125" i="4"/>
  <c r="V212" i="4"/>
  <c r="S128" i="4"/>
  <c r="H129" i="4"/>
  <c r="U128" i="4"/>
  <c r="X128" i="4" s="1"/>
  <c r="Y128" i="4" s="1"/>
  <c r="R129" i="4"/>
  <c r="AA126" i="4"/>
  <c r="AC125" i="4"/>
  <c r="AE125" i="4" s="1"/>
  <c r="W211" i="4"/>
  <c r="Z127" i="1"/>
  <c r="AF124" i="1"/>
  <c r="AG145" i="1" s="1"/>
  <c r="AD125" i="1"/>
  <c r="AB125" i="1"/>
  <c r="V212" i="1"/>
  <c r="H129" i="1"/>
  <c r="S128" i="1"/>
  <c r="W211" i="1"/>
  <c r="U128" i="1"/>
  <c r="X128" i="1" s="1"/>
  <c r="Y128" i="1" s="1"/>
  <c r="R129" i="1"/>
  <c r="AC125" i="1"/>
  <c r="AE125" i="1" s="1"/>
  <c r="AA126" i="1"/>
  <c r="L131" i="1" a="1"/>
  <c r="L131" i="1" s="1"/>
  <c r="T130" i="1"/>
  <c r="Z128" i="11" l="1"/>
  <c r="AF125" i="11"/>
  <c r="AD126" i="11"/>
  <c r="AB126" i="11"/>
  <c r="R130" i="11"/>
  <c r="U129" i="11"/>
  <c r="X129" i="11" s="1"/>
  <c r="Y129" i="11" s="1"/>
  <c r="W212" i="11"/>
  <c r="L132" i="11" a="1"/>
  <c r="L132" i="11" s="1"/>
  <c r="T131" i="11"/>
  <c r="AA127" i="11"/>
  <c r="AC126" i="11"/>
  <c r="AE126" i="11" s="1"/>
  <c r="AG146" i="11"/>
  <c r="V213" i="11"/>
  <c r="H130" i="11"/>
  <c r="S129" i="11"/>
  <c r="Z128" i="10"/>
  <c r="W212" i="10"/>
  <c r="AD126" i="10"/>
  <c r="AB126" i="10"/>
  <c r="T130" i="10"/>
  <c r="L131" i="10" a="1"/>
  <c r="L131" i="10" s="1"/>
  <c r="AF125" i="10"/>
  <c r="AG146" i="10" s="1"/>
  <c r="U129" i="10"/>
  <c r="X129" i="10" s="1"/>
  <c r="Y129" i="10" s="1"/>
  <c r="R130" i="10"/>
  <c r="V213" i="10"/>
  <c r="S129" i="10"/>
  <c r="H130" i="10"/>
  <c r="AC126" i="10"/>
  <c r="AE126" i="10" s="1"/>
  <c r="AA127" i="10"/>
  <c r="Z128" i="9"/>
  <c r="AF125" i="9"/>
  <c r="AG146" i="9" s="1"/>
  <c r="W212" i="9"/>
  <c r="R130" i="9"/>
  <c r="U129" i="9"/>
  <c r="X129" i="9" s="1"/>
  <c r="Y129" i="9" s="1"/>
  <c r="AD126" i="9"/>
  <c r="AB126" i="9"/>
  <c r="T130" i="9"/>
  <c r="L131" i="9" a="1"/>
  <c r="L131" i="9" s="1"/>
  <c r="AC126" i="9"/>
  <c r="AE126" i="9" s="1"/>
  <c r="AA127" i="9"/>
  <c r="V213" i="9"/>
  <c r="S129" i="9"/>
  <c r="H130" i="9"/>
  <c r="Z128" i="8"/>
  <c r="AF125" i="8"/>
  <c r="AG146" i="8" s="1"/>
  <c r="T131" i="8"/>
  <c r="L132" i="8" a="1"/>
  <c r="L132" i="8" s="1"/>
  <c r="W212" i="8"/>
  <c r="AA127" i="8"/>
  <c r="AC126" i="8"/>
  <c r="AE126" i="8" s="1"/>
  <c r="U129" i="8"/>
  <c r="X129" i="8" s="1"/>
  <c r="Y129" i="8" s="1"/>
  <c r="R130" i="8"/>
  <c r="V213" i="8"/>
  <c r="H130" i="8"/>
  <c r="S129" i="8"/>
  <c r="AD126" i="8"/>
  <c r="AB126" i="8"/>
  <c r="Z128" i="7"/>
  <c r="AD126" i="7"/>
  <c r="AB126" i="7"/>
  <c r="V213" i="7"/>
  <c r="H130" i="7"/>
  <c r="S129" i="7"/>
  <c r="AF125" i="7"/>
  <c r="AG146" i="7" s="1"/>
  <c r="W212" i="7"/>
  <c r="L131" i="7" a="1"/>
  <c r="L131" i="7" s="1"/>
  <c r="T130" i="7"/>
  <c r="AC126" i="7"/>
  <c r="AE126" i="7" s="1"/>
  <c r="AA127" i="7"/>
  <c r="U129" i="7"/>
  <c r="X129" i="7" s="1"/>
  <c r="Y129" i="7" s="1"/>
  <c r="R130" i="7"/>
  <c r="Z128" i="6"/>
  <c r="AF125" i="6"/>
  <c r="AG146" i="6" s="1"/>
  <c r="AD126" i="6"/>
  <c r="AB126" i="6"/>
  <c r="U129" i="6"/>
  <c r="X129" i="6" s="1"/>
  <c r="Y129" i="6" s="1"/>
  <c r="R130" i="6"/>
  <c r="W212" i="6"/>
  <c r="T131" i="6"/>
  <c r="L132" i="6" a="1"/>
  <c r="L132" i="6" s="1"/>
  <c r="V213" i="6"/>
  <c r="H130" i="6"/>
  <c r="S129" i="6"/>
  <c r="AC126" i="6"/>
  <c r="AE126" i="6" s="1"/>
  <c r="AA127" i="6"/>
  <c r="Z128" i="5"/>
  <c r="AD126" i="5"/>
  <c r="AB126" i="5"/>
  <c r="AF125" i="5"/>
  <c r="AG146" i="5" s="1"/>
  <c r="U129" i="5"/>
  <c r="X129" i="5" s="1"/>
  <c r="Y129" i="5" s="1"/>
  <c r="R130" i="5"/>
  <c r="W212" i="5"/>
  <c r="V213" i="5"/>
  <c r="H130" i="5"/>
  <c r="S129" i="5"/>
  <c r="AC126" i="5"/>
  <c r="AE126" i="5" s="1"/>
  <c r="AA127" i="5"/>
  <c r="L132" i="5" a="1"/>
  <c r="L132" i="5" s="1"/>
  <c r="T131" i="5"/>
  <c r="AF125" i="4"/>
  <c r="AG146" i="4" s="1"/>
  <c r="Z128" i="4"/>
  <c r="U129" i="4"/>
  <c r="X129" i="4" s="1"/>
  <c r="Y129" i="4" s="1"/>
  <c r="R130" i="4"/>
  <c r="V213" i="4"/>
  <c r="H130" i="4"/>
  <c r="S129" i="4"/>
  <c r="W212" i="4"/>
  <c r="L132" i="4" a="1"/>
  <c r="L132" i="4" s="1"/>
  <c r="T131" i="4"/>
  <c r="AD126" i="4"/>
  <c r="AB126" i="4"/>
  <c r="AC126" i="4"/>
  <c r="AE126" i="4" s="1"/>
  <c r="AA127" i="4"/>
  <c r="Z128" i="1"/>
  <c r="L132" i="1" a="1"/>
  <c r="L132" i="1" s="1"/>
  <c r="T131" i="1"/>
  <c r="R130" i="1"/>
  <c r="U129" i="1"/>
  <c r="X129" i="1" s="1"/>
  <c r="Y129" i="1" s="1"/>
  <c r="AD126" i="1"/>
  <c r="AB126" i="1"/>
  <c r="AA127" i="1"/>
  <c r="AC126" i="1"/>
  <c r="AE126" i="1" s="1"/>
  <c r="AF125" i="1"/>
  <c r="AG146" i="1" s="1"/>
  <c r="V213" i="1"/>
  <c r="H130" i="1"/>
  <c r="S129" i="1"/>
  <c r="W212" i="1"/>
  <c r="Z129" i="11" l="1"/>
  <c r="W213" i="11"/>
  <c r="AD127" i="11"/>
  <c r="AB127" i="11"/>
  <c r="T132" i="11"/>
  <c r="L133" i="11" a="1"/>
  <c r="L133" i="11" s="1"/>
  <c r="AF126" i="11"/>
  <c r="AG147" i="11" s="1"/>
  <c r="R131" i="11"/>
  <c r="U130" i="11"/>
  <c r="X130" i="11" s="1"/>
  <c r="Y130" i="11" s="1"/>
  <c r="AA128" i="11"/>
  <c r="AC127" i="11"/>
  <c r="AE127" i="11" s="1"/>
  <c r="V214" i="11"/>
  <c r="S130" i="11"/>
  <c r="H131" i="11"/>
  <c r="Z129" i="10"/>
  <c r="V214" i="10"/>
  <c r="H131" i="10"/>
  <c r="S130" i="10"/>
  <c r="W213" i="10"/>
  <c r="T131" i="10"/>
  <c r="L132" i="10" a="1"/>
  <c r="L132" i="10" s="1"/>
  <c r="AD127" i="10"/>
  <c r="AB127" i="10"/>
  <c r="AC127" i="10"/>
  <c r="AE127" i="10" s="1"/>
  <c r="AA128" i="10"/>
  <c r="U130" i="10"/>
  <c r="X130" i="10" s="1"/>
  <c r="Y130" i="10" s="1"/>
  <c r="R131" i="10"/>
  <c r="AF126" i="10"/>
  <c r="AG147" i="10" s="1"/>
  <c r="Z129" i="9"/>
  <c r="AD127" i="9"/>
  <c r="AB127" i="9"/>
  <c r="T131" i="9"/>
  <c r="L132" i="9" a="1"/>
  <c r="L132" i="9" s="1"/>
  <c r="U130" i="9"/>
  <c r="X130" i="9" s="1"/>
  <c r="Y130" i="9" s="1"/>
  <c r="R131" i="9"/>
  <c r="AF126" i="9"/>
  <c r="AG147" i="9" s="1"/>
  <c r="W213" i="9"/>
  <c r="V214" i="9"/>
  <c r="S130" i="9"/>
  <c r="H131" i="9"/>
  <c r="AC127" i="9"/>
  <c r="AE127" i="9" s="1"/>
  <c r="AA128" i="9"/>
  <c r="Z129" i="8"/>
  <c r="V214" i="8"/>
  <c r="H131" i="8"/>
  <c r="S130" i="8"/>
  <c r="U130" i="8"/>
  <c r="X130" i="8" s="1"/>
  <c r="Y130" i="8" s="1"/>
  <c r="R131" i="8"/>
  <c r="W213" i="8"/>
  <c r="AB127" i="8"/>
  <c r="AD127" i="8"/>
  <c r="AF126" i="8"/>
  <c r="AG147" i="8" s="1"/>
  <c r="AA128" i="8"/>
  <c r="AC127" i="8"/>
  <c r="AE127" i="8" s="1"/>
  <c r="T132" i="8"/>
  <c r="L133" i="8" a="1"/>
  <c r="L133" i="8" s="1"/>
  <c r="Z129" i="7"/>
  <c r="AD127" i="7"/>
  <c r="AB127" i="7"/>
  <c r="V214" i="7"/>
  <c r="H131" i="7"/>
  <c r="S130" i="7"/>
  <c r="L132" i="7" a="1"/>
  <c r="L132" i="7" s="1"/>
  <c r="T131" i="7"/>
  <c r="W213" i="7"/>
  <c r="AF126" i="7"/>
  <c r="AG147" i="7" s="1"/>
  <c r="U130" i="7"/>
  <c r="X130" i="7" s="1"/>
  <c r="Y130" i="7" s="1"/>
  <c r="R131" i="7"/>
  <c r="AC127" i="7"/>
  <c r="AE127" i="7" s="1"/>
  <c r="AA128" i="7"/>
  <c r="Z129" i="6"/>
  <c r="W213" i="6"/>
  <c r="R131" i="6"/>
  <c r="U130" i="6"/>
  <c r="X130" i="6" s="1"/>
  <c r="Y130" i="6" s="1"/>
  <c r="L133" i="6" a="1"/>
  <c r="L133" i="6" s="1"/>
  <c r="T132" i="6"/>
  <c r="AD127" i="6"/>
  <c r="AB127" i="6"/>
  <c r="AC127" i="6"/>
  <c r="AE127" i="6" s="1"/>
  <c r="AA128" i="6"/>
  <c r="V214" i="6"/>
  <c r="H131" i="6"/>
  <c r="S130" i="6"/>
  <c r="AF126" i="6"/>
  <c r="AG147" i="6" s="1"/>
  <c r="Z129" i="5"/>
  <c r="AD127" i="5"/>
  <c r="AB127" i="5"/>
  <c r="W213" i="5"/>
  <c r="AF126" i="5"/>
  <c r="V214" i="5"/>
  <c r="H131" i="5"/>
  <c r="S130" i="5"/>
  <c r="U130" i="5"/>
  <c r="X130" i="5" s="1"/>
  <c r="Y130" i="5" s="1"/>
  <c r="R131" i="5"/>
  <c r="AG147" i="5"/>
  <c r="AC127" i="5"/>
  <c r="AE127" i="5" s="1"/>
  <c r="AA128" i="5"/>
  <c r="L133" i="5" a="1"/>
  <c r="L133" i="5" s="1"/>
  <c r="T132" i="5"/>
  <c r="AF126" i="4"/>
  <c r="AG147" i="4" s="1"/>
  <c r="Z129" i="4"/>
  <c r="W213" i="4"/>
  <c r="V214" i="4"/>
  <c r="H131" i="4"/>
  <c r="S130" i="4"/>
  <c r="U130" i="4"/>
  <c r="X130" i="4" s="1"/>
  <c r="Y130" i="4" s="1"/>
  <c r="R131" i="4"/>
  <c r="AA128" i="4"/>
  <c r="AC127" i="4"/>
  <c r="AE127" i="4" s="1"/>
  <c r="L133" i="4" a="1"/>
  <c r="L133" i="4" s="1"/>
  <c r="T132" i="4"/>
  <c r="AD127" i="4"/>
  <c r="AB127" i="4"/>
  <c r="Z129" i="1"/>
  <c r="AF126" i="1"/>
  <c r="AG147" i="1" s="1"/>
  <c r="V214" i="1"/>
  <c r="H131" i="1"/>
  <c r="S130" i="1"/>
  <c r="W213" i="1"/>
  <c r="AD127" i="1"/>
  <c r="AB127" i="1"/>
  <c r="R131" i="1"/>
  <c r="U130" i="1"/>
  <c r="X130" i="1" s="1"/>
  <c r="Y130" i="1" s="1"/>
  <c r="AA128" i="1"/>
  <c r="AC127" i="1"/>
  <c r="AE127" i="1" s="1"/>
  <c r="L133" i="1" a="1"/>
  <c r="L133" i="1" s="1"/>
  <c r="T132" i="1"/>
  <c r="Z130" i="11" l="1"/>
  <c r="AB128" i="11"/>
  <c r="AD128" i="11"/>
  <c r="W214" i="11"/>
  <c r="L134" i="11" a="1"/>
  <c r="L134" i="11" s="1"/>
  <c r="T133" i="11"/>
  <c r="AF127" i="11"/>
  <c r="AG148" i="11" s="1"/>
  <c r="R132" i="11"/>
  <c r="U131" i="11"/>
  <c r="X131" i="11" s="1"/>
  <c r="Y131" i="11" s="1"/>
  <c r="V215" i="11"/>
  <c r="S131" i="11"/>
  <c r="H132" i="11"/>
  <c r="AC128" i="11"/>
  <c r="AE128" i="11" s="1"/>
  <c r="AA129" i="11"/>
  <c r="Z130" i="10"/>
  <c r="U131" i="10"/>
  <c r="X131" i="10" s="1"/>
  <c r="Y131" i="10" s="1"/>
  <c r="R132" i="10"/>
  <c r="AD128" i="10"/>
  <c r="AB128" i="10"/>
  <c r="V215" i="10"/>
  <c r="H132" i="10"/>
  <c r="S131" i="10"/>
  <c r="L133" i="10" a="1"/>
  <c r="L133" i="10" s="1"/>
  <c r="T132" i="10"/>
  <c r="W214" i="10"/>
  <c r="AC128" i="10"/>
  <c r="AE128" i="10" s="1"/>
  <c r="AA129" i="10"/>
  <c r="AF127" i="10"/>
  <c r="AG148" i="10" s="1"/>
  <c r="Z130" i="9"/>
  <c r="V215" i="9"/>
  <c r="H132" i="9"/>
  <c r="S131" i="9"/>
  <c r="W214" i="9"/>
  <c r="L133" i="9" a="1"/>
  <c r="L133" i="9" s="1"/>
  <c r="T132" i="9"/>
  <c r="U131" i="9"/>
  <c r="X131" i="9" s="1"/>
  <c r="Y131" i="9" s="1"/>
  <c r="R132" i="9"/>
  <c r="AD128" i="9"/>
  <c r="AB128" i="9"/>
  <c r="AC128" i="9"/>
  <c r="AE128" i="9" s="1"/>
  <c r="AA129" i="9"/>
  <c r="AF127" i="9"/>
  <c r="AG148" i="9" s="1"/>
  <c r="Z130" i="8"/>
  <c r="AF127" i="8"/>
  <c r="AG148" i="8" s="1"/>
  <c r="V215" i="8"/>
  <c r="H132" i="8"/>
  <c r="S131" i="8"/>
  <c r="AB128" i="8"/>
  <c r="AD128" i="8"/>
  <c r="R132" i="8"/>
  <c r="U131" i="8"/>
  <c r="X131" i="8" s="1"/>
  <c r="Y131" i="8" s="1"/>
  <c r="W214" i="8"/>
  <c r="AC128" i="8"/>
  <c r="AE128" i="8" s="1"/>
  <c r="AA129" i="8"/>
  <c r="L134" i="8" a="1"/>
  <c r="L134" i="8" s="1"/>
  <c r="T133" i="8"/>
  <c r="Z130" i="7"/>
  <c r="V215" i="7"/>
  <c r="H132" i="7"/>
  <c r="S131" i="7"/>
  <c r="R132" i="7"/>
  <c r="U131" i="7"/>
  <c r="X131" i="7" s="1"/>
  <c r="Y131" i="7" s="1"/>
  <c r="W214" i="7"/>
  <c r="AD128" i="7"/>
  <c r="AB128" i="7"/>
  <c r="AA129" i="7"/>
  <c r="AC128" i="7"/>
  <c r="AE128" i="7" s="1"/>
  <c r="L133" i="7" a="1"/>
  <c r="L133" i="7" s="1"/>
  <c r="T132" i="7"/>
  <c r="AF127" i="7"/>
  <c r="AG148" i="7" s="1"/>
  <c r="Z130" i="6"/>
  <c r="W214" i="6"/>
  <c r="AF127" i="6"/>
  <c r="AG148" i="6" s="1"/>
  <c r="V215" i="6"/>
  <c r="S131" i="6"/>
  <c r="H132" i="6"/>
  <c r="L134" i="6" a="1"/>
  <c r="L134" i="6" s="1"/>
  <c r="T133" i="6"/>
  <c r="AA129" i="6"/>
  <c r="AC128" i="6"/>
  <c r="AE128" i="6" s="1"/>
  <c r="AD128" i="6"/>
  <c r="AB128" i="6"/>
  <c r="U131" i="6"/>
  <c r="X131" i="6" s="1"/>
  <c r="Y131" i="6" s="1"/>
  <c r="R132" i="6"/>
  <c r="Z130" i="5"/>
  <c r="AD128" i="5"/>
  <c r="AB128" i="5"/>
  <c r="W214" i="5"/>
  <c r="AF127" i="5"/>
  <c r="V215" i="5"/>
  <c r="H132" i="5"/>
  <c r="S131" i="5"/>
  <c r="AG148" i="5"/>
  <c r="U131" i="5"/>
  <c r="X131" i="5" s="1"/>
  <c r="Y131" i="5" s="1"/>
  <c r="R132" i="5"/>
  <c r="AA129" i="5"/>
  <c r="AC128" i="5"/>
  <c r="AE128" i="5" s="1"/>
  <c r="L134" i="5" a="1"/>
  <c r="L134" i="5" s="1"/>
  <c r="T133" i="5"/>
  <c r="AF127" i="4"/>
  <c r="AG148" i="4" s="1"/>
  <c r="Z130" i="4"/>
  <c r="R132" i="4"/>
  <c r="U131" i="4"/>
  <c r="X131" i="4" s="1"/>
  <c r="Y131" i="4" s="1"/>
  <c r="L134" i="4" a="1"/>
  <c r="L134" i="4" s="1"/>
  <c r="T133" i="4"/>
  <c r="V215" i="4"/>
  <c r="H132" i="4"/>
  <c r="S131" i="4"/>
  <c r="AD128" i="4"/>
  <c r="AB128" i="4"/>
  <c r="W214" i="4"/>
  <c r="AA129" i="4"/>
  <c r="AC128" i="4"/>
  <c r="AE128" i="4" s="1"/>
  <c r="Z130" i="1"/>
  <c r="AF127" i="1"/>
  <c r="AD128" i="1"/>
  <c r="AB128" i="1"/>
  <c r="AG148" i="1"/>
  <c r="W214" i="1"/>
  <c r="R132" i="1"/>
  <c r="U131" i="1"/>
  <c r="X131" i="1" s="1"/>
  <c r="Y131" i="1" s="1"/>
  <c r="V215" i="1"/>
  <c r="S131" i="1"/>
  <c r="H132" i="1"/>
  <c r="AC128" i="1"/>
  <c r="AE128" i="1" s="1"/>
  <c r="AA129" i="1"/>
  <c r="T133" i="1"/>
  <c r="L134" i="1" a="1"/>
  <c r="L134" i="1" s="1"/>
  <c r="Z131" i="11" l="1"/>
  <c r="W215" i="11"/>
  <c r="T134" i="11"/>
  <c r="L135" i="11" a="1"/>
  <c r="L135" i="11" s="1"/>
  <c r="U132" i="11"/>
  <c r="X132" i="11" s="1"/>
  <c r="Y132" i="11" s="1"/>
  <c r="R133" i="11"/>
  <c r="AD129" i="11"/>
  <c r="AB129" i="11"/>
  <c r="AC129" i="11"/>
  <c r="AE129" i="11" s="1"/>
  <c r="AA130" i="11"/>
  <c r="V216" i="11"/>
  <c r="S132" i="11"/>
  <c r="H133" i="11"/>
  <c r="AF128" i="11"/>
  <c r="AG149" i="11" s="1"/>
  <c r="Z131" i="10"/>
  <c r="AF128" i="10"/>
  <c r="AG149" i="10" s="1"/>
  <c r="AD129" i="10"/>
  <c r="AB129" i="10"/>
  <c r="L134" i="10" a="1"/>
  <c r="L134" i="10" s="1"/>
  <c r="T133" i="10"/>
  <c r="U132" i="10"/>
  <c r="X132" i="10" s="1"/>
  <c r="Y132" i="10" s="1"/>
  <c r="R133" i="10"/>
  <c r="V216" i="10"/>
  <c r="H133" i="10"/>
  <c r="S132" i="10"/>
  <c r="W215" i="10"/>
  <c r="AC129" i="10"/>
  <c r="AE129" i="10" s="1"/>
  <c r="AA130" i="10"/>
  <c r="Z131" i="9"/>
  <c r="AD129" i="9"/>
  <c r="AB129" i="9"/>
  <c r="U132" i="9"/>
  <c r="X132" i="9" s="1"/>
  <c r="Y132" i="9" s="1"/>
  <c r="R133" i="9"/>
  <c r="AF128" i="9"/>
  <c r="AG149" i="9" s="1"/>
  <c r="V216" i="9"/>
  <c r="H133" i="9"/>
  <c r="S132" i="9"/>
  <c r="W215" i="9"/>
  <c r="L134" i="9" a="1"/>
  <c r="L134" i="9" s="1"/>
  <c r="T133" i="9"/>
  <c r="AC129" i="9"/>
  <c r="AE129" i="9" s="1"/>
  <c r="AA130" i="9"/>
  <c r="Z131" i="8"/>
  <c r="AD129" i="8"/>
  <c r="AB129" i="8"/>
  <c r="AF128" i="8"/>
  <c r="AG149" i="8" s="1"/>
  <c r="U132" i="8"/>
  <c r="X132" i="8" s="1"/>
  <c r="Y132" i="8" s="1"/>
  <c r="R133" i="8"/>
  <c r="V216" i="8"/>
  <c r="S132" i="8"/>
  <c r="H133" i="8"/>
  <c r="W215" i="8"/>
  <c r="AC129" i="8"/>
  <c r="AE129" i="8" s="1"/>
  <c r="AA130" i="8"/>
  <c r="L135" i="8" a="1"/>
  <c r="L135" i="8" s="1"/>
  <c r="T134" i="8"/>
  <c r="Z131" i="7"/>
  <c r="AF128" i="7"/>
  <c r="AG149" i="7" s="1"/>
  <c r="T133" i="7"/>
  <c r="L134" i="7" a="1"/>
  <c r="L134" i="7" s="1"/>
  <c r="V216" i="7"/>
  <c r="S132" i="7"/>
  <c r="H133" i="7"/>
  <c r="AB129" i="7"/>
  <c r="AD129" i="7"/>
  <c r="W215" i="7"/>
  <c r="AA130" i="7"/>
  <c r="AC129" i="7"/>
  <c r="AE129" i="7" s="1"/>
  <c r="R133" i="7"/>
  <c r="U132" i="7"/>
  <c r="X132" i="7" s="1"/>
  <c r="Y132" i="7" s="1"/>
  <c r="Z131" i="6"/>
  <c r="AB129" i="6"/>
  <c r="AD129" i="6"/>
  <c r="AF128" i="6"/>
  <c r="AG149" i="6" s="1"/>
  <c r="V216" i="6"/>
  <c r="H133" i="6"/>
  <c r="S132" i="6"/>
  <c r="W215" i="6"/>
  <c r="U132" i="6"/>
  <c r="X132" i="6" s="1"/>
  <c r="Y132" i="6" s="1"/>
  <c r="R133" i="6"/>
  <c r="AC129" i="6"/>
  <c r="AE129" i="6" s="1"/>
  <c r="AA130" i="6"/>
  <c r="L135" i="6" a="1"/>
  <c r="L135" i="6" s="1"/>
  <c r="T134" i="6"/>
  <c r="Z131" i="5"/>
  <c r="AD129" i="5"/>
  <c r="AB129" i="5"/>
  <c r="R133" i="5"/>
  <c r="U132" i="5"/>
  <c r="X132" i="5" s="1"/>
  <c r="Y132" i="5" s="1"/>
  <c r="AF128" i="5"/>
  <c r="AG149" i="5" s="1"/>
  <c r="V216" i="5"/>
  <c r="H133" i="5"/>
  <c r="S132" i="5"/>
  <c r="W215" i="5"/>
  <c r="AA130" i="5"/>
  <c r="AC129" i="5"/>
  <c r="AE129" i="5" s="1"/>
  <c r="L135" i="5" a="1"/>
  <c r="L135" i="5" s="1"/>
  <c r="T134" i="5"/>
  <c r="AF128" i="4"/>
  <c r="AG149" i="4" s="1"/>
  <c r="Z131" i="4"/>
  <c r="AD129" i="4"/>
  <c r="AB129" i="4"/>
  <c r="V216" i="4"/>
  <c r="H133" i="4"/>
  <c r="S132" i="4"/>
  <c r="L135" i="4" a="1"/>
  <c r="L135" i="4" s="1"/>
  <c r="T134" i="4"/>
  <c r="AC129" i="4"/>
  <c r="AE129" i="4" s="1"/>
  <c r="AA130" i="4"/>
  <c r="W215" i="4"/>
  <c r="R133" i="4"/>
  <c r="U132" i="4"/>
  <c r="X132" i="4" s="1"/>
  <c r="Y132" i="4" s="1"/>
  <c r="Z131" i="1"/>
  <c r="AF128" i="1"/>
  <c r="AG149" i="1" s="1"/>
  <c r="W215" i="1"/>
  <c r="V216" i="1"/>
  <c r="S132" i="1"/>
  <c r="H133" i="1"/>
  <c r="R133" i="1"/>
  <c r="U132" i="1"/>
  <c r="X132" i="1" s="1"/>
  <c r="Y132" i="1" s="1"/>
  <c r="AD129" i="1"/>
  <c r="AB129" i="1"/>
  <c r="AA130" i="1"/>
  <c r="AC129" i="1"/>
  <c r="AE129" i="1" s="1"/>
  <c r="T134" i="1"/>
  <c r="L135" i="1" a="1"/>
  <c r="L135" i="1" s="1"/>
  <c r="Z132" i="11" l="1"/>
  <c r="V217" i="11"/>
  <c r="H134" i="11"/>
  <c r="S133" i="11"/>
  <c r="W216" i="11"/>
  <c r="U133" i="11"/>
  <c r="X133" i="11" s="1"/>
  <c r="Y133" i="11" s="1"/>
  <c r="R134" i="11"/>
  <c r="L136" i="11" a="1"/>
  <c r="L136" i="11" s="1"/>
  <c r="T135" i="11"/>
  <c r="AF129" i="11"/>
  <c r="AD130" i="11"/>
  <c r="AB130" i="11"/>
  <c r="AG150" i="11"/>
  <c r="AA131" i="11"/>
  <c r="AC130" i="11"/>
  <c r="AE130" i="11" s="1"/>
  <c r="Z132" i="10"/>
  <c r="U133" i="10"/>
  <c r="X133" i="10" s="1"/>
  <c r="Y133" i="10" s="1"/>
  <c r="R134" i="10"/>
  <c r="L135" i="10" a="1"/>
  <c r="L135" i="10" s="1"/>
  <c r="T134" i="10"/>
  <c r="W216" i="10"/>
  <c r="AD130" i="10"/>
  <c r="AB130" i="10"/>
  <c r="AC130" i="10"/>
  <c r="AE130" i="10" s="1"/>
  <c r="AA131" i="10"/>
  <c r="V217" i="10"/>
  <c r="H134" i="10"/>
  <c r="S133" i="10"/>
  <c r="AF129" i="10"/>
  <c r="AG150" i="10" s="1"/>
  <c r="Z132" i="9"/>
  <c r="L135" i="9" a="1"/>
  <c r="L135" i="9" s="1"/>
  <c r="T134" i="9"/>
  <c r="AF129" i="9"/>
  <c r="V217" i="9"/>
  <c r="H134" i="9"/>
  <c r="S133" i="9"/>
  <c r="AG150" i="9"/>
  <c r="W216" i="9"/>
  <c r="AC130" i="9"/>
  <c r="AE130" i="9" s="1"/>
  <c r="AA131" i="9"/>
  <c r="U133" i="9"/>
  <c r="X133" i="9" s="1"/>
  <c r="Y133" i="9" s="1"/>
  <c r="R134" i="9"/>
  <c r="AD130" i="9"/>
  <c r="AB130" i="9"/>
  <c r="Z132" i="8"/>
  <c r="AB130" i="8"/>
  <c r="AD130" i="8"/>
  <c r="W216" i="8"/>
  <c r="V217" i="8"/>
  <c r="H134" i="8"/>
  <c r="S133" i="8"/>
  <c r="U133" i="8"/>
  <c r="X133" i="8" s="1"/>
  <c r="Y133" i="8" s="1"/>
  <c r="R134" i="8"/>
  <c r="AF129" i="8"/>
  <c r="AG150" i="8" s="1"/>
  <c r="AC130" i="8"/>
  <c r="AE130" i="8" s="1"/>
  <c r="AA131" i="8"/>
  <c r="L136" i="8" a="1"/>
  <c r="L136" i="8" s="1"/>
  <c r="T135" i="8"/>
  <c r="Z132" i="7"/>
  <c r="AD130" i="7"/>
  <c r="AB130" i="7"/>
  <c r="AF129" i="7"/>
  <c r="AG150" i="7" s="1"/>
  <c r="V217" i="7"/>
  <c r="S133" i="7"/>
  <c r="H134" i="7"/>
  <c r="W216" i="7"/>
  <c r="AC130" i="7"/>
  <c r="AE130" i="7" s="1"/>
  <c r="AA131" i="7"/>
  <c r="T134" i="7"/>
  <c r="L135" i="7" a="1"/>
  <c r="L135" i="7" s="1"/>
  <c r="R134" i="7"/>
  <c r="U133" i="7"/>
  <c r="X133" i="7" s="1"/>
  <c r="Y133" i="7" s="1"/>
  <c r="Z132" i="6"/>
  <c r="AF129" i="6"/>
  <c r="AD130" i="6"/>
  <c r="AB130" i="6"/>
  <c r="AG150" i="6"/>
  <c r="W216" i="6"/>
  <c r="R134" i="6"/>
  <c r="U133" i="6"/>
  <c r="X133" i="6" s="1"/>
  <c r="Y133" i="6" s="1"/>
  <c r="V217" i="6"/>
  <c r="H134" i="6"/>
  <c r="S133" i="6"/>
  <c r="AC130" i="6"/>
  <c r="AE130" i="6" s="1"/>
  <c r="AA131" i="6"/>
  <c r="T135" i="6"/>
  <c r="L136" i="6" a="1"/>
  <c r="L136" i="6" s="1"/>
  <c r="Z132" i="5"/>
  <c r="AD130" i="5"/>
  <c r="AB130" i="5"/>
  <c r="AF129" i="5"/>
  <c r="AG150" i="5" s="1"/>
  <c r="V217" i="5"/>
  <c r="S133" i="5"/>
  <c r="H134" i="5"/>
  <c r="W216" i="5"/>
  <c r="U133" i="5"/>
  <c r="X133" i="5" s="1"/>
  <c r="Y133" i="5" s="1"/>
  <c r="R134" i="5"/>
  <c r="AA131" i="5"/>
  <c r="AC130" i="5"/>
  <c r="AE130" i="5" s="1"/>
  <c r="L136" i="5" a="1"/>
  <c r="L136" i="5" s="1"/>
  <c r="T135" i="5"/>
  <c r="AF129" i="4"/>
  <c r="AG150" i="4" s="1"/>
  <c r="Z132" i="4"/>
  <c r="R134" i="4"/>
  <c r="U133" i="4"/>
  <c r="X133" i="4" s="1"/>
  <c r="Y133" i="4" s="1"/>
  <c r="AD130" i="4"/>
  <c r="AB130" i="4"/>
  <c r="V217" i="4"/>
  <c r="S133" i="4"/>
  <c r="H134" i="4"/>
  <c r="L136" i="4" a="1"/>
  <c r="L136" i="4" s="1"/>
  <c r="T135" i="4"/>
  <c r="W216" i="4"/>
  <c r="AA131" i="4"/>
  <c r="AC130" i="4"/>
  <c r="AE130" i="4" s="1"/>
  <c r="Z132" i="1"/>
  <c r="AB130" i="1"/>
  <c r="AD130" i="1"/>
  <c r="V217" i="1"/>
  <c r="S133" i="1"/>
  <c r="H134" i="1"/>
  <c r="R134" i="1"/>
  <c r="U133" i="1"/>
  <c r="X133" i="1" s="1"/>
  <c r="Y133" i="1" s="1"/>
  <c r="W216" i="1"/>
  <c r="AF129" i="1"/>
  <c r="AG150" i="1" s="1"/>
  <c r="AA131" i="1"/>
  <c r="AC130" i="1"/>
  <c r="AE130" i="1" s="1"/>
  <c r="T135" i="1"/>
  <c r="L136" i="1" a="1"/>
  <c r="L136" i="1" s="1"/>
  <c r="Z133" i="11" l="1"/>
  <c r="V218" i="11"/>
  <c r="H135" i="11"/>
  <c r="S134" i="11"/>
  <c r="L137" i="11" a="1"/>
  <c r="L137" i="11" s="1"/>
  <c r="T136" i="11"/>
  <c r="W217" i="11"/>
  <c r="AF130" i="11"/>
  <c r="AG151" i="11" s="1"/>
  <c r="AA132" i="11"/>
  <c r="AC131" i="11"/>
  <c r="AE131" i="11" s="1"/>
  <c r="U134" i="11"/>
  <c r="X134" i="11" s="1"/>
  <c r="Y134" i="11" s="1"/>
  <c r="R135" i="11"/>
  <c r="AD131" i="11"/>
  <c r="AB131" i="11"/>
  <c r="Z133" i="10"/>
  <c r="V218" i="10"/>
  <c r="H135" i="10"/>
  <c r="S134" i="10"/>
  <c r="L136" i="10" a="1"/>
  <c r="L136" i="10" s="1"/>
  <c r="T135" i="10"/>
  <c r="AF130" i="10"/>
  <c r="AG151" i="10" s="1"/>
  <c r="W217" i="10"/>
  <c r="U134" i="10"/>
  <c r="X134" i="10" s="1"/>
  <c r="Y134" i="10" s="1"/>
  <c r="R135" i="10"/>
  <c r="AD131" i="10"/>
  <c r="AB131" i="10"/>
  <c r="AA132" i="10"/>
  <c r="AC131" i="10"/>
  <c r="AE131" i="10" s="1"/>
  <c r="Z133" i="9"/>
  <c r="U134" i="9"/>
  <c r="X134" i="9" s="1"/>
  <c r="Y134" i="9" s="1"/>
  <c r="R135" i="9"/>
  <c r="AF130" i="9"/>
  <c r="AG151" i="9" s="1"/>
  <c r="W217" i="9"/>
  <c r="AD131" i="9"/>
  <c r="AB131" i="9"/>
  <c r="L136" i="9" a="1"/>
  <c r="L136" i="9" s="1"/>
  <c r="T135" i="9"/>
  <c r="AC131" i="9"/>
  <c r="AE131" i="9" s="1"/>
  <c r="AA132" i="9"/>
  <c r="V218" i="9"/>
  <c r="H135" i="9"/>
  <c r="S134" i="9"/>
  <c r="Z133" i="8"/>
  <c r="V218" i="8"/>
  <c r="H135" i="8"/>
  <c r="S134" i="8"/>
  <c r="W217" i="8"/>
  <c r="R135" i="8"/>
  <c r="U134" i="8"/>
  <c r="X134" i="8" s="1"/>
  <c r="Y134" i="8" s="1"/>
  <c r="AF130" i="8"/>
  <c r="AG151" i="8" s="1"/>
  <c r="AD131" i="8"/>
  <c r="AB131" i="8"/>
  <c r="AA132" i="8"/>
  <c r="AC131" i="8"/>
  <c r="AE131" i="8" s="1"/>
  <c r="L137" i="8" a="1"/>
  <c r="L137" i="8" s="1"/>
  <c r="T136" i="8"/>
  <c r="Z133" i="7"/>
  <c r="V218" i="7"/>
  <c r="S134" i="7"/>
  <c r="H135" i="7"/>
  <c r="W217" i="7"/>
  <c r="AF130" i="7"/>
  <c r="AG151" i="7" s="1"/>
  <c r="T135" i="7"/>
  <c r="L136" i="7" a="1"/>
  <c r="L136" i="7" s="1"/>
  <c r="AC131" i="7"/>
  <c r="AE131" i="7" s="1"/>
  <c r="AA132" i="7"/>
  <c r="AD131" i="7"/>
  <c r="AB131" i="7"/>
  <c r="U134" i="7"/>
  <c r="X134" i="7" s="1"/>
  <c r="Y134" i="7" s="1"/>
  <c r="R135" i="7"/>
  <c r="Z133" i="6"/>
  <c r="V218" i="6"/>
  <c r="H135" i="6"/>
  <c r="S134" i="6"/>
  <c r="R135" i="6"/>
  <c r="U134" i="6"/>
  <c r="X134" i="6" s="1"/>
  <c r="Y134" i="6" s="1"/>
  <c r="AF130" i="6"/>
  <c r="AG151" i="6" s="1"/>
  <c r="L137" i="6" a="1"/>
  <c r="L137" i="6" s="1"/>
  <c r="T136" i="6"/>
  <c r="AC131" i="6"/>
  <c r="AE131" i="6" s="1"/>
  <c r="AA132" i="6"/>
  <c r="AB131" i="6"/>
  <c r="AD131" i="6"/>
  <c r="W217" i="6"/>
  <c r="Z133" i="5"/>
  <c r="AD131" i="5"/>
  <c r="AB131" i="5"/>
  <c r="V218" i="5"/>
  <c r="H135" i="5"/>
  <c r="S134" i="5"/>
  <c r="W217" i="5"/>
  <c r="AF130" i="5"/>
  <c r="AG151" i="5" s="1"/>
  <c r="R135" i="5"/>
  <c r="U134" i="5"/>
  <c r="X134" i="5" s="1"/>
  <c r="Y134" i="5" s="1"/>
  <c r="AA132" i="5"/>
  <c r="AC131" i="5"/>
  <c r="AE131" i="5" s="1"/>
  <c r="T136" i="5"/>
  <c r="L137" i="5" a="1"/>
  <c r="L137" i="5" s="1"/>
  <c r="AF130" i="4"/>
  <c r="AG151" i="4" s="1"/>
  <c r="Z133" i="4"/>
  <c r="V218" i="4"/>
  <c r="S134" i="4"/>
  <c r="H135" i="4"/>
  <c r="W217" i="4"/>
  <c r="R135" i="4"/>
  <c r="U134" i="4"/>
  <c r="X134" i="4" s="1"/>
  <c r="Y134" i="4" s="1"/>
  <c r="T136" i="4"/>
  <c r="L137" i="4" a="1"/>
  <c r="L137" i="4" s="1"/>
  <c r="AD131" i="4"/>
  <c r="AB131" i="4"/>
  <c r="AA132" i="4"/>
  <c r="AC131" i="4"/>
  <c r="AE131" i="4" s="1"/>
  <c r="Z133" i="1"/>
  <c r="AD131" i="1"/>
  <c r="AB131" i="1"/>
  <c r="W217" i="1"/>
  <c r="AF130" i="1"/>
  <c r="V218" i="1"/>
  <c r="S134" i="1"/>
  <c r="H135" i="1"/>
  <c r="R135" i="1"/>
  <c r="U134" i="1"/>
  <c r="X134" i="1" s="1"/>
  <c r="Y134" i="1" s="1"/>
  <c r="AG151" i="1"/>
  <c r="AC131" i="1"/>
  <c r="AE131" i="1" s="1"/>
  <c r="AA132" i="1"/>
  <c r="T136" i="1"/>
  <c r="L137" i="1" a="1"/>
  <c r="L137" i="1" s="1"/>
  <c r="Z134" i="11" l="1"/>
  <c r="T137" i="11"/>
  <c r="L138" i="11" a="1"/>
  <c r="L138" i="11" s="1"/>
  <c r="AF131" i="11"/>
  <c r="AG152" i="11" s="1"/>
  <c r="R136" i="11"/>
  <c r="U135" i="11"/>
  <c r="X135" i="11" s="1"/>
  <c r="Y135" i="11" s="1"/>
  <c r="AD132" i="11"/>
  <c r="AB132" i="11"/>
  <c r="V219" i="11"/>
  <c r="H136" i="11"/>
  <c r="S135" i="11"/>
  <c r="W218" i="11"/>
  <c r="AA133" i="11"/>
  <c r="AC132" i="11"/>
  <c r="AE132" i="11" s="1"/>
  <c r="Z134" i="10"/>
  <c r="L137" i="10" a="1"/>
  <c r="L137" i="10" s="1"/>
  <c r="T136" i="10"/>
  <c r="V219" i="10"/>
  <c r="H136" i="10"/>
  <c r="S135" i="10"/>
  <c r="R136" i="10"/>
  <c r="U135" i="10"/>
  <c r="X135" i="10" s="1"/>
  <c r="Y135" i="10" s="1"/>
  <c r="W218" i="10"/>
  <c r="AF131" i="10"/>
  <c r="AG152" i="10" s="1"/>
  <c r="AA133" i="10"/>
  <c r="AC132" i="10"/>
  <c r="AE132" i="10" s="1"/>
  <c r="AD132" i="10"/>
  <c r="AB132" i="10"/>
  <c r="Z134" i="9"/>
  <c r="L137" i="9" a="1"/>
  <c r="L137" i="9" s="1"/>
  <c r="T136" i="9"/>
  <c r="V219" i="9"/>
  <c r="H136" i="9"/>
  <c r="S135" i="9"/>
  <c r="W218" i="9"/>
  <c r="R136" i="9"/>
  <c r="U135" i="9"/>
  <c r="X135" i="9" s="1"/>
  <c r="Y135" i="9" s="1"/>
  <c r="AF131" i="9"/>
  <c r="AG152" i="9" s="1"/>
  <c r="AD132" i="9"/>
  <c r="AB132" i="9"/>
  <c r="AA133" i="9"/>
  <c r="AC132" i="9"/>
  <c r="AE132" i="9" s="1"/>
  <c r="Z134" i="8"/>
  <c r="AF131" i="8"/>
  <c r="AG152" i="8" s="1"/>
  <c r="U135" i="8"/>
  <c r="X135" i="8" s="1"/>
  <c r="Y135" i="8" s="1"/>
  <c r="R136" i="8"/>
  <c r="AD132" i="8"/>
  <c r="AB132" i="8"/>
  <c r="V219" i="8"/>
  <c r="S135" i="8"/>
  <c r="H136" i="8"/>
  <c r="W218" i="8"/>
  <c r="AA133" i="8"/>
  <c r="AC132" i="8"/>
  <c r="AE132" i="8" s="1"/>
  <c r="L138" i="8" a="1"/>
  <c r="L138" i="8" s="1"/>
  <c r="T137" i="8"/>
  <c r="Z134" i="7"/>
  <c r="AF131" i="7"/>
  <c r="AG152" i="7" s="1"/>
  <c r="L137" i="7" a="1"/>
  <c r="L137" i="7" s="1"/>
  <c r="T136" i="7"/>
  <c r="V219" i="7"/>
  <c r="H136" i="7"/>
  <c r="S135" i="7"/>
  <c r="AD132" i="7"/>
  <c r="AB132" i="7"/>
  <c r="W218" i="7"/>
  <c r="AC132" i="7"/>
  <c r="AE132" i="7" s="1"/>
  <c r="AA133" i="7"/>
  <c r="U135" i="7"/>
  <c r="X135" i="7" s="1"/>
  <c r="Y135" i="7" s="1"/>
  <c r="R136" i="7"/>
  <c r="Z134" i="6"/>
  <c r="AD132" i="6"/>
  <c r="AB132" i="6"/>
  <c r="AF131" i="6"/>
  <c r="AG152" i="6" s="1"/>
  <c r="V219" i="6"/>
  <c r="H136" i="6"/>
  <c r="S135" i="6"/>
  <c r="U135" i="6"/>
  <c r="X135" i="6" s="1"/>
  <c r="Y135" i="6" s="1"/>
  <c r="R136" i="6"/>
  <c r="W218" i="6"/>
  <c r="T137" i="6"/>
  <c r="L138" i="6" a="1"/>
  <c r="L138" i="6" s="1"/>
  <c r="AA133" i="6"/>
  <c r="AC132" i="6"/>
  <c r="AE132" i="6" s="1"/>
  <c r="Z134" i="5"/>
  <c r="AB132" i="5"/>
  <c r="AD132" i="5"/>
  <c r="AF131" i="5"/>
  <c r="AG152" i="5" s="1"/>
  <c r="V219" i="5"/>
  <c r="S135" i="5"/>
  <c r="H136" i="5"/>
  <c r="R136" i="5"/>
  <c r="U135" i="5"/>
  <c r="X135" i="5" s="1"/>
  <c r="Y135" i="5" s="1"/>
  <c r="T137" i="5"/>
  <c r="L138" i="5" a="1"/>
  <c r="L138" i="5" s="1"/>
  <c r="AC132" i="5"/>
  <c r="AE132" i="5" s="1"/>
  <c r="AA133" i="5"/>
  <c r="W218" i="5"/>
  <c r="AF131" i="4"/>
  <c r="AG152" i="4" s="1"/>
  <c r="Z134" i="4"/>
  <c r="V219" i="4"/>
  <c r="S135" i="4"/>
  <c r="H136" i="4"/>
  <c r="AC132" i="4"/>
  <c r="AE132" i="4" s="1"/>
  <c r="AA133" i="4"/>
  <c r="T137" i="4"/>
  <c r="L138" i="4" a="1"/>
  <c r="L138" i="4" s="1"/>
  <c r="R136" i="4"/>
  <c r="U135" i="4"/>
  <c r="X135" i="4" s="1"/>
  <c r="Y135" i="4" s="1"/>
  <c r="W218" i="4"/>
  <c r="AB132" i="4"/>
  <c r="AD132" i="4"/>
  <c r="Z134" i="1"/>
  <c r="AD132" i="1"/>
  <c r="AB132" i="1"/>
  <c r="U135" i="1"/>
  <c r="X135" i="1" s="1"/>
  <c r="Y135" i="1" s="1"/>
  <c r="R136" i="1"/>
  <c r="T137" i="1"/>
  <c r="L138" i="1" a="1"/>
  <c r="L138" i="1" s="1"/>
  <c r="AC132" i="1"/>
  <c r="AE132" i="1" s="1"/>
  <c r="AA133" i="1"/>
  <c r="AF131" i="1"/>
  <c r="AG152" i="1" s="1"/>
  <c r="V219" i="1"/>
  <c r="S135" i="1"/>
  <c r="H136" i="1"/>
  <c r="W218" i="1"/>
  <c r="Z135" i="11" l="1"/>
  <c r="R137" i="11"/>
  <c r="U136" i="11"/>
  <c r="X136" i="11" s="1"/>
  <c r="Y136" i="11" s="1"/>
  <c r="AD133" i="11"/>
  <c r="AB133" i="11"/>
  <c r="W219" i="11"/>
  <c r="V220" i="11"/>
  <c r="S136" i="11"/>
  <c r="H137" i="11"/>
  <c r="T138" i="11"/>
  <c r="L139" i="11" a="1"/>
  <c r="L139" i="11" s="1"/>
  <c r="AA134" i="11"/>
  <c r="AC133" i="11"/>
  <c r="AE133" i="11" s="1"/>
  <c r="AF132" i="11"/>
  <c r="AG153" i="11" s="1"/>
  <c r="Z135" i="10"/>
  <c r="AB133" i="10"/>
  <c r="AD133" i="10"/>
  <c r="W219" i="10"/>
  <c r="AF132" i="10"/>
  <c r="AG153" i="10" s="1"/>
  <c r="R137" i="10"/>
  <c r="U136" i="10"/>
  <c r="X136" i="10" s="1"/>
  <c r="Y136" i="10" s="1"/>
  <c r="T137" i="10"/>
  <c r="L138" i="10" a="1"/>
  <c r="L138" i="10" s="1"/>
  <c r="V220" i="10"/>
  <c r="S136" i="10"/>
  <c r="H137" i="10"/>
  <c r="AC133" i="10"/>
  <c r="AE133" i="10" s="1"/>
  <c r="AA134" i="10"/>
  <c r="Z135" i="9"/>
  <c r="V220" i="9"/>
  <c r="H137" i="9"/>
  <c r="S136" i="9"/>
  <c r="W219" i="9"/>
  <c r="T137" i="9"/>
  <c r="L138" i="9" a="1"/>
  <c r="L138" i="9" s="1"/>
  <c r="AF132" i="9"/>
  <c r="AG153" i="9" s="1"/>
  <c r="AA134" i="9"/>
  <c r="AC133" i="9"/>
  <c r="AE133" i="9" s="1"/>
  <c r="R137" i="9"/>
  <c r="U136" i="9"/>
  <c r="X136" i="9" s="1"/>
  <c r="Y136" i="9" s="1"/>
  <c r="AB133" i="9"/>
  <c r="AD133" i="9"/>
  <c r="Z135" i="8"/>
  <c r="AF132" i="8"/>
  <c r="AG153" i="8" s="1"/>
  <c r="AD133" i="8"/>
  <c r="AB133" i="8"/>
  <c r="V220" i="8"/>
  <c r="S136" i="8"/>
  <c r="H137" i="8"/>
  <c r="W219" i="8"/>
  <c r="R137" i="8"/>
  <c r="U136" i="8"/>
  <c r="X136" i="8" s="1"/>
  <c r="Y136" i="8" s="1"/>
  <c r="AA134" i="8"/>
  <c r="AC133" i="8"/>
  <c r="AE133" i="8" s="1"/>
  <c r="T138" i="8"/>
  <c r="L139" i="8" a="1"/>
  <c r="L139" i="8" s="1"/>
  <c r="Z135" i="7"/>
  <c r="AD133" i="7"/>
  <c r="AB133" i="7"/>
  <c r="AF132" i="7"/>
  <c r="AG153" i="7" s="1"/>
  <c r="L138" i="7" a="1"/>
  <c r="L138" i="7" s="1"/>
  <c r="T137" i="7"/>
  <c r="U136" i="7"/>
  <c r="X136" i="7" s="1"/>
  <c r="Y136" i="7" s="1"/>
  <c r="R137" i="7"/>
  <c r="AC133" i="7"/>
  <c r="AE133" i="7" s="1"/>
  <c r="AA134" i="7"/>
  <c r="V220" i="7"/>
  <c r="H137" i="7"/>
  <c r="S136" i="7"/>
  <c r="W219" i="7"/>
  <c r="Z135" i="6"/>
  <c r="L139" i="6" a="1"/>
  <c r="L139" i="6" s="1"/>
  <c r="T138" i="6"/>
  <c r="V220" i="6"/>
  <c r="H137" i="6"/>
  <c r="S136" i="6"/>
  <c r="R137" i="6"/>
  <c r="U136" i="6"/>
  <c r="X136" i="6" s="1"/>
  <c r="Y136" i="6" s="1"/>
  <c r="AF132" i="6"/>
  <c r="AG153" i="6" s="1"/>
  <c r="AA134" i="6"/>
  <c r="AC133" i="6"/>
  <c r="AE133" i="6" s="1"/>
  <c r="W219" i="6"/>
  <c r="AD133" i="6"/>
  <c r="AB133" i="6"/>
  <c r="Z135" i="5"/>
  <c r="T138" i="5"/>
  <c r="L139" i="5" a="1"/>
  <c r="L139" i="5" s="1"/>
  <c r="AF132" i="5"/>
  <c r="AG153" i="5" s="1"/>
  <c r="V220" i="5"/>
  <c r="S136" i="5"/>
  <c r="H137" i="5"/>
  <c r="AD133" i="5"/>
  <c r="AB133" i="5"/>
  <c r="U136" i="5"/>
  <c r="X136" i="5" s="1"/>
  <c r="Y136" i="5" s="1"/>
  <c r="R137" i="5"/>
  <c r="W219" i="5"/>
  <c r="AC133" i="5"/>
  <c r="AE133" i="5" s="1"/>
  <c r="AA134" i="5"/>
  <c r="AF132" i="4"/>
  <c r="AG153" i="4" s="1"/>
  <c r="Z135" i="4"/>
  <c r="U136" i="4"/>
  <c r="X136" i="4" s="1"/>
  <c r="Y136" i="4" s="1"/>
  <c r="R137" i="4"/>
  <c r="AD133" i="4"/>
  <c r="AB133" i="4"/>
  <c r="AC133" i="4"/>
  <c r="AE133" i="4" s="1"/>
  <c r="AA134" i="4"/>
  <c r="T138" i="4"/>
  <c r="L139" i="4" a="1"/>
  <c r="L139" i="4" s="1"/>
  <c r="V220" i="4"/>
  <c r="S136" i="4"/>
  <c r="H137" i="4"/>
  <c r="W219" i="4"/>
  <c r="Z135" i="1"/>
  <c r="V220" i="1"/>
  <c r="H137" i="1"/>
  <c r="S136" i="1"/>
  <c r="AD133" i="1"/>
  <c r="AB133" i="1"/>
  <c r="W219" i="1"/>
  <c r="AF132" i="1"/>
  <c r="AG153" i="1" s="1"/>
  <c r="U136" i="1"/>
  <c r="X136" i="1" s="1"/>
  <c r="Y136" i="1" s="1"/>
  <c r="R137" i="1"/>
  <c r="AC133" i="1"/>
  <c r="AE133" i="1" s="1"/>
  <c r="AA134" i="1"/>
  <c r="L139" i="1" a="1"/>
  <c r="L139" i="1" s="1"/>
  <c r="T138" i="1"/>
  <c r="Z136" i="11" l="1"/>
  <c r="AF133" i="11"/>
  <c r="AG154" i="11" s="1"/>
  <c r="T139" i="11"/>
  <c r="L140" i="11" a="1"/>
  <c r="L140" i="11" s="1"/>
  <c r="AB134" i="11"/>
  <c r="AD134" i="11"/>
  <c r="V221" i="11"/>
  <c r="H138" i="11"/>
  <c r="S137" i="11"/>
  <c r="R138" i="11"/>
  <c r="U137" i="11"/>
  <c r="X137" i="11" s="1"/>
  <c r="Y137" i="11" s="1"/>
  <c r="W220" i="11"/>
  <c r="AA135" i="11"/>
  <c r="AC134" i="11"/>
  <c r="AE134" i="11" s="1"/>
  <c r="Z136" i="10"/>
  <c r="AF133" i="10"/>
  <c r="AG154" i="10" s="1"/>
  <c r="W220" i="10"/>
  <c r="V221" i="10"/>
  <c r="S137" i="10"/>
  <c r="H138" i="10"/>
  <c r="AC134" i="10"/>
  <c r="AE134" i="10" s="1"/>
  <c r="AA135" i="10"/>
  <c r="T138" i="10"/>
  <c r="L139" i="10" a="1"/>
  <c r="L139" i="10" s="1"/>
  <c r="U137" i="10"/>
  <c r="X137" i="10" s="1"/>
  <c r="Y137" i="10" s="1"/>
  <c r="R138" i="10"/>
  <c r="AD134" i="10"/>
  <c r="AB134" i="10"/>
  <c r="Z136" i="9"/>
  <c r="R138" i="9"/>
  <c r="U137" i="9"/>
  <c r="X137" i="9" s="1"/>
  <c r="Y137" i="9" s="1"/>
  <c r="AF133" i="9"/>
  <c r="AG154" i="9" s="1"/>
  <c r="V221" i="9"/>
  <c r="S137" i="9"/>
  <c r="H138" i="9"/>
  <c r="AD134" i="9"/>
  <c r="AB134" i="9"/>
  <c r="W220" i="9"/>
  <c r="T138" i="9"/>
  <c r="L139" i="9" a="1"/>
  <c r="L139" i="9" s="1"/>
  <c r="AC134" i="9"/>
  <c r="AE134" i="9" s="1"/>
  <c r="AA135" i="9"/>
  <c r="Z136" i="8"/>
  <c r="AF133" i="8"/>
  <c r="AG154" i="8" s="1"/>
  <c r="AB134" i="8"/>
  <c r="AD134" i="8"/>
  <c r="R138" i="8"/>
  <c r="U137" i="8"/>
  <c r="X137" i="8" s="1"/>
  <c r="Y137" i="8" s="1"/>
  <c r="V221" i="8"/>
  <c r="S137" i="8"/>
  <c r="H138" i="8"/>
  <c r="T139" i="8"/>
  <c r="L140" i="8" a="1"/>
  <c r="L140" i="8" s="1"/>
  <c r="AC134" i="8"/>
  <c r="AE134" i="8" s="1"/>
  <c r="AA135" i="8"/>
  <c r="W220" i="8"/>
  <c r="Z136" i="7"/>
  <c r="AD134" i="7"/>
  <c r="AB134" i="7"/>
  <c r="V221" i="7"/>
  <c r="H138" i="7"/>
  <c r="S137" i="7"/>
  <c r="AF133" i="7"/>
  <c r="AG154" i="7" s="1"/>
  <c r="W220" i="7"/>
  <c r="U137" i="7"/>
  <c r="X137" i="7" s="1"/>
  <c r="Y137" i="7" s="1"/>
  <c r="R138" i="7"/>
  <c r="AC134" i="7"/>
  <c r="AE134" i="7" s="1"/>
  <c r="AA135" i="7"/>
  <c r="L139" i="7" a="1"/>
  <c r="L139" i="7" s="1"/>
  <c r="T138" i="7"/>
  <c r="Z136" i="6"/>
  <c r="AD134" i="6"/>
  <c r="AB134" i="6"/>
  <c r="L140" i="6" a="1"/>
  <c r="L140" i="6" s="1"/>
  <c r="T139" i="6"/>
  <c r="AF133" i="6"/>
  <c r="AG154" i="6" s="1"/>
  <c r="U137" i="6"/>
  <c r="X137" i="6" s="1"/>
  <c r="Y137" i="6" s="1"/>
  <c r="R138" i="6"/>
  <c r="W220" i="6"/>
  <c r="AC134" i="6"/>
  <c r="AE134" i="6" s="1"/>
  <c r="AA135" i="6"/>
  <c r="V221" i="6"/>
  <c r="S137" i="6"/>
  <c r="H138" i="6"/>
  <c r="Z136" i="5"/>
  <c r="U137" i="5"/>
  <c r="X137" i="5" s="1"/>
  <c r="Y137" i="5" s="1"/>
  <c r="R138" i="5"/>
  <c r="AF133" i="5"/>
  <c r="AG154" i="5" s="1"/>
  <c r="V221" i="5"/>
  <c r="H138" i="5"/>
  <c r="S137" i="5"/>
  <c r="L140" i="5" a="1"/>
  <c r="L140" i="5" s="1"/>
  <c r="T139" i="5"/>
  <c r="AC134" i="5"/>
  <c r="AE134" i="5" s="1"/>
  <c r="AA135" i="5"/>
  <c r="W220" i="5"/>
  <c r="AD134" i="5"/>
  <c r="AB134" i="5"/>
  <c r="AF133" i="4"/>
  <c r="AG154" i="4" s="1"/>
  <c r="Z136" i="4"/>
  <c r="V221" i="4"/>
  <c r="H138" i="4"/>
  <c r="S137" i="4"/>
  <c r="AD134" i="4"/>
  <c r="AB134" i="4"/>
  <c r="L140" i="4" a="1"/>
  <c r="L140" i="4" s="1"/>
  <c r="T139" i="4"/>
  <c r="U137" i="4"/>
  <c r="X137" i="4" s="1"/>
  <c r="Y137" i="4" s="1"/>
  <c r="R138" i="4"/>
  <c r="AC134" i="4"/>
  <c r="AE134" i="4" s="1"/>
  <c r="AA135" i="4"/>
  <c r="W220" i="4"/>
  <c r="Z136" i="1"/>
  <c r="AD134" i="1"/>
  <c r="AB134" i="1"/>
  <c r="AF133" i="1"/>
  <c r="AG154" i="1" s="1"/>
  <c r="U137" i="1"/>
  <c r="X137" i="1" s="1"/>
  <c r="Y137" i="1" s="1"/>
  <c r="R138" i="1"/>
  <c r="V221" i="1"/>
  <c r="H138" i="1"/>
  <c r="S137" i="1"/>
  <c r="AA135" i="1"/>
  <c r="AC134" i="1"/>
  <c r="AE134" i="1" s="1"/>
  <c r="L140" i="1" a="1"/>
  <c r="L140" i="1" s="1"/>
  <c r="T139" i="1"/>
  <c r="W220" i="1"/>
  <c r="Z137" i="11" l="1"/>
  <c r="R139" i="11"/>
  <c r="U138" i="11"/>
  <c r="X138" i="11" s="1"/>
  <c r="Y138" i="11" s="1"/>
  <c r="T140" i="11"/>
  <c r="L141" i="11" a="1"/>
  <c r="L141" i="11" s="1"/>
  <c r="W221" i="11"/>
  <c r="AF134" i="11"/>
  <c r="AG155" i="11" s="1"/>
  <c r="AA136" i="11"/>
  <c r="AC135" i="11"/>
  <c r="AE135" i="11" s="1"/>
  <c r="V222" i="11"/>
  <c r="S138" i="11"/>
  <c r="H139" i="11"/>
  <c r="AD135" i="11"/>
  <c r="AB135" i="11"/>
  <c r="Z137" i="10"/>
  <c r="U138" i="10"/>
  <c r="X138" i="10" s="1"/>
  <c r="Y138" i="10" s="1"/>
  <c r="R139" i="10"/>
  <c r="AF134" i="10"/>
  <c r="AG155" i="10" s="1"/>
  <c r="W221" i="10"/>
  <c r="T139" i="10"/>
  <c r="L140" i="10" a="1"/>
  <c r="L140" i="10" s="1"/>
  <c r="AC135" i="10"/>
  <c r="AE135" i="10" s="1"/>
  <c r="AA136" i="10"/>
  <c r="AD135" i="10"/>
  <c r="AB135" i="10"/>
  <c r="V222" i="10"/>
  <c r="H139" i="10"/>
  <c r="S138" i="10"/>
  <c r="Z137" i="9"/>
  <c r="T139" i="9"/>
  <c r="L140" i="9" a="1"/>
  <c r="L140" i="9" s="1"/>
  <c r="U138" i="9"/>
  <c r="X138" i="9" s="1"/>
  <c r="Y138" i="9" s="1"/>
  <c r="R139" i="9"/>
  <c r="V222" i="9"/>
  <c r="S138" i="9"/>
  <c r="H139" i="9"/>
  <c r="AD135" i="9"/>
  <c r="AB135" i="9"/>
  <c r="AC135" i="9"/>
  <c r="AE135" i="9" s="1"/>
  <c r="AA136" i="9"/>
  <c r="W221" i="9"/>
  <c r="AF134" i="9"/>
  <c r="AG155" i="9" s="1"/>
  <c r="Z137" i="8"/>
  <c r="T140" i="8"/>
  <c r="L141" i="8" a="1"/>
  <c r="L141" i="8" s="1"/>
  <c r="V222" i="8"/>
  <c r="H139" i="8"/>
  <c r="S138" i="8"/>
  <c r="AD135" i="8"/>
  <c r="AB135" i="8"/>
  <c r="W221" i="8"/>
  <c r="U138" i="8"/>
  <c r="X138" i="8" s="1"/>
  <c r="Y138" i="8" s="1"/>
  <c r="R139" i="8"/>
  <c r="AF134" i="8"/>
  <c r="AG155" i="8" s="1"/>
  <c r="AA136" i="8"/>
  <c r="AC135" i="8"/>
  <c r="AE135" i="8" s="1"/>
  <c r="Z137" i="7"/>
  <c r="AD135" i="7"/>
  <c r="AB135" i="7"/>
  <c r="V222" i="7"/>
  <c r="H139" i="7"/>
  <c r="S138" i="7"/>
  <c r="AF134" i="7"/>
  <c r="AG155" i="7" s="1"/>
  <c r="W221" i="7"/>
  <c r="U138" i="7"/>
  <c r="X138" i="7" s="1"/>
  <c r="Y138" i="7" s="1"/>
  <c r="R139" i="7"/>
  <c r="AA136" i="7"/>
  <c r="AC135" i="7"/>
  <c r="AE135" i="7" s="1"/>
  <c r="L140" i="7" a="1"/>
  <c r="L140" i="7" s="1"/>
  <c r="T139" i="7"/>
  <c r="Z137" i="6"/>
  <c r="AF134" i="6"/>
  <c r="W221" i="6"/>
  <c r="U138" i="6"/>
  <c r="X138" i="6" s="1"/>
  <c r="Y138" i="6" s="1"/>
  <c r="R139" i="6"/>
  <c r="L141" i="6" a="1"/>
  <c r="L141" i="6" s="1"/>
  <c r="T140" i="6"/>
  <c r="AG155" i="6"/>
  <c r="AD135" i="6"/>
  <c r="AB135" i="6"/>
  <c r="AC135" i="6"/>
  <c r="AE135" i="6" s="1"/>
  <c r="AA136" i="6"/>
  <c r="V222" i="6"/>
  <c r="S138" i="6"/>
  <c r="H139" i="6"/>
  <c r="Z137" i="5"/>
  <c r="AF134" i="5"/>
  <c r="AG155" i="5" s="1"/>
  <c r="L141" i="5" a="1"/>
  <c r="L141" i="5" s="1"/>
  <c r="T140" i="5"/>
  <c r="U138" i="5"/>
  <c r="X138" i="5" s="1"/>
  <c r="Y138" i="5" s="1"/>
  <c r="R139" i="5"/>
  <c r="AD135" i="5"/>
  <c r="AB135" i="5"/>
  <c r="V222" i="5"/>
  <c r="H139" i="5"/>
  <c r="S138" i="5"/>
  <c r="AC135" i="5"/>
  <c r="AE135" i="5" s="1"/>
  <c r="AA136" i="5"/>
  <c r="W221" i="5"/>
  <c r="AF134" i="4"/>
  <c r="AG155" i="4" s="1"/>
  <c r="Z137" i="4"/>
  <c r="L141" i="4" a="1"/>
  <c r="L141" i="4" s="1"/>
  <c r="T140" i="4"/>
  <c r="U138" i="4"/>
  <c r="X138" i="4" s="1"/>
  <c r="Y138" i="4" s="1"/>
  <c r="R139" i="4"/>
  <c r="W221" i="4"/>
  <c r="AD135" i="4"/>
  <c r="AB135" i="4"/>
  <c r="AA136" i="4"/>
  <c r="AC135" i="4"/>
  <c r="AE135" i="4" s="1"/>
  <c r="V222" i="4"/>
  <c r="H139" i="4"/>
  <c r="S138" i="4"/>
  <c r="Z137" i="1"/>
  <c r="AD135" i="1"/>
  <c r="AB135" i="1"/>
  <c r="U138" i="1"/>
  <c r="X138" i="1" s="1"/>
  <c r="Y138" i="1" s="1"/>
  <c r="R139" i="1"/>
  <c r="W221" i="1"/>
  <c r="L141" i="1" a="1"/>
  <c r="L141" i="1" s="1"/>
  <c r="T140" i="1"/>
  <c r="V222" i="1"/>
  <c r="H139" i="1"/>
  <c r="S138" i="1"/>
  <c r="AC135" i="1"/>
  <c r="AE135" i="1" s="1"/>
  <c r="AA136" i="1"/>
  <c r="AF134" i="1"/>
  <c r="AG155" i="1" s="1"/>
  <c r="Z138" i="11" l="1"/>
  <c r="AF135" i="11"/>
  <c r="AG156" i="11" s="1"/>
  <c r="W222" i="11"/>
  <c r="L142" i="11" a="1"/>
  <c r="L142" i="11" s="1"/>
  <c r="T141" i="11"/>
  <c r="V223" i="11"/>
  <c r="S139" i="11"/>
  <c r="H140" i="11"/>
  <c r="AB136" i="11"/>
  <c r="AD136" i="11"/>
  <c r="U139" i="11"/>
  <c r="X139" i="11" s="1"/>
  <c r="Y139" i="11" s="1"/>
  <c r="R140" i="11"/>
  <c r="AC136" i="11"/>
  <c r="AE136" i="11" s="1"/>
  <c r="AA137" i="11"/>
  <c r="Z138" i="10"/>
  <c r="V223" i="10"/>
  <c r="H140" i="10"/>
  <c r="S139" i="10"/>
  <c r="AF135" i="10"/>
  <c r="AG156" i="10" s="1"/>
  <c r="U139" i="10"/>
  <c r="X139" i="10" s="1"/>
  <c r="Y139" i="10" s="1"/>
  <c r="R140" i="10"/>
  <c r="W222" i="10"/>
  <c r="AD136" i="10"/>
  <c r="AB136" i="10"/>
  <c r="AC136" i="10"/>
  <c r="AE136" i="10" s="1"/>
  <c r="AA137" i="10"/>
  <c r="L141" i="10" a="1"/>
  <c r="L141" i="10" s="1"/>
  <c r="T140" i="10"/>
  <c r="Z138" i="9"/>
  <c r="L141" i="9" a="1"/>
  <c r="L141" i="9" s="1"/>
  <c r="T140" i="9"/>
  <c r="AF135" i="9"/>
  <c r="AG156" i="9" s="1"/>
  <c r="W222" i="9"/>
  <c r="AD136" i="9"/>
  <c r="AB136" i="9"/>
  <c r="AC136" i="9"/>
  <c r="AE136" i="9" s="1"/>
  <c r="AA137" i="9"/>
  <c r="V223" i="9"/>
  <c r="H140" i="9"/>
  <c r="S139" i="9"/>
  <c r="U139" i="9"/>
  <c r="X139" i="9" s="1"/>
  <c r="Y139" i="9" s="1"/>
  <c r="R140" i="9"/>
  <c r="Z138" i="8"/>
  <c r="R140" i="8"/>
  <c r="U139" i="8"/>
  <c r="X139" i="8" s="1"/>
  <c r="Y139" i="8" s="1"/>
  <c r="V223" i="8"/>
  <c r="H140" i="8"/>
  <c r="S139" i="8"/>
  <c r="W222" i="8"/>
  <c r="L142" i="8" a="1"/>
  <c r="L142" i="8" s="1"/>
  <c r="T141" i="8"/>
  <c r="AB136" i="8"/>
  <c r="AD136" i="8"/>
  <c r="AC136" i="8"/>
  <c r="AE136" i="8" s="1"/>
  <c r="AA137" i="8"/>
  <c r="AF135" i="8"/>
  <c r="AG156" i="8" s="1"/>
  <c r="Z138" i="7"/>
  <c r="AD136" i="7"/>
  <c r="AB136" i="7"/>
  <c r="W222" i="7"/>
  <c r="R140" i="7"/>
  <c r="U139" i="7"/>
  <c r="X139" i="7" s="1"/>
  <c r="Y139" i="7" s="1"/>
  <c r="AF135" i="7"/>
  <c r="AG156" i="7" s="1"/>
  <c r="V223" i="7"/>
  <c r="H140" i="7"/>
  <c r="S139" i="7"/>
  <c r="AA137" i="7"/>
  <c r="AC136" i="7"/>
  <c r="AE136" i="7" s="1"/>
  <c r="L141" i="7" a="1"/>
  <c r="L141" i="7" s="1"/>
  <c r="T140" i="7"/>
  <c r="Z138" i="6"/>
  <c r="AD136" i="6"/>
  <c r="AB136" i="6"/>
  <c r="L142" i="6" a="1"/>
  <c r="L142" i="6" s="1"/>
  <c r="T141" i="6"/>
  <c r="W222" i="6"/>
  <c r="AF135" i="6"/>
  <c r="AG156" i="6" s="1"/>
  <c r="AC136" i="6"/>
  <c r="AE136" i="6" s="1"/>
  <c r="AA137" i="6"/>
  <c r="U139" i="6"/>
  <c r="X139" i="6" s="1"/>
  <c r="Y139" i="6" s="1"/>
  <c r="R140" i="6"/>
  <c r="V223" i="6"/>
  <c r="H140" i="6"/>
  <c r="S139" i="6"/>
  <c r="Z138" i="5"/>
  <c r="AD136" i="5"/>
  <c r="AB136" i="5"/>
  <c r="V223" i="5"/>
  <c r="H140" i="5"/>
  <c r="S139" i="5"/>
  <c r="AF135" i="5"/>
  <c r="AG156" i="5" s="1"/>
  <c r="W222" i="5"/>
  <c r="U139" i="5"/>
  <c r="X139" i="5" s="1"/>
  <c r="Y139" i="5" s="1"/>
  <c r="R140" i="5"/>
  <c r="AC136" i="5"/>
  <c r="AE136" i="5" s="1"/>
  <c r="AA137" i="5"/>
  <c r="L142" i="5" a="1"/>
  <c r="L142" i="5" s="1"/>
  <c r="T141" i="5"/>
  <c r="AF135" i="4"/>
  <c r="AG156" i="4" s="1"/>
  <c r="Z138" i="4"/>
  <c r="W222" i="4"/>
  <c r="L142" i="4" a="1"/>
  <c r="L142" i="4" s="1"/>
  <c r="T141" i="4"/>
  <c r="V223" i="4"/>
  <c r="H140" i="4"/>
  <c r="S139" i="4"/>
  <c r="AD136" i="4"/>
  <c r="AB136" i="4"/>
  <c r="R140" i="4"/>
  <c r="U139" i="4"/>
  <c r="X139" i="4" s="1"/>
  <c r="Y139" i="4" s="1"/>
  <c r="AA137" i="4"/>
  <c r="AC136" i="4"/>
  <c r="AE136" i="4" s="1"/>
  <c r="Z138" i="1"/>
  <c r="AD136" i="1"/>
  <c r="AB136" i="1"/>
  <c r="W222" i="1"/>
  <c r="AF135" i="1"/>
  <c r="AG156" i="1" s="1"/>
  <c r="V223" i="1"/>
  <c r="H140" i="1"/>
  <c r="S139" i="1"/>
  <c r="U139" i="1"/>
  <c r="X139" i="1" s="1"/>
  <c r="Y139" i="1" s="1"/>
  <c r="R140" i="1"/>
  <c r="AC136" i="1"/>
  <c r="AE136" i="1" s="1"/>
  <c r="AA137" i="1"/>
  <c r="L142" i="1" a="1"/>
  <c r="L142" i="1" s="1"/>
  <c r="T141" i="1"/>
  <c r="Z139" i="11" l="1"/>
  <c r="L143" i="11" a="1"/>
  <c r="L143" i="11" s="1"/>
  <c r="T142" i="11"/>
  <c r="U140" i="11"/>
  <c r="X140" i="11" s="1"/>
  <c r="Y140" i="11" s="1"/>
  <c r="R141" i="11"/>
  <c r="AF136" i="11"/>
  <c r="AG157" i="11" s="1"/>
  <c r="V224" i="11"/>
  <c r="H141" i="11"/>
  <c r="S140" i="11"/>
  <c r="W223" i="11"/>
  <c r="AC137" i="11"/>
  <c r="AE137" i="11" s="1"/>
  <c r="AA138" i="11"/>
  <c r="AD137" i="11"/>
  <c r="AB137" i="11"/>
  <c r="Z139" i="10"/>
  <c r="AD137" i="10"/>
  <c r="AB137" i="10"/>
  <c r="U140" i="10"/>
  <c r="X140" i="10" s="1"/>
  <c r="Y140" i="10" s="1"/>
  <c r="R141" i="10"/>
  <c r="V224" i="10"/>
  <c r="H141" i="10"/>
  <c r="S140" i="10"/>
  <c r="W223" i="10"/>
  <c r="AF136" i="10"/>
  <c r="AG157" i="10" s="1"/>
  <c r="AC137" i="10"/>
  <c r="AE137" i="10" s="1"/>
  <c r="AA138" i="10"/>
  <c r="L142" i="10" a="1"/>
  <c r="L142" i="10" s="1"/>
  <c r="T141" i="10"/>
  <c r="Z139" i="9"/>
  <c r="W223" i="9"/>
  <c r="AD137" i="9"/>
  <c r="AB137" i="9"/>
  <c r="V224" i="9"/>
  <c r="H141" i="9"/>
  <c r="S140" i="9"/>
  <c r="L142" i="9" a="1"/>
  <c r="L142" i="9" s="1"/>
  <c r="T141" i="9"/>
  <c r="U140" i="9"/>
  <c r="X140" i="9" s="1"/>
  <c r="Y140" i="9" s="1"/>
  <c r="R141" i="9"/>
  <c r="AC137" i="9"/>
  <c r="AE137" i="9" s="1"/>
  <c r="AA138" i="9"/>
  <c r="AF136" i="9"/>
  <c r="AG157" i="9" s="1"/>
  <c r="Z139" i="8"/>
  <c r="AF136" i="8"/>
  <c r="AG157" i="8" s="1"/>
  <c r="AD137" i="8"/>
  <c r="AB137" i="8"/>
  <c r="W223" i="8"/>
  <c r="T142" i="8"/>
  <c r="L143" i="8" a="1"/>
  <c r="L143" i="8" s="1"/>
  <c r="U140" i="8"/>
  <c r="X140" i="8" s="1"/>
  <c r="Y140" i="8" s="1"/>
  <c r="R141" i="8"/>
  <c r="V224" i="8"/>
  <c r="S140" i="8"/>
  <c r="H141" i="8"/>
  <c r="AC137" i="8"/>
  <c r="AE137" i="8" s="1"/>
  <c r="AA138" i="8"/>
  <c r="V224" i="7"/>
  <c r="H141" i="7"/>
  <c r="S140" i="7"/>
  <c r="T141" i="7"/>
  <c r="L142" i="7" a="1"/>
  <c r="L142" i="7" s="1"/>
  <c r="Z139" i="7"/>
  <c r="AF136" i="7"/>
  <c r="AG157" i="7" s="1"/>
  <c r="W223" i="7"/>
  <c r="R141" i="7"/>
  <c r="U140" i="7"/>
  <c r="X140" i="7" s="1"/>
  <c r="Y140" i="7" s="1"/>
  <c r="AB137" i="7"/>
  <c r="AD137" i="7"/>
  <c r="AA138" i="7"/>
  <c r="AC137" i="7"/>
  <c r="AE137" i="7" s="1"/>
  <c r="Z139" i="6"/>
  <c r="W223" i="6"/>
  <c r="U140" i="6"/>
  <c r="X140" i="6" s="1"/>
  <c r="Y140" i="6" s="1"/>
  <c r="R141" i="6"/>
  <c r="AF136" i="6"/>
  <c r="AG157" i="6" s="1"/>
  <c r="AD137" i="6"/>
  <c r="AB137" i="6"/>
  <c r="L143" i="6" a="1"/>
  <c r="L143" i="6" s="1"/>
  <c r="T142" i="6"/>
  <c r="AA138" i="6"/>
  <c r="AC137" i="6"/>
  <c r="AE137" i="6" s="1"/>
  <c r="V224" i="6"/>
  <c r="H141" i="6"/>
  <c r="S140" i="6"/>
  <c r="Z139" i="5"/>
  <c r="AF136" i="5"/>
  <c r="AD137" i="5"/>
  <c r="AB137" i="5"/>
  <c r="U140" i="5"/>
  <c r="X140" i="5" s="1"/>
  <c r="Y140" i="5" s="1"/>
  <c r="R141" i="5"/>
  <c r="AG157" i="5"/>
  <c r="V224" i="5"/>
  <c r="H141" i="5"/>
  <c r="S140" i="5"/>
  <c r="W223" i="5"/>
  <c r="AC137" i="5"/>
  <c r="AE137" i="5" s="1"/>
  <c r="AA138" i="5"/>
  <c r="L143" i="5" a="1"/>
  <c r="L143" i="5" s="1"/>
  <c r="T142" i="5"/>
  <c r="AF136" i="4"/>
  <c r="AG157" i="4" s="1"/>
  <c r="Z139" i="4"/>
  <c r="AD137" i="4"/>
  <c r="AB137" i="4"/>
  <c r="U140" i="4"/>
  <c r="X140" i="4" s="1"/>
  <c r="Y140" i="4" s="1"/>
  <c r="R141" i="4"/>
  <c r="W223" i="4"/>
  <c r="L143" i="4" a="1"/>
  <c r="L143" i="4" s="1"/>
  <c r="T142" i="4"/>
  <c r="AA138" i="4"/>
  <c r="AC137" i="4"/>
  <c r="AE137" i="4" s="1"/>
  <c r="V224" i="4"/>
  <c r="H141" i="4"/>
  <c r="S140" i="4"/>
  <c r="Z139" i="1"/>
  <c r="W223" i="1"/>
  <c r="T142" i="1"/>
  <c r="L143" i="1" a="1"/>
  <c r="L143" i="1" s="1"/>
  <c r="AF136" i="1"/>
  <c r="AG157" i="1" s="1"/>
  <c r="AA138" i="1"/>
  <c r="AC137" i="1"/>
  <c r="AE137" i="1" s="1"/>
  <c r="AD137" i="1"/>
  <c r="AB137" i="1"/>
  <c r="R141" i="1"/>
  <c r="U140" i="1"/>
  <c r="X140" i="1" s="1"/>
  <c r="Y140" i="1" s="1"/>
  <c r="V224" i="1"/>
  <c r="H141" i="1"/>
  <c r="S140" i="1"/>
  <c r="Z140" i="11" l="1"/>
  <c r="AF137" i="11"/>
  <c r="AG158" i="11" s="1"/>
  <c r="V225" i="11"/>
  <c r="H142" i="11"/>
  <c r="S141" i="11"/>
  <c r="U141" i="11"/>
  <c r="X141" i="11" s="1"/>
  <c r="Y141" i="11" s="1"/>
  <c r="R142" i="11"/>
  <c r="AD138" i="11"/>
  <c r="AB138" i="11"/>
  <c r="L144" i="11" a="1"/>
  <c r="L144" i="11" s="1"/>
  <c r="T143" i="11"/>
  <c r="W224" i="11"/>
  <c r="AA139" i="11"/>
  <c r="AC138" i="11"/>
  <c r="AE138" i="11" s="1"/>
  <c r="Z140" i="10"/>
  <c r="AF137" i="10"/>
  <c r="AG158" i="10" s="1"/>
  <c r="U141" i="10"/>
  <c r="X141" i="10" s="1"/>
  <c r="Y141" i="10" s="1"/>
  <c r="R142" i="10"/>
  <c r="AD138" i="10"/>
  <c r="AB138" i="10"/>
  <c r="V225" i="10"/>
  <c r="H142" i="10"/>
  <c r="S141" i="10"/>
  <c r="W224" i="10"/>
  <c r="AC138" i="10"/>
  <c r="AE138" i="10" s="1"/>
  <c r="AA139" i="10"/>
  <c r="L143" i="10" a="1"/>
  <c r="L143" i="10" s="1"/>
  <c r="T142" i="10"/>
  <c r="Z140" i="9"/>
  <c r="AD138" i="9"/>
  <c r="AB138" i="9"/>
  <c r="AF137" i="9"/>
  <c r="AG158" i="9" s="1"/>
  <c r="U141" i="9"/>
  <c r="X141" i="9" s="1"/>
  <c r="Y141" i="9" s="1"/>
  <c r="R142" i="9"/>
  <c r="V225" i="9"/>
  <c r="H142" i="9"/>
  <c r="S141" i="9"/>
  <c r="W224" i="9"/>
  <c r="AC138" i="9"/>
  <c r="AE138" i="9" s="1"/>
  <c r="AA139" i="9"/>
  <c r="L143" i="9" a="1"/>
  <c r="L143" i="9" s="1"/>
  <c r="T142" i="9"/>
  <c r="Z140" i="8"/>
  <c r="W224" i="8"/>
  <c r="V225" i="8"/>
  <c r="H142" i="8"/>
  <c r="S141" i="8"/>
  <c r="U141" i="8"/>
  <c r="X141" i="8" s="1"/>
  <c r="Y141" i="8" s="1"/>
  <c r="R142" i="8"/>
  <c r="AD138" i="8"/>
  <c r="AB138" i="8"/>
  <c r="AA139" i="8"/>
  <c r="AC138" i="8"/>
  <c r="AE138" i="8" s="1"/>
  <c r="L144" i="8" a="1"/>
  <c r="L144" i="8" s="1"/>
  <c r="T143" i="8"/>
  <c r="AF137" i="8"/>
  <c r="AG158" i="8" s="1"/>
  <c r="Z140" i="7"/>
  <c r="R142" i="7"/>
  <c r="U141" i="7"/>
  <c r="X141" i="7" s="1"/>
  <c r="Y141" i="7" s="1"/>
  <c r="AC138" i="7"/>
  <c r="AE138" i="7" s="1"/>
  <c r="AA139" i="7"/>
  <c r="AF137" i="7"/>
  <c r="AG158" i="7" s="1"/>
  <c r="V225" i="7"/>
  <c r="S141" i="7"/>
  <c r="H142" i="7"/>
  <c r="T142" i="7"/>
  <c r="L143" i="7" a="1"/>
  <c r="L143" i="7" s="1"/>
  <c r="AD138" i="7"/>
  <c r="AB138" i="7"/>
  <c r="W224" i="7"/>
  <c r="Z140" i="6"/>
  <c r="AF137" i="6"/>
  <c r="AG158" i="6" s="1"/>
  <c r="T143" i="6"/>
  <c r="L144" i="6" a="1"/>
  <c r="L144" i="6" s="1"/>
  <c r="R142" i="6"/>
  <c r="U141" i="6"/>
  <c r="X141" i="6" s="1"/>
  <c r="Y141" i="6" s="1"/>
  <c r="AB138" i="6"/>
  <c r="AD138" i="6"/>
  <c r="AC138" i="6"/>
  <c r="AE138" i="6" s="1"/>
  <c r="AA139" i="6"/>
  <c r="W224" i="6"/>
  <c r="V225" i="6"/>
  <c r="H142" i="6"/>
  <c r="S141" i="6"/>
  <c r="Z140" i="5"/>
  <c r="AF137" i="5"/>
  <c r="W224" i="5"/>
  <c r="AD138" i="5"/>
  <c r="AB138" i="5"/>
  <c r="V225" i="5"/>
  <c r="H142" i="5"/>
  <c r="S141" i="5"/>
  <c r="U141" i="5"/>
  <c r="X141" i="5" s="1"/>
  <c r="Y141" i="5" s="1"/>
  <c r="R142" i="5"/>
  <c r="AG158" i="5"/>
  <c r="AA139" i="5"/>
  <c r="AC138" i="5"/>
  <c r="AE138" i="5" s="1"/>
  <c r="L144" i="5" a="1"/>
  <c r="L144" i="5" s="1"/>
  <c r="T143" i="5"/>
  <c r="AF137" i="4"/>
  <c r="AG158" i="4" s="1"/>
  <c r="Z140" i="4"/>
  <c r="AD138" i="4"/>
  <c r="AB138" i="4"/>
  <c r="U141" i="4"/>
  <c r="X141" i="4" s="1"/>
  <c r="Y141" i="4" s="1"/>
  <c r="R142" i="4"/>
  <c r="V225" i="4"/>
  <c r="S141" i="4"/>
  <c r="H142" i="4"/>
  <c r="W224" i="4"/>
  <c r="AA139" i="4"/>
  <c r="AC138" i="4"/>
  <c r="AE138" i="4" s="1"/>
  <c r="T143" i="4"/>
  <c r="L144" i="4" a="1"/>
  <c r="L144" i="4" s="1"/>
  <c r="Z140" i="1"/>
  <c r="V225" i="1"/>
  <c r="H142" i="1"/>
  <c r="S141" i="1"/>
  <c r="W224" i="1"/>
  <c r="AB138" i="1"/>
  <c r="AD138" i="1"/>
  <c r="AF137" i="1"/>
  <c r="R142" i="1"/>
  <c r="U141" i="1"/>
  <c r="X141" i="1" s="1"/>
  <c r="Y141" i="1" s="1"/>
  <c r="AG158" i="1"/>
  <c r="AA139" i="1"/>
  <c r="AC138" i="1"/>
  <c r="AE138" i="1" s="1"/>
  <c r="T143" i="1"/>
  <c r="L144" i="1" a="1"/>
  <c r="L144" i="1" s="1"/>
  <c r="Z141" i="11" l="1"/>
  <c r="AB139" i="11"/>
  <c r="AD139" i="11"/>
  <c r="V226" i="11"/>
  <c r="H143" i="11"/>
  <c r="S142" i="11"/>
  <c r="W225" i="11"/>
  <c r="R143" i="11"/>
  <c r="U142" i="11"/>
  <c r="X142" i="11" s="1"/>
  <c r="Y142" i="11" s="1"/>
  <c r="L145" i="11" a="1"/>
  <c r="L145" i="11" s="1"/>
  <c r="T144" i="11"/>
  <c r="AA140" i="11"/>
  <c r="AC139" i="11"/>
  <c r="AE139" i="11" s="1"/>
  <c r="AF138" i="11"/>
  <c r="AG159" i="11" s="1"/>
  <c r="Z141" i="10"/>
  <c r="AF138" i="10"/>
  <c r="AG159" i="10" s="1"/>
  <c r="AD139" i="10"/>
  <c r="AB139" i="10"/>
  <c r="U142" i="10"/>
  <c r="X142" i="10" s="1"/>
  <c r="Y142" i="10" s="1"/>
  <c r="R143" i="10"/>
  <c r="V226" i="10"/>
  <c r="H143" i="10"/>
  <c r="S142" i="10"/>
  <c r="W225" i="10"/>
  <c r="AA140" i="10"/>
  <c r="AC139" i="10"/>
  <c r="AE139" i="10" s="1"/>
  <c r="L144" i="10" a="1"/>
  <c r="L144" i="10" s="1"/>
  <c r="T143" i="10"/>
  <c r="Z141" i="9"/>
  <c r="AF138" i="9"/>
  <c r="AG159" i="9" s="1"/>
  <c r="AD139" i="9"/>
  <c r="AB139" i="9"/>
  <c r="W225" i="9"/>
  <c r="V226" i="9"/>
  <c r="H143" i="9"/>
  <c r="S142" i="9"/>
  <c r="U142" i="9"/>
  <c r="X142" i="9" s="1"/>
  <c r="Y142" i="9" s="1"/>
  <c r="R143" i="9"/>
  <c r="AC139" i="9"/>
  <c r="AE139" i="9" s="1"/>
  <c r="AA140" i="9"/>
  <c r="L144" i="9" a="1"/>
  <c r="L144" i="9" s="1"/>
  <c r="T143" i="9"/>
  <c r="Z141" i="8"/>
  <c r="L145" i="8" a="1"/>
  <c r="L145" i="8" s="1"/>
  <c r="T144" i="8"/>
  <c r="AF138" i="8"/>
  <c r="AG159" i="8" s="1"/>
  <c r="AD139" i="8"/>
  <c r="AB139" i="8"/>
  <c r="R143" i="8"/>
  <c r="U142" i="8"/>
  <c r="X142" i="8" s="1"/>
  <c r="Y142" i="8" s="1"/>
  <c r="H143" i="8"/>
  <c r="V226" i="8"/>
  <c r="S142" i="8"/>
  <c r="AA140" i="8"/>
  <c r="AC139" i="8"/>
  <c r="AE139" i="8" s="1"/>
  <c r="W225" i="8"/>
  <c r="Z141" i="7"/>
  <c r="W225" i="7"/>
  <c r="T143" i="7"/>
  <c r="L144" i="7" a="1"/>
  <c r="L144" i="7" s="1"/>
  <c r="AF138" i="7"/>
  <c r="AG159" i="7" s="1"/>
  <c r="AC139" i="7"/>
  <c r="AE139" i="7" s="1"/>
  <c r="AA140" i="7"/>
  <c r="V226" i="7"/>
  <c r="S142" i="7"/>
  <c r="H143" i="7"/>
  <c r="AD139" i="7"/>
  <c r="AB139" i="7"/>
  <c r="U142" i="7"/>
  <c r="X142" i="7" s="1"/>
  <c r="Y142" i="7" s="1"/>
  <c r="R143" i="7"/>
  <c r="Z141" i="6"/>
  <c r="AB139" i="6"/>
  <c r="AD139" i="6"/>
  <c r="W225" i="6"/>
  <c r="AF138" i="6"/>
  <c r="AG159" i="6" s="1"/>
  <c r="T144" i="6"/>
  <c r="L145" i="6" a="1"/>
  <c r="L145" i="6" s="1"/>
  <c r="AC139" i="6"/>
  <c r="AE139" i="6" s="1"/>
  <c r="AA140" i="6"/>
  <c r="R143" i="6"/>
  <c r="U142" i="6"/>
  <c r="X142" i="6" s="1"/>
  <c r="Y142" i="6" s="1"/>
  <c r="V226" i="6"/>
  <c r="H143" i="6"/>
  <c r="S142" i="6"/>
  <c r="Z141" i="5"/>
  <c r="R143" i="5"/>
  <c r="U142" i="5"/>
  <c r="X142" i="5" s="1"/>
  <c r="Y142" i="5" s="1"/>
  <c r="W225" i="5"/>
  <c r="AD139" i="5"/>
  <c r="AB139" i="5"/>
  <c r="AF138" i="5"/>
  <c r="AG159" i="5" s="1"/>
  <c r="V226" i="5"/>
  <c r="H143" i="5"/>
  <c r="S142" i="5"/>
  <c r="AA140" i="5"/>
  <c r="AC139" i="5"/>
  <c r="AE139" i="5" s="1"/>
  <c r="T144" i="5"/>
  <c r="L145" i="5" a="1"/>
  <c r="L145" i="5" s="1"/>
  <c r="AF138" i="4"/>
  <c r="AG159" i="4" s="1"/>
  <c r="Z141" i="4"/>
  <c r="V226" i="4"/>
  <c r="S142" i="4"/>
  <c r="H143" i="4"/>
  <c r="R143" i="4"/>
  <c r="U142" i="4"/>
  <c r="X142" i="4" s="1"/>
  <c r="Y142" i="4" s="1"/>
  <c r="W225" i="4"/>
  <c r="AB139" i="4"/>
  <c r="AD139" i="4"/>
  <c r="AA140" i="4"/>
  <c r="AC139" i="4"/>
  <c r="AE139" i="4" s="1"/>
  <c r="T144" i="4"/>
  <c r="L145" i="4" a="1"/>
  <c r="L145" i="4" s="1"/>
  <c r="Z141" i="1"/>
  <c r="AF138" i="1"/>
  <c r="AG159" i="1" s="1"/>
  <c r="AD139" i="1"/>
  <c r="AB139" i="1"/>
  <c r="R143" i="1"/>
  <c r="U142" i="1"/>
  <c r="X142" i="1" s="1"/>
  <c r="Y142" i="1" s="1"/>
  <c r="V226" i="1"/>
  <c r="S142" i="1"/>
  <c r="H143" i="1"/>
  <c r="W225" i="1"/>
  <c r="AC139" i="1"/>
  <c r="AE139" i="1" s="1"/>
  <c r="AA140" i="1"/>
  <c r="T144" i="1"/>
  <c r="L145" i="1" a="1"/>
  <c r="L145" i="1" s="1"/>
  <c r="Z142" i="11" l="1"/>
  <c r="V227" i="11"/>
  <c r="H144" i="11"/>
  <c r="S143" i="11"/>
  <c r="W226" i="11"/>
  <c r="AD140" i="11"/>
  <c r="AB140" i="11"/>
  <c r="L146" i="11" a="1"/>
  <c r="L146" i="11" s="1"/>
  <c r="T145" i="11"/>
  <c r="AF139" i="11"/>
  <c r="AG160" i="11" s="1"/>
  <c r="U143" i="11"/>
  <c r="X143" i="11" s="1"/>
  <c r="Y143" i="11" s="1"/>
  <c r="R144" i="11"/>
  <c r="AA141" i="11"/>
  <c r="AC140" i="11"/>
  <c r="AE140" i="11" s="1"/>
  <c r="Z142" i="10"/>
  <c r="AD140" i="10"/>
  <c r="AB140" i="10"/>
  <c r="AF139" i="10"/>
  <c r="AG160" i="10" s="1"/>
  <c r="W226" i="10"/>
  <c r="V227" i="10"/>
  <c r="H144" i="10"/>
  <c r="S143" i="10"/>
  <c r="R144" i="10"/>
  <c r="U143" i="10"/>
  <c r="X143" i="10" s="1"/>
  <c r="Y143" i="10" s="1"/>
  <c r="AA141" i="10"/>
  <c r="AC140" i="10"/>
  <c r="AE140" i="10" s="1"/>
  <c r="L145" i="10" a="1"/>
  <c r="L145" i="10" s="1"/>
  <c r="T144" i="10"/>
  <c r="Z142" i="9"/>
  <c r="R144" i="9"/>
  <c r="U143" i="9"/>
  <c r="X143" i="9" s="1"/>
  <c r="Y143" i="9" s="1"/>
  <c r="AD140" i="9"/>
  <c r="AB140" i="9"/>
  <c r="AF139" i="9"/>
  <c r="AG160" i="9" s="1"/>
  <c r="V227" i="9"/>
  <c r="H144" i="9"/>
  <c r="S143" i="9"/>
  <c r="W226" i="9"/>
  <c r="AA141" i="9"/>
  <c r="AC140" i="9"/>
  <c r="AE140" i="9" s="1"/>
  <c r="L145" i="9" a="1"/>
  <c r="L145" i="9" s="1"/>
  <c r="T144" i="9"/>
  <c r="Z142" i="8"/>
  <c r="AB140" i="8"/>
  <c r="AD140" i="8"/>
  <c r="AF139" i="8"/>
  <c r="AG160" i="8" s="1"/>
  <c r="W226" i="8"/>
  <c r="R144" i="8"/>
  <c r="U143" i="8"/>
  <c r="X143" i="8" s="1"/>
  <c r="Y143" i="8" s="1"/>
  <c r="T145" i="8"/>
  <c r="L146" i="8" a="1"/>
  <c r="L146" i="8" s="1"/>
  <c r="AA141" i="8"/>
  <c r="AC140" i="8"/>
  <c r="AE140" i="8" s="1"/>
  <c r="V227" i="8"/>
  <c r="S143" i="8"/>
  <c r="H144" i="8"/>
  <c r="Z142" i="7"/>
  <c r="V227" i="7"/>
  <c r="H144" i="7"/>
  <c r="S143" i="7"/>
  <c r="AD140" i="7"/>
  <c r="AB140" i="7"/>
  <c r="W226" i="7"/>
  <c r="L145" i="7" a="1"/>
  <c r="L145" i="7" s="1"/>
  <c r="T144" i="7"/>
  <c r="U143" i="7"/>
  <c r="X143" i="7" s="1"/>
  <c r="Y143" i="7" s="1"/>
  <c r="R144" i="7"/>
  <c r="AC140" i="7"/>
  <c r="AE140" i="7" s="1"/>
  <c r="AA141" i="7"/>
  <c r="AF139" i="7"/>
  <c r="AG160" i="7" s="1"/>
  <c r="Z142" i="6"/>
  <c r="W226" i="6"/>
  <c r="R144" i="6"/>
  <c r="U143" i="6"/>
  <c r="X143" i="6" s="1"/>
  <c r="Y143" i="6" s="1"/>
  <c r="AD140" i="6"/>
  <c r="AB140" i="6"/>
  <c r="AF139" i="6"/>
  <c r="AG160" i="6" s="1"/>
  <c r="AA141" i="6"/>
  <c r="AC140" i="6"/>
  <c r="AE140" i="6" s="1"/>
  <c r="T145" i="6"/>
  <c r="L146" i="6" a="1"/>
  <c r="L146" i="6" s="1"/>
  <c r="V227" i="6"/>
  <c r="S143" i="6"/>
  <c r="H144" i="6"/>
  <c r="Z142" i="5"/>
  <c r="AF139" i="5"/>
  <c r="AG160" i="5" s="1"/>
  <c r="AB140" i="5"/>
  <c r="AD140" i="5"/>
  <c r="W226" i="5"/>
  <c r="R144" i="5"/>
  <c r="U143" i="5"/>
  <c r="X143" i="5" s="1"/>
  <c r="Y143" i="5" s="1"/>
  <c r="T145" i="5"/>
  <c r="L146" i="5" a="1"/>
  <c r="L146" i="5" s="1"/>
  <c r="AC140" i="5"/>
  <c r="AE140" i="5" s="1"/>
  <c r="AA141" i="5"/>
  <c r="V227" i="5"/>
  <c r="S143" i="5"/>
  <c r="H144" i="5"/>
  <c r="AF139" i="4"/>
  <c r="AG160" i="4" s="1"/>
  <c r="Z142" i="4"/>
  <c r="T145" i="4"/>
  <c r="L146" i="4" a="1"/>
  <c r="L146" i="4" s="1"/>
  <c r="V227" i="4"/>
  <c r="S143" i="4"/>
  <c r="H144" i="4"/>
  <c r="AC140" i="4"/>
  <c r="AE140" i="4" s="1"/>
  <c r="AA141" i="4"/>
  <c r="AB140" i="4"/>
  <c r="AD140" i="4"/>
  <c r="R144" i="4"/>
  <c r="U143" i="4"/>
  <c r="X143" i="4" s="1"/>
  <c r="Y143" i="4" s="1"/>
  <c r="W226" i="4"/>
  <c r="Z142" i="1"/>
  <c r="AD140" i="1"/>
  <c r="AB140" i="1"/>
  <c r="W226" i="1"/>
  <c r="V227" i="1"/>
  <c r="S143" i="1"/>
  <c r="H144" i="1"/>
  <c r="U143" i="1"/>
  <c r="X143" i="1" s="1"/>
  <c r="Y143" i="1" s="1"/>
  <c r="R144" i="1"/>
  <c r="AF139" i="1"/>
  <c r="AG160" i="1" s="1"/>
  <c r="AC140" i="1"/>
  <c r="AE140" i="1" s="1"/>
  <c r="AA141" i="1"/>
  <c r="T145" i="1"/>
  <c r="L146" i="1" a="1"/>
  <c r="L146" i="1" s="1"/>
  <c r="Z143" i="11" l="1"/>
  <c r="R145" i="11"/>
  <c r="U144" i="11"/>
  <c r="X144" i="11" s="1"/>
  <c r="Y144" i="11" s="1"/>
  <c r="V228" i="11"/>
  <c r="S144" i="11"/>
  <c r="H145" i="11"/>
  <c r="T146" i="11"/>
  <c r="L147" i="11" a="1"/>
  <c r="L147" i="11" s="1"/>
  <c r="W227" i="11"/>
  <c r="AF140" i="11"/>
  <c r="AG161" i="11" s="1"/>
  <c r="AA142" i="11"/>
  <c r="AC141" i="11"/>
  <c r="AE141" i="11" s="1"/>
  <c r="AD141" i="11"/>
  <c r="AB141" i="11"/>
  <c r="Z143" i="10"/>
  <c r="R145" i="10"/>
  <c r="U144" i="10"/>
  <c r="X144" i="10" s="1"/>
  <c r="Y144" i="10" s="1"/>
  <c r="AF140" i="10"/>
  <c r="AG161" i="10" s="1"/>
  <c r="AB141" i="10"/>
  <c r="AD141" i="10"/>
  <c r="W227" i="10"/>
  <c r="V228" i="10"/>
  <c r="S144" i="10"/>
  <c r="H145" i="10"/>
  <c r="AC141" i="10"/>
  <c r="AE141" i="10" s="1"/>
  <c r="AA142" i="10"/>
  <c r="T145" i="10"/>
  <c r="L146" i="10" a="1"/>
  <c r="L146" i="10" s="1"/>
  <c r="Z143" i="9"/>
  <c r="AF140" i="9"/>
  <c r="AG161" i="9" s="1"/>
  <c r="V228" i="9"/>
  <c r="H145" i="9"/>
  <c r="S144" i="9"/>
  <c r="W227" i="9"/>
  <c r="R145" i="9"/>
  <c r="U144" i="9"/>
  <c r="X144" i="9" s="1"/>
  <c r="Y144" i="9" s="1"/>
  <c r="AB141" i="9"/>
  <c r="AD141" i="9"/>
  <c r="AA142" i="9"/>
  <c r="AC141" i="9"/>
  <c r="AE141" i="9" s="1"/>
  <c r="T145" i="9"/>
  <c r="L146" i="9" a="1"/>
  <c r="L146" i="9" s="1"/>
  <c r="Z143" i="8"/>
  <c r="W227" i="8"/>
  <c r="T146" i="8"/>
  <c r="L147" i="8" a="1"/>
  <c r="L147" i="8" s="1"/>
  <c r="AF140" i="8"/>
  <c r="AG161" i="8" s="1"/>
  <c r="AD141" i="8"/>
  <c r="AB141" i="8"/>
  <c r="R145" i="8"/>
  <c r="U144" i="8"/>
  <c r="X144" i="8" s="1"/>
  <c r="Y144" i="8" s="1"/>
  <c r="AA142" i="8"/>
  <c r="AC141" i="8"/>
  <c r="AE141" i="8" s="1"/>
  <c r="V228" i="8"/>
  <c r="S144" i="8"/>
  <c r="H145" i="8"/>
  <c r="Z143" i="7"/>
  <c r="AF140" i="7"/>
  <c r="AG161" i="7" s="1"/>
  <c r="U144" i="7"/>
  <c r="X144" i="7" s="1"/>
  <c r="Y144" i="7" s="1"/>
  <c r="R145" i="7"/>
  <c r="W227" i="7"/>
  <c r="AD141" i="7"/>
  <c r="AB141" i="7"/>
  <c r="L146" i="7" a="1"/>
  <c r="L146" i="7" s="1"/>
  <c r="T145" i="7"/>
  <c r="AC141" i="7"/>
  <c r="AE141" i="7" s="1"/>
  <c r="AA142" i="7"/>
  <c r="V228" i="7"/>
  <c r="H145" i="7"/>
  <c r="S144" i="7"/>
  <c r="Z143" i="6"/>
  <c r="AF140" i="6"/>
  <c r="AG161" i="6" s="1"/>
  <c r="AB141" i="6"/>
  <c r="AD141" i="6"/>
  <c r="L147" i="6" a="1"/>
  <c r="L147" i="6" s="1"/>
  <c r="T146" i="6"/>
  <c r="W227" i="6"/>
  <c r="V228" i="6"/>
  <c r="S144" i="6"/>
  <c r="H145" i="6"/>
  <c r="AA142" i="6"/>
  <c r="AC141" i="6"/>
  <c r="AE141" i="6" s="1"/>
  <c r="R145" i="6"/>
  <c r="U144" i="6"/>
  <c r="X144" i="6" s="1"/>
  <c r="Y144" i="6" s="1"/>
  <c r="Z143" i="5"/>
  <c r="AD141" i="5"/>
  <c r="AB141" i="5"/>
  <c r="T146" i="5"/>
  <c r="L147" i="5" a="1"/>
  <c r="L147" i="5" s="1"/>
  <c r="AF140" i="5"/>
  <c r="AG161" i="5" s="1"/>
  <c r="R145" i="5"/>
  <c r="U144" i="5"/>
  <c r="X144" i="5" s="1"/>
  <c r="Y144" i="5" s="1"/>
  <c r="AC141" i="5"/>
  <c r="AE141" i="5" s="1"/>
  <c r="AA142" i="5"/>
  <c r="W227" i="5"/>
  <c r="V228" i="5"/>
  <c r="S144" i="5"/>
  <c r="H145" i="5"/>
  <c r="AF140" i="4"/>
  <c r="AG161" i="4" s="1"/>
  <c r="Z143" i="4"/>
  <c r="AD141" i="4"/>
  <c r="AB141" i="4"/>
  <c r="U144" i="4"/>
  <c r="X144" i="4" s="1"/>
  <c r="Y144" i="4" s="1"/>
  <c r="R145" i="4"/>
  <c r="L147" i="4" a="1"/>
  <c r="L147" i="4" s="1"/>
  <c r="T146" i="4"/>
  <c r="AC141" i="4"/>
  <c r="AE141" i="4" s="1"/>
  <c r="AA142" i="4"/>
  <c r="V228" i="4"/>
  <c r="S144" i="4"/>
  <c r="H145" i="4"/>
  <c r="W227" i="4"/>
  <c r="Z143" i="1"/>
  <c r="AF140" i="1"/>
  <c r="U144" i="1"/>
  <c r="X144" i="1" s="1"/>
  <c r="Y144" i="1" s="1"/>
  <c r="R145" i="1"/>
  <c r="AD141" i="1"/>
  <c r="AB141" i="1"/>
  <c r="W227" i="1"/>
  <c r="V228" i="1"/>
  <c r="H145" i="1"/>
  <c r="S144" i="1"/>
  <c r="AG161" i="1"/>
  <c r="AC141" i="1"/>
  <c r="AE141" i="1" s="1"/>
  <c r="AA142" i="1"/>
  <c r="L147" i="1" a="1"/>
  <c r="L147" i="1" s="1"/>
  <c r="T146" i="1"/>
  <c r="Z144" i="11" l="1"/>
  <c r="AF141" i="11"/>
  <c r="AG162" i="11" s="1"/>
  <c r="V229" i="11"/>
  <c r="S145" i="11"/>
  <c r="H146" i="11"/>
  <c r="W228" i="11"/>
  <c r="AB142" i="11"/>
  <c r="AD142" i="11"/>
  <c r="T147" i="11"/>
  <c r="L148" i="11" a="1"/>
  <c r="L148" i="11" s="1"/>
  <c r="R146" i="11"/>
  <c r="U145" i="11"/>
  <c r="X145" i="11" s="1"/>
  <c r="Y145" i="11" s="1"/>
  <c r="AA143" i="11"/>
  <c r="AC142" i="11"/>
  <c r="AE142" i="11" s="1"/>
  <c r="Z144" i="10"/>
  <c r="AF141" i="10"/>
  <c r="AG162" i="10" s="1"/>
  <c r="AD142" i="10"/>
  <c r="AB142" i="10"/>
  <c r="W228" i="10"/>
  <c r="U145" i="10"/>
  <c r="X145" i="10" s="1"/>
  <c r="Y145" i="10" s="1"/>
  <c r="R146" i="10"/>
  <c r="L147" i="10" a="1"/>
  <c r="L147" i="10" s="1"/>
  <c r="T146" i="10"/>
  <c r="AC142" i="10"/>
  <c r="AE142" i="10" s="1"/>
  <c r="AA143" i="10"/>
  <c r="V229" i="10"/>
  <c r="S145" i="10"/>
  <c r="H146" i="10"/>
  <c r="Z144" i="9"/>
  <c r="AD142" i="9"/>
  <c r="AB142" i="9"/>
  <c r="V229" i="9"/>
  <c r="S145" i="9"/>
  <c r="H146" i="9"/>
  <c r="AF141" i="9"/>
  <c r="AG162" i="9" s="1"/>
  <c r="R146" i="9"/>
  <c r="U145" i="9"/>
  <c r="X145" i="9" s="1"/>
  <c r="Y145" i="9" s="1"/>
  <c r="W228" i="9"/>
  <c r="T146" i="9"/>
  <c r="L147" i="9" a="1"/>
  <c r="L147" i="9" s="1"/>
  <c r="AC142" i="9"/>
  <c r="AE142" i="9" s="1"/>
  <c r="AA143" i="9"/>
  <c r="Z144" i="8"/>
  <c r="W228" i="8"/>
  <c r="AF141" i="8"/>
  <c r="AG162" i="8" s="1"/>
  <c r="AB142" i="8"/>
  <c r="AD142" i="8"/>
  <c r="R146" i="8"/>
  <c r="U145" i="8"/>
  <c r="X145" i="8" s="1"/>
  <c r="Y145" i="8" s="1"/>
  <c r="V229" i="8"/>
  <c r="S145" i="8"/>
  <c r="H146" i="8"/>
  <c r="AC142" i="8"/>
  <c r="AE142" i="8" s="1"/>
  <c r="AA143" i="8"/>
  <c r="T147" i="8"/>
  <c r="L148" i="8" a="1"/>
  <c r="L148" i="8" s="1"/>
  <c r="Z144" i="7"/>
  <c r="AD142" i="7"/>
  <c r="AB142" i="7"/>
  <c r="AF141" i="7"/>
  <c r="AG162" i="7" s="1"/>
  <c r="L147" i="7" a="1"/>
  <c r="L147" i="7" s="1"/>
  <c r="T146" i="7"/>
  <c r="W228" i="7"/>
  <c r="U145" i="7"/>
  <c r="X145" i="7" s="1"/>
  <c r="Y145" i="7" s="1"/>
  <c r="R146" i="7"/>
  <c r="AC142" i="7"/>
  <c r="AE142" i="7" s="1"/>
  <c r="AA143" i="7"/>
  <c r="V229" i="7"/>
  <c r="H146" i="7"/>
  <c r="S145" i="7"/>
  <c r="Z144" i="6"/>
  <c r="W228" i="6"/>
  <c r="AF141" i="6"/>
  <c r="AG162" i="6" s="1"/>
  <c r="AD142" i="6"/>
  <c r="AB142" i="6"/>
  <c r="V229" i="6"/>
  <c r="H146" i="6"/>
  <c r="S145" i="6"/>
  <c r="AC142" i="6"/>
  <c r="AE142" i="6" s="1"/>
  <c r="AA143" i="6"/>
  <c r="L148" i="6" a="1"/>
  <c r="L148" i="6" s="1"/>
  <c r="T147" i="6"/>
  <c r="U145" i="6"/>
  <c r="X145" i="6" s="1"/>
  <c r="Y145" i="6" s="1"/>
  <c r="R146" i="6"/>
  <c r="Z144" i="5"/>
  <c r="AF141" i="5"/>
  <c r="AG162" i="5" s="1"/>
  <c r="W228" i="5"/>
  <c r="AD142" i="5"/>
  <c r="AB142" i="5"/>
  <c r="U145" i="5"/>
  <c r="X145" i="5" s="1"/>
  <c r="Y145" i="5" s="1"/>
  <c r="R146" i="5"/>
  <c r="L148" i="5" a="1"/>
  <c r="L148" i="5" s="1"/>
  <c r="T147" i="5"/>
  <c r="V229" i="5"/>
  <c r="H146" i="5"/>
  <c r="S145" i="5"/>
  <c r="AC142" i="5"/>
  <c r="AE142" i="5" s="1"/>
  <c r="AA143" i="5"/>
  <c r="AF141" i="4"/>
  <c r="AG162" i="4" s="1"/>
  <c r="Z144" i="4"/>
  <c r="AD142" i="4"/>
  <c r="AB142" i="4"/>
  <c r="U145" i="4"/>
  <c r="X145" i="4" s="1"/>
  <c r="Y145" i="4" s="1"/>
  <c r="R146" i="4"/>
  <c r="W228" i="4"/>
  <c r="L148" i="4" a="1"/>
  <c r="L148" i="4" s="1"/>
  <c r="T147" i="4"/>
  <c r="AC142" i="4"/>
  <c r="AE142" i="4" s="1"/>
  <c r="AA143" i="4"/>
  <c r="V229" i="4"/>
  <c r="H146" i="4"/>
  <c r="S145" i="4"/>
  <c r="Z144" i="1"/>
  <c r="AF141" i="1"/>
  <c r="V229" i="1"/>
  <c r="H146" i="1"/>
  <c r="S145" i="1"/>
  <c r="AD142" i="1"/>
  <c r="AB142" i="1"/>
  <c r="AG162" i="1"/>
  <c r="W228" i="1"/>
  <c r="U145" i="1"/>
  <c r="X145" i="1" s="1"/>
  <c r="Y145" i="1" s="1"/>
  <c r="R146" i="1"/>
  <c r="AC142" i="1"/>
  <c r="AE142" i="1" s="1"/>
  <c r="AA143" i="1"/>
  <c r="L148" i="1" a="1"/>
  <c r="L148" i="1" s="1"/>
  <c r="T147" i="1"/>
  <c r="Z145" i="11" l="1"/>
  <c r="T148" i="11"/>
  <c r="L149" i="11" a="1"/>
  <c r="L149" i="11" s="1"/>
  <c r="V230" i="11"/>
  <c r="S146" i="11"/>
  <c r="H147" i="11"/>
  <c r="AD143" i="11"/>
  <c r="AB143" i="11"/>
  <c r="W229" i="11"/>
  <c r="R147" i="11"/>
  <c r="U146" i="11"/>
  <c r="X146" i="11" s="1"/>
  <c r="Y146" i="11" s="1"/>
  <c r="AC143" i="11"/>
  <c r="AE143" i="11" s="1"/>
  <c r="AA144" i="11"/>
  <c r="AF142" i="11"/>
  <c r="AG163" i="11" s="1"/>
  <c r="Z145" i="10"/>
  <c r="AF142" i="10"/>
  <c r="AG163" i="10" s="1"/>
  <c r="U146" i="10"/>
  <c r="X146" i="10" s="1"/>
  <c r="Y146" i="10" s="1"/>
  <c r="R147" i="10"/>
  <c r="AD143" i="10"/>
  <c r="AB143" i="10"/>
  <c r="W229" i="10"/>
  <c r="AC143" i="10"/>
  <c r="AE143" i="10" s="1"/>
  <c r="AA144" i="10"/>
  <c r="L148" i="10" a="1"/>
  <c r="L148" i="10" s="1"/>
  <c r="T147" i="10"/>
  <c r="V230" i="10"/>
  <c r="H147" i="10"/>
  <c r="S146" i="10"/>
  <c r="Z145" i="9"/>
  <c r="W229" i="9"/>
  <c r="T147" i="9"/>
  <c r="L148" i="9" a="1"/>
  <c r="L148" i="9" s="1"/>
  <c r="AD143" i="9"/>
  <c r="AB143" i="9"/>
  <c r="AC143" i="9"/>
  <c r="AE143" i="9" s="1"/>
  <c r="AA144" i="9"/>
  <c r="U146" i="9"/>
  <c r="X146" i="9" s="1"/>
  <c r="Y146" i="9" s="1"/>
  <c r="R147" i="9"/>
  <c r="V230" i="9"/>
  <c r="S146" i="9"/>
  <c r="H147" i="9"/>
  <c r="AF142" i="9"/>
  <c r="AG163" i="9" s="1"/>
  <c r="Z145" i="8"/>
  <c r="V230" i="8"/>
  <c r="S146" i="8"/>
  <c r="H147" i="8"/>
  <c r="AD143" i="8"/>
  <c r="AB143" i="8"/>
  <c r="AF142" i="8"/>
  <c r="AG163" i="8" s="1"/>
  <c r="W229" i="8"/>
  <c r="T148" i="8"/>
  <c r="L149" i="8" a="1"/>
  <c r="L149" i="8" s="1"/>
  <c r="AA144" i="8"/>
  <c r="AC143" i="8"/>
  <c r="AE143" i="8" s="1"/>
  <c r="U146" i="8"/>
  <c r="X146" i="8" s="1"/>
  <c r="Y146" i="8" s="1"/>
  <c r="R147" i="8"/>
  <c r="Z145" i="7"/>
  <c r="U146" i="7"/>
  <c r="X146" i="7" s="1"/>
  <c r="Y146" i="7" s="1"/>
  <c r="R147" i="7"/>
  <c r="AD143" i="7"/>
  <c r="AB143" i="7"/>
  <c r="W229" i="7"/>
  <c r="AF142" i="7"/>
  <c r="AG163" i="7" s="1"/>
  <c r="AA144" i="7"/>
  <c r="AC143" i="7"/>
  <c r="AE143" i="7" s="1"/>
  <c r="L148" i="7" a="1"/>
  <c r="L148" i="7" s="1"/>
  <c r="T147" i="7"/>
  <c r="V230" i="7"/>
  <c r="H147" i="7"/>
  <c r="S146" i="7"/>
  <c r="Z145" i="6"/>
  <c r="V230" i="6"/>
  <c r="H147" i="6"/>
  <c r="S146" i="6"/>
  <c r="L149" i="6" a="1"/>
  <c r="L149" i="6" s="1"/>
  <c r="T148" i="6"/>
  <c r="W229" i="6"/>
  <c r="AF142" i="6"/>
  <c r="AG163" i="6" s="1"/>
  <c r="AD143" i="6"/>
  <c r="AB143" i="6"/>
  <c r="U146" i="6"/>
  <c r="X146" i="6" s="1"/>
  <c r="Y146" i="6" s="1"/>
  <c r="R147" i="6"/>
  <c r="AC143" i="6"/>
  <c r="AE143" i="6" s="1"/>
  <c r="AA144" i="6"/>
  <c r="Z145" i="5"/>
  <c r="AF142" i="5"/>
  <c r="AG163" i="5" s="1"/>
  <c r="V230" i="5"/>
  <c r="H147" i="5"/>
  <c r="S146" i="5"/>
  <c r="W229" i="5"/>
  <c r="L149" i="5" a="1"/>
  <c r="L149" i="5" s="1"/>
  <c r="T148" i="5"/>
  <c r="AC143" i="5"/>
  <c r="AE143" i="5" s="1"/>
  <c r="AA144" i="5"/>
  <c r="U146" i="5"/>
  <c r="X146" i="5" s="1"/>
  <c r="Y146" i="5" s="1"/>
  <c r="R147" i="5"/>
  <c r="AD143" i="5"/>
  <c r="AB143" i="5"/>
  <c r="AF142" i="4"/>
  <c r="AG163" i="4" s="1"/>
  <c r="Z145" i="4"/>
  <c r="W229" i="4"/>
  <c r="AD143" i="4"/>
  <c r="AB143" i="4"/>
  <c r="L149" i="4" a="1"/>
  <c r="L149" i="4" s="1"/>
  <c r="T148" i="4"/>
  <c r="V230" i="4"/>
  <c r="H147" i="4"/>
  <c r="S146" i="4"/>
  <c r="U146" i="4"/>
  <c r="X146" i="4" s="1"/>
  <c r="Y146" i="4" s="1"/>
  <c r="R147" i="4"/>
  <c r="AC143" i="4"/>
  <c r="AE143" i="4" s="1"/>
  <c r="AA144" i="4"/>
  <c r="Z145" i="1"/>
  <c r="AF142" i="1"/>
  <c r="U146" i="1"/>
  <c r="X146" i="1" s="1"/>
  <c r="Y146" i="1" s="1"/>
  <c r="R147" i="1"/>
  <c r="W229" i="1"/>
  <c r="AD143" i="1"/>
  <c r="AB143" i="1"/>
  <c r="AG163" i="1"/>
  <c r="V230" i="1"/>
  <c r="H147" i="1"/>
  <c r="S146" i="1"/>
  <c r="AC143" i="1"/>
  <c r="AE143" i="1" s="1"/>
  <c r="AA144" i="1"/>
  <c r="L149" i="1" a="1"/>
  <c r="L149" i="1" s="1"/>
  <c r="T148" i="1"/>
  <c r="Z146" i="11" l="1"/>
  <c r="AD144" i="11"/>
  <c r="AB144" i="11"/>
  <c r="AF143" i="11"/>
  <c r="W230" i="11"/>
  <c r="L150" i="11" a="1"/>
  <c r="L150" i="11" s="1"/>
  <c r="T149" i="11"/>
  <c r="V231" i="11"/>
  <c r="S147" i="11"/>
  <c r="H148" i="11"/>
  <c r="U147" i="11"/>
  <c r="X147" i="11" s="1"/>
  <c r="Y147" i="11" s="1"/>
  <c r="R148" i="11"/>
  <c r="AG164" i="11"/>
  <c r="AC144" i="11"/>
  <c r="AE144" i="11" s="1"/>
  <c r="AA145" i="11"/>
  <c r="Z146" i="10"/>
  <c r="AD144" i="10"/>
  <c r="AB144" i="10"/>
  <c r="L149" i="10" a="1"/>
  <c r="L149" i="10" s="1"/>
  <c r="T148" i="10"/>
  <c r="W230" i="10"/>
  <c r="U147" i="10"/>
  <c r="X147" i="10" s="1"/>
  <c r="Y147" i="10" s="1"/>
  <c r="R148" i="10"/>
  <c r="AC144" i="10"/>
  <c r="AE144" i="10" s="1"/>
  <c r="AA145" i="10"/>
  <c r="AF143" i="10"/>
  <c r="AG164" i="10" s="1"/>
  <c r="V231" i="10"/>
  <c r="H148" i="10"/>
  <c r="S147" i="10"/>
  <c r="Z146" i="9"/>
  <c r="W230" i="9"/>
  <c r="V231" i="9"/>
  <c r="H148" i="9"/>
  <c r="S147" i="9"/>
  <c r="AF143" i="9"/>
  <c r="U147" i="9"/>
  <c r="X147" i="9" s="1"/>
  <c r="Y147" i="9" s="1"/>
  <c r="R148" i="9"/>
  <c r="AG164" i="9"/>
  <c r="AD144" i="9"/>
  <c r="AB144" i="9"/>
  <c r="T148" i="9"/>
  <c r="L149" i="9" a="1"/>
  <c r="L149" i="9" s="1"/>
  <c r="AC144" i="9"/>
  <c r="AE144" i="9" s="1"/>
  <c r="AA145" i="9"/>
  <c r="Z146" i="8"/>
  <c r="AF143" i="8"/>
  <c r="AG164" i="8" s="1"/>
  <c r="AD144" i="8"/>
  <c r="AB144" i="8"/>
  <c r="V231" i="8"/>
  <c r="H148" i="8"/>
  <c r="S147" i="8"/>
  <c r="W230" i="8"/>
  <c r="L150" i="8" a="1"/>
  <c r="L150" i="8" s="1"/>
  <c r="T149" i="8"/>
  <c r="U147" i="8"/>
  <c r="X147" i="8" s="1"/>
  <c r="Y147" i="8" s="1"/>
  <c r="R148" i="8"/>
  <c r="AC144" i="8"/>
  <c r="AE144" i="8" s="1"/>
  <c r="AA145" i="8"/>
  <c r="Z146" i="7"/>
  <c r="W230" i="7"/>
  <c r="AD144" i="7"/>
  <c r="AB144" i="7"/>
  <c r="L149" i="7" a="1"/>
  <c r="L149" i="7" s="1"/>
  <c r="T148" i="7"/>
  <c r="AF143" i="7"/>
  <c r="AG164" i="7" s="1"/>
  <c r="R148" i="7"/>
  <c r="U147" i="7"/>
  <c r="X147" i="7" s="1"/>
  <c r="Y147" i="7" s="1"/>
  <c r="AA145" i="7"/>
  <c r="AC144" i="7"/>
  <c r="AE144" i="7" s="1"/>
  <c r="V231" i="7"/>
  <c r="H148" i="7"/>
  <c r="S147" i="7"/>
  <c r="Z146" i="6"/>
  <c r="V231" i="6"/>
  <c r="H148" i="6"/>
  <c r="S147" i="6"/>
  <c r="W230" i="6"/>
  <c r="L150" i="6" a="1"/>
  <c r="L150" i="6" s="1"/>
  <c r="T149" i="6"/>
  <c r="AB144" i="6"/>
  <c r="AD144" i="6"/>
  <c r="AA145" i="6"/>
  <c r="AC144" i="6"/>
  <c r="AE144" i="6" s="1"/>
  <c r="U147" i="6"/>
  <c r="X147" i="6" s="1"/>
  <c r="Y147" i="6" s="1"/>
  <c r="R148" i="6"/>
  <c r="AF143" i="6"/>
  <c r="AG164" i="6" s="1"/>
  <c r="Z146" i="5"/>
  <c r="R148" i="5"/>
  <c r="U147" i="5"/>
  <c r="X147" i="5" s="1"/>
  <c r="Y147" i="5" s="1"/>
  <c r="AD144" i="5"/>
  <c r="AB144" i="5"/>
  <c r="L150" i="5" a="1"/>
  <c r="L150" i="5" s="1"/>
  <c r="T149" i="5"/>
  <c r="V231" i="5"/>
  <c r="H148" i="5"/>
  <c r="S147" i="5"/>
  <c r="W230" i="5"/>
  <c r="AC144" i="5"/>
  <c r="AE144" i="5" s="1"/>
  <c r="AA145" i="5"/>
  <c r="AF143" i="5"/>
  <c r="AG164" i="5" s="1"/>
  <c r="AF143" i="4"/>
  <c r="AG164" i="4" s="1"/>
  <c r="Z146" i="4"/>
  <c r="V231" i="4"/>
  <c r="H148" i="4"/>
  <c r="S147" i="4"/>
  <c r="W230" i="4"/>
  <c r="L150" i="4" a="1"/>
  <c r="L150" i="4" s="1"/>
  <c r="T149" i="4"/>
  <c r="AA145" i="4"/>
  <c r="AC144" i="4"/>
  <c r="AE144" i="4" s="1"/>
  <c r="AD144" i="4"/>
  <c r="AB144" i="4"/>
  <c r="U147" i="4"/>
  <c r="X147" i="4" s="1"/>
  <c r="Y147" i="4" s="1"/>
  <c r="R148" i="4"/>
  <c r="Z146" i="1"/>
  <c r="AF143" i="1"/>
  <c r="V231" i="1"/>
  <c r="H148" i="1"/>
  <c r="S147" i="1"/>
  <c r="U147" i="1"/>
  <c r="X147" i="1" s="1"/>
  <c r="Y147" i="1" s="1"/>
  <c r="R148" i="1"/>
  <c r="AD144" i="1"/>
  <c r="AB144" i="1"/>
  <c r="W230" i="1"/>
  <c r="AG164" i="1"/>
  <c r="AC144" i="1"/>
  <c r="AE144" i="1" s="1"/>
  <c r="AA145" i="1"/>
  <c r="L150" i="1" a="1"/>
  <c r="L150" i="1" s="1"/>
  <c r="T149" i="1"/>
  <c r="Z147" i="11" l="1"/>
  <c r="U148" i="11"/>
  <c r="X148" i="11" s="1"/>
  <c r="Y148" i="11" s="1"/>
  <c r="R149" i="11"/>
  <c r="W231" i="11"/>
  <c r="L151" i="11" a="1"/>
  <c r="L151" i="11" s="1"/>
  <c r="T150" i="11"/>
  <c r="AD145" i="11"/>
  <c r="AB145" i="11"/>
  <c r="AC145" i="11"/>
  <c r="AE145" i="11" s="1"/>
  <c r="AA146" i="11"/>
  <c r="V232" i="11"/>
  <c r="H149" i="11"/>
  <c r="S148" i="11"/>
  <c r="AF144" i="11"/>
  <c r="AG165" i="11" s="1"/>
  <c r="Z147" i="10"/>
  <c r="AD145" i="10"/>
  <c r="AB145" i="10"/>
  <c r="L150" i="10" a="1"/>
  <c r="L150" i="10" s="1"/>
  <c r="T149" i="10"/>
  <c r="U148" i="10"/>
  <c r="X148" i="10" s="1"/>
  <c r="Y148" i="10" s="1"/>
  <c r="R149" i="10"/>
  <c r="W231" i="10"/>
  <c r="AF144" i="10"/>
  <c r="AG165" i="10" s="1"/>
  <c r="AC145" i="10"/>
  <c r="AE145" i="10" s="1"/>
  <c r="AA146" i="10"/>
  <c r="V232" i="10"/>
  <c r="H149" i="10"/>
  <c r="S148" i="10"/>
  <c r="Z147" i="9"/>
  <c r="V232" i="9"/>
  <c r="H149" i="9"/>
  <c r="S148" i="9"/>
  <c r="W231" i="9"/>
  <c r="U148" i="9"/>
  <c r="X148" i="9" s="1"/>
  <c r="Y148" i="9" s="1"/>
  <c r="R149" i="9"/>
  <c r="AD145" i="9"/>
  <c r="AB145" i="9"/>
  <c r="AC145" i="9"/>
  <c r="AE145" i="9" s="1"/>
  <c r="AA146" i="9"/>
  <c r="L150" i="9" a="1"/>
  <c r="L150" i="9" s="1"/>
  <c r="T149" i="9"/>
  <c r="AF144" i="9"/>
  <c r="AG165" i="9" s="1"/>
  <c r="Z147" i="8"/>
  <c r="U148" i="8"/>
  <c r="X148" i="8" s="1"/>
  <c r="Y148" i="8" s="1"/>
  <c r="R149" i="8"/>
  <c r="AF144" i="8"/>
  <c r="AG165" i="8" s="1"/>
  <c r="W231" i="8"/>
  <c r="AC145" i="8"/>
  <c r="AE145" i="8" s="1"/>
  <c r="AA146" i="8"/>
  <c r="L151" i="8" a="1"/>
  <c r="L151" i="8" s="1"/>
  <c r="T150" i="8"/>
  <c r="V232" i="8"/>
  <c r="H149" i="8"/>
  <c r="S148" i="8"/>
  <c r="AD145" i="8"/>
  <c r="AB145" i="8"/>
  <c r="Z147" i="7"/>
  <c r="AF144" i="7"/>
  <c r="AG165" i="7" s="1"/>
  <c r="R149" i="7"/>
  <c r="U148" i="7"/>
  <c r="X148" i="7" s="1"/>
  <c r="Y148" i="7" s="1"/>
  <c r="AB145" i="7"/>
  <c r="AD145" i="7"/>
  <c r="T149" i="7"/>
  <c r="L150" i="7" a="1"/>
  <c r="L150" i="7" s="1"/>
  <c r="AA146" i="7"/>
  <c r="AC145" i="7"/>
  <c r="AE145" i="7" s="1"/>
  <c r="W231" i="7"/>
  <c r="V232" i="7"/>
  <c r="H149" i="7"/>
  <c r="S148" i="7"/>
  <c r="Z147" i="6"/>
  <c r="AD145" i="6"/>
  <c r="AB145" i="6"/>
  <c r="V232" i="6"/>
  <c r="H149" i="6"/>
  <c r="S148" i="6"/>
  <c r="L151" i="6" a="1"/>
  <c r="L151" i="6" s="1"/>
  <c r="T150" i="6"/>
  <c r="W231" i="6"/>
  <c r="U148" i="6"/>
  <c r="X148" i="6" s="1"/>
  <c r="Y148" i="6" s="1"/>
  <c r="R149" i="6"/>
  <c r="AF144" i="6"/>
  <c r="AG165" i="6" s="1"/>
  <c r="AA146" i="6"/>
  <c r="AC145" i="6"/>
  <c r="AE145" i="6" s="1"/>
  <c r="Z147" i="5"/>
  <c r="AD145" i="5"/>
  <c r="AB145" i="5"/>
  <c r="L151" i="5" a="1"/>
  <c r="L151" i="5" s="1"/>
  <c r="T150" i="5"/>
  <c r="V232" i="5"/>
  <c r="H149" i="5"/>
  <c r="S148" i="5"/>
  <c r="W231" i="5"/>
  <c r="AA146" i="5"/>
  <c r="AC145" i="5"/>
  <c r="AE145" i="5" s="1"/>
  <c r="AF144" i="5"/>
  <c r="AG165" i="5" s="1"/>
  <c r="R149" i="5"/>
  <c r="U148" i="5"/>
  <c r="X148" i="5" s="1"/>
  <c r="Y148" i="5" s="1"/>
  <c r="AF144" i="4"/>
  <c r="AG165" i="4" s="1"/>
  <c r="Z147" i="4"/>
  <c r="L151" i="4" a="1"/>
  <c r="L151" i="4" s="1"/>
  <c r="T150" i="4"/>
  <c r="V232" i="4"/>
  <c r="H149" i="4"/>
  <c r="S148" i="4"/>
  <c r="W231" i="4"/>
  <c r="AB145" i="4"/>
  <c r="AD145" i="4"/>
  <c r="AC145" i="4"/>
  <c r="AE145" i="4" s="1"/>
  <c r="AA146" i="4"/>
  <c r="U148" i="4"/>
  <c r="X148" i="4" s="1"/>
  <c r="Y148" i="4" s="1"/>
  <c r="R149" i="4"/>
  <c r="Z147" i="1"/>
  <c r="AF144" i="1"/>
  <c r="AG165" i="1" s="1"/>
  <c r="AD145" i="1"/>
  <c r="AB145" i="1"/>
  <c r="W231" i="1"/>
  <c r="V232" i="1"/>
  <c r="H149" i="1"/>
  <c r="S148" i="1"/>
  <c r="R149" i="1"/>
  <c r="U148" i="1"/>
  <c r="X148" i="1" s="1"/>
  <c r="Y148" i="1" s="1"/>
  <c r="AA146" i="1"/>
  <c r="AC145" i="1"/>
  <c r="AE145" i="1" s="1"/>
  <c r="T150" i="1"/>
  <c r="L151" i="1" a="1"/>
  <c r="L151" i="1" s="1"/>
  <c r="Z148" i="11" l="1"/>
  <c r="V233" i="11"/>
  <c r="H150" i="11"/>
  <c r="S149" i="11"/>
  <c r="AF145" i="11"/>
  <c r="AD146" i="11"/>
  <c r="AB146" i="11"/>
  <c r="U149" i="11"/>
  <c r="X149" i="11" s="1"/>
  <c r="Y149" i="11" s="1"/>
  <c r="R150" i="11"/>
  <c r="L152" i="11" a="1"/>
  <c r="L152" i="11" s="1"/>
  <c r="T151" i="11"/>
  <c r="AG166" i="11"/>
  <c r="AC146" i="11"/>
  <c r="AE146" i="11" s="1"/>
  <c r="AA147" i="11"/>
  <c r="W232" i="11"/>
  <c r="Z148" i="10"/>
  <c r="AD146" i="10"/>
  <c r="AB146" i="10"/>
  <c r="AF145" i="10"/>
  <c r="T150" i="10"/>
  <c r="L151" i="10" a="1"/>
  <c r="L151" i="10" s="1"/>
  <c r="W232" i="10"/>
  <c r="AG166" i="10"/>
  <c r="AC146" i="10"/>
  <c r="AE146" i="10" s="1"/>
  <c r="AA147" i="10"/>
  <c r="R150" i="10"/>
  <c r="U149" i="10"/>
  <c r="X149" i="10" s="1"/>
  <c r="Y149" i="10" s="1"/>
  <c r="V233" i="10"/>
  <c r="H150" i="10"/>
  <c r="S149" i="10"/>
  <c r="Z148" i="9"/>
  <c r="AF145" i="9"/>
  <c r="AG166" i="9" s="1"/>
  <c r="AD146" i="9"/>
  <c r="AB146" i="9"/>
  <c r="V233" i="9"/>
  <c r="H150" i="9"/>
  <c r="S149" i="9"/>
  <c r="R150" i="9"/>
  <c r="U149" i="9"/>
  <c r="X149" i="9" s="1"/>
  <c r="Y149" i="9" s="1"/>
  <c r="W232" i="9"/>
  <c r="L151" i="9" a="1"/>
  <c r="L151" i="9" s="1"/>
  <c r="T150" i="9"/>
  <c r="AC146" i="9"/>
  <c r="AE146" i="9" s="1"/>
  <c r="AA147" i="9"/>
  <c r="Z148" i="8"/>
  <c r="V233" i="8"/>
  <c r="H150" i="8"/>
  <c r="S149" i="8"/>
  <c r="W232" i="8"/>
  <c r="U149" i="8"/>
  <c r="X149" i="8" s="1"/>
  <c r="Y149" i="8" s="1"/>
  <c r="R150" i="8"/>
  <c r="L152" i="8" a="1"/>
  <c r="L152" i="8" s="1"/>
  <c r="T151" i="8"/>
  <c r="AD146" i="8"/>
  <c r="AB146" i="8"/>
  <c r="AC146" i="8"/>
  <c r="AE146" i="8" s="1"/>
  <c r="AA147" i="8"/>
  <c r="AF145" i="8"/>
  <c r="AG166" i="8" s="1"/>
  <c r="Z148" i="7"/>
  <c r="AF145" i="7"/>
  <c r="AG166" i="7" s="1"/>
  <c r="R150" i="7"/>
  <c r="U149" i="7"/>
  <c r="X149" i="7" s="1"/>
  <c r="Y149" i="7" s="1"/>
  <c r="W232" i="7"/>
  <c r="AD146" i="7"/>
  <c r="AB146" i="7"/>
  <c r="AC146" i="7"/>
  <c r="AE146" i="7" s="1"/>
  <c r="AA147" i="7"/>
  <c r="T150" i="7"/>
  <c r="L151" i="7" a="1"/>
  <c r="L151" i="7" s="1"/>
  <c r="V233" i="7"/>
  <c r="S149" i="7"/>
  <c r="H150" i="7"/>
  <c r="Z148" i="6"/>
  <c r="R150" i="6"/>
  <c r="U149" i="6"/>
  <c r="X149" i="6" s="1"/>
  <c r="Y149" i="6" s="1"/>
  <c r="V233" i="6"/>
  <c r="H150" i="6"/>
  <c r="S149" i="6"/>
  <c r="AD146" i="6"/>
  <c r="AB146" i="6"/>
  <c r="AA147" i="6"/>
  <c r="AC146" i="6"/>
  <c r="AE146" i="6" s="1"/>
  <c r="T151" i="6"/>
  <c r="L152" i="6" a="1"/>
  <c r="L152" i="6" s="1"/>
  <c r="W232" i="6"/>
  <c r="AF145" i="6"/>
  <c r="AG166" i="6" s="1"/>
  <c r="Z148" i="5"/>
  <c r="AF145" i="5"/>
  <c r="AG166" i="5" s="1"/>
  <c r="W232" i="5"/>
  <c r="AB146" i="5"/>
  <c r="AD146" i="5"/>
  <c r="L152" i="5" a="1"/>
  <c r="L152" i="5" s="1"/>
  <c r="T151" i="5"/>
  <c r="AA147" i="5"/>
  <c r="AC146" i="5"/>
  <c r="AE146" i="5" s="1"/>
  <c r="V233" i="5"/>
  <c r="H150" i="5"/>
  <c r="S149" i="5"/>
  <c r="U149" i="5"/>
  <c r="X149" i="5" s="1"/>
  <c r="Y149" i="5" s="1"/>
  <c r="R150" i="5"/>
  <c r="AF145" i="4"/>
  <c r="AG166" i="4" s="1"/>
  <c r="Z148" i="4"/>
  <c r="AD146" i="4"/>
  <c r="AB146" i="4"/>
  <c r="T151" i="4"/>
  <c r="L152" i="4" a="1"/>
  <c r="L152" i="4" s="1"/>
  <c r="V233" i="4"/>
  <c r="H150" i="4"/>
  <c r="S149" i="4"/>
  <c r="AA147" i="4"/>
  <c r="AC146" i="4"/>
  <c r="AE146" i="4" s="1"/>
  <c r="W232" i="4"/>
  <c r="R150" i="4"/>
  <c r="U149" i="4"/>
  <c r="X149" i="4" s="1"/>
  <c r="Y149" i="4" s="1"/>
  <c r="Z148" i="1"/>
  <c r="AB146" i="1"/>
  <c r="AD146" i="1"/>
  <c r="V233" i="1"/>
  <c r="H150" i="1"/>
  <c r="S149" i="1"/>
  <c r="AF145" i="1"/>
  <c r="R150" i="1"/>
  <c r="U149" i="1"/>
  <c r="X149" i="1" s="1"/>
  <c r="Y149" i="1" s="1"/>
  <c r="W232" i="1"/>
  <c r="AG166" i="1"/>
  <c r="AA147" i="1"/>
  <c r="AC146" i="1"/>
  <c r="AE146" i="1" s="1"/>
  <c r="T151" i="1"/>
  <c r="L152" i="1" a="1"/>
  <c r="L152" i="1" s="1"/>
  <c r="Z149" i="11" l="1"/>
  <c r="AF146" i="11"/>
  <c r="U150" i="11"/>
  <c r="X150" i="11" s="1"/>
  <c r="Y150" i="11" s="1"/>
  <c r="R151" i="11"/>
  <c r="AD147" i="11"/>
  <c r="AB147" i="11"/>
  <c r="V234" i="11"/>
  <c r="H151" i="11"/>
  <c r="S150" i="11"/>
  <c r="L153" i="11" a="1"/>
  <c r="L153" i="11" s="1"/>
  <c r="T152" i="11"/>
  <c r="AG167" i="11"/>
  <c r="W233" i="11"/>
  <c r="AA148" i="11"/>
  <c r="AC147" i="11"/>
  <c r="AE147" i="11" s="1"/>
  <c r="Z149" i="10"/>
  <c r="AF146" i="10"/>
  <c r="R151" i="10"/>
  <c r="U150" i="10"/>
  <c r="X150" i="10" s="1"/>
  <c r="Y150" i="10" s="1"/>
  <c r="W233" i="10"/>
  <c r="AB147" i="10"/>
  <c r="AD147" i="10"/>
  <c r="AG167" i="10"/>
  <c r="T151" i="10"/>
  <c r="L152" i="10" a="1"/>
  <c r="L152" i="10" s="1"/>
  <c r="AA148" i="10"/>
  <c r="AC147" i="10"/>
  <c r="AE147" i="10" s="1"/>
  <c r="V234" i="10"/>
  <c r="S150" i="10"/>
  <c r="H151" i="10"/>
  <c r="Z149" i="9"/>
  <c r="L152" i="9" a="1"/>
  <c r="L152" i="9" s="1"/>
  <c r="T151" i="9"/>
  <c r="V234" i="9"/>
  <c r="S150" i="9"/>
  <c r="H151" i="9"/>
  <c r="W233" i="9"/>
  <c r="AD147" i="9"/>
  <c r="AB147" i="9"/>
  <c r="AA148" i="9"/>
  <c r="AC147" i="9"/>
  <c r="AE147" i="9" s="1"/>
  <c r="R151" i="9"/>
  <c r="U150" i="9"/>
  <c r="X150" i="9" s="1"/>
  <c r="Y150" i="9" s="1"/>
  <c r="AF146" i="9"/>
  <c r="AG167" i="9" s="1"/>
  <c r="Z149" i="8"/>
  <c r="AF146" i="8"/>
  <c r="AG167" i="8" s="1"/>
  <c r="V234" i="8"/>
  <c r="H151" i="8"/>
  <c r="S150" i="8"/>
  <c r="AB147" i="8"/>
  <c r="AD147" i="8"/>
  <c r="U150" i="8"/>
  <c r="X150" i="8" s="1"/>
  <c r="Y150" i="8" s="1"/>
  <c r="R151" i="8"/>
  <c r="W233" i="8"/>
  <c r="L153" i="8" a="1"/>
  <c r="L153" i="8" s="1"/>
  <c r="T152" i="8"/>
  <c r="AC147" i="8"/>
  <c r="AE147" i="8" s="1"/>
  <c r="AA148" i="8"/>
  <c r="Z149" i="7"/>
  <c r="T151" i="7"/>
  <c r="L152" i="7" a="1"/>
  <c r="L152" i="7" s="1"/>
  <c r="W233" i="7"/>
  <c r="AF146" i="7"/>
  <c r="AG167" i="7" s="1"/>
  <c r="V234" i="7"/>
  <c r="S150" i="7"/>
  <c r="H151" i="7"/>
  <c r="AC147" i="7"/>
  <c r="AE147" i="7" s="1"/>
  <c r="AA148" i="7"/>
  <c r="AD147" i="7"/>
  <c r="AB147" i="7"/>
  <c r="U150" i="7"/>
  <c r="X150" i="7" s="1"/>
  <c r="Y150" i="7" s="1"/>
  <c r="R151" i="7"/>
  <c r="Z149" i="6"/>
  <c r="T152" i="6"/>
  <c r="L153" i="6" a="1"/>
  <c r="L153" i="6" s="1"/>
  <c r="W233" i="6"/>
  <c r="AB147" i="6"/>
  <c r="AD147" i="6"/>
  <c r="AF146" i="6"/>
  <c r="AG167" i="6" s="1"/>
  <c r="R151" i="6"/>
  <c r="U150" i="6"/>
  <c r="X150" i="6" s="1"/>
  <c r="Y150" i="6" s="1"/>
  <c r="AA148" i="6"/>
  <c r="AC147" i="6"/>
  <c r="AE147" i="6" s="1"/>
  <c r="V234" i="6"/>
  <c r="H151" i="6"/>
  <c r="S150" i="6"/>
  <c r="Z149" i="5"/>
  <c r="W233" i="5"/>
  <c r="AD147" i="5"/>
  <c r="AB147" i="5"/>
  <c r="L153" i="5" a="1"/>
  <c r="L153" i="5" s="1"/>
  <c r="T152" i="5"/>
  <c r="V234" i="5"/>
  <c r="H151" i="5"/>
  <c r="S150" i="5"/>
  <c r="U150" i="5"/>
  <c r="X150" i="5" s="1"/>
  <c r="Y150" i="5" s="1"/>
  <c r="R151" i="5"/>
  <c r="AC147" i="5"/>
  <c r="AE147" i="5" s="1"/>
  <c r="AA148" i="5"/>
  <c r="AF146" i="5"/>
  <c r="AG167" i="5" s="1"/>
  <c r="AF146" i="4"/>
  <c r="AG167" i="4" s="1"/>
  <c r="Z149" i="4"/>
  <c r="R151" i="4"/>
  <c r="U150" i="4"/>
  <c r="X150" i="4" s="1"/>
  <c r="Y150" i="4" s="1"/>
  <c r="T152" i="4"/>
  <c r="L153" i="4" a="1"/>
  <c r="L153" i="4" s="1"/>
  <c r="V234" i="4"/>
  <c r="H151" i="4"/>
  <c r="S150" i="4"/>
  <c r="W233" i="4"/>
  <c r="AA148" i="4"/>
  <c r="AC147" i="4"/>
  <c r="AE147" i="4" s="1"/>
  <c r="AB147" i="4"/>
  <c r="AD147" i="4"/>
  <c r="Z149" i="1"/>
  <c r="AD147" i="1"/>
  <c r="AB147" i="1"/>
  <c r="R151" i="1"/>
  <c r="U150" i="1"/>
  <c r="X150" i="1" s="1"/>
  <c r="Y150" i="1" s="1"/>
  <c r="AF146" i="1"/>
  <c r="AG167" i="1" s="1"/>
  <c r="V234" i="1"/>
  <c r="S150" i="1"/>
  <c r="H151" i="1"/>
  <c r="W233" i="1"/>
  <c r="AC147" i="1"/>
  <c r="AE147" i="1" s="1"/>
  <c r="AA148" i="1"/>
  <c r="T152" i="1"/>
  <c r="L153" i="1" a="1"/>
  <c r="L153" i="1" s="1"/>
  <c r="Z150" i="11" l="1"/>
  <c r="L154" i="11" a="1"/>
  <c r="L154" i="11" s="1"/>
  <c r="T153" i="11"/>
  <c r="W234" i="11"/>
  <c r="U151" i="11"/>
  <c r="X151" i="11" s="1"/>
  <c r="Y151" i="11" s="1"/>
  <c r="R152" i="11"/>
  <c r="AF147" i="11"/>
  <c r="AG168" i="11" s="1"/>
  <c r="AC148" i="11"/>
  <c r="AE148" i="11" s="1"/>
  <c r="AA149" i="11"/>
  <c r="V235" i="11"/>
  <c r="H152" i="11"/>
  <c r="S151" i="11"/>
  <c r="AD148" i="11"/>
  <c r="AB148" i="11"/>
  <c r="Z150" i="10"/>
  <c r="W234" i="10"/>
  <c r="AD148" i="10"/>
  <c r="AB148" i="10"/>
  <c r="L153" i="10" a="1"/>
  <c r="L153" i="10" s="1"/>
  <c r="T152" i="10"/>
  <c r="U151" i="10"/>
  <c r="X151" i="10" s="1"/>
  <c r="Y151" i="10" s="1"/>
  <c r="R152" i="10"/>
  <c r="AF147" i="10"/>
  <c r="AG168" i="10" s="1"/>
  <c r="V235" i="10"/>
  <c r="H152" i="10"/>
  <c r="S151" i="10"/>
  <c r="AC148" i="10"/>
  <c r="AE148" i="10" s="1"/>
  <c r="AA149" i="10"/>
  <c r="Z150" i="9"/>
  <c r="AD148" i="9"/>
  <c r="AB148" i="9"/>
  <c r="W234" i="9"/>
  <c r="U151" i="9"/>
  <c r="X151" i="9" s="1"/>
  <c r="Y151" i="9" s="1"/>
  <c r="R152" i="9"/>
  <c r="L153" i="9" a="1"/>
  <c r="L153" i="9" s="1"/>
  <c r="T152" i="9"/>
  <c r="AF147" i="9"/>
  <c r="AG168" i="9" s="1"/>
  <c r="AA149" i="9"/>
  <c r="AC148" i="9"/>
  <c r="AE148" i="9" s="1"/>
  <c r="V235" i="9"/>
  <c r="H152" i="9"/>
  <c r="S151" i="9"/>
  <c r="Z150" i="8"/>
  <c r="L154" i="8" a="1"/>
  <c r="L154" i="8" s="1"/>
  <c r="T153" i="8"/>
  <c r="W234" i="8"/>
  <c r="AF147" i="8"/>
  <c r="AG168" i="8" s="1"/>
  <c r="V235" i="8"/>
  <c r="H152" i="8"/>
  <c r="S151" i="8"/>
  <c r="AA149" i="8"/>
  <c r="AC148" i="8"/>
  <c r="AE148" i="8" s="1"/>
  <c r="U151" i="8"/>
  <c r="X151" i="8" s="1"/>
  <c r="Y151" i="8" s="1"/>
  <c r="R152" i="8"/>
  <c r="AD148" i="8"/>
  <c r="AB148" i="8"/>
  <c r="Z150" i="7"/>
  <c r="W234" i="7"/>
  <c r="L153" i="7" a="1"/>
  <c r="L153" i="7" s="1"/>
  <c r="T152" i="7"/>
  <c r="AD148" i="7"/>
  <c r="AB148" i="7"/>
  <c r="V235" i="7"/>
  <c r="H152" i="7"/>
  <c r="S151" i="7"/>
  <c r="U151" i="7"/>
  <c r="X151" i="7" s="1"/>
  <c r="Y151" i="7" s="1"/>
  <c r="R152" i="7"/>
  <c r="AC148" i="7"/>
  <c r="AE148" i="7" s="1"/>
  <c r="AA149" i="7"/>
  <c r="AF147" i="7"/>
  <c r="AG168" i="7" s="1"/>
  <c r="Z150" i="6"/>
  <c r="W234" i="6"/>
  <c r="R152" i="6"/>
  <c r="U151" i="6"/>
  <c r="X151" i="6" s="1"/>
  <c r="Y151" i="6" s="1"/>
  <c r="AF147" i="6"/>
  <c r="T153" i="6"/>
  <c r="L154" i="6" a="1"/>
  <c r="L154" i="6" s="1"/>
  <c r="AG168" i="6"/>
  <c r="AC148" i="6"/>
  <c r="AE148" i="6" s="1"/>
  <c r="AA149" i="6"/>
  <c r="AD148" i="6"/>
  <c r="AB148" i="6"/>
  <c r="V235" i="6"/>
  <c r="S151" i="6"/>
  <c r="H152" i="6"/>
  <c r="Z150" i="5"/>
  <c r="AF147" i="5"/>
  <c r="W234" i="5"/>
  <c r="AD148" i="5"/>
  <c r="AB148" i="5"/>
  <c r="L154" i="5" a="1"/>
  <c r="L154" i="5" s="1"/>
  <c r="T153" i="5"/>
  <c r="AG168" i="5"/>
  <c r="AC148" i="5"/>
  <c r="AE148" i="5" s="1"/>
  <c r="AA149" i="5"/>
  <c r="R152" i="5"/>
  <c r="U151" i="5"/>
  <c r="X151" i="5" s="1"/>
  <c r="Y151" i="5" s="1"/>
  <c r="V235" i="5"/>
  <c r="H152" i="5"/>
  <c r="S151" i="5"/>
  <c r="AF147" i="4"/>
  <c r="AG168" i="4" s="1"/>
  <c r="Z150" i="4"/>
  <c r="V235" i="4"/>
  <c r="S151" i="4"/>
  <c r="H152" i="4"/>
  <c r="AD148" i="4"/>
  <c r="AB148" i="4"/>
  <c r="R152" i="4"/>
  <c r="U151" i="4"/>
  <c r="X151" i="4" s="1"/>
  <c r="Y151" i="4" s="1"/>
  <c r="T153" i="4"/>
  <c r="L154" i="4" a="1"/>
  <c r="L154" i="4" s="1"/>
  <c r="AC148" i="4"/>
  <c r="AE148" i="4" s="1"/>
  <c r="AA149" i="4"/>
  <c r="W234" i="4"/>
  <c r="Z150" i="1"/>
  <c r="AD148" i="1"/>
  <c r="AB148" i="1"/>
  <c r="AF147" i="1"/>
  <c r="AG168" i="1" s="1"/>
  <c r="V235" i="1"/>
  <c r="S151" i="1"/>
  <c r="H152" i="1"/>
  <c r="W234" i="1"/>
  <c r="U151" i="1"/>
  <c r="X151" i="1" s="1"/>
  <c r="Y151" i="1" s="1"/>
  <c r="R152" i="1"/>
  <c r="AC148" i="1"/>
  <c r="AE148" i="1" s="1"/>
  <c r="AA149" i="1"/>
  <c r="T153" i="1"/>
  <c r="L154" i="1" a="1"/>
  <c r="L154" i="1" s="1"/>
  <c r="Z151" i="11" l="1"/>
  <c r="V236" i="11"/>
  <c r="H153" i="11"/>
  <c r="S152" i="11"/>
  <c r="AF148" i="11"/>
  <c r="AG169" i="11" s="1"/>
  <c r="AD149" i="11"/>
  <c r="AB149" i="11"/>
  <c r="R153" i="11"/>
  <c r="U152" i="11"/>
  <c r="X152" i="11" s="1"/>
  <c r="Y152" i="11" s="1"/>
  <c r="T154" i="11"/>
  <c r="L155" i="11" a="1"/>
  <c r="L155" i="11" s="1"/>
  <c r="W235" i="11"/>
  <c r="AA150" i="11"/>
  <c r="AC149" i="11"/>
  <c r="AE149" i="11" s="1"/>
  <c r="Z151" i="10"/>
  <c r="L154" i="10" a="1"/>
  <c r="L154" i="10" s="1"/>
  <c r="T153" i="10"/>
  <c r="V236" i="10"/>
  <c r="H153" i="10"/>
  <c r="S152" i="10"/>
  <c r="W235" i="10"/>
  <c r="AD149" i="10"/>
  <c r="AB149" i="10"/>
  <c r="AC149" i="10"/>
  <c r="AE149" i="10" s="1"/>
  <c r="AA150" i="10"/>
  <c r="U152" i="10"/>
  <c r="X152" i="10" s="1"/>
  <c r="Y152" i="10" s="1"/>
  <c r="R153" i="10"/>
  <c r="AF148" i="10"/>
  <c r="AG169" i="10" s="1"/>
  <c r="Z151" i="9"/>
  <c r="AF148" i="9"/>
  <c r="AG169" i="9" s="1"/>
  <c r="W235" i="9"/>
  <c r="L154" i="9" a="1"/>
  <c r="L154" i="9" s="1"/>
  <c r="T153" i="9"/>
  <c r="AC149" i="9"/>
  <c r="AE149" i="9" s="1"/>
  <c r="AA150" i="9"/>
  <c r="AD149" i="9"/>
  <c r="AB149" i="9"/>
  <c r="R153" i="9"/>
  <c r="U152" i="9"/>
  <c r="X152" i="9" s="1"/>
  <c r="Y152" i="9" s="1"/>
  <c r="V236" i="9"/>
  <c r="H153" i="9"/>
  <c r="S152" i="9"/>
  <c r="Z151" i="8"/>
  <c r="AF148" i="8"/>
  <c r="AG169" i="8" s="1"/>
  <c r="R153" i="8"/>
  <c r="U152" i="8"/>
  <c r="X152" i="8" s="1"/>
  <c r="Y152" i="8" s="1"/>
  <c r="V236" i="8"/>
  <c r="H153" i="8"/>
  <c r="S152" i="8"/>
  <c r="T154" i="8"/>
  <c r="L155" i="8" a="1"/>
  <c r="L155" i="8" s="1"/>
  <c r="W235" i="8"/>
  <c r="AA150" i="8"/>
  <c r="AC149" i="8"/>
  <c r="AE149" i="8" s="1"/>
  <c r="AB149" i="8"/>
  <c r="AD149" i="8"/>
  <c r="Z151" i="7"/>
  <c r="AD149" i="7"/>
  <c r="AB149" i="7"/>
  <c r="AF148" i="7"/>
  <c r="AG169" i="7" s="1"/>
  <c r="V236" i="7"/>
  <c r="H153" i="7"/>
  <c r="S152" i="7"/>
  <c r="U152" i="7"/>
  <c r="X152" i="7" s="1"/>
  <c r="Y152" i="7" s="1"/>
  <c r="R153" i="7"/>
  <c r="W235" i="7"/>
  <c r="AC149" i="7"/>
  <c r="AE149" i="7" s="1"/>
  <c r="AA150" i="7"/>
  <c r="L154" i="7" a="1"/>
  <c r="L154" i="7" s="1"/>
  <c r="T153" i="7"/>
  <c r="Z151" i="6"/>
  <c r="W235" i="6"/>
  <c r="AD149" i="6"/>
  <c r="AB149" i="6"/>
  <c r="AF148" i="6"/>
  <c r="AG169" i="6" s="1"/>
  <c r="AC149" i="6"/>
  <c r="AE149" i="6" s="1"/>
  <c r="AA150" i="6"/>
  <c r="L155" i="6" a="1"/>
  <c r="L155" i="6" s="1"/>
  <c r="T154" i="6"/>
  <c r="U152" i="6"/>
  <c r="X152" i="6" s="1"/>
  <c r="Y152" i="6" s="1"/>
  <c r="R153" i="6"/>
  <c r="V236" i="6"/>
  <c r="S152" i="6"/>
  <c r="H153" i="6"/>
  <c r="Z151" i="5"/>
  <c r="W235" i="5"/>
  <c r="R153" i="5"/>
  <c r="U152" i="5"/>
  <c r="X152" i="5" s="1"/>
  <c r="Y152" i="5" s="1"/>
  <c r="AF148" i="5"/>
  <c r="AG169" i="5" s="1"/>
  <c r="T154" i="5"/>
  <c r="L155" i="5" a="1"/>
  <c r="L155" i="5" s="1"/>
  <c r="AA150" i="5"/>
  <c r="AC149" i="5"/>
  <c r="AE149" i="5" s="1"/>
  <c r="AD149" i="5"/>
  <c r="AB149" i="5"/>
  <c r="V236" i="5"/>
  <c r="H153" i="5"/>
  <c r="S152" i="5"/>
  <c r="AF148" i="4"/>
  <c r="AG169" i="4" s="1"/>
  <c r="Z151" i="4"/>
  <c r="U152" i="4"/>
  <c r="X152" i="4" s="1"/>
  <c r="Y152" i="4" s="1"/>
  <c r="R153" i="4"/>
  <c r="W235" i="4"/>
  <c r="L155" i="4" a="1"/>
  <c r="L155" i="4" s="1"/>
  <c r="T154" i="4"/>
  <c r="AC149" i="4"/>
  <c r="AE149" i="4" s="1"/>
  <c r="AA150" i="4"/>
  <c r="V236" i="4"/>
  <c r="S152" i="4"/>
  <c r="H153" i="4"/>
  <c r="AD149" i="4"/>
  <c r="AB149" i="4"/>
  <c r="Z151" i="1"/>
  <c r="AD149" i="1"/>
  <c r="AB149" i="1"/>
  <c r="AF148" i="1"/>
  <c r="AG169" i="1" s="1"/>
  <c r="U152" i="1"/>
  <c r="X152" i="1" s="1"/>
  <c r="Y152" i="1" s="1"/>
  <c r="R153" i="1"/>
  <c r="V236" i="1"/>
  <c r="H153" i="1"/>
  <c r="S152" i="1"/>
  <c r="W235" i="1"/>
  <c r="AC149" i="1"/>
  <c r="AE149" i="1" s="1"/>
  <c r="AA150" i="1"/>
  <c r="L155" i="1" a="1"/>
  <c r="L155" i="1" s="1"/>
  <c r="T154" i="1"/>
  <c r="Z152" i="11" l="1"/>
  <c r="T155" i="11"/>
  <c r="L156" i="11" a="1"/>
  <c r="L156" i="11" s="1"/>
  <c r="R154" i="11"/>
  <c r="U153" i="11"/>
  <c r="X153" i="11" s="1"/>
  <c r="Y153" i="11" s="1"/>
  <c r="V237" i="11"/>
  <c r="H154" i="11"/>
  <c r="S153" i="11"/>
  <c r="AB150" i="11"/>
  <c r="AD150" i="11"/>
  <c r="W236" i="11"/>
  <c r="AA151" i="11"/>
  <c r="AC150" i="11"/>
  <c r="AE150" i="11" s="1"/>
  <c r="AF149" i="11"/>
  <c r="AG170" i="11" s="1"/>
  <c r="Z152" i="10"/>
  <c r="U153" i="10"/>
  <c r="X153" i="10" s="1"/>
  <c r="Y153" i="10" s="1"/>
  <c r="R154" i="10"/>
  <c r="W236" i="10"/>
  <c r="AF149" i="10"/>
  <c r="AG170" i="10" s="1"/>
  <c r="V237" i="10"/>
  <c r="H154" i="10"/>
  <c r="S153" i="10"/>
  <c r="L155" i="10" a="1"/>
  <c r="L155" i="10" s="1"/>
  <c r="T154" i="10"/>
  <c r="AC150" i="10"/>
  <c r="AE150" i="10" s="1"/>
  <c r="AA151" i="10"/>
  <c r="AD150" i="10"/>
  <c r="AB150" i="10"/>
  <c r="Z152" i="9"/>
  <c r="W236" i="9"/>
  <c r="R154" i="9"/>
  <c r="U153" i="9"/>
  <c r="X153" i="9" s="1"/>
  <c r="Y153" i="9" s="1"/>
  <c r="AF149" i="9"/>
  <c r="AG170" i="9" s="1"/>
  <c r="L155" i="9" a="1"/>
  <c r="L155" i="9" s="1"/>
  <c r="T154" i="9"/>
  <c r="AA151" i="9"/>
  <c r="AC150" i="9"/>
  <c r="AE150" i="9" s="1"/>
  <c r="AD150" i="9"/>
  <c r="AB150" i="9"/>
  <c r="V237" i="9"/>
  <c r="S153" i="9"/>
  <c r="H154" i="9"/>
  <c r="Z152" i="8"/>
  <c r="AB150" i="8"/>
  <c r="AD150" i="8"/>
  <c r="R154" i="8"/>
  <c r="U153" i="8"/>
  <c r="X153" i="8" s="1"/>
  <c r="Y153" i="8" s="1"/>
  <c r="T155" i="8"/>
  <c r="L156" i="8" a="1"/>
  <c r="L156" i="8" s="1"/>
  <c r="V237" i="8"/>
  <c r="S153" i="8"/>
  <c r="H154" i="8"/>
  <c r="AF149" i="8"/>
  <c r="AG170" i="8" s="1"/>
  <c r="W236" i="8"/>
  <c r="AC150" i="8"/>
  <c r="AE150" i="8" s="1"/>
  <c r="AA151" i="8"/>
  <c r="Z152" i="7"/>
  <c r="AF149" i="7"/>
  <c r="AG170" i="7" s="1"/>
  <c r="W236" i="7"/>
  <c r="AD150" i="7"/>
  <c r="AB150" i="7"/>
  <c r="U153" i="7"/>
  <c r="X153" i="7" s="1"/>
  <c r="Y153" i="7" s="1"/>
  <c r="R154" i="7"/>
  <c r="AC150" i="7"/>
  <c r="AE150" i="7" s="1"/>
  <c r="AA151" i="7"/>
  <c r="V237" i="7"/>
  <c r="H154" i="7"/>
  <c r="S153" i="7"/>
  <c r="L155" i="7" a="1"/>
  <c r="L155" i="7" s="1"/>
  <c r="T154" i="7"/>
  <c r="Z152" i="6"/>
  <c r="U153" i="6"/>
  <c r="X153" i="6" s="1"/>
  <c r="Y153" i="6" s="1"/>
  <c r="R154" i="6"/>
  <c r="L156" i="6" a="1"/>
  <c r="L156" i="6" s="1"/>
  <c r="T155" i="6"/>
  <c r="W236" i="6"/>
  <c r="AF149" i="6"/>
  <c r="AG170" i="6" s="1"/>
  <c r="V237" i="6"/>
  <c r="H154" i="6"/>
  <c r="S153" i="6"/>
  <c r="AC150" i="6"/>
  <c r="AE150" i="6" s="1"/>
  <c r="AA151" i="6"/>
  <c r="AD150" i="6"/>
  <c r="AB150" i="6"/>
  <c r="Z152" i="5"/>
  <c r="W236" i="5"/>
  <c r="AB150" i="5"/>
  <c r="AD150" i="5"/>
  <c r="AF149" i="5"/>
  <c r="AG170" i="5" s="1"/>
  <c r="U153" i="5"/>
  <c r="X153" i="5" s="1"/>
  <c r="Y153" i="5" s="1"/>
  <c r="R154" i="5"/>
  <c r="AC150" i="5"/>
  <c r="AE150" i="5" s="1"/>
  <c r="AA151" i="5"/>
  <c r="T155" i="5"/>
  <c r="L156" i="5" a="1"/>
  <c r="L156" i="5" s="1"/>
  <c r="V237" i="5"/>
  <c r="H154" i="5"/>
  <c r="S153" i="5"/>
  <c r="AF149" i="4"/>
  <c r="AG170" i="4" s="1"/>
  <c r="Z152" i="4"/>
  <c r="W236" i="4"/>
  <c r="AD150" i="4"/>
  <c r="AB150" i="4"/>
  <c r="U153" i="4"/>
  <c r="X153" i="4" s="1"/>
  <c r="Y153" i="4" s="1"/>
  <c r="R154" i="4"/>
  <c r="L156" i="4" a="1"/>
  <c r="L156" i="4" s="1"/>
  <c r="T155" i="4"/>
  <c r="AC150" i="4"/>
  <c r="AE150" i="4" s="1"/>
  <c r="AF150" i="4" s="1"/>
  <c r="AA151" i="4"/>
  <c r="V237" i="4"/>
  <c r="H154" i="4"/>
  <c r="S153" i="4"/>
  <c r="Z152" i="1"/>
  <c r="AF149" i="1"/>
  <c r="V237" i="1"/>
  <c r="H154" i="1"/>
  <c r="S153" i="1"/>
  <c r="AD150" i="1"/>
  <c r="AB150" i="1"/>
  <c r="W236" i="1"/>
  <c r="AG170" i="1"/>
  <c r="U153" i="1"/>
  <c r="X153" i="1" s="1"/>
  <c r="Y153" i="1" s="1"/>
  <c r="R154" i="1"/>
  <c r="AC150" i="1"/>
  <c r="AE150" i="1" s="1"/>
  <c r="AA151" i="1"/>
  <c r="L156" i="1" a="1"/>
  <c r="L156" i="1" s="1"/>
  <c r="T155" i="1"/>
  <c r="Z153" i="11" l="1"/>
  <c r="W237" i="11"/>
  <c r="AF150" i="11"/>
  <c r="AG171" i="11" s="1"/>
  <c r="V238" i="11"/>
  <c r="S154" i="11"/>
  <c r="H155" i="11"/>
  <c r="R155" i="11"/>
  <c r="U154" i="11"/>
  <c r="X154" i="11" s="1"/>
  <c r="Y154" i="11" s="1"/>
  <c r="T156" i="11"/>
  <c r="L157" i="11" a="1"/>
  <c r="L157" i="11" s="1"/>
  <c r="AD151" i="11"/>
  <c r="AB151" i="11"/>
  <c r="AC151" i="11"/>
  <c r="AE151" i="11" s="1"/>
  <c r="AA152" i="11"/>
  <c r="Z153" i="10"/>
  <c r="T155" i="10"/>
  <c r="L156" i="10" a="1"/>
  <c r="L156" i="10" s="1"/>
  <c r="AD151" i="10"/>
  <c r="AB151" i="10"/>
  <c r="V238" i="10"/>
  <c r="H155" i="10"/>
  <c r="S154" i="10"/>
  <c r="W237" i="10"/>
  <c r="R155" i="10"/>
  <c r="U154" i="10"/>
  <c r="X154" i="10" s="1"/>
  <c r="Y154" i="10" s="1"/>
  <c r="AF150" i="10"/>
  <c r="AG171" i="10" s="1"/>
  <c r="AC151" i="10"/>
  <c r="AE151" i="10" s="1"/>
  <c r="AA152" i="10"/>
  <c r="Z153" i="9"/>
  <c r="AD151" i="9"/>
  <c r="AB151" i="9"/>
  <c r="AF150" i="9"/>
  <c r="AG171" i="9" s="1"/>
  <c r="R155" i="9"/>
  <c r="U154" i="9"/>
  <c r="X154" i="9" s="1"/>
  <c r="Y154" i="9" s="1"/>
  <c r="W237" i="9"/>
  <c r="T155" i="9"/>
  <c r="L156" i="9" a="1"/>
  <c r="L156" i="9" s="1"/>
  <c r="V238" i="9"/>
  <c r="H155" i="9"/>
  <c r="S154" i="9"/>
  <c r="AA152" i="9"/>
  <c r="AC151" i="9"/>
  <c r="AE151" i="9" s="1"/>
  <c r="Z153" i="8"/>
  <c r="AF150" i="8"/>
  <c r="AG171" i="8" s="1"/>
  <c r="V238" i="8"/>
  <c r="S154" i="8"/>
  <c r="H155" i="8"/>
  <c r="W237" i="8"/>
  <c r="T156" i="8"/>
  <c r="L157" i="8" a="1"/>
  <c r="L157" i="8" s="1"/>
  <c r="U154" i="8"/>
  <c r="X154" i="8" s="1"/>
  <c r="Y154" i="8" s="1"/>
  <c r="R155" i="8"/>
  <c r="AC151" i="8"/>
  <c r="AE151" i="8" s="1"/>
  <c r="AA152" i="8"/>
  <c r="AD151" i="8"/>
  <c r="AB151" i="8"/>
  <c r="Z153" i="7"/>
  <c r="W237" i="7"/>
  <c r="AD151" i="7"/>
  <c r="AB151" i="7"/>
  <c r="V238" i="7"/>
  <c r="H155" i="7"/>
  <c r="S154" i="7"/>
  <c r="AF150" i="7"/>
  <c r="AG171" i="7" s="1"/>
  <c r="U154" i="7"/>
  <c r="X154" i="7" s="1"/>
  <c r="Y154" i="7" s="1"/>
  <c r="R155" i="7"/>
  <c r="AA152" i="7"/>
  <c r="AC151" i="7"/>
  <c r="AE151" i="7" s="1"/>
  <c r="L156" i="7" a="1"/>
  <c r="L156" i="7" s="1"/>
  <c r="T155" i="7"/>
  <c r="Z153" i="6"/>
  <c r="AF150" i="6"/>
  <c r="AG171" i="6" s="1"/>
  <c r="V238" i="6"/>
  <c r="H155" i="6"/>
  <c r="S154" i="6"/>
  <c r="U154" i="6"/>
  <c r="X154" i="6" s="1"/>
  <c r="Y154" i="6" s="1"/>
  <c r="R155" i="6"/>
  <c r="AD151" i="6"/>
  <c r="AB151" i="6"/>
  <c r="W237" i="6"/>
  <c r="L157" i="6" a="1"/>
  <c r="L157" i="6" s="1"/>
  <c r="T156" i="6"/>
  <c r="AC151" i="6"/>
  <c r="AE151" i="6" s="1"/>
  <c r="AA152" i="6"/>
  <c r="Z153" i="5"/>
  <c r="W237" i="5"/>
  <c r="R155" i="5"/>
  <c r="U154" i="5"/>
  <c r="X154" i="5" s="1"/>
  <c r="Y154" i="5" s="1"/>
  <c r="AF150" i="5"/>
  <c r="T156" i="5"/>
  <c r="L157" i="5" a="1"/>
  <c r="L157" i="5" s="1"/>
  <c r="AG171" i="5"/>
  <c r="AC151" i="5"/>
  <c r="AE151" i="5" s="1"/>
  <c r="AA152" i="5"/>
  <c r="AD151" i="5"/>
  <c r="AB151" i="5"/>
  <c r="V238" i="5"/>
  <c r="H155" i="5"/>
  <c r="S154" i="5"/>
  <c r="AG171" i="4"/>
  <c r="Z153" i="4"/>
  <c r="L157" i="4" a="1"/>
  <c r="L157" i="4" s="1"/>
  <c r="T156" i="4"/>
  <c r="AD151" i="4"/>
  <c r="AB151" i="4"/>
  <c r="U154" i="4"/>
  <c r="X154" i="4" s="1"/>
  <c r="Y154" i="4" s="1"/>
  <c r="R155" i="4"/>
  <c r="V238" i="4"/>
  <c r="H155" i="4"/>
  <c r="S154" i="4"/>
  <c r="AC151" i="4"/>
  <c r="AE151" i="4" s="1"/>
  <c r="AF151" i="4" s="1"/>
  <c r="AA152" i="4"/>
  <c r="W237" i="4"/>
  <c r="Z153" i="1"/>
  <c r="U154" i="1"/>
  <c r="X154" i="1" s="1"/>
  <c r="Y154" i="1" s="1"/>
  <c r="R155" i="1"/>
  <c r="AD151" i="1"/>
  <c r="AB151" i="1"/>
  <c r="AF150" i="1"/>
  <c r="AG171" i="1" s="1"/>
  <c r="V238" i="1"/>
  <c r="H155" i="1"/>
  <c r="S154" i="1"/>
  <c r="W237" i="1"/>
  <c r="AC151" i="1"/>
  <c r="AE151" i="1" s="1"/>
  <c r="AA152" i="1"/>
  <c r="L157" i="1" a="1"/>
  <c r="L157" i="1" s="1"/>
  <c r="T156" i="1"/>
  <c r="Z154" i="11" l="1"/>
  <c r="U155" i="11"/>
  <c r="X155" i="11" s="1"/>
  <c r="Y155" i="11" s="1"/>
  <c r="R156" i="11"/>
  <c r="W238" i="11"/>
  <c r="L158" i="11" a="1"/>
  <c r="L158" i="11" s="1"/>
  <c r="T157" i="11"/>
  <c r="V239" i="11"/>
  <c r="S155" i="11"/>
  <c r="H156" i="11"/>
  <c r="AD152" i="11"/>
  <c r="AB152" i="11"/>
  <c r="AC152" i="11"/>
  <c r="AE152" i="11" s="1"/>
  <c r="AA153" i="11"/>
  <c r="AF151" i="11"/>
  <c r="AG172" i="11" s="1"/>
  <c r="Z154" i="10"/>
  <c r="W238" i="10"/>
  <c r="T156" i="10"/>
  <c r="L157" i="10" a="1"/>
  <c r="L157" i="10" s="1"/>
  <c r="AF151" i="10"/>
  <c r="AG172" i="10" s="1"/>
  <c r="V239" i="10"/>
  <c r="S155" i="10"/>
  <c r="H156" i="10"/>
  <c r="AA153" i="10"/>
  <c r="AC152" i="10"/>
  <c r="AE152" i="10" s="1"/>
  <c r="R156" i="10"/>
  <c r="U155" i="10"/>
  <c r="X155" i="10" s="1"/>
  <c r="Y155" i="10" s="1"/>
  <c r="AD152" i="10"/>
  <c r="AB152" i="10"/>
  <c r="Z154" i="9"/>
  <c r="T156" i="9"/>
  <c r="L157" i="9" a="1"/>
  <c r="L157" i="9" s="1"/>
  <c r="V239" i="9"/>
  <c r="S155" i="9"/>
  <c r="H156" i="9"/>
  <c r="W238" i="9"/>
  <c r="AF151" i="9"/>
  <c r="AG172" i="9" s="1"/>
  <c r="AC152" i="9"/>
  <c r="AE152" i="9" s="1"/>
  <c r="AA153" i="9"/>
  <c r="R156" i="9"/>
  <c r="U155" i="9"/>
  <c r="X155" i="9" s="1"/>
  <c r="Y155" i="9" s="1"/>
  <c r="AD152" i="9"/>
  <c r="AB152" i="9"/>
  <c r="Z154" i="8"/>
  <c r="AD152" i="8"/>
  <c r="AB152" i="8"/>
  <c r="AF151" i="8"/>
  <c r="AG172" i="8" s="1"/>
  <c r="W238" i="8"/>
  <c r="L158" i="8" a="1"/>
  <c r="L158" i="8" s="1"/>
  <c r="T157" i="8"/>
  <c r="AC152" i="8"/>
  <c r="AE152" i="8" s="1"/>
  <c r="AA153" i="8"/>
  <c r="U155" i="8"/>
  <c r="X155" i="8" s="1"/>
  <c r="Y155" i="8" s="1"/>
  <c r="R156" i="8"/>
  <c r="V239" i="8"/>
  <c r="H156" i="8"/>
  <c r="S155" i="8"/>
  <c r="Z154" i="7"/>
  <c r="AF151" i="7"/>
  <c r="AG172" i="7" s="1"/>
  <c r="W238" i="7"/>
  <c r="AD152" i="7"/>
  <c r="AB152" i="7"/>
  <c r="V239" i="7"/>
  <c r="H156" i="7"/>
  <c r="S155" i="7"/>
  <c r="R156" i="7"/>
  <c r="U155" i="7"/>
  <c r="X155" i="7" s="1"/>
  <c r="Y155" i="7" s="1"/>
  <c r="AA153" i="7"/>
  <c r="AC152" i="7"/>
  <c r="AE152" i="7" s="1"/>
  <c r="L157" i="7" a="1"/>
  <c r="L157" i="7" s="1"/>
  <c r="T156" i="7"/>
  <c r="Z154" i="6"/>
  <c r="L158" i="6" a="1"/>
  <c r="L158" i="6" s="1"/>
  <c r="T157" i="6"/>
  <c r="AF151" i="6"/>
  <c r="AG172" i="6" s="1"/>
  <c r="V239" i="6"/>
  <c r="H156" i="6"/>
  <c r="S155" i="6"/>
  <c r="AA153" i="6"/>
  <c r="AC152" i="6"/>
  <c r="AE152" i="6" s="1"/>
  <c r="U155" i="6"/>
  <c r="X155" i="6" s="1"/>
  <c r="Y155" i="6" s="1"/>
  <c r="R156" i="6"/>
  <c r="W238" i="6"/>
  <c r="AD152" i="6"/>
  <c r="AB152" i="6"/>
  <c r="Z154" i="5"/>
  <c r="W238" i="5"/>
  <c r="AB152" i="5"/>
  <c r="AD152" i="5"/>
  <c r="L158" i="5" a="1"/>
  <c r="L158" i="5" s="1"/>
  <c r="T157" i="5"/>
  <c r="AF151" i="5"/>
  <c r="AG172" i="5" s="1"/>
  <c r="R156" i="5"/>
  <c r="U155" i="5"/>
  <c r="X155" i="5" s="1"/>
  <c r="Y155" i="5" s="1"/>
  <c r="AA153" i="5"/>
  <c r="AC152" i="5"/>
  <c r="AE152" i="5" s="1"/>
  <c r="V239" i="5"/>
  <c r="H156" i="5"/>
  <c r="S155" i="5"/>
  <c r="AG172" i="4"/>
  <c r="Z154" i="4"/>
  <c r="V239" i="4"/>
  <c r="H156" i="4"/>
  <c r="S155" i="4"/>
  <c r="U155" i="4"/>
  <c r="X155" i="4" s="1"/>
  <c r="Y155" i="4" s="1"/>
  <c r="R156" i="4"/>
  <c r="L158" i="4" a="1"/>
  <c r="L158" i="4" s="1"/>
  <c r="T157" i="4"/>
  <c r="W238" i="4"/>
  <c r="AC152" i="4"/>
  <c r="AE152" i="4" s="1"/>
  <c r="AA153" i="4"/>
  <c r="AD152" i="4"/>
  <c r="AB152" i="4"/>
  <c r="Z154" i="1"/>
  <c r="AF151" i="1"/>
  <c r="AD152" i="1"/>
  <c r="AB152" i="1"/>
  <c r="V239" i="1"/>
  <c r="H156" i="1"/>
  <c r="S155" i="1"/>
  <c r="W238" i="1"/>
  <c r="AG172" i="1"/>
  <c r="U155" i="1"/>
  <c r="X155" i="1" s="1"/>
  <c r="Y155" i="1" s="1"/>
  <c r="R156" i="1"/>
  <c r="AC152" i="1"/>
  <c r="AE152" i="1" s="1"/>
  <c r="AA153" i="1"/>
  <c r="L158" i="1" a="1"/>
  <c r="L158" i="1" s="1"/>
  <c r="T157" i="1"/>
  <c r="Z155" i="11" l="1"/>
  <c r="L159" i="11" a="1"/>
  <c r="L159" i="11" s="1"/>
  <c r="T158" i="11"/>
  <c r="V240" i="11"/>
  <c r="H157" i="11"/>
  <c r="S156" i="11"/>
  <c r="AF152" i="11"/>
  <c r="AG173" i="11" s="1"/>
  <c r="U156" i="11"/>
  <c r="X156" i="11" s="1"/>
  <c r="Y156" i="11" s="1"/>
  <c r="R157" i="11"/>
  <c r="AD153" i="11"/>
  <c r="AB153" i="11"/>
  <c r="W239" i="11"/>
  <c r="AC153" i="11"/>
  <c r="AA154" i="11"/>
  <c r="AE153" i="11"/>
  <c r="Z155" i="10"/>
  <c r="AF152" i="10"/>
  <c r="V240" i="10"/>
  <c r="H157" i="10"/>
  <c r="S156" i="10"/>
  <c r="W239" i="10"/>
  <c r="AD153" i="10"/>
  <c r="AB153" i="10"/>
  <c r="U156" i="10"/>
  <c r="X156" i="10" s="1"/>
  <c r="Y156" i="10" s="1"/>
  <c r="R157" i="10"/>
  <c r="L158" i="10" a="1"/>
  <c r="L158" i="10" s="1"/>
  <c r="T157" i="10"/>
  <c r="AC153" i="10"/>
  <c r="AE153" i="10" s="1"/>
  <c r="AA154" i="10"/>
  <c r="AG173" i="10"/>
  <c r="Z155" i="9"/>
  <c r="W239" i="9"/>
  <c r="T157" i="9"/>
  <c r="L158" i="9" a="1"/>
  <c r="L158" i="9" s="1"/>
  <c r="AF152" i="9"/>
  <c r="AG173" i="9" s="1"/>
  <c r="V240" i="9"/>
  <c r="S156" i="9"/>
  <c r="H157" i="9"/>
  <c r="AD153" i="9"/>
  <c r="AB153" i="9"/>
  <c r="AA154" i="9"/>
  <c r="AC153" i="9"/>
  <c r="AE153" i="9" s="1"/>
  <c r="U156" i="9"/>
  <c r="X156" i="9" s="1"/>
  <c r="Y156" i="9" s="1"/>
  <c r="R157" i="9"/>
  <c r="Z155" i="8"/>
  <c r="U156" i="8"/>
  <c r="X156" i="8" s="1"/>
  <c r="Y156" i="8" s="1"/>
  <c r="R157" i="8"/>
  <c r="W239" i="8"/>
  <c r="L159" i="8" a="1"/>
  <c r="L159" i="8" s="1"/>
  <c r="T158" i="8"/>
  <c r="V240" i="8"/>
  <c r="H157" i="8"/>
  <c r="S156" i="8"/>
  <c r="AD153" i="8"/>
  <c r="AB153" i="8"/>
  <c r="AC153" i="8"/>
  <c r="AE153" i="8" s="1"/>
  <c r="AF153" i="8" s="1"/>
  <c r="AA154" i="8"/>
  <c r="AF152" i="8"/>
  <c r="AG173" i="8" s="1"/>
  <c r="Z155" i="7"/>
  <c r="AF152" i="7"/>
  <c r="AG173" i="7" s="1"/>
  <c r="V240" i="7"/>
  <c r="S156" i="7"/>
  <c r="H157" i="7"/>
  <c r="AB153" i="7"/>
  <c r="AD153" i="7"/>
  <c r="R157" i="7"/>
  <c r="U156" i="7"/>
  <c r="X156" i="7" s="1"/>
  <c r="Y156" i="7" s="1"/>
  <c r="W239" i="7"/>
  <c r="AC153" i="7"/>
  <c r="AE153" i="7" s="1"/>
  <c r="AA154" i="7"/>
  <c r="T157" i="7"/>
  <c r="L158" i="7" a="1"/>
  <c r="L158" i="7" s="1"/>
  <c r="Z155" i="6"/>
  <c r="L159" i="6" a="1"/>
  <c r="L159" i="6" s="1"/>
  <c r="T158" i="6"/>
  <c r="AF152" i="6"/>
  <c r="AG173" i="6" s="1"/>
  <c r="V240" i="6"/>
  <c r="H157" i="6"/>
  <c r="S156" i="6"/>
  <c r="AC153" i="6"/>
  <c r="AE153" i="6" s="1"/>
  <c r="AA154" i="6"/>
  <c r="U156" i="6"/>
  <c r="X156" i="6" s="1"/>
  <c r="Y156" i="6" s="1"/>
  <c r="R157" i="6"/>
  <c r="AD153" i="6"/>
  <c r="AB153" i="6"/>
  <c r="W239" i="6"/>
  <c r="Z155" i="5"/>
  <c r="W239" i="5"/>
  <c r="L159" i="5" a="1"/>
  <c r="L159" i="5" s="1"/>
  <c r="T158" i="5"/>
  <c r="AF152" i="5"/>
  <c r="AG173" i="5" s="1"/>
  <c r="U156" i="5"/>
  <c r="X156" i="5" s="1"/>
  <c r="Y156" i="5" s="1"/>
  <c r="R157" i="5"/>
  <c r="AD153" i="5"/>
  <c r="AB153" i="5"/>
  <c r="AA154" i="5"/>
  <c r="AC153" i="5"/>
  <c r="AE153" i="5" s="1"/>
  <c r="V240" i="5"/>
  <c r="H157" i="5"/>
  <c r="S156" i="5"/>
  <c r="AF152" i="4"/>
  <c r="AG173" i="4" s="1"/>
  <c r="Z155" i="4"/>
  <c r="V240" i="4"/>
  <c r="H157" i="4"/>
  <c r="S156" i="4"/>
  <c r="L159" i="4" a="1"/>
  <c r="L159" i="4" s="1"/>
  <c r="T158" i="4"/>
  <c r="W239" i="4"/>
  <c r="AC153" i="4"/>
  <c r="AE153" i="4" s="1"/>
  <c r="AA154" i="4"/>
  <c r="U156" i="4"/>
  <c r="X156" i="4" s="1"/>
  <c r="Y156" i="4" s="1"/>
  <c r="R157" i="4"/>
  <c r="AD153" i="4"/>
  <c r="AB153" i="4"/>
  <c r="Z155" i="1"/>
  <c r="AF152" i="1"/>
  <c r="AD153" i="1"/>
  <c r="AB153" i="1"/>
  <c r="R157" i="1"/>
  <c r="U156" i="1"/>
  <c r="X156" i="1" s="1"/>
  <c r="Y156" i="1" s="1"/>
  <c r="AG173" i="1"/>
  <c r="V240" i="1"/>
  <c r="H157" i="1"/>
  <c r="S156" i="1"/>
  <c r="W239" i="1"/>
  <c r="AA154" i="1"/>
  <c r="AC153" i="1"/>
  <c r="AE153" i="1" s="1"/>
  <c r="T158" i="1"/>
  <c r="L159" i="1" a="1"/>
  <c r="L159" i="1" s="1"/>
  <c r="Z156" i="11" l="1"/>
  <c r="U157" i="11"/>
  <c r="X157" i="11" s="1"/>
  <c r="Y157" i="11" s="1"/>
  <c r="R158" i="11"/>
  <c r="V241" i="11"/>
  <c r="H158" i="11"/>
  <c r="S157" i="11"/>
  <c r="W240" i="11"/>
  <c r="L160" i="11" a="1"/>
  <c r="L160" i="11" s="1"/>
  <c r="T159" i="11"/>
  <c r="AD154" i="11"/>
  <c r="AB154" i="11"/>
  <c r="AC154" i="11"/>
  <c r="AE154" i="11" s="1"/>
  <c r="AF154" i="11" s="1"/>
  <c r="AA155" i="11"/>
  <c r="AF153" i="11"/>
  <c r="AG174" i="11" s="1"/>
  <c r="Z156" i="10"/>
  <c r="L159" i="10" a="1"/>
  <c r="L159" i="10" s="1"/>
  <c r="T158" i="10"/>
  <c r="R158" i="10"/>
  <c r="U157" i="10"/>
  <c r="X157" i="10" s="1"/>
  <c r="Y157" i="10" s="1"/>
  <c r="V241" i="10"/>
  <c r="H158" i="10"/>
  <c r="S157" i="10"/>
  <c r="W240" i="10"/>
  <c r="AF153" i="10"/>
  <c r="AG174" i="10" s="1"/>
  <c r="AC154" i="10"/>
  <c r="AE154" i="10" s="1"/>
  <c r="AF154" i="10" s="1"/>
  <c r="AA155" i="10"/>
  <c r="AD154" i="10"/>
  <c r="AB154" i="10"/>
  <c r="Z156" i="9"/>
  <c r="AD154" i="9"/>
  <c r="AB154" i="9"/>
  <c r="L159" i="9" a="1"/>
  <c r="L159" i="9" s="1"/>
  <c r="T158" i="9"/>
  <c r="AF153" i="9"/>
  <c r="AG174" i="9" s="1"/>
  <c r="R158" i="9"/>
  <c r="U157" i="9"/>
  <c r="X157" i="9" s="1"/>
  <c r="Y157" i="9" s="1"/>
  <c r="AC154" i="9"/>
  <c r="AE154" i="9" s="1"/>
  <c r="AA155" i="9"/>
  <c r="V241" i="9"/>
  <c r="H158" i="9"/>
  <c r="S157" i="9"/>
  <c r="W240" i="9"/>
  <c r="AG174" i="8"/>
  <c r="Z156" i="8"/>
  <c r="L160" i="8" a="1"/>
  <c r="L160" i="8" s="1"/>
  <c r="T159" i="8"/>
  <c r="V241" i="8"/>
  <c r="H158" i="8"/>
  <c r="S157" i="8"/>
  <c r="U157" i="8"/>
  <c r="X157" i="8" s="1"/>
  <c r="Y157" i="8" s="1"/>
  <c r="R158" i="8"/>
  <c r="AD154" i="8"/>
  <c r="AB154" i="8"/>
  <c r="AC154" i="8"/>
  <c r="AE154" i="8" s="1"/>
  <c r="AA155" i="8"/>
  <c r="W240" i="8"/>
  <c r="Z156" i="7"/>
  <c r="U157" i="7"/>
  <c r="X157" i="7" s="1"/>
  <c r="Y157" i="7" s="1"/>
  <c r="R158" i="7"/>
  <c r="W240" i="7"/>
  <c r="T158" i="7"/>
  <c r="L159" i="7" a="1"/>
  <c r="L159" i="7" s="1"/>
  <c r="AF153" i="7"/>
  <c r="AG174" i="7" s="1"/>
  <c r="V241" i="7"/>
  <c r="S157" i="7"/>
  <c r="H158" i="7"/>
  <c r="AC154" i="7"/>
  <c r="AE154" i="7" s="1"/>
  <c r="AF154" i="7" s="1"/>
  <c r="AA155" i="7"/>
  <c r="AD154" i="7"/>
  <c r="AB154" i="7"/>
  <c r="Z156" i="6"/>
  <c r="R158" i="6"/>
  <c r="U157" i="6"/>
  <c r="X157" i="6" s="1"/>
  <c r="Y157" i="6" s="1"/>
  <c r="T159" i="6"/>
  <c r="L160" i="6" a="1"/>
  <c r="L160" i="6" s="1"/>
  <c r="AF153" i="6"/>
  <c r="W240" i="6"/>
  <c r="AA155" i="6"/>
  <c r="AC154" i="6"/>
  <c r="AE154" i="6" s="1"/>
  <c r="AG174" i="6"/>
  <c r="AD154" i="6"/>
  <c r="AB154" i="6"/>
  <c r="V241" i="6"/>
  <c r="S157" i="6"/>
  <c r="H158" i="6"/>
  <c r="Z156" i="5"/>
  <c r="AF153" i="5"/>
  <c r="AD154" i="5"/>
  <c r="AB154" i="5"/>
  <c r="R158" i="5"/>
  <c r="U157" i="5"/>
  <c r="X157" i="5" s="1"/>
  <c r="Y157" i="5" s="1"/>
  <c r="AG174" i="5"/>
  <c r="V241" i="5"/>
  <c r="H158" i="5"/>
  <c r="S157" i="5"/>
  <c r="AC154" i="5"/>
  <c r="AE154" i="5" s="1"/>
  <c r="AA155" i="5"/>
  <c r="L160" i="5" a="1"/>
  <c r="L160" i="5" s="1"/>
  <c r="T159" i="5"/>
  <c r="W240" i="5"/>
  <c r="AF153" i="4"/>
  <c r="AG174" i="4" s="1"/>
  <c r="Z156" i="4"/>
  <c r="AD154" i="4"/>
  <c r="AB154" i="4"/>
  <c r="R158" i="4"/>
  <c r="U157" i="4"/>
  <c r="X157" i="4" s="1"/>
  <c r="Y157" i="4" s="1"/>
  <c r="T159" i="4"/>
  <c r="L160" i="4" a="1"/>
  <c r="L160" i="4" s="1"/>
  <c r="W240" i="4"/>
  <c r="AA155" i="4"/>
  <c r="AC154" i="4"/>
  <c r="AE154" i="4" s="1"/>
  <c r="AF154" i="4" s="1"/>
  <c r="V241" i="4"/>
  <c r="H158" i="4"/>
  <c r="S157" i="4"/>
  <c r="Z156" i="1"/>
  <c r="V241" i="1"/>
  <c r="H158" i="1"/>
  <c r="S157" i="1"/>
  <c r="AF153" i="1"/>
  <c r="AB154" i="1"/>
  <c r="AD154" i="1"/>
  <c r="R158" i="1"/>
  <c r="U157" i="1"/>
  <c r="X157" i="1" s="1"/>
  <c r="Y157" i="1" s="1"/>
  <c r="W240" i="1"/>
  <c r="AG174" i="1"/>
  <c r="AA155" i="1"/>
  <c r="AC154" i="1"/>
  <c r="AE154" i="1" s="1"/>
  <c r="T159" i="1"/>
  <c r="L160" i="1" a="1"/>
  <c r="L160" i="1" s="1"/>
  <c r="AG175" i="11" l="1"/>
  <c r="Z157" i="11"/>
  <c r="V242" i="11"/>
  <c r="H159" i="11"/>
  <c r="S158" i="11"/>
  <c r="W241" i="11"/>
  <c r="L161" i="11" a="1"/>
  <c r="L161" i="11" s="1"/>
  <c r="T160" i="11"/>
  <c r="AD155" i="11"/>
  <c r="AB155" i="11"/>
  <c r="AC155" i="11"/>
  <c r="AE155" i="11" s="1"/>
  <c r="AF155" i="11" s="1"/>
  <c r="AA156" i="11"/>
  <c r="U158" i="11"/>
  <c r="X158" i="11" s="1"/>
  <c r="Y158" i="11" s="1"/>
  <c r="R159" i="11"/>
  <c r="Z157" i="10"/>
  <c r="W241" i="10"/>
  <c r="U158" i="10"/>
  <c r="X158" i="10" s="1"/>
  <c r="Y158" i="10" s="1"/>
  <c r="R159" i="10"/>
  <c r="T159" i="10"/>
  <c r="L160" i="10" a="1"/>
  <c r="L160" i="10" s="1"/>
  <c r="V242" i="10"/>
  <c r="H159" i="10"/>
  <c r="S158" i="10"/>
  <c r="AG175" i="10"/>
  <c r="AB155" i="10"/>
  <c r="AD155" i="10"/>
  <c r="AC155" i="10"/>
  <c r="AE155" i="10" s="1"/>
  <c r="AA156" i="10"/>
  <c r="Z157" i="9"/>
  <c r="AD155" i="9"/>
  <c r="AB155" i="9"/>
  <c r="W241" i="9"/>
  <c r="V242" i="9"/>
  <c r="H159" i="9"/>
  <c r="S158" i="9"/>
  <c r="AF154" i="9"/>
  <c r="AG175" i="9" s="1"/>
  <c r="L160" i="9" a="1"/>
  <c r="L160" i="9" s="1"/>
  <c r="T159" i="9"/>
  <c r="AA156" i="9"/>
  <c r="AC155" i="9"/>
  <c r="AE155" i="9" s="1"/>
  <c r="U158" i="9"/>
  <c r="X158" i="9" s="1"/>
  <c r="Y158" i="9" s="1"/>
  <c r="R159" i="9"/>
  <c r="AF154" i="8"/>
  <c r="AG175" i="8" s="1"/>
  <c r="Z157" i="8"/>
  <c r="L161" i="8" a="1"/>
  <c r="L161" i="8" s="1"/>
  <c r="T160" i="8"/>
  <c r="U158" i="8"/>
  <c r="X158" i="8" s="1"/>
  <c r="Y158" i="8" s="1"/>
  <c r="R159" i="8"/>
  <c r="V242" i="8"/>
  <c r="H159" i="8"/>
  <c r="S158" i="8"/>
  <c r="W241" i="8"/>
  <c r="AC155" i="8"/>
  <c r="AE155" i="8" s="1"/>
  <c r="AF155" i="8" s="1"/>
  <c r="AA156" i="8"/>
  <c r="AD155" i="8"/>
  <c r="AB155" i="8"/>
  <c r="Z157" i="7"/>
  <c r="W241" i="7"/>
  <c r="V242" i="7"/>
  <c r="H159" i="7"/>
  <c r="S158" i="7"/>
  <c r="U158" i="7"/>
  <c r="X158" i="7" s="1"/>
  <c r="Y158" i="7" s="1"/>
  <c r="R159" i="7"/>
  <c r="AG175" i="7"/>
  <c r="L160" i="7" a="1"/>
  <c r="L160" i="7" s="1"/>
  <c r="T159" i="7"/>
  <c r="AC155" i="7"/>
  <c r="AE155" i="7" s="1"/>
  <c r="AF155" i="7" s="1"/>
  <c r="AA156" i="7"/>
  <c r="AD155" i="7"/>
  <c r="AB155" i="7"/>
  <c r="Z157" i="6"/>
  <c r="AB155" i="6"/>
  <c r="AD155" i="6"/>
  <c r="R159" i="6"/>
  <c r="U158" i="6"/>
  <c r="X158" i="6" s="1"/>
  <c r="Y158" i="6" s="1"/>
  <c r="W241" i="6"/>
  <c r="V242" i="6"/>
  <c r="H159" i="6"/>
  <c r="S158" i="6"/>
  <c r="AA156" i="6"/>
  <c r="AC155" i="6"/>
  <c r="AE155" i="6" s="1"/>
  <c r="AF155" i="6" s="1"/>
  <c r="T160" i="6"/>
  <c r="L161" i="6" a="1"/>
  <c r="L161" i="6" s="1"/>
  <c r="AF154" i="6"/>
  <c r="AG175" i="6" s="1"/>
  <c r="Z157" i="5"/>
  <c r="L161" i="5" a="1"/>
  <c r="L161" i="5" s="1"/>
  <c r="T160" i="5"/>
  <c r="AD155" i="5"/>
  <c r="AB155" i="5"/>
  <c r="AA156" i="5"/>
  <c r="AC155" i="5"/>
  <c r="AE155" i="5" s="1"/>
  <c r="V242" i="5"/>
  <c r="S158" i="5"/>
  <c r="H159" i="5"/>
  <c r="W241" i="5"/>
  <c r="R159" i="5"/>
  <c r="U158" i="5"/>
  <c r="X158" i="5" s="1"/>
  <c r="Y158" i="5" s="1"/>
  <c r="AF154" i="5"/>
  <c r="AG175" i="5" s="1"/>
  <c r="AG175" i="4"/>
  <c r="Z157" i="4"/>
  <c r="V242" i="4"/>
  <c r="H159" i="4"/>
  <c r="S158" i="4"/>
  <c r="AB155" i="4"/>
  <c r="AD155" i="4"/>
  <c r="T160" i="4"/>
  <c r="L161" i="4" a="1"/>
  <c r="L161" i="4" s="1"/>
  <c r="AA156" i="4"/>
  <c r="AC155" i="4"/>
  <c r="AE155" i="4" s="1"/>
  <c r="AF155" i="4" s="1"/>
  <c r="W241" i="4"/>
  <c r="R159" i="4"/>
  <c r="U158" i="4"/>
  <c r="X158" i="4" s="1"/>
  <c r="Y158" i="4" s="1"/>
  <c r="Z157" i="1"/>
  <c r="AD155" i="1"/>
  <c r="AB155" i="1"/>
  <c r="AF154" i="1"/>
  <c r="AG175" i="1" s="1"/>
  <c r="W241" i="1"/>
  <c r="R159" i="1"/>
  <c r="U158" i="1"/>
  <c r="X158" i="1" s="1"/>
  <c r="Y158" i="1" s="1"/>
  <c r="V242" i="1"/>
  <c r="S158" i="1"/>
  <c r="H159" i="1"/>
  <c r="AC155" i="1"/>
  <c r="AE155" i="1" s="1"/>
  <c r="AA156" i="1"/>
  <c r="L161" i="1" a="1"/>
  <c r="L161" i="1" s="1"/>
  <c r="T160" i="1"/>
  <c r="AG176" i="11" l="1"/>
  <c r="Z158" i="11"/>
  <c r="AD156" i="11"/>
  <c r="AB156" i="11"/>
  <c r="L162" i="11" a="1"/>
  <c r="L162" i="11" s="1"/>
  <c r="T161" i="11"/>
  <c r="V243" i="11"/>
  <c r="H160" i="11"/>
  <c r="S159" i="11"/>
  <c r="W242" i="11"/>
  <c r="U159" i="11"/>
  <c r="X159" i="11" s="1"/>
  <c r="Y159" i="11" s="1"/>
  <c r="R160" i="11"/>
  <c r="AC156" i="11"/>
  <c r="AE156" i="11" s="1"/>
  <c r="AF156" i="11" s="1"/>
  <c r="AA157" i="11"/>
  <c r="AF155" i="10"/>
  <c r="AG176" i="10" s="1"/>
  <c r="Z158" i="10"/>
  <c r="V243" i="10"/>
  <c r="H160" i="10"/>
  <c r="S159" i="10"/>
  <c r="W242" i="10"/>
  <c r="AC156" i="10"/>
  <c r="AE156" i="10" s="1"/>
  <c r="AA157" i="10"/>
  <c r="L161" i="10" a="1"/>
  <c r="L161" i="10" s="1"/>
  <c r="T160" i="10"/>
  <c r="AD156" i="10"/>
  <c r="AB156" i="10"/>
  <c r="R160" i="10"/>
  <c r="U159" i="10"/>
  <c r="X159" i="10" s="1"/>
  <c r="Y159" i="10" s="1"/>
  <c r="Z158" i="9"/>
  <c r="L161" i="9" a="1"/>
  <c r="L161" i="9" s="1"/>
  <c r="T160" i="9"/>
  <c r="AF155" i="9"/>
  <c r="AG176" i="9" s="1"/>
  <c r="W242" i="9"/>
  <c r="R160" i="9"/>
  <c r="U159" i="9"/>
  <c r="X159" i="9" s="1"/>
  <c r="Y159" i="9" s="1"/>
  <c r="AA157" i="9"/>
  <c r="AC156" i="9"/>
  <c r="AE156" i="9" s="1"/>
  <c r="AF156" i="9" s="1"/>
  <c r="AB156" i="9"/>
  <c r="AD156" i="9"/>
  <c r="V243" i="9"/>
  <c r="H160" i="9"/>
  <c r="S159" i="9"/>
  <c r="AG176" i="8"/>
  <c r="Z158" i="8"/>
  <c r="L162" i="8" a="1"/>
  <c r="L162" i="8" s="1"/>
  <c r="T161" i="8"/>
  <c r="U159" i="8"/>
  <c r="X159" i="8" s="1"/>
  <c r="Y159" i="8" s="1"/>
  <c r="R160" i="8"/>
  <c r="W242" i="8"/>
  <c r="AA157" i="8"/>
  <c r="AC156" i="8"/>
  <c r="AE156" i="8" s="1"/>
  <c r="V243" i="8"/>
  <c r="H160" i="8"/>
  <c r="S159" i="8"/>
  <c r="AD156" i="8"/>
  <c r="AB156" i="8"/>
  <c r="AG176" i="7"/>
  <c r="Z158" i="7"/>
  <c r="AD156" i="7"/>
  <c r="AB156" i="7"/>
  <c r="R160" i="7"/>
  <c r="U159" i="7"/>
  <c r="X159" i="7" s="1"/>
  <c r="Y159" i="7" s="1"/>
  <c r="V243" i="7"/>
  <c r="H160" i="7"/>
  <c r="S159" i="7"/>
  <c r="L161" i="7" a="1"/>
  <c r="L161" i="7" s="1"/>
  <c r="T160" i="7"/>
  <c r="W242" i="7"/>
  <c r="AC156" i="7"/>
  <c r="AE156" i="7" s="1"/>
  <c r="AF156" i="7" s="1"/>
  <c r="AA157" i="7"/>
  <c r="Z158" i="6"/>
  <c r="AD156" i="6"/>
  <c r="AB156" i="6"/>
  <c r="W242" i="6"/>
  <c r="AG176" i="6"/>
  <c r="T161" i="6"/>
  <c r="L162" i="6" a="1"/>
  <c r="L162" i="6" s="1"/>
  <c r="AC156" i="6"/>
  <c r="AE156" i="6" s="1"/>
  <c r="AA157" i="6"/>
  <c r="V243" i="6"/>
  <c r="S159" i="6"/>
  <c r="H160" i="6"/>
  <c r="R160" i="6"/>
  <c r="U159" i="6"/>
  <c r="X159" i="6" s="1"/>
  <c r="Y159" i="6" s="1"/>
  <c r="AF155" i="5"/>
  <c r="AG176" i="5" s="1"/>
  <c r="Z158" i="5"/>
  <c r="V243" i="5"/>
  <c r="S159" i="5"/>
  <c r="H160" i="5"/>
  <c r="W242" i="5"/>
  <c r="L162" i="5" a="1"/>
  <c r="L162" i="5" s="1"/>
  <c r="T161" i="5"/>
  <c r="AC156" i="5"/>
  <c r="AE156" i="5" s="1"/>
  <c r="AF156" i="5" s="1"/>
  <c r="AA157" i="5"/>
  <c r="AD156" i="5"/>
  <c r="AB156" i="5"/>
  <c r="R160" i="5"/>
  <c r="U159" i="5"/>
  <c r="X159" i="5" s="1"/>
  <c r="Y159" i="5" s="1"/>
  <c r="AG176" i="4"/>
  <c r="Z158" i="4"/>
  <c r="T161" i="4"/>
  <c r="L162" i="4" a="1"/>
  <c r="L162" i="4" s="1"/>
  <c r="AD156" i="4"/>
  <c r="AB156" i="4"/>
  <c r="R160" i="4"/>
  <c r="U159" i="4"/>
  <c r="X159" i="4" s="1"/>
  <c r="Y159" i="4" s="1"/>
  <c r="AC156" i="4"/>
  <c r="AE156" i="4" s="1"/>
  <c r="AA157" i="4"/>
  <c r="V243" i="4"/>
  <c r="S159" i="4"/>
  <c r="H160" i="4"/>
  <c r="W242" i="4"/>
  <c r="Z158" i="1"/>
  <c r="AF155" i="1"/>
  <c r="AG176" i="1" s="1"/>
  <c r="W242" i="1"/>
  <c r="U159" i="1"/>
  <c r="X159" i="1" s="1"/>
  <c r="Y159" i="1" s="1"/>
  <c r="R160" i="1"/>
  <c r="AD156" i="1"/>
  <c r="AB156" i="1"/>
  <c r="V243" i="1"/>
  <c r="H160" i="1"/>
  <c r="S159" i="1"/>
  <c r="AC156" i="1"/>
  <c r="AE156" i="1" s="1"/>
  <c r="AA157" i="1"/>
  <c r="L162" i="1" a="1"/>
  <c r="L162" i="1" s="1"/>
  <c r="T161" i="1"/>
  <c r="Z159" i="11" l="1"/>
  <c r="T162" i="11"/>
  <c r="L163" i="11" a="1"/>
  <c r="L163" i="11" s="1"/>
  <c r="AG177" i="11"/>
  <c r="AA158" i="11"/>
  <c r="AC157" i="11"/>
  <c r="AE157" i="11" s="1"/>
  <c r="AD157" i="11"/>
  <c r="AB157" i="11"/>
  <c r="W243" i="11"/>
  <c r="V244" i="11"/>
  <c r="H161" i="11"/>
  <c r="S160" i="11"/>
  <c r="R161" i="11"/>
  <c r="U160" i="11"/>
  <c r="X160" i="11" s="1"/>
  <c r="Y160" i="11" s="1"/>
  <c r="AF156" i="10"/>
  <c r="AG177" i="10" s="1"/>
  <c r="Z159" i="10"/>
  <c r="V244" i="10"/>
  <c r="S160" i="10"/>
  <c r="H161" i="10"/>
  <c r="T161" i="10"/>
  <c r="L162" i="10" a="1"/>
  <c r="L162" i="10" s="1"/>
  <c r="W243" i="10"/>
  <c r="R161" i="10"/>
  <c r="U160" i="10"/>
  <c r="X160" i="10" s="1"/>
  <c r="Y160" i="10" s="1"/>
  <c r="AA158" i="10"/>
  <c r="AC157" i="10"/>
  <c r="AE157" i="10" s="1"/>
  <c r="AF157" i="10" s="1"/>
  <c r="AD157" i="10"/>
  <c r="AB157" i="10"/>
  <c r="Z159" i="9"/>
  <c r="R161" i="9"/>
  <c r="U160" i="9"/>
  <c r="X160" i="9" s="1"/>
  <c r="Y160" i="9" s="1"/>
  <c r="L162" i="9" a="1"/>
  <c r="L162" i="9" s="1"/>
  <c r="T161" i="9"/>
  <c r="W243" i="9"/>
  <c r="AA158" i="9"/>
  <c r="AC157" i="9"/>
  <c r="AE157" i="9" s="1"/>
  <c r="AF157" i="9" s="1"/>
  <c r="AD157" i="9"/>
  <c r="AB157" i="9"/>
  <c r="V244" i="9"/>
  <c r="H161" i="9"/>
  <c r="S160" i="9"/>
  <c r="AG177" i="9"/>
  <c r="AF156" i="8"/>
  <c r="AG177" i="8" s="1"/>
  <c r="Z159" i="8"/>
  <c r="AD157" i="8"/>
  <c r="AB157" i="8"/>
  <c r="W243" i="8"/>
  <c r="V244" i="8"/>
  <c r="H161" i="8"/>
  <c r="S160" i="8"/>
  <c r="T162" i="8"/>
  <c r="L163" i="8" a="1"/>
  <c r="L163" i="8" s="1"/>
  <c r="AA158" i="8"/>
  <c r="AC157" i="8"/>
  <c r="AE157" i="8" s="1"/>
  <c r="R161" i="8"/>
  <c r="U160" i="8"/>
  <c r="X160" i="8" s="1"/>
  <c r="Y160" i="8" s="1"/>
  <c r="AG177" i="7"/>
  <c r="Z159" i="7"/>
  <c r="T161" i="7"/>
  <c r="L162" i="7" a="1"/>
  <c r="L162" i="7" s="1"/>
  <c r="W243" i="7"/>
  <c r="AD157" i="7"/>
  <c r="AB157" i="7"/>
  <c r="AC157" i="7"/>
  <c r="AE157" i="7" s="1"/>
  <c r="AF157" i="7" s="1"/>
  <c r="AA158" i="7"/>
  <c r="V244" i="7"/>
  <c r="H161" i="7"/>
  <c r="S160" i="7"/>
  <c r="R161" i="7"/>
  <c r="U160" i="7"/>
  <c r="X160" i="7" s="1"/>
  <c r="Y160" i="7" s="1"/>
  <c r="AF156" i="6"/>
  <c r="AG177" i="6" s="1"/>
  <c r="Z159" i="6"/>
  <c r="V244" i="6"/>
  <c r="S160" i="6"/>
  <c r="H161" i="6"/>
  <c r="AD157" i="6"/>
  <c r="AB157" i="6"/>
  <c r="L163" i="6" a="1"/>
  <c r="L163" i="6" s="1"/>
  <c r="T162" i="6"/>
  <c r="W243" i="6"/>
  <c r="AC157" i="6"/>
  <c r="AE157" i="6" s="1"/>
  <c r="AA158" i="6"/>
  <c r="U160" i="6"/>
  <c r="X160" i="6" s="1"/>
  <c r="Y160" i="6" s="1"/>
  <c r="R161" i="6"/>
  <c r="AG177" i="5"/>
  <c r="Z159" i="5"/>
  <c r="AD157" i="5"/>
  <c r="AB157" i="5"/>
  <c r="V244" i="5"/>
  <c r="S160" i="5"/>
  <c r="H161" i="5"/>
  <c r="R161" i="5"/>
  <c r="U160" i="5"/>
  <c r="X160" i="5" s="1"/>
  <c r="Y160" i="5" s="1"/>
  <c r="AA158" i="5"/>
  <c r="AC157" i="5"/>
  <c r="AE157" i="5" s="1"/>
  <c r="AF157" i="5" s="1"/>
  <c r="T162" i="5"/>
  <c r="L163" i="5" a="1"/>
  <c r="L163" i="5" s="1"/>
  <c r="W243" i="5"/>
  <c r="AF156" i="4"/>
  <c r="AG177" i="4" s="1"/>
  <c r="Z159" i="4"/>
  <c r="L163" i="4" a="1"/>
  <c r="L163" i="4" s="1"/>
  <c r="T162" i="4"/>
  <c r="AD157" i="4"/>
  <c r="AB157" i="4"/>
  <c r="AC157" i="4"/>
  <c r="AE157" i="4" s="1"/>
  <c r="AA158" i="4"/>
  <c r="W243" i="4"/>
  <c r="U160" i="4"/>
  <c r="X160" i="4" s="1"/>
  <c r="Y160" i="4" s="1"/>
  <c r="R161" i="4"/>
  <c r="V244" i="4"/>
  <c r="S160" i="4"/>
  <c r="H161" i="4"/>
  <c r="Z159" i="1"/>
  <c r="V244" i="1"/>
  <c r="H161" i="1"/>
  <c r="S160" i="1"/>
  <c r="AF156" i="1"/>
  <c r="AG177" i="1" s="1"/>
  <c r="U160" i="1"/>
  <c r="X160" i="1" s="1"/>
  <c r="Y160" i="1" s="1"/>
  <c r="R161" i="1"/>
  <c r="AD157" i="1"/>
  <c r="AB157" i="1"/>
  <c r="W243" i="1"/>
  <c r="AC157" i="1"/>
  <c r="AE157" i="1" s="1"/>
  <c r="AA158" i="1"/>
  <c r="L163" i="1" a="1"/>
  <c r="L163" i="1" s="1"/>
  <c r="T162" i="1"/>
  <c r="AF157" i="11" l="1"/>
  <c r="AG178" i="11" s="1"/>
  <c r="Z160" i="11"/>
  <c r="W244" i="11"/>
  <c r="AB158" i="11"/>
  <c r="AD158" i="11"/>
  <c r="V245" i="11"/>
  <c r="H162" i="11"/>
  <c r="S161" i="11"/>
  <c r="R162" i="11"/>
  <c r="U161" i="11"/>
  <c r="X161" i="11" s="1"/>
  <c r="Y161" i="11" s="1"/>
  <c r="AA159" i="11"/>
  <c r="AC158" i="11"/>
  <c r="AE158" i="11" s="1"/>
  <c r="AF158" i="11" s="1"/>
  <c r="T163" i="11"/>
  <c r="L164" i="11" a="1"/>
  <c r="L164" i="11" s="1"/>
  <c r="AG178" i="10"/>
  <c r="Z160" i="10"/>
  <c r="AD158" i="10"/>
  <c r="AB158" i="10"/>
  <c r="W244" i="10"/>
  <c r="L163" i="10" a="1"/>
  <c r="L163" i="10" s="1"/>
  <c r="T162" i="10"/>
  <c r="U161" i="10"/>
  <c r="X161" i="10" s="1"/>
  <c r="Y161" i="10" s="1"/>
  <c r="R162" i="10"/>
  <c r="AC158" i="10"/>
  <c r="AE158" i="10" s="1"/>
  <c r="AA159" i="10"/>
  <c r="V245" i="10"/>
  <c r="H162" i="10"/>
  <c r="S161" i="10"/>
  <c r="Z160" i="9"/>
  <c r="AB158" i="9"/>
  <c r="AD158" i="9"/>
  <c r="R162" i="9"/>
  <c r="U161" i="9"/>
  <c r="X161" i="9" s="1"/>
  <c r="Y161" i="9" s="1"/>
  <c r="AG178" i="9"/>
  <c r="V245" i="9"/>
  <c r="S161" i="9"/>
  <c r="H162" i="9"/>
  <c r="AA159" i="9"/>
  <c r="AC158" i="9"/>
  <c r="AE158" i="9" s="1"/>
  <c r="L163" i="9" a="1"/>
  <c r="L163" i="9" s="1"/>
  <c r="T162" i="9"/>
  <c r="W244" i="9"/>
  <c r="AF157" i="8"/>
  <c r="AG178" i="8" s="1"/>
  <c r="Z160" i="8"/>
  <c r="AC158" i="8"/>
  <c r="AE158" i="8" s="1"/>
  <c r="AF158" i="8" s="1"/>
  <c r="AA159" i="8"/>
  <c r="T163" i="8"/>
  <c r="L164" i="8" a="1"/>
  <c r="L164" i="8" s="1"/>
  <c r="W244" i="8"/>
  <c r="AB158" i="8"/>
  <c r="AD158" i="8"/>
  <c r="R162" i="8"/>
  <c r="U161" i="8"/>
  <c r="X161" i="8" s="1"/>
  <c r="Y161" i="8" s="1"/>
  <c r="V245" i="8"/>
  <c r="S161" i="8"/>
  <c r="H162" i="8"/>
  <c r="AG178" i="7"/>
  <c r="Z160" i="7"/>
  <c r="AD158" i="7"/>
  <c r="AB158" i="7"/>
  <c r="V245" i="7"/>
  <c r="S161" i="7"/>
  <c r="H162" i="7"/>
  <c r="AC158" i="7"/>
  <c r="AE158" i="7" s="1"/>
  <c r="AA159" i="7"/>
  <c r="W244" i="7"/>
  <c r="L163" i="7" a="1"/>
  <c r="L163" i="7" s="1"/>
  <c r="T162" i="7"/>
  <c r="U161" i="7"/>
  <c r="X161" i="7" s="1"/>
  <c r="Y161" i="7" s="1"/>
  <c r="R162" i="7"/>
  <c r="AF157" i="6"/>
  <c r="AG178" i="6" s="1"/>
  <c r="Z160" i="6"/>
  <c r="AD158" i="6"/>
  <c r="AB158" i="6"/>
  <c r="L164" i="6" a="1"/>
  <c r="L164" i="6" s="1"/>
  <c r="T163" i="6"/>
  <c r="W244" i="6"/>
  <c r="V245" i="6"/>
  <c r="H162" i="6"/>
  <c r="S161" i="6"/>
  <c r="AC158" i="6"/>
  <c r="AE158" i="6" s="1"/>
  <c r="AA159" i="6"/>
  <c r="U161" i="6"/>
  <c r="X161" i="6" s="1"/>
  <c r="Y161" i="6" s="1"/>
  <c r="R162" i="6"/>
  <c r="AG178" i="5"/>
  <c r="Z160" i="5"/>
  <c r="AB158" i="5"/>
  <c r="AD158" i="5"/>
  <c r="V245" i="5"/>
  <c r="H162" i="5"/>
  <c r="S161" i="5"/>
  <c r="T163" i="5"/>
  <c r="L164" i="5" a="1"/>
  <c r="L164" i="5" s="1"/>
  <c r="R162" i="5"/>
  <c r="U161" i="5"/>
  <c r="X161" i="5" s="1"/>
  <c r="Y161" i="5" s="1"/>
  <c r="W244" i="5"/>
  <c r="AC158" i="5"/>
  <c r="AE158" i="5" s="1"/>
  <c r="AF158" i="5" s="1"/>
  <c r="AA159" i="5"/>
  <c r="AF157" i="4"/>
  <c r="AG178" i="4" s="1"/>
  <c r="Z160" i="4"/>
  <c r="AD158" i="4"/>
  <c r="AB158" i="4"/>
  <c r="U161" i="4"/>
  <c r="X161" i="4" s="1"/>
  <c r="Y161" i="4" s="1"/>
  <c r="R162" i="4"/>
  <c r="AC158" i="4"/>
  <c r="AE158" i="4" s="1"/>
  <c r="AF158" i="4" s="1"/>
  <c r="AA159" i="4"/>
  <c r="L164" i="4" a="1"/>
  <c r="L164" i="4" s="1"/>
  <c r="T163" i="4"/>
  <c r="V245" i="4"/>
  <c r="H162" i="4"/>
  <c r="S161" i="4"/>
  <c r="W244" i="4"/>
  <c r="Z160" i="1"/>
  <c r="AF157" i="1"/>
  <c r="R162" i="1"/>
  <c r="U161" i="1"/>
  <c r="X161" i="1" s="1"/>
  <c r="Y161" i="1" s="1"/>
  <c r="W244" i="1"/>
  <c r="AD158" i="1"/>
  <c r="AB158" i="1"/>
  <c r="AG178" i="1"/>
  <c r="V245" i="1"/>
  <c r="H162" i="1"/>
  <c r="S161" i="1"/>
  <c r="AC158" i="1"/>
  <c r="AE158" i="1" s="1"/>
  <c r="AA159" i="1"/>
  <c r="T163" i="1"/>
  <c r="L164" i="1" a="1"/>
  <c r="L164" i="1" s="1"/>
  <c r="AG179" i="8" l="1"/>
  <c r="AG179" i="11"/>
  <c r="Z161" i="11"/>
  <c r="W245" i="11"/>
  <c r="R163" i="11"/>
  <c r="U162" i="11"/>
  <c r="X162" i="11" s="1"/>
  <c r="Y162" i="11" s="1"/>
  <c r="AD159" i="11"/>
  <c r="AB159" i="11"/>
  <c r="V246" i="11"/>
  <c r="S162" i="11"/>
  <c r="H163" i="11"/>
  <c r="T164" i="11"/>
  <c r="L165" i="11" a="1"/>
  <c r="L165" i="11" s="1"/>
  <c r="AC159" i="11"/>
  <c r="AE159" i="11" s="1"/>
  <c r="AF159" i="11" s="1"/>
  <c r="AA160" i="11"/>
  <c r="AF158" i="10"/>
  <c r="AG179" i="10" s="1"/>
  <c r="Z161" i="10"/>
  <c r="U162" i="10"/>
  <c r="X162" i="10" s="1"/>
  <c r="Y162" i="10" s="1"/>
  <c r="R163" i="10"/>
  <c r="AD159" i="10"/>
  <c r="AB159" i="10"/>
  <c r="L164" i="10" a="1"/>
  <c r="L164" i="10" s="1"/>
  <c r="T163" i="10"/>
  <c r="V246" i="10"/>
  <c r="H163" i="10"/>
  <c r="S162" i="10"/>
  <c r="AC159" i="10"/>
  <c r="AE159" i="10" s="1"/>
  <c r="AF159" i="10" s="1"/>
  <c r="AA160" i="10"/>
  <c r="W245" i="10"/>
  <c r="AF158" i="9"/>
  <c r="AG179" i="9" s="1"/>
  <c r="Z161" i="9"/>
  <c r="AB159" i="9"/>
  <c r="AD159" i="9"/>
  <c r="R163" i="9"/>
  <c r="U162" i="9"/>
  <c r="X162" i="9" s="1"/>
  <c r="Y162" i="9" s="1"/>
  <c r="V246" i="9"/>
  <c r="H163" i="9"/>
  <c r="S162" i="9"/>
  <c r="W245" i="9"/>
  <c r="AA160" i="9"/>
  <c r="AC159" i="9"/>
  <c r="AE159" i="9" s="1"/>
  <c r="AF159" i="9" s="1"/>
  <c r="T163" i="9"/>
  <c r="L164" i="9" a="1"/>
  <c r="L164" i="9" s="1"/>
  <c r="Z161" i="8"/>
  <c r="AC159" i="8"/>
  <c r="AE159" i="8" s="1"/>
  <c r="AA160" i="8"/>
  <c r="U162" i="8"/>
  <c r="X162" i="8" s="1"/>
  <c r="Y162" i="8" s="1"/>
  <c r="R163" i="8"/>
  <c r="AD159" i="8"/>
  <c r="AB159" i="8"/>
  <c r="V246" i="8"/>
  <c r="S162" i="8"/>
  <c r="H163" i="8"/>
  <c r="T164" i="8"/>
  <c r="L165" i="8" a="1"/>
  <c r="L165" i="8" s="1"/>
  <c r="W245" i="8"/>
  <c r="AF158" i="7"/>
  <c r="AG179" i="7" s="1"/>
  <c r="Z161" i="7"/>
  <c r="L164" i="7" a="1"/>
  <c r="L164" i="7" s="1"/>
  <c r="T163" i="7"/>
  <c r="AD159" i="7"/>
  <c r="AB159" i="7"/>
  <c r="W245" i="7"/>
  <c r="AA160" i="7"/>
  <c r="AC159" i="7"/>
  <c r="AE159" i="7" s="1"/>
  <c r="V246" i="7"/>
  <c r="H163" i="7"/>
  <c r="S162" i="7"/>
  <c r="U162" i="7"/>
  <c r="X162" i="7" s="1"/>
  <c r="Y162" i="7" s="1"/>
  <c r="R163" i="7"/>
  <c r="AF158" i="6"/>
  <c r="AG179" i="6" s="1"/>
  <c r="Z161" i="6"/>
  <c r="AD159" i="6"/>
  <c r="AB159" i="6"/>
  <c r="V246" i="6"/>
  <c r="H163" i="6"/>
  <c r="S162" i="6"/>
  <c r="W245" i="6"/>
  <c r="U162" i="6"/>
  <c r="X162" i="6" s="1"/>
  <c r="Y162" i="6" s="1"/>
  <c r="R163" i="6"/>
  <c r="AC159" i="6"/>
  <c r="AE159" i="6" s="1"/>
  <c r="AA160" i="6"/>
  <c r="L165" i="6" a="1"/>
  <c r="L165" i="6" s="1"/>
  <c r="T164" i="6"/>
  <c r="AG179" i="5"/>
  <c r="Z161" i="5"/>
  <c r="V246" i="5"/>
  <c r="S162" i="5"/>
  <c r="H163" i="5"/>
  <c r="T164" i="5"/>
  <c r="L165" i="5" a="1"/>
  <c r="L165" i="5" s="1"/>
  <c r="R163" i="5"/>
  <c r="U162" i="5"/>
  <c r="X162" i="5" s="1"/>
  <c r="Y162" i="5" s="1"/>
  <c r="AD159" i="5"/>
  <c r="AB159" i="5"/>
  <c r="W245" i="5"/>
  <c r="AC159" i="5"/>
  <c r="AE159" i="5" s="1"/>
  <c r="AA160" i="5"/>
  <c r="AG179" i="4"/>
  <c r="Z161" i="4"/>
  <c r="L165" i="4" a="1"/>
  <c r="L165" i="4" s="1"/>
  <c r="T164" i="4"/>
  <c r="W245" i="4"/>
  <c r="U162" i="4"/>
  <c r="X162" i="4" s="1"/>
  <c r="Y162" i="4" s="1"/>
  <c r="R163" i="4"/>
  <c r="AC159" i="4"/>
  <c r="AE159" i="4" s="1"/>
  <c r="AF159" i="4" s="1"/>
  <c r="AA160" i="4"/>
  <c r="V246" i="4"/>
  <c r="H163" i="4"/>
  <c r="S162" i="4"/>
  <c r="AD159" i="4"/>
  <c r="AB159" i="4"/>
  <c r="Z161" i="1"/>
  <c r="V246" i="1"/>
  <c r="H163" i="1"/>
  <c r="S162" i="1"/>
  <c r="AB159" i="1"/>
  <c r="AD159" i="1"/>
  <c r="W245" i="1"/>
  <c r="AF158" i="1"/>
  <c r="AG179" i="1" s="1"/>
  <c r="R163" i="1"/>
  <c r="U162" i="1"/>
  <c r="X162" i="1" s="1"/>
  <c r="Y162" i="1" s="1"/>
  <c r="AA160" i="1"/>
  <c r="AC159" i="1"/>
  <c r="AE159" i="1" s="1"/>
  <c r="L165" i="1" a="1"/>
  <c r="L165" i="1" s="1"/>
  <c r="T164" i="1"/>
  <c r="AG180" i="4" l="1"/>
  <c r="AG180" i="11"/>
  <c r="Z162" i="11"/>
  <c r="V247" i="11"/>
  <c r="S163" i="11"/>
  <c r="H164" i="11"/>
  <c r="U163" i="11"/>
  <c r="X163" i="11" s="1"/>
  <c r="Y163" i="11" s="1"/>
  <c r="R164" i="11"/>
  <c r="W246" i="11"/>
  <c r="AD160" i="11"/>
  <c r="AB160" i="11"/>
  <c r="AC160" i="11"/>
  <c r="AE160" i="11" s="1"/>
  <c r="AA161" i="11"/>
  <c r="L166" i="11" a="1"/>
  <c r="L166" i="11" s="1"/>
  <c r="T165" i="11"/>
  <c r="AG180" i="10"/>
  <c r="Z162" i="10"/>
  <c r="AD160" i="10"/>
  <c r="AB160" i="10"/>
  <c r="R164" i="10"/>
  <c r="U163" i="10"/>
  <c r="X163" i="10" s="1"/>
  <c r="Y163" i="10" s="1"/>
  <c r="L165" i="10" a="1"/>
  <c r="L165" i="10" s="1"/>
  <c r="T164" i="10"/>
  <c r="V247" i="10"/>
  <c r="H164" i="10"/>
  <c r="S163" i="10"/>
  <c r="AC160" i="10"/>
  <c r="AE160" i="10" s="1"/>
  <c r="AA161" i="10"/>
  <c r="W246" i="10"/>
  <c r="AG180" i="9"/>
  <c r="Z162" i="9"/>
  <c r="W246" i="9"/>
  <c r="AD160" i="9"/>
  <c r="AB160" i="9"/>
  <c r="R164" i="9"/>
  <c r="U163" i="9"/>
  <c r="X163" i="9" s="1"/>
  <c r="Y163" i="9" s="1"/>
  <c r="AC160" i="9"/>
  <c r="AE160" i="9" s="1"/>
  <c r="AA161" i="9"/>
  <c r="V247" i="9"/>
  <c r="S163" i="9"/>
  <c r="H164" i="9"/>
  <c r="T164" i="9"/>
  <c r="L165" i="9" a="1"/>
  <c r="L165" i="9" s="1"/>
  <c r="AF159" i="8"/>
  <c r="AG180" i="8" s="1"/>
  <c r="Z162" i="8"/>
  <c r="AD160" i="8"/>
  <c r="AB160" i="8"/>
  <c r="V247" i="8"/>
  <c r="H164" i="8"/>
  <c r="S163" i="8"/>
  <c r="W246" i="8"/>
  <c r="U163" i="8"/>
  <c r="X163" i="8" s="1"/>
  <c r="Y163" i="8" s="1"/>
  <c r="R164" i="8"/>
  <c r="AC160" i="8"/>
  <c r="AE160" i="8" s="1"/>
  <c r="AF160" i="8" s="1"/>
  <c r="AA161" i="8"/>
  <c r="L166" i="8" a="1"/>
  <c r="L166" i="8" s="1"/>
  <c r="T165" i="8"/>
  <c r="AF159" i="7"/>
  <c r="AG180" i="7" s="1"/>
  <c r="Z162" i="7"/>
  <c r="V247" i="7"/>
  <c r="H164" i="7"/>
  <c r="S163" i="7"/>
  <c r="W246" i="7"/>
  <c r="L165" i="7" a="1"/>
  <c r="L165" i="7" s="1"/>
  <c r="T164" i="7"/>
  <c r="R164" i="7"/>
  <c r="U163" i="7"/>
  <c r="X163" i="7" s="1"/>
  <c r="Y163" i="7" s="1"/>
  <c r="AC160" i="7"/>
  <c r="AE160" i="7" s="1"/>
  <c r="AF160" i="7" s="1"/>
  <c r="AA161" i="7"/>
  <c r="AD160" i="7"/>
  <c r="AB160" i="7"/>
  <c r="AF159" i="6"/>
  <c r="AG180" i="6" s="1"/>
  <c r="Z162" i="6"/>
  <c r="AD160" i="6"/>
  <c r="AB160" i="6"/>
  <c r="V247" i="6"/>
  <c r="H164" i="6"/>
  <c r="S163" i="6"/>
  <c r="W246" i="6"/>
  <c r="U163" i="6"/>
  <c r="X163" i="6" s="1"/>
  <c r="Y163" i="6" s="1"/>
  <c r="R164" i="6"/>
  <c r="AA161" i="6"/>
  <c r="AC160" i="6"/>
  <c r="AE160" i="6" s="1"/>
  <c r="L166" i="6" a="1"/>
  <c r="L166" i="6" s="1"/>
  <c r="T165" i="6"/>
  <c r="AF159" i="5"/>
  <c r="AG180" i="5" s="1"/>
  <c r="Z162" i="5"/>
  <c r="L166" i="5" a="1"/>
  <c r="L166" i="5" s="1"/>
  <c r="T165" i="5"/>
  <c r="V247" i="5"/>
  <c r="S163" i="5"/>
  <c r="H164" i="5"/>
  <c r="W246" i="5"/>
  <c r="U163" i="5"/>
  <c r="X163" i="5" s="1"/>
  <c r="Y163" i="5" s="1"/>
  <c r="R164" i="5"/>
  <c r="AC160" i="5"/>
  <c r="AE160" i="5" s="1"/>
  <c r="AF160" i="5" s="1"/>
  <c r="AA161" i="5"/>
  <c r="AD160" i="5"/>
  <c r="AB160" i="5"/>
  <c r="Z162" i="4"/>
  <c r="V247" i="4"/>
  <c r="H164" i="4"/>
  <c r="S163" i="4"/>
  <c r="AD160" i="4"/>
  <c r="AB160" i="4"/>
  <c r="L166" i="4" a="1"/>
  <c r="L166" i="4" s="1"/>
  <c r="T165" i="4"/>
  <c r="W246" i="4"/>
  <c r="U163" i="4"/>
  <c r="X163" i="4" s="1"/>
  <c r="Y163" i="4" s="1"/>
  <c r="R164" i="4"/>
  <c r="AC160" i="4"/>
  <c r="AE160" i="4" s="1"/>
  <c r="AF160" i="4" s="1"/>
  <c r="AA161" i="4"/>
  <c r="Z162" i="1"/>
  <c r="AF159" i="1"/>
  <c r="AG180" i="1" s="1"/>
  <c r="U163" i="1"/>
  <c r="X163" i="1" s="1"/>
  <c r="Y163" i="1" s="1"/>
  <c r="R164" i="1"/>
  <c r="AD160" i="1"/>
  <c r="AB160" i="1"/>
  <c r="W246" i="1"/>
  <c r="V247" i="1"/>
  <c r="S163" i="1"/>
  <c r="H164" i="1"/>
  <c r="AA161" i="1"/>
  <c r="AC160" i="1"/>
  <c r="AE160" i="1" s="1"/>
  <c r="L166" i="1" a="1"/>
  <c r="L166" i="1" s="1"/>
  <c r="T165" i="1"/>
  <c r="AF160" i="11" l="1"/>
  <c r="AG181" i="11" s="1"/>
  <c r="Z163" i="11"/>
  <c r="W247" i="11"/>
  <c r="AD161" i="11"/>
  <c r="AB161" i="11"/>
  <c r="U164" i="11"/>
  <c r="X164" i="11" s="1"/>
  <c r="Y164" i="11" s="1"/>
  <c r="R165" i="11"/>
  <c r="AC161" i="11"/>
  <c r="AE161" i="11" s="1"/>
  <c r="AF161" i="11" s="1"/>
  <c r="AA162" i="11"/>
  <c r="L167" i="11" a="1"/>
  <c r="L167" i="11" s="1"/>
  <c r="T166" i="11"/>
  <c r="V248" i="11"/>
  <c r="H165" i="11"/>
  <c r="S164" i="11"/>
  <c r="AF160" i="10"/>
  <c r="AG181" i="10" s="1"/>
  <c r="Z163" i="10"/>
  <c r="AD161" i="10"/>
  <c r="AB161" i="10"/>
  <c r="R165" i="10"/>
  <c r="U164" i="10"/>
  <c r="X164" i="10" s="1"/>
  <c r="Y164" i="10" s="1"/>
  <c r="T165" i="10"/>
  <c r="L166" i="10" a="1"/>
  <c r="L166" i="10" s="1"/>
  <c r="W247" i="10"/>
  <c r="AA162" i="10"/>
  <c r="AC161" i="10"/>
  <c r="AE161" i="10" s="1"/>
  <c r="AF161" i="10" s="1"/>
  <c r="V248" i="10"/>
  <c r="H165" i="10"/>
  <c r="S164" i="10"/>
  <c r="AF160" i="9"/>
  <c r="AG181" i="9" s="1"/>
  <c r="Z163" i="9"/>
  <c r="V248" i="9"/>
  <c r="S164" i="9"/>
  <c r="H165" i="9"/>
  <c r="U164" i="9"/>
  <c r="X164" i="9" s="1"/>
  <c r="Y164" i="9" s="1"/>
  <c r="R165" i="9"/>
  <c r="W247" i="9"/>
  <c r="AD161" i="9"/>
  <c r="AB161" i="9"/>
  <c r="AA162" i="9"/>
  <c r="AC161" i="9"/>
  <c r="AE161" i="9" s="1"/>
  <c r="AF161" i="9" s="1"/>
  <c r="T165" i="9"/>
  <c r="L166" i="9" a="1"/>
  <c r="L166" i="9" s="1"/>
  <c r="AG181" i="8"/>
  <c r="Z163" i="8"/>
  <c r="L167" i="8" a="1"/>
  <c r="L167" i="8" s="1"/>
  <c r="T166" i="8"/>
  <c r="U164" i="8"/>
  <c r="X164" i="8" s="1"/>
  <c r="Y164" i="8" s="1"/>
  <c r="R165" i="8"/>
  <c r="AD161" i="8"/>
  <c r="AB161" i="8"/>
  <c r="V248" i="8"/>
  <c r="H165" i="8"/>
  <c r="S164" i="8"/>
  <c r="AC161" i="8"/>
  <c r="AE161" i="8" s="1"/>
  <c r="AA162" i="8"/>
  <c r="W247" i="8"/>
  <c r="AG181" i="7"/>
  <c r="Z163" i="7"/>
  <c r="AD161" i="7"/>
  <c r="AB161" i="7"/>
  <c r="R165" i="7"/>
  <c r="U164" i="7"/>
  <c r="X164" i="7" s="1"/>
  <c r="Y164" i="7" s="1"/>
  <c r="V248" i="7"/>
  <c r="S164" i="7"/>
  <c r="H165" i="7"/>
  <c r="W247" i="7"/>
  <c r="L166" i="7" a="1"/>
  <c r="L166" i="7" s="1"/>
  <c r="T165" i="7"/>
  <c r="AC161" i="7"/>
  <c r="AE161" i="7" s="1"/>
  <c r="AA162" i="7"/>
  <c r="AF160" i="6"/>
  <c r="AG181" i="6" s="1"/>
  <c r="Z163" i="6"/>
  <c r="AD161" i="6"/>
  <c r="AB161" i="6"/>
  <c r="L167" i="6" a="1"/>
  <c r="L167" i="6" s="1"/>
  <c r="T166" i="6"/>
  <c r="U164" i="6"/>
  <c r="X164" i="6" s="1"/>
  <c r="Y164" i="6" s="1"/>
  <c r="R165" i="6"/>
  <c r="W247" i="6"/>
  <c r="AC161" i="6"/>
  <c r="AE161" i="6" s="1"/>
  <c r="AF161" i="6" s="1"/>
  <c r="AA162" i="6"/>
  <c r="V248" i="6"/>
  <c r="H165" i="6"/>
  <c r="S164" i="6"/>
  <c r="AG181" i="5"/>
  <c r="Z163" i="5"/>
  <c r="L167" i="5" a="1"/>
  <c r="L167" i="5" s="1"/>
  <c r="T166" i="5"/>
  <c r="AD161" i="5"/>
  <c r="AB161" i="5"/>
  <c r="AA162" i="5"/>
  <c r="AC161" i="5"/>
  <c r="AE161" i="5" s="1"/>
  <c r="R165" i="5"/>
  <c r="U164" i="5"/>
  <c r="X164" i="5" s="1"/>
  <c r="Y164" i="5" s="1"/>
  <c r="V248" i="5"/>
  <c r="H165" i="5"/>
  <c r="S164" i="5"/>
  <c r="W247" i="5"/>
  <c r="AG181" i="4"/>
  <c r="Z163" i="4"/>
  <c r="U164" i="4"/>
  <c r="X164" i="4" s="1"/>
  <c r="Y164" i="4" s="1"/>
  <c r="R165" i="4"/>
  <c r="V248" i="4"/>
  <c r="H165" i="4"/>
  <c r="S164" i="4"/>
  <c r="L167" i="4" a="1"/>
  <c r="L167" i="4" s="1"/>
  <c r="T166" i="4"/>
  <c r="W247" i="4"/>
  <c r="AC161" i="4"/>
  <c r="AE161" i="4" s="1"/>
  <c r="AF161" i="4" s="1"/>
  <c r="AA162" i="4"/>
  <c r="AD161" i="4"/>
  <c r="AB161" i="4"/>
  <c r="Z163" i="1"/>
  <c r="V248" i="1"/>
  <c r="H165" i="1"/>
  <c r="S164" i="1"/>
  <c r="U164" i="1"/>
  <c r="X164" i="1" s="1"/>
  <c r="Y164" i="1" s="1"/>
  <c r="R165" i="1"/>
  <c r="AD161" i="1"/>
  <c r="AB161" i="1"/>
  <c r="W247" i="1"/>
  <c r="AF160" i="1"/>
  <c r="AG181" i="1" s="1"/>
  <c r="AC161" i="1"/>
  <c r="AE161" i="1" s="1"/>
  <c r="AA162" i="1"/>
  <c r="L167" i="1" a="1"/>
  <c r="L167" i="1" s="1"/>
  <c r="T166" i="1"/>
  <c r="AG182" i="11" l="1"/>
  <c r="Z164" i="11"/>
  <c r="U165" i="11"/>
  <c r="X165" i="11" s="1"/>
  <c r="Y165" i="11" s="1"/>
  <c r="R166" i="11"/>
  <c r="V249" i="11"/>
  <c r="H166" i="11"/>
  <c r="S165" i="11"/>
  <c r="W248" i="11"/>
  <c r="AD162" i="11"/>
  <c r="AB162" i="11"/>
  <c r="L168" i="11" a="1"/>
  <c r="L168" i="11" s="1"/>
  <c r="T167" i="11"/>
  <c r="AC162" i="11"/>
  <c r="AE162" i="11" s="1"/>
  <c r="AF162" i="11" s="1"/>
  <c r="AA163" i="11"/>
  <c r="AG182" i="10"/>
  <c r="Z164" i="10"/>
  <c r="W248" i="10"/>
  <c r="V249" i="10"/>
  <c r="S165" i="10"/>
  <c r="H166" i="10"/>
  <c r="U165" i="10"/>
  <c r="X165" i="10" s="1"/>
  <c r="Y165" i="10" s="1"/>
  <c r="R166" i="10"/>
  <c r="T166" i="10"/>
  <c r="L167" i="10" a="1"/>
  <c r="L167" i="10" s="1"/>
  <c r="AD162" i="10"/>
  <c r="AB162" i="10"/>
  <c r="AA163" i="10"/>
  <c r="AC162" i="10"/>
  <c r="AE162" i="10" s="1"/>
  <c r="AF162" i="10" s="1"/>
  <c r="AG182" i="9"/>
  <c r="Z164" i="9"/>
  <c r="L167" i="9" a="1"/>
  <c r="L167" i="9" s="1"/>
  <c r="T166" i="9"/>
  <c r="W248" i="9"/>
  <c r="AD162" i="9"/>
  <c r="AB162" i="9"/>
  <c r="V249" i="9"/>
  <c r="H166" i="9"/>
  <c r="S165" i="9"/>
  <c r="AC162" i="9"/>
  <c r="AE162" i="9" s="1"/>
  <c r="AF162" i="9" s="1"/>
  <c r="AA163" i="9"/>
  <c r="U165" i="9"/>
  <c r="X165" i="9" s="1"/>
  <c r="Y165" i="9" s="1"/>
  <c r="R166" i="9"/>
  <c r="AF161" i="8"/>
  <c r="AG182" i="8" s="1"/>
  <c r="Z164" i="8"/>
  <c r="AD162" i="8"/>
  <c r="AB162" i="8"/>
  <c r="V249" i="8"/>
  <c r="H166" i="8"/>
  <c r="S165" i="8"/>
  <c r="L168" i="8" a="1"/>
  <c r="L168" i="8" s="1"/>
  <c r="T167" i="8"/>
  <c r="W248" i="8"/>
  <c r="AC162" i="8"/>
  <c r="AE162" i="8" s="1"/>
  <c r="AF162" i="8" s="1"/>
  <c r="AA163" i="8"/>
  <c r="U165" i="8"/>
  <c r="X165" i="8" s="1"/>
  <c r="Y165" i="8" s="1"/>
  <c r="R166" i="8"/>
  <c r="AF161" i="7"/>
  <c r="AG182" i="7" s="1"/>
  <c r="Z164" i="7"/>
  <c r="AD162" i="7"/>
  <c r="AB162" i="7"/>
  <c r="L167" i="7" a="1"/>
  <c r="L167" i="7" s="1"/>
  <c r="T166" i="7"/>
  <c r="V249" i="7"/>
  <c r="H166" i="7"/>
  <c r="S165" i="7"/>
  <c r="AA163" i="7"/>
  <c r="AC162" i="7"/>
  <c r="AE162" i="7" s="1"/>
  <c r="AF162" i="7" s="1"/>
  <c r="W248" i="7"/>
  <c r="U165" i="7"/>
  <c r="X165" i="7" s="1"/>
  <c r="Y165" i="7" s="1"/>
  <c r="R166" i="7"/>
  <c r="AG182" i="6"/>
  <c r="Z164" i="6"/>
  <c r="W248" i="6"/>
  <c r="AD162" i="6"/>
  <c r="AB162" i="6"/>
  <c r="V249" i="6"/>
  <c r="H166" i="6"/>
  <c r="S165" i="6"/>
  <c r="L168" i="6" a="1"/>
  <c r="L168" i="6" s="1"/>
  <c r="T167" i="6"/>
  <c r="AA163" i="6"/>
  <c r="AC162" i="6"/>
  <c r="AE162" i="6" s="1"/>
  <c r="AF162" i="6" s="1"/>
  <c r="R166" i="6"/>
  <c r="U165" i="6"/>
  <c r="X165" i="6" s="1"/>
  <c r="Y165" i="6" s="1"/>
  <c r="AF161" i="5"/>
  <c r="AG182" i="5" s="1"/>
  <c r="Z164" i="5"/>
  <c r="L168" i="5" a="1"/>
  <c r="L168" i="5" s="1"/>
  <c r="T167" i="5"/>
  <c r="AC162" i="5"/>
  <c r="AE162" i="5" s="1"/>
  <c r="AF162" i="5" s="1"/>
  <c r="AA163" i="5"/>
  <c r="V249" i="5"/>
  <c r="H166" i="5"/>
  <c r="S165" i="5"/>
  <c r="W248" i="5"/>
  <c r="U165" i="5"/>
  <c r="X165" i="5" s="1"/>
  <c r="Y165" i="5" s="1"/>
  <c r="R166" i="5"/>
  <c r="AD162" i="5"/>
  <c r="AB162" i="5"/>
  <c r="AG182" i="4"/>
  <c r="Z164" i="4"/>
  <c r="R166" i="4"/>
  <c r="U165" i="4"/>
  <c r="X165" i="4" s="1"/>
  <c r="Y165" i="4" s="1"/>
  <c r="V249" i="4"/>
  <c r="H166" i="4"/>
  <c r="S165" i="4"/>
  <c r="W248" i="4"/>
  <c r="T167" i="4"/>
  <c r="L168" i="4" a="1"/>
  <c r="L168" i="4" s="1"/>
  <c r="AA163" i="4"/>
  <c r="AC162" i="4"/>
  <c r="AE162" i="4" s="1"/>
  <c r="AF162" i="4" s="1"/>
  <c r="AD162" i="4"/>
  <c r="AB162" i="4"/>
  <c r="Z164" i="1"/>
  <c r="AD162" i="1"/>
  <c r="AB162" i="1"/>
  <c r="R166" i="1"/>
  <c r="U165" i="1"/>
  <c r="X165" i="1" s="1"/>
  <c r="Y165" i="1" s="1"/>
  <c r="AF161" i="1"/>
  <c r="AG182" i="1" s="1"/>
  <c r="V249" i="1"/>
  <c r="H166" i="1"/>
  <c r="S165" i="1"/>
  <c r="W248" i="1"/>
  <c r="AC162" i="1"/>
  <c r="AE162" i="1" s="1"/>
  <c r="AA163" i="1"/>
  <c r="L168" i="1" a="1"/>
  <c r="L168" i="1" s="1"/>
  <c r="T167" i="1"/>
  <c r="AG183" i="11" l="1"/>
  <c r="Z165" i="11"/>
  <c r="AD163" i="11"/>
  <c r="AB163" i="11"/>
  <c r="H167" i="11"/>
  <c r="S166" i="11"/>
  <c r="V250" i="11"/>
  <c r="L169" i="11" a="1"/>
  <c r="L169" i="11" s="1"/>
  <c r="T168" i="11"/>
  <c r="W249" i="11"/>
  <c r="R167" i="11"/>
  <c r="U166" i="11"/>
  <c r="X166" i="11" s="1"/>
  <c r="Y166" i="11" s="1"/>
  <c r="AC163" i="11"/>
  <c r="AE163" i="11" s="1"/>
  <c r="AA164" i="11"/>
  <c r="AG183" i="10"/>
  <c r="Z165" i="10"/>
  <c r="AB163" i="10"/>
  <c r="AD163" i="10"/>
  <c r="W249" i="10"/>
  <c r="V250" i="10"/>
  <c r="H167" i="10"/>
  <c r="S166" i="10"/>
  <c r="R167" i="10"/>
  <c r="U166" i="10"/>
  <c r="X166" i="10" s="1"/>
  <c r="Y166" i="10" s="1"/>
  <c r="AC163" i="10"/>
  <c r="AE163" i="10" s="1"/>
  <c r="AA164" i="10"/>
  <c r="L168" i="10" a="1"/>
  <c r="L168" i="10" s="1"/>
  <c r="T167" i="10"/>
  <c r="AG183" i="9"/>
  <c r="Z165" i="9"/>
  <c r="U166" i="9"/>
  <c r="X166" i="9" s="1"/>
  <c r="Y166" i="9" s="1"/>
  <c r="R167" i="9"/>
  <c r="AD163" i="9"/>
  <c r="AB163" i="9"/>
  <c r="L168" i="9" a="1"/>
  <c r="L168" i="9" s="1"/>
  <c r="T167" i="9"/>
  <c r="W249" i="9"/>
  <c r="AC163" i="9"/>
  <c r="AE163" i="9" s="1"/>
  <c r="AA164" i="9"/>
  <c r="V250" i="9"/>
  <c r="H167" i="9"/>
  <c r="S166" i="9"/>
  <c r="AG183" i="8"/>
  <c r="Z165" i="8"/>
  <c r="U166" i="8"/>
  <c r="X166" i="8" s="1"/>
  <c r="Y166" i="8" s="1"/>
  <c r="R167" i="8"/>
  <c r="AD163" i="8"/>
  <c r="AB163" i="8"/>
  <c r="V250" i="8"/>
  <c r="H167" i="8"/>
  <c r="S166" i="8"/>
  <c r="W249" i="8"/>
  <c r="AC163" i="8"/>
  <c r="AE163" i="8" s="1"/>
  <c r="AA164" i="8"/>
  <c r="L169" i="8" a="1"/>
  <c r="L169" i="8" s="1"/>
  <c r="T168" i="8"/>
  <c r="AG183" i="7"/>
  <c r="Z165" i="7"/>
  <c r="R167" i="7"/>
  <c r="U166" i="7"/>
  <c r="X166" i="7" s="1"/>
  <c r="Y166" i="7" s="1"/>
  <c r="V250" i="7"/>
  <c r="H167" i="7"/>
  <c r="S166" i="7"/>
  <c r="AD163" i="7"/>
  <c r="AB163" i="7"/>
  <c r="W249" i="7"/>
  <c r="AC163" i="7"/>
  <c r="AE163" i="7" s="1"/>
  <c r="AA164" i="7"/>
  <c r="L168" i="7" a="1"/>
  <c r="L168" i="7" s="1"/>
  <c r="T167" i="7"/>
  <c r="AG183" i="6"/>
  <c r="Z165" i="6"/>
  <c r="R167" i="6"/>
  <c r="U166" i="6"/>
  <c r="X166" i="6" s="1"/>
  <c r="Y166" i="6" s="1"/>
  <c r="AB163" i="6"/>
  <c r="AD163" i="6"/>
  <c r="V250" i="6"/>
  <c r="S166" i="6"/>
  <c r="H167" i="6"/>
  <c r="W249" i="6"/>
  <c r="AA164" i="6"/>
  <c r="AC163" i="6"/>
  <c r="AE163" i="6" s="1"/>
  <c r="T168" i="6"/>
  <c r="L169" i="6" a="1"/>
  <c r="L169" i="6" s="1"/>
  <c r="AG183" i="5"/>
  <c r="Z165" i="5"/>
  <c r="L169" i="5" a="1"/>
  <c r="L169" i="5" s="1"/>
  <c r="T168" i="5"/>
  <c r="U166" i="5"/>
  <c r="X166" i="5" s="1"/>
  <c r="Y166" i="5" s="1"/>
  <c r="R167" i="5"/>
  <c r="V250" i="5"/>
  <c r="H167" i="5"/>
  <c r="S166" i="5"/>
  <c r="W249" i="5"/>
  <c r="AA164" i="5"/>
  <c r="AC163" i="5"/>
  <c r="AE163" i="5" s="1"/>
  <c r="AD163" i="5"/>
  <c r="AB163" i="5"/>
  <c r="AG183" i="4"/>
  <c r="Z165" i="4"/>
  <c r="L169" i="4" a="1"/>
  <c r="L169" i="4" s="1"/>
  <c r="T168" i="4"/>
  <c r="AB163" i="4"/>
  <c r="AD163" i="4"/>
  <c r="V250" i="4"/>
  <c r="S166" i="4"/>
  <c r="H167" i="4"/>
  <c r="R167" i="4"/>
  <c r="U166" i="4"/>
  <c r="X166" i="4" s="1"/>
  <c r="Y166" i="4" s="1"/>
  <c r="AA164" i="4"/>
  <c r="AC163" i="4"/>
  <c r="AE163" i="4" s="1"/>
  <c r="W249" i="4"/>
  <c r="Z165" i="1"/>
  <c r="AF162" i="1"/>
  <c r="AG183" i="1" s="1"/>
  <c r="W249" i="1"/>
  <c r="AD163" i="1"/>
  <c r="AB163" i="1"/>
  <c r="V250" i="1"/>
  <c r="H167" i="1"/>
  <c r="S166" i="1"/>
  <c r="R167" i="1"/>
  <c r="U166" i="1"/>
  <c r="X166" i="1" s="1"/>
  <c r="Y166" i="1" s="1"/>
  <c r="AA164" i="1"/>
  <c r="AC163" i="1"/>
  <c r="AE163" i="1" s="1"/>
  <c r="L169" i="1" a="1"/>
  <c r="L169" i="1" s="1"/>
  <c r="T168" i="1"/>
  <c r="Z166" i="11" l="1"/>
  <c r="W250" i="11"/>
  <c r="AF163" i="11"/>
  <c r="V251" i="11"/>
  <c r="H168" i="11"/>
  <c r="S167" i="11"/>
  <c r="L170" i="11" a="1"/>
  <c r="L170" i="11" s="1"/>
  <c r="T169" i="11"/>
  <c r="AG184" i="11"/>
  <c r="R168" i="11"/>
  <c r="U167" i="11"/>
  <c r="X167" i="11" s="1"/>
  <c r="Y167" i="11" s="1"/>
  <c r="AC164" i="11"/>
  <c r="AE164" i="11" s="1"/>
  <c r="AA165" i="11"/>
  <c r="AD164" i="11"/>
  <c r="AB164" i="11"/>
  <c r="Z166" i="10"/>
  <c r="AF163" i="10"/>
  <c r="AG184" i="10" s="1"/>
  <c r="V251" i="10"/>
  <c r="S167" i="10"/>
  <c r="H168" i="10"/>
  <c r="L169" i="10" a="1"/>
  <c r="L169" i="10" s="1"/>
  <c r="T168" i="10"/>
  <c r="AC164" i="10"/>
  <c r="AE164" i="10" s="1"/>
  <c r="AA165" i="10"/>
  <c r="AD164" i="10"/>
  <c r="AB164" i="10"/>
  <c r="U167" i="10"/>
  <c r="X167" i="10" s="1"/>
  <c r="Y167" i="10" s="1"/>
  <c r="R168" i="10"/>
  <c r="W250" i="10"/>
  <c r="Z166" i="9"/>
  <c r="W250" i="9"/>
  <c r="V251" i="9"/>
  <c r="H168" i="9"/>
  <c r="S167" i="9"/>
  <c r="U167" i="9"/>
  <c r="X167" i="9" s="1"/>
  <c r="Y167" i="9" s="1"/>
  <c r="R168" i="9"/>
  <c r="L169" i="9" a="1"/>
  <c r="L169" i="9" s="1"/>
  <c r="T168" i="9"/>
  <c r="AF163" i="9"/>
  <c r="AG184" i="9" s="1"/>
  <c r="AC164" i="9"/>
  <c r="AE164" i="9" s="1"/>
  <c r="AA165" i="9"/>
  <c r="AD164" i="9"/>
  <c r="AB164" i="9"/>
  <c r="Z166" i="8"/>
  <c r="U167" i="8"/>
  <c r="X167" i="8" s="1"/>
  <c r="Y167" i="8" s="1"/>
  <c r="R168" i="8"/>
  <c r="AD164" i="8"/>
  <c r="AB164" i="8"/>
  <c r="AF163" i="8"/>
  <c r="AG184" i="8" s="1"/>
  <c r="V251" i="8"/>
  <c r="H168" i="8"/>
  <c r="S167" i="8"/>
  <c r="AA165" i="8"/>
  <c r="AC164" i="8"/>
  <c r="AE164" i="8" s="1"/>
  <c r="L170" i="8" a="1"/>
  <c r="L170" i="8" s="1"/>
  <c r="T169" i="8"/>
  <c r="W250" i="8"/>
  <c r="Z166" i="7"/>
  <c r="AF163" i="7"/>
  <c r="AD164" i="7"/>
  <c r="AB164" i="7"/>
  <c r="AG184" i="7"/>
  <c r="W250" i="7"/>
  <c r="R168" i="7"/>
  <c r="U167" i="7"/>
  <c r="X167" i="7" s="1"/>
  <c r="Y167" i="7" s="1"/>
  <c r="T168" i="7"/>
  <c r="L169" i="7" a="1"/>
  <c r="L169" i="7" s="1"/>
  <c r="AA165" i="7"/>
  <c r="AC164" i="7"/>
  <c r="AE164" i="7" s="1"/>
  <c r="V251" i="7"/>
  <c r="H168" i="7"/>
  <c r="S167" i="7"/>
  <c r="Z166" i="6"/>
  <c r="L170" i="6" a="1"/>
  <c r="L170" i="6" s="1"/>
  <c r="T169" i="6"/>
  <c r="U167" i="6"/>
  <c r="X167" i="6" s="1"/>
  <c r="Y167" i="6" s="1"/>
  <c r="R168" i="6"/>
  <c r="AF163" i="6"/>
  <c r="AG184" i="6" s="1"/>
  <c r="V251" i="6"/>
  <c r="H168" i="6"/>
  <c r="S167" i="6"/>
  <c r="AC164" i="6"/>
  <c r="AE164" i="6" s="1"/>
  <c r="AA165" i="6"/>
  <c r="AD164" i="6"/>
  <c r="AB164" i="6"/>
  <c r="W250" i="6"/>
  <c r="Z166" i="5"/>
  <c r="L170" i="5" a="1"/>
  <c r="L170" i="5" s="1"/>
  <c r="T169" i="5"/>
  <c r="AF163" i="5"/>
  <c r="AG184" i="5" s="1"/>
  <c r="AA165" i="5"/>
  <c r="AC164" i="5"/>
  <c r="AE164" i="5" s="1"/>
  <c r="AD164" i="5"/>
  <c r="AB164" i="5"/>
  <c r="V251" i="5"/>
  <c r="H168" i="5"/>
  <c r="S167" i="5"/>
  <c r="W250" i="5"/>
  <c r="U167" i="5"/>
  <c r="X167" i="5" s="1"/>
  <c r="Y167" i="5" s="1"/>
  <c r="R168" i="5"/>
  <c r="AF163" i="4"/>
  <c r="AG184" i="4" s="1"/>
  <c r="Z166" i="4"/>
  <c r="V251" i="4"/>
  <c r="H168" i="4"/>
  <c r="S167" i="4"/>
  <c r="U167" i="4"/>
  <c r="X167" i="4" s="1"/>
  <c r="Y167" i="4" s="1"/>
  <c r="R168" i="4"/>
  <c r="AD164" i="4"/>
  <c r="AB164" i="4"/>
  <c r="W250" i="4"/>
  <c r="AC164" i="4"/>
  <c r="AE164" i="4" s="1"/>
  <c r="AA165" i="4"/>
  <c r="L170" i="4" a="1"/>
  <c r="L170" i="4" s="1"/>
  <c r="T169" i="4"/>
  <c r="Z166" i="1"/>
  <c r="AD164" i="1"/>
  <c r="AB164" i="1"/>
  <c r="W250" i="1"/>
  <c r="AF163" i="1"/>
  <c r="V251" i="1"/>
  <c r="H168" i="1"/>
  <c r="S167" i="1"/>
  <c r="U167" i="1"/>
  <c r="X167" i="1" s="1"/>
  <c r="Y167" i="1" s="1"/>
  <c r="R168" i="1"/>
  <c r="AG184" i="1"/>
  <c r="AA165" i="1"/>
  <c r="AC164" i="1"/>
  <c r="AE164" i="1" s="1"/>
  <c r="L170" i="1" a="1"/>
  <c r="L170" i="1" s="1"/>
  <c r="T169" i="1"/>
  <c r="Z167" i="11" l="1"/>
  <c r="R169" i="11"/>
  <c r="U168" i="11"/>
  <c r="X168" i="11" s="1"/>
  <c r="Y168" i="11" s="1"/>
  <c r="T170" i="11"/>
  <c r="L171" i="11" a="1"/>
  <c r="L171" i="11" s="1"/>
  <c r="AF164" i="11"/>
  <c r="W251" i="11"/>
  <c r="V252" i="11"/>
  <c r="H169" i="11"/>
  <c r="S168" i="11"/>
  <c r="AG185" i="11"/>
  <c r="AA166" i="11"/>
  <c r="AC165" i="11"/>
  <c r="AE165" i="11" s="1"/>
  <c r="AD165" i="11"/>
  <c r="AB165" i="11"/>
  <c r="Z167" i="10"/>
  <c r="AF164" i="10"/>
  <c r="AG185" i="10" s="1"/>
  <c r="AD165" i="10"/>
  <c r="AB165" i="10"/>
  <c r="V252" i="10"/>
  <c r="H169" i="10"/>
  <c r="S168" i="10"/>
  <c r="W251" i="10"/>
  <c r="AA166" i="10"/>
  <c r="AC165" i="10"/>
  <c r="AE165" i="10" s="1"/>
  <c r="L170" i="10" a="1"/>
  <c r="L170" i="10" s="1"/>
  <c r="T169" i="10"/>
  <c r="U168" i="10"/>
  <c r="X168" i="10" s="1"/>
  <c r="Y168" i="10" s="1"/>
  <c r="R169" i="10"/>
  <c r="Z167" i="9"/>
  <c r="L170" i="9" a="1"/>
  <c r="L170" i="9" s="1"/>
  <c r="T169" i="9"/>
  <c r="W251" i="9"/>
  <c r="AF164" i="9"/>
  <c r="V252" i="9"/>
  <c r="H169" i="9"/>
  <c r="S168" i="9"/>
  <c r="U168" i="9"/>
  <c r="X168" i="9" s="1"/>
  <c r="Y168" i="9" s="1"/>
  <c r="R169" i="9"/>
  <c r="AG185" i="9"/>
  <c r="AC165" i="9"/>
  <c r="AE165" i="9" s="1"/>
  <c r="AF165" i="9" s="1"/>
  <c r="AA166" i="9"/>
  <c r="AD165" i="9"/>
  <c r="AB165" i="9"/>
  <c r="Z167" i="8"/>
  <c r="T170" i="8"/>
  <c r="L171" i="8" a="1"/>
  <c r="L171" i="8" s="1"/>
  <c r="R169" i="8"/>
  <c r="U168" i="8"/>
  <c r="X168" i="8" s="1"/>
  <c r="Y168" i="8" s="1"/>
  <c r="AD165" i="8"/>
  <c r="AB165" i="8"/>
  <c r="V252" i="8"/>
  <c r="H169" i="8"/>
  <c r="S168" i="8"/>
  <c r="W251" i="8"/>
  <c r="AF164" i="8"/>
  <c r="AG185" i="8" s="1"/>
  <c r="AA166" i="8"/>
  <c r="AC165" i="8"/>
  <c r="AE165" i="8" s="1"/>
  <c r="Z167" i="7"/>
  <c r="R169" i="7"/>
  <c r="U168" i="7"/>
  <c r="X168" i="7" s="1"/>
  <c r="Y168" i="7" s="1"/>
  <c r="T169" i="7"/>
  <c r="L170" i="7" a="1"/>
  <c r="L170" i="7" s="1"/>
  <c r="AF164" i="7"/>
  <c r="AG185" i="7" s="1"/>
  <c r="V252" i="7"/>
  <c r="S168" i="7"/>
  <c r="H169" i="7"/>
  <c r="AA166" i="7"/>
  <c r="AC165" i="7"/>
  <c r="AE165" i="7" s="1"/>
  <c r="AF165" i="7" s="1"/>
  <c r="AB165" i="7"/>
  <c r="AD165" i="7"/>
  <c r="W251" i="7"/>
  <c r="Z167" i="6"/>
  <c r="AD165" i="6"/>
  <c r="AB165" i="6"/>
  <c r="W251" i="6"/>
  <c r="T170" i="6"/>
  <c r="L171" i="6" a="1"/>
  <c r="L171" i="6" s="1"/>
  <c r="V252" i="6"/>
  <c r="S168" i="6"/>
  <c r="H169" i="6"/>
  <c r="AC165" i="6"/>
  <c r="AE165" i="6" s="1"/>
  <c r="AF165" i="6" s="1"/>
  <c r="AA166" i="6"/>
  <c r="AF164" i="6"/>
  <c r="AG185" i="6" s="1"/>
  <c r="U168" i="6"/>
  <c r="X168" i="6" s="1"/>
  <c r="Y168" i="6" s="1"/>
  <c r="R169" i="6"/>
  <c r="Z167" i="5"/>
  <c r="V252" i="5"/>
  <c r="S168" i="5"/>
  <c r="H169" i="5"/>
  <c r="W251" i="5"/>
  <c r="AD165" i="5"/>
  <c r="AB165" i="5"/>
  <c r="AF164" i="5"/>
  <c r="AG185" i="5" s="1"/>
  <c r="AA166" i="5"/>
  <c r="AC165" i="5"/>
  <c r="AE165" i="5" s="1"/>
  <c r="AF165" i="5" s="1"/>
  <c r="T170" i="5"/>
  <c r="L171" i="5" a="1"/>
  <c r="L171" i="5" s="1"/>
  <c r="R169" i="5"/>
  <c r="U168" i="5"/>
  <c r="X168" i="5" s="1"/>
  <c r="Y168" i="5" s="1"/>
  <c r="AF164" i="4"/>
  <c r="AG185" i="4" s="1"/>
  <c r="Z167" i="4"/>
  <c r="V252" i="4"/>
  <c r="S168" i="4"/>
  <c r="H169" i="4"/>
  <c r="U168" i="4"/>
  <c r="X168" i="4" s="1"/>
  <c r="Y168" i="4" s="1"/>
  <c r="R169" i="4"/>
  <c r="W251" i="4"/>
  <c r="AC165" i="4"/>
  <c r="AE165" i="4" s="1"/>
  <c r="AF165" i="4" s="1"/>
  <c r="AA166" i="4"/>
  <c r="L171" i="4" a="1"/>
  <c r="L171" i="4" s="1"/>
  <c r="T170" i="4"/>
  <c r="AD165" i="4"/>
  <c r="AB165" i="4"/>
  <c r="Z167" i="1"/>
  <c r="R169" i="1"/>
  <c r="U168" i="1"/>
  <c r="X168" i="1" s="1"/>
  <c r="Y168" i="1" s="1"/>
  <c r="AF164" i="1"/>
  <c r="W251" i="1"/>
  <c r="AD165" i="1"/>
  <c r="AB165" i="1"/>
  <c r="S168" i="1"/>
  <c r="V252" i="1"/>
  <c r="H169" i="1"/>
  <c r="AG185" i="1"/>
  <c r="AC165" i="1"/>
  <c r="AE165" i="1" s="1"/>
  <c r="AA166" i="1"/>
  <c r="L171" i="1" a="1"/>
  <c r="L171" i="1" s="1"/>
  <c r="T170" i="1"/>
  <c r="Z168" i="11" l="1"/>
  <c r="AB166" i="11"/>
  <c r="AD166" i="11"/>
  <c r="L172" i="11" a="1"/>
  <c r="L172" i="11" s="1"/>
  <c r="T171" i="11"/>
  <c r="V253" i="11"/>
  <c r="H170" i="11"/>
  <c r="S169" i="11"/>
  <c r="W252" i="11"/>
  <c r="R170" i="11"/>
  <c r="U169" i="11"/>
  <c r="X169" i="11" s="1"/>
  <c r="Y169" i="11" s="1"/>
  <c r="AF165" i="11"/>
  <c r="AG186" i="11" s="1"/>
  <c r="AA167" i="11"/>
  <c r="AC166" i="11"/>
  <c r="AE166" i="11" s="1"/>
  <c r="AF166" i="11" s="1"/>
  <c r="Z168" i="10"/>
  <c r="L171" i="10" a="1"/>
  <c r="L171" i="10" s="1"/>
  <c r="T170" i="10"/>
  <c r="V253" i="10"/>
  <c r="H170" i="10"/>
  <c r="S169" i="10"/>
  <c r="R170" i="10"/>
  <c r="U169" i="10"/>
  <c r="X169" i="10" s="1"/>
  <c r="Y169" i="10" s="1"/>
  <c r="AB166" i="10"/>
  <c r="AD166" i="10"/>
  <c r="W252" i="10"/>
  <c r="AC166" i="10"/>
  <c r="AE166" i="10" s="1"/>
  <c r="AF166" i="10" s="1"/>
  <c r="AA167" i="10"/>
  <c r="AF165" i="10"/>
  <c r="AG186" i="10" s="1"/>
  <c r="AG186" i="9"/>
  <c r="Z168" i="9"/>
  <c r="V253" i="9"/>
  <c r="H170" i="9"/>
  <c r="S169" i="9"/>
  <c r="L171" i="9" a="1"/>
  <c r="L171" i="9" s="1"/>
  <c r="T170" i="9"/>
  <c r="AA167" i="9"/>
  <c r="AC166" i="9"/>
  <c r="AE166" i="9" s="1"/>
  <c r="AF166" i="9" s="1"/>
  <c r="R170" i="9"/>
  <c r="U169" i="9"/>
  <c r="X169" i="9" s="1"/>
  <c r="Y169" i="9" s="1"/>
  <c r="W252" i="9"/>
  <c r="AD166" i="9"/>
  <c r="AB166" i="9"/>
  <c r="Z168" i="8"/>
  <c r="L172" i="8" a="1"/>
  <c r="L172" i="8" s="1"/>
  <c r="T171" i="8"/>
  <c r="V253" i="8"/>
  <c r="S169" i="8"/>
  <c r="H170" i="8"/>
  <c r="W252" i="8"/>
  <c r="R170" i="8"/>
  <c r="U169" i="8"/>
  <c r="X169" i="8" s="1"/>
  <c r="Y169" i="8" s="1"/>
  <c r="AF165" i="8"/>
  <c r="AG186" i="8" s="1"/>
  <c r="AC166" i="8"/>
  <c r="AE166" i="8" s="1"/>
  <c r="AF166" i="8" s="1"/>
  <c r="AA167" i="8"/>
  <c r="AB166" i="8"/>
  <c r="AD166" i="8"/>
  <c r="Z168" i="7"/>
  <c r="V253" i="7"/>
  <c r="S169" i="7"/>
  <c r="H170" i="7"/>
  <c r="W252" i="7"/>
  <c r="R170" i="7"/>
  <c r="U169" i="7"/>
  <c r="X169" i="7" s="1"/>
  <c r="Y169" i="7" s="1"/>
  <c r="AD166" i="7"/>
  <c r="AB166" i="7"/>
  <c r="L171" i="7" a="1"/>
  <c r="L171" i="7" s="1"/>
  <c r="T170" i="7"/>
  <c r="AC166" i="7"/>
  <c r="AE166" i="7" s="1"/>
  <c r="AF166" i="7" s="1"/>
  <c r="AA167" i="7"/>
  <c r="AG186" i="7"/>
  <c r="AG186" i="6"/>
  <c r="Z168" i="6"/>
  <c r="AD166" i="6"/>
  <c r="AB166" i="6"/>
  <c r="W252" i="6"/>
  <c r="AC166" i="6"/>
  <c r="AE166" i="6" s="1"/>
  <c r="AA167" i="6"/>
  <c r="V253" i="6"/>
  <c r="H170" i="6"/>
  <c r="S169" i="6"/>
  <c r="L172" i="6" a="1"/>
  <c r="L172" i="6" s="1"/>
  <c r="T171" i="6"/>
  <c r="U169" i="6"/>
  <c r="X169" i="6" s="1"/>
  <c r="Y169" i="6" s="1"/>
  <c r="R170" i="6"/>
  <c r="AG186" i="5"/>
  <c r="Z168" i="5"/>
  <c r="AB166" i="5"/>
  <c r="AD166" i="5"/>
  <c r="W252" i="5"/>
  <c r="R170" i="5"/>
  <c r="U169" i="5"/>
  <c r="X169" i="5" s="1"/>
  <c r="Y169" i="5" s="1"/>
  <c r="T171" i="5"/>
  <c r="L172" i="5" a="1"/>
  <c r="L172" i="5" s="1"/>
  <c r="V253" i="5"/>
  <c r="H170" i="5"/>
  <c r="S169" i="5"/>
  <c r="AA167" i="5"/>
  <c r="AC166" i="5"/>
  <c r="AE166" i="5" s="1"/>
  <c r="AF166" i="5" s="1"/>
  <c r="AG186" i="4"/>
  <c r="Z168" i="4"/>
  <c r="U169" i="4"/>
  <c r="X169" i="4" s="1"/>
  <c r="Y169" i="4" s="1"/>
  <c r="R170" i="4"/>
  <c r="V253" i="4"/>
  <c r="H170" i="4"/>
  <c r="S169" i="4"/>
  <c r="T171" i="4"/>
  <c r="L172" i="4" a="1"/>
  <c r="L172" i="4" s="1"/>
  <c r="AC166" i="4"/>
  <c r="AE166" i="4" s="1"/>
  <c r="AF166" i="4" s="1"/>
  <c r="AA167" i="4"/>
  <c r="AD166" i="4"/>
  <c r="AB166" i="4"/>
  <c r="W252" i="4"/>
  <c r="Z168" i="1"/>
  <c r="V253" i="1"/>
  <c r="H170" i="1"/>
  <c r="S169" i="1"/>
  <c r="AD166" i="1"/>
  <c r="AB166" i="1"/>
  <c r="AF165" i="1"/>
  <c r="AG186" i="1" s="1"/>
  <c r="W252" i="1"/>
  <c r="U169" i="1"/>
  <c r="X169" i="1" s="1"/>
  <c r="Y169" i="1" s="1"/>
  <c r="R170" i="1"/>
  <c r="AA167" i="1"/>
  <c r="AC166" i="1"/>
  <c r="AE166" i="1" s="1"/>
  <c r="T171" i="1"/>
  <c r="L172" i="1" a="1"/>
  <c r="L172" i="1" s="1"/>
  <c r="AG187" i="11" l="1"/>
  <c r="Z169" i="11"/>
  <c r="R171" i="11"/>
  <c r="U170" i="11"/>
  <c r="X170" i="11" s="1"/>
  <c r="Y170" i="11" s="1"/>
  <c r="T172" i="11"/>
  <c r="L173" i="11" a="1"/>
  <c r="L173" i="11" s="1"/>
  <c r="AA168" i="11"/>
  <c r="AC167" i="11"/>
  <c r="AE167" i="11" s="1"/>
  <c r="AF167" i="11" s="1"/>
  <c r="AD167" i="11"/>
  <c r="AB167" i="11"/>
  <c r="V254" i="11"/>
  <c r="H171" i="11"/>
  <c r="S170" i="11"/>
  <c r="W253" i="11"/>
  <c r="AG187" i="10"/>
  <c r="Z169" i="10"/>
  <c r="L172" i="10" a="1"/>
  <c r="L172" i="10" s="1"/>
  <c r="T171" i="10"/>
  <c r="W253" i="10"/>
  <c r="R171" i="10"/>
  <c r="U170" i="10"/>
  <c r="X170" i="10" s="1"/>
  <c r="Y170" i="10" s="1"/>
  <c r="AB167" i="10"/>
  <c r="AD167" i="10"/>
  <c r="AA168" i="10"/>
  <c r="AC167" i="10"/>
  <c r="AE167" i="10" s="1"/>
  <c r="V254" i="10"/>
  <c r="H171" i="10"/>
  <c r="S170" i="10"/>
  <c r="AG187" i="9"/>
  <c r="Z169" i="9"/>
  <c r="AB167" i="9"/>
  <c r="AD167" i="9"/>
  <c r="V254" i="9"/>
  <c r="H171" i="9"/>
  <c r="S170" i="9"/>
  <c r="W253" i="9"/>
  <c r="R171" i="9"/>
  <c r="U170" i="9"/>
  <c r="X170" i="9" s="1"/>
  <c r="Y170" i="9" s="1"/>
  <c r="AA168" i="9"/>
  <c r="AC167" i="9"/>
  <c r="AE167" i="9" s="1"/>
  <c r="T171" i="9"/>
  <c r="L172" i="9" a="1"/>
  <c r="L172" i="9" s="1"/>
  <c r="AG187" i="8"/>
  <c r="Z169" i="8"/>
  <c r="L173" i="8" a="1"/>
  <c r="L173" i="8" s="1"/>
  <c r="T172" i="8"/>
  <c r="V254" i="8"/>
  <c r="S170" i="8"/>
  <c r="H171" i="8"/>
  <c r="W253" i="8"/>
  <c r="AC167" i="8"/>
  <c r="AE167" i="8" s="1"/>
  <c r="AA168" i="8"/>
  <c r="U170" i="8"/>
  <c r="X170" i="8" s="1"/>
  <c r="Y170" i="8" s="1"/>
  <c r="R171" i="8"/>
  <c r="AD167" i="8"/>
  <c r="AB167" i="8"/>
  <c r="AG187" i="7"/>
  <c r="Z169" i="7"/>
  <c r="U170" i="7"/>
  <c r="X170" i="7" s="1"/>
  <c r="Y170" i="7" s="1"/>
  <c r="R171" i="7"/>
  <c r="W253" i="7"/>
  <c r="L172" i="7" a="1"/>
  <c r="L172" i="7" s="1"/>
  <c r="T171" i="7"/>
  <c r="AD167" i="7"/>
  <c r="AB167" i="7"/>
  <c r="AA168" i="7"/>
  <c r="AC167" i="7"/>
  <c r="AE167" i="7" s="1"/>
  <c r="AF167" i="7" s="1"/>
  <c r="V254" i="7"/>
  <c r="S170" i="7"/>
  <c r="H171" i="7"/>
  <c r="AF166" i="6"/>
  <c r="AG187" i="6" s="1"/>
  <c r="Z169" i="6"/>
  <c r="L173" i="6" a="1"/>
  <c r="L173" i="6" s="1"/>
  <c r="T172" i="6"/>
  <c r="AD167" i="6"/>
  <c r="AB167" i="6"/>
  <c r="U170" i="6"/>
  <c r="X170" i="6" s="1"/>
  <c r="Y170" i="6" s="1"/>
  <c r="R171" i="6"/>
  <c r="V254" i="6"/>
  <c r="H171" i="6"/>
  <c r="S170" i="6"/>
  <c r="W253" i="6"/>
  <c r="AA168" i="6"/>
  <c r="AC167" i="6"/>
  <c r="AE167" i="6" s="1"/>
  <c r="Z169" i="5"/>
  <c r="AD167" i="5"/>
  <c r="AB167" i="5"/>
  <c r="W253" i="5"/>
  <c r="T172" i="5"/>
  <c r="L173" i="5" a="1"/>
  <c r="L173" i="5" s="1"/>
  <c r="V254" i="5"/>
  <c r="S170" i="5"/>
  <c r="H171" i="5"/>
  <c r="AC167" i="5"/>
  <c r="AE167" i="5" s="1"/>
  <c r="AF167" i="5" s="1"/>
  <c r="AA168" i="5"/>
  <c r="R171" i="5"/>
  <c r="U170" i="5"/>
  <c r="X170" i="5" s="1"/>
  <c r="Y170" i="5" s="1"/>
  <c r="AG187" i="5"/>
  <c r="AG187" i="4"/>
  <c r="Z169" i="4"/>
  <c r="V254" i="4"/>
  <c r="H171" i="4"/>
  <c r="S170" i="4"/>
  <c r="R171" i="4"/>
  <c r="U170" i="4"/>
  <c r="X170" i="4" s="1"/>
  <c r="Y170" i="4" s="1"/>
  <c r="L173" i="4" a="1"/>
  <c r="L173" i="4" s="1"/>
  <c r="T172" i="4"/>
  <c r="W253" i="4"/>
  <c r="AA168" i="4"/>
  <c r="AC167" i="4"/>
  <c r="AE167" i="4" s="1"/>
  <c r="AF167" i="4" s="1"/>
  <c r="AD167" i="4"/>
  <c r="AB167" i="4"/>
  <c r="Z169" i="1"/>
  <c r="AB167" i="1"/>
  <c r="AD167" i="1"/>
  <c r="V254" i="1"/>
  <c r="H171" i="1"/>
  <c r="S170" i="1"/>
  <c r="AF166" i="1"/>
  <c r="W253" i="1"/>
  <c r="R171" i="1"/>
  <c r="U170" i="1"/>
  <c r="X170" i="1" s="1"/>
  <c r="Y170" i="1" s="1"/>
  <c r="AG187" i="1"/>
  <c r="AC167" i="1"/>
  <c r="AE167" i="1" s="1"/>
  <c r="AA168" i="1"/>
  <c r="L173" i="1" a="1"/>
  <c r="L173" i="1" s="1"/>
  <c r="T172" i="1"/>
  <c r="AG188" i="11" l="1"/>
  <c r="Z170" i="11"/>
  <c r="W254" i="11"/>
  <c r="V255" i="11"/>
  <c r="S171" i="11"/>
  <c r="H172" i="11"/>
  <c r="R172" i="11"/>
  <c r="U171" i="11"/>
  <c r="X171" i="11" s="1"/>
  <c r="Y171" i="11" s="1"/>
  <c r="AD168" i="11"/>
  <c r="AB168" i="11"/>
  <c r="L174" i="11" a="1"/>
  <c r="L174" i="11" s="1"/>
  <c r="T173" i="11"/>
  <c r="AC168" i="11"/>
  <c r="AE168" i="11" s="1"/>
  <c r="AF168" i="11" s="1"/>
  <c r="AA169" i="11"/>
  <c r="AF167" i="10"/>
  <c r="AG188" i="10" s="1"/>
  <c r="Z170" i="10"/>
  <c r="V255" i="10"/>
  <c r="H172" i="10"/>
  <c r="S171" i="10"/>
  <c r="T172" i="10"/>
  <c r="L173" i="10" a="1"/>
  <c r="L173" i="10" s="1"/>
  <c r="W254" i="10"/>
  <c r="AB168" i="10"/>
  <c r="AD168" i="10"/>
  <c r="AA169" i="10"/>
  <c r="AC168" i="10"/>
  <c r="AE168" i="10" s="1"/>
  <c r="AF168" i="10" s="1"/>
  <c r="R172" i="10"/>
  <c r="U171" i="10"/>
  <c r="X171" i="10" s="1"/>
  <c r="Y171" i="10" s="1"/>
  <c r="AF167" i="9"/>
  <c r="AG188" i="9" s="1"/>
  <c r="Z170" i="9"/>
  <c r="V255" i="9"/>
  <c r="S171" i="9"/>
  <c r="H172" i="9"/>
  <c r="W254" i="9"/>
  <c r="R172" i="9"/>
  <c r="U171" i="9"/>
  <c r="X171" i="9" s="1"/>
  <c r="Y171" i="9" s="1"/>
  <c r="AD168" i="9"/>
  <c r="AB168" i="9"/>
  <c r="T172" i="9"/>
  <c r="L173" i="9" a="1"/>
  <c r="L173" i="9" s="1"/>
  <c r="AC168" i="9"/>
  <c r="AE168" i="9" s="1"/>
  <c r="AF168" i="9" s="1"/>
  <c r="AA169" i="9"/>
  <c r="AF167" i="8"/>
  <c r="AG188" i="8" s="1"/>
  <c r="Z170" i="8"/>
  <c r="T173" i="8"/>
  <c r="L174" i="8" a="1"/>
  <c r="L174" i="8" s="1"/>
  <c r="AD168" i="8"/>
  <c r="AB168" i="8"/>
  <c r="V255" i="8"/>
  <c r="H172" i="8"/>
  <c r="S171" i="8"/>
  <c r="AC168" i="8"/>
  <c r="AE168" i="8" s="1"/>
  <c r="AF168" i="8" s="1"/>
  <c r="AA169" i="8"/>
  <c r="W254" i="8"/>
  <c r="R172" i="8"/>
  <c r="U171" i="8"/>
  <c r="X171" i="8" s="1"/>
  <c r="Y171" i="8" s="1"/>
  <c r="AG188" i="7"/>
  <c r="Z170" i="7"/>
  <c r="AB168" i="7"/>
  <c r="AD168" i="7"/>
  <c r="W254" i="7"/>
  <c r="L173" i="7" a="1"/>
  <c r="L173" i="7" s="1"/>
  <c r="T172" i="7"/>
  <c r="V255" i="7"/>
  <c r="H172" i="7"/>
  <c r="S171" i="7"/>
  <c r="AC168" i="7"/>
  <c r="AE168" i="7" s="1"/>
  <c r="AF168" i="7" s="1"/>
  <c r="AA169" i="7"/>
  <c r="R172" i="7"/>
  <c r="U171" i="7"/>
  <c r="X171" i="7" s="1"/>
  <c r="Y171" i="7" s="1"/>
  <c r="AF167" i="6"/>
  <c r="AG188" i="6" s="1"/>
  <c r="Z170" i="6"/>
  <c r="AD168" i="6"/>
  <c r="AB168" i="6"/>
  <c r="V255" i="6"/>
  <c r="H172" i="6"/>
  <c r="S171" i="6"/>
  <c r="U171" i="6"/>
  <c r="X171" i="6" s="1"/>
  <c r="Y171" i="6" s="1"/>
  <c r="R172" i="6"/>
  <c r="W254" i="6"/>
  <c r="AC168" i="6"/>
  <c r="AE168" i="6" s="1"/>
  <c r="AA169" i="6"/>
  <c r="T173" i="6"/>
  <c r="L174" i="6" a="1"/>
  <c r="L174" i="6" s="1"/>
  <c r="Z170" i="5"/>
  <c r="U171" i="5"/>
  <c r="X171" i="5" s="1"/>
  <c r="Y171" i="5" s="1"/>
  <c r="R172" i="5"/>
  <c r="L174" i="5" a="1"/>
  <c r="L174" i="5" s="1"/>
  <c r="T173" i="5"/>
  <c r="AG188" i="5"/>
  <c r="AD168" i="5"/>
  <c r="AB168" i="5"/>
  <c r="V255" i="5"/>
  <c r="S171" i="5"/>
  <c r="H172" i="5"/>
  <c r="W254" i="5"/>
  <c r="AC168" i="5"/>
  <c r="AE168" i="5" s="1"/>
  <c r="AA169" i="5"/>
  <c r="AG188" i="4"/>
  <c r="Z170" i="4"/>
  <c r="T173" i="4"/>
  <c r="L174" i="4" a="1"/>
  <c r="L174" i="4" s="1"/>
  <c r="W254" i="4"/>
  <c r="U171" i="4"/>
  <c r="X171" i="4" s="1"/>
  <c r="Y171" i="4" s="1"/>
  <c r="R172" i="4"/>
  <c r="AA169" i="4"/>
  <c r="AC168" i="4"/>
  <c r="AE168" i="4" s="1"/>
  <c r="AD168" i="4"/>
  <c r="AB168" i="4"/>
  <c r="V255" i="4"/>
  <c r="S171" i="4"/>
  <c r="H172" i="4"/>
  <c r="Z170" i="1"/>
  <c r="AF167" i="1"/>
  <c r="AG188" i="1" s="1"/>
  <c r="U171" i="1"/>
  <c r="X171" i="1" s="1"/>
  <c r="Y171" i="1" s="1"/>
  <c r="R172" i="1"/>
  <c r="AD168" i="1"/>
  <c r="AB168" i="1"/>
  <c r="V255" i="1"/>
  <c r="H172" i="1"/>
  <c r="S171" i="1"/>
  <c r="W254" i="1"/>
  <c r="AC168" i="1"/>
  <c r="AE168" i="1" s="1"/>
  <c r="AA169" i="1"/>
  <c r="L174" i="1" a="1"/>
  <c r="L174" i="1" s="1"/>
  <c r="T173" i="1"/>
  <c r="AG189" i="11" l="1"/>
  <c r="Z171" i="11"/>
  <c r="V256" i="11"/>
  <c r="S172" i="11"/>
  <c r="H173" i="11"/>
  <c r="W255" i="11"/>
  <c r="L175" i="11" a="1"/>
  <c r="L175" i="11" s="1"/>
  <c r="T174" i="11"/>
  <c r="U172" i="11"/>
  <c r="X172" i="11" s="1"/>
  <c r="Y172" i="11" s="1"/>
  <c r="R173" i="11"/>
  <c r="AD169" i="11"/>
  <c r="AB169" i="11"/>
  <c r="AC169" i="11"/>
  <c r="AE169" i="11" s="1"/>
  <c r="AF169" i="11" s="1"/>
  <c r="AA170" i="11"/>
  <c r="AG189" i="10"/>
  <c r="Z171" i="10"/>
  <c r="V256" i="10"/>
  <c r="S172" i="10"/>
  <c r="H173" i="10"/>
  <c r="W255" i="10"/>
  <c r="T173" i="10"/>
  <c r="L174" i="10" a="1"/>
  <c r="L174" i="10" s="1"/>
  <c r="AD169" i="10"/>
  <c r="AB169" i="10"/>
  <c r="R173" i="10"/>
  <c r="U172" i="10"/>
  <c r="X172" i="10" s="1"/>
  <c r="Y172" i="10" s="1"/>
  <c r="AC169" i="10"/>
  <c r="AE169" i="10" s="1"/>
  <c r="AA170" i="10"/>
  <c r="AG189" i="9"/>
  <c r="Z171" i="9"/>
  <c r="W255" i="9"/>
  <c r="AC169" i="9"/>
  <c r="AE169" i="9" s="1"/>
  <c r="AA170" i="9"/>
  <c r="U172" i="9"/>
  <c r="X172" i="9" s="1"/>
  <c r="Y172" i="9" s="1"/>
  <c r="R173" i="9"/>
  <c r="AD169" i="9"/>
  <c r="AB169" i="9"/>
  <c r="V256" i="9"/>
  <c r="S172" i="9"/>
  <c r="H173" i="9"/>
  <c r="T173" i="9"/>
  <c r="L174" i="9" a="1"/>
  <c r="L174" i="9" s="1"/>
  <c r="AG189" i="8"/>
  <c r="Z171" i="8"/>
  <c r="L175" i="8" a="1"/>
  <c r="L175" i="8" s="1"/>
  <c r="T174" i="8"/>
  <c r="AD169" i="8"/>
  <c r="AB169" i="8"/>
  <c r="U172" i="8"/>
  <c r="X172" i="8" s="1"/>
  <c r="Y172" i="8" s="1"/>
  <c r="R173" i="8"/>
  <c r="V256" i="8"/>
  <c r="H173" i="8"/>
  <c r="S172" i="8"/>
  <c r="W255" i="8"/>
  <c r="AC169" i="8"/>
  <c r="AE169" i="8" s="1"/>
  <c r="AA170" i="8"/>
  <c r="AG189" i="7"/>
  <c r="Z171" i="7"/>
  <c r="T173" i="7"/>
  <c r="L174" i="7" a="1"/>
  <c r="L174" i="7" s="1"/>
  <c r="AD169" i="7"/>
  <c r="AB169" i="7"/>
  <c r="W255" i="7"/>
  <c r="AC169" i="7"/>
  <c r="AE169" i="7" s="1"/>
  <c r="AA170" i="7"/>
  <c r="V256" i="7"/>
  <c r="S172" i="7"/>
  <c r="H173" i="7"/>
  <c r="U172" i="7"/>
  <c r="X172" i="7" s="1"/>
  <c r="Y172" i="7" s="1"/>
  <c r="R173" i="7"/>
  <c r="AF168" i="6"/>
  <c r="AG189" i="6" s="1"/>
  <c r="Z171" i="6"/>
  <c r="R173" i="6"/>
  <c r="U172" i="6"/>
  <c r="X172" i="6" s="1"/>
  <c r="Y172" i="6" s="1"/>
  <c r="V256" i="6"/>
  <c r="H173" i="6"/>
  <c r="S172" i="6"/>
  <c r="W255" i="6"/>
  <c r="AC169" i="6"/>
  <c r="AE169" i="6" s="1"/>
  <c r="AA170" i="6"/>
  <c r="L175" i="6" a="1"/>
  <c r="L175" i="6" s="1"/>
  <c r="T174" i="6"/>
  <c r="AD169" i="6"/>
  <c r="AB169" i="6"/>
  <c r="AF168" i="5"/>
  <c r="AG189" i="5" s="1"/>
  <c r="Z171" i="5"/>
  <c r="H173" i="5"/>
  <c r="S172" i="5"/>
  <c r="V256" i="5"/>
  <c r="W255" i="5"/>
  <c r="AD169" i="5"/>
  <c r="AB169" i="5"/>
  <c r="L175" i="5" a="1"/>
  <c r="L175" i="5" s="1"/>
  <c r="T174" i="5"/>
  <c r="U172" i="5"/>
  <c r="X172" i="5" s="1"/>
  <c r="Y172" i="5" s="1"/>
  <c r="R173" i="5"/>
  <c r="AC169" i="5"/>
  <c r="AE169" i="5" s="1"/>
  <c r="AA170" i="5"/>
  <c r="AF168" i="4"/>
  <c r="AG189" i="4" s="1"/>
  <c r="Z171" i="4"/>
  <c r="W255" i="4"/>
  <c r="AD169" i="4"/>
  <c r="AB169" i="4"/>
  <c r="V256" i="4"/>
  <c r="H173" i="4"/>
  <c r="S172" i="4"/>
  <c r="U172" i="4"/>
  <c r="X172" i="4" s="1"/>
  <c r="Y172" i="4" s="1"/>
  <c r="R173" i="4"/>
  <c r="AC169" i="4"/>
  <c r="AE169" i="4" s="1"/>
  <c r="AA170" i="4"/>
  <c r="L175" i="4" a="1"/>
  <c r="L175" i="4" s="1"/>
  <c r="T174" i="4"/>
  <c r="Z171" i="1"/>
  <c r="AF168" i="1"/>
  <c r="AG189" i="1" s="1"/>
  <c r="AD169" i="1"/>
  <c r="AB169" i="1"/>
  <c r="R173" i="1"/>
  <c r="U172" i="1"/>
  <c r="X172" i="1" s="1"/>
  <c r="Y172" i="1" s="1"/>
  <c r="V256" i="1"/>
  <c r="H173" i="1"/>
  <c r="S172" i="1"/>
  <c r="W255" i="1"/>
  <c r="AA170" i="1"/>
  <c r="AC169" i="1"/>
  <c r="AE169" i="1" s="1"/>
  <c r="L175" i="1" a="1"/>
  <c r="L175" i="1" s="1"/>
  <c r="T174" i="1"/>
  <c r="AG190" i="11" l="1"/>
  <c r="Z172" i="11"/>
  <c r="U173" i="11"/>
  <c r="X173" i="11" s="1"/>
  <c r="Y173" i="11" s="1"/>
  <c r="R174" i="11"/>
  <c r="V257" i="11"/>
  <c r="H174" i="11"/>
  <c r="S173" i="11"/>
  <c r="AD170" i="11"/>
  <c r="AB170" i="11"/>
  <c r="W256" i="11"/>
  <c r="AA171" i="11"/>
  <c r="AC170" i="11"/>
  <c r="AE170" i="11" s="1"/>
  <c r="L176" i="11" a="1"/>
  <c r="L176" i="11" s="1"/>
  <c r="T175" i="11"/>
  <c r="AF169" i="10"/>
  <c r="AG190" i="10" s="1"/>
  <c r="Z172" i="10"/>
  <c r="V257" i="10"/>
  <c r="H174" i="10"/>
  <c r="S173" i="10"/>
  <c r="U173" i="10"/>
  <c r="X173" i="10" s="1"/>
  <c r="Y173" i="10" s="1"/>
  <c r="R174" i="10"/>
  <c r="W256" i="10"/>
  <c r="T174" i="10"/>
  <c r="L175" i="10" a="1"/>
  <c r="L175" i="10" s="1"/>
  <c r="AD170" i="10"/>
  <c r="AB170" i="10"/>
  <c r="AA171" i="10"/>
  <c r="AC170" i="10"/>
  <c r="AE170" i="10" s="1"/>
  <c r="AF169" i="9"/>
  <c r="AG190" i="9" s="1"/>
  <c r="Z172" i="9"/>
  <c r="V257" i="9"/>
  <c r="H174" i="9"/>
  <c r="S173" i="9"/>
  <c r="W256" i="9"/>
  <c r="AD170" i="9"/>
  <c r="AB170" i="9"/>
  <c r="U173" i="9"/>
  <c r="X173" i="9" s="1"/>
  <c r="Y173" i="9" s="1"/>
  <c r="R174" i="9"/>
  <c r="L175" i="9" a="1"/>
  <c r="L175" i="9" s="1"/>
  <c r="T174" i="9"/>
  <c r="AC170" i="9"/>
  <c r="AE170" i="9" s="1"/>
  <c r="AA171" i="9"/>
  <c r="AF169" i="8"/>
  <c r="AG190" i="8" s="1"/>
  <c r="Z172" i="8"/>
  <c r="L176" i="8" a="1"/>
  <c r="L176" i="8" s="1"/>
  <c r="T175" i="8"/>
  <c r="AC170" i="8"/>
  <c r="AE170" i="8" s="1"/>
  <c r="AF170" i="8" s="1"/>
  <c r="AA171" i="8"/>
  <c r="S173" i="8"/>
  <c r="V257" i="8"/>
  <c r="H174" i="8"/>
  <c r="W256" i="8"/>
  <c r="R174" i="8"/>
  <c r="U173" i="8"/>
  <c r="X173" i="8" s="1"/>
  <c r="Y173" i="8" s="1"/>
  <c r="AD170" i="8"/>
  <c r="AB170" i="8"/>
  <c r="AF169" i="7"/>
  <c r="AG190" i="7" s="1"/>
  <c r="AD170" i="7"/>
  <c r="AB170" i="7"/>
  <c r="T174" i="7"/>
  <c r="L175" i="7" a="1"/>
  <c r="L175" i="7" s="1"/>
  <c r="W256" i="7"/>
  <c r="AA171" i="7"/>
  <c r="AC170" i="7"/>
  <c r="AE170" i="7" s="1"/>
  <c r="U173" i="7"/>
  <c r="X173" i="7" s="1"/>
  <c r="Y173" i="7" s="1"/>
  <c r="R174" i="7"/>
  <c r="Z172" i="7"/>
  <c r="V257" i="7"/>
  <c r="H174" i="7"/>
  <c r="S173" i="7"/>
  <c r="AF169" i="6"/>
  <c r="AG190" i="6" s="1"/>
  <c r="Z172" i="6"/>
  <c r="AD170" i="6"/>
  <c r="AB170" i="6"/>
  <c r="V257" i="6"/>
  <c r="H174" i="6"/>
  <c r="S173" i="6"/>
  <c r="AA171" i="6"/>
  <c r="AC170" i="6"/>
  <c r="AE170" i="6" s="1"/>
  <c r="L176" i="6" a="1"/>
  <c r="L176" i="6" s="1"/>
  <c r="T175" i="6"/>
  <c r="W256" i="6"/>
  <c r="U173" i="6"/>
  <c r="X173" i="6" s="1"/>
  <c r="Y173" i="6" s="1"/>
  <c r="R174" i="6"/>
  <c r="AF169" i="5"/>
  <c r="AG190" i="5" s="1"/>
  <c r="Z172" i="5"/>
  <c r="U173" i="5"/>
  <c r="X173" i="5" s="1"/>
  <c r="Y173" i="5" s="1"/>
  <c r="R174" i="5"/>
  <c r="W256" i="5"/>
  <c r="V257" i="5"/>
  <c r="H174" i="5"/>
  <c r="S173" i="5"/>
  <c r="L176" i="5" a="1"/>
  <c r="L176" i="5" s="1"/>
  <c r="T175" i="5"/>
  <c r="AC170" i="5"/>
  <c r="AE170" i="5" s="1"/>
  <c r="AF170" i="5" s="1"/>
  <c r="AA171" i="5"/>
  <c r="AD170" i="5"/>
  <c r="AB170" i="5"/>
  <c r="AF169" i="4"/>
  <c r="AG190" i="4" s="1"/>
  <c r="Z172" i="4"/>
  <c r="R174" i="4"/>
  <c r="U173" i="4"/>
  <c r="X173" i="4" s="1"/>
  <c r="Y173" i="4" s="1"/>
  <c r="W256" i="4"/>
  <c r="L176" i="4" a="1"/>
  <c r="L176" i="4" s="1"/>
  <c r="T175" i="4"/>
  <c r="AC170" i="4"/>
  <c r="AE170" i="4" s="1"/>
  <c r="AF170" i="4" s="1"/>
  <c r="AA171" i="4"/>
  <c r="V257" i="4"/>
  <c r="H174" i="4"/>
  <c r="S173" i="4"/>
  <c r="AD170" i="4"/>
  <c r="AB170" i="4"/>
  <c r="Z172" i="1"/>
  <c r="AD170" i="1"/>
  <c r="AB170" i="1"/>
  <c r="AC170" i="1"/>
  <c r="AE170" i="1" s="1"/>
  <c r="AA171" i="1"/>
  <c r="V257" i="1"/>
  <c r="H174" i="1"/>
  <c r="S173" i="1"/>
  <c r="W256" i="1"/>
  <c r="AF169" i="1"/>
  <c r="AG190" i="1" s="1"/>
  <c r="R174" i="1"/>
  <c r="U173" i="1"/>
  <c r="X173" i="1" s="1"/>
  <c r="Y173" i="1" s="1"/>
  <c r="T175" i="1"/>
  <c r="L176" i="1" a="1"/>
  <c r="L176" i="1" s="1"/>
  <c r="AF170" i="11" l="1"/>
  <c r="Z173" i="11"/>
  <c r="AD171" i="11"/>
  <c r="AB171" i="11"/>
  <c r="V258" i="11"/>
  <c r="H175" i="11"/>
  <c r="S174" i="11"/>
  <c r="W257" i="11"/>
  <c r="U174" i="11"/>
  <c r="X174" i="11" s="1"/>
  <c r="Y174" i="11" s="1"/>
  <c r="R175" i="11"/>
  <c r="AG191" i="11"/>
  <c r="T176" i="11"/>
  <c r="L177" i="11" a="1"/>
  <c r="L177" i="11" s="1"/>
  <c r="AC171" i="11"/>
  <c r="AE171" i="11" s="1"/>
  <c r="AF171" i="11" s="1"/>
  <c r="AA172" i="11"/>
  <c r="AF170" i="10"/>
  <c r="AG191" i="10" s="1"/>
  <c r="Z173" i="10"/>
  <c r="L176" i="10" a="1"/>
  <c r="L176" i="10" s="1"/>
  <c r="T175" i="10"/>
  <c r="R175" i="10"/>
  <c r="U174" i="10"/>
  <c r="X174" i="10" s="1"/>
  <c r="Y174" i="10" s="1"/>
  <c r="V258" i="10"/>
  <c r="H175" i="10"/>
  <c r="S174" i="10"/>
  <c r="W257" i="10"/>
  <c r="AC171" i="10"/>
  <c r="AE171" i="10" s="1"/>
  <c r="AA172" i="10"/>
  <c r="AD171" i="10"/>
  <c r="AB171" i="10"/>
  <c r="AF170" i="9"/>
  <c r="AG191" i="9" s="1"/>
  <c r="Z173" i="9"/>
  <c r="V258" i="9"/>
  <c r="H175" i="9"/>
  <c r="S174" i="9"/>
  <c r="W257" i="9"/>
  <c r="U174" i="9"/>
  <c r="X174" i="9" s="1"/>
  <c r="Y174" i="9" s="1"/>
  <c r="R175" i="9"/>
  <c r="AD171" i="9"/>
  <c r="AB171" i="9"/>
  <c r="AC171" i="9"/>
  <c r="AE171" i="9" s="1"/>
  <c r="AA172" i="9"/>
  <c r="L176" i="9" a="1"/>
  <c r="L176" i="9" s="1"/>
  <c r="T175" i="9"/>
  <c r="AG191" i="8"/>
  <c r="Z173" i="8"/>
  <c r="L177" i="8" a="1"/>
  <c r="L177" i="8" s="1"/>
  <c r="T176" i="8"/>
  <c r="V258" i="8"/>
  <c r="H175" i="8"/>
  <c r="S174" i="8"/>
  <c r="W257" i="8"/>
  <c r="AA172" i="8"/>
  <c r="AC171" i="8"/>
  <c r="AE171" i="8" s="1"/>
  <c r="U174" i="8"/>
  <c r="X174" i="8" s="1"/>
  <c r="Y174" i="8" s="1"/>
  <c r="R175" i="8"/>
  <c r="AD171" i="8"/>
  <c r="AB171" i="8"/>
  <c r="AF170" i="7"/>
  <c r="AG191" i="7" s="1"/>
  <c r="Z173" i="7"/>
  <c r="L176" i="7" a="1"/>
  <c r="L176" i="7" s="1"/>
  <c r="T175" i="7"/>
  <c r="AA172" i="7"/>
  <c r="AC171" i="7"/>
  <c r="AE171" i="7" s="1"/>
  <c r="AF171" i="7" s="1"/>
  <c r="R175" i="7"/>
  <c r="U174" i="7"/>
  <c r="X174" i="7" s="1"/>
  <c r="Y174" i="7" s="1"/>
  <c r="V258" i="7"/>
  <c r="H175" i="7"/>
  <c r="S174" i="7"/>
  <c r="AD171" i="7"/>
  <c r="AB171" i="7"/>
  <c r="W257" i="7"/>
  <c r="AF170" i="6"/>
  <c r="AG191" i="6" s="1"/>
  <c r="Z173" i="6"/>
  <c r="T176" i="6"/>
  <c r="L177" i="6" a="1"/>
  <c r="L177" i="6" s="1"/>
  <c r="AB171" i="6"/>
  <c r="AD171" i="6"/>
  <c r="W257" i="6"/>
  <c r="R175" i="6"/>
  <c r="U174" i="6"/>
  <c r="X174" i="6" s="1"/>
  <c r="Y174" i="6" s="1"/>
  <c r="AA172" i="6"/>
  <c r="AC171" i="6"/>
  <c r="AE171" i="6" s="1"/>
  <c r="V258" i="6"/>
  <c r="H175" i="6"/>
  <c r="S174" i="6"/>
  <c r="AG191" i="5"/>
  <c r="Z173" i="5"/>
  <c r="AD171" i="5"/>
  <c r="AB171" i="5"/>
  <c r="W257" i="5"/>
  <c r="U174" i="5"/>
  <c r="X174" i="5" s="1"/>
  <c r="Y174" i="5" s="1"/>
  <c r="R175" i="5"/>
  <c r="V258" i="5"/>
  <c r="H175" i="5"/>
  <c r="S174" i="5"/>
  <c r="AA172" i="5"/>
  <c r="AC171" i="5"/>
  <c r="AE171" i="5" s="1"/>
  <c r="L177" i="5" a="1"/>
  <c r="L177" i="5" s="1"/>
  <c r="T176" i="5"/>
  <c r="AG191" i="4"/>
  <c r="Z173" i="4"/>
  <c r="L177" i="4" a="1"/>
  <c r="L177" i="4" s="1"/>
  <c r="T176" i="4"/>
  <c r="U174" i="4"/>
  <c r="X174" i="4" s="1"/>
  <c r="Y174" i="4" s="1"/>
  <c r="R175" i="4"/>
  <c r="V258" i="4"/>
  <c r="H175" i="4"/>
  <c r="S174" i="4"/>
  <c r="AD171" i="4"/>
  <c r="AB171" i="4"/>
  <c r="AA172" i="4"/>
  <c r="AC171" i="4"/>
  <c r="AE171" i="4" s="1"/>
  <c r="AF171" i="4" s="1"/>
  <c r="W257" i="4"/>
  <c r="Z173" i="1"/>
  <c r="R175" i="1"/>
  <c r="U174" i="1"/>
  <c r="X174" i="1" s="1"/>
  <c r="Y174" i="1" s="1"/>
  <c r="V258" i="1"/>
  <c r="S174" i="1"/>
  <c r="H175" i="1"/>
  <c r="W257" i="1"/>
  <c r="AD171" i="1"/>
  <c r="AB171" i="1"/>
  <c r="AF170" i="1"/>
  <c r="AG191" i="1" s="1"/>
  <c r="AA172" i="1"/>
  <c r="AC171" i="1"/>
  <c r="AE171" i="1" s="1"/>
  <c r="L177" i="1" a="1"/>
  <c r="L177" i="1" s="1"/>
  <c r="T176" i="1"/>
  <c r="AG192" i="11" l="1"/>
  <c r="Z174" i="11"/>
  <c r="R176" i="11"/>
  <c r="U175" i="11"/>
  <c r="X175" i="11" s="1"/>
  <c r="Y175" i="11" s="1"/>
  <c r="W258" i="11"/>
  <c r="AD172" i="11"/>
  <c r="AB172" i="11"/>
  <c r="AA173" i="11"/>
  <c r="AC172" i="11"/>
  <c r="AE172" i="11" s="1"/>
  <c r="L178" i="11" a="1"/>
  <c r="L178" i="11" s="1"/>
  <c r="T177" i="11"/>
  <c r="V259" i="11"/>
  <c r="H176" i="11"/>
  <c r="S175" i="11"/>
  <c r="AF171" i="10"/>
  <c r="AG192" i="10" s="1"/>
  <c r="Z174" i="10"/>
  <c r="L177" i="10" a="1"/>
  <c r="L177" i="10" s="1"/>
  <c r="T176" i="10"/>
  <c r="W258" i="10"/>
  <c r="AC172" i="10"/>
  <c r="AE172" i="10" s="1"/>
  <c r="AF172" i="10" s="1"/>
  <c r="AA173" i="10"/>
  <c r="V259" i="10"/>
  <c r="S175" i="10"/>
  <c r="H176" i="10"/>
  <c r="U175" i="10"/>
  <c r="X175" i="10" s="1"/>
  <c r="Y175" i="10" s="1"/>
  <c r="R176" i="10"/>
  <c r="AD172" i="10"/>
  <c r="AB172" i="10"/>
  <c r="AF171" i="9"/>
  <c r="AG192" i="9" s="1"/>
  <c r="Z174" i="9"/>
  <c r="V259" i="9"/>
  <c r="H176" i="9"/>
  <c r="S175" i="9"/>
  <c r="W258" i="9"/>
  <c r="U175" i="9"/>
  <c r="X175" i="9" s="1"/>
  <c r="Y175" i="9" s="1"/>
  <c r="R176" i="9"/>
  <c r="AC172" i="9"/>
  <c r="AE172" i="9" s="1"/>
  <c r="AF172" i="9" s="1"/>
  <c r="AA173" i="9"/>
  <c r="L177" i="9" a="1"/>
  <c r="L177" i="9" s="1"/>
  <c r="T176" i="9"/>
  <c r="AD172" i="9"/>
  <c r="AB172" i="9"/>
  <c r="AF171" i="8"/>
  <c r="AG192" i="8" s="1"/>
  <c r="Z174" i="8"/>
  <c r="AB172" i="8"/>
  <c r="AD172" i="8"/>
  <c r="L178" i="8" a="1"/>
  <c r="L178" i="8" s="1"/>
  <c r="T177" i="8"/>
  <c r="AC172" i="8"/>
  <c r="AE172" i="8" s="1"/>
  <c r="AA173" i="8"/>
  <c r="V259" i="8"/>
  <c r="H176" i="8"/>
  <c r="S175" i="8"/>
  <c r="W258" i="8"/>
  <c r="R176" i="8"/>
  <c r="U175" i="8"/>
  <c r="X175" i="8" s="1"/>
  <c r="Y175" i="8" s="1"/>
  <c r="AG192" i="7"/>
  <c r="Z174" i="7"/>
  <c r="L177" i="7" a="1"/>
  <c r="L177" i="7" s="1"/>
  <c r="T176" i="7"/>
  <c r="R176" i="7"/>
  <c r="U175" i="7"/>
  <c r="X175" i="7" s="1"/>
  <c r="Y175" i="7" s="1"/>
  <c r="AA173" i="7"/>
  <c r="AC172" i="7"/>
  <c r="AE172" i="7" s="1"/>
  <c r="V259" i="7"/>
  <c r="S175" i="7"/>
  <c r="H176" i="7"/>
  <c r="W258" i="7"/>
  <c r="AB172" i="7"/>
  <c r="AD172" i="7"/>
  <c r="AF171" i="6"/>
  <c r="AG192" i="6" s="1"/>
  <c r="Z174" i="6"/>
  <c r="V259" i="6"/>
  <c r="H176" i="6"/>
  <c r="S175" i="6"/>
  <c r="R176" i="6"/>
  <c r="U175" i="6"/>
  <c r="X175" i="6" s="1"/>
  <c r="Y175" i="6" s="1"/>
  <c r="L178" i="6" a="1"/>
  <c r="L178" i="6" s="1"/>
  <c r="T177" i="6"/>
  <c r="W258" i="6"/>
  <c r="AC172" i="6"/>
  <c r="AE172" i="6" s="1"/>
  <c r="AA173" i="6"/>
  <c r="AB172" i="6"/>
  <c r="AD172" i="6"/>
  <c r="AF171" i="5"/>
  <c r="AG192" i="5" s="1"/>
  <c r="Z174" i="5"/>
  <c r="V259" i="5"/>
  <c r="H176" i="5"/>
  <c r="S175" i="5"/>
  <c r="L178" i="5" a="1"/>
  <c r="L178" i="5" s="1"/>
  <c r="T177" i="5"/>
  <c r="W258" i="5"/>
  <c r="AC172" i="5"/>
  <c r="AE172" i="5" s="1"/>
  <c r="AF172" i="5" s="1"/>
  <c r="AA173" i="5"/>
  <c r="AD172" i="5"/>
  <c r="AB172" i="5"/>
  <c r="U175" i="5"/>
  <c r="X175" i="5" s="1"/>
  <c r="Y175" i="5" s="1"/>
  <c r="R176" i="5"/>
  <c r="AG192" i="4"/>
  <c r="Z174" i="4"/>
  <c r="V259" i="4"/>
  <c r="S175" i="4"/>
  <c r="H176" i="4"/>
  <c r="R176" i="4"/>
  <c r="U175" i="4"/>
  <c r="X175" i="4" s="1"/>
  <c r="Y175" i="4" s="1"/>
  <c r="L178" i="4" a="1"/>
  <c r="L178" i="4" s="1"/>
  <c r="T177" i="4"/>
  <c r="AC172" i="4"/>
  <c r="AE172" i="4" s="1"/>
  <c r="AF172" i="4" s="1"/>
  <c r="AA173" i="4"/>
  <c r="AD172" i="4"/>
  <c r="AB172" i="4"/>
  <c r="W258" i="4"/>
  <c r="Z174" i="1"/>
  <c r="AB172" i="1"/>
  <c r="AD172" i="1"/>
  <c r="V259" i="1"/>
  <c r="H176" i="1"/>
  <c r="S175" i="1"/>
  <c r="AF171" i="1"/>
  <c r="AG192" i="1" s="1"/>
  <c r="R176" i="1"/>
  <c r="U175" i="1"/>
  <c r="X175" i="1" s="1"/>
  <c r="Y175" i="1" s="1"/>
  <c r="W258" i="1"/>
  <c r="AA173" i="1"/>
  <c r="AC172" i="1"/>
  <c r="AE172" i="1" s="1"/>
  <c r="T177" i="1"/>
  <c r="L178" i="1" a="1"/>
  <c r="L178" i="1" s="1"/>
  <c r="AF172" i="11" l="1"/>
  <c r="AG193" i="11" s="1"/>
  <c r="Z175" i="11"/>
  <c r="T178" i="11"/>
  <c r="L179" i="11" a="1"/>
  <c r="L179" i="11" s="1"/>
  <c r="W259" i="11"/>
  <c r="R177" i="11"/>
  <c r="U176" i="11"/>
  <c r="X176" i="11" s="1"/>
  <c r="Y176" i="11" s="1"/>
  <c r="AC173" i="11"/>
  <c r="AE173" i="11" s="1"/>
  <c r="AA174" i="11"/>
  <c r="AD173" i="11"/>
  <c r="AB173" i="11"/>
  <c r="V260" i="11"/>
  <c r="S176" i="11"/>
  <c r="H177" i="11"/>
  <c r="AG193" i="10"/>
  <c r="Z175" i="10"/>
  <c r="U176" i="10"/>
  <c r="X176" i="10" s="1"/>
  <c r="Y176" i="10" s="1"/>
  <c r="R177" i="10"/>
  <c r="V260" i="10"/>
  <c r="H177" i="10"/>
  <c r="S176" i="10"/>
  <c r="AD173" i="10"/>
  <c r="AB173" i="10"/>
  <c r="L178" i="10" a="1"/>
  <c r="L178" i="10" s="1"/>
  <c r="T177" i="10"/>
  <c r="W259" i="10"/>
  <c r="AC173" i="10"/>
  <c r="AE173" i="10" s="1"/>
  <c r="AA174" i="10"/>
  <c r="AG193" i="9"/>
  <c r="Z175" i="9"/>
  <c r="U176" i="9"/>
  <c r="X176" i="9" s="1"/>
  <c r="Y176" i="9" s="1"/>
  <c r="R177" i="9"/>
  <c r="L178" i="9" a="1"/>
  <c r="L178" i="9" s="1"/>
  <c r="T177" i="9"/>
  <c r="V260" i="9"/>
  <c r="H177" i="9"/>
  <c r="S176" i="9"/>
  <c r="W259" i="9"/>
  <c r="AC173" i="9"/>
  <c r="AE173" i="9" s="1"/>
  <c r="AA174" i="9"/>
  <c r="AD173" i="9"/>
  <c r="AB173" i="9"/>
  <c r="AF172" i="8"/>
  <c r="AG193" i="8" s="1"/>
  <c r="Z175" i="8"/>
  <c r="V260" i="8"/>
  <c r="H177" i="8"/>
  <c r="S176" i="8"/>
  <c r="AD173" i="8"/>
  <c r="AB173" i="8"/>
  <c r="L179" i="8" a="1"/>
  <c r="L179" i="8" s="1"/>
  <c r="T178" i="8"/>
  <c r="AC173" i="8"/>
  <c r="AE173" i="8" s="1"/>
  <c r="AF173" i="8" s="1"/>
  <c r="AA174" i="8"/>
  <c r="W259" i="8"/>
  <c r="R177" i="8"/>
  <c r="U176" i="8"/>
  <c r="X176" i="8" s="1"/>
  <c r="Y176" i="8" s="1"/>
  <c r="AF172" i="7"/>
  <c r="AG193" i="7" s="1"/>
  <c r="Z175" i="7"/>
  <c r="T177" i="7"/>
  <c r="L178" i="7" a="1"/>
  <c r="L178" i="7" s="1"/>
  <c r="V260" i="7"/>
  <c r="S176" i="7"/>
  <c r="H177" i="7"/>
  <c r="AB173" i="7"/>
  <c r="AD173" i="7"/>
  <c r="R177" i="7"/>
  <c r="U176" i="7"/>
  <c r="X176" i="7" s="1"/>
  <c r="Y176" i="7" s="1"/>
  <c r="AA174" i="7"/>
  <c r="AC173" i="7"/>
  <c r="AE173" i="7" s="1"/>
  <c r="W259" i="7"/>
  <c r="AF172" i="6"/>
  <c r="AG193" i="6" s="1"/>
  <c r="Z175" i="6"/>
  <c r="V260" i="6"/>
  <c r="S176" i="6"/>
  <c r="H177" i="6"/>
  <c r="W259" i="6"/>
  <c r="U176" i="6"/>
  <c r="X176" i="6" s="1"/>
  <c r="Y176" i="6" s="1"/>
  <c r="R177" i="6"/>
  <c r="AC173" i="6"/>
  <c r="AE173" i="6" s="1"/>
  <c r="AA174" i="6"/>
  <c r="L179" i="6" a="1"/>
  <c r="L179" i="6" s="1"/>
  <c r="T178" i="6"/>
  <c r="AD173" i="6"/>
  <c r="AB173" i="6"/>
  <c r="AG193" i="5"/>
  <c r="Z175" i="5"/>
  <c r="T178" i="5"/>
  <c r="L179" i="5" a="1"/>
  <c r="L179" i="5" s="1"/>
  <c r="W259" i="5"/>
  <c r="AD173" i="5"/>
  <c r="AB173" i="5"/>
  <c r="V260" i="5"/>
  <c r="H177" i="5"/>
  <c r="S176" i="5"/>
  <c r="AA174" i="5"/>
  <c r="AC173" i="5"/>
  <c r="AE173" i="5" s="1"/>
  <c r="R177" i="5"/>
  <c r="U176" i="5"/>
  <c r="X176" i="5" s="1"/>
  <c r="Y176" i="5" s="1"/>
  <c r="AG193" i="4"/>
  <c r="Z175" i="4"/>
  <c r="AD173" i="4"/>
  <c r="AB173" i="4"/>
  <c r="U176" i="4"/>
  <c r="X176" i="4" s="1"/>
  <c r="Y176" i="4" s="1"/>
  <c r="R177" i="4"/>
  <c r="AC173" i="4"/>
  <c r="AE173" i="4" s="1"/>
  <c r="AA174" i="4"/>
  <c r="T178" i="4"/>
  <c r="L179" i="4" a="1"/>
  <c r="L179" i="4" s="1"/>
  <c r="S176" i="4"/>
  <c r="V260" i="4"/>
  <c r="H177" i="4"/>
  <c r="W259" i="4"/>
  <c r="Z175" i="1"/>
  <c r="R177" i="1"/>
  <c r="U176" i="1"/>
  <c r="X176" i="1" s="1"/>
  <c r="Y176" i="1" s="1"/>
  <c r="S176" i="1"/>
  <c r="V260" i="1"/>
  <c r="H177" i="1"/>
  <c r="AF172" i="1"/>
  <c r="W259" i="1"/>
  <c r="AB173" i="1"/>
  <c r="AD173" i="1"/>
  <c r="AG193" i="1"/>
  <c r="AC173" i="1"/>
  <c r="AE173" i="1" s="1"/>
  <c r="AA174" i="1"/>
  <c r="T178" i="1"/>
  <c r="L179" i="1" a="1"/>
  <c r="L179" i="1" s="1"/>
  <c r="AF173" i="11" l="1"/>
  <c r="AG194" i="11" s="1"/>
  <c r="Z176" i="11"/>
  <c r="W260" i="11"/>
  <c r="R178" i="11"/>
  <c r="U177" i="11"/>
  <c r="X177" i="11" s="1"/>
  <c r="Y177" i="11" s="1"/>
  <c r="L180" i="11" a="1"/>
  <c r="L180" i="11" s="1"/>
  <c r="T179" i="11"/>
  <c r="AB174" i="11"/>
  <c r="AD174" i="11"/>
  <c r="V261" i="11"/>
  <c r="H178" i="11"/>
  <c r="S177" i="11"/>
  <c r="AA175" i="11"/>
  <c r="AC174" i="11"/>
  <c r="AE174" i="11" s="1"/>
  <c r="AF173" i="10"/>
  <c r="AG194" i="10" s="1"/>
  <c r="Z176" i="10"/>
  <c r="U177" i="10"/>
  <c r="X177" i="10" s="1"/>
  <c r="Y177" i="10" s="1"/>
  <c r="R178" i="10"/>
  <c r="L179" i="10" a="1"/>
  <c r="L179" i="10" s="1"/>
  <c r="T178" i="10"/>
  <c r="W260" i="10"/>
  <c r="AD174" i="10"/>
  <c r="AB174" i="10"/>
  <c r="AC174" i="10"/>
  <c r="AE174" i="10" s="1"/>
  <c r="AA175" i="10"/>
  <c r="V261" i="10"/>
  <c r="H178" i="10"/>
  <c r="S177" i="10"/>
  <c r="AF173" i="9"/>
  <c r="AG194" i="9" s="1"/>
  <c r="Z176" i="9"/>
  <c r="L179" i="9" a="1"/>
  <c r="L179" i="9" s="1"/>
  <c r="T178" i="9"/>
  <c r="AD174" i="9"/>
  <c r="AB174" i="9"/>
  <c r="R178" i="9"/>
  <c r="U177" i="9"/>
  <c r="X177" i="9" s="1"/>
  <c r="Y177" i="9" s="1"/>
  <c r="V261" i="9"/>
  <c r="H178" i="9"/>
  <c r="S177" i="9"/>
  <c r="W260" i="9"/>
  <c r="AA175" i="9"/>
  <c r="AC174" i="9"/>
  <c r="AE174" i="9" s="1"/>
  <c r="AG194" i="8"/>
  <c r="Z176" i="8"/>
  <c r="W260" i="8"/>
  <c r="AD174" i="8"/>
  <c r="AB174" i="8"/>
  <c r="V261" i="8"/>
  <c r="H178" i="8"/>
  <c r="S177" i="8"/>
  <c r="U177" i="8"/>
  <c r="X177" i="8" s="1"/>
  <c r="Y177" i="8" s="1"/>
  <c r="R178" i="8"/>
  <c r="AA175" i="8"/>
  <c r="AC174" i="8"/>
  <c r="AE174" i="8" s="1"/>
  <c r="L180" i="8" a="1"/>
  <c r="L180" i="8" s="1"/>
  <c r="T179" i="8"/>
  <c r="AF173" i="7"/>
  <c r="AG194" i="7" s="1"/>
  <c r="Z176" i="7"/>
  <c r="AD174" i="7"/>
  <c r="AB174" i="7"/>
  <c r="V261" i="7"/>
  <c r="S177" i="7"/>
  <c r="H178" i="7"/>
  <c r="R178" i="7"/>
  <c r="U177" i="7"/>
  <c r="X177" i="7" s="1"/>
  <c r="Y177" i="7" s="1"/>
  <c r="T178" i="7"/>
  <c r="L179" i="7" a="1"/>
  <c r="L179" i="7" s="1"/>
  <c r="AC174" i="7"/>
  <c r="AE174" i="7" s="1"/>
  <c r="AF174" i="7" s="1"/>
  <c r="AA175" i="7"/>
  <c r="W260" i="7"/>
  <c r="AF173" i="6"/>
  <c r="AG194" i="6" s="1"/>
  <c r="Z176" i="6"/>
  <c r="AD174" i="6"/>
  <c r="AB174" i="6"/>
  <c r="L180" i="6" a="1"/>
  <c r="L180" i="6" s="1"/>
  <c r="T179" i="6"/>
  <c r="U177" i="6"/>
  <c r="X177" i="6" s="1"/>
  <c r="Y177" i="6" s="1"/>
  <c r="R178" i="6"/>
  <c r="AA175" i="6"/>
  <c r="AC174" i="6"/>
  <c r="AE174" i="6" s="1"/>
  <c r="AF174" i="6" s="1"/>
  <c r="V261" i="6"/>
  <c r="H178" i="6"/>
  <c r="S177" i="6"/>
  <c r="W260" i="6"/>
  <c r="AF173" i="5"/>
  <c r="AG194" i="5" s="1"/>
  <c r="Z176" i="5"/>
  <c r="AB174" i="5"/>
  <c r="AD174" i="5"/>
  <c r="T179" i="5"/>
  <c r="L180" i="5" a="1"/>
  <c r="L180" i="5" s="1"/>
  <c r="V261" i="5"/>
  <c r="H178" i="5"/>
  <c r="S177" i="5"/>
  <c r="R178" i="5"/>
  <c r="U177" i="5"/>
  <c r="X177" i="5" s="1"/>
  <c r="Y177" i="5" s="1"/>
  <c r="AA175" i="5"/>
  <c r="AC174" i="5"/>
  <c r="AE174" i="5" s="1"/>
  <c r="AF174" i="5" s="1"/>
  <c r="W260" i="5"/>
  <c r="AF173" i="4"/>
  <c r="AG194" i="4" s="1"/>
  <c r="Z176" i="4"/>
  <c r="U177" i="4"/>
  <c r="X177" i="4" s="1"/>
  <c r="Y177" i="4" s="1"/>
  <c r="R178" i="4"/>
  <c r="T179" i="4"/>
  <c r="L180" i="4" a="1"/>
  <c r="L180" i="4" s="1"/>
  <c r="W260" i="4"/>
  <c r="AD174" i="4"/>
  <c r="AB174" i="4"/>
  <c r="AA175" i="4"/>
  <c r="AC174" i="4"/>
  <c r="AE174" i="4" s="1"/>
  <c r="V261" i="4"/>
  <c r="H178" i="4"/>
  <c r="S177" i="4"/>
  <c r="Z176" i="1"/>
  <c r="AF173" i="1"/>
  <c r="AD174" i="1"/>
  <c r="AB174" i="1"/>
  <c r="W260" i="1"/>
  <c r="AG194" i="1"/>
  <c r="V261" i="1"/>
  <c r="S177" i="1"/>
  <c r="H178" i="1"/>
  <c r="U177" i="1"/>
  <c r="X177" i="1" s="1"/>
  <c r="Y177" i="1" s="1"/>
  <c r="R178" i="1"/>
  <c r="AC174" i="1"/>
  <c r="AE174" i="1" s="1"/>
  <c r="AA175" i="1"/>
  <c r="T179" i="1"/>
  <c r="L180" i="1" a="1"/>
  <c r="L180" i="1" s="1"/>
  <c r="AF174" i="11" l="1"/>
  <c r="AG195" i="11" s="1"/>
  <c r="Z177" i="11"/>
  <c r="V262" i="11"/>
  <c r="S178" i="11"/>
  <c r="H179" i="11"/>
  <c r="T180" i="11"/>
  <c r="L181" i="11" a="1"/>
  <c r="L181" i="11" s="1"/>
  <c r="W261" i="11"/>
  <c r="AA176" i="11"/>
  <c r="AC175" i="11"/>
  <c r="AE175" i="11" s="1"/>
  <c r="AF175" i="11" s="1"/>
  <c r="AD175" i="11"/>
  <c r="AB175" i="11"/>
  <c r="R179" i="11"/>
  <c r="U178" i="11"/>
  <c r="X178" i="11" s="1"/>
  <c r="Y178" i="11" s="1"/>
  <c r="AF174" i="10"/>
  <c r="AG195" i="10" s="1"/>
  <c r="Z177" i="10"/>
  <c r="AD175" i="10"/>
  <c r="AB175" i="10"/>
  <c r="R179" i="10"/>
  <c r="U178" i="10"/>
  <c r="X178" i="10" s="1"/>
  <c r="Y178" i="10" s="1"/>
  <c r="AA176" i="10"/>
  <c r="AC175" i="10"/>
  <c r="AE175" i="10" s="1"/>
  <c r="L180" i="10" a="1"/>
  <c r="L180" i="10" s="1"/>
  <c r="T179" i="10"/>
  <c r="V262" i="10"/>
  <c r="H179" i="10"/>
  <c r="S178" i="10"/>
  <c r="W261" i="10"/>
  <c r="AF174" i="9"/>
  <c r="AG195" i="9" s="1"/>
  <c r="Z177" i="9"/>
  <c r="V262" i="9"/>
  <c r="H179" i="9"/>
  <c r="S178" i="9"/>
  <c r="T179" i="9"/>
  <c r="L180" i="9" a="1"/>
  <c r="L180" i="9" s="1"/>
  <c r="W261" i="9"/>
  <c r="R179" i="9"/>
  <c r="U178" i="9"/>
  <c r="X178" i="9" s="1"/>
  <c r="Y178" i="9" s="1"/>
  <c r="AA176" i="9"/>
  <c r="AC175" i="9"/>
  <c r="AE175" i="9" s="1"/>
  <c r="AB175" i="9"/>
  <c r="AD175" i="9"/>
  <c r="AF174" i="8"/>
  <c r="AG195" i="8" s="1"/>
  <c r="Z177" i="8"/>
  <c r="AD175" i="8"/>
  <c r="AB175" i="8"/>
  <c r="V262" i="8"/>
  <c r="H179" i="8"/>
  <c r="S178" i="8"/>
  <c r="W261" i="8"/>
  <c r="L181" i="8" a="1"/>
  <c r="L181" i="8" s="1"/>
  <c r="T180" i="8"/>
  <c r="AC175" i="8"/>
  <c r="AE175" i="8" s="1"/>
  <c r="AA176" i="8"/>
  <c r="R179" i="8"/>
  <c r="U178" i="8"/>
  <c r="X178" i="8" s="1"/>
  <c r="Y178" i="8" s="1"/>
  <c r="AG195" i="7"/>
  <c r="Z177" i="7"/>
  <c r="AD175" i="7"/>
  <c r="AB175" i="7"/>
  <c r="W261" i="7"/>
  <c r="T179" i="7"/>
  <c r="L180" i="7" a="1"/>
  <c r="L180" i="7" s="1"/>
  <c r="V262" i="7"/>
  <c r="S178" i="7"/>
  <c r="H179" i="7"/>
  <c r="U178" i="7"/>
  <c r="X178" i="7" s="1"/>
  <c r="Y178" i="7" s="1"/>
  <c r="R179" i="7"/>
  <c r="AA176" i="7"/>
  <c r="AC175" i="7"/>
  <c r="AE175" i="7" s="1"/>
  <c r="AG195" i="6"/>
  <c r="Z177" i="6"/>
  <c r="AD175" i="6"/>
  <c r="AB175" i="6"/>
  <c r="V262" i="6"/>
  <c r="H179" i="6"/>
  <c r="S178" i="6"/>
  <c r="T180" i="6"/>
  <c r="L181" i="6" a="1"/>
  <c r="L181" i="6" s="1"/>
  <c r="AC175" i="6"/>
  <c r="AE175" i="6" s="1"/>
  <c r="AA176" i="6"/>
  <c r="W261" i="6"/>
  <c r="R179" i="6"/>
  <c r="U178" i="6"/>
  <c r="X178" i="6" s="1"/>
  <c r="Y178" i="6" s="1"/>
  <c r="AG195" i="5"/>
  <c r="Z177" i="5"/>
  <c r="R179" i="5"/>
  <c r="U178" i="5"/>
  <c r="X178" i="5" s="1"/>
  <c r="Y178" i="5" s="1"/>
  <c r="AD175" i="5"/>
  <c r="AB175" i="5"/>
  <c r="T180" i="5"/>
  <c r="L181" i="5" a="1"/>
  <c r="L181" i="5" s="1"/>
  <c r="AC175" i="5"/>
  <c r="AE175" i="5" s="1"/>
  <c r="AA176" i="5"/>
  <c r="V262" i="5"/>
  <c r="S178" i="5"/>
  <c r="H179" i="5"/>
  <c r="W261" i="5"/>
  <c r="AF174" i="4"/>
  <c r="AG195" i="4" s="1"/>
  <c r="Z177" i="4"/>
  <c r="L181" i="4" a="1"/>
  <c r="L181" i="4" s="1"/>
  <c r="T180" i="4"/>
  <c r="R179" i="4"/>
  <c r="U178" i="4"/>
  <c r="X178" i="4" s="1"/>
  <c r="Y178" i="4" s="1"/>
  <c r="AC175" i="4"/>
  <c r="AE175" i="4" s="1"/>
  <c r="AA176" i="4"/>
  <c r="AB175" i="4"/>
  <c r="AD175" i="4"/>
  <c r="V262" i="4"/>
  <c r="H179" i="4"/>
  <c r="S178" i="4"/>
  <c r="W261" i="4"/>
  <c r="Z177" i="1"/>
  <c r="AD175" i="1"/>
  <c r="AB175" i="1"/>
  <c r="AF174" i="1"/>
  <c r="AG195" i="1" s="1"/>
  <c r="V262" i="1"/>
  <c r="H179" i="1"/>
  <c r="S178" i="1"/>
  <c r="W261" i="1"/>
  <c r="U178" i="1"/>
  <c r="X178" i="1" s="1"/>
  <c r="Y178" i="1" s="1"/>
  <c r="R179" i="1"/>
  <c r="AC175" i="1"/>
  <c r="AE175" i="1" s="1"/>
  <c r="AA176" i="1"/>
  <c r="L181" i="1" a="1"/>
  <c r="L181" i="1" s="1"/>
  <c r="T180" i="1"/>
  <c r="AG196" i="11" l="1"/>
  <c r="Z178" i="11"/>
  <c r="R180" i="11"/>
  <c r="U179" i="11"/>
  <c r="X179" i="11" s="1"/>
  <c r="Y179" i="11" s="1"/>
  <c r="L182" i="11" a="1"/>
  <c r="L182" i="11" s="1"/>
  <c r="T181" i="11"/>
  <c r="AB176" i="11"/>
  <c r="AD176" i="11"/>
  <c r="V263" i="11"/>
  <c r="S179" i="11"/>
  <c r="H180" i="11"/>
  <c r="W262" i="11"/>
  <c r="AC176" i="11"/>
  <c r="AE176" i="11" s="1"/>
  <c r="AA177" i="11"/>
  <c r="AF175" i="10"/>
  <c r="AG196" i="10" s="1"/>
  <c r="Z178" i="10"/>
  <c r="V263" i="10"/>
  <c r="H180" i="10"/>
  <c r="S179" i="10"/>
  <c r="W262" i="10"/>
  <c r="R180" i="10"/>
  <c r="U179" i="10"/>
  <c r="X179" i="10" s="1"/>
  <c r="Y179" i="10" s="1"/>
  <c r="T180" i="10"/>
  <c r="L181" i="10" a="1"/>
  <c r="L181" i="10" s="1"/>
  <c r="AB176" i="10"/>
  <c r="AD176" i="10"/>
  <c r="AA177" i="10"/>
  <c r="AC176" i="10"/>
  <c r="AE176" i="10" s="1"/>
  <c r="AF176" i="10" s="1"/>
  <c r="AF175" i="9"/>
  <c r="AG196" i="9" s="1"/>
  <c r="Z178" i="9"/>
  <c r="AD176" i="9"/>
  <c r="AB176" i="9"/>
  <c r="R180" i="9"/>
  <c r="U179" i="9"/>
  <c r="X179" i="9" s="1"/>
  <c r="Y179" i="9" s="1"/>
  <c r="V263" i="9"/>
  <c r="S179" i="9"/>
  <c r="H180" i="9"/>
  <c r="W262" i="9"/>
  <c r="AC176" i="9"/>
  <c r="AE176" i="9" s="1"/>
  <c r="AA177" i="9"/>
  <c r="T180" i="9"/>
  <c r="L181" i="9" a="1"/>
  <c r="L181" i="9" s="1"/>
  <c r="AF175" i="8"/>
  <c r="AG196" i="8" s="1"/>
  <c r="Z178" i="8"/>
  <c r="AD176" i="8"/>
  <c r="AB176" i="8"/>
  <c r="W262" i="8"/>
  <c r="T181" i="8"/>
  <c r="L182" i="8" a="1"/>
  <c r="L182" i="8" s="1"/>
  <c r="AA177" i="8"/>
  <c r="AC176" i="8"/>
  <c r="AE176" i="8" s="1"/>
  <c r="AF176" i="8" s="1"/>
  <c r="V263" i="8"/>
  <c r="H180" i="8"/>
  <c r="S179" i="8"/>
  <c r="R180" i="8"/>
  <c r="U179" i="8"/>
  <c r="X179" i="8" s="1"/>
  <c r="Y179" i="8" s="1"/>
  <c r="AF175" i="7"/>
  <c r="AG196" i="7" s="1"/>
  <c r="Z178" i="7"/>
  <c r="AD176" i="7"/>
  <c r="AB176" i="7"/>
  <c r="V263" i="7"/>
  <c r="H180" i="7"/>
  <c r="S179" i="7"/>
  <c r="L181" i="7" a="1"/>
  <c r="L181" i="7" s="1"/>
  <c r="T180" i="7"/>
  <c r="AC176" i="7"/>
  <c r="AE176" i="7" s="1"/>
  <c r="AF176" i="7" s="1"/>
  <c r="AA177" i="7"/>
  <c r="U179" i="7"/>
  <c r="X179" i="7" s="1"/>
  <c r="Y179" i="7" s="1"/>
  <c r="R180" i="7"/>
  <c r="W262" i="7"/>
  <c r="AF175" i="6"/>
  <c r="AG196" i="6" s="1"/>
  <c r="Z178" i="6"/>
  <c r="L182" i="6" a="1"/>
  <c r="L182" i="6" s="1"/>
  <c r="T181" i="6"/>
  <c r="AD176" i="6"/>
  <c r="AB176" i="6"/>
  <c r="V263" i="6"/>
  <c r="H180" i="6"/>
  <c r="S179" i="6"/>
  <c r="AC176" i="6"/>
  <c r="AE176" i="6" s="1"/>
  <c r="AA177" i="6"/>
  <c r="W262" i="6"/>
  <c r="R180" i="6"/>
  <c r="U179" i="6"/>
  <c r="X179" i="6" s="1"/>
  <c r="Y179" i="6" s="1"/>
  <c r="AF175" i="5"/>
  <c r="AG196" i="5" s="1"/>
  <c r="Z178" i="5"/>
  <c r="L182" i="5" a="1"/>
  <c r="L182" i="5" s="1"/>
  <c r="T181" i="5"/>
  <c r="V263" i="5"/>
  <c r="S179" i="5"/>
  <c r="H180" i="5"/>
  <c r="AD176" i="5"/>
  <c r="AB176" i="5"/>
  <c r="U179" i="5"/>
  <c r="X179" i="5" s="1"/>
  <c r="Y179" i="5" s="1"/>
  <c r="R180" i="5"/>
  <c r="W262" i="5"/>
  <c r="AC176" i="5"/>
  <c r="AE176" i="5" s="1"/>
  <c r="AF176" i="5" s="1"/>
  <c r="AA177" i="5"/>
  <c r="AF175" i="4"/>
  <c r="AG196" i="4" s="1"/>
  <c r="Z178" i="4"/>
  <c r="V263" i="4"/>
  <c r="H180" i="4"/>
  <c r="S179" i="4"/>
  <c r="W262" i="4"/>
  <c r="AD176" i="4"/>
  <c r="AB176" i="4"/>
  <c r="R180" i="4"/>
  <c r="U179" i="4"/>
  <c r="X179" i="4" s="1"/>
  <c r="Y179" i="4" s="1"/>
  <c r="AC176" i="4"/>
  <c r="AE176" i="4" s="1"/>
  <c r="AA177" i="4"/>
  <c r="L182" i="4" a="1"/>
  <c r="L182" i="4" s="1"/>
  <c r="T181" i="4"/>
  <c r="Z178" i="1"/>
  <c r="U179" i="1"/>
  <c r="X179" i="1" s="1"/>
  <c r="Y179" i="1" s="1"/>
  <c r="R180" i="1"/>
  <c r="W262" i="1"/>
  <c r="AD176" i="1"/>
  <c r="AB176" i="1"/>
  <c r="AF175" i="1"/>
  <c r="V263" i="1"/>
  <c r="H180" i="1"/>
  <c r="S179" i="1"/>
  <c r="AG196" i="1"/>
  <c r="AC176" i="1"/>
  <c r="AE176" i="1" s="1"/>
  <c r="AA177" i="1"/>
  <c r="L182" i="1" a="1"/>
  <c r="L182" i="1" s="1"/>
  <c r="T181" i="1"/>
  <c r="AF176" i="11" l="1"/>
  <c r="AG197" i="11" s="1"/>
  <c r="Z179" i="11"/>
  <c r="L183" i="11" a="1"/>
  <c r="L183" i="11" s="1"/>
  <c r="T182" i="11"/>
  <c r="V264" i="11"/>
  <c r="S180" i="11"/>
  <c r="H181" i="11"/>
  <c r="AD177" i="11"/>
  <c r="AB177" i="11"/>
  <c r="U180" i="11"/>
  <c r="X180" i="11" s="1"/>
  <c r="Y180" i="11" s="1"/>
  <c r="R181" i="11"/>
  <c r="W263" i="11"/>
  <c r="AC177" i="11"/>
  <c r="AE177" i="11" s="1"/>
  <c r="AA178" i="11"/>
  <c r="AG197" i="10"/>
  <c r="Z179" i="10"/>
  <c r="T181" i="10"/>
  <c r="L182" i="10" a="1"/>
  <c r="L182" i="10" s="1"/>
  <c r="R181" i="10"/>
  <c r="U180" i="10"/>
  <c r="X180" i="10" s="1"/>
  <c r="Y180" i="10" s="1"/>
  <c r="V264" i="10"/>
  <c r="S180" i="10"/>
  <c r="H181" i="10"/>
  <c r="W263" i="10"/>
  <c r="AC177" i="10"/>
  <c r="AE177" i="10" s="1"/>
  <c r="AA178" i="10"/>
  <c r="AD177" i="10"/>
  <c r="AB177" i="10"/>
  <c r="AF176" i="9"/>
  <c r="AG197" i="9" s="1"/>
  <c r="Z179" i="9"/>
  <c r="AD177" i="9"/>
  <c r="AB177" i="9"/>
  <c r="U180" i="9"/>
  <c r="X180" i="9" s="1"/>
  <c r="Y180" i="9" s="1"/>
  <c r="R181" i="9"/>
  <c r="V264" i="9"/>
  <c r="S180" i="9"/>
  <c r="H181" i="9"/>
  <c r="W263" i="9"/>
  <c r="AC177" i="9"/>
  <c r="AE177" i="9" s="1"/>
  <c r="AF177" i="9" s="1"/>
  <c r="AA178" i="9"/>
  <c r="L182" i="9" a="1"/>
  <c r="L182" i="9" s="1"/>
  <c r="T181" i="9"/>
  <c r="AG197" i="8"/>
  <c r="Z179" i="8"/>
  <c r="W263" i="8"/>
  <c r="V264" i="8"/>
  <c r="H181" i="8"/>
  <c r="S180" i="8"/>
  <c r="AA178" i="8"/>
  <c r="AC177" i="8"/>
  <c r="AE177" i="8" s="1"/>
  <c r="L183" i="8" a="1"/>
  <c r="L183" i="8" s="1"/>
  <c r="T182" i="8"/>
  <c r="AB177" i="8"/>
  <c r="AD177" i="8"/>
  <c r="U180" i="8"/>
  <c r="X180" i="8" s="1"/>
  <c r="Y180" i="8" s="1"/>
  <c r="R181" i="8"/>
  <c r="AG197" i="7"/>
  <c r="Z179" i="7"/>
  <c r="W263" i="7"/>
  <c r="AD177" i="7"/>
  <c r="AB177" i="7"/>
  <c r="L182" i="7" a="1"/>
  <c r="L182" i="7" s="1"/>
  <c r="T181" i="7"/>
  <c r="AC177" i="7"/>
  <c r="AE177" i="7" s="1"/>
  <c r="AA178" i="7"/>
  <c r="U180" i="7"/>
  <c r="X180" i="7" s="1"/>
  <c r="Y180" i="7" s="1"/>
  <c r="R181" i="7"/>
  <c r="V264" i="7"/>
  <c r="H181" i="7"/>
  <c r="S180" i="7"/>
  <c r="AF176" i="6"/>
  <c r="AG197" i="6" s="1"/>
  <c r="Z179" i="6"/>
  <c r="AD177" i="6"/>
  <c r="AB177" i="6"/>
  <c r="V264" i="6"/>
  <c r="S180" i="6"/>
  <c r="H181" i="6"/>
  <c r="W263" i="6"/>
  <c r="T182" i="6"/>
  <c r="L183" i="6" a="1"/>
  <c r="L183" i="6" s="1"/>
  <c r="AA178" i="6"/>
  <c r="AC177" i="6"/>
  <c r="AE177" i="6" s="1"/>
  <c r="AF177" i="6" s="1"/>
  <c r="R181" i="6"/>
  <c r="U180" i="6"/>
  <c r="X180" i="6" s="1"/>
  <c r="Y180" i="6" s="1"/>
  <c r="AG197" i="5"/>
  <c r="Z179" i="5"/>
  <c r="U180" i="5"/>
  <c r="X180" i="5" s="1"/>
  <c r="Y180" i="5" s="1"/>
  <c r="R181" i="5"/>
  <c r="V264" i="5"/>
  <c r="H181" i="5"/>
  <c r="S180" i="5"/>
  <c r="W263" i="5"/>
  <c r="L183" i="5" a="1"/>
  <c r="L183" i="5" s="1"/>
  <c r="T182" i="5"/>
  <c r="AD177" i="5"/>
  <c r="AB177" i="5"/>
  <c r="AC177" i="5"/>
  <c r="AE177" i="5" s="1"/>
  <c r="AA178" i="5"/>
  <c r="AF176" i="4"/>
  <c r="AG197" i="4" s="1"/>
  <c r="Z179" i="4"/>
  <c r="U180" i="4"/>
  <c r="X180" i="4" s="1"/>
  <c r="Y180" i="4" s="1"/>
  <c r="R181" i="4"/>
  <c r="V264" i="4"/>
  <c r="S180" i="4"/>
  <c r="H181" i="4"/>
  <c r="W263" i="4"/>
  <c r="AC177" i="4"/>
  <c r="AE177" i="4" s="1"/>
  <c r="AA178" i="4"/>
  <c r="L183" i="4" a="1"/>
  <c r="L183" i="4" s="1"/>
  <c r="T182" i="4"/>
  <c r="AD177" i="4"/>
  <c r="AB177" i="4"/>
  <c r="Z179" i="1"/>
  <c r="AD177" i="1"/>
  <c r="AB177" i="1"/>
  <c r="V264" i="1"/>
  <c r="H181" i="1"/>
  <c r="S180" i="1"/>
  <c r="AF176" i="1"/>
  <c r="AG197" i="1" s="1"/>
  <c r="W263" i="1"/>
  <c r="U180" i="1"/>
  <c r="X180" i="1" s="1"/>
  <c r="Y180" i="1" s="1"/>
  <c r="R181" i="1"/>
  <c r="AA178" i="1"/>
  <c r="AC177" i="1"/>
  <c r="AE177" i="1" s="1"/>
  <c r="L183" i="1" a="1"/>
  <c r="L183" i="1" s="1"/>
  <c r="T182" i="1"/>
  <c r="AF177" i="11" l="1"/>
  <c r="AG198" i="11" s="1"/>
  <c r="Z180" i="11"/>
  <c r="W264" i="11"/>
  <c r="U181" i="11"/>
  <c r="X181" i="11" s="1"/>
  <c r="Y181" i="11" s="1"/>
  <c r="R182" i="11"/>
  <c r="L184" i="11" a="1"/>
  <c r="L184" i="11" s="1"/>
  <c r="T183" i="11"/>
  <c r="AA179" i="11"/>
  <c r="AC178" i="11"/>
  <c r="AE178" i="11" s="1"/>
  <c r="AF178" i="11" s="1"/>
  <c r="AD178" i="11"/>
  <c r="AB178" i="11"/>
  <c r="V265" i="11"/>
  <c r="H182" i="11"/>
  <c r="S181" i="11"/>
  <c r="AF177" i="10"/>
  <c r="AG198" i="10" s="1"/>
  <c r="Z180" i="10"/>
  <c r="T182" i="10"/>
  <c r="L183" i="10" a="1"/>
  <c r="L183" i="10" s="1"/>
  <c r="AA179" i="10"/>
  <c r="AC178" i="10"/>
  <c r="AE178" i="10" s="1"/>
  <c r="V265" i="10"/>
  <c r="S181" i="10"/>
  <c r="H182" i="10"/>
  <c r="W264" i="10"/>
  <c r="U181" i="10"/>
  <c r="X181" i="10" s="1"/>
  <c r="Y181" i="10" s="1"/>
  <c r="R182" i="10"/>
  <c r="AD178" i="10"/>
  <c r="AB178" i="10"/>
  <c r="AG198" i="9"/>
  <c r="Z180" i="9"/>
  <c r="V265" i="9"/>
  <c r="H182" i="9"/>
  <c r="S181" i="9"/>
  <c r="W264" i="9"/>
  <c r="U181" i="9"/>
  <c r="X181" i="9" s="1"/>
  <c r="Y181" i="9" s="1"/>
  <c r="R182" i="9"/>
  <c r="L183" i="9" a="1"/>
  <c r="L183" i="9" s="1"/>
  <c r="T182" i="9"/>
  <c r="AC178" i="9"/>
  <c r="AE178" i="9" s="1"/>
  <c r="AA179" i="9"/>
  <c r="AD178" i="9"/>
  <c r="AB178" i="9"/>
  <c r="AF177" i="8"/>
  <c r="AG198" i="8" s="1"/>
  <c r="Z180" i="8"/>
  <c r="T183" i="8"/>
  <c r="L184" i="8" a="1"/>
  <c r="L184" i="8" s="1"/>
  <c r="V265" i="8"/>
  <c r="S181" i="8"/>
  <c r="H182" i="8"/>
  <c r="AC178" i="8"/>
  <c r="AE178" i="8" s="1"/>
  <c r="AF178" i="8" s="1"/>
  <c r="AA179" i="8"/>
  <c r="AD178" i="8"/>
  <c r="AB178" i="8"/>
  <c r="W264" i="8"/>
  <c r="R182" i="8"/>
  <c r="U181" i="8"/>
  <c r="X181" i="8" s="1"/>
  <c r="Y181" i="8" s="1"/>
  <c r="AF177" i="7"/>
  <c r="AG198" i="7" s="1"/>
  <c r="Z180" i="7"/>
  <c r="AD178" i="7"/>
  <c r="AB178" i="7"/>
  <c r="U181" i="7"/>
  <c r="X181" i="7" s="1"/>
  <c r="Y181" i="7" s="1"/>
  <c r="R182" i="7"/>
  <c r="L183" i="7" a="1"/>
  <c r="L183" i="7" s="1"/>
  <c r="T182" i="7"/>
  <c r="V265" i="7"/>
  <c r="H182" i="7"/>
  <c r="S181" i="7"/>
  <c r="AC178" i="7"/>
  <c r="AE178" i="7" s="1"/>
  <c r="AF178" i="7" s="1"/>
  <c r="AA179" i="7"/>
  <c r="W264" i="7"/>
  <c r="AG198" i="6"/>
  <c r="Z180" i="6"/>
  <c r="AD178" i="6"/>
  <c r="AB178" i="6"/>
  <c r="T183" i="6"/>
  <c r="L184" i="6" a="1"/>
  <c r="L184" i="6" s="1"/>
  <c r="AC178" i="6"/>
  <c r="AE178" i="6" s="1"/>
  <c r="AA179" i="6"/>
  <c r="V265" i="6"/>
  <c r="S181" i="6"/>
  <c r="H182" i="6"/>
  <c r="W264" i="6"/>
  <c r="R182" i="6"/>
  <c r="U181" i="6"/>
  <c r="X181" i="6" s="1"/>
  <c r="Y181" i="6" s="1"/>
  <c r="AF177" i="5"/>
  <c r="AG198" i="5" s="1"/>
  <c r="Z180" i="5"/>
  <c r="L184" i="5" a="1"/>
  <c r="L184" i="5" s="1"/>
  <c r="T183" i="5"/>
  <c r="V265" i="5"/>
  <c r="H182" i="5"/>
  <c r="S181" i="5"/>
  <c r="AC178" i="5"/>
  <c r="AE178" i="5" s="1"/>
  <c r="AA179" i="5"/>
  <c r="W264" i="5"/>
  <c r="U181" i="5"/>
  <c r="X181" i="5" s="1"/>
  <c r="Y181" i="5" s="1"/>
  <c r="R182" i="5"/>
  <c r="AD178" i="5"/>
  <c r="AB178" i="5"/>
  <c r="AF177" i="4"/>
  <c r="AG198" i="4" s="1"/>
  <c r="Z180" i="4"/>
  <c r="AD178" i="4"/>
  <c r="AB178" i="4"/>
  <c r="R182" i="4"/>
  <c r="U181" i="4"/>
  <c r="X181" i="4" s="1"/>
  <c r="Y181" i="4" s="1"/>
  <c r="L184" i="4" a="1"/>
  <c r="L184" i="4" s="1"/>
  <c r="T183" i="4"/>
  <c r="V265" i="4"/>
  <c r="H182" i="4"/>
  <c r="S181" i="4"/>
  <c r="AA179" i="4"/>
  <c r="AC178" i="4"/>
  <c r="AE178" i="4" s="1"/>
  <c r="W264" i="4"/>
  <c r="Z180" i="1"/>
  <c r="AF177" i="1"/>
  <c r="V265" i="1"/>
  <c r="H182" i="1"/>
  <c r="S181" i="1"/>
  <c r="AD178" i="1"/>
  <c r="AB178" i="1"/>
  <c r="U181" i="1"/>
  <c r="X181" i="1" s="1"/>
  <c r="Y181" i="1" s="1"/>
  <c r="R182" i="1"/>
  <c r="W264" i="1"/>
  <c r="AG198" i="1"/>
  <c r="AC178" i="1"/>
  <c r="AE178" i="1" s="1"/>
  <c r="AA179" i="1"/>
  <c r="L184" i="1" a="1"/>
  <c r="L184" i="1" s="1"/>
  <c r="T183" i="1"/>
  <c r="AG199" i="11" l="1"/>
  <c r="Z181" i="11"/>
  <c r="AD179" i="11"/>
  <c r="AB179" i="11"/>
  <c r="T184" i="11"/>
  <c r="L185" i="11" a="1"/>
  <c r="L185" i="11" s="1"/>
  <c r="V266" i="11"/>
  <c r="H183" i="11"/>
  <c r="S182" i="11"/>
  <c r="R183" i="11"/>
  <c r="U182" i="11"/>
  <c r="X182" i="11" s="1"/>
  <c r="Y182" i="11" s="1"/>
  <c r="W265" i="11"/>
  <c r="AA180" i="11"/>
  <c r="AC179" i="11"/>
  <c r="AE179" i="11" s="1"/>
  <c r="AF178" i="10"/>
  <c r="AG199" i="10" s="1"/>
  <c r="Z181" i="10"/>
  <c r="R183" i="10"/>
  <c r="U182" i="10"/>
  <c r="X182" i="10" s="1"/>
  <c r="Y182" i="10" s="1"/>
  <c r="AD179" i="10"/>
  <c r="AB179" i="10"/>
  <c r="L184" i="10" a="1"/>
  <c r="L184" i="10" s="1"/>
  <c r="T183" i="10"/>
  <c r="V266" i="10"/>
  <c r="H183" i="10"/>
  <c r="S182" i="10"/>
  <c r="AC179" i="10"/>
  <c r="AE179" i="10" s="1"/>
  <c r="AA180" i="10"/>
  <c r="W265" i="10"/>
  <c r="AF178" i="9"/>
  <c r="AG199" i="9" s="1"/>
  <c r="Z181" i="9"/>
  <c r="AD179" i="9"/>
  <c r="AB179" i="9"/>
  <c r="L184" i="9" a="1"/>
  <c r="L184" i="9" s="1"/>
  <c r="T183" i="9"/>
  <c r="V266" i="9"/>
  <c r="H183" i="9"/>
  <c r="S182" i="9"/>
  <c r="W265" i="9"/>
  <c r="R183" i="9"/>
  <c r="U182" i="9"/>
  <c r="X182" i="9" s="1"/>
  <c r="Y182" i="9" s="1"/>
  <c r="AC179" i="9"/>
  <c r="AE179" i="9" s="1"/>
  <c r="AF179" i="9" s="1"/>
  <c r="AA180" i="9"/>
  <c r="AG199" i="8"/>
  <c r="Z181" i="8"/>
  <c r="L185" i="8" a="1"/>
  <c r="L185" i="8" s="1"/>
  <c r="T184" i="8"/>
  <c r="AA180" i="8"/>
  <c r="AC179" i="8"/>
  <c r="AE179" i="8" s="1"/>
  <c r="AD179" i="8"/>
  <c r="AB179" i="8"/>
  <c r="V266" i="8"/>
  <c r="S182" i="8"/>
  <c r="H183" i="8"/>
  <c r="U182" i="8"/>
  <c r="X182" i="8" s="1"/>
  <c r="Y182" i="8" s="1"/>
  <c r="R183" i="8"/>
  <c r="W265" i="8"/>
  <c r="AG199" i="7"/>
  <c r="Z181" i="7"/>
  <c r="V266" i="7"/>
  <c r="H183" i="7"/>
  <c r="S182" i="7"/>
  <c r="AB179" i="7"/>
  <c r="AD179" i="7"/>
  <c r="W265" i="7"/>
  <c r="AC179" i="7"/>
  <c r="AE179" i="7" s="1"/>
  <c r="AA180" i="7"/>
  <c r="L184" i="7" a="1"/>
  <c r="L184" i="7" s="1"/>
  <c r="T183" i="7"/>
  <c r="U182" i="7"/>
  <c r="X182" i="7" s="1"/>
  <c r="Y182" i="7" s="1"/>
  <c r="R183" i="7"/>
  <c r="AF178" i="6"/>
  <c r="AG199" i="6" s="1"/>
  <c r="Z181" i="6"/>
  <c r="W265" i="6"/>
  <c r="T184" i="6"/>
  <c r="L185" i="6" a="1"/>
  <c r="L185" i="6" s="1"/>
  <c r="AC179" i="6"/>
  <c r="AE179" i="6" s="1"/>
  <c r="AA180" i="6"/>
  <c r="V266" i="6"/>
  <c r="S182" i="6"/>
  <c r="H183" i="6"/>
  <c r="AD179" i="6"/>
  <c r="AB179" i="6"/>
  <c r="U182" i="6"/>
  <c r="X182" i="6" s="1"/>
  <c r="Y182" i="6" s="1"/>
  <c r="R183" i="6"/>
  <c r="AF178" i="5"/>
  <c r="AG199" i="5" s="1"/>
  <c r="Z181" i="5"/>
  <c r="AD179" i="5"/>
  <c r="AB179" i="5"/>
  <c r="W265" i="5"/>
  <c r="L185" i="5" a="1"/>
  <c r="L185" i="5" s="1"/>
  <c r="T184" i="5"/>
  <c r="V266" i="5"/>
  <c r="H183" i="5"/>
  <c r="S182" i="5"/>
  <c r="AC179" i="5"/>
  <c r="AE179" i="5" s="1"/>
  <c r="AA180" i="5"/>
  <c r="U182" i="5"/>
  <c r="X182" i="5" s="1"/>
  <c r="Y182" i="5" s="1"/>
  <c r="R183" i="5"/>
  <c r="AF178" i="4"/>
  <c r="AG199" i="4" s="1"/>
  <c r="Z181" i="4"/>
  <c r="L185" i="4" a="1"/>
  <c r="L185" i="4" s="1"/>
  <c r="T184" i="4"/>
  <c r="AD179" i="4"/>
  <c r="AB179" i="4"/>
  <c r="W265" i="4"/>
  <c r="AA180" i="4"/>
  <c r="AC179" i="4"/>
  <c r="AE179" i="4" s="1"/>
  <c r="V266" i="4"/>
  <c r="S182" i="4"/>
  <c r="H183" i="4"/>
  <c r="R183" i="4"/>
  <c r="U182" i="4"/>
  <c r="X182" i="4" s="1"/>
  <c r="Y182" i="4" s="1"/>
  <c r="Z181" i="1"/>
  <c r="AF178" i="1"/>
  <c r="AD179" i="1"/>
  <c r="AB179" i="1"/>
  <c r="V266" i="1"/>
  <c r="S182" i="1"/>
  <c r="H183" i="1"/>
  <c r="U182" i="1"/>
  <c r="X182" i="1" s="1"/>
  <c r="Y182" i="1" s="1"/>
  <c r="R183" i="1"/>
  <c r="AG199" i="1"/>
  <c r="W265" i="1"/>
  <c r="AA180" i="1"/>
  <c r="AC179" i="1"/>
  <c r="AE179" i="1" s="1"/>
  <c r="L185" i="1" a="1"/>
  <c r="L185" i="1" s="1"/>
  <c r="T184" i="1"/>
  <c r="AF179" i="11" l="1"/>
  <c r="AG200" i="11" s="1"/>
  <c r="Z182" i="11"/>
  <c r="AD180" i="11"/>
  <c r="AB180" i="11"/>
  <c r="V267" i="11"/>
  <c r="S183" i="11"/>
  <c r="H184" i="11"/>
  <c r="T185" i="11"/>
  <c r="L186" i="11" a="1"/>
  <c r="L186" i="11" s="1"/>
  <c r="U183" i="11"/>
  <c r="X183" i="11" s="1"/>
  <c r="Y183" i="11" s="1"/>
  <c r="R184" i="11"/>
  <c r="W266" i="11"/>
  <c r="AC180" i="11"/>
  <c r="AE180" i="11" s="1"/>
  <c r="AF180" i="11" s="1"/>
  <c r="AA181" i="11"/>
  <c r="AF179" i="10"/>
  <c r="AG200" i="10" s="1"/>
  <c r="Z182" i="10"/>
  <c r="V267" i="10"/>
  <c r="S183" i="10"/>
  <c r="H184" i="10"/>
  <c r="U183" i="10"/>
  <c r="X183" i="10" s="1"/>
  <c r="Y183" i="10" s="1"/>
  <c r="R184" i="10"/>
  <c r="W266" i="10"/>
  <c r="AC180" i="10"/>
  <c r="AE180" i="10" s="1"/>
  <c r="AF180" i="10" s="1"/>
  <c r="AA181" i="10"/>
  <c r="L185" i="10" a="1"/>
  <c r="L185" i="10" s="1"/>
  <c r="T184" i="10"/>
  <c r="AD180" i="10"/>
  <c r="AB180" i="10"/>
  <c r="AG200" i="9"/>
  <c r="Z182" i="9"/>
  <c r="V267" i="9"/>
  <c r="H184" i="9"/>
  <c r="S183" i="9"/>
  <c r="W266" i="9"/>
  <c r="R184" i="9"/>
  <c r="U183" i="9"/>
  <c r="X183" i="9" s="1"/>
  <c r="Y183" i="9" s="1"/>
  <c r="L185" i="9" a="1"/>
  <c r="L185" i="9" s="1"/>
  <c r="T184" i="9"/>
  <c r="AC180" i="9"/>
  <c r="AE180" i="9" s="1"/>
  <c r="AA181" i="9"/>
  <c r="AD180" i="9"/>
  <c r="AB180" i="9"/>
  <c r="AF179" i="8"/>
  <c r="AG200" i="8" s="1"/>
  <c r="Z182" i="8"/>
  <c r="R184" i="8"/>
  <c r="U183" i="8"/>
  <c r="X183" i="8" s="1"/>
  <c r="Y183" i="8" s="1"/>
  <c r="V267" i="8"/>
  <c r="H184" i="8"/>
  <c r="S183" i="8"/>
  <c r="W266" i="8"/>
  <c r="T185" i="8"/>
  <c r="L186" i="8" a="1"/>
  <c r="L186" i="8" s="1"/>
  <c r="AC180" i="8"/>
  <c r="AE180" i="8" s="1"/>
  <c r="AA181" i="8"/>
  <c r="AB180" i="8"/>
  <c r="AD180" i="8"/>
  <c r="AF179" i="7"/>
  <c r="AG200" i="7" s="1"/>
  <c r="Z182" i="7"/>
  <c r="AD180" i="7"/>
  <c r="AB180" i="7"/>
  <c r="L185" i="7" a="1"/>
  <c r="L185" i="7" s="1"/>
  <c r="T184" i="7"/>
  <c r="V267" i="7"/>
  <c r="S183" i="7"/>
  <c r="H184" i="7"/>
  <c r="W266" i="7"/>
  <c r="R184" i="7"/>
  <c r="U183" i="7"/>
  <c r="X183" i="7" s="1"/>
  <c r="Y183" i="7" s="1"/>
  <c r="AA181" i="7"/>
  <c r="AC180" i="7"/>
  <c r="AE180" i="7" s="1"/>
  <c r="AF179" i="6"/>
  <c r="AG200" i="6" s="1"/>
  <c r="Z182" i="6"/>
  <c r="V267" i="6"/>
  <c r="H184" i="6"/>
  <c r="S183" i="6"/>
  <c r="L186" i="6" a="1"/>
  <c r="L186" i="6" s="1"/>
  <c r="T185" i="6"/>
  <c r="W266" i="6"/>
  <c r="AC180" i="6"/>
  <c r="AE180" i="6" s="1"/>
  <c r="AA181" i="6"/>
  <c r="AD180" i="6"/>
  <c r="AB180" i="6"/>
  <c r="U183" i="6"/>
  <c r="X183" i="6" s="1"/>
  <c r="Y183" i="6" s="1"/>
  <c r="R184" i="6"/>
  <c r="AF179" i="5"/>
  <c r="AG200" i="5" s="1"/>
  <c r="Z182" i="5"/>
  <c r="AD180" i="5"/>
  <c r="AB180" i="5"/>
  <c r="W266" i="5"/>
  <c r="V267" i="5"/>
  <c r="H184" i="5"/>
  <c r="S183" i="5"/>
  <c r="U183" i="5"/>
  <c r="X183" i="5" s="1"/>
  <c r="Y183" i="5" s="1"/>
  <c r="R184" i="5"/>
  <c r="AC180" i="5"/>
  <c r="AE180" i="5" s="1"/>
  <c r="AA181" i="5"/>
  <c r="L186" i="5" a="1"/>
  <c r="L186" i="5" s="1"/>
  <c r="T185" i="5"/>
  <c r="AF179" i="4"/>
  <c r="AG200" i="4" s="1"/>
  <c r="Z182" i="4"/>
  <c r="W266" i="4"/>
  <c r="T185" i="4"/>
  <c r="L186" i="4" a="1"/>
  <c r="L186" i="4" s="1"/>
  <c r="AA181" i="4"/>
  <c r="AC180" i="4"/>
  <c r="AE180" i="4" s="1"/>
  <c r="AD180" i="4"/>
  <c r="AB180" i="4"/>
  <c r="R184" i="4"/>
  <c r="U183" i="4"/>
  <c r="X183" i="4" s="1"/>
  <c r="Y183" i="4" s="1"/>
  <c r="V267" i="4"/>
  <c r="H184" i="4"/>
  <c r="S183" i="4"/>
  <c r="Z182" i="1"/>
  <c r="AD180" i="1"/>
  <c r="AB180" i="1"/>
  <c r="R184" i="1"/>
  <c r="U183" i="1"/>
  <c r="X183" i="1" s="1"/>
  <c r="Y183" i="1" s="1"/>
  <c r="V267" i="1"/>
  <c r="H184" i="1"/>
  <c r="S183" i="1"/>
  <c r="W266" i="1"/>
  <c r="AF179" i="1"/>
  <c r="AG200" i="1" s="1"/>
  <c r="AA181" i="1"/>
  <c r="AC180" i="1"/>
  <c r="AE180" i="1" s="1"/>
  <c r="T185" i="1"/>
  <c r="L186" i="1" a="1"/>
  <c r="L186" i="1" s="1"/>
  <c r="AG201" i="11" l="1"/>
  <c r="Z183" i="11"/>
  <c r="V268" i="11"/>
  <c r="H185" i="11"/>
  <c r="S184" i="11"/>
  <c r="W267" i="11"/>
  <c r="T186" i="11"/>
  <c r="L187" i="11" a="1"/>
  <c r="L187" i="11" s="1"/>
  <c r="AD181" i="11"/>
  <c r="AB181" i="11"/>
  <c r="AA182" i="11"/>
  <c r="AC181" i="11"/>
  <c r="AE181" i="11" s="1"/>
  <c r="R185" i="11"/>
  <c r="U184" i="11"/>
  <c r="X184" i="11" s="1"/>
  <c r="Y184" i="11" s="1"/>
  <c r="AG201" i="10"/>
  <c r="Z183" i="10"/>
  <c r="V268" i="10"/>
  <c r="H185" i="10"/>
  <c r="S184" i="10"/>
  <c r="L186" i="10" a="1"/>
  <c r="L186" i="10" s="1"/>
  <c r="T185" i="10"/>
  <c r="AD181" i="10"/>
  <c r="AB181" i="10"/>
  <c r="W267" i="10"/>
  <c r="AC181" i="10"/>
  <c r="AE181" i="10" s="1"/>
  <c r="AA182" i="10"/>
  <c r="U184" i="10"/>
  <c r="X184" i="10" s="1"/>
  <c r="Y184" i="10" s="1"/>
  <c r="R185" i="10"/>
  <c r="AF180" i="9"/>
  <c r="AG201" i="9" s="1"/>
  <c r="Z183" i="9"/>
  <c r="L186" i="9" a="1"/>
  <c r="L186" i="9" s="1"/>
  <c r="T185" i="9"/>
  <c r="V268" i="9"/>
  <c r="H185" i="9"/>
  <c r="S184" i="9"/>
  <c r="W267" i="9"/>
  <c r="U184" i="9"/>
  <c r="X184" i="9" s="1"/>
  <c r="Y184" i="9" s="1"/>
  <c r="R185" i="9"/>
  <c r="AA182" i="9"/>
  <c r="AC181" i="9"/>
  <c r="AE181" i="9" s="1"/>
  <c r="AF181" i="9" s="1"/>
  <c r="AD181" i="9"/>
  <c r="AB181" i="9"/>
  <c r="AF180" i="8"/>
  <c r="AG201" i="8" s="1"/>
  <c r="Z183" i="8"/>
  <c r="AD181" i="8"/>
  <c r="AB181" i="8"/>
  <c r="L187" i="8" a="1"/>
  <c r="L187" i="8" s="1"/>
  <c r="T186" i="8"/>
  <c r="V268" i="8"/>
  <c r="S184" i="8"/>
  <c r="H185" i="8"/>
  <c r="U184" i="8"/>
  <c r="X184" i="8" s="1"/>
  <c r="Y184" i="8" s="1"/>
  <c r="R185" i="8"/>
  <c r="AC181" i="8"/>
  <c r="AE181" i="8" s="1"/>
  <c r="AF181" i="8" s="1"/>
  <c r="AA182" i="8"/>
  <c r="W267" i="8"/>
  <c r="AF180" i="7"/>
  <c r="AG201" i="7" s="1"/>
  <c r="Z183" i="7"/>
  <c r="T185" i="7"/>
  <c r="L186" i="7" a="1"/>
  <c r="L186" i="7" s="1"/>
  <c r="R185" i="7"/>
  <c r="U184" i="7"/>
  <c r="X184" i="7" s="1"/>
  <c r="Y184" i="7" s="1"/>
  <c r="V268" i="7"/>
  <c r="H185" i="7"/>
  <c r="S184" i="7"/>
  <c r="W267" i="7"/>
  <c r="AA182" i="7"/>
  <c r="AC181" i="7"/>
  <c r="AE181" i="7" s="1"/>
  <c r="AF181" i="7" s="1"/>
  <c r="AB181" i="7"/>
  <c r="AD181" i="7"/>
  <c r="AF180" i="6"/>
  <c r="AG201" i="6" s="1"/>
  <c r="Z183" i="6"/>
  <c r="L187" i="6" a="1"/>
  <c r="L187" i="6" s="1"/>
  <c r="T186" i="6"/>
  <c r="V268" i="6"/>
  <c r="H185" i="6"/>
  <c r="S184" i="6"/>
  <c r="U184" i="6"/>
  <c r="X184" i="6" s="1"/>
  <c r="Y184" i="6" s="1"/>
  <c r="R185" i="6"/>
  <c r="AC181" i="6"/>
  <c r="AE181" i="6" s="1"/>
  <c r="AA182" i="6"/>
  <c r="AD181" i="6"/>
  <c r="AB181" i="6"/>
  <c r="W267" i="6"/>
  <c r="AF180" i="5"/>
  <c r="AG201" i="5" s="1"/>
  <c r="Z183" i="5"/>
  <c r="R185" i="5"/>
  <c r="U184" i="5"/>
  <c r="X184" i="5" s="1"/>
  <c r="Y184" i="5" s="1"/>
  <c r="AA182" i="5"/>
  <c r="AC181" i="5"/>
  <c r="AE181" i="5" s="1"/>
  <c r="V268" i="5"/>
  <c r="H185" i="5"/>
  <c r="S184" i="5"/>
  <c r="AD181" i="5"/>
  <c r="AB181" i="5"/>
  <c r="W267" i="5"/>
  <c r="T186" i="5"/>
  <c r="L187" i="5" a="1"/>
  <c r="L187" i="5" s="1"/>
  <c r="AF180" i="4"/>
  <c r="AG201" i="4" s="1"/>
  <c r="Z183" i="4"/>
  <c r="R185" i="4"/>
  <c r="U184" i="4"/>
  <c r="X184" i="4" s="1"/>
  <c r="Y184" i="4" s="1"/>
  <c r="AB181" i="4"/>
  <c r="AD181" i="4"/>
  <c r="AC181" i="4"/>
  <c r="AE181" i="4" s="1"/>
  <c r="AA182" i="4"/>
  <c r="T186" i="4"/>
  <c r="L187" i="4" a="1"/>
  <c r="L187" i="4" s="1"/>
  <c r="V268" i="4"/>
  <c r="S184" i="4"/>
  <c r="H185" i="4"/>
  <c r="W267" i="4"/>
  <c r="Z183" i="1"/>
  <c r="AB181" i="1"/>
  <c r="AD181" i="1"/>
  <c r="AF180" i="1"/>
  <c r="AG201" i="1" s="1"/>
  <c r="V268" i="1"/>
  <c r="S184" i="1"/>
  <c r="H185" i="1"/>
  <c r="W267" i="1"/>
  <c r="R185" i="1"/>
  <c r="U184" i="1"/>
  <c r="X184" i="1" s="1"/>
  <c r="Y184" i="1" s="1"/>
  <c r="AC181" i="1"/>
  <c r="AE181" i="1" s="1"/>
  <c r="AA182" i="1"/>
  <c r="T186" i="1"/>
  <c r="L187" i="1" a="1"/>
  <c r="L187" i="1" s="1"/>
  <c r="AF181" i="11" l="1"/>
  <c r="AG202" i="11" s="1"/>
  <c r="Z184" i="11"/>
  <c r="AB182" i="11"/>
  <c r="AD182" i="11"/>
  <c r="V269" i="11"/>
  <c r="H186" i="11"/>
  <c r="S185" i="11"/>
  <c r="R186" i="11"/>
  <c r="U185" i="11"/>
  <c r="X185" i="11" s="1"/>
  <c r="Y185" i="11" s="1"/>
  <c r="W268" i="11"/>
  <c r="AA183" i="11"/>
  <c r="AC182" i="11"/>
  <c r="AE182" i="11" s="1"/>
  <c r="T187" i="11"/>
  <c r="L188" i="11" a="1"/>
  <c r="L188" i="11" s="1"/>
  <c r="AF181" i="10"/>
  <c r="AG202" i="10" s="1"/>
  <c r="Z184" i="10"/>
  <c r="V269" i="10"/>
  <c r="H186" i="10"/>
  <c r="S185" i="10"/>
  <c r="W268" i="10"/>
  <c r="L187" i="10" a="1"/>
  <c r="L187" i="10" s="1"/>
  <c r="T186" i="10"/>
  <c r="U185" i="10"/>
  <c r="X185" i="10" s="1"/>
  <c r="Y185" i="10" s="1"/>
  <c r="R186" i="10"/>
  <c r="AC182" i="10"/>
  <c r="AE182" i="10" s="1"/>
  <c r="AA183" i="10"/>
  <c r="AD182" i="10"/>
  <c r="AB182" i="10"/>
  <c r="AG202" i="9"/>
  <c r="Z184" i="9"/>
  <c r="R186" i="9"/>
  <c r="U185" i="9"/>
  <c r="X185" i="9" s="1"/>
  <c r="Y185" i="9" s="1"/>
  <c r="L187" i="9" a="1"/>
  <c r="L187" i="9" s="1"/>
  <c r="T186" i="9"/>
  <c r="V269" i="9"/>
  <c r="H186" i="9"/>
  <c r="S185" i="9"/>
  <c r="W268" i="9"/>
  <c r="AA183" i="9"/>
  <c r="AC182" i="9"/>
  <c r="AE182" i="9" s="1"/>
  <c r="AD182" i="9"/>
  <c r="AB182" i="9"/>
  <c r="AG202" i="8"/>
  <c r="Z184" i="8"/>
  <c r="U185" i="8"/>
  <c r="X185" i="8" s="1"/>
  <c r="Y185" i="8" s="1"/>
  <c r="R186" i="8"/>
  <c r="V269" i="8"/>
  <c r="S185" i="8"/>
  <c r="H186" i="8"/>
  <c r="W268" i="8"/>
  <c r="L188" i="8" a="1"/>
  <c r="L188" i="8" s="1"/>
  <c r="T187" i="8"/>
  <c r="AA183" i="8"/>
  <c r="AC182" i="8"/>
  <c r="AE182" i="8" s="1"/>
  <c r="AD182" i="8"/>
  <c r="AB182" i="8"/>
  <c r="AG202" i="7"/>
  <c r="Z184" i="7"/>
  <c r="AD182" i="7"/>
  <c r="AB182" i="7"/>
  <c r="V269" i="7"/>
  <c r="S185" i="7"/>
  <c r="H186" i="7"/>
  <c r="T186" i="7"/>
  <c r="L187" i="7" a="1"/>
  <c r="L187" i="7" s="1"/>
  <c r="AC182" i="7"/>
  <c r="AE182" i="7" s="1"/>
  <c r="AA183" i="7"/>
  <c r="W268" i="7"/>
  <c r="R186" i="7"/>
  <c r="U185" i="7"/>
  <c r="X185" i="7" s="1"/>
  <c r="Y185" i="7" s="1"/>
  <c r="AF181" i="6"/>
  <c r="AG202" i="6" s="1"/>
  <c r="Z184" i="6"/>
  <c r="L188" i="6" a="1"/>
  <c r="L188" i="6" s="1"/>
  <c r="T187" i="6"/>
  <c r="AD182" i="6"/>
  <c r="AB182" i="6"/>
  <c r="W268" i="6"/>
  <c r="U185" i="6"/>
  <c r="X185" i="6" s="1"/>
  <c r="Y185" i="6" s="1"/>
  <c r="R186" i="6"/>
  <c r="AA183" i="6"/>
  <c r="AC182" i="6"/>
  <c r="AE182" i="6" s="1"/>
  <c r="V269" i="6"/>
  <c r="H186" i="6"/>
  <c r="S185" i="6"/>
  <c r="AF181" i="5"/>
  <c r="AG202" i="5" s="1"/>
  <c r="Z184" i="5"/>
  <c r="V269" i="5"/>
  <c r="H186" i="5"/>
  <c r="S185" i="5"/>
  <c r="W268" i="5"/>
  <c r="AB182" i="5"/>
  <c r="AD182" i="5"/>
  <c r="R186" i="5"/>
  <c r="U185" i="5"/>
  <c r="X185" i="5" s="1"/>
  <c r="Y185" i="5" s="1"/>
  <c r="T187" i="5"/>
  <c r="L188" i="5" a="1"/>
  <c r="L188" i="5" s="1"/>
  <c r="AA183" i="5"/>
  <c r="AC182" i="5"/>
  <c r="AE182" i="5" s="1"/>
  <c r="AF181" i="4"/>
  <c r="AG202" i="4" s="1"/>
  <c r="Z184" i="4"/>
  <c r="W268" i="4"/>
  <c r="T187" i="4"/>
  <c r="L188" i="4" a="1"/>
  <c r="L188" i="4" s="1"/>
  <c r="AD182" i="4"/>
  <c r="AB182" i="4"/>
  <c r="AC182" i="4"/>
  <c r="AE182" i="4" s="1"/>
  <c r="AA183" i="4"/>
  <c r="U185" i="4"/>
  <c r="X185" i="4" s="1"/>
  <c r="Y185" i="4" s="1"/>
  <c r="R186" i="4"/>
  <c r="V269" i="4"/>
  <c r="S185" i="4"/>
  <c r="H186" i="4"/>
  <c r="Z184" i="1"/>
  <c r="AF181" i="1"/>
  <c r="AD182" i="1"/>
  <c r="AB182" i="1"/>
  <c r="V269" i="1"/>
  <c r="S185" i="1"/>
  <c r="H186" i="1"/>
  <c r="W268" i="1"/>
  <c r="U185" i="1"/>
  <c r="X185" i="1" s="1"/>
  <c r="Y185" i="1" s="1"/>
  <c r="R186" i="1"/>
  <c r="AG202" i="1"/>
  <c r="AC182" i="1"/>
  <c r="AE182" i="1" s="1"/>
  <c r="AA183" i="1"/>
  <c r="T187" i="1"/>
  <c r="L188" i="1" a="1"/>
  <c r="L188" i="1" s="1"/>
  <c r="AF182" i="11" l="1"/>
  <c r="AG203" i="11" s="1"/>
  <c r="Z185" i="11"/>
  <c r="AD183" i="11"/>
  <c r="AB183" i="11"/>
  <c r="V270" i="11"/>
  <c r="S186" i="11"/>
  <c r="H187" i="11"/>
  <c r="W269" i="11"/>
  <c r="R187" i="11"/>
  <c r="U186" i="11"/>
  <c r="X186" i="11" s="1"/>
  <c r="Y186" i="11" s="1"/>
  <c r="AA184" i="11"/>
  <c r="AC183" i="11"/>
  <c r="AE183" i="11" s="1"/>
  <c r="AF183" i="11" s="1"/>
  <c r="T188" i="11"/>
  <c r="L189" i="11" a="1"/>
  <c r="L189" i="11" s="1"/>
  <c r="AF182" i="10"/>
  <c r="AG203" i="10" s="1"/>
  <c r="Z185" i="10"/>
  <c r="L188" i="10" a="1"/>
  <c r="L188" i="10" s="1"/>
  <c r="T187" i="10"/>
  <c r="R187" i="10"/>
  <c r="U186" i="10"/>
  <c r="X186" i="10" s="1"/>
  <c r="Y186" i="10" s="1"/>
  <c r="V270" i="10"/>
  <c r="H187" i="10"/>
  <c r="S186" i="10"/>
  <c r="AD183" i="10"/>
  <c r="AB183" i="10"/>
  <c r="W269" i="10"/>
  <c r="AA184" i="10"/>
  <c r="AC183" i="10"/>
  <c r="AE183" i="10" s="1"/>
  <c r="AF183" i="10" s="1"/>
  <c r="AF182" i="9"/>
  <c r="AG203" i="9" s="1"/>
  <c r="Z185" i="9"/>
  <c r="AB183" i="9"/>
  <c r="AD183" i="9"/>
  <c r="V270" i="9"/>
  <c r="H187" i="9"/>
  <c r="S186" i="9"/>
  <c r="W269" i="9"/>
  <c r="U186" i="9"/>
  <c r="X186" i="9" s="1"/>
  <c r="Y186" i="9" s="1"/>
  <c r="R187" i="9"/>
  <c r="T187" i="9"/>
  <c r="L188" i="9" a="1"/>
  <c r="L188" i="9" s="1"/>
  <c r="AC183" i="9"/>
  <c r="AE183" i="9" s="1"/>
  <c r="AA184" i="9"/>
  <c r="AF182" i="8"/>
  <c r="AG203" i="8" s="1"/>
  <c r="Z185" i="8"/>
  <c r="AD183" i="8"/>
  <c r="AB183" i="8"/>
  <c r="R187" i="8"/>
  <c r="U186" i="8"/>
  <c r="X186" i="8" s="1"/>
  <c r="Y186" i="8" s="1"/>
  <c r="T188" i="8"/>
  <c r="L189" i="8" a="1"/>
  <c r="L189" i="8" s="1"/>
  <c r="V270" i="8"/>
  <c r="H187" i="8"/>
  <c r="S186" i="8"/>
  <c r="W269" i="8"/>
  <c r="AA184" i="8"/>
  <c r="AC183" i="8"/>
  <c r="AE183" i="8" s="1"/>
  <c r="AF183" i="8" s="1"/>
  <c r="AF182" i="7"/>
  <c r="AG203" i="7" s="1"/>
  <c r="Z185" i="7"/>
  <c r="U186" i="7"/>
  <c r="X186" i="7" s="1"/>
  <c r="Y186" i="7" s="1"/>
  <c r="R187" i="7"/>
  <c r="T187" i="7"/>
  <c r="L188" i="7" a="1"/>
  <c r="L188" i="7" s="1"/>
  <c r="V270" i="7"/>
  <c r="S186" i="7"/>
  <c r="H187" i="7"/>
  <c r="W269" i="7"/>
  <c r="AC183" i="7"/>
  <c r="AE183" i="7" s="1"/>
  <c r="AA184" i="7"/>
  <c r="AD183" i="7"/>
  <c r="AB183" i="7"/>
  <c r="AF182" i="6"/>
  <c r="AG203" i="6" s="1"/>
  <c r="Z185" i="6"/>
  <c r="W269" i="6"/>
  <c r="V270" i="6"/>
  <c r="H187" i="6"/>
  <c r="S186" i="6"/>
  <c r="U186" i="6"/>
  <c r="X186" i="6" s="1"/>
  <c r="Y186" i="6" s="1"/>
  <c r="R187" i="6"/>
  <c r="AD183" i="6"/>
  <c r="AB183" i="6"/>
  <c r="AA184" i="6"/>
  <c r="AC183" i="6"/>
  <c r="AE183" i="6" s="1"/>
  <c r="AF183" i="6" s="1"/>
  <c r="L189" i="6" a="1"/>
  <c r="L189" i="6" s="1"/>
  <c r="T188" i="6"/>
  <c r="AF182" i="5"/>
  <c r="AG203" i="5" s="1"/>
  <c r="Z185" i="5"/>
  <c r="R187" i="5"/>
  <c r="U186" i="5"/>
  <c r="X186" i="5" s="1"/>
  <c r="Y186" i="5" s="1"/>
  <c r="AC183" i="5"/>
  <c r="AE183" i="5" s="1"/>
  <c r="AA184" i="5"/>
  <c r="W269" i="5"/>
  <c r="V270" i="5"/>
  <c r="S186" i="5"/>
  <c r="H187" i="5"/>
  <c r="AD183" i="5"/>
  <c r="AB183" i="5"/>
  <c r="T188" i="5"/>
  <c r="L189" i="5" a="1"/>
  <c r="L189" i="5" s="1"/>
  <c r="AF182" i="4"/>
  <c r="AG203" i="4" s="1"/>
  <c r="Z185" i="4"/>
  <c r="U186" i="4"/>
  <c r="X186" i="4" s="1"/>
  <c r="Y186" i="4" s="1"/>
  <c r="R187" i="4"/>
  <c r="AB183" i="4"/>
  <c r="AD183" i="4"/>
  <c r="L189" i="4" a="1"/>
  <c r="L189" i="4" s="1"/>
  <c r="T188" i="4"/>
  <c r="V270" i="4"/>
  <c r="H187" i="4"/>
  <c r="S186" i="4"/>
  <c r="AA184" i="4"/>
  <c r="AC183" i="4"/>
  <c r="AE183" i="4" s="1"/>
  <c r="W269" i="4"/>
  <c r="Z185" i="1"/>
  <c r="AD183" i="1"/>
  <c r="AB183" i="1"/>
  <c r="U186" i="1"/>
  <c r="X186" i="1" s="1"/>
  <c r="Y186" i="1" s="1"/>
  <c r="R187" i="1"/>
  <c r="V270" i="1"/>
  <c r="H187" i="1"/>
  <c r="S186" i="1"/>
  <c r="AF182" i="1"/>
  <c r="AG203" i="1" s="1"/>
  <c r="W269" i="1"/>
  <c r="AC183" i="1"/>
  <c r="AE183" i="1" s="1"/>
  <c r="AA184" i="1"/>
  <c r="L189" i="1" a="1"/>
  <c r="L189" i="1" s="1"/>
  <c r="T188" i="1"/>
  <c r="AG204" i="11" l="1"/>
  <c r="Z186" i="11"/>
  <c r="U187" i="11"/>
  <c r="X187" i="11" s="1"/>
  <c r="Y187" i="11" s="1"/>
  <c r="R188" i="11"/>
  <c r="AD184" i="11"/>
  <c r="AB184" i="11"/>
  <c r="W270" i="11"/>
  <c r="V271" i="11"/>
  <c r="S187" i="11"/>
  <c r="H188" i="11"/>
  <c r="AC184" i="11"/>
  <c r="AE184" i="11" s="1"/>
  <c r="AA185" i="11"/>
  <c r="L190" i="11" a="1"/>
  <c r="L190" i="11" s="1"/>
  <c r="T189" i="11"/>
  <c r="AG204" i="10"/>
  <c r="Z186" i="10"/>
  <c r="R188" i="10"/>
  <c r="U187" i="10"/>
  <c r="X187" i="10" s="1"/>
  <c r="Y187" i="10" s="1"/>
  <c r="T188" i="10"/>
  <c r="L189" i="10" a="1"/>
  <c r="L189" i="10" s="1"/>
  <c r="AC184" i="10"/>
  <c r="AE184" i="10" s="1"/>
  <c r="AA185" i="10"/>
  <c r="V271" i="10"/>
  <c r="H188" i="10"/>
  <c r="S187" i="10"/>
  <c r="W270" i="10"/>
  <c r="AB184" i="10"/>
  <c r="AD184" i="10"/>
  <c r="AF183" i="9"/>
  <c r="AG204" i="9" s="1"/>
  <c r="Z186" i="9"/>
  <c r="R188" i="9"/>
  <c r="U187" i="9"/>
  <c r="X187" i="9" s="1"/>
  <c r="Y187" i="9" s="1"/>
  <c r="AC184" i="9"/>
  <c r="AE184" i="9" s="1"/>
  <c r="AA185" i="9"/>
  <c r="L189" i="9" a="1"/>
  <c r="L189" i="9" s="1"/>
  <c r="T188" i="9"/>
  <c r="V271" i="9"/>
  <c r="S187" i="9"/>
  <c r="H188" i="9"/>
  <c r="AD184" i="9"/>
  <c r="AB184" i="9"/>
  <c r="W270" i="9"/>
  <c r="AG204" i="8"/>
  <c r="Z186" i="8"/>
  <c r="R188" i="8"/>
  <c r="U187" i="8"/>
  <c r="X187" i="8" s="1"/>
  <c r="Y187" i="8" s="1"/>
  <c r="V271" i="8"/>
  <c r="H188" i="8"/>
  <c r="S187" i="8"/>
  <c r="W270" i="8"/>
  <c r="T189" i="8"/>
  <c r="L190" i="8" a="1"/>
  <c r="L190" i="8" s="1"/>
  <c r="AA185" i="8"/>
  <c r="AC184" i="8"/>
  <c r="AE184" i="8" s="1"/>
  <c r="AB184" i="8"/>
  <c r="AD184" i="8"/>
  <c r="AF183" i="7"/>
  <c r="AG204" i="7" s="1"/>
  <c r="Z186" i="7"/>
  <c r="L189" i="7" a="1"/>
  <c r="L189" i="7" s="1"/>
  <c r="T188" i="7"/>
  <c r="U187" i="7"/>
  <c r="X187" i="7" s="1"/>
  <c r="Y187" i="7" s="1"/>
  <c r="R188" i="7"/>
  <c r="AD184" i="7"/>
  <c r="AB184" i="7"/>
  <c r="V271" i="7"/>
  <c r="H188" i="7"/>
  <c r="S187" i="7"/>
  <c r="W270" i="7"/>
  <c r="AC184" i="7"/>
  <c r="AE184" i="7" s="1"/>
  <c r="AA185" i="7"/>
  <c r="AG204" i="6"/>
  <c r="Z186" i="6"/>
  <c r="AD184" i="6"/>
  <c r="AB184" i="6"/>
  <c r="T189" i="6"/>
  <c r="L190" i="6" a="1"/>
  <c r="L190" i="6" s="1"/>
  <c r="V271" i="6"/>
  <c r="H188" i="6"/>
  <c r="S187" i="6"/>
  <c r="AA185" i="6"/>
  <c r="AC184" i="6"/>
  <c r="AE184" i="6" s="1"/>
  <c r="U187" i="6"/>
  <c r="X187" i="6" s="1"/>
  <c r="Y187" i="6" s="1"/>
  <c r="R188" i="6"/>
  <c r="W270" i="6"/>
  <c r="AF183" i="5"/>
  <c r="AG204" i="5" s="1"/>
  <c r="Z186" i="5"/>
  <c r="W270" i="5"/>
  <c r="U187" i="5"/>
  <c r="X187" i="5" s="1"/>
  <c r="Y187" i="5" s="1"/>
  <c r="R188" i="5"/>
  <c r="V271" i="5"/>
  <c r="S187" i="5"/>
  <c r="H188" i="5"/>
  <c r="AD184" i="5"/>
  <c r="AB184" i="5"/>
  <c r="AC184" i="5"/>
  <c r="AE184" i="5" s="1"/>
  <c r="AF184" i="5" s="1"/>
  <c r="AA185" i="5"/>
  <c r="L190" i="5" a="1"/>
  <c r="L190" i="5" s="1"/>
  <c r="T189" i="5"/>
  <c r="AF183" i="4"/>
  <c r="AG204" i="4" s="1"/>
  <c r="Z186" i="4"/>
  <c r="AD184" i="4"/>
  <c r="AB184" i="4"/>
  <c r="T189" i="4"/>
  <c r="L190" i="4" a="1"/>
  <c r="L190" i="4" s="1"/>
  <c r="V271" i="4"/>
  <c r="H188" i="4"/>
  <c r="S187" i="4"/>
  <c r="W270" i="4"/>
  <c r="U187" i="4"/>
  <c r="X187" i="4" s="1"/>
  <c r="Y187" i="4" s="1"/>
  <c r="R188" i="4"/>
  <c r="AC184" i="4"/>
  <c r="AE184" i="4" s="1"/>
  <c r="AA185" i="4"/>
  <c r="Z186" i="1"/>
  <c r="AF183" i="1"/>
  <c r="W270" i="1"/>
  <c r="AD184" i="1"/>
  <c r="AB184" i="1"/>
  <c r="U187" i="1"/>
  <c r="X187" i="1" s="1"/>
  <c r="Y187" i="1" s="1"/>
  <c r="R188" i="1"/>
  <c r="V271" i="1"/>
  <c r="H188" i="1"/>
  <c r="S187" i="1"/>
  <c r="AG204" i="1"/>
  <c r="AC184" i="1"/>
  <c r="AE184" i="1" s="1"/>
  <c r="AA185" i="1"/>
  <c r="L190" i="1" a="1"/>
  <c r="L190" i="1" s="1"/>
  <c r="T189" i="1"/>
  <c r="AF184" i="11" l="1"/>
  <c r="AG205" i="11" s="1"/>
  <c r="Z187" i="11"/>
  <c r="V272" i="11"/>
  <c r="H189" i="11"/>
  <c r="S188" i="11"/>
  <c r="W271" i="11"/>
  <c r="U188" i="11"/>
  <c r="X188" i="11" s="1"/>
  <c r="Y188" i="11" s="1"/>
  <c r="R189" i="11"/>
  <c r="L191" i="11" a="1"/>
  <c r="L191" i="11" s="1"/>
  <c r="T190" i="11"/>
  <c r="AC185" i="11"/>
  <c r="AE185" i="11" s="1"/>
  <c r="AA186" i="11"/>
  <c r="AD185" i="11"/>
  <c r="AB185" i="11"/>
  <c r="AF184" i="10"/>
  <c r="AG205" i="10" s="1"/>
  <c r="Z187" i="10"/>
  <c r="AD185" i="10"/>
  <c r="AB185" i="10"/>
  <c r="V272" i="10"/>
  <c r="S188" i="10"/>
  <c r="H189" i="10"/>
  <c r="R189" i="10"/>
  <c r="U188" i="10"/>
  <c r="X188" i="10" s="1"/>
  <c r="Y188" i="10" s="1"/>
  <c r="T189" i="10"/>
  <c r="L190" i="10" a="1"/>
  <c r="L190" i="10" s="1"/>
  <c r="AC185" i="10"/>
  <c r="AE185" i="10" s="1"/>
  <c r="AF185" i="10" s="1"/>
  <c r="AA186" i="10"/>
  <c r="W271" i="10"/>
  <c r="AF184" i="9"/>
  <c r="AG205" i="9" s="1"/>
  <c r="Z187" i="9"/>
  <c r="T189" i="9"/>
  <c r="L190" i="9" a="1"/>
  <c r="L190" i="9" s="1"/>
  <c r="U188" i="9"/>
  <c r="X188" i="9" s="1"/>
  <c r="Y188" i="9" s="1"/>
  <c r="R189" i="9"/>
  <c r="W271" i="9"/>
  <c r="AA186" i="9"/>
  <c r="AC185" i="9"/>
  <c r="AE185" i="9" s="1"/>
  <c r="AF185" i="9" s="1"/>
  <c r="V272" i="9"/>
  <c r="S188" i="9"/>
  <c r="H189" i="9"/>
  <c r="AB185" i="9"/>
  <c r="AD185" i="9"/>
  <c r="AF184" i="8"/>
  <c r="AG205" i="8" s="1"/>
  <c r="Z187" i="8"/>
  <c r="AB185" i="8"/>
  <c r="AD185" i="8"/>
  <c r="V272" i="8"/>
  <c r="S188" i="8"/>
  <c r="H189" i="8"/>
  <c r="AA186" i="8"/>
  <c r="AC185" i="8"/>
  <c r="AE185" i="8" s="1"/>
  <c r="AF185" i="8" s="1"/>
  <c r="T190" i="8"/>
  <c r="L191" i="8" a="1"/>
  <c r="L191" i="8" s="1"/>
  <c r="W271" i="8"/>
  <c r="R189" i="8"/>
  <c r="U188" i="8"/>
  <c r="X188" i="8" s="1"/>
  <c r="Y188" i="8" s="1"/>
  <c r="AF184" i="7"/>
  <c r="AG205" i="7" s="1"/>
  <c r="Z187" i="7"/>
  <c r="W271" i="7"/>
  <c r="U188" i="7"/>
  <c r="X188" i="7" s="1"/>
  <c r="Y188" i="7" s="1"/>
  <c r="R189" i="7"/>
  <c r="L190" i="7" a="1"/>
  <c r="L190" i="7" s="1"/>
  <c r="T189" i="7"/>
  <c r="AD185" i="7"/>
  <c r="AB185" i="7"/>
  <c r="AC185" i="7"/>
  <c r="AE185" i="7" s="1"/>
  <c r="AA186" i="7"/>
  <c r="V272" i="7"/>
  <c r="H189" i="7"/>
  <c r="S188" i="7"/>
  <c r="AF184" i="6"/>
  <c r="AG205" i="6" s="1"/>
  <c r="Z187" i="6"/>
  <c r="W271" i="6"/>
  <c r="AD185" i="6"/>
  <c r="AB185" i="6"/>
  <c r="T190" i="6"/>
  <c r="L191" i="6" a="1"/>
  <c r="L191" i="6" s="1"/>
  <c r="AA186" i="6"/>
  <c r="AC185" i="6"/>
  <c r="AE185" i="6" s="1"/>
  <c r="V272" i="6"/>
  <c r="H189" i="6"/>
  <c r="S188" i="6"/>
  <c r="R189" i="6"/>
  <c r="U188" i="6"/>
  <c r="X188" i="6" s="1"/>
  <c r="Y188" i="6" s="1"/>
  <c r="AG205" i="5"/>
  <c r="Z187" i="5"/>
  <c r="U188" i="5"/>
  <c r="X188" i="5" s="1"/>
  <c r="Y188" i="5" s="1"/>
  <c r="R189" i="5"/>
  <c r="W271" i="5"/>
  <c r="V272" i="5"/>
  <c r="H189" i="5"/>
  <c r="S188" i="5"/>
  <c r="AD185" i="5"/>
  <c r="AB185" i="5"/>
  <c r="AC185" i="5"/>
  <c r="AE185" i="5" s="1"/>
  <c r="AA186" i="5"/>
  <c r="L191" i="5" a="1"/>
  <c r="L191" i="5" s="1"/>
  <c r="T190" i="5"/>
  <c r="AF184" i="4"/>
  <c r="AG205" i="4" s="1"/>
  <c r="Z187" i="4"/>
  <c r="V272" i="4"/>
  <c r="H189" i="4"/>
  <c r="S188" i="4"/>
  <c r="W271" i="4"/>
  <c r="AD185" i="4"/>
  <c r="AB185" i="4"/>
  <c r="AC185" i="4"/>
  <c r="AE185" i="4" s="1"/>
  <c r="AA186" i="4"/>
  <c r="L191" i="4" a="1"/>
  <c r="L191" i="4" s="1"/>
  <c r="T190" i="4"/>
  <c r="U188" i="4"/>
  <c r="X188" i="4" s="1"/>
  <c r="Y188" i="4" s="1"/>
  <c r="R189" i="4"/>
  <c r="Z187" i="1"/>
  <c r="U188" i="1"/>
  <c r="X188" i="1" s="1"/>
  <c r="Y188" i="1" s="1"/>
  <c r="R189" i="1"/>
  <c r="AF184" i="1"/>
  <c r="AG205" i="1" s="1"/>
  <c r="V272" i="1"/>
  <c r="H189" i="1"/>
  <c r="S188" i="1"/>
  <c r="W271" i="1"/>
  <c r="AD185" i="1"/>
  <c r="AB185" i="1"/>
  <c r="AC185" i="1"/>
  <c r="AE185" i="1" s="1"/>
  <c r="AA186" i="1"/>
  <c r="L191" i="1" a="1"/>
  <c r="L191" i="1" s="1"/>
  <c r="T190" i="1"/>
  <c r="AF185" i="11" l="1"/>
  <c r="AG206" i="11" s="1"/>
  <c r="Z188" i="11"/>
  <c r="AB186" i="11"/>
  <c r="AD186" i="11"/>
  <c r="U189" i="11"/>
  <c r="X189" i="11" s="1"/>
  <c r="Y189" i="11" s="1"/>
  <c r="R190" i="11"/>
  <c r="V273" i="11"/>
  <c r="H190" i="11"/>
  <c r="S189" i="11"/>
  <c r="L192" i="11" a="1"/>
  <c r="L192" i="11" s="1"/>
  <c r="T191" i="11"/>
  <c r="W272" i="11"/>
  <c r="AA187" i="11"/>
  <c r="AC186" i="11"/>
  <c r="AE186" i="11" s="1"/>
  <c r="AG206" i="10"/>
  <c r="Z188" i="10"/>
  <c r="W272" i="10"/>
  <c r="AD186" i="10"/>
  <c r="AB186" i="10"/>
  <c r="U189" i="10"/>
  <c r="X189" i="10" s="1"/>
  <c r="Y189" i="10" s="1"/>
  <c r="R190" i="10"/>
  <c r="AA187" i="10"/>
  <c r="AC186" i="10"/>
  <c r="AE186" i="10" s="1"/>
  <c r="T190" i="10"/>
  <c r="L191" i="10" a="1"/>
  <c r="L191" i="10" s="1"/>
  <c r="V273" i="10"/>
  <c r="S189" i="10"/>
  <c r="H190" i="10"/>
  <c r="AG206" i="9"/>
  <c r="Z188" i="9"/>
  <c r="W272" i="9"/>
  <c r="AD186" i="9"/>
  <c r="AB186" i="9"/>
  <c r="U189" i="9"/>
  <c r="X189" i="9" s="1"/>
  <c r="Y189" i="9" s="1"/>
  <c r="R190" i="9"/>
  <c r="L191" i="9" a="1"/>
  <c r="L191" i="9" s="1"/>
  <c r="T190" i="9"/>
  <c r="AA187" i="9"/>
  <c r="AC186" i="9"/>
  <c r="AE186" i="9" s="1"/>
  <c r="V273" i="9"/>
  <c r="H190" i="9"/>
  <c r="S189" i="9"/>
  <c r="AG206" i="8"/>
  <c r="Z188" i="8"/>
  <c r="T191" i="8"/>
  <c r="L192" i="8" a="1"/>
  <c r="L192" i="8" s="1"/>
  <c r="AD186" i="8"/>
  <c r="AB186" i="8"/>
  <c r="AC186" i="8"/>
  <c r="AE186" i="8" s="1"/>
  <c r="AA187" i="8"/>
  <c r="S189" i="8"/>
  <c r="V273" i="8"/>
  <c r="H190" i="8"/>
  <c r="W272" i="8"/>
  <c r="R190" i="8"/>
  <c r="U189" i="8"/>
  <c r="X189" i="8" s="1"/>
  <c r="Y189" i="8" s="1"/>
  <c r="AF185" i="7"/>
  <c r="AG206" i="7" s="1"/>
  <c r="Z188" i="7"/>
  <c r="W272" i="7"/>
  <c r="AD186" i="7"/>
  <c r="AB186" i="7"/>
  <c r="U189" i="7"/>
  <c r="X189" i="7" s="1"/>
  <c r="Y189" i="7" s="1"/>
  <c r="R190" i="7"/>
  <c r="AA187" i="7"/>
  <c r="AC186" i="7"/>
  <c r="AE186" i="7" s="1"/>
  <c r="AF186" i="7" s="1"/>
  <c r="L191" i="7" a="1"/>
  <c r="L191" i="7" s="1"/>
  <c r="T190" i="7"/>
  <c r="V273" i="7"/>
  <c r="H190" i="7"/>
  <c r="S189" i="7"/>
  <c r="AF185" i="6"/>
  <c r="AG206" i="6" s="1"/>
  <c r="Z188" i="6"/>
  <c r="V273" i="6"/>
  <c r="S189" i="6"/>
  <c r="H190" i="6"/>
  <c r="AB186" i="6"/>
  <c r="AD186" i="6"/>
  <c r="T191" i="6"/>
  <c r="L192" i="6" a="1"/>
  <c r="L192" i="6" s="1"/>
  <c r="W272" i="6"/>
  <c r="AC186" i="6"/>
  <c r="AE186" i="6" s="1"/>
  <c r="AA187" i="6"/>
  <c r="R190" i="6"/>
  <c r="U189" i="6"/>
  <c r="X189" i="6" s="1"/>
  <c r="Y189" i="6" s="1"/>
  <c r="AF185" i="5"/>
  <c r="AG206" i="5" s="1"/>
  <c r="Z188" i="5"/>
  <c r="W272" i="5"/>
  <c r="L192" i="5" a="1"/>
  <c r="L192" i="5" s="1"/>
  <c r="T191" i="5"/>
  <c r="AC186" i="5"/>
  <c r="AE186" i="5" s="1"/>
  <c r="AF186" i="5" s="1"/>
  <c r="AA187" i="5"/>
  <c r="V273" i="5"/>
  <c r="H190" i="5"/>
  <c r="S189" i="5"/>
  <c r="U189" i="5"/>
  <c r="X189" i="5" s="1"/>
  <c r="Y189" i="5" s="1"/>
  <c r="R190" i="5"/>
  <c r="AD186" i="5"/>
  <c r="AB186" i="5"/>
  <c r="AF185" i="4"/>
  <c r="AG206" i="4" s="1"/>
  <c r="Z188" i="4"/>
  <c r="L192" i="4" a="1"/>
  <c r="L192" i="4" s="1"/>
  <c r="T191" i="4"/>
  <c r="U189" i="4"/>
  <c r="X189" i="4" s="1"/>
  <c r="Y189" i="4" s="1"/>
  <c r="R190" i="4"/>
  <c r="V273" i="4"/>
  <c r="H190" i="4"/>
  <c r="S189" i="4"/>
  <c r="W272" i="4"/>
  <c r="AC186" i="4"/>
  <c r="AE186" i="4" s="1"/>
  <c r="AA187" i="4"/>
  <c r="AD186" i="4"/>
  <c r="AB186" i="4"/>
  <c r="Z188" i="1"/>
  <c r="V273" i="1"/>
  <c r="H190" i="1"/>
  <c r="S189" i="1"/>
  <c r="W272" i="1"/>
  <c r="U189" i="1"/>
  <c r="X189" i="1" s="1"/>
  <c r="Y189" i="1" s="1"/>
  <c r="R190" i="1"/>
  <c r="AD186" i="1"/>
  <c r="AB186" i="1"/>
  <c r="AF185" i="1"/>
  <c r="AG206" i="1" s="1"/>
  <c r="AC186" i="1"/>
  <c r="AE186" i="1" s="1"/>
  <c r="AA187" i="1"/>
  <c r="L192" i="1" a="1"/>
  <c r="L192" i="1" s="1"/>
  <c r="T191" i="1"/>
  <c r="AF186" i="11" l="1"/>
  <c r="AG207" i="11" s="1"/>
  <c r="Z189" i="11"/>
  <c r="AD187" i="11"/>
  <c r="AB187" i="11"/>
  <c r="W273" i="11"/>
  <c r="U190" i="11"/>
  <c r="X190" i="11" s="1"/>
  <c r="Y190" i="11" s="1"/>
  <c r="R191" i="11"/>
  <c r="L193" i="11" a="1"/>
  <c r="L193" i="11" s="1"/>
  <c r="T192" i="11"/>
  <c r="V274" i="11"/>
  <c r="H191" i="11"/>
  <c r="S190" i="11"/>
  <c r="AA188" i="11"/>
  <c r="AC187" i="11"/>
  <c r="AE187" i="11" s="1"/>
  <c r="AF187" i="11" s="1"/>
  <c r="AF186" i="10"/>
  <c r="AG207" i="10" s="1"/>
  <c r="Z189" i="10"/>
  <c r="AD187" i="10"/>
  <c r="AB187" i="10"/>
  <c r="W273" i="10"/>
  <c r="L192" i="10" a="1"/>
  <c r="L192" i="10" s="1"/>
  <c r="T191" i="10"/>
  <c r="R191" i="10"/>
  <c r="U190" i="10"/>
  <c r="X190" i="10" s="1"/>
  <c r="Y190" i="10" s="1"/>
  <c r="V274" i="10"/>
  <c r="H191" i="10"/>
  <c r="S190" i="10"/>
  <c r="AC187" i="10"/>
  <c r="AE187" i="10" s="1"/>
  <c r="AA188" i="10"/>
  <c r="AF186" i="9"/>
  <c r="AG207" i="9" s="1"/>
  <c r="Z189" i="9"/>
  <c r="AC187" i="9"/>
  <c r="AE187" i="9" s="1"/>
  <c r="AA188" i="9"/>
  <c r="T191" i="9"/>
  <c r="L192" i="9" a="1"/>
  <c r="L192" i="9" s="1"/>
  <c r="V274" i="9"/>
  <c r="S190" i="9"/>
  <c r="H191" i="9"/>
  <c r="AD187" i="9"/>
  <c r="AB187" i="9"/>
  <c r="U190" i="9"/>
  <c r="X190" i="9" s="1"/>
  <c r="Y190" i="9" s="1"/>
  <c r="R191" i="9"/>
  <c r="W273" i="9"/>
  <c r="AF186" i="8"/>
  <c r="AG207" i="8" s="1"/>
  <c r="Z189" i="8"/>
  <c r="V274" i="8"/>
  <c r="S190" i="8"/>
  <c r="H191" i="8"/>
  <c r="AD187" i="8"/>
  <c r="AB187" i="8"/>
  <c r="W273" i="8"/>
  <c r="U190" i="8"/>
  <c r="X190" i="8" s="1"/>
  <c r="Y190" i="8" s="1"/>
  <c r="R191" i="8"/>
  <c r="AA188" i="8"/>
  <c r="AC187" i="8"/>
  <c r="AE187" i="8" s="1"/>
  <c r="AF187" i="8" s="1"/>
  <c r="L193" i="8" a="1"/>
  <c r="L193" i="8" s="1"/>
  <c r="T192" i="8"/>
  <c r="AG207" i="7"/>
  <c r="Z189" i="7"/>
  <c r="W273" i="7"/>
  <c r="U190" i="7"/>
  <c r="X190" i="7" s="1"/>
  <c r="Y190" i="7" s="1"/>
  <c r="R191" i="7"/>
  <c r="L192" i="7" a="1"/>
  <c r="L192" i="7" s="1"/>
  <c r="T191" i="7"/>
  <c r="AC187" i="7"/>
  <c r="AE187" i="7" s="1"/>
  <c r="AA188" i="7"/>
  <c r="AB187" i="7"/>
  <c r="AD187" i="7"/>
  <c r="V274" i="7"/>
  <c r="H191" i="7"/>
  <c r="S190" i="7"/>
  <c r="AF186" i="6"/>
  <c r="AG207" i="6" s="1"/>
  <c r="Z189" i="6"/>
  <c r="T192" i="6"/>
  <c r="L193" i="6" a="1"/>
  <c r="L193" i="6" s="1"/>
  <c r="AD187" i="6"/>
  <c r="AB187" i="6"/>
  <c r="V274" i="6"/>
  <c r="S190" i="6"/>
  <c r="H191" i="6"/>
  <c r="W273" i="6"/>
  <c r="AC187" i="6"/>
  <c r="AE187" i="6" s="1"/>
  <c r="AF187" i="6" s="1"/>
  <c r="AA188" i="6"/>
  <c r="U190" i="6"/>
  <c r="X190" i="6" s="1"/>
  <c r="Y190" i="6" s="1"/>
  <c r="R191" i="6"/>
  <c r="AG207" i="5"/>
  <c r="Z189" i="5"/>
  <c r="V274" i="5"/>
  <c r="H191" i="5"/>
  <c r="S190" i="5"/>
  <c r="W273" i="5"/>
  <c r="AD187" i="5"/>
  <c r="AB187" i="5"/>
  <c r="L193" i="5" a="1"/>
  <c r="L193" i="5" s="1"/>
  <c r="T192" i="5"/>
  <c r="AC187" i="5"/>
  <c r="AE187" i="5" s="1"/>
  <c r="AA188" i="5"/>
  <c r="U190" i="5"/>
  <c r="X190" i="5" s="1"/>
  <c r="Y190" i="5" s="1"/>
  <c r="R191" i="5"/>
  <c r="AF186" i="4"/>
  <c r="AG207" i="4" s="1"/>
  <c r="Z189" i="4"/>
  <c r="V274" i="4"/>
  <c r="H191" i="4"/>
  <c r="S190" i="4"/>
  <c r="AD187" i="4"/>
  <c r="AB187" i="4"/>
  <c r="W273" i="4"/>
  <c r="R191" i="4"/>
  <c r="U190" i="4"/>
  <c r="X190" i="4" s="1"/>
  <c r="Y190" i="4" s="1"/>
  <c r="AA188" i="4"/>
  <c r="AC187" i="4"/>
  <c r="AE187" i="4" s="1"/>
  <c r="L193" i="4" a="1"/>
  <c r="L193" i="4" s="1"/>
  <c r="T192" i="4"/>
  <c r="Z189" i="1"/>
  <c r="AD187" i="1"/>
  <c r="AB187" i="1"/>
  <c r="AF186" i="1"/>
  <c r="AG207" i="1" s="1"/>
  <c r="W273" i="1"/>
  <c r="U190" i="1"/>
  <c r="X190" i="1" s="1"/>
  <c r="Y190" i="1" s="1"/>
  <c r="R191" i="1"/>
  <c r="V274" i="1"/>
  <c r="H191" i="1"/>
  <c r="S190" i="1"/>
  <c r="AA188" i="1"/>
  <c r="AC187" i="1"/>
  <c r="AE187" i="1" s="1"/>
  <c r="L193" i="1" a="1"/>
  <c r="L193" i="1" s="1"/>
  <c r="T192" i="1"/>
  <c r="AG208" i="11" l="1"/>
  <c r="Z190" i="11"/>
  <c r="U191" i="11"/>
  <c r="X191" i="11" s="1"/>
  <c r="Y191" i="11" s="1"/>
  <c r="R192" i="11"/>
  <c r="AD188" i="11"/>
  <c r="AB188" i="11"/>
  <c r="V275" i="11"/>
  <c r="H192" i="11"/>
  <c r="S191" i="11"/>
  <c r="W274" i="11"/>
  <c r="AC188" i="11"/>
  <c r="AE188" i="11" s="1"/>
  <c r="AA189" i="11"/>
  <c r="L194" i="11" a="1"/>
  <c r="L194" i="11" s="1"/>
  <c r="T193" i="11"/>
  <c r="AF187" i="10"/>
  <c r="AG208" i="10" s="1"/>
  <c r="Z190" i="10"/>
  <c r="W274" i="10"/>
  <c r="V275" i="10"/>
  <c r="S191" i="10"/>
  <c r="H192" i="10"/>
  <c r="AC188" i="10"/>
  <c r="AE188" i="10" s="1"/>
  <c r="AA189" i="10"/>
  <c r="U191" i="10"/>
  <c r="X191" i="10" s="1"/>
  <c r="Y191" i="10" s="1"/>
  <c r="R192" i="10"/>
  <c r="L193" i="10" a="1"/>
  <c r="L193" i="10" s="1"/>
  <c r="T192" i="10"/>
  <c r="AD188" i="10"/>
  <c r="AB188" i="10"/>
  <c r="AF187" i="9"/>
  <c r="AG208" i="9" s="1"/>
  <c r="Z190" i="9"/>
  <c r="U191" i="9"/>
  <c r="X191" i="9" s="1"/>
  <c r="Y191" i="9" s="1"/>
  <c r="R192" i="9"/>
  <c r="V275" i="9"/>
  <c r="H192" i="9"/>
  <c r="S191" i="9"/>
  <c r="AB188" i="9"/>
  <c r="AD188" i="9"/>
  <c r="W274" i="9"/>
  <c r="L193" i="9" a="1"/>
  <c r="L193" i="9" s="1"/>
  <c r="T192" i="9"/>
  <c r="AC188" i="9"/>
  <c r="AE188" i="9" s="1"/>
  <c r="AF188" i="9" s="1"/>
  <c r="AA189" i="9"/>
  <c r="AG208" i="8"/>
  <c r="Z190" i="8"/>
  <c r="L194" i="8" a="1"/>
  <c r="L194" i="8" s="1"/>
  <c r="T193" i="8"/>
  <c r="W274" i="8"/>
  <c r="U191" i="8"/>
  <c r="X191" i="8" s="1"/>
  <c r="Y191" i="8" s="1"/>
  <c r="R192" i="8"/>
  <c r="AA189" i="8"/>
  <c r="AC188" i="8"/>
  <c r="AE188" i="8" s="1"/>
  <c r="AD188" i="8"/>
  <c r="AB188" i="8"/>
  <c r="V275" i="8"/>
  <c r="H192" i="8"/>
  <c r="S191" i="8"/>
  <c r="AF187" i="7"/>
  <c r="AG208" i="7" s="1"/>
  <c r="Z190" i="7"/>
  <c r="AD188" i="7"/>
  <c r="AB188" i="7"/>
  <c r="R192" i="7"/>
  <c r="U191" i="7"/>
  <c r="X191" i="7" s="1"/>
  <c r="Y191" i="7" s="1"/>
  <c r="W274" i="7"/>
  <c r="L193" i="7" a="1"/>
  <c r="L193" i="7" s="1"/>
  <c r="T192" i="7"/>
  <c r="AA189" i="7"/>
  <c r="AC188" i="7"/>
  <c r="AE188" i="7" s="1"/>
  <c r="AF188" i="7" s="1"/>
  <c r="V275" i="7"/>
  <c r="H192" i="7"/>
  <c r="S191" i="7"/>
  <c r="AG208" i="6"/>
  <c r="Z190" i="6"/>
  <c r="AD188" i="6"/>
  <c r="AB188" i="6"/>
  <c r="L194" i="6" a="1"/>
  <c r="L194" i="6" s="1"/>
  <c r="T193" i="6"/>
  <c r="W274" i="6"/>
  <c r="U191" i="6"/>
  <c r="X191" i="6" s="1"/>
  <c r="Y191" i="6" s="1"/>
  <c r="R192" i="6"/>
  <c r="AC188" i="6"/>
  <c r="AE188" i="6" s="1"/>
  <c r="AA189" i="6"/>
  <c r="V275" i="6"/>
  <c r="H192" i="6"/>
  <c r="S191" i="6"/>
  <c r="AF187" i="5"/>
  <c r="AG208" i="5" s="1"/>
  <c r="Z190" i="5"/>
  <c r="AD188" i="5"/>
  <c r="AB188" i="5"/>
  <c r="L194" i="5" a="1"/>
  <c r="L194" i="5" s="1"/>
  <c r="T193" i="5"/>
  <c r="W274" i="5"/>
  <c r="AC188" i="5"/>
  <c r="AE188" i="5" s="1"/>
  <c r="AA189" i="5"/>
  <c r="V275" i="5"/>
  <c r="H192" i="5"/>
  <c r="S191" i="5"/>
  <c r="U191" i="5"/>
  <c r="X191" i="5" s="1"/>
  <c r="Y191" i="5" s="1"/>
  <c r="R192" i="5"/>
  <c r="AF187" i="4"/>
  <c r="AG208" i="4" s="1"/>
  <c r="Z190" i="4"/>
  <c r="R192" i="4"/>
  <c r="U191" i="4"/>
  <c r="X191" i="4" s="1"/>
  <c r="Y191" i="4" s="1"/>
  <c r="V275" i="4"/>
  <c r="H192" i="4"/>
  <c r="S191" i="4"/>
  <c r="W274" i="4"/>
  <c r="T193" i="4"/>
  <c r="L194" i="4" a="1"/>
  <c r="L194" i="4" s="1"/>
  <c r="AB188" i="4"/>
  <c r="AD188" i="4"/>
  <c r="AA189" i="4"/>
  <c r="AC188" i="4"/>
  <c r="AE188" i="4" s="1"/>
  <c r="Z190" i="1"/>
  <c r="V275" i="1"/>
  <c r="H192" i="1"/>
  <c r="S191" i="1"/>
  <c r="AD188" i="1"/>
  <c r="AB188" i="1"/>
  <c r="W274" i="1"/>
  <c r="AF187" i="1"/>
  <c r="R192" i="1"/>
  <c r="U191" i="1"/>
  <c r="X191" i="1" s="1"/>
  <c r="Y191" i="1" s="1"/>
  <c r="AG208" i="1"/>
  <c r="AA189" i="1"/>
  <c r="AC188" i="1"/>
  <c r="AE188" i="1" s="1"/>
  <c r="T193" i="1"/>
  <c r="L194" i="1" a="1"/>
  <c r="L194" i="1" s="1"/>
  <c r="AF188" i="11" l="1"/>
  <c r="AG209" i="11" s="1"/>
  <c r="Z191" i="11"/>
  <c r="AD189" i="11"/>
  <c r="AB189" i="11"/>
  <c r="W275" i="11"/>
  <c r="R193" i="11"/>
  <c r="U192" i="11"/>
  <c r="X192" i="11" s="1"/>
  <c r="Y192" i="11" s="1"/>
  <c r="V276" i="11"/>
  <c r="H193" i="11"/>
  <c r="S192" i="11"/>
  <c r="AA190" i="11"/>
  <c r="AC189" i="11"/>
  <c r="AE189" i="11" s="1"/>
  <c r="AF189" i="11" s="1"/>
  <c r="T194" i="11"/>
  <c r="L195" i="11" a="1"/>
  <c r="L195" i="11" s="1"/>
  <c r="AF188" i="10"/>
  <c r="AG209" i="10" s="1"/>
  <c r="Z191" i="10"/>
  <c r="L194" i="10" a="1"/>
  <c r="L194" i="10" s="1"/>
  <c r="T193" i="10"/>
  <c r="V276" i="10"/>
  <c r="H193" i="10"/>
  <c r="S192" i="10"/>
  <c r="U192" i="10"/>
  <c r="X192" i="10" s="1"/>
  <c r="Y192" i="10" s="1"/>
  <c r="R193" i="10"/>
  <c r="W275" i="10"/>
  <c r="AD189" i="10"/>
  <c r="AB189" i="10"/>
  <c r="AC189" i="10"/>
  <c r="AE189" i="10" s="1"/>
  <c r="AF189" i="10" s="1"/>
  <c r="AA190" i="10"/>
  <c r="AG209" i="9"/>
  <c r="Z191" i="9"/>
  <c r="V276" i="9"/>
  <c r="H193" i="9"/>
  <c r="S192" i="9"/>
  <c r="R193" i="9"/>
  <c r="U192" i="9"/>
  <c r="X192" i="9" s="1"/>
  <c r="Y192" i="9" s="1"/>
  <c r="AA190" i="9"/>
  <c r="AC189" i="9"/>
  <c r="AE189" i="9" s="1"/>
  <c r="L194" i="9" a="1"/>
  <c r="L194" i="9" s="1"/>
  <c r="T193" i="9"/>
  <c r="W275" i="9"/>
  <c r="AD189" i="9"/>
  <c r="AB189" i="9"/>
  <c r="AF188" i="8"/>
  <c r="AG209" i="8" s="1"/>
  <c r="Z191" i="8"/>
  <c r="W275" i="8"/>
  <c r="AD189" i="8"/>
  <c r="AB189" i="8"/>
  <c r="U192" i="8"/>
  <c r="X192" i="8" s="1"/>
  <c r="Y192" i="8" s="1"/>
  <c r="R193" i="8"/>
  <c r="L195" i="8" a="1"/>
  <c r="L195" i="8" s="1"/>
  <c r="T194" i="8"/>
  <c r="AC189" i="8"/>
  <c r="AE189" i="8" s="1"/>
  <c r="AF189" i="8" s="1"/>
  <c r="AA190" i="8"/>
  <c r="V276" i="8"/>
  <c r="H193" i="8"/>
  <c r="S192" i="8"/>
  <c r="AG209" i="7"/>
  <c r="Z191" i="7"/>
  <c r="W275" i="7"/>
  <c r="AB189" i="7"/>
  <c r="AD189" i="7"/>
  <c r="R193" i="7"/>
  <c r="U192" i="7"/>
  <c r="X192" i="7" s="1"/>
  <c r="Y192" i="7" s="1"/>
  <c r="T193" i="7"/>
  <c r="L194" i="7" a="1"/>
  <c r="L194" i="7" s="1"/>
  <c r="AA190" i="7"/>
  <c r="AC189" i="7"/>
  <c r="AE189" i="7" s="1"/>
  <c r="V276" i="7"/>
  <c r="H193" i="7"/>
  <c r="S192" i="7"/>
  <c r="AF188" i="6"/>
  <c r="AG209" i="6" s="1"/>
  <c r="Z191" i="6"/>
  <c r="AD189" i="6"/>
  <c r="AB189" i="6"/>
  <c r="W275" i="6"/>
  <c r="U192" i="6"/>
  <c r="X192" i="6" s="1"/>
  <c r="Y192" i="6" s="1"/>
  <c r="R193" i="6"/>
  <c r="L195" i="6" a="1"/>
  <c r="L195" i="6" s="1"/>
  <c r="T194" i="6"/>
  <c r="AC189" i="6"/>
  <c r="AE189" i="6" s="1"/>
  <c r="AA190" i="6"/>
  <c r="V276" i="6"/>
  <c r="H193" i="6"/>
  <c r="S192" i="6"/>
  <c r="AF188" i="5"/>
  <c r="AG209" i="5" s="1"/>
  <c r="Z191" i="5"/>
  <c r="AD189" i="5"/>
  <c r="AB189" i="5"/>
  <c r="V276" i="5"/>
  <c r="H193" i="5"/>
  <c r="S192" i="5"/>
  <c r="W275" i="5"/>
  <c r="AA190" i="5"/>
  <c r="AC189" i="5"/>
  <c r="AE189" i="5" s="1"/>
  <c r="T194" i="5"/>
  <c r="L195" i="5" a="1"/>
  <c r="L195" i="5" s="1"/>
  <c r="R193" i="5"/>
  <c r="U192" i="5"/>
  <c r="X192" i="5" s="1"/>
  <c r="Y192" i="5" s="1"/>
  <c r="AF188" i="4"/>
  <c r="AG209" i="4" s="1"/>
  <c r="Z191" i="4"/>
  <c r="T194" i="4"/>
  <c r="L195" i="4" a="1"/>
  <c r="L195" i="4" s="1"/>
  <c r="W275" i="4"/>
  <c r="V276" i="4"/>
  <c r="S192" i="4"/>
  <c r="H193" i="4"/>
  <c r="R193" i="4"/>
  <c r="U192" i="4"/>
  <c r="X192" i="4" s="1"/>
  <c r="Y192" i="4" s="1"/>
  <c r="AB189" i="4"/>
  <c r="AD189" i="4"/>
  <c r="AC189" i="4"/>
  <c r="AE189" i="4" s="1"/>
  <c r="AF189" i="4" s="1"/>
  <c r="AA190" i="4"/>
  <c r="Z191" i="1"/>
  <c r="AF188" i="1"/>
  <c r="AB189" i="1"/>
  <c r="AD189" i="1"/>
  <c r="R193" i="1"/>
  <c r="U192" i="1"/>
  <c r="X192" i="1" s="1"/>
  <c r="Y192" i="1" s="1"/>
  <c r="V276" i="1"/>
  <c r="S192" i="1"/>
  <c r="H193" i="1"/>
  <c r="AG209" i="1"/>
  <c r="W275" i="1"/>
  <c r="AC189" i="1"/>
  <c r="AE189" i="1" s="1"/>
  <c r="AA190" i="1"/>
  <c r="T194" i="1"/>
  <c r="L195" i="1" a="1"/>
  <c r="L195" i="1" s="1"/>
  <c r="AG210" i="4" l="1"/>
  <c r="AG210" i="11"/>
  <c r="Z192" i="11"/>
  <c r="AB190" i="11"/>
  <c r="AD190" i="11"/>
  <c r="V277" i="11"/>
  <c r="H194" i="11"/>
  <c r="S193" i="11"/>
  <c r="W276" i="11"/>
  <c r="AA191" i="11"/>
  <c r="AC190" i="11"/>
  <c r="AE190" i="11" s="1"/>
  <c r="T195" i="11"/>
  <c r="L196" i="11" a="1"/>
  <c r="L196" i="11" s="1"/>
  <c r="R194" i="11"/>
  <c r="U193" i="11"/>
  <c r="X193" i="11" s="1"/>
  <c r="Y193" i="11" s="1"/>
  <c r="AG210" i="10"/>
  <c r="Z192" i="10"/>
  <c r="V277" i="10"/>
  <c r="H194" i="10"/>
  <c r="S193" i="10"/>
  <c r="W276" i="10"/>
  <c r="U193" i="10"/>
  <c r="X193" i="10" s="1"/>
  <c r="Y193" i="10" s="1"/>
  <c r="R194" i="10"/>
  <c r="L195" i="10" a="1"/>
  <c r="L195" i="10" s="1"/>
  <c r="T194" i="10"/>
  <c r="AD190" i="10"/>
  <c r="AB190" i="10"/>
  <c r="AC190" i="10"/>
  <c r="AE190" i="10" s="1"/>
  <c r="AA191" i="10"/>
  <c r="AF189" i="9"/>
  <c r="AG210" i="9" s="1"/>
  <c r="Z192" i="9"/>
  <c r="AD190" i="9"/>
  <c r="AB190" i="9"/>
  <c r="V277" i="9"/>
  <c r="S193" i="9"/>
  <c r="H194" i="9"/>
  <c r="R194" i="9"/>
  <c r="U193" i="9"/>
  <c r="X193" i="9" s="1"/>
  <c r="Y193" i="9" s="1"/>
  <c r="W276" i="9"/>
  <c r="AA191" i="9"/>
  <c r="AC190" i="9"/>
  <c r="AE190" i="9" s="1"/>
  <c r="AF190" i="9" s="1"/>
  <c r="L195" i="9" a="1"/>
  <c r="L195" i="9" s="1"/>
  <c r="T194" i="9"/>
  <c r="AG210" i="8"/>
  <c r="Z192" i="8"/>
  <c r="AB190" i="8"/>
  <c r="AD190" i="8"/>
  <c r="W276" i="8"/>
  <c r="L196" i="8" a="1"/>
  <c r="L196" i="8" s="1"/>
  <c r="T195" i="8"/>
  <c r="AA191" i="8"/>
  <c r="AC190" i="8"/>
  <c r="AE190" i="8" s="1"/>
  <c r="U193" i="8"/>
  <c r="X193" i="8" s="1"/>
  <c r="Y193" i="8" s="1"/>
  <c r="R194" i="8"/>
  <c r="V277" i="8"/>
  <c r="H194" i="8"/>
  <c r="S193" i="8"/>
  <c r="AF189" i="7"/>
  <c r="AG210" i="7" s="1"/>
  <c r="Z192" i="7"/>
  <c r="W276" i="7"/>
  <c r="T194" i="7"/>
  <c r="L195" i="7" a="1"/>
  <c r="L195" i="7" s="1"/>
  <c r="AD190" i="7"/>
  <c r="AB190" i="7"/>
  <c r="R194" i="7"/>
  <c r="U193" i="7"/>
  <c r="X193" i="7" s="1"/>
  <c r="Y193" i="7" s="1"/>
  <c r="AC190" i="7"/>
  <c r="AE190" i="7" s="1"/>
  <c r="AF190" i="7" s="1"/>
  <c r="AA191" i="7"/>
  <c r="V277" i="7"/>
  <c r="S193" i="7"/>
  <c r="H194" i="7"/>
  <c r="AF189" i="6"/>
  <c r="AG210" i="6" s="1"/>
  <c r="Z192" i="6"/>
  <c r="AD190" i="6"/>
  <c r="AB190" i="6"/>
  <c r="W276" i="6"/>
  <c r="U193" i="6"/>
  <c r="X193" i="6" s="1"/>
  <c r="Y193" i="6" s="1"/>
  <c r="R194" i="6"/>
  <c r="AC190" i="6"/>
  <c r="AE190" i="6" s="1"/>
  <c r="AA191" i="6"/>
  <c r="L196" i="6" a="1"/>
  <c r="L196" i="6" s="1"/>
  <c r="T195" i="6"/>
  <c r="V277" i="6"/>
  <c r="H194" i="6"/>
  <c r="S193" i="6"/>
  <c r="AF189" i="5"/>
  <c r="AG210" i="5" s="1"/>
  <c r="Z192" i="5"/>
  <c r="T195" i="5"/>
  <c r="L196" i="5" a="1"/>
  <c r="L196" i="5" s="1"/>
  <c r="R194" i="5"/>
  <c r="U193" i="5"/>
  <c r="X193" i="5" s="1"/>
  <c r="Y193" i="5" s="1"/>
  <c r="AB190" i="5"/>
  <c r="AD190" i="5"/>
  <c r="V277" i="5"/>
  <c r="H194" i="5"/>
  <c r="S193" i="5"/>
  <c r="AA191" i="5"/>
  <c r="AC190" i="5"/>
  <c r="AE190" i="5" s="1"/>
  <c r="W276" i="5"/>
  <c r="Z192" i="4"/>
  <c r="V277" i="4"/>
  <c r="H194" i="4"/>
  <c r="S193" i="4"/>
  <c r="W276" i="4"/>
  <c r="L196" i="4" a="1"/>
  <c r="L196" i="4" s="1"/>
  <c r="T195" i="4"/>
  <c r="AC190" i="4"/>
  <c r="AE190" i="4" s="1"/>
  <c r="AA191" i="4"/>
  <c r="U193" i="4"/>
  <c r="X193" i="4" s="1"/>
  <c r="Y193" i="4" s="1"/>
  <c r="R194" i="4"/>
  <c r="AD190" i="4"/>
  <c r="AB190" i="4"/>
  <c r="Z192" i="1"/>
  <c r="AD190" i="1"/>
  <c r="AB190" i="1"/>
  <c r="V277" i="1"/>
  <c r="H194" i="1"/>
  <c r="S193" i="1"/>
  <c r="AF189" i="1"/>
  <c r="AG210" i="1" s="1"/>
  <c r="U193" i="1"/>
  <c r="X193" i="1" s="1"/>
  <c r="Y193" i="1" s="1"/>
  <c r="R194" i="1"/>
  <c r="W276" i="1"/>
  <c r="AC190" i="1"/>
  <c r="AE190" i="1" s="1"/>
  <c r="AA191" i="1"/>
  <c r="L196" i="1" a="1"/>
  <c r="L196" i="1" s="1"/>
  <c r="T195" i="1"/>
  <c r="AF190" i="11" l="1"/>
  <c r="AG211" i="11" s="1"/>
  <c r="Z193" i="11"/>
  <c r="V278" i="11"/>
  <c r="S194" i="11"/>
  <c r="H195" i="11"/>
  <c r="R195" i="11"/>
  <c r="U194" i="11"/>
  <c r="X194" i="11" s="1"/>
  <c r="Y194" i="11" s="1"/>
  <c r="W277" i="11"/>
  <c r="AD191" i="11"/>
  <c r="AB191" i="11"/>
  <c r="AC191" i="11"/>
  <c r="AE191" i="11" s="1"/>
  <c r="AA192" i="11"/>
  <c r="T196" i="11"/>
  <c r="L197" i="11" a="1"/>
  <c r="L197" i="11" s="1"/>
  <c r="AF190" i="10"/>
  <c r="AG211" i="10" s="1"/>
  <c r="Z193" i="10"/>
  <c r="L196" i="10" a="1"/>
  <c r="L196" i="10" s="1"/>
  <c r="T195" i="10"/>
  <c r="R195" i="10"/>
  <c r="U194" i="10"/>
  <c r="X194" i="10" s="1"/>
  <c r="Y194" i="10" s="1"/>
  <c r="V278" i="10"/>
  <c r="H195" i="10"/>
  <c r="S194" i="10"/>
  <c r="W277" i="10"/>
  <c r="AA192" i="10"/>
  <c r="AC191" i="10"/>
  <c r="AE191" i="10" s="1"/>
  <c r="AD191" i="10"/>
  <c r="AB191" i="10"/>
  <c r="AG211" i="9"/>
  <c r="Z193" i="9"/>
  <c r="AB191" i="9"/>
  <c r="AD191" i="9"/>
  <c r="V278" i="9"/>
  <c r="S194" i="9"/>
  <c r="H195" i="9"/>
  <c r="T195" i="9"/>
  <c r="L196" i="9" a="1"/>
  <c r="L196" i="9" s="1"/>
  <c r="R195" i="9"/>
  <c r="U194" i="9"/>
  <c r="X194" i="9" s="1"/>
  <c r="Y194" i="9" s="1"/>
  <c r="AC191" i="9"/>
  <c r="AE191" i="9" s="1"/>
  <c r="AA192" i="9"/>
  <c r="W277" i="9"/>
  <c r="AF190" i="8"/>
  <c r="AG211" i="8" s="1"/>
  <c r="Z193" i="8"/>
  <c r="R195" i="8"/>
  <c r="U194" i="8"/>
  <c r="X194" i="8" s="1"/>
  <c r="Y194" i="8" s="1"/>
  <c r="L197" i="8" a="1"/>
  <c r="L197" i="8" s="1"/>
  <c r="T196" i="8"/>
  <c r="V278" i="8"/>
  <c r="H195" i="8"/>
  <c r="S194" i="8"/>
  <c r="AA192" i="8"/>
  <c r="AC191" i="8"/>
  <c r="AE191" i="8" s="1"/>
  <c r="AD191" i="8"/>
  <c r="AB191" i="8"/>
  <c r="W277" i="8"/>
  <c r="AG211" i="7"/>
  <c r="Z193" i="7"/>
  <c r="W277" i="7"/>
  <c r="AD191" i="7"/>
  <c r="AB191" i="7"/>
  <c r="L196" i="7" a="1"/>
  <c r="L196" i="7" s="1"/>
  <c r="T195" i="7"/>
  <c r="V278" i="7"/>
  <c r="H195" i="7"/>
  <c r="S194" i="7"/>
  <c r="AC191" i="7"/>
  <c r="AE191" i="7" s="1"/>
  <c r="AA192" i="7"/>
  <c r="U194" i="7"/>
  <c r="X194" i="7" s="1"/>
  <c r="Y194" i="7" s="1"/>
  <c r="R195" i="7"/>
  <c r="AF190" i="6"/>
  <c r="AG211" i="6" s="1"/>
  <c r="Z193" i="6"/>
  <c r="L197" i="6" a="1"/>
  <c r="L197" i="6" s="1"/>
  <c r="T196" i="6"/>
  <c r="AD191" i="6"/>
  <c r="AB191" i="6"/>
  <c r="W277" i="6"/>
  <c r="AC191" i="6"/>
  <c r="AE191" i="6" s="1"/>
  <c r="AA192" i="6"/>
  <c r="U194" i="6"/>
  <c r="X194" i="6" s="1"/>
  <c r="Y194" i="6" s="1"/>
  <c r="R195" i="6"/>
  <c r="V278" i="6"/>
  <c r="H195" i="6"/>
  <c r="S194" i="6"/>
  <c r="AF190" i="5"/>
  <c r="AG211" i="5" s="1"/>
  <c r="Z193" i="5"/>
  <c r="AD191" i="5"/>
  <c r="AB191" i="5"/>
  <c r="V278" i="5"/>
  <c r="S194" i="5"/>
  <c r="H195" i="5"/>
  <c r="W277" i="5"/>
  <c r="T196" i="5"/>
  <c r="L197" i="5" a="1"/>
  <c r="L197" i="5" s="1"/>
  <c r="AC191" i="5"/>
  <c r="AE191" i="5" s="1"/>
  <c r="AF191" i="5" s="1"/>
  <c r="AA192" i="5"/>
  <c r="R195" i="5"/>
  <c r="U194" i="5"/>
  <c r="X194" i="5" s="1"/>
  <c r="Y194" i="5" s="1"/>
  <c r="AF190" i="4"/>
  <c r="AG211" i="4" s="1"/>
  <c r="Z193" i="4"/>
  <c r="L197" i="4" a="1"/>
  <c r="L197" i="4" s="1"/>
  <c r="T196" i="4"/>
  <c r="AD191" i="4"/>
  <c r="AB191" i="4"/>
  <c r="V278" i="4"/>
  <c r="H195" i="4"/>
  <c r="S194" i="4"/>
  <c r="AC191" i="4"/>
  <c r="AE191" i="4" s="1"/>
  <c r="AA192" i="4"/>
  <c r="W277" i="4"/>
  <c r="U194" i="4"/>
  <c r="X194" i="4" s="1"/>
  <c r="Y194" i="4" s="1"/>
  <c r="R195" i="4"/>
  <c r="Z193" i="1"/>
  <c r="AD191" i="1"/>
  <c r="AB191" i="1"/>
  <c r="V278" i="1"/>
  <c r="H195" i="1"/>
  <c r="S194" i="1"/>
  <c r="U194" i="1"/>
  <c r="X194" i="1" s="1"/>
  <c r="Y194" i="1" s="1"/>
  <c r="R195" i="1"/>
  <c r="AF190" i="1"/>
  <c r="AG211" i="1" s="1"/>
  <c r="W277" i="1"/>
  <c r="AC191" i="1"/>
  <c r="AE191" i="1" s="1"/>
  <c r="AA192" i="1"/>
  <c r="L197" i="1" a="1"/>
  <c r="L197" i="1" s="1"/>
  <c r="T196" i="1"/>
  <c r="AF191" i="11" l="1"/>
  <c r="AG212" i="11" s="1"/>
  <c r="Z194" i="11"/>
  <c r="U195" i="11"/>
  <c r="X195" i="11" s="1"/>
  <c r="Y195" i="11" s="1"/>
  <c r="R196" i="11"/>
  <c r="V279" i="11"/>
  <c r="S195" i="11"/>
  <c r="H196" i="11"/>
  <c r="L198" i="11" a="1"/>
  <c r="L198" i="11" s="1"/>
  <c r="T197" i="11"/>
  <c r="W278" i="11"/>
  <c r="AC192" i="11"/>
  <c r="AE192" i="11" s="1"/>
  <c r="AF192" i="11" s="1"/>
  <c r="AA193" i="11"/>
  <c r="AD192" i="11"/>
  <c r="AB192" i="11"/>
  <c r="AF191" i="10"/>
  <c r="AG212" i="10" s="1"/>
  <c r="Z194" i="10"/>
  <c r="V279" i="10"/>
  <c r="H196" i="10"/>
  <c r="S195" i="10"/>
  <c r="W278" i="10"/>
  <c r="R196" i="10"/>
  <c r="U195" i="10"/>
  <c r="X195" i="10" s="1"/>
  <c r="Y195" i="10" s="1"/>
  <c r="T196" i="10"/>
  <c r="L197" i="10" a="1"/>
  <c r="L197" i="10" s="1"/>
  <c r="AB192" i="10"/>
  <c r="AD192" i="10"/>
  <c r="AC192" i="10"/>
  <c r="AE192" i="10" s="1"/>
  <c r="AF192" i="10" s="1"/>
  <c r="AA193" i="10"/>
  <c r="AF191" i="9"/>
  <c r="AG212" i="9" s="1"/>
  <c r="Z194" i="9"/>
  <c r="W278" i="9"/>
  <c r="R196" i="9"/>
  <c r="U195" i="9"/>
  <c r="X195" i="9" s="1"/>
  <c r="Y195" i="9" s="1"/>
  <c r="AD192" i="9"/>
  <c r="AB192" i="9"/>
  <c r="V279" i="9"/>
  <c r="S195" i="9"/>
  <c r="H196" i="9"/>
  <c r="AC192" i="9"/>
  <c r="AE192" i="9" s="1"/>
  <c r="AA193" i="9"/>
  <c r="L197" i="9" a="1"/>
  <c r="L197" i="9" s="1"/>
  <c r="T196" i="9"/>
  <c r="AF191" i="8"/>
  <c r="AG212" i="8" s="1"/>
  <c r="Z194" i="8"/>
  <c r="R196" i="8"/>
  <c r="U195" i="8"/>
  <c r="X195" i="8" s="1"/>
  <c r="Y195" i="8" s="1"/>
  <c r="AA193" i="8"/>
  <c r="AC192" i="8"/>
  <c r="AE192" i="8" s="1"/>
  <c r="AD192" i="8"/>
  <c r="AB192" i="8"/>
  <c r="V279" i="8"/>
  <c r="H196" i="8"/>
  <c r="S195" i="8"/>
  <c r="W278" i="8"/>
  <c r="T197" i="8"/>
  <c r="L198" i="8" a="1"/>
  <c r="L198" i="8" s="1"/>
  <c r="AF191" i="7"/>
  <c r="AG212" i="7" s="1"/>
  <c r="Z194" i="7"/>
  <c r="V279" i="7"/>
  <c r="H196" i="7"/>
  <c r="S195" i="7"/>
  <c r="AD192" i="7"/>
  <c r="AB192" i="7"/>
  <c r="W278" i="7"/>
  <c r="U195" i="7"/>
  <c r="X195" i="7" s="1"/>
  <c r="Y195" i="7" s="1"/>
  <c r="R196" i="7"/>
  <c r="AC192" i="7"/>
  <c r="AE192" i="7" s="1"/>
  <c r="AA193" i="7"/>
  <c r="L197" i="7" a="1"/>
  <c r="L197" i="7" s="1"/>
  <c r="T196" i="7"/>
  <c r="AF191" i="6"/>
  <c r="AG212" i="6" s="1"/>
  <c r="Z194" i="6"/>
  <c r="W278" i="6"/>
  <c r="AD192" i="6"/>
  <c r="AB192" i="6"/>
  <c r="U195" i="6"/>
  <c r="X195" i="6" s="1"/>
  <c r="Y195" i="6" s="1"/>
  <c r="R196" i="6"/>
  <c r="L198" i="6" a="1"/>
  <c r="L198" i="6" s="1"/>
  <c r="T197" i="6"/>
  <c r="AA193" i="6"/>
  <c r="AC192" i="6"/>
  <c r="AE192" i="6" s="1"/>
  <c r="V279" i="6"/>
  <c r="H196" i="6"/>
  <c r="S195" i="6"/>
  <c r="AG212" i="5"/>
  <c r="Z194" i="5"/>
  <c r="V279" i="5"/>
  <c r="H196" i="5"/>
  <c r="S195" i="5"/>
  <c r="AD192" i="5"/>
  <c r="AB192" i="5"/>
  <c r="L198" i="5" a="1"/>
  <c r="L198" i="5" s="1"/>
  <c r="T197" i="5"/>
  <c r="W278" i="5"/>
  <c r="AC192" i="5"/>
  <c r="AE192" i="5" s="1"/>
  <c r="AA193" i="5"/>
  <c r="U195" i="5"/>
  <c r="X195" i="5" s="1"/>
  <c r="Y195" i="5" s="1"/>
  <c r="R196" i="5"/>
  <c r="AF191" i="4"/>
  <c r="AG212" i="4" s="1"/>
  <c r="Z194" i="4"/>
  <c r="L198" i="4" a="1"/>
  <c r="L198" i="4" s="1"/>
  <c r="T197" i="4"/>
  <c r="AD192" i="4"/>
  <c r="AB192" i="4"/>
  <c r="V279" i="4"/>
  <c r="H196" i="4"/>
  <c r="S195" i="4"/>
  <c r="U195" i="4"/>
  <c r="X195" i="4" s="1"/>
  <c r="Y195" i="4" s="1"/>
  <c r="R196" i="4"/>
  <c r="AC192" i="4"/>
  <c r="AE192" i="4" s="1"/>
  <c r="AA193" i="4"/>
  <c r="W278" i="4"/>
  <c r="L198" i="1" a="1"/>
  <c r="L198" i="1" s="1"/>
  <c r="T197" i="1"/>
  <c r="U195" i="1"/>
  <c r="X195" i="1" s="1"/>
  <c r="Y195" i="1" s="1"/>
  <c r="R196" i="1"/>
  <c r="AD192" i="1"/>
  <c r="AB192" i="1"/>
  <c r="AF191" i="1"/>
  <c r="AG212" i="1" s="1"/>
  <c r="Z194" i="1"/>
  <c r="V279" i="1"/>
  <c r="H196" i="1"/>
  <c r="S195" i="1"/>
  <c r="W278" i="1"/>
  <c r="AC192" i="1"/>
  <c r="AE192" i="1" s="1"/>
  <c r="AA193" i="1"/>
  <c r="AG213" i="11" l="1"/>
  <c r="Z195" i="11"/>
  <c r="W279" i="11"/>
  <c r="U196" i="11"/>
  <c r="X196" i="11" s="1"/>
  <c r="Y196" i="11" s="1"/>
  <c r="R197" i="11"/>
  <c r="L199" i="11" a="1"/>
  <c r="L199" i="11" s="1"/>
  <c r="T198" i="11"/>
  <c r="AC193" i="11"/>
  <c r="AE193" i="11" s="1"/>
  <c r="AA194" i="11"/>
  <c r="V280" i="11"/>
  <c r="H197" i="11"/>
  <c r="S196" i="11"/>
  <c r="AD193" i="11"/>
  <c r="AB193" i="11"/>
  <c r="AG213" i="10"/>
  <c r="Z195" i="10"/>
  <c r="T197" i="10"/>
  <c r="L198" i="10" a="1"/>
  <c r="L198" i="10" s="1"/>
  <c r="V280" i="10"/>
  <c r="S196" i="10"/>
  <c r="H197" i="10"/>
  <c r="W279" i="10"/>
  <c r="R197" i="10"/>
  <c r="U196" i="10"/>
  <c r="X196" i="10" s="1"/>
  <c r="Y196" i="10" s="1"/>
  <c r="AC193" i="10"/>
  <c r="AE193" i="10" s="1"/>
  <c r="AA194" i="10"/>
  <c r="AD193" i="10"/>
  <c r="AB193" i="10"/>
  <c r="AF192" i="9"/>
  <c r="AG213" i="9" s="1"/>
  <c r="Z195" i="9"/>
  <c r="AB193" i="9"/>
  <c r="AD193" i="9"/>
  <c r="T197" i="9"/>
  <c r="L198" i="9" a="1"/>
  <c r="L198" i="9" s="1"/>
  <c r="V280" i="9"/>
  <c r="S196" i="9"/>
  <c r="H197" i="9"/>
  <c r="W279" i="9"/>
  <c r="U196" i="9"/>
  <c r="X196" i="9" s="1"/>
  <c r="Y196" i="9" s="1"/>
  <c r="R197" i="9"/>
  <c r="AA194" i="9"/>
  <c r="AC193" i="9"/>
  <c r="AE193" i="9" s="1"/>
  <c r="AF193" i="9" s="1"/>
  <c r="AF192" i="8"/>
  <c r="AG213" i="8" s="1"/>
  <c r="Z195" i="8"/>
  <c r="AB193" i="8"/>
  <c r="AD193" i="8"/>
  <c r="V280" i="8"/>
  <c r="H197" i="8"/>
  <c r="S196" i="8"/>
  <c r="W279" i="8"/>
  <c r="R197" i="8"/>
  <c r="U196" i="8"/>
  <c r="X196" i="8" s="1"/>
  <c r="Y196" i="8" s="1"/>
  <c r="T198" i="8"/>
  <c r="L199" i="8" a="1"/>
  <c r="L199" i="8" s="1"/>
  <c r="AA194" i="8"/>
  <c r="AC193" i="8"/>
  <c r="AE193" i="8" s="1"/>
  <c r="AF192" i="7"/>
  <c r="AG213" i="7" s="1"/>
  <c r="Z195" i="7"/>
  <c r="U196" i="7"/>
  <c r="X196" i="7" s="1"/>
  <c r="Y196" i="7" s="1"/>
  <c r="R197" i="7"/>
  <c r="AD193" i="7"/>
  <c r="AB193" i="7"/>
  <c r="V280" i="7"/>
  <c r="H197" i="7"/>
  <c r="S196" i="7"/>
  <c r="W279" i="7"/>
  <c r="AC193" i="7"/>
  <c r="AE193" i="7" s="1"/>
  <c r="AA194" i="7"/>
  <c r="L198" i="7" a="1"/>
  <c r="L198" i="7" s="1"/>
  <c r="T197" i="7"/>
  <c r="AF192" i="6"/>
  <c r="AG213" i="6" s="1"/>
  <c r="Z195" i="6"/>
  <c r="W279" i="6"/>
  <c r="AD193" i="6"/>
  <c r="AB193" i="6"/>
  <c r="R197" i="6"/>
  <c r="U196" i="6"/>
  <c r="X196" i="6" s="1"/>
  <c r="Y196" i="6" s="1"/>
  <c r="T198" i="6"/>
  <c r="L199" i="6" a="1"/>
  <c r="L199" i="6" s="1"/>
  <c r="AA194" i="6"/>
  <c r="AC193" i="6"/>
  <c r="AE193" i="6" s="1"/>
  <c r="V280" i="6"/>
  <c r="H197" i="6"/>
  <c r="S196" i="6"/>
  <c r="AF192" i="5"/>
  <c r="AG213" i="5" s="1"/>
  <c r="Z195" i="5"/>
  <c r="AD193" i="5"/>
  <c r="AB193" i="5"/>
  <c r="W279" i="5"/>
  <c r="T198" i="5"/>
  <c r="L199" i="5" a="1"/>
  <c r="L199" i="5" s="1"/>
  <c r="U196" i="5"/>
  <c r="X196" i="5" s="1"/>
  <c r="Y196" i="5" s="1"/>
  <c r="R197" i="5"/>
  <c r="AC193" i="5"/>
  <c r="AE193" i="5" s="1"/>
  <c r="AA194" i="5"/>
  <c r="V280" i="5"/>
  <c r="H197" i="5"/>
  <c r="S196" i="5"/>
  <c r="AF192" i="4"/>
  <c r="AG213" i="4" s="1"/>
  <c r="Z195" i="4"/>
  <c r="AD193" i="4"/>
  <c r="AB193" i="4"/>
  <c r="V280" i="4"/>
  <c r="H197" i="4"/>
  <c r="S196" i="4"/>
  <c r="R197" i="4"/>
  <c r="U196" i="4"/>
  <c r="X196" i="4" s="1"/>
  <c r="Y196" i="4" s="1"/>
  <c r="W279" i="4"/>
  <c r="AC193" i="4"/>
  <c r="AE193" i="4" s="1"/>
  <c r="AA194" i="4"/>
  <c r="T198" i="4"/>
  <c r="L199" i="4" a="1"/>
  <c r="L199" i="4" s="1"/>
  <c r="AF192" i="1"/>
  <c r="AG213" i="1" s="1"/>
  <c r="Z195" i="1"/>
  <c r="V280" i="1"/>
  <c r="H197" i="1"/>
  <c r="S196" i="1"/>
  <c r="W279" i="1"/>
  <c r="AC193" i="1"/>
  <c r="AE193" i="1" s="1"/>
  <c r="AA194" i="1"/>
  <c r="R197" i="1"/>
  <c r="U196" i="1"/>
  <c r="X196" i="1" s="1"/>
  <c r="Y196" i="1" s="1"/>
  <c r="AD193" i="1"/>
  <c r="AB193" i="1"/>
  <c r="T198" i="1"/>
  <c r="L199" i="1" a="1"/>
  <c r="L199" i="1" s="1"/>
  <c r="AF193" i="11" l="1"/>
  <c r="AG214" i="11" s="1"/>
  <c r="Z196" i="11"/>
  <c r="L200" i="11" a="1"/>
  <c r="L200" i="11" s="1"/>
  <c r="T199" i="11"/>
  <c r="U197" i="11"/>
  <c r="X197" i="11" s="1"/>
  <c r="Y197" i="11" s="1"/>
  <c r="R198" i="11"/>
  <c r="V281" i="11"/>
  <c r="H198" i="11"/>
  <c r="S197" i="11"/>
  <c r="W280" i="11"/>
  <c r="AD194" i="11"/>
  <c r="AB194" i="11"/>
  <c r="AC194" i="11"/>
  <c r="AE194" i="11" s="1"/>
  <c r="AA195" i="11"/>
  <c r="AF193" i="10"/>
  <c r="AG214" i="10" s="1"/>
  <c r="Z196" i="10"/>
  <c r="T198" i="10"/>
  <c r="L199" i="10" a="1"/>
  <c r="L199" i="10" s="1"/>
  <c r="U197" i="10"/>
  <c r="X197" i="10" s="1"/>
  <c r="Y197" i="10" s="1"/>
  <c r="R198" i="10"/>
  <c r="AC194" i="10"/>
  <c r="AE194" i="10" s="1"/>
  <c r="AA195" i="10"/>
  <c r="AD194" i="10"/>
  <c r="AB194" i="10"/>
  <c r="V281" i="10"/>
  <c r="S197" i="10"/>
  <c r="H198" i="10"/>
  <c r="W280" i="10"/>
  <c r="AG214" i="9"/>
  <c r="Z196" i="9"/>
  <c r="L199" i="9" a="1"/>
  <c r="L199" i="9" s="1"/>
  <c r="T198" i="9"/>
  <c r="V281" i="9"/>
  <c r="H198" i="9"/>
  <c r="S197" i="9"/>
  <c r="W280" i="9"/>
  <c r="R198" i="9"/>
  <c r="U197" i="9"/>
  <c r="X197" i="9" s="1"/>
  <c r="Y197" i="9" s="1"/>
  <c r="AD194" i="9"/>
  <c r="AB194" i="9"/>
  <c r="AC194" i="9"/>
  <c r="AE194" i="9" s="1"/>
  <c r="AA195" i="9"/>
  <c r="AF193" i="8"/>
  <c r="AG214" i="8" s="1"/>
  <c r="Z196" i="8"/>
  <c r="T199" i="8"/>
  <c r="L200" i="8" a="1"/>
  <c r="L200" i="8" s="1"/>
  <c r="AD194" i="8"/>
  <c r="AB194" i="8"/>
  <c r="AC194" i="8"/>
  <c r="AE194" i="8" s="1"/>
  <c r="AA195" i="8"/>
  <c r="R198" i="8"/>
  <c r="U197" i="8"/>
  <c r="X197" i="8" s="1"/>
  <c r="Y197" i="8" s="1"/>
  <c r="W280" i="8"/>
  <c r="V281" i="8"/>
  <c r="S197" i="8"/>
  <c r="H198" i="8"/>
  <c r="AF193" i="7"/>
  <c r="AG214" i="7" s="1"/>
  <c r="Z196" i="7"/>
  <c r="AD194" i="7"/>
  <c r="AB194" i="7"/>
  <c r="V281" i="7"/>
  <c r="H198" i="7"/>
  <c r="S197" i="7"/>
  <c r="R198" i="7"/>
  <c r="U197" i="7"/>
  <c r="X197" i="7" s="1"/>
  <c r="Y197" i="7" s="1"/>
  <c r="W280" i="7"/>
  <c r="AC194" i="7"/>
  <c r="AE194" i="7" s="1"/>
  <c r="AA195" i="7"/>
  <c r="T198" i="7"/>
  <c r="L199" i="7" a="1"/>
  <c r="L199" i="7" s="1"/>
  <c r="AF193" i="6"/>
  <c r="AG214" i="6" s="1"/>
  <c r="Z196" i="6"/>
  <c r="AB194" i="6"/>
  <c r="AD194" i="6"/>
  <c r="W280" i="6"/>
  <c r="R198" i="6"/>
  <c r="U197" i="6"/>
  <c r="X197" i="6" s="1"/>
  <c r="Y197" i="6" s="1"/>
  <c r="AC194" i="6"/>
  <c r="AE194" i="6" s="1"/>
  <c r="AA195" i="6"/>
  <c r="T199" i="6"/>
  <c r="L200" i="6" a="1"/>
  <c r="L200" i="6" s="1"/>
  <c r="V281" i="6"/>
  <c r="S197" i="6"/>
  <c r="H198" i="6"/>
  <c r="AF193" i="5"/>
  <c r="AG214" i="5" s="1"/>
  <c r="Z196" i="5"/>
  <c r="AD194" i="5"/>
  <c r="AB194" i="5"/>
  <c r="R198" i="5"/>
  <c r="U197" i="5"/>
  <c r="X197" i="5" s="1"/>
  <c r="Y197" i="5" s="1"/>
  <c r="L200" i="5" a="1"/>
  <c r="L200" i="5" s="1"/>
  <c r="T199" i="5"/>
  <c r="AC194" i="5"/>
  <c r="AE194" i="5" s="1"/>
  <c r="AA195" i="5"/>
  <c r="V281" i="5"/>
  <c r="S197" i="5"/>
  <c r="H198" i="5"/>
  <c r="W280" i="5"/>
  <c r="AF193" i="4"/>
  <c r="AG214" i="4" s="1"/>
  <c r="Z196" i="4"/>
  <c r="W280" i="4"/>
  <c r="R198" i="4"/>
  <c r="U197" i="4"/>
  <c r="X197" i="4" s="1"/>
  <c r="Y197" i="4" s="1"/>
  <c r="V281" i="4"/>
  <c r="S197" i="4"/>
  <c r="H198" i="4"/>
  <c r="AA195" i="4"/>
  <c r="AC194" i="4"/>
  <c r="AE194" i="4" s="1"/>
  <c r="L200" i="4" a="1"/>
  <c r="L200" i="4" s="1"/>
  <c r="T199" i="4"/>
  <c r="AD194" i="4"/>
  <c r="AB194" i="4"/>
  <c r="Z196" i="1"/>
  <c r="AD194" i="1"/>
  <c r="AB194" i="1"/>
  <c r="R198" i="1"/>
  <c r="U197" i="1"/>
  <c r="X197" i="1" s="1"/>
  <c r="Y197" i="1" s="1"/>
  <c r="L200" i="1" a="1"/>
  <c r="L200" i="1" s="1"/>
  <c r="T199" i="1"/>
  <c r="AF193" i="1"/>
  <c r="AG214" i="1" s="1"/>
  <c r="V281" i="1"/>
  <c r="S197" i="1"/>
  <c r="H198" i="1"/>
  <c r="W280" i="1"/>
  <c r="AA195" i="1"/>
  <c r="AC194" i="1"/>
  <c r="AE194" i="1" s="1"/>
  <c r="AF194" i="11" l="1"/>
  <c r="AG215" i="11" s="1"/>
  <c r="Z197" i="11"/>
  <c r="U198" i="11"/>
  <c r="X198" i="11" s="1"/>
  <c r="Y198" i="11" s="1"/>
  <c r="R199" i="11"/>
  <c r="L201" i="11" a="1"/>
  <c r="L201" i="11" s="1"/>
  <c r="T200" i="11"/>
  <c r="W281" i="11"/>
  <c r="AD195" i="11"/>
  <c r="AB195" i="11"/>
  <c r="AC195" i="11"/>
  <c r="AE195" i="11" s="1"/>
  <c r="AF195" i="11" s="1"/>
  <c r="AA196" i="11"/>
  <c r="V282" i="11"/>
  <c r="H199" i="11"/>
  <c r="S198" i="11"/>
  <c r="AF194" i="10"/>
  <c r="AG215" i="10" s="1"/>
  <c r="Z197" i="10"/>
  <c r="V282" i="10"/>
  <c r="H199" i="10"/>
  <c r="S198" i="10"/>
  <c r="W281" i="10"/>
  <c r="L200" i="10" a="1"/>
  <c r="L200" i="10" s="1"/>
  <c r="T199" i="10"/>
  <c r="AD195" i="10"/>
  <c r="AB195" i="10"/>
  <c r="AC195" i="10"/>
  <c r="AE195" i="10" s="1"/>
  <c r="AF195" i="10" s="1"/>
  <c r="AA196" i="10"/>
  <c r="U198" i="10"/>
  <c r="X198" i="10" s="1"/>
  <c r="Y198" i="10" s="1"/>
  <c r="R199" i="10"/>
  <c r="AF194" i="9"/>
  <c r="AG215" i="9" s="1"/>
  <c r="Z197" i="9"/>
  <c r="W281" i="9"/>
  <c r="L200" i="9" a="1"/>
  <c r="L200" i="9" s="1"/>
  <c r="T199" i="9"/>
  <c r="V282" i="9"/>
  <c r="S198" i="9"/>
  <c r="H199" i="9"/>
  <c r="U198" i="9"/>
  <c r="X198" i="9" s="1"/>
  <c r="Y198" i="9" s="1"/>
  <c r="R199" i="9"/>
  <c r="AC195" i="9"/>
  <c r="AE195" i="9" s="1"/>
  <c r="AF195" i="9" s="1"/>
  <c r="AA196" i="9"/>
  <c r="AD195" i="9"/>
  <c r="AB195" i="9"/>
  <c r="AF194" i="8"/>
  <c r="AG215" i="8" s="1"/>
  <c r="Z197" i="8"/>
  <c r="W281" i="8"/>
  <c r="L201" i="8" a="1"/>
  <c r="L201" i="8" s="1"/>
  <c r="T200" i="8"/>
  <c r="U198" i="8"/>
  <c r="X198" i="8" s="1"/>
  <c r="Y198" i="8" s="1"/>
  <c r="R199" i="8"/>
  <c r="AC195" i="8"/>
  <c r="AE195" i="8" s="1"/>
  <c r="AA196" i="8"/>
  <c r="AD195" i="8"/>
  <c r="AB195" i="8"/>
  <c r="V282" i="8"/>
  <c r="S198" i="8"/>
  <c r="H199" i="8"/>
  <c r="AF194" i="7"/>
  <c r="AG215" i="7" s="1"/>
  <c r="Z197" i="7"/>
  <c r="R199" i="7"/>
  <c r="U198" i="7"/>
  <c r="X198" i="7" s="1"/>
  <c r="Y198" i="7" s="1"/>
  <c r="V282" i="7"/>
  <c r="S198" i="7"/>
  <c r="H199" i="7"/>
  <c r="AD195" i="7"/>
  <c r="AB195" i="7"/>
  <c r="L200" i="7" a="1"/>
  <c r="L200" i="7" s="1"/>
  <c r="T199" i="7"/>
  <c r="AA196" i="7"/>
  <c r="AC195" i="7"/>
  <c r="AE195" i="7" s="1"/>
  <c r="W281" i="7"/>
  <c r="AF194" i="6"/>
  <c r="AG215" i="6" s="1"/>
  <c r="Z197" i="6"/>
  <c r="W281" i="6"/>
  <c r="AD195" i="6"/>
  <c r="AB195" i="6"/>
  <c r="T200" i="6"/>
  <c r="L201" i="6" a="1"/>
  <c r="L201" i="6" s="1"/>
  <c r="U198" i="6"/>
  <c r="X198" i="6" s="1"/>
  <c r="Y198" i="6" s="1"/>
  <c r="R199" i="6"/>
  <c r="V282" i="6"/>
  <c r="S198" i="6"/>
  <c r="H199" i="6"/>
  <c r="AC195" i="6"/>
  <c r="AE195" i="6" s="1"/>
  <c r="AA196" i="6"/>
  <c r="AF194" i="5"/>
  <c r="AG215" i="5" s="1"/>
  <c r="Z197" i="5"/>
  <c r="W281" i="5"/>
  <c r="L201" i="5" a="1"/>
  <c r="L201" i="5" s="1"/>
  <c r="T200" i="5"/>
  <c r="AD195" i="5"/>
  <c r="AB195" i="5"/>
  <c r="U198" i="5"/>
  <c r="X198" i="5" s="1"/>
  <c r="Y198" i="5" s="1"/>
  <c r="R199" i="5"/>
  <c r="V282" i="5"/>
  <c r="S198" i="5"/>
  <c r="H199" i="5"/>
  <c r="AA196" i="5"/>
  <c r="AC195" i="5"/>
  <c r="AE195" i="5" s="1"/>
  <c r="AF195" i="5" s="1"/>
  <c r="AF194" i="4"/>
  <c r="AG215" i="4" s="1"/>
  <c r="Z197" i="4"/>
  <c r="L201" i="4" a="1"/>
  <c r="L201" i="4" s="1"/>
  <c r="T200" i="4"/>
  <c r="AB195" i="4"/>
  <c r="AD195" i="4"/>
  <c r="W281" i="4"/>
  <c r="U198" i="4"/>
  <c r="X198" i="4" s="1"/>
  <c r="Y198" i="4" s="1"/>
  <c r="R199" i="4"/>
  <c r="AC195" i="4"/>
  <c r="AE195" i="4" s="1"/>
  <c r="AF195" i="4" s="1"/>
  <c r="AA196" i="4"/>
  <c r="V282" i="4"/>
  <c r="H199" i="4"/>
  <c r="S198" i="4"/>
  <c r="Z197" i="1"/>
  <c r="T200" i="1"/>
  <c r="L201" i="1" a="1"/>
  <c r="L201" i="1" s="1"/>
  <c r="V282" i="1"/>
  <c r="H199" i="1"/>
  <c r="S198" i="1"/>
  <c r="W281" i="1"/>
  <c r="AC195" i="1"/>
  <c r="AE195" i="1" s="1"/>
  <c r="AA196" i="1"/>
  <c r="R199" i="1"/>
  <c r="U198" i="1"/>
  <c r="X198" i="1" s="1"/>
  <c r="Y198" i="1" s="1"/>
  <c r="AF194" i="1"/>
  <c r="AG215" i="1" s="1"/>
  <c r="AB195" i="1"/>
  <c r="AD195" i="1"/>
  <c r="AG216" i="11" l="1"/>
  <c r="Z198" i="11"/>
  <c r="U199" i="11"/>
  <c r="X199" i="11" s="1"/>
  <c r="Y199" i="11" s="1"/>
  <c r="R200" i="11"/>
  <c r="AD196" i="11"/>
  <c r="AB196" i="11"/>
  <c r="L202" i="11" a="1"/>
  <c r="L202" i="11" s="1"/>
  <c r="T201" i="11"/>
  <c r="W282" i="11"/>
  <c r="AC196" i="11"/>
  <c r="AE196" i="11" s="1"/>
  <c r="AA197" i="11"/>
  <c r="V283" i="11"/>
  <c r="H200" i="11"/>
  <c r="S199" i="11"/>
  <c r="AG216" i="10"/>
  <c r="Z198" i="10"/>
  <c r="AD196" i="10"/>
  <c r="AB196" i="10"/>
  <c r="L201" i="10" a="1"/>
  <c r="L201" i="10" s="1"/>
  <c r="T200" i="10"/>
  <c r="V283" i="10"/>
  <c r="H200" i="10"/>
  <c r="S199" i="10"/>
  <c r="W282" i="10"/>
  <c r="U199" i="10"/>
  <c r="X199" i="10" s="1"/>
  <c r="Y199" i="10" s="1"/>
  <c r="R200" i="10"/>
  <c r="AC196" i="10"/>
  <c r="AE196" i="10" s="1"/>
  <c r="AA197" i="10"/>
  <c r="AG216" i="9"/>
  <c r="Z198" i="9"/>
  <c r="L201" i="9" a="1"/>
  <c r="L201" i="9" s="1"/>
  <c r="T200" i="9"/>
  <c r="V283" i="9"/>
  <c r="H200" i="9"/>
  <c r="S199" i="9"/>
  <c r="W282" i="9"/>
  <c r="AA197" i="9"/>
  <c r="AC196" i="9"/>
  <c r="AE196" i="9" s="1"/>
  <c r="AD196" i="9"/>
  <c r="AB196" i="9"/>
  <c r="U199" i="9"/>
  <c r="X199" i="9" s="1"/>
  <c r="Y199" i="9" s="1"/>
  <c r="R200" i="9"/>
  <c r="AF195" i="8"/>
  <c r="AG216" i="8" s="1"/>
  <c r="Z198" i="8"/>
  <c r="AD196" i="8"/>
  <c r="AB196" i="8"/>
  <c r="U199" i="8"/>
  <c r="X199" i="8" s="1"/>
  <c r="Y199" i="8" s="1"/>
  <c r="R200" i="8"/>
  <c r="V283" i="8"/>
  <c r="H200" i="8"/>
  <c r="S199" i="8"/>
  <c r="AC196" i="8"/>
  <c r="AE196" i="8" s="1"/>
  <c r="AA197" i="8"/>
  <c r="L202" i="8" a="1"/>
  <c r="L202" i="8" s="1"/>
  <c r="T201" i="8"/>
  <c r="W282" i="8"/>
  <c r="AF195" i="7"/>
  <c r="AG216" i="7" s="1"/>
  <c r="Z198" i="7"/>
  <c r="AD196" i="7"/>
  <c r="AB196" i="7"/>
  <c r="W282" i="7"/>
  <c r="V283" i="7"/>
  <c r="H200" i="7"/>
  <c r="S199" i="7"/>
  <c r="AA197" i="7"/>
  <c r="AC196" i="7"/>
  <c r="AE196" i="7" s="1"/>
  <c r="L201" i="7" a="1"/>
  <c r="L201" i="7" s="1"/>
  <c r="T200" i="7"/>
  <c r="U199" i="7"/>
  <c r="X199" i="7" s="1"/>
  <c r="Y199" i="7" s="1"/>
  <c r="R200" i="7"/>
  <c r="AF195" i="6"/>
  <c r="AG216" i="6" s="1"/>
  <c r="Z198" i="6"/>
  <c r="V283" i="6"/>
  <c r="H200" i="6"/>
  <c r="S199" i="6"/>
  <c r="W282" i="6"/>
  <c r="U199" i="6"/>
  <c r="X199" i="6" s="1"/>
  <c r="Y199" i="6" s="1"/>
  <c r="R200" i="6"/>
  <c r="AD196" i="6"/>
  <c r="AB196" i="6"/>
  <c r="AC196" i="6"/>
  <c r="AE196" i="6" s="1"/>
  <c r="AA197" i="6"/>
  <c r="L202" i="6" a="1"/>
  <c r="L202" i="6" s="1"/>
  <c r="T201" i="6"/>
  <c r="AG216" i="5"/>
  <c r="Z198" i="5"/>
  <c r="AB196" i="5"/>
  <c r="AD196" i="5"/>
  <c r="T201" i="5"/>
  <c r="L202" i="5" a="1"/>
  <c r="L202" i="5" s="1"/>
  <c r="V283" i="5"/>
  <c r="H200" i="5"/>
  <c r="S199" i="5"/>
  <c r="W282" i="5"/>
  <c r="AA197" i="5"/>
  <c r="AC196" i="5"/>
  <c r="AE196" i="5" s="1"/>
  <c r="U199" i="5"/>
  <c r="X199" i="5" s="1"/>
  <c r="Y199" i="5" s="1"/>
  <c r="R200" i="5"/>
  <c r="AG216" i="4"/>
  <c r="Z198" i="4"/>
  <c r="V283" i="4"/>
  <c r="H200" i="4"/>
  <c r="S199" i="4"/>
  <c r="W282" i="4"/>
  <c r="U199" i="4"/>
  <c r="X199" i="4" s="1"/>
  <c r="Y199" i="4" s="1"/>
  <c r="R200" i="4"/>
  <c r="AD196" i="4"/>
  <c r="AB196" i="4"/>
  <c r="AC196" i="4"/>
  <c r="AE196" i="4" s="1"/>
  <c r="AA197" i="4"/>
  <c r="L202" i="4" a="1"/>
  <c r="L202" i="4" s="1"/>
  <c r="T201" i="4"/>
  <c r="Z198" i="1"/>
  <c r="AF195" i="1"/>
  <c r="AG216" i="1" s="1"/>
  <c r="L202" i="1" a="1"/>
  <c r="L202" i="1" s="1"/>
  <c r="T201" i="1"/>
  <c r="AC196" i="1"/>
  <c r="AE196" i="1" s="1"/>
  <c r="AA197" i="1"/>
  <c r="U199" i="1"/>
  <c r="X199" i="1" s="1"/>
  <c r="Y199" i="1" s="1"/>
  <c r="R200" i="1"/>
  <c r="AB196" i="1"/>
  <c r="AD196" i="1"/>
  <c r="V283" i="1"/>
  <c r="H200" i="1"/>
  <c r="S199" i="1"/>
  <c r="W282" i="1"/>
  <c r="AF196" i="11" l="1"/>
  <c r="AG217" i="11" s="1"/>
  <c r="Z199" i="11"/>
  <c r="W283" i="11"/>
  <c r="AD197" i="11"/>
  <c r="AB197" i="11"/>
  <c r="R201" i="11"/>
  <c r="U200" i="11"/>
  <c r="X200" i="11" s="1"/>
  <c r="Y200" i="11" s="1"/>
  <c r="T202" i="11"/>
  <c r="L203" i="11" a="1"/>
  <c r="L203" i="11" s="1"/>
  <c r="AA198" i="11"/>
  <c r="AC197" i="11"/>
  <c r="AE197" i="11" s="1"/>
  <c r="AF197" i="11" s="1"/>
  <c r="V284" i="11"/>
  <c r="H201" i="11"/>
  <c r="S200" i="11"/>
  <c r="AF196" i="10"/>
  <c r="AG217" i="10" s="1"/>
  <c r="Z199" i="10"/>
  <c r="W283" i="10"/>
  <c r="L202" i="10" a="1"/>
  <c r="L202" i="10" s="1"/>
  <c r="T201" i="10"/>
  <c r="V284" i="10"/>
  <c r="H201" i="10"/>
  <c r="S200" i="10"/>
  <c r="AD197" i="10"/>
  <c r="AB197" i="10"/>
  <c r="AC197" i="10"/>
  <c r="AE197" i="10" s="1"/>
  <c r="AA198" i="10"/>
  <c r="U200" i="10"/>
  <c r="X200" i="10" s="1"/>
  <c r="Y200" i="10" s="1"/>
  <c r="R201" i="10"/>
  <c r="AF196" i="9"/>
  <c r="AG217" i="9" s="1"/>
  <c r="Z199" i="9"/>
  <c r="V284" i="9"/>
  <c r="H201" i="9"/>
  <c r="S200" i="9"/>
  <c r="AB197" i="9"/>
  <c r="AD197" i="9"/>
  <c r="W283" i="9"/>
  <c r="U200" i="9"/>
  <c r="X200" i="9" s="1"/>
  <c r="Y200" i="9" s="1"/>
  <c r="R201" i="9"/>
  <c r="L202" i="9" a="1"/>
  <c r="L202" i="9" s="1"/>
  <c r="T201" i="9"/>
  <c r="AC197" i="9"/>
  <c r="AE197" i="9" s="1"/>
  <c r="AA198" i="9"/>
  <c r="AF196" i="8"/>
  <c r="AG217" i="8" s="1"/>
  <c r="Z199" i="8"/>
  <c r="L203" i="8" a="1"/>
  <c r="L203" i="8" s="1"/>
  <c r="T202" i="8"/>
  <c r="AD197" i="8"/>
  <c r="AB197" i="8"/>
  <c r="V284" i="8"/>
  <c r="H201" i="8"/>
  <c r="S200" i="8"/>
  <c r="U200" i="8"/>
  <c r="X200" i="8" s="1"/>
  <c r="Y200" i="8" s="1"/>
  <c r="R201" i="8"/>
  <c r="W283" i="8"/>
  <c r="AC197" i="8"/>
  <c r="AE197" i="8" s="1"/>
  <c r="AF197" i="8" s="1"/>
  <c r="AA198" i="8"/>
  <c r="AF196" i="7"/>
  <c r="AG217" i="7" s="1"/>
  <c r="AC197" i="7"/>
  <c r="AE197" i="7" s="1"/>
  <c r="AA198" i="7"/>
  <c r="Z199" i="7"/>
  <c r="T201" i="7"/>
  <c r="L202" i="7" a="1"/>
  <c r="L202" i="7" s="1"/>
  <c r="V284" i="7"/>
  <c r="H201" i="7"/>
  <c r="S200" i="7"/>
  <c r="AD197" i="7"/>
  <c r="AB197" i="7"/>
  <c r="W283" i="7"/>
  <c r="R201" i="7"/>
  <c r="U200" i="7"/>
  <c r="X200" i="7" s="1"/>
  <c r="Y200" i="7" s="1"/>
  <c r="AF196" i="6"/>
  <c r="AG217" i="6" s="1"/>
  <c r="Z199" i="6"/>
  <c r="AD197" i="6"/>
  <c r="AB197" i="6"/>
  <c r="V284" i="6"/>
  <c r="H201" i="6"/>
  <c r="S200" i="6"/>
  <c r="U200" i="6"/>
  <c r="X200" i="6" s="1"/>
  <c r="Y200" i="6" s="1"/>
  <c r="R201" i="6"/>
  <c r="W283" i="6"/>
  <c r="AC197" i="6"/>
  <c r="AE197" i="6" s="1"/>
  <c r="AA198" i="6"/>
  <c r="L203" i="6" a="1"/>
  <c r="L203" i="6" s="1"/>
  <c r="T202" i="6"/>
  <c r="AF196" i="5"/>
  <c r="AG217" i="5" s="1"/>
  <c r="Z199" i="5"/>
  <c r="V284" i="5"/>
  <c r="H201" i="5"/>
  <c r="S200" i="5"/>
  <c r="AD197" i="5"/>
  <c r="AB197" i="5"/>
  <c r="W283" i="5"/>
  <c r="AC197" i="5"/>
  <c r="AE197" i="5" s="1"/>
  <c r="AA198" i="5"/>
  <c r="L203" i="5" a="1"/>
  <c r="L203" i="5" s="1"/>
  <c r="T202" i="5"/>
  <c r="R201" i="5"/>
  <c r="U200" i="5"/>
  <c r="X200" i="5" s="1"/>
  <c r="Y200" i="5" s="1"/>
  <c r="AF196" i="4"/>
  <c r="AG217" i="4" s="1"/>
  <c r="Z199" i="4"/>
  <c r="R201" i="4"/>
  <c r="U200" i="4"/>
  <c r="X200" i="4" s="1"/>
  <c r="Y200" i="4" s="1"/>
  <c r="T202" i="4"/>
  <c r="L203" i="4" a="1"/>
  <c r="L203" i="4" s="1"/>
  <c r="AC197" i="4"/>
  <c r="AE197" i="4" s="1"/>
  <c r="AA198" i="4"/>
  <c r="V284" i="4"/>
  <c r="H201" i="4"/>
  <c r="S200" i="4"/>
  <c r="W283" i="4"/>
  <c r="AD197" i="4"/>
  <c r="AB197" i="4"/>
  <c r="Z199" i="1"/>
  <c r="R201" i="1"/>
  <c r="U200" i="1"/>
  <c r="X200" i="1" s="1"/>
  <c r="Y200" i="1" s="1"/>
  <c r="AD197" i="1"/>
  <c r="AB197" i="1"/>
  <c r="T202" i="1"/>
  <c r="L203" i="1" a="1"/>
  <c r="L203" i="1" s="1"/>
  <c r="AC197" i="1"/>
  <c r="AE197" i="1" s="1"/>
  <c r="AA198" i="1"/>
  <c r="V284" i="1"/>
  <c r="H201" i="1"/>
  <c r="S200" i="1"/>
  <c r="W283" i="1"/>
  <c r="AF196" i="1"/>
  <c r="AG217" i="1" s="1"/>
  <c r="AG218" i="11" l="1"/>
  <c r="Z200" i="11"/>
  <c r="R202" i="11"/>
  <c r="U201" i="11"/>
  <c r="X201" i="11" s="1"/>
  <c r="Y201" i="11" s="1"/>
  <c r="W284" i="11"/>
  <c r="AB198" i="11"/>
  <c r="AD198" i="11"/>
  <c r="AA199" i="11"/>
  <c r="AC198" i="11"/>
  <c r="AE198" i="11" s="1"/>
  <c r="T203" i="11"/>
  <c r="L204" i="11" a="1"/>
  <c r="L204" i="11" s="1"/>
  <c r="V285" i="11"/>
  <c r="H202" i="11"/>
  <c r="S201" i="11"/>
  <c r="AF197" i="10"/>
  <c r="AG218" i="10" s="1"/>
  <c r="Z200" i="10"/>
  <c r="L203" i="10" a="1"/>
  <c r="L203" i="10" s="1"/>
  <c r="T202" i="10"/>
  <c r="V285" i="10"/>
  <c r="H202" i="10"/>
  <c r="S201" i="10"/>
  <c r="AD198" i="10"/>
  <c r="AB198" i="10"/>
  <c r="W284" i="10"/>
  <c r="U201" i="10"/>
  <c r="X201" i="10" s="1"/>
  <c r="Y201" i="10" s="1"/>
  <c r="R202" i="10"/>
  <c r="AC198" i="10"/>
  <c r="AE198" i="10" s="1"/>
  <c r="AA199" i="10"/>
  <c r="AF197" i="9"/>
  <c r="AG218" i="9" s="1"/>
  <c r="Z200" i="9"/>
  <c r="AD198" i="9"/>
  <c r="AB198" i="9"/>
  <c r="L203" i="9" a="1"/>
  <c r="L203" i="9" s="1"/>
  <c r="T202" i="9"/>
  <c r="V285" i="9"/>
  <c r="S201" i="9"/>
  <c r="H202" i="9"/>
  <c r="W284" i="9"/>
  <c r="AA199" i="9"/>
  <c r="AC198" i="9"/>
  <c r="AE198" i="9" s="1"/>
  <c r="AF198" i="9" s="1"/>
  <c r="R202" i="9"/>
  <c r="U201" i="9"/>
  <c r="X201" i="9" s="1"/>
  <c r="Y201" i="9" s="1"/>
  <c r="AG218" i="8"/>
  <c r="Z200" i="8"/>
  <c r="L204" i="8" a="1"/>
  <c r="L204" i="8" s="1"/>
  <c r="T203" i="8"/>
  <c r="AC198" i="8"/>
  <c r="AE198" i="8" s="1"/>
  <c r="AA199" i="8"/>
  <c r="U201" i="8"/>
  <c r="X201" i="8" s="1"/>
  <c r="Y201" i="8" s="1"/>
  <c r="R202" i="8"/>
  <c r="W284" i="8"/>
  <c r="V285" i="8"/>
  <c r="H202" i="8"/>
  <c r="S201" i="8"/>
  <c r="AD198" i="8"/>
  <c r="AB198" i="8"/>
  <c r="AF197" i="7"/>
  <c r="AG218" i="7" s="1"/>
  <c r="Z200" i="7"/>
  <c r="L203" i="7" a="1"/>
  <c r="L203" i="7" s="1"/>
  <c r="T202" i="7"/>
  <c r="AD198" i="7"/>
  <c r="AB198" i="7"/>
  <c r="R202" i="7"/>
  <c r="U201" i="7"/>
  <c r="X201" i="7" s="1"/>
  <c r="Y201" i="7" s="1"/>
  <c r="V285" i="7"/>
  <c r="S201" i="7"/>
  <c r="H202" i="7"/>
  <c r="W284" i="7"/>
  <c r="AC198" i="7"/>
  <c r="AE198" i="7" s="1"/>
  <c r="AA199" i="7"/>
  <c r="AF197" i="6"/>
  <c r="AG218" i="6" s="1"/>
  <c r="Z200" i="6"/>
  <c r="AD198" i="6"/>
  <c r="AB198" i="6"/>
  <c r="U201" i="6"/>
  <c r="X201" i="6" s="1"/>
  <c r="Y201" i="6" s="1"/>
  <c r="R202" i="6"/>
  <c r="V285" i="6"/>
  <c r="H202" i="6"/>
  <c r="S201" i="6"/>
  <c r="W284" i="6"/>
  <c r="AC198" i="6"/>
  <c r="AE198" i="6" s="1"/>
  <c r="AA199" i="6"/>
  <c r="L204" i="6" a="1"/>
  <c r="L204" i="6" s="1"/>
  <c r="T203" i="6"/>
  <c r="AF197" i="5"/>
  <c r="AG218" i="5" s="1"/>
  <c r="Z200" i="5"/>
  <c r="L204" i="5" a="1"/>
  <c r="L204" i="5" s="1"/>
  <c r="T203" i="5"/>
  <c r="W284" i="5"/>
  <c r="AA199" i="5"/>
  <c r="AC198" i="5"/>
  <c r="AE198" i="5" s="1"/>
  <c r="AF198" i="5" s="1"/>
  <c r="AD198" i="5"/>
  <c r="AB198" i="5"/>
  <c r="V285" i="5"/>
  <c r="S201" i="5"/>
  <c r="H202" i="5"/>
  <c r="R202" i="5"/>
  <c r="U201" i="5"/>
  <c r="X201" i="5" s="1"/>
  <c r="Y201" i="5" s="1"/>
  <c r="AF197" i="4"/>
  <c r="AG218" i="4" s="1"/>
  <c r="Z200" i="4"/>
  <c r="T203" i="4"/>
  <c r="L204" i="4" a="1"/>
  <c r="L204" i="4" s="1"/>
  <c r="V285" i="4"/>
  <c r="H202" i="4"/>
  <c r="S201" i="4"/>
  <c r="AB198" i="4"/>
  <c r="AD198" i="4"/>
  <c r="AC198" i="4"/>
  <c r="AE198" i="4" s="1"/>
  <c r="AA199" i="4"/>
  <c r="W284" i="4"/>
  <c r="R202" i="4"/>
  <c r="U201" i="4"/>
  <c r="X201" i="4" s="1"/>
  <c r="Y201" i="4" s="1"/>
  <c r="Z200" i="1"/>
  <c r="V285" i="1"/>
  <c r="S201" i="1"/>
  <c r="H202" i="1"/>
  <c r="W284" i="1"/>
  <c r="T203" i="1"/>
  <c r="L204" i="1" a="1"/>
  <c r="L204" i="1" s="1"/>
  <c r="AF197" i="1"/>
  <c r="AG218" i="1" s="1"/>
  <c r="AA199" i="1"/>
  <c r="AC198" i="1"/>
  <c r="AE198" i="1" s="1"/>
  <c r="AD198" i="1"/>
  <c r="AB198" i="1"/>
  <c r="R202" i="1"/>
  <c r="U201" i="1"/>
  <c r="X201" i="1" s="1"/>
  <c r="Y201" i="1" s="1"/>
  <c r="AF198" i="11" l="1"/>
  <c r="AG219" i="11" s="1"/>
  <c r="Z201" i="11"/>
  <c r="T204" i="11"/>
  <c r="L205" i="11" a="1"/>
  <c r="L205" i="11" s="1"/>
  <c r="R203" i="11"/>
  <c r="U202" i="11"/>
  <c r="X202" i="11" s="1"/>
  <c r="Y202" i="11" s="1"/>
  <c r="AC199" i="11"/>
  <c r="AE199" i="11" s="1"/>
  <c r="AA200" i="11"/>
  <c r="AD199" i="11"/>
  <c r="AB199" i="11"/>
  <c r="V286" i="11"/>
  <c r="S202" i="11"/>
  <c r="H203" i="11"/>
  <c r="W285" i="11"/>
  <c r="AF198" i="10"/>
  <c r="AG219" i="10" s="1"/>
  <c r="Z201" i="10"/>
  <c r="R203" i="10"/>
  <c r="U202" i="10"/>
  <c r="X202" i="10" s="1"/>
  <c r="Y202" i="10" s="1"/>
  <c r="L204" i="10" a="1"/>
  <c r="L204" i="10" s="1"/>
  <c r="T203" i="10"/>
  <c r="W285" i="10"/>
  <c r="V286" i="10"/>
  <c r="H203" i="10"/>
  <c r="S202" i="10"/>
  <c r="AD199" i="10"/>
  <c r="AB199" i="10"/>
  <c r="AA200" i="10"/>
  <c r="AC199" i="10"/>
  <c r="AE199" i="10" s="1"/>
  <c r="AF199" i="10" s="1"/>
  <c r="AG219" i="9"/>
  <c r="T203" i="9"/>
  <c r="L204" i="9" a="1"/>
  <c r="L204" i="9" s="1"/>
  <c r="V286" i="9"/>
  <c r="S202" i="9"/>
  <c r="H203" i="9"/>
  <c r="W285" i="9"/>
  <c r="Z201" i="9"/>
  <c r="AB199" i="9"/>
  <c r="AD199" i="9"/>
  <c r="R203" i="9"/>
  <c r="U202" i="9"/>
  <c r="X202" i="9" s="1"/>
  <c r="Y202" i="9" s="1"/>
  <c r="AA200" i="9"/>
  <c r="AC199" i="9"/>
  <c r="AE199" i="9" s="1"/>
  <c r="AF198" i="8"/>
  <c r="AG219" i="8" s="1"/>
  <c r="Z201" i="8"/>
  <c r="L205" i="8" a="1"/>
  <c r="L205" i="8" s="1"/>
  <c r="T204" i="8"/>
  <c r="W285" i="8"/>
  <c r="V286" i="8"/>
  <c r="H203" i="8"/>
  <c r="S202" i="8"/>
  <c r="AC199" i="8"/>
  <c r="AE199" i="8" s="1"/>
  <c r="AF199" i="8" s="1"/>
  <c r="AA200" i="8"/>
  <c r="U202" i="8"/>
  <c r="X202" i="8" s="1"/>
  <c r="Y202" i="8" s="1"/>
  <c r="R203" i="8"/>
  <c r="AD199" i="8"/>
  <c r="AB199" i="8"/>
  <c r="AF198" i="7"/>
  <c r="AG219" i="7" s="1"/>
  <c r="Z201" i="7"/>
  <c r="L204" i="7" a="1"/>
  <c r="L204" i="7" s="1"/>
  <c r="T203" i="7"/>
  <c r="U202" i="7"/>
  <c r="X202" i="7" s="1"/>
  <c r="Y202" i="7" s="1"/>
  <c r="R203" i="7"/>
  <c r="AA200" i="7"/>
  <c r="AC199" i="7"/>
  <c r="AE199" i="7" s="1"/>
  <c r="V286" i="7"/>
  <c r="H203" i="7"/>
  <c r="S202" i="7"/>
  <c r="W285" i="7"/>
  <c r="AD199" i="7"/>
  <c r="AB199" i="7"/>
  <c r="AF198" i="6"/>
  <c r="AG219" i="6" s="1"/>
  <c r="Z201" i="6"/>
  <c r="V286" i="6"/>
  <c r="H203" i="6"/>
  <c r="S202" i="6"/>
  <c r="W285" i="6"/>
  <c r="AC199" i="6"/>
  <c r="AE199" i="6" s="1"/>
  <c r="AA200" i="6"/>
  <c r="U202" i="6"/>
  <c r="X202" i="6" s="1"/>
  <c r="Y202" i="6" s="1"/>
  <c r="R203" i="6"/>
  <c r="L205" i="6" a="1"/>
  <c r="L205" i="6" s="1"/>
  <c r="T204" i="6"/>
  <c r="AD199" i="6"/>
  <c r="AB199" i="6"/>
  <c r="AG219" i="5"/>
  <c r="Z201" i="5"/>
  <c r="V286" i="5"/>
  <c r="H203" i="5"/>
  <c r="S202" i="5"/>
  <c r="T204" i="5"/>
  <c r="L205" i="5" a="1"/>
  <c r="L205" i="5" s="1"/>
  <c r="R203" i="5"/>
  <c r="U202" i="5"/>
  <c r="X202" i="5" s="1"/>
  <c r="Y202" i="5" s="1"/>
  <c r="AA200" i="5"/>
  <c r="AC199" i="5"/>
  <c r="AE199" i="5" s="1"/>
  <c r="W285" i="5"/>
  <c r="AB199" i="5"/>
  <c r="AD199" i="5"/>
  <c r="AF198" i="4"/>
  <c r="AG219" i="4" s="1"/>
  <c r="Z201" i="4"/>
  <c r="AD199" i="4"/>
  <c r="AB199" i="4"/>
  <c r="V286" i="4"/>
  <c r="S202" i="4"/>
  <c r="H203" i="4"/>
  <c r="W285" i="4"/>
  <c r="AA200" i="4"/>
  <c r="AC199" i="4"/>
  <c r="AE199" i="4" s="1"/>
  <c r="T204" i="4"/>
  <c r="L205" i="4" a="1"/>
  <c r="L205" i="4" s="1"/>
  <c r="R203" i="4"/>
  <c r="U202" i="4"/>
  <c r="X202" i="4" s="1"/>
  <c r="Y202" i="4" s="1"/>
  <c r="Z201" i="1"/>
  <c r="AF198" i="1"/>
  <c r="AG219" i="1" s="1"/>
  <c r="AB199" i="1"/>
  <c r="AD199" i="1"/>
  <c r="AA200" i="1"/>
  <c r="AC199" i="1"/>
  <c r="AE199" i="1" s="1"/>
  <c r="T204" i="1"/>
  <c r="L205" i="1" a="1"/>
  <c r="L205" i="1" s="1"/>
  <c r="V286" i="1"/>
  <c r="H203" i="1"/>
  <c r="S202" i="1"/>
  <c r="W285" i="1"/>
  <c r="U202" i="1"/>
  <c r="X202" i="1" s="1"/>
  <c r="Y202" i="1" s="1"/>
  <c r="R203" i="1"/>
  <c r="AF199" i="11" l="1"/>
  <c r="AG220" i="11" s="1"/>
  <c r="Z202" i="11"/>
  <c r="U203" i="11"/>
  <c r="X203" i="11" s="1"/>
  <c r="Y203" i="11" s="1"/>
  <c r="R204" i="11"/>
  <c r="L206" i="11" a="1"/>
  <c r="L206" i="11" s="1"/>
  <c r="T205" i="11"/>
  <c r="AD200" i="11"/>
  <c r="AB200" i="11"/>
  <c r="W286" i="11"/>
  <c r="AC200" i="11"/>
  <c r="AE200" i="11" s="1"/>
  <c r="AF200" i="11" s="1"/>
  <c r="AA201" i="11"/>
  <c r="V287" i="11"/>
  <c r="S203" i="11"/>
  <c r="H204" i="11"/>
  <c r="AG220" i="10"/>
  <c r="Z202" i="10"/>
  <c r="V287" i="10"/>
  <c r="H204" i="10"/>
  <c r="S203" i="10"/>
  <c r="W286" i="10"/>
  <c r="R204" i="10"/>
  <c r="U203" i="10"/>
  <c r="X203" i="10" s="1"/>
  <c r="Y203" i="10" s="1"/>
  <c r="T204" i="10"/>
  <c r="L205" i="10" a="1"/>
  <c r="L205" i="10" s="1"/>
  <c r="AA201" i="10"/>
  <c r="AC200" i="10"/>
  <c r="AE200" i="10" s="1"/>
  <c r="AB200" i="10"/>
  <c r="AD200" i="10"/>
  <c r="AF199" i="9"/>
  <c r="AG220" i="9" s="1"/>
  <c r="R204" i="9"/>
  <c r="U203" i="9"/>
  <c r="X203" i="9" s="1"/>
  <c r="Y203" i="9" s="1"/>
  <c r="W286" i="9"/>
  <c r="AC200" i="9"/>
  <c r="AE200" i="9" s="1"/>
  <c r="AA201" i="9"/>
  <c r="V287" i="9"/>
  <c r="S203" i="9"/>
  <c r="H204" i="9"/>
  <c r="T204" i="9"/>
  <c r="L205" i="9" a="1"/>
  <c r="L205" i="9" s="1"/>
  <c r="Z202" i="9"/>
  <c r="AD200" i="9"/>
  <c r="AB200" i="9"/>
  <c r="AG220" i="8"/>
  <c r="Z202" i="8"/>
  <c r="AD200" i="8"/>
  <c r="AB200" i="8"/>
  <c r="R204" i="8"/>
  <c r="U203" i="8"/>
  <c r="X203" i="8" s="1"/>
  <c r="Y203" i="8" s="1"/>
  <c r="T205" i="8"/>
  <c r="L206" i="8" a="1"/>
  <c r="L206" i="8" s="1"/>
  <c r="AA201" i="8"/>
  <c r="AC200" i="8"/>
  <c r="AE200" i="8" s="1"/>
  <c r="V287" i="8"/>
  <c r="H204" i="8"/>
  <c r="S203" i="8"/>
  <c r="W286" i="8"/>
  <c r="AF199" i="7"/>
  <c r="AG220" i="7" s="1"/>
  <c r="Z202" i="7"/>
  <c r="V287" i="7"/>
  <c r="H204" i="7"/>
  <c r="S203" i="7"/>
  <c r="AB200" i="7"/>
  <c r="AD200" i="7"/>
  <c r="R204" i="7"/>
  <c r="U203" i="7"/>
  <c r="X203" i="7" s="1"/>
  <c r="Y203" i="7" s="1"/>
  <c r="W286" i="7"/>
  <c r="AC200" i="7"/>
  <c r="AE200" i="7" s="1"/>
  <c r="AA201" i="7"/>
  <c r="T204" i="7"/>
  <c r="L205" i="7" a="1"/>
  <c r="L205" i="7" s="1"/>
  <c r="AF199" i="6"/>
  <c r="AG220" i="6" s="1"/>
  <c r="Z202" i="6"/>
  <c r="T205" i="6"/>
  <c r="L206" i="6" a="1"/>
  <c r="L206" i="6" s="1"/>
  <c r="AD200" i="6"/>
  <c r="AB200" i="6"/>
  <c r="W286" i="6"/>
  <c r="AA201" i="6"/>
  <c r="AC200" i="6"/>
  <c r="AE200" i="6" s="1"/>
  <c r="R204" i="6"/>
  <c r="U203" i="6"/>
  <c r="X203" i="6" s="1"/>
  <c r="Y203" i="6" s="1"/>
  <c r="V287" i="6"/>
  <c r="H204" i="6"/>
  <c r="S203" i="6"/>
  <c r="AF199" i="5"/>
  <c r="AG220" i="5" s="1"/>
  <c r="Z202" i="5"/>
  <c r="L206" i="5" a="1"/>
  <c r="L206" i="5" s="1"/>
  <c r="T205" i="5"/>
  <c r="W286" i="5"/>
  <c r="AB200" i="5"/>
  <c r="AD200" i="5"/>
  <c r="AC200" i="5"/>
  <c r="AE200" i="5" s="1"/>
  <c r="AF200" i="5" s="1"/>
  <c r="AA201" i="5"/>
  <c r="R204" i="5"/>
  <c r="U203" i="5"/>
  <c r="X203" i="5" s="1"/>
  <c r="Y203" i="5" s="1"/>
  <c r="V287" i="5"/>
  <c r="H204" i="5"/>
  <c r="S203" i="5"/>
  <c r="AF199" i="4"/>
  <c r="AG220" i="4" s="1"/>
  <c r="Z202" i="4"/>
  <c r="L206" i="4" a="1"/>
  <c r="L206" i="4" s="1"/>
  <c r="T205" i="4"/>
  <c r="U203" i="4"/>
  <c r="X203" i="4" s="1"/>
  <c r="Y203" i="4" s="1"/>
  <c r="R204" i="4"/>
  <c r="V287" i="4"/>
  <c r="H204" i="4"/>
  <c r="S203" i="4"/>
  <c r="W286" i="4"/>
  <c r="AC200" i="4"/>
  <c r="AE200" i="4" s="1"/>
  <c r="AA201" i="4"/>
  <c r="AB200" i="4"/>
  <c r="AD200" i="4"/>
  <c r="Z202" i="1"/>
  <c r="W286" i="1"/>
  <c r="V287" i="1"/>
  <c r="H204" i="1"/>
  <c r="S203" i="1"/>
  <c r="AF199" i="1"/>
  <c r="AG220" i="1" s="1"/>
  <c r="AC200" i="1"/>
  <c r="AE200" i="1" s="1"/>
  <c r="AA201" i="1"/>
  <c r="L206" i="1" a="1"/>
  <c r="L206" i="1" s="1"/>
  <c r="T205" i="1"/>
  <c r="AD200" i="1"/>
  <c r="AB200" i="1"/>
  <c r="R204" i="1"/>
  <c r="U203" i="1"/>
  <c r="X203" i="1" s="1"/>
  <c r="Y203" i="1" s="1"/>
  <c r="AG221" i="11" l="1"/>
  <c r="Z203" i="11"/>
  <c r="W287" i="11"/>
  <c r="L207" i="11" a="1"/>
  <c r="L207" i="11" s="1"/>
  <c r="T206" i="11"/>
  <c r="U204" i="11"/>
  <c r="X204" i="11" s="1"/>
  <c r="Y204" i="11" s="1"/>
  <c r="R205" i="11"/>
  <c r="V288" i="11"/>
  <c r="H205" i="11"/>
  <c r="S204" i="11"/>
  <c r="AC201" i="11"/>
  <c r="AE201" i="11" s="1"/>
  <c r="AA202" i="11"/>
  <c r="AD201" i="11"/>
  <c r="AB201" i="11"/>
  <c r="AF200" i="10"/>
  <c r="AG221" i="10" s="1"/>
  <c r="Z203" i="10"/>
  <c r="AD201" i="10"/>
  <c r="AB201" i="10"/>
  <c r="R205" i="10"/>
  <c r="U204" i="10"/>
  <c r="X204" i="10" s="1"/>
  <c r="Y204" i="10" s="1"/>
  <c r="V288" i="10"/>
  <c r="H205" i="10"/>
  <c r="S204" i="10"/>
  <c r="W287" i="10"/>
  <c r="L206" i="10" a="1"/>
  <c r="L206" i="10" s="1"/>
  <c r="T205" i="10"/>
  <c r="AC201" i="10"/>
  <c r="AE201" i="10" s="1"/>
  <c r="AA202" i="10"/>
  <c r="AF200" i="9"/>
  <c r="AG221" i="9" s="1"/>
  <c r="Z203" i="9"/>
  <c r="V288" i="9"/>
  <c r="S204" i="9"/>
  <c r="H205" i="9"/>
  <c r="T205" i="9"/>
  <c r="L206" i="9" a="1"/>
  <c r="L206" i="9" s="1"/>
  <c r="U204" i="9"/>
  <c r="X204" i="9" s="1"/>
  <c r="Y204" i="9" s="1"/>
  <c r="R205" i="9"/>
  <c r="AD201" i="9"/>
  <c r="AB201" i="9"/>
  <c r="W287" i="9"/>
  <c r="AC201" i="9"/>
  <c r="AE201" i="9" s="1"/>
  <c r="AF201" i="9" s="1"/>
  <c r="AA202" i="9"/>
  <c r="AF200" i="8"/>
  <c r="AG221" i="8" s="1"/>
  <c r="Z203" i="8"/>
  <c r="W287" i="8"/>
  <c r="T206" i="8"/>
  <c r="L207" i="8" a="1"/>
  <c r="L207" i="8" s="1"/>
  <c r="R205" i="8"/>
  <c r="U204" i="8"/>
  <c r="X204" i="8" s="1"/>
  <c r="Y204" i="8" s="1"/>
  <c r="AA202" i="8"/>
  <c r="AC201" i="8"/>
  <c r="AE201" i="8" s="1"/>
  <c r="V288" i="8"/>
  <c r="H205" i="8"/>
  <c r="S204" i="8"/>
  <c r="AB201" i="8"/>
  <c r="AD201" i="8"/>
  <c r="AF200" i="7"/>
  <c r="AG221" i="7" s="1"/>
  <c r="Z203" i="7"/>
  <c r="V288" i="7"/>
  <c r="H205" i="7"/>
  <c r="S204" i="7"/>
  <c r="AD201" i="7"/>
  <c r="AB201" i="7"/>
  <c r="U204" i="7"/>
  <c r="X204" i="7" s="1"/>
  <c r="Y204" i="7" s="1"/>
  <c r="R205" i="7"/>
  <c r="W287" i="7"/>
  <c r="T205" i="7"/>
  <c r="L206" i="7" a="1"/>
  <c r="L206" i="7" s="1"/>
  <c r="AC201" i="7"/>
  <c r="AE201" i="7" s="1"/>
  <c r="AA202" i="7"/>
  <c r="AF200" i="6"/>
  <c r="AG221" i="6" s="1"/>
  <c r="Z203" i="6"/>
  <c r="R205" i="6"/>
  <c r="U204" i="6"/>
  <c r="X204" i="6" s="1"/>
  <c r="Y204" i="6" s="1"/>
  <c r="L207" i="6" a="1"/>
  <c r="L207" i="6" s="1"/>
  <c r="T206" i="6"/>
  <c r="AD201" i="6"/>
  <c r="AB201" i="6"/>
  <c r="V288" i="6"/>
  <c r="H205" i="6"/>
  <c r="S204" i="6"/>
  <c r="AA202" i="6"/>
  <c r="AC201" i="6"/>
  <c r="AE201" i="6" s="1"/>
  <c r="W287" i="6"/>
  <c r="AG221" i="5"/>
  <c r="Z203" i="5"/>
  <c r="V288" i="5"/>
  <c r="H205" i="5"/>
  <c r="S204" i="5"/>
  <c r="R205" i="5"/>
  <c r="U204" i="5"/>
  <c r="X204" i="5" s="1"/>
  <c r="Y204" i="5" s="1"/>
  <c r="W287" i="5"/>
  <c r="AD201" i="5"/>
  <c r="AB201" i="5"/>
  <c r="L207" i="5" a="1"/>
  <c r="L207" i="5" s="1"/>
  <c r="T206" i="5"/>
  <c r="AA202" i="5"/>
  <c r="AC201" i="5"/>
  <c r="AE201" i="5" s="1"/>
  <c r="AF200" i="4"/>
  <c r="AG221" i="4" s="1"/>
  <c r="Z203" i="4"/>
  <c r="U204" i="4"/>
  <c r="X204" i="4" s="1"/>
  <c r="Y204" i="4" s="1"/>
  <c r="R205" i="4"/>
  <c r="V288" i="4"/>
  <c r="H205" i="4"/>
  <c r="S204" i="4"/>
  <c r="W287" i="4"/>
  <c r="AD201" i="4"/>
  <c r="AB201" i="4"/>
  <c r="AC201" i="4"/>
  <c r="AE201" i="4" s="1"/>
  <c r="AA202" i="4"/>
  <c r="T206" i="4"/>
  <c r="L207" i="4" a="1"/>
  <c r="L207" i="4" s="1"/>
  <c r="Z203" i="1"/>
  <c r="L207" i="1" a="1"/>
  <c r="L207" i="1" s="1"/>
  <c r="T206" i="1"/>
  <c r="W287" i="1"/>
  <c r="AF200" i="1"/>
  <c r="AG221" i="1" s="1"/>
  <c r="V288" i="1"/>
  <c r="H205" i="1"/>
  <c r="S204" i="1"/>
  <c r="AA202" i="1"/>
  <c r="AC201" i="1"/>
  <c r="AE201" i="1" s="1"/>
  <c r="AD201" i="1"/>
  <c r="AB201" i="1"/>
  <c r="R205" i="1"/>
  <c r="U204" i="1"/>
  <c r="X204" i="1" s="1"/>
  <c r="Y204" i="1" s="1"/>
  <c r="AF201" i="11" l="1"/>
  <c r="AG222" i="11" s="1"/>
  <c r="Z204" i="11"/>
  <c r="V289" i="11"/>
  <c r="H206" i="11"/>
  <c r="S205" i="11"/>
  <c r="L208" i="11" a="1"/>
  <c r="L208" i="11" s="1"/>
  <c r="T207" i="11"/>
  <c r="AD202" i="11"/>
  <c r="AB202" i="11"/>
  <c r="W288" i="11"/>
  <c r="U205" i="11"/>
  <c r="X205" i="11" s="1"/>
  <c r="Y205" i="11" s="1"/>
  <c r="R206" i="11"/>
  <c r="AC202" i="11"/>
  <c r="AE202" i="11" s="1"/>
  <c r="AA203" i="11"/>
  <c r="AF201" i="10"/>
  <c r="AG222" i="10" s="1"/>
  <c r="Z204" i="10"/>
  <c r="V289" i="10"/>
  <c r="H206" i="10"/>
  <c r="S205" i="10"/>
  <c r="T206" i="10"/>
  <c r="L207" i="10" a="1"/>
  <c r="L207" i="10" s="1"/>
  <c r="R206" i="10"/>
  <c r="U205" i="10"/>
  <c r="X205" i="10" s="1"/>
  <c r="Y205" i="10" s="1"/>
  <c r="AC202" i="10"/>
  <c r="AE202" i="10" s="1"/>
  <c r="AF202" i="10" s="1"/>
  <c r="AA203" i="10"/>
  <c r="W288" i="10"/>
  <c r="AD202" i="10"/>
  <c r="AB202" i="10"/>
  <c r="AG222" i="9"/>
  <c r="Z204" i="9"/>
  <c r="U205" i="9"/>
  <c r="X205" i="9" s="1"/>
  <c r="Y205" i="9" s="1"/>
  <c r="R206" i="9"/>
  <c r="W288" i="9"/>
  <c r="AC202" i="9"/>
  <c r="AE202" i="9" s="1"/>
  <c r="AA203" i="9"/>
  <c r="L207" i="9" a="1"/>
  <c r="L207" i="9" s="1"/>
  <c r="T206" i="9"/>
  <c r="V289" i="9"/>
  <c r="H206" i="9"/>
  <c r="S205" i="9"/>
  <c r="AD202" i="9"/>
  <c r="AB202" i="9"/>
  <c r="AF201" i="8"/>
  <c r="AG222" i="8" s="1"/>
  <c r="Z204" i="8"/>
  <c r="W288" i="8"/>
  <c r="V289" i="8"/>
  <c r="S205" i="8"/>
  <c r="H206" i="8"/>
  <c r="AD202" i="8"/>
  <c r="AB202" i="8"/>
  <c r="R206" i="8"/>
  <c r="U205" i="8"/>
  <c r="X205" i="8" s="1"/>
  <c r="Y205" i="8" s="1"/>
  <c r="T207" i="8"/>
  <c r="L208" i="8" a="1"/>
  <c r="L208" i="8" s="1"/>
  <c r="AC202" i="8"/>
  <c r="AE202" i="8" s="1"/>
  <c r="AA203" i="8"/>
  <c r="AF201" i="7"/>
  <c r="AG222" i="7" s="1"/>
  <c r="Z204" i="7"/>
  <c r="R206" i="7"/>
  <c r="U205" i="7"/>
  <c r="X205" i="7" s="1"/>
  <c r="Y205" i="7" s="1"/>
  <c r="AA203" i="7"/>
  <c r="AC202" i="7"/>
  <c r="AE202" i="7" s="1"/>
  <c r="L207" i="7" a="1"/>
  <c r="L207" i="7" s="1"/>
  <c r="T206" i="7"/>
  <c r="H206" i="7"/>
  <c r="S205" i="7"/>
  <c r="V289" i="7"/>
  <c r="W288" i="7"/>
  <c r="AD202" i="7"/>
  <c r="AB202" i="7"/>
  <c r="AF201" i="6"/>
  <c r="AG222" i="6" s="1"/>
  <c r="Z204" i="6"/>
  <c r="V289" i="6"/>
  <c r="H206" i="6"/>
  <c r="S205" i="6"/>
  <c r="AB202" i="6"/>
  <c r="AD202" i="6"/>
  <c r="U205" i="6"/>
  <c r="X205" i="6" s="1"/>
  <c r="Y205" i="6" s="1"/>
  <c r="R206" i="6"/>
  <c r="W288" i="6"/>
  <c r="AC202" i="6"/>
  <c r="AE202" i="6" s="1"/>
  <c r="AA203" i="6"/>
  <c r="T207" i="6"/>
  <c r="L208" i="6" a="1"/>
  <c r="L208" i="6" s="1"/>
  <c r="AF201" i="5"/>
  <c r="AG222" i="5" s="1"/>
  <c r="Z204" i="5"/>
  <c r="AD202" i="5"/>
  <c r="AB202" i="5"/>
  <c r="W288" i="5"/>
  <c r="AA203" i="5"/>
  <c r="AC202" i="5"/>
  <c r="AE202" i="5" s="1"/>
  <c r="L208" i="5" a="1"/>
  <c r="L208" i="5" s="1"/>
  <c r="T207" i="5"/>
  <c r="U205" i="5"/>
  <c r="X205" i="5" s="1"/>
  <c r="Y205" i="5" s="1"/>
  <c r="R206" i="5"/>
  <c r="V289" i="5"/>
  <c r="H206" i="5"/>
  <c r="S205" i="5"/>
  <c r="AF201" i="4"/>
  <c r="AG222" i="4" s="1"/>
  <c r="Z204" i="4"/>
  <c r="AD202" i="4"/>
  <c r="AB202" i="4"/>
  <c r="R206" i="4"/>
  <c r="U205" i="4"/>
  <c r="X205" i="4" s="1"/>
  <c r="Y205" i="4" s="1"/>
  <c r="V289" i="4"/>
  <c r="H206" i="4"/>
  <c r="S205" i="4"/>
  <c r="W288" i="4"/>
  <c r="AC202" i="4"/>
  <c r="AE202" i="4" s="1"/>
  <c r="AF202" i="4" s="1"/>
  <c r="AA203" i="4"/>
  <c r="L208" i="4" a="1"/>
  <c r="L208" i="4" s="1"/>
  <c r="T207" i="4"/>
  <c r="Z204" i="1"/>
  <c r="T207" i="1"/>
  <c r="L208" i="1" a="1"/>
  <c r="L208" i="1" s="1"/>
  <c r="AD202" i="1"/>
  <c r="AB202" i="1"/>
  <c r="V289" i="1"/>
  <c r="H206" i="1"/>
  <c r="S205" i="1"/>
  <c r="W288" i="1"/>
  <c r="AA203" i="1"/>
  <c r="AC202" i="1"/>
  <c r="AE202" i="1" s="1"/>
  <c r="AF201" i="1"/>
  <c r="AG222" i="1" s="1"/>
  <c r="U205" i="1"/>
  <c r="X205" i="1" s="1"/>
  <c r="Y205" i="1" s="1"/>
  <c r="R206" i="1"/>
  <c r="AF202" i="11" l="1"/>
  <c r="AG223" i="11" s="1"/>
  <c r="Z205" i="11"/>
  <c r="U206" i="11"/>
  <c r="X206" i="11" s="1"/>
  <c r="Y206" i="11" s="1"/>
  <c r="R207" i="11"/>
  <c r="L209" i="11" a="1"/>
  <c r="L209" i="11" s="1"/>
  <c r="T208" i="11"/>
  <c r="V290" i="11"/>
  <c r="H207" i="11"/>
  <c r="S206" i="11"/>
  <c r="W289" i="11"/>
  <c r="AD203" i="11"/>
  <c r="AB203" i="11"/>
  <c r="AC203" i="11"/>
  <c r="AE203" i="11" s="1"/>
  <c r="AF203" i="11" s="1"/>
  <c r="AA204" i="11"/>
  <c r="AG223" i="10"/>
  <c r="Z205" i="10"/>
  <c r="U206" i="10"/>
  <c r="X206" i="10" s="1"/>
  <c r="Y206" i="10" s="1"/>
  <c r="R207" i="10"/>
  <c r="T207" i="10"/>
  <c r="L208" i="10" a="1"/>
  <c r="L208" i="10" s="1"/>
  <c r="AD203" i="10"/>
  <c r="AB203" i="10"/>
  <c r="V290" i="10"/>
  <c r="H207" i="10"/>
  <c r="S206" i="10"/>
  <c r="W289" i="10"/>
  <c r="AC203" i="10"/>
  <c r="AE203" i="10" s="1"/>
  <c r="AA204" i="10"/>
  <c r="AF202" i="9"/>
  <c r="AG223" i="9" s="1"/>
  <c r="W289" i="9"/>
  <c r="AD203" i="9"/>
  <c r="AB203" i="9"/>
  <c r="U206" i="9"/>
  <c r="X206" i="9" s="1"/>
  <c r="Y206" i="9" s="1"/>
  <c r="R207" i="9"/>
  <c r="L208" i="9" a="1"/>
  <c r="L208" i="9" s="1"/>
  <c r="T207" i="9"/>
  <c r="V290" i="9"/>
  <c r="H207" i="9"/>
  <c r="S206" i="9"/>
  <c r="AC203" i="9"/>
  <c r="AE203" i="9" s="1"/>
  <c r="AF203" i="9" s="1"/>
  <c r="AA204" i="9"/>
  <c r="Z205" i="9"/>
  <c r="AF202" i="8"/>
  <c r="AG223" i="8" s="1"/>
  <c r="Z205" i="8"/>
  <c r="U206" i="8"/>
  <c r="X206" i="8" s="1"/>
  <c r="Y206" i="8" s="1"/>
  <c r="R207" i="8"/>
  <c r="AD203" i="8"/>
  <c r="AB203" i="8"/>
  <c r="V290" i="8"/>
  <c r="S206" i="8"/>
  <c r="H207" i="8"/>
  <c r="W289" i="8"/>
  <c r="AC203" i="8"/>
  <c r="AE203" i="8" s="1"/>
  <c r="AF203" i="8" s="1"/>
  <c r="AA204" i="8"/>
  <c r="L209" i="8" a="1"/>
  <c r="L209" i="8" s="1"/>
  <c r="T208" i="8"/>
  <c r="AF202" i="7"/>
  <c r="AG223" i="7" s="1"/>
  <c r="Z205" i="7"/>
  <c r="L208" i="7" a="1"/>
  <c r="L208" i="7" s="1"/>
  <c r="T207" i="7"/>
  <c r="V290" i="7"/>
  <c r="S206" i="7"/>
  <c r="H207" i="7"/>
  <c r="U206" i="7"/>
  <c r="X206" i="7" s="1"/>
  <c r="Y206" i="7" s="1"/>
  <c r="R207" i="7"/>
  <c r="W289" i="7"/>
  <c r="AC203" i="7"/>
  <c r="AE203" i="7" s="1"/>
  <c r="AA204" i="7"/>
  <c r="AD203" i="7"/>
  <c r="AB203" i="7"/>
  <c r="AF202" i="6"/>
  <c r="AG223" i="6" s="1"/>
  <c r="Z205" i="6"/>
  <c r="R207" i="6"/>
  <c r="U206" i="6"/>
  <c r="X206" i="6" s="1"/>
  <c r="Y206" i="6" s="1"/>
  <c r="V290" i="6"/>
  <c r="H207" i="6"/>
  <c r="S206" i="6"/>
  <c r="AD203" i="6"/>
  <c r="AB203" i="6"/>
  <c r="L209" i="6" a="1"/>
  <c r="L209" i="6" s="1"/>
  <c r="T208" i="6"/>
  <c r="AC203" i="6"/>
  <c r="AE203" i="6" s="1"/>
  <c r="AA204" i="6"/>
  <c r="W289" i="6"/>
  <c r="AF202" i="5"/>
  <c r="AG223" i="5" s="1"/>
  <c r="Z205" i="5"/>
  <c r="U206" i="5"/>
  <c r="X206" i="5" s="1"/>
  <c r="Y206" i="5" s="1"/>
  <c r="R207" i="5"/>
  <c r="T208" i="5"/>
  <c r="L209" i="5" a="1"/>
  <c r="L209" i="5" s="1"/>
  <c r="V290" i="5"/>
  <c r="S206" i="5"/>
  <c r="H207" i="5"/>
  <c r="AC203" i="5"/>
  <c r="AE203" i="5" s="1"/>
  <c r="AF203" i="5" s="1"/>
  <c r="AA204" i="5"/>
  <c r="AD203" i="5"/>
  <c r="AB203" i="5"/>
  <c r="W289" i="5"/>
  <c r="AG223" i="4"/>
  <c r="Z205" i="4"/>
  <c r="U206" i="4"/>
  <c r="X206" i="4" s="1"/>
  <c r="Y206" i="4" s="1"/>
  <c r="R207" i="4"/>
  <c r="W289" i="4"/>
  <c r="V290" i="4"/>
  <c r="H207" i="4"/>
  <c r="S206" i="4"/>
  <c r="AA204" i="4"/>
  <c r="AC203" i="4"/>
  <c r="AE203" i="4" s="1"/>
  <c r="L209" i="4" a="1"/>
  <c r="L209" i="4" s="1"/>
  <c r="T208" i="4"/>
  <c r="AD203" i="4"/>
  <c r="AB203" i="4"/>
  <c r="Z205" i="1"/>
  <c r="AF202" i="1"/>
  <c r="AG223" i="1" s="1"/>
  <c r="AD203" i="1"/>
  <c r="AB203" i="1"/>
  <c r="V290" i="1"/>
  <c r="H207" i="1"/>
  <c r="S206" i="1"/>
  <c r="W289" i="1"/>
  <c r="AC203" i="1"/>
  <c r="AE203" i="1" s="1"/>
  <c r="AA204" i="1"/>
  <c r="T208" i="1"/>
  <c r="L209" i="1" a="1"/>
  <c r="L209" i="1" s="1"/>
  <c r="R207" i="1"/>
  <c r="U206" i="1"/>
  <c r="X206" i="1" s="1"/>
  <c r="Y206" i="1" s="1"/>
  <c r="AG224" i="11" l="1"/>
  <c r="Z206" i="11"/>
  <c r="T209" i="11"/>
  <c r="L210" i="11" a="1"/>
  <c r="L210" i="11" s="1"/>
  <c r="U207" i="11"/>
  <c r="X207" i="11" s="1"/>
  <c r="Y207" i="11" s="1"/>
  <c r="R208" i="11"/>
  <c r="V291" i="11"/>
  <c r="H208" i="11"/>
  <c r="S207" i="11"/>
  <c r="AC204" i="11"/>
  <c r="AE204" i="11" s="1"/>
  <c r="AA205" i="11"/>
  <c r="AD204" i="11"/>
  <c r="AB204" i="11"/>
  <c r="W290" i="11"/>
  <c r="AF203" i="10"/>
  <c r="AG224" i="10" s="1"/>
  <c r="Z206" i="10"/>
  <c r="W290" i="10"/>
  <c r="T208" i="10"/>
  <c r="L209" i="10" a="1"/>
  <c r="L209" i="10" s="1"/>
  <c r="V291" i="10"/>
  <c r="H208" i="10"/>
  <c r="S207" i="10"/>
  <c r="R208" i="10"/>
  <c r="U207" i="10"/>
  <c r="X207" i="10" s="1"/>
  <c r="Y207" i="10" s="1"/>
  <c r="AD204" i="10"/>
  <c r="AB204" i="10"/>
  <c r="AC204" i="10"/>
  <c r="AE204" i="10" s="1"/>
  <c r="AF204" i="10" s="1"/>
  <c r="AA205" i="10"/>
  <c r="AG224" i="9"/>
  <c r="Z206" i="9"/>
  <c r="W290" i="9"/>
  <c r="L209" i="9" a="1"/>
  <c r="L209" i="9" s="1"/>
  <c r="T208" i="9"/>
  <c r="U207" i="9"/>
  <c r="X207" i="9" s="1"/>
  <c r="Y207" i="9" s="1"/>
  <c r="R208" i="9"/>
  <c r="V291" i="9"/>
  <c r="H208" i="9"/>
  <c r="S207" i="9"/>
  <c r="AC204" i="9"/>
  <c r="AE204" i="9" s="1"/>
  <c r="AA205" i="9"/>
  <c r="AD204" i="9"/>
  <c r="AB204" i="9"/>
  <c r="AG224" i="8"/>
  <c r="Z206" i="8"/>
  <c r="U207" i="8"/>
  <c r="X207" i="8" s="1"/>
  <c r="Y207" i="8" s="1"/>
  <c r="R208" i="8"/>
  <c r="V291" i="8"/>
  <c r="H208" i="8"/>
  <c r="S207" i="8"/>
  <c r="W290" i="8"/>
  <c r="L210" i="8" a="1"/>
  <c r="L210" i="8" s="1"/>
  <c r="T209" i="8"/>
  <c r="AC204" i="8"/>
  <c r="AE204" i="8" s="1"/>
  <c r="AA205" i="8"/>
  <c r="AD204" i="8"/>
  <c r="AB204" i="8"/>
  <c r="AF203" i="7"/>
  <c r="AG224" i="7" s="1"/>
  <c r="Z206" i="7"/>
  <c r="AD204" i="7"/>
  <c r="AB204" i="7"/>
  <c r="W290" i="7"/>
  <c r="L209" i="7" a="1"/>
  <c r="L209" i="7" s="1"/>
  <c r="T208" i="7"/>
  <c r="AA205" i="7"/>
  <c r="AC204" i="7"/>
  <c r="AE204" i="7" s="1"/>
  <c r="AF204" i="7" s="1"/>
  <c r="U207" i="7"/>
  <c r="X207" i="7" s="1"/>
  <c r="Y207" i="7" s="1"/>
  <c r="R208" i="7"/>
  <c r="V291" i="7"/>
  <c r="H208" i="7"/>
  <c r="S207" i="7"/>
  <c r="AF203" i="6"/>
  <c r="AG224" i="6" s="1"/>
  <c r="Z206" i="6"/>
  <c r="AD204" i="6"/>
  <c r="AB204" i="6"/>
  <c r="U207" i="6"/>
  <c r="X207" i="6" s="1"/>
  <c r="Y207" i="6" s="1"/>
  <c r="R208" i="6"/>
  <c r="L210" i="6" a="1"/>
  <c r="L210" i="6" s="1"/>
  <c r="T209" i="6"/>
  <c r="V291" i="6"/>
  <c r="S207" i="6"/>
  <c r="H208" i="6"/>
  <c r="W290" i="6"/>
  <c r="AC204" i="6"/>
  <c r="AE204" i="6" s="1"/>
  <c r="AA205" i="6"/>
  <c r="AG224" i="5"/>
  <c r="Z206" i="5"/>
  <c r="AD204" i="5"/>
  <c r="AB204" i="5"/>
  <c r="V291" i="5"/>
  <c r="H208" i="5"/>
  <c r="S207" i="5"/>
  <c r="W290" i="5"/>
  <c r="U207" i="5"/>
  <c r="X207" i="5" s="1"/>
  <c r="Y207" i="5" s="1"/>
  <c r="R208" i="5"/>
  <c r="AC204" i="5"/>
  <c r="AE204" i="5" s="1"/>
  <c r="AA205" i="5"/>
  <c r="L210" i="5" a="1"/>
  <c r="L210" i="5" s="1"/>
  <c r="T209" i="5"/>
  <c r="AF203" i="4"/>
  <c r="AG224" i="4" s="1"/>
  <c r="Z206" i="4"/>
  <c r="T209" i="4"/>
  <c r="L210" i="4" a="1"/>
  <c r="L210" i="4" s="1"/>
  <c r="AB204" i="4"/>
  <c r="AD204" i="4"/>
  <c r="W290" i="4"/>
  <c r="V291" i="4"/>
  <c r="H208" i="4"/>
  <c r="S207" i="4"/>
  <c r="U207" i="4"/>
  <c r="X207" i="4" s="1"/>
  <c r="Y207" i="4" s="1"/>
  <c r="R208" i="4"/>
  <c r="AC204" i="4"/>
  <c r="AE204" i="4" s="1"/>
  <c r="AA205" i="4"/>
  <c r="Z206" i="1"/>
  <c r="AF203" i="1"/>
  <c r="W290" i="1"/>
  <c r="AB204" i="1"/>
  <c r="AD204" i="1"/>
  <c r="V291" i="1"/>
  <c r="H208" i="1"/>
  <c r="S207" i="1"/>
  <c r="AG224" i="1"/>
  <c r="AA205" i="1"/>
  <c r="AC204" i="1"/>
  <c r="AE204" i="1" s="1"/>
  <c r="L210" i="1" a="1"/>
  <c r="L210" i="1" s="1"/>
  <c r="T209" i="1"/>
  <c r="U207" i="1"/>
  <c r="X207" i="1" s="1"/>
  <c r="Y207" i="1" s="1"/>
  <c r="R208" i="1"/>
  <c r="AF204" i="11" l="1"/>
  <c r="AG225" i="11" s="1"/>
  <c r="Z207" i="11"/>
  <c r="AD205" i="11"/>
  <c r="AB205" i="11"/>
  <c r="V292" i="11"/>
  <c r="S208" i="11"/>
  <c r="H209" i="11"/>
  <c r="W291" i="11"/>
  <c r="R209" i="11"/>
  <c r="U208" i="11"/>
  <c r="X208" i="11" s="1"/>
  <c r="Y208" i="11" s="1"/>
  <c r="L211" i="11" a="1"/>
  <c r="L211" i="11" s="1"/>
  <c r="T210" i="11"/>
  <c r="AA206" i="11"/>
  <c r="AC205" i="11"/>
  <c r="AE205" i="11" s="1"/>
  <c r="AF205" i="11" s="1"/>
  <c r="AG225" i="10"/>
  <c r="Z207" i="10"/>
  <c r="L210" i="10" a="1"/>
  <c r="L210" i="10" s="1"/>
  <c r="T209" i="10"/>
  <c r="V292" i="10"/>
  <c r="H209" i="10"/>
  <c r="S208" i="10"/>
  <c r="W291" i="10"/>
  <c r="AA206" i="10"/>
  <c r="AC205" i="10"/>
  <c r="AE205" i="10" s="1"/>
  <c r="U208" i="10"/>
  <c r="X208" i="10" s="1"/>
  <c r="Y208" i="10" s="1"/>
  <c r="R209" i="10"/>
  <c r="AD205" i="10"/>
  <c r="AB205" i="10"/>
  <c r="AF204" i="9"/>
  <c r="AG225" i="9" s="1"/>
  <c r="Z207" i="9"/>
  <c r="L210" i="9" a="1"/>
  <c r="L210" i="9" s="1"/>
  <c r="T209" i="9"/>
  <c r="U208" i="9"/>
  <c r="X208" i="9" s="1"/>
  <c r="Y208" i="9" s="1"/>
  <c r="R209" i="9"/>
  <c r="AC205" i="9"/>
  <c r="AE205" i="9" s="1"/>
  <c r="AA206" i="9"/>
  <c r="AD205" i="9"/>
  <c r="AB205" i="9"/>
  <c r="V292" i="9"/>
  <c r="H209" i="9"/>
  <c r="S208" i="9"/>
  <c r="W291" i="9"/>
  <c r="AF204" i="8"/>
  <c r="AG225" i="8" s="1"/>
  <c r="Z207" i="8"/>
  <c r="V292" i="8"/>
  <c r="H209" i="8"/>
  <c r="S208" i="8"/>
  <c r="U208" i="8"/>
  <c r="X208" i="8" s="1"/>
  <c r="Y208" i="8" s="1"/>
  <c r="R209" i="8"/>
  <c r="L211" i="8" a="1"/>
  <c r="L211" i="8" s="1"/>
  <c r="T210" i="8"/>
  <c r="W291" i="8"/>
  <c r="AC205" i="8"/>
  <c r="AE205" i="8" s="1"/>
  <c r="AF205" i="8" s="1"/>
  <c r="AA206" i="8"/>
  <c r="AD205" i="8"/>
  <c r="AB205" i="8"/>
  <c r="AG225" i="7"/>
  <c r="Z207" i="7"/>
  <c r="W291" i="7"/>
  <c r="U208" i="7"/>
  <c r="X208" i="7" s="1"/>
  <c r="Y208" i="7" s="1"/>
  <c r="R209" i="7"/>
  <c r="L210" i="7" a="1"/>
  <c r="L210" i="7" s="1"/>
  <c r="T209" i="7"/>
  <c r="V292" i="7"/>
  <c r="S208" i="7"/>
  <c r="H209" i="7"/>
  <c r="AA206" i="7"/>
  <c r="AC205" i="7"/>
  <c r="AE205" i="7" s="1"/>
  <c r="AD205" i="7"/>
  <c r="AB205" i="7"/>
  <c r="AF204" i="6"/>
  <c r="AG225" i="6" s="1"/>
  <c r="Z207" i="6"/>
  <c r="V292" i="6"/>
  <c r="S208" i="6"/>
  <c r="H209" i="6"/>
  <c r="L211" i="6" a="1"/>
  <c r="L211" i="6" s="1"/>
  <c r="T210" i="6"/>
  <c r="AA206" i="6"/>
  <c r="AC205" i="6"/>
  <c r="AE205" i="6" s="1"/>
  <c r="W291" i="6"/>
  <c r="U208" i="6"/>
  <c r="X208" i="6" s="1"/>
  <c r="Y208" i="6" s="1"/>
  <c r="R209" i="6"/>
  <c r="AD205" i="6"/>
  <c r="AB205" i="6"/>
  <c r="AF204" i="5"/>
  <c r="AG225" i="5" s="1"/>
  <c r="Z207" i="5"/>
  <c r="W291" i="5"/>
  <c r="L211" i="5" a="1"/>
  <c r="L211" i="5" s="1"/>
  <c r="T210" i="5"/>
  <c r="AA206" i="5"/>
  <c r="AC205" i="5"/>
  <c r="AE205" i="5" s="1"/>
  <c r="U208" i="5"/>
  <c r="X208" i="5" s="1"/>
  <c r="Y208" i="5" s="1"/>
  <c r="R209" i="5"/>
  <c r="V292" i="5"/>
  <c r="H209" i="5"/>
  <c r="S208" i="5"/>
  <c r="AD205" i="5"/>
  <c r="AB205" i="5"/>
  <c r="AF204" i="4"/>
  <c r="AG225" i="4" s="1"/>
  <c r="Z207" i="4"/>
  <c r="V292" i="4"/>
  <c r="H209" i="4"/>
  <c r="S208" i="4"/>
  <c r="W291" i="4"/>
  <c r="T210" i="4"/>
  <c r="L211" i="4" a="1"/>
  <c r="L211" i="4" s="1"/>
  <c r="AC205" i="4"/>
  <c r="AE205" i="4" s="1"/>
  <c r="AF205" i="4" s="1"/>
  <c r="AA206" i="4"/>
  <c r="AD205" i="4"/>
  <c r="AB205" i="4"/>
  <c r="R209" i="4"/>
  <c r="U208" i="4"/>
  <c r="X208" i="4" s="1"/>
  <c r="Y208" i="4" s="1"/>
  <c r="Z207" i="1"/>
  <c r="T210" i="1"/>
  <c r="L211" i="1" a="1"/>
  <c r="L211" i="1" s="1"/>
  <c r="AF204" i="1"/>
  <c r="V292" i="1"/>
  <c r="H209" i="1"/>
  <c r="S208" i="1"/>
  <c r="AD205" i="1"/>
  <c r="AB205" i="1"/>
  <c r="W291" i="1"/>
  <c r="AA206" i="1"/>
  <c r="AC205" i="1"/>
  <c r="AE205" i="1" s="1"/>
  <c r="AG225" i="1"/>
  <c r="R209" i="1"/>
  <c r="U208" i="1"/>
  <c r="X208" i="1" s="1"/>
  <c r="Y208" i="1" s="1"/>
  <c r="AG226" i="11" l="1"/>
  <c r="Z208" i="11"/>
  <c r="V293" i="11"/>
  <c r="H210" i="11"/>
  <c r="S209" i="11"/>
  <c r="W292" i="11"/>
  <c r="L212" i="11" a="1"/>
  <c r="L212" i="11" s="1"/>
  <c r="T211" i="11"/>
  <c r="AB206" i="11"/>
  <c r="AD206" i="11"/>
  <c r="AA207" i="11"/>
  <c r="AC206" i="11"/>
  <c r="AE206" i="11" s="1"/>
  <c r="U209" i="11"/>
  <c r="X209" i="11" s="1"/>
  <c r="Y209" i="11" s="1"/>
  <c r="R210" i="11"/>
  <c r="AF205" i="10"/>
  <c r="AG226" i="10" s="1"/>
  <c r="Z208" i="10"/>
  <c r="AD206" i="10"/>
  <c r="AB206" i="10"/>
  <c r="W292" i="10"/>
  <c r="L211" i="10" a="1"/>
  <c r="L211" i="10" s="1"/>
  <c r="T210" i="10"/>
  <c r="V293" i="10"/>
  <c r="H210" i="10"/>
  <c r="S209" i="10"/>
  <c r="AC206" i="10"/>
  <c r="AE206" i="10" s="1"/>
  <c r="AA207" i="10"/>
  <c r="R210" i="10"/>
  <c r="U209" i="10"/>
  <c r="X209" i="10" s="1"/>
  <c r="Y209" i="10" s="1"/>
  <c r="AF205" i="9"/>
  <c r="AG226" i="9" s="1"/>
  <c r="Z208" i="9"/>
  <c r="V293" i="9"/>
  <c r="H210" i="9"/>
  <c r="S209" i="9"/>
  <c r="AD206" i="9"/>
  <c r="AB206" i="9"/>
  <c r="W292" i="9"/>
  <c r="R210" i="9"/>
  <c r="U209" i="9"/>
  <c r="X209" i="9" s="1"/>
  <c r="Y209" i="9" s="1"/>
  <c r="AA207" i="9"/>
  <c r="AC206" i="9"/>
  <c r="AE206" i="9" s="1"/>
  <c r="AF206" i="9" s="1"/>
  <c r="L211" i="9" a="1"/>
  <c r="L211" i="9" s="1"/>
  <c r="T210" i="9"/>
  <c r="AG226" i="8"/>
  <c r="Z208" i="8"/>
  <c r="U209" i="8"/>
  <c r="X209" i="8" s="1"/>
  <c r="Y209" i="8" s="1"/>
  <c r="R210" i="8"/>
  <c r="W292" i="8"/>
  <c r="AD206" i="8"/>
  <c r="AB206" i="8"/>
  <c r="V293" i="8"/>
  <c r="H210" i="8"/>
  <c r="S209" i="8"/>
  <c r="AC206" i="8"/>
  <c r="AE206" i="8" s="1"/>
  <c r="AA207" i="8"/>
  <c r="L212" i="8" a="1"/>
  <c r="L212" i="8" s="1"/>
  <c r="T211" i="8"/>
  <c r="AF205" i="7"/>
  <c r="AG226" i="7" s="1"/>
  <c r="Z208" i="7"/>
  <c r="AD206" i="7"/>
  <c r="AB206" i="7"/>
  <c r="L211" i="7" a="1"/>
  <c r="L211" i="7" s="1"/>
  <c r="T210" i="7"/>
  <c r="V293" i="7"/>
  <c r="S209" i="7"/>
  <c r="H210" i="7"/>
  <c r="R210" i="7"/>
  <c r="U209" i="7"/>
  <c r="X209" i="7" s="1"/>
  <c r="Y209" i="7" s="1"/>
  <c r="AC206" i="7"/>
  <c r="AE206" i="7" s="1"/>
  <c r="AA207" i="7"/>
  <c r="W292" i="7"/>
  <c r="AF205" i="6"/>
  <c r="AG226" i="6" s="1"/>
  <c r="Z208" i="6"/>
  <c r="AD206" i="6"/>
  <c r="AB206" i="6"/>
  <c r="AC206" i="6"/>
  <c r="AE206" i="6" s="1"/>
  <c r="AF206" i="6" s="1"/>
  <c r="AA207" i="6"/>
  <c r="V293" i="6"/>
  <c r="H210" i="6"/>
  <c r="S209" i="6"/>
  <c r="W292" i="6"/>
  <c r="L212" i="6" a="1"/>
  <c r="L212" i="6" s="1"/>
  <c r="T211" i="6"/>
  <c r="R210" i="6"/>
  <c r="U209" i="6"/>
  <c r="X209" i="6" s="1"/>
  <c r="Y209" i="6" s="1"/>
  <c r="AF205" i="5"/>
  <c r="AG226" i="5" s="1"/>
  <c r="Z208" i="5"/>
  <c r="H210" i="5"/>
  <c r="S209" i="5"/>
  <c r="V293" i="5"/>
  <c r="W292" i="5"/>
  <c r="U209" i="5"/>
  <c r="X209" i="5" s="1"/>
  <c r="Y209" i="5" s="1"/>
  <c r="R210" i="5"/>
  <c r="L212" i="5" a="1"/>
  <c r="L212" i="5" s="1"/>
  <c r="T211" i="5"/>
  <c r="AC206" i="5"/>
  <c r="AE206" i="5" s="1"/>
  <c r="AA207" i="5"/>
  <c r="AD206" i="5"/>
  <c r="AB206" i="5"/>
  <c r="AG226" i="4"/>
  <c r="Z208" i="4"/>
  <c r="L212" i="4" a="1"/>
  <c r="L212" i="4" s="1"/>
  <c r="T211" i="4"/>
  <c r="AB206" i="4"/>
  <c r="AD206" i="4"/>
  <c r="W292" i="4"/>
  <c r="V293" i="4"/>
  <c r="S209" i="4"/>
  <c r="H210" i="4"/>
  <c r="AC206" i="4"/>
  <c r="AE206" i="4" s="1"/>
  <c r="AA207" i="4"/>
  <c r="R210" i="4"/>
  <c r="U209" i="4"/>
  <c r="X209" i="4" s="1"/>
  <c r="Y209" i="4" s="1"/>
  <c r="Z208" i="1"/>
  <c r="AB206" i="1"/>
  <c r="AD206" i="1"/>
  <c r="V293" i="1"/>
  <c r="H210" i="1"/>
  <c r="S209" i="1"/>
  <c r="T211" i="1"/>
  <c r="L212" i="1" a="1"/>
  <c r="L212" i="1" s="1"/>
  <c r="AC206" i="1"/>
  <c r="AE206" i="1" s="1"/>
  <c r="AA207" i="1"/>
  <c r="AF205" i="1"/>
  <c r="AG226" i="1" s="1"/>
  <c r="W292" i="1"/>
  <c r="R210" i="1"/>
  <c r="U209" i="1"/>
  <c r="X209" i="1" s="1"/>
  <c r="Y209" i="1" s="1"/>
  <c r="AF206" i="11" l="1"/>
  <c r="AG227" i="11" s="1"/>
  <c r="Z209" i="11"/>
  <c r="AD207" i="11"/>
  <c r="AB207" i="11"/>
  <c r="V294" i="11"/>
  <c r="H211" i="11"/>
  <c r="S210" i="11"/>
  <c r="U210" i="11"/>
  <c r="X210" i="11" s="1"/>
  <c r="Y210" i="11" s="1"/>
  <c r="R211" i="11"/>
  <c r="W293" i="11"/>
  <c r="T212" i="11"/>
  <c r="L213" i="11" a="1"/>
  <c r="L213" i="11" s="1"/>
  <c r="AC207" i="11"/>
  <c r="AE207" i="11" s="1"/>
  <c r="AA208" i="11"/>
  <c r="AF206" i="10"/>
  <c r="AG227" i="10" s="1"/>
  <c r="Z209" i="10"/>
  <c r="L212" i="10" a="1"/>
  <c r="L212" i="10" s="1"/>
  <c r="T211" i="10"/>
  <c r="W293" i="10"/>
  <c r="V294" i="10"/>
  <c r="H211" i="10"/>
  <c r="S210" i="10"/>
  <c r="R211" i="10"/>
  <c r="U210" i="10"/>
  <c r="X210" i="10" s="1"/>
  <c r="Y210" i="10" s="1"/>
  <c r="AC207" i="10"/>
  <c r="AE207" i="10" s="1"/>
  <c r="AA208" i="10"/>
  <c r="AD207" i="10"/>
  <c r="AB207" i="10"/>
  <c r="AG227" i="9"/>
  <c r="Z209" i="9"/>
  <c r="AB207" i="9"/>
  <c r="AD207" i="9"/>
  <c r="V294" i="9"/>
  <c r="H211" i="9"/>
  <c r="S210" i="9"/>
  <c r="R211" i="9"/>
  <c r="U210" i="9"/>
  <c r="X210" i="9" s="1"/>
  <c r="Y210" i="9" s="1"/>
  <c r="W293" i="9"/>
  <c r="T211" i="9"/>
  <c r="L212" i="9" a="1"/>
  <c r="L212" i="9" s="1"/>
  <c r="AA208" i="9"/>
  <c r="AC207" i="9"/>
  <c r="AE207" i="9" s="1"/>
  <c r="AF206" i="8"/>
  <c r="AG227" i="8" s="1"/>
  <c r="Z209" i="8"/>
  <c r="U210" i="8"/>
  <c r="X210" i="8" s="1"/>
  <c r="Y210" i="8" s="1"/>
  <c r="R211" i="8"/>
  <c r="V294" i="8"/>
  <c r="H211" i="8"/>
  <c r="S210" i="8"/>
  <c r="W293" i="8"/>
  <c r="AC207" i="8"/>
  <c r="AE207" i="8" s="1"/>
  <c r="AA208" i="8"/>
  <c r="L213" i="8" a="1"/>
  <c r="L213" i="8" s="1"/>
  <c r="T212" i="8"/>
  <c r="AD207" i="8"/>
  <c r="AB207" i="8"/>
  <c r="AF206" i="7"/>
  <c r="AG227" i="7" s="1"/>
  <c r="Z209" i="7"/>
  <c r="W293" i="7"/>
  <c r="AB207" i="7"/>
  <c r="AD207" i="7"/>
  <c r="V294" i="7"/>
  <c r="S210" i="7"/>
  <c r="H211" i="7"/>
  <c r="U210" i="7"/>
  <c r="X210" i="7" s="1"/>
  <c r="Y210" i="7" s="1"/>
  <c r="R211" i="7"/>
  <c r="AC207" i="7"/>
  <c r="AE207" i="7" s="1"/>
  <c r="AA208" i="7"/>
  <c r="T211" i="7"/>
  <c r="L212" i="7" a="1"/>
  <c r="L212" i="7" s="1"/>
  <c r="AG227" i="6"/>
  <c r="Z209" i="6"/>
  <c r="R211" i="6"/>
  <c r="U210" i="6"/>
  <c r="X210" i="6" s="1"/>
  <c r="Y210" i="6" s="1"/>
  <c r="V294" i="6"/>
  <c r="S210" i="6"/>
  <c r="H211" i="6"/>
  <c r="W293" i="6"/>
  <c r="AD207" i="6"/>
  <c r="AB207" i="6"/>
  <c r="AA208" i="6"/>
  <c r="AC207" i="6"/>
  <c r="AE207" i="6" s="1"/>
  <c r="L213" i="6" a="1"/>
  <c r="L213" i="6" s="1"/>
  <c r="T212" i="6"/>
  <c r="AF206" i="5"/>
  <c r="AG227" i="5" s="1"/>
  <c r="Z209" i="5"/>
  <c r="T212" i="5"/>
  <c r="L213" i="5" a="1"/>
  <c r="L213" i="5" s="1"/>
  <c r="AD207" i="5"/>
  <c r="AB207" i="5"/>
  <c r="AC207" i="5"/>
  <c r="AE207" i="5" s="1"/>
  <c r="AF207" i="5" s="1"/>
  <c r="AA208" i="5"/>
  <c r="R211" i="5"/>
  <c r="U210" i="5"/>
  <c r="X210" i="5" s="1"/>
  <c r="Y210" i="5" s="1"/>
  <c r="W293" i="5"/>
  <c r="V294" i="5"/>
  <c r="H211" i="5"/>
  <c r="S210" i="5"/>
  <c r="AF206" i="4"/>
  <c r="AG227" i="4" s="1"/>
  <c r="Z209" i="4"/>
  <c r="W293" i="4"/>
  <c r="V294" i="4"/>
  <c r="H211" i="4"/>
  <c r="S210" i="4"/>
  <c r="AD207" i="4"/>
  <c r="AB207" i="4"/>
  <c r="R211" i="4"/>
  <c r="U210" i="4"/>
  <c r="X210" i="4" s="1"/>
  <c r="Y210" i="4" s="1"/>
  <c r="AA208" i="4"/>
  <c r="AC207" i="4"/>
  <c r="AE207" i="4" s="1"/>
  <c r="AF207" i="4" s="1"/>
  <c r="T212" i="4"/>
  <c r="L213" i="4" a="1"/>
  <c r="L213" i="4" s="1"/>
  <c r="Z209" i="1"/>
  <c r="T212" i="1"/>
  <c r="L213" i="1" a="1"/>
  <c r="L213" i="1" s="1"/>
  <c r="V294" i="1"/>
  <c r="H211" i="1"/>
  <c r="S210" i="1"/>
  <c r="AD207" i="1"/>
  <c r="AB207" i="1"/>
  <c r="AA208" i="1"/>
  <c r="AC207" i="1"/>
  <c r="AE207" i="1" s="1"/>
  <c r="AF206" i="1"/>
  <c r="AG227" i="1" s="1"/>
  <c r="W293" i="1"/>
  <c r="U210" i="1"/>
  <c r="X210" i="1" s="1"/>
  <c r="Y210" i="1" s="1"/>
  <c r="R211" i="1"/>
  <c r="AF207" i="11" l="1"/>
  <c r="AG228" i="11" s="1"/>
  <c r="Z210" i="11"/>
  <c r="V295" i="11"/>
  <c r="H212" i="11"/>
  <c r="S211" i="11"/>
  <c r="AD208" i="11"/>
  <c r="AB208" i="11"/>
  <c r="W294" i="11"/>
  <c r="T213" i="11"/>
  <c r="L214" i="11" a="1"/>
  <c r="L214" i="11" s="1"/>
  <c r="AC208" i="11"/>
  <c r="AE208" i="11" s="1"/>
  <c r="AF208" i="11" s="1"/>
  <c r="AA209" i="11"/>
  <c r="R212" i="11"/>
  <c r="U211" i="11"/>
  <c r="X211" i="11" s="1"/>
  <c r="Y211" i="11" s="1"/>
  <c r="AF207" i="10"/>
  <c r="AG228" i="10" s="1"/>
  <c r="Z210" i="10"/>
  <c r="W294" i="10"/>
  <c r="R212" i="10"/>
  <c r="U211" i="10"/>
  <c r="X211" i="10" s="1"/>
  <c r="Y211" i="10" s="1"/>
  <c r="V295" i="10"/>
  <c r="S211" i="10"/>
  <c r="H212" i="10"/>
  <c r="L213" i="10" a="1"/>
  <c r="L213" i="10" s="1"/>
  <c r="T212" i="10"/>
  <c r="AA209" i="10"/>
  <c r="AC208" i="10"/>
  <c r="AE208" i="10" s="1"/>
  <c r="AF208" i="10" s="1"/>
  <c r="AD208" i="10"/>
  <c r="AB208" i="10"/>
  <c r="AF207" i="9"/>
  <c r="AG228" i="9" s="1"/>
  <c r="Z210" i="9"/>
  <c r="R212" i="9"/>
  <c r="U211" i="9"/>
  <c r="X211" i="9" s="1"/>
  <c r="Y211" i="9" s="1"/>
  <c r="V295" i="9"/>
  <c r="S211" i="9"/>
  <c r="H212" i="9"/>
  <c r="W294" i="9"/>
  <c r="AD208" i="9"/>
  <c r="AB208" i="9"/>
  <c r="AC208" i="9"/>
  <c r="AE208" i="9" s="1"/>
  <c r="AA209" i="9"/>
  <c r="T212" i="9"/>
  <c r="L213" i="9" a="1"/>
  <c r="L213" i="9" s="1"/>
  <c r="AF207" i="8"/>
  <c r="AG228" i="8" s="1"/>
  <c r="Z210" i="8"/>
  <c r="AD208" i="8"/>
  <c r="AB208" i="8"/>
  <c r="W294" i="8"/>
  <c r="T213" i="8"/>
  <c r="L214" i="8" a="1"/>
  <c r="L214" i="8" s="1"/>
  <c r="R212" i="8"/>
  <c r="U211" i="8"/>
  <c r="X211" i="8" s="1"/>
  <c r="Y211" i="8" s="1"/>
  <c r="V295" i="8"/>
  <c r="H212" i="8"/>
  <c r="S211" i="8"/>
  <c r="AA209" i="8"/>
  <c r="AC208" i="8"/>
  <c r="AE208" i="8" s="1"/>
  <c r="AF208" i="8" s="1"/>
  <c r="AF207" i="7"/>
  <c r="AG228" i="7" s="1"/>
  <c r="Z210" i="7"/>
  <c r="V295" i="7"/>
  <c r="H212" i="7"/>
  <c r="S211" i="7"/>
  <c r="W294" i="7"/>
  <c r="T212" i="7"/>
  <c r="L213" i="7" a="1"/>
  <c r="L213" i="7" s="1"/>
  <c r="AC208" i="7"/>
  <c r="AE208" i="7" s="1"/>
  <c r="AF208" i="7" s="1"/>
  <c r="AA209" i="7"/>
  <c r="U211" i="7"/>
  <c r="X211" i="7" s="1"/>
  <c r="Y211" i="7" s="1"/>
  <c r="R212" i="7"/>
  <c r="AD208" i="7"/>
  <c r="AB208" i="7"/>
  <c r="AF207" i="6"/>
  <c r="AG228" i="6" s="1"/>
  <c r="Z210" i="6"/>
  <c r="T213" i="6"/>
  <c r="L214" i="6" a="1"/>
  <c r="L214" i="6" s="1"/>
  <c r="AD208" i="6"/>
  <c r="AB208" i="6"/>
  <c r="R212" i="6"/>
  <c r="U211" i="6"/>
  <c r="X211" i="6" s="1"/>
  <c r="Y211" i="6" s="1"/>
  <c r="V295" i="6"/>
  <c r="S211" i="6"/>
  <c r="H212" i="6"/>
  <c r="W294" i="6"/>
  <c r="AC208" i="6"/>
  <c r="AE208" i="6" s="1"/>
  <c r="AA209" i="6"/>
  <c r="AG228" i="5"/>
  <c r="Z210" i="5"/>
  <c r="W294" i="5"/>
  <c r="U211" i="5"/>
  <c r="X211" i="5" s="1"/>
  <c r="Y211" i="5" s="1"/>
  <c r="R212" i="5"/>
  <c r="V295" i="5"/>
  <c r="H212" i="5"/>
  <c r="S211" i="5"/>
  <c r="AB208" i="5"/>
  <c r="AD208" i="5"/>
  <c r="T213" i="5"/>
  <c r="L214" i="5" a="1"/>
  <c r="L214" i="5" s="1"/>
  <c r="AA209" i="5"/>
  <c r="AC208" i="5"/>
  <c r="AE208" i="5" s="1"/>
  <c r="AG228" i="4"/>
  <c r="Z210" i="4"/>
  <c r="AB208" i="4"/>
  <c r="AD208" i="4"/>
  <c r="R212" i="4"/>
  <c r="U211" i="4"/>
  <c r="X211" i="4" s="1"/>
  <c r="Y211" i="4" s="1"/>
  <c r="V295" i="4"/>
  <c r="H212" i="4"/>
  <c r="S211" i="4"/>
  <c r="W294" i="4"/>
  <c r="AA209" i="4"/>
  <c r="AC208" i="4"/>
  <c r="AE208" i="4" s="1"/>
  <c r="L214" i="4" a="1"/>
  <c r="L214" i="4" s="1"/>
  <c r="T213" i="4"/>
  <c r="Z210" i="1"/>
  <c r="AF207" i="1"/>
  <c r="L214" i="1" a="1"/>
  <c r="L214" i="1" s="1"/>
  <c r="T213" i="1"/>
  <c r="AA209" i="1"/>
  <c r="AC208" i="1"/>
  <c r="AE208" i="1" s="1"/>
  <c r="AD208" i="1"/>
  <c r="AB208" i="1"/>
  <c r="AG228" i="1"/>
  <c r="V295" i="1"/>
  <c r="S211" i="1"/>
  <c r="H212" i="1"/>
  <c r="W294" i="1"/>
  <c r="R212" i="1"/>
  <c r="U211" i="1"/>
  <c r="X211" i="1" s="1"/>
  <c r="Y211" i="1" s="1"/>
  <c r="AG229" i="11" l="1"/>
  <c r="Z211" i="11"/>
  <c r="AB209" i="11"/>
  <c r="AD209" i="11"/>
  <c r="V296" i="11"/>
  <c r="H213" i="11"/>
  <c r="S212" i="11"/>
  <c r="L215" i="11" a="1"/>
  <c r="L215" i="11" s="1"/>
  <c r="T214" i="11"/>
  <c r="W295" i="11"/>
  <c r="AA210" i="11"/>
  <c r="AC209" i="11"/>
  <c r="AE209" i="11" s="1"/>
  <c r="U212" i="11"/>
  <c r="X212" i="11" s="1"/>
  <c r="Y212" i="11" s="1"/>
  <c r="R213" i="11"/>
  <c r="AG229" i="10"/>
  <c r="Z211" i="10"/>
  <c r="T213" i="10"/>
  <c r="L214" i="10" a="1"/>
  <c r="L214" i="10" s="1"/>
  <c r="W295" i="10"/>
  <c r="R213" i="10"/>
  <c r="U212" i="10"/>
  <c r="X212" i="10" s="1"/>
  <c r="Y212" i="10" s="1"/>
  <c r="AD209" i="10"/>
  <c r="AB209" i="10"/>
  <c r="V296" i="10"/>
  <c r="S212" i="10"/>
  <c r="H213" i="10"/>
  <c r="AC209" i="10"/>
  <c r="AE209" i="10" s="1"/>
  <c r="AA210" i="10"/>
  <c r="AF208" i="9"/>
  <c r="AG229" i="9" s="1"/>
  <c r="Z211" i="9"/>
  <c r="W295" i="9"/>
  <c r="U212" i="9"/>
  <c r="X212" i="9" s="1"/>
  <c r="Y212" i="9" s="1"/>
  <c r="R213" i="9"/>
  <c r="T213" i="9"/>
  <c r="L214" i="9" a="1"/>
  <c r="L214" i="9" s="1"/>
  <c r="V296" i="9"/>
  <c r="S212" i="9"/>
  <c r="H213" i="9"/>
  <c r="AC209" i="9"/>
  <c r="AE209" i="9" s="1"/>
  <c r="AF209" i="9" s="1"/>
  <c r="AA210" i="9"/>
  <c r="AD209" i="9"/>
  <c r="AB209" i="9"/>
  <c r="AG229" i="8"/>
  <c r="Z211" i="8"/>
  <c r="W295" i="8"/>
  <c r="AB209" i="8"/>
  <c r="AD209" i="8"/>
  <c r="R213" i="8"/>
  <c r="U212" i="8"/>
  <c r="X212" i="8" s="1"/>
  <c r="Y212" i="8" s="1"/>
  <c r="V296" i="8"/>
  <c r="H213" i="8"/>
  <c r="S212" i="8"/>
  <c r="T214" i="8"/>
  <c r="L215" i="8" a="1"/>
  <c r="L215" i="8" s="1"/>
  <c r="AA210" i="8"/>
  <c r="AC209" i="8"/>
  <c r="AE209" i="8" s="1"/>
  <c r="AG229" i="7"/>
  <c r="Z211" i="7"/>
  <c r="AD209" i="7"/>
  <c r="AB209" i="7"/>
  <c r="W295" i="7"/>
  <c r="AC209" i="7"/>
  <c r="AE209" i="7" s="1"/>
  <c r="AA210" i="7"/>
  <c r="T213" i="7"/>
  <c r="L214" i="7" a="1"/>
  <c r="L214" i="7" s="1"/>
  <c r="V296" i="7"/>
  <c r="H213" i="7"/>
  <c r="S212" i="7"/>
  <c r="U212" i="7"/>
  <c r="X212" i="7" s="1"/>
  <c r="Y212" i="7" s="1"/>
  <c r="R213" i="7"/>
  <c r="AF208" i="6"/>
  <c r="AG229" i="6" s="1"/>
  <c r="Z211" i="6"/>
  <c r="V296" i="6"/>
  <c r="S212" i="6"/>
  <c r="H213" i="6"/>
  <c r="W295" i="6"/>
  <c r="L215" i="6" a="1"/>
  <c r="L215" i="6" s="1"/>
  <c r="T214" i="6"/>
  <c r="AC209" i="6"/>
  <c r="AE209" i="6" s="1"/>
  <c r="AF209" i="6" s="1"/>
  <c r="AA210" i="6"/>
  <c r="R213" i="6"/>
  <c r="U212" i="6"/>
  <c r="X212" i="6" s="1"/>
  <c r="Y212" i="6" s="1"/>
  <c r="AB209" i="6"/>
  <c r="AD209" i="6"/>
  <c r="AF208" i="5"/>
  <c r="AG229" i="5" s="1"/>
  <c r="Z211" i="5"/>
  <c r="AD209" i="5"/>
  <c r="AB209" i="5"/>
  <c r="T214" i="5"/>
  <c r="L215" i="5" a="1"/>
  <c r="L215" i="5" s="1"/>
  <c r="R213" i="5"/>
  <c r="U212" i="5"/>
  <c r="X212" i="5" s="1"/>
  <c r="Y212" i="5" s="1"/>
  <c r="AA210" i="5"/>
  <c r="AC209" i="5"/>
  <c r="AE209" i="5" s="1"/>
  <c r="V296" i="5"/>
  <c r="S212" i="5"/>
  <c r="H213" i="5"/>
  <c r="W295" i="5"/>
  <c r="AF208" i="4"/>
  <c r="AG229" i="4" s="1"/>
  <c r="Z211" i="4"/>
  <c r="V296" i="4"/>
  <c r="H213" i="4"/>
  <c r="S212" i="4"/>
  <c r="L215" i="4" a="1"/>
  <c r="L215" i="4" s="1"/>
  <c r="T214" i="4"/>
  <c r="AC209" i="4"/>
  <c r="AE209" i="4" s="1"/>
  <c r="AA210" i="4"/>
  <c r="AD209" i="4"/>
  <c r="AB209" i="4"/>
  <c r="W295" i="4"/>
  <c r="U212" i="4"/>
  <c r="X212" i="4" s="1"/>
  <c r="Y212" i="4" s="1"/>
  <c r="R213" i="4"/>
  <c r="Z211" i="1"/>
  <c r="AD209" i="1"/>
  <c r="AB209" i="1"/>
  <c r="V296" i="1"/>
  <c r="S212" i="1"/>
  <c r="H213" i="1"/>
  <c r="T214" i="1"/>
  <c r="L215" i="1" a="1"/>
  <c r="L215" i="1" s="1"/>
  <c r="AC209" i="1"/>
  <c r="AE209" i="1" s="1"/>
  <c r="AA210" i="1"/>
  <c r="W295" i="1"/>
  <c r="AF208" i="1"/>
  <c r="AG229" i="1" s="1"/>
  <c r="U212" i="1"/>
  <c r="X212" i="1" s="1"/>
  <c r="Y212" i="1" s="1"/>
  <c r="R213" i="1"/>
  <c r="AF209" i="11" l="1"/>
  <c r="AG230" i="11"/>
  <c r="Z212" i="11"/>
  <c r="T215" i="11"/>
  <c r="L216" i="11" a="1"/>
  <c r="L216" i="11" s="1"/>
  <c r="V297" i="11"/>
  <c r="H214" i="11"/>
  <c r="S213" i="11"/>
  <c r="W296" i="11"/>
  <c r="AD210" i="11"/>
  <c r="AB210" i="11"/>
  <c r="AA211" i="11"/>
  <c r="AC210" i="11"/>
  <c r="AE210" i="11" s="1"/>
  <c r="AF210" i="11" s="1"/>
  <c r="R214" i="11"/>
  <c r="U213" i="11"/>
  <c r="X213" i="11" s="1"/>
  <c r="Y213" i="11" s="1"/>
  <c r="AF209" i="10"/>
  <c r="AG230" i="10" s="1"/>
  <c r="Z212" i="10"/>
  <c r="R214" i="10"/>
  <c r="U213" i="10"/>
  <c r="X213" i="10" s="1"/>
  <c r="Y213" i="10" s="1"/>
  <c r="V297" i="10"/>
  <c r="S213" i="10"/>
  <c r="H214" i="10"/>
  <c r="W296" i="10"/>
  <c r="T214" i="10"/>
  <c r="L215" i="10" a="1"/>
  <c r="L215" i="10" s="1"/>
  <c r="AB210" i="10"/>
  <c r="AD210" i="10"/>
  <c r="AA211" i="10"/>
  <c r="AC210" i="10"/>
  <c r="AE210" i="10" s="1"/>
  <c r="AG230" i="9"/>
  <c r="Z212" i="9"/>
  <c r="V297" i="9"/>
  <c r="H214" i="9"/>
  <c r="S213" i="9"/>
  <c r="U213" i="9"/>
  <c r="X213" i="9" s="1"/>
  <c r="Y213" i="9" s="1"/>
  <c r="R214" i="9"/>
  <c r="AD210" i="9"/>
  <c r="AB210" i="9"/>
  <c r="W296" i="9"/>
  <c r="AC210" i="9"/>
  <c r="AE210" i="9" s="1"/>
  <c r="AA211" i="9"/>
  <c r="L215" i="9" a="1"/>
  <c r="L215" i="9" s="1"/>
  <c r="T214" i="9"/>
  <c r="AF209" i="8"/>
  <c r="AG230" i="8" s="1"/>
  <c r="Z212" i="8"/>
  <c r="V297" i="8"/>
  <c r="S213" i="8"/>
  <c r="H214" i="8"/>
  <c r="W296" i="8"/>
  <c r="R214" i="8"/>
  <c r="U213" i="8"/>
  <c r="X213" i="8" s="1"/>
  <c r="Y213" i="8" s="1"/>
  <c r="AD210" i="8"/>
  <c r="AB210" i="8"/>
  <c r="AC210" i="8"/>
  <c r="AE210" i="8" s="1"/>
  <c r="AA211" i="8"/>
  <c r="T215" i="8"/>
  <c r="L216" i="8" a="1"/>
  <c r="L216" i="8" s="1"/>
  <c r="AF209" i="7"/>
  <c r="AG230" i="7" s="1"/>
  <c r="Z212" i="7"/>
  <c r="W296" i="7"/>
  <c r="V297" i="7"/>
  <c r="H214" i="7"/>
  <c r="S213" i="7"/>
  <c r="L215" i="7" a="1"/>
  <c r="L215" i="7" s="1"/>
  <c r="T214" i="7"/>
  <c r="R214" i="7"/>
  <c r="U213" i="7"/>
  <c r="X213" i="7" s="1"/>
  <c r="Y213" i="7" s="1"/>
  <c r="AD210" i="7"/>
  <c r="AB210" i="7"/>
  <c r="AC210" i="7"/>
  <c r="AE210" i="7" s="1"/>
  <c r="AA211" i="7"/>
  <c r="AG230" i="6"/>
  <c r="Z212" i="6"/>
  <c r="U213" i="6"/>
  <c r="X213" i="6" s="1"/>
  <c r="Y213" i="6" s="1"/>
  <c r="R214" i="6"/>
  <c r="T215" i="6"/>
  <c r="L216" i="6" a="1"/>
  <c r="L216" i="6" s="1"/>
  <c r="AD210" i="6"/>
  <c r="AB210" i="6"/>
  <c r="W296" i="6"/>
  <c r="V297" i="6"/>
  <c r="S213" i="6"/>
  <c r="H214" i="6"/>
  <c r="AA211" i="6"/>
  <c r="AC210" i="6"/>
  <c r="AE210" i="6" s="1"/>
  <c r="AF209" i="5"/>
  <c r="AG230" i="5" s="1"/>
  <c r="Z212" i="5"/>
  <c r="AD210" i="5"/>
  <c r="AB210" i="5"/>
  <c r="U213" i="5"/>
  <c r="X213" i="5" s="1"/>
  <c r="Y213" i="5" s="1"/>
  <c r="R214" i="5"/>
  <c r="W296" i="5"/>
  <c r="AC210" i="5"/>
  <c r="AE210" i="5" s="1"/>
  <c r="AF210" i="5" s="1"/>
  <c r="AA211" i="5"/>
  <c r="L216" i="5" a="1"/>
  <c r="L216" i="5" s="1"/>
  <c r="T215" i="5"/>
  <c r="V297" i="5"/>
  <c r="S213" i="5"/>
  <c r="H214" i="5"/>
  <c r="AF209" i="4"/>
  <c r="AG230" i="4" s="1"/>
  <c r="Z212" i="4"/>
  <c r="AD210" i="4"/>
  <c r="AB210" i="4"/>
  <c r="W296" i="4"/>
  <c r="R214" i="4"/>
  <c r="U213" i="4"/>
  <c r="X213" i="4" s="1"/>
  <c r="Y213" i="4" s="1"/>
  <c r="L216" i="4" a="1"/>
  <c r="L216" i="4" s="1"/>
  <c r="T215" i="4"/>
  <c r="V297" i="4"/>
  <c r="H214" i="4"/>
  <c r="S213" i="4"/>
  <c r="AC210" i="4"/>
  <c r="AE210" i="4" s="1"/>
  <c r="AA211" i="4"/>
  <c r="Z212" i="1"/>
  <c r="L216" i="1" a="1"/>
  <c r="L216" i="1" s="1"/>
  <c r="T215" i="1"/>
  <c r="AD210" i="1"/>
  <c r="AB210" i="1"/>
  <c r="AF209" i="1"/>
  <c r="AG230" i="1" s="1"/>
  <c r="V297" i="1"/>
  <c r="H214" i="1"/>
  <c r="S213" i="1"/>
  <c r="W296" i="1"/>
  <c r="R214" i="1"/>
  <c r="U213" i="1"/>
  <c r="X213" i="1" s="1"/>
  <c r="Y213" i="1" s="1"/>
  <c r="AA211" i="1"/>
  <c r="AC210" i="1"/>
  <c r="AE210" i="1" s="1"/>
  <c r="AG231" i="11" l="1"/>
  <c r="Z213" i="11"/>
  <c r="V298" i="11"/>
  <c r="H215" i="11"/>
  <c r="S214" i="11"/>
  <c r="W297" i="11"/>
  <c r="L217" i="11" a="1"/>
  <c r="L217" i="11" s="1"/>
  <c r="T216" i="11"/>
  <c r="AB211" i="11"/>
  <c r="AD211" i="11"/>
  <c r="R215" i="11"/>
  <c r="U214" i="11"/>
  <c r="X214" i="11" s="1"/>
  <c r="Y214" i="11" s="1"/>
  <c r="AC211" i="11"/>
  <c r="AE211" i="11" s="1"/>
  <c r="AA212" i="11"/>
  <c r="AF210" i="10"/>
  <c r="AG231" i="10" s="1"/>
  <c r="Z213" i="10"/>
  <c r="AD211" i="10"/>
  <c r="AB211" i="10"/>
  <c r="V298" i="10"/>
  <c r="S214" i="10"/>
  <c r="H215" i="10"/>
  <c r="W297" i="10"/>
  <c r="T215" i="10"/>
  <c r="L216" i="10" a="1"/>
  <c r="L216" i="10" s="1"/>
  <c r="U214" i="10"/>
  <c r="X214" i="10" s="1"/>
  <c r="Y214" i="10" s="1"/>
  <c r="R215" i="10"/>
  <c r="AA212" i="10"/>
  <c r="AC211" i="10"/>
  <c r="AE211" i="10" s="1"/>
  <c r="AF210" i="9"/>
  <c r="AG231" i="9" s="1"/>
  <c r="Z213" i="9"/>
  <c r="V298" i="9"/>
  <c r="H215" i="9"/>
  <c r="S214" i="9"/>
  <c r="W297" i="9"/>
  <c r="U214" i="9"/>
  <c r="X214" i="9" s="1"/>
  <c r="Y214" i="9" s="1"/>
  <c r="R215" i="9"/>
  <c r="L216" i="9" a="1"/>
  <c r="L216" i="9" s="1"/>
  <c r="T215" i="9"/>
  <c r="AC211" i="9"/>
  <c r="AE211" i="9" s="1"/>
  <c r="AF211" i="9" s="1"/>
  <c r="AA212" i="9"/>
  <c r="AD211" i="9"/>
  <c r="AB211" i="9"/>
  <c r="AF210" i="8"/>
  <c r="AG231" i="8" s="1"/>
  <c r="Z213" i="8"/>
  <c r="W297" i="8"/>
  <c r="U214" i="8"/>
  <c r="X214" i="8" s="1"/>
  <c r="Y214" i="8" s="1"/>
  <c r="R215" i="8"/>
  <c r="V298" i="8"/>
  <c r="S214" i="8"/>
  <c r="H215" i="8"/>
  <c r="L217" i="8" a="1"/>
  <c r="L217" i="8" s="1"/>
  <c r="T216" i="8"/>
  <c r="AC211" i="8"/>
  <c r="AE211" i="8" s="1"/>
  <c r="AF211" i="8" s="1"/>
  <c r="AA212" i="8"/>
  <c r="AD211" i="8"/>
  <c r="AB211" i="8"/>
  <c r="AF210" i="7"/>
  <c r="AG231" i="7" s="1"/>
  <c r="Z213" i="7"/>
  <c r="AD211" i="7"/>
  <c r="AB211" i="7"/>
  <c r="U214" i="7"/>
  <c r="X214" i="7" s="1"/>
  <c r="Y214" i="7" s="1"/>
  <c r="R215" i="7"/>
  <c r="W297" i="7"/>
  <c r="AC211" i="7"/>
  <c r="AE211" i="7" s="1"/>
  <c r="AF211" i="7" s="1"/>
  <c r="AA212" i="7"/>
  <c r="L216" i="7" a="1"/>
  <c r="L216" i="7" s="1"/>
  <c r="T215" i="7"/>
  <c r="V298" i="7"/>
  <c r="H215" i="7"/>
  <c r="S214" i="7"/>
  <c r="AF210" i="6"/>
  <c r="AG231" i="6" s="1"/>
  <c r="Z213" i="6"/>
  <c r="V298" i="6"/>
  <c r="H215" i="6"/>
  <c r="S214" i="6"/>
  <c r="W297" i="6"/>
  <c r="R215" i="6"/>
  <c r="U214" i="6"/>
  <c r="X214" i="6" s="1"/>
  <c r="Y214" i="6" s="1"/>
  <c r="AB211" i="6"/>
  <c r="AD211" i="6"/>
  <c r="AA212" i="6"/>
  <c r="AC211" i="6"/>
  <c r="AE211" i="6" s="1"/>
  <c r="L217" i="6" a="1"/>
  <c r="L217" i="6" s="1"/>
  <c r="T216" i="6"/>
  <c r="AG231" i="5"/>
  <c r="Z213" i="5"/>
  <c r="AD211" i="5"/>
  <c r="AB211" i="5"/>
  <c r="V298" i="5"/>
  <c r="H215" i="5"/>
  <c r="S214" i="5"/>
  <c r="L217" i="5" a="1"/>
  <c r="L217" i="5" s="1"/>
  <c r="T216" i="5"/>
  <c r="AC211" i="5"/>
  <c r="AE211" i="5" s="1"/>
  <c r="AA212" i="5"/>
  <c r="U214" i="5"/>
  <c r="X214" i="5" s="1"/>
  <c r="Y214" i="5" s="1"/>
  <c r="R215" i="5"/>
  <c r="W297" i="5"/>
  <c r="AF210" i="4"/>
  <c r="AG231" i="4" s="1"/>
  <c r="Z213" i="4"/>
  <c r="V298" i="4"/>
  <c r="S214" i="4"/>
  <c r="H215" i="4"/>
  <c r="U214" i="4"/>
  <c r="X214" i="4" s="1"/>
  <c r="Y214" i="4" s="1"/>
  <c r="R215" i="4"/>
  <c r="W297" i="4"/>
  <c r="L217" i="4" a="1"/>
  <c r="L217" i="4" s="1"/>
  <c r="T216" i="4"/>
  <c r="AC211" i="4"/>
  <c r="AE211" i="4" s="1"/>
  <c r="AA212" i="4"/>
  <c r="AD211" i="4"/>
  <c r="AB211" i="4"/>
  <c r="Z213" i="1"/>
  <c r="V298" i="1"/>
  <c r="H215" i="1"/>
  <c r="S214" i="1"/>
  <c r="R215" i="1"/>
  <c r="U214" i="1"/>
  <c r="X214" i="1" s="1"/>
  <c r="Y214" i="1" s="1"/>
  <c r="W297" i="1"/>
  <c r="AF210" i="1"/>
  <c r="AG231" i="1" s="1"/>
  <c r="AC211" i="1"/>
  <c r="AE211" i="1" s="1"/>
  <c r="AA212" i="1"/>
  <c r="T216" i="1"/>
  <c r="L217" i="1" a="1"/>
  <c r="L217" i="1" s="1"/>
  <c r="AD211" i="1"/>
  <c r="AB211" i="1"/>
  <c r="AF211" i="11" l="1"/>
  <c r="AG232" i="11" s="1"/>
  <c r="AF211" i="10"/>
  <c r="AG232" i="10" s="1"/>
  <c r="Z214" i="11"/>
  <c r="U215" i="11"/>
  <c r="X215" i="11" s="1"/>
  <c r="Y215" i="11" s="1"/>
  <c r="R216" i="11"/>
  <c r="V299" i="11"/>
  <c r="H216" i="11"/>
  <c r="S215" i="11"/>
  <c r="W298" i="11"/>
  <c r="L218" i="11" a="1"/>
  <c r="L218" i="11" s="1"/>
  <c r="T217" i="11"/>
  <c r="AC212" i="11"/>
  <c r="AE212" i="11" s="1"/>
  <c r="AF212" i="11" s="1"/>
  <c r="AA213" i="11"/>
  <c r="AD212" i="11"/>
  <c r="AB212" i="11"/>
  <c r="Z214" i="10"/>
  <c r="W298" i="10"/>
  <c r="L217" i="10" a="1"/>
  <c r="L217" i="10" s="1"/>
  <c r="T216" i="10"/>
  <c r="V299" i="10"/>
  <c r="H216" i="10"/>
  <c r="S215" i="10"/>
  <c r="AD212" i="10"/>
  <c r="AB212" i="10"/>
  <c r="AC212" i="10"/>
  <c r="AE212" i="10" s="1"/>
  <c r="AF212" i="10" s="1"/>
  <c r="AA213" i="10"/>
  <c r="R216" i="10"/>
  <c r="U215" i="10"/>
  <c r="X215" i="10" s="1"/>
  <c r="Y215" i="10" s="1"/>
  <c r="AG232" i="9"/>
  <c r="Z214" i="9"/>
  <c r="V299" i="9"/>
  <c r="H216" i="9"/>
  <c r="S215" i="9"/>
  <c r="W298" i="9"/>
  <c r="U215" i="9"/>
  <c r="X215" i="9" s="1"/>
  <c r="Y215" i="9" s="1"/>
  <c r="R216" i="9"/>
  <c r="L217" i="9" a="1"/>
  <c r="L217" i="9" s="1"/>
  <c r="T216" i="9"/>
  <c r="AC212" i="9"/>
  <c r="AE212" i="9" s="1"/>
  <c r="AA213" i="9"/>
  <c r="AD212" i="9"/>
  <c r="AB212" i="9"/>
  <c r="AG232" i="8"/>
  <c r="Z214" i="8"/>
  <c r="W298" i="8"/>
  <c r="U215" i="8"/>
  <c r="X215" i="8" s="1"/>
  <c r="Y215" i="8" s="1"/>
  <c r="R216" i="8"/>
  <c r="L218" i="8" a="1"/>
  <c r="L218" i="8" s="1"/>
  <c r="T217" i="8"/>
  <c r="AD212" i="8"/>
  <c r="AB212" i="8"/>
  <c r="V299" i="8"/>
  <c r="H216" i="8"/>
  <c r="S215" i="8"/>
  <c r="AC212" i="8"/>
  <c r="AE212" i="8" s="1"/>
  <c r="AA213" i="8"/>
  <c r="AG232" i="7"/>
  <c r="Z214" i="7"/>
  <c r="W298" i="7"/>
  <c r="V299" i="7"/>
  <c r="H216" i="7"/>
  <c r="S215" i="7"/>
  <c r="AD212" i="7"/>
  <c r="AB212" i="7"/>
  <c r="U215" i="7"/>
  <c r="X215" i="7" s="1"/>
  <c r="Y215" i="7" s="1"/>
  <c r="R216" i="7"/>
  <c r="AA213" i="7"/>
  <c r="AC212" i="7"/>
  <c r="AE212" i="7" s="1"/>
  <c r="L217" i="7" a="1"/>
  <c r="L217" i="7" s="1"/>
  <c r="T216" i="7"/>
  <c r="AF211" i="6"/>
  <c r="AG232" i="6" s="1"/>
  <c r="Z214" i="6"/>
  <c r="AD212" i="6"/>
  <c r="AB212" i="6"/>
  <c r="L218" i="6" a="1"/>
  <c r="L218" i="6" s="1"/>
  <c r="T217" i="6"/>
  <c r="V299" i="6"/>
  <c r="S215" i="6"/>
  <c r="H216" i="6"/>
  <c r="W298" i="6"/>
  <c r="AC212" i="6"/>
  <c r="AE212" i="6" s="1"/>
  <c r="AA213" i="6"/>
  <c r="U215" i="6"/>
  <c r="X215" i="6" s="1"/>
  <c r="Y215" i="6" s="1"/>
  <c r="R216" i="6"/>
  <c r="AF211" i="5"/>
  <c r="AG232" i="5" s="1"/>
  <c r="Z214" i="5"/>
  <c r="AD212" i="5"/>
  <c r="AB212" i="5"/>
  <c r="L218" i="5" a="1"/>
  <c r="L218" i="5" s="1"/>
  <c r="T217" i="5"/>
  <c r="AA213" i="5"/>
  <c r="AC212" i="5"/>
  <c r="AE212" i="5" s="1"/>
  <c r="H216" i="5"/>
  <c r="V299" i="5"/>
  <c r="S215" i="5"/>
  <c r="W298" i="5"/>
  <c r="U215" i="5"/>
  <c r="X215" i="5" s="1"/>
  <c r="Y215" i="5" s="1"/>
  <c r="R216" i="5"/>
  <c r="AF211" i="4"/>
  <c r="AG232" i="4" s="1"/>
  <c r="Z214" i="4"/>
  <c r="AD212" i="4"/>
  <c r="AB212" i="4"/>
  <c r="U215" i="4"/>
  <c r="X215" i="4" s="1"/>
  <c r="Y215" i="4" s="1"/>
  <c r="R216" i="4"/>
  <c r="V299" i="4"/>
  <c r="H216" i="4"/>
  <c r="S215" i="4"/>
  <c r="AC212" i="4"/>
  <c r="AE212" i="4" s="1"/>
  <c r="AA213" i="4"/>
  <c r="L218" i="4" a="1"/>
  <c r="L218" i="4" s="1"/>
  <c r="T217" i="4"/>
  <c r="W298" i="4"/>
  <c r="Z214" i="1"/>
  <c r="AF211" i="1"/>
  <c r="AG232" i="1" s="1"/>
  <c r="AB212" i="1"/>
  <c r="AD212" i="1"/>
  <c r="AA213" i="1"/>
  <c r="AC212" i="1"/>
  <c r="AE212" i="1" s="1"/>
  <c r="T217" i="1"/>
  <c r="L218" i="1" a="1"/>
  <c r="L218" i="1" s="1"/>
  <c r="R216" i="1"/>
  <c r="U215" i="1"/>
  <c r="X215" i="1" s="1"/>
  <c r="Y215" i="1" s="1"/>
  <c r="V299" i="1"/>
  <c r="H216" i="1"/>
  <c r="S215" i="1"/>
  <c r="W298" i="1"/>
  <c r="AG233" i="11" l="1"/>
  <c r="AG233" i="10"/>
  <c r="AF212" i="9"/>
  <c r="AG233" i="9" s="1"/>
  <c r="Z215" i="11"/>
  <c r="V300" i="11"/>
  <c r="H217" i="11"/>
  <c r="S216" i="11"/>
  <c r="W299" i="11"/>
  <c r="R217" i="11"/>
  <c r="U216" i="11"/>
  <c r="X216" i="11" s="1"/>
  <c r="Y216" i="11" s="1"/>
  <c r="L219" i="11" a="1"/>
  <c r="L219" i="11" s="1"/>
  <c r="T218" i="11"/>
  <c r="AA214" i="11"/>
  <c r="AC213" i="11"/>
  <c r="AE213" i="11" s="1"/>
  <c r="AD213" i="11"/>
  <c r="AB213" i="11"/>
  <c r="Z215" i="10"/>
  <c r="L218" i="10" a="1"/>
  <c r="L218" i="10" s="1"/>
  <c r="T217" i="10"/>
  <c r="V300" i="10"/>
  <c r="S216" i="10"/>
  <c r="H217" i="10"/>
  <c r="U216" i="10"/>
  <c r="X216" i="10" s="1"/>
  <c r="Y216" i="10" s="1"/>
  <c r="R217" i="10"/>
  <c r="AC213" i="10"/>
  <c r="AE213" i="10" s="1"/>
  <c r="AA214" i="10"/>
  <c r="W299" i="10"/>
  <c r="AD213" i="10"/>
  <c r="AB213" i="10"/>
  <c r="Z215" i="9"/>
  <c r="T217" i="9"/>
  <c r="L218" i="9" a="1"/>
  <c r="L218" i="9" s="1"/>
  <c r="V300" i="9"/>
  <c r="H217" i="9"/>
  <c r="S216" i="9"/>
  <c r="AD213" i="9"/>
  <c r="AB213" i="9"/>
  <c r="R217" i="9"/>
  <c r="U216" i="9"/>
  <c r="X216" i="9" s="1"/>
  <c r="Y216" i="9" s="1"/>
  <c r="W299" i="9"/>
  <c r="AA214" i="9"/>
  <c r="AC213" i="9"/>
  <c r="AE213" i="9" s="1"/>
  <c r="AF213" i="9" s="1"/>
  <c r="AF212" i="8"/>
  <c r="AG233" i="8" s="1"/>
  <c r="Z215" i="8"/>
  <c r="V300" i="8"/>
  <c r="H217" i="8"/>
  <c r="S216" i="8"/>
  <c r="W299" i="8"/>
  <c r="L219" i="8" a="1"/>
  <c r="L219" i="8" s="1"/>
  <c r="T218" i="8"/>
  <c r="U216" i="8"/>
  <c r="X216" i="8" s="1"/>
  <c r="Y216" i="8" s="1"/>
  <c r="R217" i="8"/>
  <c r="AC213" i="8"/>
  <c r="AE213" i="8" s="1"/>
  <c r="AA214" i="8"/>
  <c r="AD213" i="8"/>
  <c r="AB213" i="8"/>
  <c r="AF212" i="7"/>
  <c r="AG233" i="7" s="1"/>
  <c r="Z215" i="7"/>
  <c r="R217" i="7"/>
  <c r="U216" i="7"/>
  <c r="X216" i="7" s="1"/>
  <c r="Y216" i="7" s="1"/>
  <c r="AD213" i="7"/>
  <c r="AB213" i="7"/>
  <c r="V300" i="7"/>
  <c r="H217" i="7"/>
  <c r="S216" i="7"/>
  <c r="W299" i="7"/>
  <c r="L218" i="7" a="1"/>
  <c r="L218" i="7" s="1"/>
  <c r="T217" i="7"/>
  <c r="AA214" i="7"/>
  <c r="AC213" i="7"/>
  <c r="AE213" i="7" s="1"/>
  <c r="AF212" i="6"/>
  <c r="AG233" i="6" s="1"/>
  <c r="Z215" i="6"/>
  <c r="V300" i="6"/>
  <c r="S216" i="6"/>
  <c r="H217" i="6"/>
  <c r="AD213" i="6"/>
  <c r="AB213" i="6"/>
  <c r="W299" i="6"/>
  <c r="AA214" i="6"/>
  <c r="AC213" i="6"/>
  <c r="AE213" i="6" s="1"/>
  <c r="L219" i="6" a="1"/>
  <c r="L219" i="6" s="1"/>
  <c r="T218" i="6"/>
  <c r="U216" i="6"/>
  <c r="X216" i="6" s="1"/>
  <c r="Y216" i="6" s="1"/>
  <c r="R217" i="6"/>
  <c r="AF212" i="5"/>
  <c r="AG233" i="5" s="1"/>
  <c r="Z215" i="5"/>
  <c r="W299" i="5"/>
  <c r="AD213" i="5"/>
  <c r="AB213" i="5"/>
  <c r="U216" i="5"/>
  <c r="X216" i="5" s="1"/>
  <c r="Y216" i="5" s="1"/>
  <c r="R217" i="5"/>
  <c r="V300" i="5"/>
  <c r="H217" i="5"/>
  <c r="S216" i="5"/>
  <c r="AA214" i="5"/>
  <c r="AC213" i="5"/>
  <c r="AE213" i="5" s="1"/>
  <c r="AF213" i="5" s="1"/>
  <c r="L219" i="5" a="1"/>
  <c r="L219" i="5" s="1"/>
  <c r="T218" i="5"/>
  <c r="AF212" i="4"/>
  <c r="AG233" i="4" s="1"/>
  <c r="Z215" i="4"/>
  <c r="AD213" i="4"/>
  <c r="AB213" i="4"/>
  <c r="T218" i="4"/>
  <c r="L219" i="4" a="1"/>
  <c r="L219" i="4" s="1"/>
  <c r="V300" i="4"/>
  <c r="S216" i="4"/>
  <c r="H217" i="4"/>
  <c r="W299" i="4"/>
  <c r="AA214" i="4"/>
  <c r="AC213" i="4"/>
  <c r="AE213" i="4" s="1"/>
  <c r="R217" i="4"/>
  <c r="U216" i="4"/>
  <c r="X216" i="4" s="1"/>
  <c r="Y216" i="4" s="1"/>
  <c r="Z215" i="1"/>
  <c r="T218" i="1"/>
  <c r="L219" i="1" a="1"/>
  <c r="L219" i="1" s="1"/>
  <c r="R217" i="1"/>
  <c r="U216" i="1"/>
  <c r="X216" i="1" s="1"/>
  <c r="Y216" i="1" s="1"/>
  <c r="V300" i="1"/>
  <c r="S216" i="1"/>
  <c r="H217" i="1"/>
  <c r="W299" i="1"/>
  <c r="AF212" i="1"/>
  <c r="AG233" i="1" s="1"/>
  <c r="AC213" i="1"/>
  <c r="AE213" i="1" s="1"/>
  <c r="AA214" i="1"/>
  <c r="AD213" i="1"/>
  <c r="AB213" i="1"/>
  <c r="AG234" i="9" l="1"/>
  <c r="AF213" i="11"/>
  <c r="AG234" i="11" s="1"/>
  <c r="AF213" i="10"/>
  <c r="AG234" i="10" s="1"/>
  <c r="Z216" i="11"/>
  <c r="L220" i="11" a="1"/>
  <c r="L220" i="11" s="1"/>
  <c r="T219" i="11"/>
  <c r="AD214" i="11"/>
  <c r="AB214" i="11"/>
  <c r="V301" i="11"/>
  <c r="S217" i="11"/>
  <c r="H218" i="11"/>
  <c r="W300" i="11"/>
  <c r="R218" i="11"/>
  <c r="U217" i="11"/>
  <c r="X217" i="11" s="1"/>
  <c r="Y217" i="11" s="1"/>
  <c r="AC214" i="11"/>
  <c r="AE214" i="11" s="1"/>
  <c r="AF214" i="11" s="1"/>
  <c r="AA215" i="11"/>
  <c r="Z216" i="10"/>
  <c r="W300" i="10"/>
  <c r="U217" i="10"/>
  <c r="X217" i="10" s="1"/>
  <c r="Y217" i="10" s="1"/>
  <c r="R218" i="10"/>
  <c r="L219" i="10" a="1"/>
  <c r="L219" i="10" s="1"/>
  <c r="T218" i="10"/>
  <c r="AD214" i="10"/>
  <c r="AB214" i="10"/>
  <c r="AA215" i="10"/>
  <c r="AC214" i="10"/>
  <c r="AE214" i="10" s="1"/>
  <c r="V301" i="10"/>
  <c r="H218" i="10"/>
  <c r="S217" i="10"/>
  <c r="Z216" i="9"/>
  <c r="AD214" i="9"/>
  <c r="AB214" i="9"/>
  <c r="W300" i="9"/>
  <c r="L219" i="9" a="1"/>
  <c r="L219" i="9" s="1"/>
  <c r="T218" i="9"/>
  <c r="H218" i="9"/>
  <c r="S217" i="9"/>
  <c r="V301" i="9"/>
  <c r="R218" i="9"/>
  <c r="U217" i="9"/>
  <c r="X217" i="9" s="1"/>
  <c r="Y217" i="9" s="1"/>
  <c r="AA215" i="9"/>
  <c r="AC214" i="9"/>
  <c r="AE214" i="9" s="1"/>
  <c r="AF214" i="9" s="1"/>
  <c r="AF213" i="8"/>
  <c r="AG234" i="8" s="1"/>
  <c r="Z216" i="8"/>
  <c r="AD214" i="8"/>
  <c r="AB214" i="8"/>
  <c r="U217" i="8"/>
  <c r="X217" i="8" s="1"/>
  <c r="Y217" i="8" s="1"/>
  <c r="R218" i="8"/>
  <c r="V301" i="8"/>
  <c r="H218" i="8"/>
  <c r="S217" i="8"/>
  <c r="L220" i="8" a="1"/>
  <c r="L220" i="8" s="1"/>
  <c r="T219" i="8"/>
  <c r="W300" i="8"/>
  <c r="AC214" i="8"/>
  <c r="AE214" i="8" s="1"/>
  <c r="AF214" i="8" s="1"/>
  <c r="AA215" i="8"/>
  <c r="AF213" i="7"/>
  <c r="AG234" i="7" s="1"/>
  <c r="Z216" i="7"/>
  <c r="W300" i="7"/>
  <c r="R218" i="7"/>
  <c r="U217" i="7"/>
  <c r="X217" i="7" s="1"/>
  <c r="Y217" i="7" s="1"/>
  <c r="T218" i="7"/>
  <c r="L219" i="7" a="1"/>
  <c r="L219" i="7" s="1"/>
  <c r="V301" i="7"/>
  <c r="S217" i="7"/>
  <c r="H218" i="7"/>
  <c r="AD214" i="7"/>
  <c r="AB214" i="7"/>
  <c r="AC214" i="7"/>
  <c r="AE214" i="7" s="1"/>
  <c r="AF214" i="7" s="1"/>
  <c r="AA215" i="7"/>
  <c r="AF213" i="6"/>
  <c r="AG234" i="6" s="1"/>
  <c r="Z216" i="6"/>
  <c r="L220" i="6" a="1"/>
  <c r="L220" i="6" s="1"/>
  <c r="T219" i="6"/>
  <c r="AD214" i="6"/>
  <c r="AB214" i="6"/>
  <c r="V301" i="6"/>
  <c r="H218" i="6"/>
  <c r="S217" i="6"/>
  <c r="R218" i="6"/>
  <c r="U217" i="6"/>
  <c r="X217" i="6" s="1"/>
  <c r="Y217" i="6" s="1"/>
  <c r="AA215" i="6"/>
  <c r="AC214" i="6"/>
  <c r="AE214" i="6" s="1"/>
  <c r="AF214" i="6" s="1"/>
  <c r="W300" i="6"/>
  <c r="AG234" i="5"/>
  <c r="Z216" i="5"/>
  <c r="L220" i="5" a="1"/>
  <c r="L220" i="5" s="1"/>
  <c r="T219" i="5"/>
  <c r="W300" i="5"/>
  <c r="V301" i="5"/>
  <c r="H218" i="5"/>
  <c r="S217" i="5"/>
  <c r="AC214" i="5"/>
  <c r="AE214" i="5" s="1"/>
  <c r="AA215" i="5"/>
  <c r="AB214" i="5"/>
  <c r="AD214" i="5"/>
  <c r="R218" i="5"/>
  <c r="U217" i="5"/>
  <c r="X217" i="5" s="1"/>
  <c r="Y217" i="5" s="1"/>
  <c r="AF213" i="4"/>
  <c r="AG234" i="4" s="1"/>
  <c r="Z216" i="4"/>
  <c r="V301" i="4"/>
  <c r="H218" i="4"/>
  <c r="S217" i="4"/>
  <c r="AB214" i="4"/>
  <c r="AD214" i="4"/>
  <c r="W300" i="4"/>
  <c r="T219" i="4"/>
  <c r="L220" i="4" a="1"/>
  <c r="L220" i="4" s="1"/>
  <c r="R218" i="4"/>
  <c r="U217" i="4"/>
  <c r="X217" i="4" s="1"/>
  <c r="Y217" i="4" s="1"/>
  <c r="AA215" i="4"/>
  <c r="AC214" i="4"/>
  <c r="AE214" i="4" s="1"/>
  <c r="Z216" i="1"/>
  <c r="AB214" i="1"/>
  <c r="AD214" i="1"/>
  <c r="V301" i="1"/>
  <c r="S217" i="1"/>
  <c r="H218" i="1"/>
  <c r="W300" i="1"/>
  <c r="AF213" i="1"/>
  <c r="AG234" i="1" s="1"/>
  <c r="U217" i="1"/>
  <c r="X217" i="1" s="1"/>
  <c r="Y217" i="1" s="1"/>
  <c r="R218" i="1"/>
  <c r="AA215" i="1"/>
  <c r="AC214" i="1"/>
  <c r="AE214" i="1" s="1"/>
  <c r="T219" i="1"/>
  <c r="L220" i="1" a="1"/>
  <c r="L220" i="1" s="1"/>
  <c r="AG235" i="11" l="1"/>
  <c r="AF214" i="10"/>
  <c r="AG235" i="10" s="1"/>
  <c r="AG235" i="9"/>
  <c r="Z217" i="11"/>
  <c r="R219" i="11"/>
  <c r="U218" i="11"/>
  <c r="X218" i="11" s="1"/>
  <c r="Y218" i="11" s="1"/>
  <c r="W301" i="11"/>
  <c r="V302" i="11"/>
  <c r="S218" i="11"/>
  <c r="H219" i="11"/>
  <c r="L221" i="11" a="1"/>
  <c r="L221" i="11" s="1"/>
  <c r="T220" i="11"/>
  <c r="AA216" i="11"/>
  <c r="AC215" i="11"/>
  <c r="AE215" i="11" s="1"/>
  <c r="AD215" i="11"/>
  <c r="AB215" i="11"/>
  <c r="Z217" i="10"/>
  <c r="L220" i="10" a="1"/>
  <c r="L220" i="10" s="1"/>
  <c r="T219" i="10"/>
  <c r="AD215" i="10"/>
  <c r="AB215" i="10"/>
  <c r="V302" i="10"/>
  <c r="H219" i="10"/>
  <c r="S218" i="10"/>
  <c r="AC215" i="10"/>
  <c r="AE215" i="10" s="1"/>
  <c r="AF215" i="10" s="1"/>
  <c r="AA216" i="10"/>
  <c r="U218" i="10"/>
  <c r="X218" i="10" s="1"/>
  <c r="Y218" i="10" s="1"/>
  <c r="R219" i="10"/>
  <c r="W301" i="10"/>
  <c r="Z217" i="9"/>
  <c r="V302" i="9"/>
  <c r="S218" i="9"/>
  <c r="H219" i="9"/>
  <c r="W301" i="9"/>
  <c r="U218" i="9"/>
  <c r="X218" i="9" s="1"/>
  <c r="Y218" i="9" s="1"/>
  <c r="R219" i="9"/>
  <c r="AB215" i="9"/>
  <c r="AD215" i="9"/>
  <c r="AC215" i="9"/>
  <c r="AE215" i="9" s="1"/>
  <c r="AA216" i="9"/>
  <c r="L220" i="9" a="1"/>
  <c r="L220" i="9" s="1"/>
  <c r="T219" i="9"/>
  <c r="AG235" i="8"/>
  <c r="Z217" i="8"/>
  <c r="U218" i="8"/>
  <c r="X218" i="8" s="1"/>
  <c r="Y218" i="8" s="1"/>
  <c r="R219" i="8"/>
  <c r="T220" i="8"/>
  <c r="L221" i="8" a="1"/>
  <c r="L221" i="8" s="1"/>
  <c r="V302" i="8"/>
  <c r="H219" i="8"/>
  <c r="S218" i="8"/>
  <c r="AC215" i="8"/>
  <c r="AE215" i="8" s="1"/>
  <c r="AA216" i="8"/>
  <c r="W301" i="8"/>
  <c r="AD215" i="8"/>
  <c r="AB215" i="8"/>
  <c r="AG235" i="7"/>
  <c r="Z217" i="7"/>
  <c r="W301" i="7"/>
  <c r="U218" i="7"/>
  <c r="X218" i="7" s="1"/>
  <c r="Y218" i="7" s="1"/>
  <c r="R219" i="7"/>
  <c r="T219" i="7"/>
  <c r="L220" i="7" a="1"/>
  <c r="L220" i="7" s="1"/>
  <c r="AC215" i="7"/>
  <c r="AE215" i="7" s="1"/>
  <c r="AA216" i="7"/>
  <c r="V302" i="7"/>
  <c r="S218" i="7"/>
  <c r="H219" i="7"/>
  <c r="AB215" i="7"/>
  <c r="AD215" i="7"/>
  <c r="AG235" i="6"/>
  <c r="Z217" i="6"/>
  <c r="AB215" i="6"/>
  <c r="AD215" i="6"/>
  <c r="V302" i="6"/>
  <c r="S218" i="6"/>
  <c r="H219" i="6"/>
  <c r="T220" i="6"/>
  <c r="L221" i="6" a="1"/>
  <c r="L221" i="6" s="1"/>
  <c r="R219" i="6"/>
  <c r="U218" i="6"/>
  <c r="X218" i="6" s="1"/>
  <c r="Y218" i="6" s="1"/>
  <c r="W301" i="6"/>
  <c r="AA216" i="6"/>
  <c r="AC215" i="6"/>
  <c r="AE215" i="6" s="1"/>
  <c r="AF214" i="5"/>
  <c r="AG235" i="5" s="1"/>
  <c r="Z217" i="5"/>
  <c r="AD215" i="5"/>
  <c r="AB215" i="5"/>
  <c r="T220" i="5"/>
  <c r="L221" i="5" a="1"/>
  <c r="L221" i="5" s="1"/>
  <c r="V302" i="5"/>
  <c r="S218" i="5"/>
  <c r="H219" i="5"/>
  <c r="AA216" i="5"/>
  <c r="AC215" i="5"/>
  <c r="AE215" i="5" s="1"/>
  <c r="AF215" i="5" s="1"/>
  <c r="W301" i="5"/>
  <c r="R219" i="5"/>
  <c r="U218" i="5"/>
  <c r="X218" i="5" s="1"/>
  <c r="Y218" i="5" s="1"/>
  <c r="AF214" i="4"/>
  <c r="AG235" i="4" s="1"/>
  <c r="Z217" i="4"/>
  <c r="T220" i="4"/>
  <c r="L221" i="4" a="1"/>
  <c r="L221" i="4" s="1"/>
  <c r="R219" i="4"/>
  <c r="U218" i="4"/>
  <c r="X218" i="4" s="1"/>
  <c r="Y218" i="4" s="1"/>
  <c r="W301" i="4"/>
  <c r="V302" i="4"/>
  <c r="S218" i="4"/>
  <c r="H219" i="4"/>
  <c r="AC215" i="4"/>
  <c r="AE215" i="4" s="1"/>
  <c r="AF215" i="4" s="1"/>
  <c r="AA216" i="4"/>
  <c r="AD215" i="4"/>
  <c r="AB215" i="4"/>
  <c r="Z217" i="1"/>
  <c r="AF214" i="1"/>
  <c r="AG235" i="1" s="1"/>
  <c r="AD215" i="1"/>
  <c r="AB215" i="1"/>
  <c r="U218" i="1"/>
  <c r="X218" i="1" s="1"/>
  <c r="Y218" i="1" s="1"/>
  <c r="R219" i="1"/>
  <c r="V302" i="1"/>
  <c r="H219" i="1"/>
  <c r="S218" i="1"/>
  <c r="W301" i="1"/>
  <c r="AC215" i="1"/>
  <c r="AE215" i="1" s="1"/>
  <c r="AA216" i="1"/>
  <c r="L221" i="1" a="1"/>
  <c r="L221" i="1" s="1"/>
  <c r="T220" i="1"/>
  <c r="AG236" i="10" l="1"/>
  <c r="AF215" i="11"/>
  <c r="AG236" i="11" s="1"/>
  <c r="AF215" i="9"/>
  <c r="AG236" i="9" s="1"/>
  <c r="AG236" i="4"/>
  <c r="Z218" i="11"/>
  <c r="T221" i="11"/>
  <c r="L222" i="11" a="1"/>
  <c r="L222" i="11" s="1"/>
  <c r="AD216" i="11"/>
  <c r="AB216" i="11"/>
  <c r="V303" i="11"/>
  <c r="S219" i="11"/>
  <c r="H220" i="11"/>
  <c r="R220" i="11"/>
  <c r="U219" i="11"/>
  <c r="X219" i="11" s="1"/>
  <c r="Y219" i="11" s="1"/>
  <c r="AA217" i="11"/>
  <c r="AC216" i="11"/>
  <c r="AE216" i="11" s="1"/>
  <c r="W302" i="11"/>
  <c r="Z218" i="10"/>
  <c r="AB216" i="10"/>
  <c r="AD216" i="10"/>
  <c r="L221" i="10" a="1"/>
  <c r="L221" i="10" s="1"/>
  <c r="T220" i="10"/>
  <c r="V303" i="10"/>
  <c r="H220" i="10"/>
  <c r="S219" i="10"/>
  <c r="AA217" i="10"/>
  <c r="AC216" i="10"/>
  <c r="AE216" i="10" s="1"/>
  <c r="AF216" i="10" s="1"/>
  <c r="W302" i="10"/>
  <c r="R220" i="10"/>
  <c r="U219" i="10"/>
  <c r="X219" i="10" s="1"/>
  <c r="Y219" i="10" s="1"/>
  <c r="AD216" i="9"/>
  <c r="AB216" i="9"/>
  <c r="U219" i="9"/>
  <c r="X219" i="9" s="1"/>
  <c r="Y219" i="9" s="1"/>
  <c r="R220" i="9"/>
  <c r="L221" i="9" a="1"/>
  <c r="L221" i="9" s="1"/>
  <c r="T220" i="9"/>
  <c r="H220" i="9"/>
  <c r="S219" i="9"/>
  <c r="V303" i="9"/>
  <c r="W302" i="9"/>
  <c r="Z218" i="9"/>
  <c r="AC216" i="9"/>
  <c r="AE216" i="9" s="1"/>
  <c r="AF216" i="9" s="1"/>
  <c r="AA217" i="9"/>
  <c r="AF215" i="8"/>
  <c r="AG236" i="8" s="1"/>
  <c r="Z218" i="8"/>
  <c r="AD216" i="8"/>
  <c r="AB216" i="8"/>
  <c r="R220" i="8"/>
  <c r="U219" i="8"/>
  <c r="X219" i="8" s="1"/>
  <c r="Y219" i="8" s="1"/>
  <c r="L222" i="8" a="1"/>
  <c r="L222" i="8" s="1"/>
  <c r="T221" i="8"/>
  <c r="W302" i="8"/>
  <c r="S219" i="8"/>
  <c r="V303" i="8"/>
  <c r="H220" i="8"/>
  <c r="AA217" i="8"/>
  <c r="AC216" i="8"/>
  <c r="AE216" i="8" s="1"/>
  <c r="AF215" i="7"/>
  <c r="AG236" i="7" s="1"/>
  <c r="Z218" i="7"/>
  <c r="W302" i="7"/>
  <c r="T220" i="7"/>
  <c r="L221" i="7" a="1"/>
  <c r="L221" i="7" s="1"/>
  <c r="AD216" i="7"/>
  <c r="AB216" i="7"/>
  <c r="U219" i="7"/>
  <c r="X219" i="7" s="1"/>
  <c r="Y219" i="7" s="1"/>
  <c r="R220" i="7"/>
  <c r="AC216" i="7"/>
  <c r="AE216" i="7" s="1"/>
  <c r="AA217" i="7"/>
  <c r="V303" i="7"/>
  <c r="H220" i="7"/>
  <c r="S219" i="7"/>
  <c r="AF215" i="6"/>
  <c r="AG236" i="6" s="1"/>
  <c r="Z218" i="6"/>
  <c r="T221" i="6"/>
  <c r="L222" i="6" a="1"/>
  <c r="L222" i="6" s="1"/>
  <c r="W302" i="6"/>
  <c r="AD216" i="6"/>
  <c r="AB216" i="6"/>
  <c r="V303" i="6"/>
  <c r="H220" i="6"/>
  <c r="S219" i="6"/>
  <c r="R220" i="6"/>
  <c r="U219" i="6"/>
  <c r="X219" i="6" s="1"/>
  <c r="Y219" i="6" s="1"/>
  <c r="AA217" i="6"/>
  <c r="AC216" i="6"/>
  <c r="AE216" i="6" s="1"/>
  <c r="AG236" i="5"/>
  <c r="Z218" i="5"/>
  <c r="V303" i="5"/>
  <c r="H220" i="5"/>
  <c r="S219" i="5"/>
  <c r="T221" i="5"/>
  <c r="L222" i="5" a="1"/>
  <c r="L222" i="5" s="1"/>
  <c r="AA217" i="5"/>
  <c r="AC216" i="5"/>
  <c r="AE216" i="5" s="1"/>
  <c r="AB216" i="5"/>
  <c r="AD216" i="5"/>
  <c r="W302" i="5"/>
  <c r="R220" i="5"/>
  <c r="U219" i="5"/>
  <c r="X219" i="5" s="1"/>
  <c r="Y219" i="5" s="1"/>
  <c r="Z218" i="4"/>
  <c r="V303" i="4"/>
  <c r="S219" i="4"/>
  <c r="H220" i="4"/>
  <c r="U219" i="4"/>
  <c r="X219" i="4" s="1"/>
  <c r="Y219" i="4" s="1"/>
  <c r="R220" i="4"/>
  <c r="W302" i="4"/>
  <c r="AC216" i="4"/>
  <c r="AE216" i="4" s="1"/>
  <c r="AA217" i="4"/>
  <c r="L222" i="4" a="1"/>
  <c r="L222" i="4" s="1"/>
  <c r="T221" i="4"/>
  <c r="AD216" i="4"/>
  <c r="AB216" i="4"/>
  <c r="Z218" i="1"/>
  <c r="AF215" i="1"/>
  <c r="AG236" i="1" s="1"/>
  <c r="W302" i="1"/>
  <c r="V303" i="1"/>
  <c r="H220" i="1"/>
  <c r="S219" i="1"/>
  <c r="AD216" i="1"/>
  <c r="AB216" i="1"/>
  <c r="R220" i="1"/>
  <c r="U219" i="1"/>
  <c r="X219" i="1" s="1"/>
  <c r="Y219" i="1" s="1"/>
  <c r="AC216" i="1"/>
  <c r="AE216" i="1" s="1"/>
  <c r="AA217" i="1"/>
  <c r="L222" i="1" a="1"/>
  <c r="L222" i="1" s="1"/>
  <c r="T221" i="1"/>
  <c r="AG237" i="9" l="1"/>
  <c r="AF216" i="11"/>
  <c r="AG237" i="11"/>
  <c r="AG237" i="10"/>
  <c r="Z219" i="11"/>
  <c r="AB217" i="11"/>
  <c r="AD217" i="11"/>
  <c r="T222" i="11"/>
  <c r="L223" i="11" a="1"/>
  <c r="L223" i="11" s="1"/>
  <c r="V304" i="11"/>
  <c r="S220" i="11"/>
  <c r="H221" i="11"/>
  <c r="R221" i="11"/>
  <c r="U220" i="11"/>
  <c r="X220" i="11" s="1"/>
  <c r="Y220" i="11" s="1"/>
  <c r="W303" i="11"/>
  <c r="AA218" i="11"/>
  <c r="AC217" i="11"/>
  <c r="AE217" i="11" s="1"/>
  <c r="Z219" i="10"/>
  <c r="AB217" i="10"/>
  <c r="AD217" i="10"/>
  <c r="T221" i="10"/>
  <c r="L222" i="10" a="1"/>
  <c r="L222" i="10" s="1"/>
  <c r="W303" i="10"/>
  <c r="V304" i="10"/>
  <c r="H221" i="10"/>
  <c r="S220" i="10"/>
  <c r="R221" i="10"/>
  <c r="U220" i="10"/>
  <c r="X220" i="10" s="1"/>
  <c r="Y220" i="10" s="1"/>
  <c r="AA218" i="10"/>
  <c r="AC217" i="10"/>
  <c r="AE217" i="10" s="1"/>
  <c r="Z219" i="9"/>
  <c r="W303" i="9"/>
  <c r="L222" i="9" a="1"/>
  <c r="L222" i="9" s="1"/>
  <c r="T221" i="9"/>
  <c r="V304" i="9"/>
  <c r="H221" i="9"/>
  <c r="S220" i="9"/>
  <c r="R221" i="9"/>
  <c r="U220" i="9"/>
  <c r="X220" i="9" s="1"/>
  <c r="Y220" i="9" s="1"/>
  <c r="AD217" i="9"/>
  <c r="AB217" i="9"/>
  <c r="AA218" i="9"/>
  <c r="AC217" i="9"/>
  <c r="AE217" i="9" s="1"/>
  <c r="AF217" i="9" s="1"/>
  <c r="AF216" i="8"/>
  <c r="AG237" i="8" s="1"/>
  <c r="Z219" i="8"/>
  <c r="L223" i="8" a="1"/>
  <c r="L223" i="8" s="1"/>
  <c r="T222" i="8"/>
  <c r="U220" i="8"/>
  <c r="X220" i="8" s="1"/>
  <c r="Y220" i="8" s="1"/>
  <c r="R221" i="8"/>
  <c r="V304" i="8"/>
  <c r="H221" i="8"/>
  <c r="S220" i="8"/>
  <c r="W303" i="8"/>
  <c r="AB217" i="8"/>
  <c r="AD217" i="8"/>
  <c r="AA218" i="8"/>
  <c r="AC217" i="8"/>
  <c r="AE217" i="8" s="1"/>
  <c r="AF216" i="7"/>
  <c r="AG237" i="7" s="1"/>
  <c r="Z219" i="7"/>
  <c r="AD217" i="7"/>
  <c r="AB217" i="7"/>
  <c r="U220" i="7"/>
  <c r="X220" i="7" s="1"/>
  <c r="Y220" i="7" s="1"/>
  <c r="R221" i="7"/>
  <c r="V304" i="7"/>
  <c r="H221" i="7"/>
  <c r="S220" i="7"/>
  <c r="AA218" i="7"/>
  <c r="AC217" i="7"/>
  <c r="AE217" i="7" s="1"/>
  <c r="AF217" i="7" s="1"/>
  <c r="L222" i="7" a="1"/>
  <c r="L222" i="7" s="1"/>
  <c r="T221" i="7"/>
  <c r="W303" i="7"/>
  <c r="AF216" i="6"/>
  <c r="AG237" i="6" s="1"/>
  <c r="Z219" i="6"/>
  <c r="V304" i="6"/>
  <c r="S220" i="6"/>
  <c r="H221" i="6"/>
  <c r="T222" i="6"/>
  <c r="L223" i="6" a="1"/>
  <c r="L223" i="6" s="1"/>
  <c r="R221" i="6"/>
  <c r="U220" i="6"/>
  <c r="X220" i="6" s="1"/>
  <c r="Y220" i="6" s="1"/>
  <c r="W303" i="6"/>
  <c r="AC217" i="6"/>
  <c r="AE217" i="6" s="1"/>
  <c r="AA218" i="6"/>
  <c r="AB217" i="6"/>
  <c r="AD217" i="6"/>
  <c r="AF216" i="5"/>
  <c r="AG237" i="5" s="1"/>
  <c r="Z219" i="5"/>
  <c r="T222" i="5"/>
  <c r="L223" i="5" a="1"/>
  <c r="L223" i="5" s="1"/>
  <c r="W303" i="5"/>
  <c r="AD217" i="5"/>
  <c r="AB217" i="5"/>
  <c r="R221" i="5"/>
  <c r="U220" i="5"/>
  <c r="X220" i="5" s="1"/>
  <c r="Y220" i="5" s="1"/>
  <c r="AC217" i="5"/>
  <c r="AE217" i="5" s="1"/>
  <c r="AA218" i="5"/>
  <c r="V304" i="5"/>
  <c r="S220" i="5"/>
  <c r="H221" i="5"/>
  <c r="AF216" i="4"/>
  <c r="AG237" i="4" s="1"/>
  <c r="Z219" i="4"/>
  <c r="L223" i="4" a="1"/>
  <c r="L223" i="4" s="1"/>
  <c r="T222" i="4"/>
  <c r="W303" i="4"/>
  <c r="AA218" i="4"/>
  <c r="AC217" i="4"/>
  <c r="AE217" i="4" s="1"/>
  <c r="AD217" i="4"/>
  <c r="AB217" i="4"/>
  <c r="U220" i="4"/>
  <c r="X220" i="4" s="1"/>
  <c r="Y220" i="4" s="1"/>
  <c r="R221" i="4"/>
  <c r="V304" i="4"/>
  <c r="H221" i="4"/>
  <c r="S220" i="4"/>
  <c r="Z219" i="1"/>
  <c r="AD217" i="1"/>
  <c r="AB217" i="1"/>
  <c r="U220" i="1"/>
  <c r="X220" i="1" s="1"/>
  <c r="Y220" i="1" s="1"/>
  <c r="R221" i="1"/>
  <c r="W303" i="1"/>
  <c r="AF216" i="1"/>
  <c r="AG237" i="1" s="1"/>
  <c r="V304" i="1"/>
  <c r="H221" i="1"/>
  <c r="S220" i="1"/>
  <c r="AA218" i="1"/>
  <c r="AC217" i="1"/>
  <c r="AE217" i="1" s="1"/>
  <c r="L223" i="1" a="1"/>
  <c r="L223" i="1" s="1"/>
  <c r="T222" i="1"/>
  <c r="AF217" i="11" l="1"/>
  <c r="AG238" i="11" s="1"/>
  <c r="AF217" i="10"/>
  <c r="AG238" i="10" s="1"/>
  <c r="AG238" i="9"/>
  <c r="Z220" i="11"/>
  <c r="V305" i="11"/>
  <c r="S221" i="11"/>
  <c r="H222" i="11"/>
  <c r="W304" i="11"/>
  <c r="R222" i="11"/>
  <c r="U221" i="11"/>
  <c r="X221" i="11" s="1"/>
  <c r="Y221" i="11" s="1"/>
  <c r="AD218" i="11"/>
  <c r="AB218" i="11"/>
  <c r="AC218" i="11"/>
  <c r="AE218" i="11" s="1"/>
  <c r="AA219" i="11"/>
  <c r="T223" i="11"/>
  <c r="L224" i="11" a="1"/>
  <c r="L224" i="11" s="1"/>
  <c r="Z220" i="10"/>
  <c r="V305" i="10"/>
  <c r="S221" i="10"/>
  <c r="H222" i="10"/>
  <c r="T222" i="10"/>
  <c r="L223" i="10" a="1"/>
  <c r="L223" i="10" s="1"/>
  <c r="R222" i="10"/>
  <c r="U221" i="10"/>
  <c r="X221" i="10" s="1"/>
  <c r="Y221" i="10" s="1"/>
  <c r="AD218" i="10"/>
  <c r="AB218" i="10"/>
  <c r="AC218" i="10"/>
  <c r="AE218" i="10" s="1"/>
  <c r="AA219" i="10"/>
  <c r="W304" i="10"/>
  <c r="Z220" i="9"/>
  <c r="L223" i="9" a="1"/>
  <c r="L223" i="9" s="1"/>
  <c r="T222" i="9"/>
  <c r="U221" i="9"/>
  <c r="X221" i="9" s="1"/>
  <c r="Y221" i="9" s="1"/>
  <c r="R222" i="9"/>
  <c r="V305" i="9"/>
  <c r="H222" i="9"/>
  <c r="S221" i="9"/>
  <c r="AD218" i="9"/>
  <c r="AB218" i="9"/>
  <c r="AA219" i="9"/>
  <c r="AC218" i="9"/>
  <c r="AE218" i="9" s="1"/>
  <c r="W304" i="9"/>
  <c r="AF217" i="8"/>
  <c r="AG238" i="8" s="1"/>
  <c r="Z220" i="8"/>
  <c r="V305" i="8"/>
  <c r="H222" i="8"/>
  <c r="S221" i="8"/>
  <c r="W304" i="8"/>
  <c r="U221" i="8"/>
  <c r="X221" i="8" s="1"/>
  <c r="Y221" i="8" s="1"/>
  <c r="R222" i="8"/>
  <c r="AD218" i="8"/>
  <c r="AB218" i="8"/>
  <c r="L224" i="8" a="1"/>
  <c r="L224" i="8" s="1"/>
  <c r="T223" i="8"/>
  <c r="AC218" i="8"/>
  <c r="AE218" i="8" s="1"/>
  <c r="AA219" i="8"/>
  <c r="AG238" i="7"/>
  <c r="Z220" i="7"/>
  <c r="L223" i="7" a="1"/>
  <c r="L223" i="7" s="1"/>
  <c r="T222" i="7"/>
  <c r="V305" i="7"/>
  <c r="H222" i="7"/>
  <c r="S221" i="7"/>
  <c r="W304" i="7"/>
  <c r="R222" i="7"/>
  <c r="U221" i="7"/>
  <c r="X221" i="7" s="1"/>
  <c r="Y221" i="7" s="1"/>
  <c r="AC218" i="7"/>
  <c r="AE218" i="7" s="1"/>
  <c r="AA219" i="7"/>
  <c r="AD218" i="7"/>
  <c r="AB218" i="7"/>
  <c r="AF217" i="6"/>
  <c r="AG238" i="6" s="1"/>
  <c r="Z220" i="6"/>
  <c r="V305" i="6"/>
  <c r="S221" i="6"/>
  <c r="H222" i="6"/>
  <c r="U221" i="6"/>
  <c r="X221" i="6" s="1"/>
  <c r="Y221" i="6" s="1"/>
  <c r="R222" i="6"/>
  <c r="T223" i="6"/>
  <c r="L224" i="6" a="1"/>
  <c r="L224" i="6" s="1"/>
  <c r="W304" i="6"/>
  <c r="AD218" i="6"/>
  <c r="AB218" i="6"/>
  <c r="AC218" i="6"/>
  <c r="AE218" i="6" s="1"/>
  <c r="AA219" i="6"/>
  <c r="AF217" i="5"/>
  <c r="AG238" i="5" s="1"/>
  <c r="Z220" i="5"/>
  <c r="AD218" i="5"/>
  <c r="AB218" i="5"/>
  <c r="L224" i="5" a="1"/>
  <c r="L224" i="5" s="1"/>
  <c r="T223" i="5"/>
  <c r="V305" i="5"/>
  <c r="S221" i="5"/>
  <c r="H222" i="5"/>
  <c r="U221" i="5"/>
  <c r="X221" i="5" s="1"/>
  <c r="Y221" i="5" s="1"/>
  <c r="R222" i="5"/>
  <c r="AC218" i="5"/>
  <c r="AE218" i="5" s="1"/>
  <c r="AA219" i="5"/>
  <c r="W304" i="5"/>
  <c r="AF217" i="4"/>
  <c r="AG238" i="4" s="1"/>
  <c r="Z220" i="4"/>
  <c r="R222" i="4"/>
  <c r="U221" i="4"/>
  <c r="X221" i="4" s="1"/>
  <c r="Y221" i="4" s="1"/>
  <c r="L224" i="4" a="1"/>
  <c r="L224" i="4" s="1"/>
  <c r="T223" i="4"/>
  <c r="AC218" i="4"/>
  <c r="AE218" i="4" s="1"/>
  <c r="AF218" i="4" s="1"/>
  <c r="AA219" i="4"/>
  <c r="AD218" i="4"/>
  <c r="AB218" i="4"/>
  <c r="V305" i="4"/>
  <c r="H222" i="4"/>
  <c r="S221" i="4"/>
  <c r="W304" i="4"/>
  <c r="Z220" i="1"/>
  <c r="AB218" i="1"/>
  <c r="AD218" i="1"/>
  <c r="W304" i="1"/>
  <c r="AF217" i="1"/>
  <c r="AG238" i="1" s="1"/>
  <c r="V305" i="1"/>
  <c r="H222" i="1"/>
  <c r="S221" i="1"/>
  <c r="R222" i="1"/>
  <c r="U221" i="1"/>
  <c r="X221" i="1" s="1"/>
  <c r="Y221" i="1" s="1"/>
  <c r="AC218" i="1"/>
  <c r="AE218" i="1" s="1"/>
  <c r="AA219" i="1"/>
  <c r="L224" i="1" a="1"/>
  <c r="L224" i="1" s="1"/>
  <c r="T223" i="1"/>
  <c r="AF218" i="11" l="1"/>
  <c r="AG239" i="11" s="1"/>
  <c r="AF218" i="10"/>
  <c r="AG239" i="10" s="1"/>
  <c r="AF218" i="9"/>
  <c r="AG239" i="9"/>
  <c r="AG239" i="4"/>
  <c r="Z221" i="11"/>
  <c r="W305" i="11"/>
  <c r="U222" i="11"/>
  <c r="X222" i="11" s="1"/>
  <c r="Y222" i="11" s="1"/>
  <c r="R223" i="11"/>
  <c r="L225" i="11" a="1"/>
  <c r="L225" i="11" s="1"/>
  <c r="T224" i="11"/>
  <c r="AC219" i="11"/>
  <c r="AE219" i="11" s="1"/>
  <c r="AF219" i="11" s="1"/>
  <c r="AA220" i="11"/>
  <c r="H223" i="11"/>
  <c r="S222" i="11"/>
  <c r="V306" i="11"/>
  <c r="AD219" i="11"/>
  <c r="AB219" i="11"/>
  <c r="Z221" i="10"/>
  <c r="V306" i="10"/>
  <c r="H223" i="10"/>
  <c r="S222" i="10"/>
  <c r="AD219" i="10"/>
  <c r="AB219" i="10"/>
  <c r="W305" i="10"/>
  <c r="U222" i="10"/>
  <c r="X222" i="10" s="1"/>
  <c r="Y222" i="10" s="1"/>
  <c r="R223" i="10"/>
  <c r="T223" i="10"/>
  <c r="L224" i="10" a="1"/>
  <c r="L224" i="10" s="1"/>
  <c r="AA220" i="10"/>
  <c r="AC219" i="10"/>
  <c r="AE219" i="10" s="1"/>
  <c r="AF219" i="10" s="1"/>
  <c r="Z221" i="9"/>
  <c r="AD219" i="9"/>
  <c r="AB219" i="9"/>
  <c r="V306" i="9"/>
  <c r="H223" i="9"/>
  <c r="S222" i="9"/>
  <c r="W305" i="9"/>
  <c r="R223" i="9"/>
  <c r="U222" i="9"/>
  <c r="X222" i="9" s="1"/>
  <c r="Y222" i="9" s="1"/>
  <c r="L224" i="9" a="1"/>
  <c r="L224" i="9" s="1"/>
  <c r="T223" i="9"/>
  <c r="AC219" i="9"/>
  <c r="AE219" i="9" s="1"/>
  <c r="AA220" i="9"/>
  <c r="AF218" i="8"/>
  <c r="AG239" i="8" s="1"/>
  <c r="Z221" i="8"/>
  <c r="L225" i="8" a="1"/>
  <c r="L225" i="8" s="1"/>
  <c r="T224" i="8"/>
  <c r="V306" i="8"/>
  <c r="H223" i="8"/>
  <c r="S222" i="8"/>
  <c r="U222" i="8"/>
  <c r="X222" i="8" s="1"/>
  <c r="Y222" i="8" s="1"/>
  <c r="R223" i="8"/>
  <c r="AD219" i="8"/>
  <c r="AB219" i="8"/>
  <c r="W305" i="8"/>
  <c r="AC219" i="8"/>
  <c r="AE219" i="8" s="1"/>
  <c r="AA220" i="8"/>
  <c r="AF218" i="7"/>
  <c r="AG239" i="7" s="1"/>
  <c r="Z221" i="7"/>
  <c r="AD219" i="7"/>
  <c r="AB219" i="7"/>
  <c r="L224" i="7" a="1"/>
  <c r="L224" i="7" s="1"/>
  <c r="T223" i="7"/>
  <c r="V306" i="7"/>
  <c r="S222" i="7"/>
  <c r="H223" i="7"/>
  <c r="AC219" i="7"/>
  <c r="AE219" i="7" s="1"/>
  <c r="AA220" i="7"/>
  <c r="U222" i="7"/>
  <c r="X222" i="7" s="1"/>
  <c r="Y222" i="7" s="1"/>
  <c r="R223" i="7"/>
  <c r="W305" i="7"/>
  <c r="AF218" i="6"/>
  <c r="AG239" i="6" s="1"/>
  <c r="Z221" i="6"/>
  <c r="U222" i="6"/>
  <c r="X222" i="6" s="1"/>
  <c r="Y222" i="6" s="1"/>
  <c r="R223" i="6"/>
  <c r="W305" i="6"/>
  <c r="V306" i="6"/>
  <c r="H223" i="6"/>
  <c r="S222" i="6"/>
  <c r="L225" i="6" a="1"/>
  <c r="L225" i="6" s="1"/>
  <c r="T224" i="6"/>
  <c r="AC219" i="6"/>
  <c r="AE219" i="6" s="1"/>
  <c r="AF219" i="6" s="1"/>
  <c r="AA220" i="6"/>
  <c r="AD219" i="6"/>
  <c r="AB219" i="6"/>
  <c r="AF218" i="5"/>
  <c r="AG239" i="5" s="1"/>
  <c r="Z221" i="5"/>
  <c r="U222" i="5"/>
  <c r="X222" i="5" s="1"/>
  <c r="Y222" i="5" s="1"/>
  <c r="R223" i="5"/>
  <c r="L225" i="5" a="1"/>
  <c r="L225" i="5" s="1"/>
  <c r="T224" i="5"/>
  <c r="AC219" i="5"/>
  <c r="AE219" i="5" s="1"/>
  <c r="AA220" i="5"/>
  <c r="V306" i="5"/>
  <c r="H223" i="5"/>
  <c r="S222" i="5"/>
  <c r="W305" i="5"/>
  <c r="AD219" i="5"/>
  <c r="AB219" i="5"/>
  <c r="Z221" i="4"/>
  <c r="V306" i="4"/>
  <c r="S222" i="4"/>
  <c r="H223" i="4"/>
  <c r="AD219" i="4"/>
  <c r="AB219" i="4"/>
  <c r="U222" i="4"/>
  <c r="X222" i="4" s="1"/>
  <c r="Y222" i="4" s="1"/>
  <c r="R223" i="4"/>
  <c r="W305" i="4"/>
  <c r="AC219" i="4"/>
  <c r="AE219" i="4" s="1"/>
  <c r="AA220" i="4"/>
  <c r="L225" i="4" a="1"/>
  <c r="L225" i="4" s="1"/>
  <c r="T224" i="4"/>
  <c r="Z221" i="1"/>
  <c r="AD219" i="1"/>
  <c r="AB219" i="1"/>
  <c r="R223" i="1"/>
  <c r="U222" i="1"/>
  <c r="X222" i="1" s="1"/>
  <c r="Y222" i="1" s="1"/>
  <c r="AF218" i="1"/>
  <c r="AG239" i="1" s="1"/>
  <c r="V306" i="1"/>
  <c r="S222" i="1"/>
  <c r="H223" i="1"/>
  <c r="W305" i="1"/>
  <c r="AA220" i="1"/>
  <c r="AC219" i="1"/>
  <c r="AE219" i="1" s="1"/>
  <c r="T224" i="1"/>
  <c r="L225" i="1" a="1"/>
  <c r="L225" i="1" s="1"/>
  <c r="AG240" i="11" l="1"/>
  <c r="AF219" i="9"/>
  <c r="AG240" i="9" s="1"/>
  <c r="AG240" i="10"/>
  <c r="AG240" i="6"/>
  <c r="Z222" i="11"/>
  <c r="V307" i="11"/>
  <c r="H224" i="11"/>
  <c r="S223" i="11"/>
  <c r="AD220" i="11"/>
  <c r="AB220" i="11"/>
  <c r="L226" i="11" a="1"/>
  <c r="L226" i="11" s="1"/>
  <c r="T225" i="11"/>
  <c r="U223" i="11"/>
  <c r="X223" i="11" s="1"/>
  <c r="Y223" i="11" s="1"/>
  <c r="R224" i="11"/>
  <c r="AC220" i="11"/>
  <c r="AE220" i="11" s="1"/>
  <c r="AF220" i="11" s="1"/>
  <c r="AA221" i="11"/>
  <c r="W306" i="11"/>
  <c r="Z222" i="10"/>
  <c r="L225" i="10" a="1"/>
  <c r="L225" i="10" s="1"/>
  <c r="T224" i="10"/>
  <c r="V307" i="10"/>
  <c r="H224" i="10"/>
  <c r="S223" i="10"/>
  <c r="W306" i="10"/>
  <c r="AD220" i="10"/>
  <c r="AB220" i="10"/>
  <c r="AC220" i="10"/>
  <c r="AE220" i="10" s="1"/>
  <c r="AF220" i="10" s="1"/>
  <c r="AA221" i="10"/>
  <c r="R224" i="10"/>
  <c r="U223" i="10"/>
  <c r="X223" i="10" s="1"/>
  <c r="Y223" i="10" s="1"/>
  <c r="Z222" i="9"/>
  <c r="L225" i="9" a="1"/>
  <c r="L225" i="9" s="1"/>
  <c r="T224" i="9"/>
  <c r="V307" i="9"/>
  <c r="S223" i="9"/>
  <c r="H224" i="9"/>
  <c r="W306" i="9"/>
  <c r="R224" i="9"/>
  <c r="U223" i="9"/>
  <c r="X223" i="9" s="1"/>
  <c r="Y223" i="9" s="1"/>
  <c r="AD220" i="9"/>
  <c r="AB220" i="9"/>
  <c r="AC220" i="9"/>
  <c r="AE220" i="9" s="1"/>
  <c r="AF220" i="9" s="1"/>
  <c r="AA221" i="9"/>
  <c r="AF219" i="8"/>
  <c r="AG240" i="8" s="1"/>
  <c r="Z222" i="8"/>
  <c r="L226" i="8" a="1"/>
  <c r="L226" i="8" s="1"/>
  <c r="T225" i="8"/>
  <c r="U223" i="8"/>
  <c r="X223" i="8" s="1"/>
  <c r="Y223" i="8" s="1"/>
  <c r="R224" i="8"/>
  <c r="AD220" i="8"/>
  <c r="AB220" i="8"/>
  <c r="W306" i="8"/>
  <c r="AA221" i="8"/>
  <c r="AC220" i="8"/>
  <c r="AE220" i="8" s="1"/>
  <c r="V307" i="8"/>
  <c r="H224" i="8"/>
  <c r="S223" i="8"/>
  <c r="AF219" i="7"/>
  <c r="AG240" i="7" s="1"/>
  <c r="Z222" i="7"/>
  <c r="V307" i="7"/>
  <c r="H224" i="7"/>
  <c r="S223" i="7"/>
  <c r="W306" i="7"/>
  <c r="U223" i="7"/>
  <c r="X223" i="7" s="1"/>
  <c r="Y223" i="7" s="1"/>
  <c r="R224" i="7"/>
  <c r="L225" i="7" a="1"/>
  <c r="L225" i="7" s="1"/>
  <c r="T224" i="7"/>
  <c r="AA221" i="7"/>
  <c r="AC220" i="7"/>
  <c r="AE220" i="7" s="1"/>
  <c r="AF220" i="7" s="1"/>
  <c r="AD220" i="7"/>
  <c r="AB220" i="7"/>
  <c r="Z222" i="6"/>
  <c r="L226" i="6" a="1"/>
  <c r="L226" i="6" s="1"/>
  <c r="T225" i="6"/>
  <c r="V307" i="6"/>
  <c r="H224" i="6"/>
  <c r="S223" i="6"/>
  <c r="U223" i="6"/>
  <c r="X223" i="6" s="1"/>
  <c r="Y223" i="6" s="1"/>
  <c r="R224" i="6"/>
  <c r="W306" i="6"/>
  <c r="AC220" i="6"/>
  <c r="AE220" i="6" s="1"/>
  <c r="AA221" i="6"/>
  <c r="AD220" i="6"/>
  <c r="AB220" i="6"/>
  <c r="AF219" i="5"/>
  <c r="AG240" i="5" s="1"/>
  <c r="Z222" i="5"/>
  <c r="V307" i="5"/>
  <c r="H224" i="5"/>
  <c r="S223" i="5"/>
  <c r="AD220" i="5"/>
  <c r="AB220" i="5"/>
  <c r="W306" i="5"/>
  <c r="U223" i="5"/>
  <c r="X223" i="5" s="1"/>
  <c r="Y223" i="5" s="1"/>
  <c r="R224" i="5"/>
  <c r="L226" i="5" a="1"/>
  <c r="L226" i="5" s="1"/>
  <c r="T225" i="5"/>
  <c r="AC220" i="5"/>
  <c r="AE220" i="5" s="1"/>
  <c r="AA221" i="5"/>
  <c r="AF219" i="4"/>
  <c r="AG240" i="4" s="1"/>
  <c r="Z222" i="4"/>
  <c r="V307" i="4"/>
  <c r="H224" i="4"/>
  <c r="S223" i="4"/>
  <c r="W306" i="4"/>
  <c r="T225" i="4"/>
  <c r="L226" i="4" a="1"/>
  <c r="L226" i="4" s="1"/>
  <c r="AC220" i="4"/>
  <c r="AE220" i="4" s="1"/>
  <c r="AA221" i="4"/>
  <c r="U223" i="4"/>
  <c r="X223" i="4" s="1"/>
  <c r="Y223" i="4" s="1"/>
  <c r="R224" i="4"/>
  <c r="AD220" i="4"/>
  <c r="AB220" i="4"/>
  <c r="Z222" i="1"/>
  <c r="AB220" i="1"/>
  <c r="AD220" i="1"/>
  <c r="AF219" i="1"/>
  <c r="AG240" i="1" s="1"/>
  <c r="V307" i="1"/>
  <c r="H224" i="1"/>
  <c r="S223" i="1"/>
  <c r="R224" i="1"/>
  <c r="U223" i="1"/>
  <c r="X223" i="1" s="1"/>
  <c r="Y223" i="1" s="1"/>
  <c r="W306" i="1"/>
  <c r="T225" i="1"/>
  <c r="L226" i="1" a="1"/>
  <c r="L226" i="1" s="1"/>
  <c r="AA221" i="1"/>
  <c r="AC220" i="1"/>
  <c r="AE220" i="1" s="1"/>
  <c r="AG241" i="10" l="1"/>
  <c r="AG241" i="11"/>
  <c r="AG241" i="9"/>
  <c r="Z223" i="11"/>
  <c r="U224" i="11"/>
  <c r="X224" i="11" s="1"/>
  <c r="Y224" i="11" s="1"/>
  <c r="R225" i="11"/>
  <c r="V308" i="11"/>
  <c r="H225" i="11"/>
  <c r="S224" i="11"/>
  <c r="W307" i="11"/>
  <c r="AA222" i="11"/>
  <c r="AC221" i="11"/>
  <c r="AE221" i="11" s="1"/>
  <c r="L227" i="11" a="1"/>
  <c r="L227" i="11" s="1"/>
  <c r="T226" i="11"/>
  <c r="AD221" i="11"/>
  <c r="AB221" i="11"/>
  <c r="Z223" i="10"/>
  <c r="W307" i="10"/>
  <c r="L226" i="10" a="1"/>
  <c r="L226" i="10" s="1"/>
  <c r="T225" i="10"/>
  <c r="AD221" i="10"/>
  <c r="AB221" i="10"/>
  <c r="V308" i="10"/>
  <c r="S224" i="10"/>
  <c r="H225" i="10"/>
  <c r="U224" i="10"/>
  <c r="X224" i="10" s="1"/>
  <c r="Y224" i="10" s="1"/>
  <c r="R225" i="10"/>
  <c r="AC221" i="10"/>
  <c r="AE221" i="10" s="1"/>
  <c r="AA222" i="10"/>
  <c r="Z223" i="9"/>
  <c r="U224" i="9"/>
  <c r="X224" i="9" s="1"/>
  <c r="Y224" i="9" s="1"/>
  <c r="R225" i="9"/>
  <c r="T225" i="9"/>
  <c r="L226" i="9" a="1"/>
  <c r="L226" i="9" s="1"/>
  <c r="V308" i="9"/>
  <c r="H225" i="9"/>
  <c r="S224" i="9"/>
  <c r="AB221" i="9"/>
  <c r="AD221" i="9"/>
  <c r="AA222" i="9"/>
  <c r="AC221" i="9"/>
  <c r="AE221" i="9" s="1"/>
  <c r="AF221" i="9" s="1"/>
  <c r="W307" i="9"/>
  <c r="AF220" i="8"/>
  <c r="AG241" i="8" s="1"/>
  <c r="Z223" i="8"/>
  <c r="AB221" i="8"/>
  <c r="AD221" i="8"/>
  <c r="R225" i="8"/>
  <c r="U224" i="8"/>
  <c r="X224" i="8" s="1"/>
  <c r="Y224" i="8" s="1"/>
  <c r="T226" i="8"/>
  <c r="L227" i="8" a="1"/>
  <c r="L227" i="8" s="1"/>
  <c r="V308" i="8"/>
  <c r="S224" i="8"/>
  <c r="H225" i="8"/>
  <c r="AC221" i="8"/>
  <c r="AE221" i="8" s="1"/>
  <c r="AA222" i="8"/>
  <c r="W307" i="8"/>
  <c r="AG241" i="7"/>
  <c r="Z223" i="7"/>
  <c r="AD221" i="7"/>
  <c r="AB221" i="7"/>
  <c r="L226" i="7" a="1"/>
  <c r="L226" i="7" s="1"/>
  <c r="T225" i="7"/>
  <c r="V308" i="7"/>
  <c r="H225" i="7"/>
  <c r="S224" i="7"/>
  <c r="W307" i="7"/>
  <c r="AA222" i="7"/>
  <c r="AC221" i="7"/>
  <c r="AE221" i="7" s="1"/>
  <c r="R225" i="7"/>
  <c r="U224" i="7"/>
  <c r="X224" i="7" s="1"/>
  <c r="Y224" i="7" s="1"/>
  <c r="AF220" i="6"/>
  <c r="AG241" i="6" s="1"/>
  <c r="Z223" i="6"/>
  <c r="L227" i="6" a="1"/>
  <c r="L227" i="6" s="1"/>
  <c r="T226" i="6"/>
  <c r="AA222" i="6"/>
  <c r="AC221" i="6"/>
  <c r="AE221" i="6" s="1"/>
  <c r="U224" i="6"/>
  <c r="X224" i="6" s="1"/>
  <c r="Y224" i="6" s="1"/>
  <c r="R225" i="6"/>
  <c r="V308" i="6"/>
  <c r="H225" i="6"/>
  <c r="S224" i="6"/>
  <c r="W307" i="6"/>
  <c r="AD221" i="6"/>
  <c r="AB221" i="6"/>
  <c r="AF220" i="5"/>
  <c r="AG241" i="5" s="1"/>
  <c r="L227" i="5" a="1"/>
  <c r="L227" i="5" s="1"/>
  <c r="T226" i="5"/>
  <c r="U224" i="5"/>
  <c r="X224" i="5" s="1"/>
  <c r="Y224" i="5" s="1"/>
  <c r="R225" i="5"/>
  <c r="H225" i="5"/>
  <c r="V308" i="5"/>
  <c r="S224" i="5"/>
  <c r="Z223" i="5"/>
  <c r="AD221" i="5"/>
  <c r="AB221" i="5"/>
  <c r="W307" i="5"/>
  <c r="AC221" i="5"/>
  <c r="AE221" i="5" s="1"/>
  <c r="AA222" i="5"/>
  <c r="AF220" i="4"/>
  <c r="AG241" i="4" s="1"/>
  <c r="Z223" i="4"/>
  <c r="T226" i="4"/>
  <c r="L227" i="4" a="1"/>
  <c r="L227" i="4" s="1"/>
  <c r="R225" i="4"/>
  <c r="U224" i="4"/>
  <c r="X224" i="4" s="1"/>
  <c r="Y224" i="4" s="1"/>
  <c r="W307" i="4"/>
  <c r="AD221" i="4"/>
  <c r="AB221" i="4"/>
  <c r="AA222" i="4"/>
  <c r="AC221" i="4"/>
  <c r="AE221" i="4" s="1"/>
  <c r="V308" i="4"/>
  <c r="H225" i="4"/>
  <c r="S224" i="4"/>
  <c r="Z223" i="1"/>
  <c r="R225" i="1"/>
  <c r="U224" i="1"/>
  <c r="X224" i="1" s="1"/>
  <c r="Y224" i="1" s="1"/>
  <c r="W307" i="1"/>
  <c r="AC221" i="1"/>
  <c r="AE221" i="1" s="1"/>
  <c r="AA222" i="1"/>
  <c r="T226" i="1"/>
  <c r="L227" i="1" a="1"/>
  <c r="L227" i="1" s="1"/>
  <c r="V308" i="1"/>
  <c r="S224" i="1"/>
  <c r="H225" i="1"/>
  <c r="AF220" i="1"/>
  <c r="AG241" i="1" s="1"/>
  <c r="AD221" i="1"/>
  <c r="AB221" i="1"/>
  <c r="AF221" i="11" l="1"/>
  <c r="AG242" i="11" s="1"/>
  <c r="AF221" i="10"/>
  <c r="AG242" i="10" s="1"/>
  <c r="AG242" i="9"/>
  <c r="Z224" i="11"/>
  <c r="AD222" i="11"/>
  <c r="AB222" i="11"/>
  <c r="L228" i="11" a="1"/>
  <c r="L228" i="11" s="1"/>
  <c r="T227" i="11"/>
  <c r="V309" i="11"/>
  <c r="H226" i="11"/>
  <c r="S225" i="11"/>
  <c r="U225" i="11"/>
  <c r="X225" i="11" s="1"/>
  <c r="Y225" i="11" s="1"/>
  <c r="R226" i="11"/>
  <c r="W308" i="11"/>
  <c r="AC222" i="11"/>
  <c r="AE222" i="11" s="1"/>
  <c r="AA223" i="11"/>
  <c r="Z224" i="10"/>
  <c r="L227" i="10" a="1"/>
  <c r="L227" i="10" s="1"/>
  <c r="T226" i="10"/>
  <c r="V309" i="10"/>
  <c r="H226" i="10"/>
  <c r="S225" i="10"/>
  <c r="W308" i="10"/>
  <c r="U225" i="10"/>
  <c r="X225" i="10" s="1"/>
  <c r="Y225" i="10" s="1"/>
  <c r="R226" i="10"/>
  <c r="AC222" i="10"/>
  <c r="AE222" i="10" s="1"/>
  <c r="AA223" i="10"/>
  <c r="AD222" i="10"/>
  <c r="AB222" i="10"/>
  <c r="Z224" i="9"/>
  <c r="T226" i="9"/>
  <c r="L227" i="9" a="1"/>
  <c r="L227" i="9" s="1"/>
  <c r="W308" i="9"/>
  <c r="H226" i="9"/>
  <c r="V309" i="9"/>
  <c r="S225" i="9"/>
  <c r="U225" i="9"/>
  <c r="X225" i="9" s="1"/>
  <c r="Y225" i="9" s="1"/>
  <c r="R226" i="9"/>
  <c r="AD222" i="9"/>
  <c r="AB222" i="9"/>
  <c r="AC222" i="9"/>
  <c r="AE222" i="9" s="1"/>
  <c r="AA223" i="9"/>
  <c r="AF221" i="8"/>
  <c r="AG242" i="8" s="1"/>
  <c r="Z224" i="8"/>
  <c r="W308" i="8"/>
  <c r="R226" i="8"/>
  <c r="U225" i="8"/>
  <c r="X225" i="8" s="1"/>
  <c r="Y225" i="8" s="1"/>
  <c r="L228" i="8" a="1"/>
  <c r="L228" i="8" s="1"/>
  <c r="T227" i="8"/>
  <c r="AA223" i="8"/>
  <c r="AC222" i="8"/>
  <c r="AE222" i="8" s="1"/>
  <c r="V309" i="8"/>
  <c r="S225" i="8"/>
  <c r="H226" i="8"/>
  <c r="AD222" i="8"/>
  <c r="AB222" i="8"/>
  <c r="AF221" i="7"/>
  <c r="AG242" i="7" s="1"/>
  <c r="Z224" i="7"/>
  <c r="AB222" i="7"/>
  <c r="AD222" i="7"/>
  <c r="T226" i="7"/>
  <c r="L227" i="7" a="1"/>
  <c r="L227" i="7" s="1"/>
  <c r="R226" i="7"/>
  <c r="U225" i="7"/>
  <c r="X225" i="7" s="1"/>
  <c r="Y225" i="7" s="1"/>
  <c r="AC222" i="7"/>
  <c r="AE222" i="7" s="1"/>
  <c r="AF222" i="7" s="1"/>
  <c r="AA223" i="7"/>
  <c r="V309" i="7"/>
  <c r="S225" i="7"/>
  <c r="H226" i="7"/>
  <c r="W308" i="7"/>
  <c r="AF221" i="6"/>
  <c r="AG242" i="6" s="1"/>
  <c r="Z224" i="6"/>
  <c r="AD222" i="6"/>
  <c r="AB222" i="6"/>
  <c r="L228" i="6" a="1"/>
  <c r="L228" i="6" s="1"/>
  <c r="T227" i="6"/>
  <c r="W308" i="6"/>
  <c r="U225" i="6"/>
  <c r="X225" i="6" s="1"/>
  <c r="Y225" i="6" s="1"/>
  <c r="R226" i="6"/>
  <c r="AC222" i="6"/>
  <c r="AE222" i="6" s="1"/>
  <c r="AF222" i="6" s="1"/>
  <c r="AA223" i="6"/>
  <c r="V309" i="6"/>
  <c r="H226" i="6"/>
  <c r="S225" i="6"/>
  <c r="AF221" i="5"/>
  <c r="AG242" i="5" s="1"/>
  <c r="AC222" i="5"/>
  <c r="AE222" i="5" s="1"/>
  <c r="AA223" i="5"/>
  <c r="W308" i="5"/>
  <c r="U225" i="5"/>
  <c r="X225" i="5" s="1"/>
  <c r="Y225" i="5" s="1"/>
  <c r="R226" i="5"/>
  <c r="Z224" i="5"/>
  <c r="V309" i="5"/>
  <c r="H226" i="5"/>
  <c r="S225" i="5"/>
  <c r="AD222" i="5"/>
  <c r="AB222" i="5"/>
  <c r="L228" i="5" a="1"/>
  <c r="L228" i="5" s="1"/>
  <c r="T227" i="5"/>
  <c r="AF221" i="4"/>
  <c r="AG242" i="4" s="1"/>
  <c r="Z224" i="4"/>
  <c r="V309" i="4"/>
  <c r="H226" i="4"/>
  <c r="S225" i="4"/>
  <c r="AB222" i="4"/>
  <c r="AD222" i="4"/>
  <c r="W308" i="4"/>
  <c r="T227" i="4"/>
  <c r="L228" i="4" a="1"/>
  <c r="L228" i="4" s="1"/>
  <c r="AA223" i="4"/>
  <c r="AC222" i="4"/>
  <c r="AE222" i="4" s="1"/>
  <c r="AF222" i="4" s="1"/>
  <c r="R226" i="4"/>
  <c r="U225" i="4"/>
  <c r="X225" i="4" s="1"/>
  <c r="Y225" i="4" s="1"/>
  <c r="Z224" i="1"/>
  <c r="V309" i="1"/>
  <c r="S225" i="1"/>
  <c r="H226" i="1"/>
  <c r="W308" i="1"/>
  <c r="AD222" i="1"/>
  <c r="AB222" i="1"/>
  <c r="U225" i="1"/>
  <c r="X225" i="1" s="1"/>
  <c r="Y225" i="1" s="1"/>
  <c r="R226" i="1"/>
  <c r="T227" i="1"/>
  <c r="L228" i="1" a="1"/>
  <c r="L228" i="1" s="1"/>
  <c r="AC222" i="1"/>
  <c r="AE222" i="1" s="1"/>
  <c r="AA223" i="1"/>
  <c r="AF221" i="1"/>
  <c r="AG242" i="1" s="1"/>
  <c r="AF222" i="11" l="1"/>
  <c r="AG243" i="11" s="1"/>
  <c r="AF222" i="10"/>
  <c r="AG243" i="10" s="1"/>
  <c r="AF222" i="9"/>
  <c r="AG243" i="9"/>
  <c r="AG243" i="4"/>
  <c r="Z225" i="11"/>
  <c r="U226" i="11"/>
  <c r="X226" i="11" s="1"/>
  <c r="Y226" i="11" s="1"/>
  <c r="R227" i="11"/>
  <c r="L229" i="11" a="1"/>
  <c r="L229" i="11" s="1"/>
  <c r="T228" i="11"/>
  <c r="V310" i="11"/>
  <c r="H227" i="11"/>
  <c r="S226" i="11"/>
  <c r="AD223" i="11"/>
  <c r="AB223" i="11"/>
  <c r="AA224" i="11"/>
  <c r="AC223" i="11"/>
  <c r="AE223" i="11" s="1"/>
  <c r="W309" i="11"/>
  <c r="Z225" i="10"/>
  <c r="V310" i="10"/>
  <c r="H227" i="10"/>
  <c r="S226" i="10"/>
  <c r="W309" i="10"/>
  <c r="L228" i="10" a="1"/>
  <c r="L228" i="10" s="1"/>
  <c r="T227" i="10"/>
  <c r="U226" i="10"/>
  <c r="X226" i="10" s="1"/>
  <c r="Y226" i="10" s="1"/>
  <c r="R227" i="10"/>
  <c r="AC223" i="10"/>
  <c r="AE223" i="10" s="1"/>
  <c r="AA224" i="10"/>
  <c r="AD223" i="10"/>
  <c r="AB223" i="10"/>
  <c r="Z225" i="9"/>
  <c r="U226" i="9"/>
  <c r="X226" i="9" s="1"/>
  <c r="Y226" i="9" s="1"/>
  <c r="R227" i="9"/>
  <c r="V310" i="9"/>
  <c r="S226" i="9"/>
  <c r="H227" i="9"/>
  <c r="L228" i="9" a="1"/>
  <c r="L228" i="9" s="1"/>
  <c r="T227" i="9"/>
  <c r="AC223" i="9"/>
  <c r="AE223" i="9" s="1"/>
  <c r="AA224" i="9"/>
  <c r="W309" i="9"/>
  <c r="AD223" i="9"/>
  <c r="AB223" i="9"/>
  <c r="AF222" i="8"/>
  <c r="AG243" i="8" s="1"/>
  <c r="Z225" i="8"/>
  <c r="V310" i="8"/>
  <c r="S226" i="8"/>
  <c r="H227" i="8"/>
  <c r="W309" i="8"/>
  <c r="T228" i="8"/>
  <c r="L229" i="8" a="1"/>
  <c r="L229" i="8" s="1"/>
  <c r="AA224" i="8"/>
  <c r="AC223" i="8"/>
  <c r="AE223" i="8" s="1"/>
  <c r="AB223" i="8"/>
  <c r="AD223" i="8"/>
  <c r="R227" i="8"/>
  <c r="U226" i="8"/>
  <c r="X226" i="8" s="1"/>
  <c r="Y226" i="8" s="1"/>
  <c r="AG243" i="7"/>
  <c r="Z225" i="7"/>
  <c r="W309" i="7"/>
  <c r="AD223" i="7"/>
  <c r="AB223" i="7"/>
  <c r="U226" i="7"/>
  <c r="X226" i="7" s="1"/>
  <c r="Y226" i="7" s="1"/>
  <c r="R227" i="7"/>
  <c r="T227" i="7"/>
  <c r="L228" i="7" a="1"/>
  <c r="L228" i="7" s="1"/>
  <c r="AC223" i="7"/>
  <c r="AE223" i="7" s="1"/>
  <c r="AA224" i="7"/>
  <c r="V310" i="7"/>
  <c r="S226" i="7"/>
  <c r="H227" i="7"/>
  <c r="AG243" i="6"/>
  <c r="Z225" i="6"/>
  <c r="U226" i="6"/>
  <c r="X226" i="6" s="1"/>
  <c r="Y226" i="6" s="1"/>
  <c r="R227" i="6"/>
  <c r="AD223" i="6"/>
  <c r="AB223" i="6"/>
  <c r="V310" i="6"/>
  <c r="H227" i="6"/>
  <c r="S226" i="6"/>
  <c r="AA224" i="6"/>
  <c r="AC223" i="6"/>
  <c r="AE223" i="6" s="1"/>
  <c r="AF223" i="6" s="1"/>
  <c r="L229" i="6" a="1"/>
  <c r="L229" i="6" s="1"/>
  <c r="T228" i="6"/>
  <c r="W309" i="6"/>
  <c r="AF222" i="5"/>
  <c r="AG243" i="5" s="1"/>
  <c r="Z225" i="5"/>
  <c r="V310" i="5"/>
  <c r="H227" i="5"/>
  <c r="S226" i="5"/>
  <c r="R227" i="5"/>
  <c r="U226" i="5"/>
  <c r="X226" i="5" s="1"/>
  <c r="Y226" i="5" s="1"/>
  <c r="AA224" i="5"/>
  <c r="AC223" i="5"/>
  <c r="AE223" i="5" s="1"/>
  <c r="AD223" i="5"/>
  <c r="AB223" i="5"/>
  <c r="W309" i="5"/>
  <c r="T228" i="5"/>
  <c r="L229" i="5" a="1"/>
  <c r="L229" i="5" s="1"/>
  <c r="Z225" i="4"/>
  <c r="AD223" i="4"/>
  <c r="AB223" i="4"/>
  <c r="T228" i="4"/>
  <c r="L229" i="4" a="1"/>
  <c r="L229" i="4" s="1"/>
  <c r="R227" i="4"/>
  <c r="U226" i="4"/>
  <c r="X226" i="4" s="1"/>
  <c r="Y226" i="4" s="1"/>
  <c r="AC223" i="4"/>
  <c r="AE223" i="4" s="1"/>
  <c r="AA224" i="4"/>
  <c r="V310" i="4"/>
  <c r="S226" i="4"/>
  <c r="H227" i="4"/>
  <c r="W309" i="4"/>
  <c r="Z225" i="1"/>
  <c r="AD223" i="1"/>
  <c r="AB223" i="1"/>
  <c r="L229" i="1" a="1"/>
  <c r="L229" i="1" s="1"/>
  <c r="T228" i="1"/>
  <c r="U226" i="1"/>
  <c r="X226" i="1" s="1"/>
  <c r="Y226" i="1" s="1"/>
  <c r="R227" i="1"/>
  <c r="V310" i="1"/>
  <c r="H227" i="1"/>
  <c r="S226" i="1"/>
  <c r="W309" i="1"/>
  <c r="AC223" i="1"/>
  <c r="AE223" i="1" s="1"/>
  <c r="AA224" i="1"/>
  <c r="AF222" i="1"/>
  <c r="AG243" i="1" s="1"/>
  <c r="AF223" i="11" l="1"/>
  <c r="AG244" i="11" s="1"/>
  <c r="AF223" i="10"/>
  <c r="AG244" i="10" s="1"/>
  <c r="AF223" i="9"/>
  <c r="AG244" i="9" s="1"/>
  <c r="AF223" i="4"/>
  <c r="AG244" i="4" s="1"/>
  <c r="Z226" i="11"/>
  <c r="AD224" i="11"/>
  <c r="AB224" i="11"/>
  <c r="R228" i="11"/>
  <c r="U227" i="11"/>
  <c r="X227" i="11" s="1"/>
  <c r="Y227" i="11" s="1"/>
  <c r="T229" i="11"/>
  <c r="L230" i="11" a="1"/>
  <c r="L230" i="11" s="1"/>
  <c r="W310" i="11"/>
  <c r="AA225" i="11"/>
  <c r="AC224" i="11"/>
  <c r="AE224" i="11" s="1"/>
  <c r="V311" i="11"/>
  <c r="H228" i="11"/>
  <c r="S227" i="11"/>
  <c r="Z226" i="10"/>
  <c r="R228" i="10"/>
  <c r="U227" i="10"/>
  <c r="X227" i="10" s="1"/>
  <c r="Y227" i="10" s="1"/>
  <c r="V311" i="10"/>
  <c r="H228" i="10"/>
  <c r="S227" i="10"/>
  <c r="W310" i="10"/>
  <c r="AA225" i="10"/>
  <c r="AC224" i="10"/>
  <c r="AE224" i="10" s="1"/>
  <c r="L229" i="10" a="1"/>
  <c r="L229" i="10" s="1"/>
  <c r="T228" i="10"/>
  <c r="AD224" i="10"/>
  <c r="AB224" i="10"/>
  <c r="Z226" i="9"/>
  <c r="AD224" i="9"/>
  <c r="AB224" i="9"/>
  <c r="W310" i="9"/>
  <c r="U227" i="9"/>
  <c r="X227" i="9" s="1"/>
  <c r="Y227" i="9" s="1"/>
  <c r="R228" i="9"/>
  <c r="V311" i="9"/>
  <c r="H228" i="9"/>
  <c r="S227" i="9"/>
  <c r="AC224" i="9"/>
  <c r="AE224" i="9" s="1"/>
  <c r="AA225" i="9"/>
  <c r="L229" i="9" a="1"/>
  <c r="L229" i="9" s="1"/>
  <c r="T228" i="9"/>
  <c r="AF223" i="8"/>
  <c r="AG244" i="8" s="1"/>
  <c r="Z226" i="8"/>
  <c r="T229" i="8"/>
  <c r="L230" i="8" a="1"/>
  <c r="L230" i="8" s="1"/>
  <c r="V311" i="8"/>
  <c r="S227" i="8"/>
  <c r="H228" i="8"/>
  <c r="AB224" i="8"/>
  <c r="AD224" i="8"/>
  <c r="W310" i="8"/>
  <c r="R228" i="8"/>
  <c r="U227" i="8"/>
  <c r="X227" i="8" s="1"/>
  <c r="Y227" i="8" s="1"/>
  <c r="AC224" i="8"/>
  <c r="AE224" i="8" s="1"/>
  <c r="AA225" i="8"/>
  <c r="AF223" i="7"/>
  <c r="AG244" i="7" s="1"/>
  <c r="Z226" i="7"/>
  <c r="V311" i="7"/>
  <c r="H228" i="7"/>
  <c r="S227" i="7"/>
  <c r="T228" i="7"/>
  <c r="L229" i="7" a="1"/>
  <c r="L229" i="7" s="1"/>
  <c r="AC224" i="7"/>
  <c r="AE224" i="7" s="1"/>
  <c r="AF224" i="7" s="1"/>
  <c r="AA225" i="7"/>
  <c r="AD224" i="7"/>
  <c r="AB224" i="7"/>
  <c r="U227" i="7"/>
  <c r="X227" i="7" s="1"/>
  <c r="Y227" i="7" s="1"/>
  <c r="R228" i="7"/>
  <c r="W310" i="7"/>
  <c r="AG244" i="6"/>
  <c r="Z226" i="6"/>
  <c r="AB224" i="6"/>
  <c r="AD224" i="6"/>
  <c r="W310" i="6"/>
  <c r="R228" i="6"/>
  <c r="U227" i="6"/>
  <c r="X227" i="6" s="1"/>
  <c r="Y227" i="6" s="1"/>
  <c r="T229" i="6"/>
  <c r="L230" i="6" a="1"/>
  <c r="L230" i="6" s="1"/>
  <c r="V311" i="6"/>
  <c r="H228" i="6"/>
  <c r="S227" i="6"/>
  <c r="AA225" i="6"/>
  <c r="AC224" i="6"/>
  <c r="AE224" i="6" s="1"/>
  <c r="AF223" i="5"/>
  <c r="AG244" i="5" s="1"/>
  <c r="Z226" i="5"/>
  <c r="V311" i="5"/>
  <c r="H228" i="5"/>
  <c r="S227" i="5"/>
  <c r="T229" i="5"/>
  <c r="L230" i="5" a="1"/>
  <c r="L230" i="5" s="1"/>
  <c r="W310" i="5"/>
  <c r="AB224" i="5"/>
  <c r="AD224" i="5"/>
  <c r="AA225" i="5"/>
  <c r="AC224" i="5"/>
  <c r="AE224" i="5" s="1"/>
  <c r="R228" i="5"/>
  <c r="U227" i="5"/>
  <c r="X227" i="5" s="1"/>
  <c r="Y227" i="5" s="1"/>
  <c r="Z226" i="4"/>
  <c r="W310" i="4"/>
  <c r="AD224" i="4"/>
  <c r="AB224" i="4"/>
  <c r="L230" i="4" a="1"/>
  <c r="L230" i="4" s="1"/>
  <c r="T229" i="4"/>
  <c r="AC224" i="4"/>
  <c r="AE224" i="4" s="1"/>
  <c r="AA225" i="4"/>
  <c r="U227" i="4"/>
  <c r="X227" i="4" s="1"/>
  <c r="Y227" i="4" s="1"/>
  <c r="R228" i="4"/>
  <c r="V311" i="4"/>
  <c r="S227" i="4"/>
  <c r="H228" i="4"/>
  <c r="Z226" i="1"/>
  <c r="AD224" i="1"/>
  <c r="AB224" i="1"/>
  <c r="AF223" i="1"/>
  <c r="AG244" i="1" s="1"/>
  <c r="U227" i="1"/>
  <c r="X227" i="1" s="1"/>
  <c r="Y227" i="1" s="1"/>
  <c r="R228" i="1"/>
  <c r="W310" i="1"/>
  <c r="L230" i="1" a="1"/>
  <c r="L230" i="1" s="1"/>
  <c r="T229" i="1"/>
  <c r="AC224" i="1"/>
  <c r="AE224" i="1" s="1"/>
  <c r="AA225" i="1"/>
  <c r="V311" i="1"/>
  <c r="H228" i="1"/>
  <c r="S227" i="1"/>
  <c r="AF224" i="11" l="1"/>
  <c r="AG245" i="11" s="1"/>
  <c r="AF224" i="10"/>
  <c r="AG245" i="10" s="1"/>
  <c r="AF224" i="9"/>
  <c r="AG245" i="9" s="1"/>
  <c r="AF224" i="4"/>
  <c r="AG245" i="4"/>
  <c r="Z227" i="11"/>
  <c r="AB225" i="11"/>
  <c r="AD225" i="11"/>
  <c r="R229" i="11"/>
  <c r="U228" i="11"/>
  <c r="X228" i="11" s="1"/>
  <c r="Y228" i="11" s="1"/>
  <c r="V312" i="11"/>
  <c r="S228" i="11"/>
  <c r="H229" i="11"/>
  <c r="AC225" i="11"/>
  <c r="AE225" i="11" s="1"/>
  <c r="AA226" i="11"/>
  <c r="T230" i="11"/>
  <c r="L231" i="11" a="1"/>
  <c r="L231" i="11" s="1"/>
  <c r="W311" i="11"/>
  <c r="Z227" i="10"/>
  <c r="AB225" i="10"/>
  <c r="AD225" i="10"/>
  <c r="T229" i="10"/>
  <c r="L230" i="10" a="1"/>
  <c r="L230" i="10" s="1"/>
  <c r="V312" i="10"/>
  <c r="H229" i="10"/>
  <c r="S228" i="10"/>
  <c r="R229" i="10"/>
  <c r="U228" i="10"/>
  <c r="X228" i="10" s="1"/>
  <c r="Y228" i="10" s="1"/>
  <c r="W311" i="10"/>
  <c r="AA226" i="10"/>
  <c r="AC225" i="10"/>
  <c r="AE225" i="10" s="1"/>
  <c r="AF225" i="10" s="1"/>
  <c r="Z227" i="9"/>
  <c r="V312" i="9"/>
  <c r="H229" i="9"/>
  <c r="S228" i="9"/>
  <c r="W311" i="9"/>
  <c r="L230" i="9" a="1"/>
  <c r="L230" i="9" s="1"/>
  <c r="T229" i="9"/>
  <c r="AA226" i="9"/>
  <c r="AC225" i="9"/>
  <c r="AE225" i="9" s="1"/>
  <c r="U228" i="9"/>
  <c r="X228" i="9" s="1"/>
  <c r="Y228" i="9" s="1"/>
  <c r="R229" i="9"/>
  <c r="AB225" i="9"/>
  <c r="AD225" i="9"/>
  <c r="AF224" i="8"/>
  <c r="AG245" i="8" s="1"/>
  <c r="Z227" i="8"/>
  <c r="U228" i="8"/>
  <c r="X228" i="8" s="1"/>
  <c r="Y228" i="8" s="1"/>
  <c r="R229" i="8"/>
  <c r="W311" i="8"/>
  <c r="T230" i="8"/>
  <c r="L231" i="8" a="1"/>
  <c r="L231" i="8" s="1"/>
  <c r="AD225" i="8"/>
  <c r="AB225" i="8"/>
  <c r="AC225" i="8"/>
  <c r="AE225" i="8" s="1"/>
  <c r="AA226" i="8"/>
  <c r="V312" i="8"/>
  <c r="S228" i="8"/>
  <c r="H229" i="8"/>
  <c r="AG245" i="7"/>
  <c r="Z227" i="7"/>
  <c r="W311" i="7"/>
  <c r="AD225" i="7"/>
  <c r="AB225" i="7"/>
  <c r="AA226" i="7"/>
  <c r="AC225" i="7"/>
  <c r="AE225" i="7" s="1"/>
  <c r="AF225" i="7" s="1"/>
  <c r="L230" i="7" a="1"/>
  <c r="L230" i="7" s="1"/>
  <c r="T229" i="7"/>
  <c r="V312" i="7"/>
  <c r="H229" i="7"/>
  <c r="S228" i="7"/>
  <c r="U228" i="7"/>
  <c r="X228" i="7" s="1"/>
  <c r="Y228" i="7" s="1"/>
  <c r="R229" i="7"/>
  <c r="AF224" i="6"/>
  <c r="AG245" i="6" s="1"/>
  <c r="Z227" i="6"/>
  <c r="V312" i="6"/>
  <c r="S228" i="6"/>
  <c r="H229" i="6"/>
  <c r="T230" i="6"/>
  <c r="L231" i="6" a="1"/>
  <c r="L231" i="6" s="1"/>
  <c r="AB225" i="6"/>
  <c r="AD225" i="6"/>
  <c r="R229" i="6"/>
  <c r="U228" i="6"/>
  <c r="X228" i="6" s="1"/>
  <c r="Y228" i="6" s="1"/>
  <c r="AC225" i="6"/>
  <c r="AE225" i="6" s="1"/>
  <c r="AA226" i="6"/>
  <c r="W311" i="6"/>
  <c r="AF224" i="5"/>
  <c r="AG245" i="5" s="1"/>
  <c r="Z227" i="5"/>
  <c r="T230" i="5"/>
  <c r="L231" i="5" a="1"/>
  <c r="L231" i="5" s="1"/>
  <c r="V312" i="5"/>
  <c r="S228" i="5"/>
  <c r="H229" i="5"/>
  <c r="W311" i="5"/>
  <c r="AC225" i="5"/>
  <c r="AE225" i="5" s="1"/>
  <c r="AA226" i="5"/>
  <c r="AD225" i="5"/>
  <c r="AB225" i="5"/>
  <c r="R229" i="5"/>
  <c r="U228" i="5"/>
  <c r="X228" i="5" s="1"/>
  <c r="Y228" i="5" s="1"/>
  <c r="Z227" i="4"/>
  <c r="AD225" i="4"/>
  <c r="AB225" i="4"/>
  <c r="L231" i="4" a="1"/>
  <c r="L231" i="4" s="1"/>
  <c r="T230" i="4"/>
  <c r="V312" i="4"/>
  <c r="H229" i="4"/>
  <c r="S228" i="4"/>
  <c r="AA226" i="4"/>
  <c r="AC225" i="4"/>
  <c r="AE225" i="4" s="1"/>
  <c r="U228" i="4"/>
  <c r="X228" i="4" s="1"/>
  <c r="Y228" i="4" s="1"/>
  <c r="R229" i="4"/>
  <c r="W311" i="4"/>
  <c r="AD225" i="1"/>
  <c r="AB225" i="1"/>
  <c r="AF224" i="1"/>
  <c r="AG245" i="1" s="1"/>
  <c r="L231" i="1" a="1"/>
  <c r="L231" i="1" s="1"/>
  <c r="T230" i="1"/>
  <c r="Z227" i="1"/>
  <c r="W311" i="1"/>
  <c r="U228" i="1"/>
  <c r="X228" i="1" s="1"/>
  <c r="Y228" i="1" s="1"/>
  <c r="R229" i="1"/>
  <c r="V312" i="1"/>
  <c r="H229" i="1"/>
  <c r="S228" i="1"/>
  <c r="AC225" i="1"/>
  <c r="AE225" i="1" s="1"/>
  <c r="AA226" i="1"/>
  <c r="AF225" i="9" l="1"/>
  <c r="AF225" i="11"/>
  <c r="AG246" i="11" s="1"/>
  <c r="AG246" i="9"/>
  <c r="AG246" i="10"/>
  <c r="AF225" i="4"/>
  <c r="AG246" i="4" s="1"/>
  <c r="Z228" i="11"/>
  <c r="AD226" i="11"/>
  <c r="AB226" i="11"/>
  <c r="U229" i="11"/>
  <c r="X229" i="11" s="1"/>
  <c r="Y229" i="11" s="1"/>
  <c r="R230" i="11"/>
  <c r="V313" i="11"/>
  <c r="S229" i="11"/>
  <c r="H230" i="11"/>
  <c r="W312" i="11"/>
  <c r="T231" i="11"/>
  <c r="L232" i="11" a="1"/>
  <c r="L232" i="11" s="1"/>
  <c r="AC226" i="11"/>
  <c r="AE226" i="11" s="1"/>
  <c r="AF226" i="11" s="1"/>
  <c r="AA227" i="11"/>
  <c r="Z228" i="10"/>
  <c r="V313" i="10"/>
  <c r="S229" i="10"/>
  <c r="H230" i="10"/>
  <c r="W312" i="10"/>
  <c r="T230" i="10"/>
  <c r="L231" i="10" a="1"/>
  <c r="L231" i="10" s="1"/>
  <c r="AD226" i="10"/>
  <c r="AB226" i="10"/>
  <c r="R230" i="10"/>
  <c r="U229" i="10"/>
  <c r="X229" i="10" s="1"/>
  <c r="Y229" i="10" s="1"/>
  <c r="AC226" i="10"/>
  <c r="AE226" i="10" s="1"/>
  <c r="AF226" i="10" s="1"/>
  <c r="AA227" i="10"/>
  <c r="Z228" i="9"/>
  <c r="U229" i="9"/>
  <c r="X229" i="9" s="1"/>
  <c r="Y229" i="9" s="1"/>
  <c r="R230" i="9"/>
  <c r="V313" i="9"/>
  <c r="H230" i="9"/>
  <c r="S229" i="9"/>
  <c r="AD226" i="9"/>
  <c r="AB226" i="9"/>
  <c r="W312" i="9"/>
  <c r="AA227" i="9"/>
  <c r="AC226" i="9"/>
  <c r="AE226" i="9" s="1"/>
  <c r="AF226" i="9" s="1"/>
  <c r="T230" i="9"/>
  <c r="L231" i="9" a="1"/>
  <c r="L231" i="9" s="1"/>
  <c r="AF225" i="8"/>
  <c r="AG246" i="8" s="1"/>
  <c r="Z228" i="8"/>
  <c r="AD226" i="8"/>
  <c r="AB226" i="8"/>
  <c r="U229" i="8"/>
  <c r="X229" i="8" s="1"/>
  <c r="Y229" i="8" s="1"/>
  <c r="R230" i="8"/>
  <c r="V313" i="8"/>
  <c r="H230" i="8"/>
  <c r="S229" i="8"/>
  <c r="AC226" i="8"/>
  <c r="AE226" i="8" s="1"/>
  <c r="AA227" i="8"/>
  <c r="L232" i="8" a="1"/>
  <c r="L232" i="8" s="1"/>
  <c r="T231" i="8"/>
  <c r="W312" i="8"/>
  <c r="AG246" i="7"/>
  <c r="Z228" i="7"/>
  <c r="V313" i="7"/>
  <c r="H230" i="7"/>
  <c r="S229" i="7"/>
  <c r="L231" i="7" a="1"/>
  <c r="L231" i="7" s="1"/>
  <c r="T230" i="7"/>
  <c r="W312" i="7"/>
  <c r="AC226" i="7"/>
  <c r="AE226" i="7" s="1"/>
  <c r="AF226" i="7" s="1"/>
  <c r="AA227" i="7"/>
  <c r="AD226" i="7"/>
  <c r="AB226" i="7"/>
  <c r="R230" i="7"/>
  <c r="U229" i="7"/>
  <c r="X229" i="7" s="1"/>
  <c r="Y229" i="7" s="1"/>
  <c r="AF225" i="6"/>
  <c r="AG246" i="6" s="1"/>
  <c r="Z228" i="6"/>
  <c r="T231" i="6"/>
  <c r="L232" i="6" a="1"/>
  <c r="L232" i="6" s="1"/>
  <c r="U229" i="6"/>
  <c r="X229" i="6" s="1"/>
  <c r="Y229" i="6" s="1"/>
  <c r="R230" i="6"/>
  <c r="V313" i="6"/>
  <c r="S229" i="6"/>
  <c r="H230" i="6"/>
  <c r="W312" i="6"/>
  <c r="AC226" i="6"/>
  <c r="AE226" i="6" s="1"/>
  <c r="AA227" i="6"/>
  <c r="AD226" i="6"/>
  <c r="AB226" i="6"/>
  <c r="AF225" i="5"/>
  <c r="AG246" i="5" s="1"/>
  <c r="Z228" i="5"/>
  <c r="L232" i="5" a="1"/>
  <c r="L232" i="5" s="1"/>
  <c r="T231" i="5"/>
  <c r="AC226" i="5"/>
  <c r="AE226" i="5" s="1"/>
  <c r="AA227" i="5"/>
  <c r="AD226" i="5"/>
  <c r="AB226" i="5"/>
  <c r="V313" i="5"/>
  <c r="S229" i="5"/>
  <c r="H230" i="5"/>
  <c r="W312" i="5"/>
  <c r="U229" i="5"/>
  <c r="X229" i="5" s="1"/>
  <c r="Y229" i="5" s="1"/>
  <c r="R230" i="5"/>
  <c r="Z228" i="4"/>
  <c r="V313" i="4"/>
  <c r="H230" i="4"/>
  <c r="S229" i="4"/>
  <c r="AD226" i="4"/>
  <c r="AB226" i="4"/>
  <c r="W312" i="4"/>
  <c r="L232" i="4" a="1"/>
  <c r="L232" i="4" s="1"/>
  <c r="T231" i="4"/>
  <c r="AC226" i="4"/>
  <c r="AE226" i="4" s="1"/>
  <c r="AA227" i="4"/>
  <c r="R230" i="4"/>
  <c r="U229" i="4"/>
  <c r="X229" i="4" s="1"/>
  <c r="Y229" i="4" s="1"/>
  <c r="Z228" i="1"/>
  <c r="AF225" i="1"/>
  <c r="AG246" i="1" s="1"/>
  <c r="W312" i="1"/>
  <c r="R230" i="1"/>
  <c r="U229" i="1"/>
  <c r="X229" i="1" s="1"/>
  <c r="Y229" i="1" s="1"/>
  <c r="V313" i="1"/>
  <c r="H230" i="1"/>
  <c r="S229" i="1"/>
  <c r="AC226" i="1"/>
  <c r="AA227" i="1"/>
  <c r="AE226" i="1"/>
  <c r="L232" i="1" a="1"/>
  <c r="L232" i="1" s="1"/>
  <c r="T231" i="1"/>
  <c r="AD226" i="1"/>
  <c r="AB226" i="1"/>
  <c r="AG247" i="11" l="1"/>
  <c r="AG247" i="10"/>
  <c r="AG247" i="9"/>
  <c r="AF226" i="4"/>
  <c r="AG247" i="4" s="1"/>
  <c r="AG247" i="7"/>
  <c r="Z229" i="11"/>
  <c r="V314" i="11"/>
  <c r="H231" i="11"/>
  <c r="S230" i="11"/>
  <c r="W313" i="11"/>
  <c r="U230" i="11"/>
  <c r="X230" i="11" s="1"/>
  <c r="Y230" i="11" s="1"/>
  <c r="R231" i="11"/>
  <c r="AD227" i="11"/>
  <c r="AB227" i="11"/>
  <c r="AC227" i="11"/>
  <c r="AE227" i="11" s="1"/>
  <c r="AA228" i="11"/>
  <c r="L233" i="11" a="1"/>
  <c r="L233" i="11" s="1"/>
  <c r="T232" i="11"/>
  <c r="Z229" i="10"/>
  <c r="U230" i="10"/>
  <c r="X230" i="10" s="1"/>
  <c r="Y230" i="10" s="1"/>
  <c r="R231" i="10"/>
  <c r="V314" i="10"/>
  <c r="S230" i="10"/>
  <c r="H231" i="10"/>
  <c r="AD227" i="10"/>
  <c r="AB227" i="10"/>
  <c r="W313" i="10"/>
  <c r="AC227" i="10"/>
  <c r="AE227" i="10" s="1"/>
  <c r="AA228" i="10"/>
  <c r="T231" i="10"/>
  <c r="L232" i="10" a="1"/>
  <c r="L232" i="10" s="1"/>
  <c r="Z229" i="9"/>
  <c r="W313" i="9"/>
  <c r="R231" i="9"/>
  <c r="U230" i="9"/>
  <c r="X230" i="9" s="1"/>
  <c r="Y230" i="9" s="1"/>
  <c r="V314" i="9"/>
  <c r="S230" i="9"/>
  <c r="H231" i="9"/>
  <c r="AB227" i="9"/>
  <c r="AD227" i="9"/>
  <c r="AA228" i="9"/>
  <c r="AC227" i="9"/>
  <c r="AE227" i="9" s="1"/>
  <c r="T231" i="9"/>
  <c r="L232" i="9" a="1"/>
  <c r="L232" i="9" s="1"/>
  <c r="AF226" i="8"/>
  <c r="AG247" i="8" s="1"/>
  <c r="Z229" i="8"/>
  <c r="AD227" i="8"/>
  <c r="AB227" i="8"/>
  <c r="V314" i="8"/>
  <c r="H231" i="8"/>
  <c r="S230" i="8"/>
  <c r="U230" i="8"/>
  <c r="X230" i="8" s="1"/>
  <c r="Y230" i="8" s="1"/>
  <c r="R231" i="8"/>
  <c r="L233" i="8" a="1"/>
  <c r="L233" i="8" s="1"/>
  <c r="T232" i="8"/>
  <c r="AA228" i="8"/>
  <c r="AC227" i="8"/>
  <c r="AE227" i="8" s="1"/>
  <c r="W313" i="8"/>
  <c r="Z229" i="7"/>
  <c r="U230" i="7"/>
  <c r="X230" i="7" s="1"/>
  <c r="Y230" i="7" s="1"/>
  <c r="R231" i="7"/>
  <c r="V314" i="7"/>
  <c r="S230" i="7"/>
  <c r="H231" i="7"/>
  <c r="W313" i="7"/>
  <c r="AD227" i="7"/>
  <c r="AB227" i="7"/>
  <c r="AC227" i="7"/>
  <c r="AE227" i="7" s="1"/>
  <c r="AF227" i="7" s="1"/>
  <c r="AA228" i="7"/>
  <c r="L232" i="7" a="1"/>
  <c r="L232" i="7" s="1"/>
  <c r="T231" i="7"/>
  <c r="AF226" i="6"/>
  <c r="AG247" i="6" s="1"/>
  <c r="Z229" i="6"/>
  <c r="AD227" i="6"/>
  <c r="AB227" i="6"/>
  <c r="L233" i="6" a="1"/>
  <c r="L233" i="6" s="1"/>
  <c r="T232" i="6"/>
  <c r="W313" i="6"/>
  <c r="U230" i="6"/>
  <c r="X230" i="6" s="1"/>
  <c r="Y230" i="6" s="1"/>
  <c r="R231" i="6"/>
  <c r="AC227" i="6"/>
  <c r="AE227" i="6" s="1"/>
  <c r="AA228" i="6"/>
  <c r="V314" i="6"/>
  <c r="H231" i="6"/>
  <c r="S230" i="6"/>
  <c r="AF226" i="5"/>
  <c r="AG247" i="5" s="1"/>
  <c r="Z229" i="5"/>
  <c r="V314" i="5"/>
  <c r="H231" i="5"/>
  <c r="S230" i="5"/>
  <c r="L233" i="5" a="1"/>
  <c r="L233" i="5" s="1"/>
  <c r="T232" i="5"/>
  <c r="AD227" i="5"/>
  <c r="AB227" i="5"/>
  <c r="AC227" i="5"/>
  <c r="AE227" i="5" s="1"/>
  <c r="AA228" i="5"/>
  <c r="W313" i="5"/>
  <c r="U230" i="5"/>
  <c r="X230" i="5" s="1"/>
  <c r="Y230" i="5" s="1"/>
  <c r="R231" i="5"/>
  <c r="Z229" i="4"/>
  <c r="AB227" i="4"/>
  <c r="AD227" i="4"/>
  <c r="U230" i="4"/>
  <c r="X230" i="4" s="1"/>
  <c r="Y230" i="4" s="1"/>
  <c r="R231" i="4"/>
  <c r="AC227" i="4"/>
  <c r="AE227" i="4" s="1"/>
  <c r="AF227" i="4" s="1"/>
  <c r="AA228" i="4"/>
  <c r="L233" i="4" a="1"/>
  <c r="L233" i="4" s="1"/>
  <c r="T232" i="4"/>
  <c r="V314" i="4"/>
  <c r="S230" i="4"/>
  <c r="H231" i="4"/>
  <c r="W313" i="4"/>
  <c r="Z229" i="1"/>
  <c r="T232" i="1"/>
  <c r="L233" i="1" a="1"/>
  <c r="L233" i="1" s="1"/>
  <c r="V314" i="1"/>
  <c r="H231" i="1"/>
  <c r="S230" i="1"/>
  <c r="AF226" i="1"/>
  <c r="AG247" i="1" s="1"/>
  <c r="R231" i="1"/>
  <c r="U230" i="1"/>
  <c r="X230" i="1" s="1"/>
  <c r="Y230" i="1" s="1"/>
  <c r="AA228" i="1"/>
  <c r="AC227" i="1"/>
  <c r="AE227" i="1" s="1"/>
  <c r="AD227" i="1"/>
  <c r="AB227" i="1"/>
  <c r="W313" i="1"/>
  <c r="AF227" i="11" l="1"/>
  <c r="AG248" i="11" s="1"/>
  <c r="AF227" i="10"/>
  <c r="AG248" i="10" s="1"/>
  <c r="AF227" i="9"/>
  <c r="AG248" i="9" s="1"/>
  <c r="AG248" i="4"/>
  <c r="Z230" i="11"/>
  <c r="V315" i="11"/>
  <c r="H232" i="11"/>
  <c r="S231" i="11"/>
  <c r="W314" i="11"/>
  <c r="L234" i="11" a="1"/>
  <c r="L234" i="11" s="1"/>
  <c r="T233" i="11"/>
  <c r="AC228" i="11"/>
  <c r="AE228" i="11" s="1"/>
  <c r="AA229" i="11"/>
  <c r="U231" i="11"/>
  <c r="X231" i="11" s="1"/>
  <c r="Y231" i="11" s="1"/>
  <c r="R232" i="11"/>
  <c r="AD228" i="11"/>
  <c r="AB228" i="11"/>
  <c r="Z230" i="10"/>
  <c r="W314" i="10"/>
  <c r="U231" i="10"/>
  <c r="X231" i="10" s="1"/>
  <c r="Y231" i="10" s="1"/>
  <c r="R232" i="10"/>
  <c r="L233" i="10" a="1"/>
  <c r="L233" i="10" s="1"/>
  <c r="T232" i="10"/>
  <c r="AC228" i="10"/>
  <c r="AE228" i="10" s="1"/>
  <c r="AA229" i="10"/>
  <c r="V315" i="10"/>
  <c r="H232" i="10"/>
  <c r="S231" i="10"/>
  <c r="AD228" i="10"/>
  <c r="AB228" i="10"/>
  <c r="Z230" i="9"/>
  <c r="R232" i="9"/>
  <c r="U231" i="9"/>
  <c r="X231" i="9" s="1"/>
  <c r="Y231" i="9" s="1"/>
  <c r="W314" i="9"/>
  <c r="T232" i="9"/>
  <c r="L233" i="9" a="1"/>
  <c r="L233" i="9" s="1"/>
  <c r="V315" i="9"/>
  <c r="S231" i="9"/>
  <c r="H232" i="9"/>
  <c r="AC228" i="9"/>
  <c r="AE228" i="9" s="1"/>
  <c r="AA229" i="9"/>
  <c r="AB228" i="9"/>
  <c r="AD228" i="9"/>
  <c r="AF227" i="8"/>
  <c r="AG248" i="8" s="1"/>
  <c r="Z230" i="8"/>
  <c r="AB228" i="8"/>
  <c r="AD228" i="8"/>
  <c r="L234" i="8" a="1"/>
  <c r="L234" i="8" s="1"/>
  <c r="T233" i="8"/>
  <c r="W314" i="8"/>
  <c r="AC228" i="8"/>
  <c r="AE228" i="8" s="1"/>
  <c r="AA229" i="8"/>
  <c r="U231" i="8"/>
  <c r="X231" i="8" s="1"/>
  <c r="Y231" i="8" s="1"/>
  <c r="R232" i="8"/>
  <c r="V315" i="8"/>
  <c r="H232" i="8"/>
  <c r="S231" i="8"/>
  <c r="AG248" i="7"/>
  <c r="Z230" i="7"/>
  <c r="V315" i="7"/>
  <c r="H232" i="7"/>
  <c r="S231" i="7"/>
  <c r="W314" i="7"/>
  <c r="U231" i="7"/>
  <c r="X231" i="7" s="1"/>
  <c r="Y231" i="7" s="1"/>
  <c r="R232" i="7"/>
  <c r="L233" i="7" a="1"/>
  <c r="L233" i="7" s="1"/>
  <c r="T232" i="7"/>
  <c r="AA229" i="7"/>
  <c r="AC228" i="7"/>
  <c r="AE228" i="7" s="1"/>
  <c r="AF228" i="7" s="1"/>
  <c r="AD228" i="7"/>
  <c r="AB228" i="7"/>
  <c r="AF227" i="6"/>
  <c r="AG248" i="6" s="1"/>
  <c r="Z230" i="6"/>
  <c r="W314" i="6"/>
  <c r="V315" i="6"/>
  <c r="H232" i="6"/>
  <c r="S231" i="6"/>
  <c r="L234" i="6" a="1"/>
  <c r="L234" i="6" s="1"/>
  <c r="T233" i="6"/>
  <c r="U231" i="6"/>
  <c r="X231" i="6" s="1"/>
  <c r="Y231" i="6" s="1"/>
  <c r="R232" i="6"/>
  <c r="AC228" i="6"/>
  <c r="AE228" i="6" s="1"/>
  <c r="AA229" i="6"/>
  <c r="AD228" i="6"/>
  <c r="AB228" i="6"/>
  <c r="AF227" i="5"/>
  <c r="AG248" i="5" s="1"/>
  <c r="Z230" i="5"/>
  <c r="AD228" i="5"/>
  <c r="AB228" i="5"/>
  <c r="V315" i="5"/>
  <c r="H232" i="5"/>
  <c r="S231" i="5"/>
  <c r="U231" i="5"/>
  <c r="X231" i="5" s="1"/>
  <c r="Y231" i="5" s="1"/>
  <c r="R232" i="5"/>
  <c r="W314" i="5"/>
  <c r="L234" i="5" a="1"/>
  <c r="L234" i="5" s="1"/>
  <c r="T233" i="5"/>
  <c r="AC228" i="5"/>
  <c r="AE228" i="5" s="1"/>
  <c r="AF228" i="5" s="1"/>
  <c r="AA229" i="5"/>
  <c r="Z230" i="4"/>
  <c r="AD228" i="4"/>
  <c r="AB228" i="4"/>
  <c r="L234" i="4" a="1"/>
  <c r="L234" i="4" s="1"/>
  <c r="T233" i="4"/>
  <c r="V315" i="4"/>
  <c r="H232" i="4"/>
  <c r="S231" i="4"/>
  <c r="AC228" i="4"/>
  <c r="AE228" i="4" s="1"/>
  <c r="AF228" i="4" s="1"/>
  <c r="AA229" i="4"/>
  <c r="W314" i="4"/>
  <c r="U231" i="4"/>
  <c r="X231" i="4" s="1"/>
  <c r="Y231" i="4" s="1"/>
  <c r="R232" i="4"/>
  <c r="Z230" i="1"/>
  <c r="AB228" i="1"/>
  <c r="AD228" i="1"/>
  <c r="R232" i="1"/>
  <c r="U231" i="1"/>
  <c r="X231" i="1" s="1"/>
  <c r="Y231" i="1" s="1"/>
  <c r="T233" i="1"/>
  <c r="L234" i="1" a="1"/>
  <c r="L234" i="1" s="1"/>
  <c r="AA229" i="1"/>
  <c r="AC228" i="1"/>
  <c r="AF227" i="1"/>
  <c r="AG248" i="1" s="1"/>
  <c r="AE228" i="1"/>
  <c r="V315" i="1"/>
  <c r="H232" i="1"/>
  <c r="S231" i="1"/>
  <c r="W314" i="1"/>
  <c r="AF228" i="11" l="1"/>
  <c r="AG249" i="11"/>
  <c r="AF228" i="10"/>
  <c r="AG249" i="10" s="1"/>
  <c r="AF228" i="9"/>
  <c r="AG249" i="9"/>
  <c r="AE229" i="4"/>
  <c r="AF229" i="4" s="1"/>
  <c r="AG249" i="4"/>
  <c r="Z231" i="11"/>
  <c r="AD229" i="11"/>
  <c r="AB229" i="11"/>
  <c r="V316" i="11"/>
  <c r="H233" i="11"/>
  <c r="S232" i="11"/>
  <c r="W315" i="11"/>
  <c r="L235" i="11" a="1"/>
  <c r="L235" i="11" s="1"/>
  <c r="T234" i="11"/>
  <c r="AC229" i="11"/>
  <c r="AE229" i="11" s="1"/>
  <c r="AA230" i="11"/>
  <c r="U232" i="11"/>
  <c r="X232" i="11" s="1"/>
  <c r="Y232" i="11" s="1"/>
  <c r="R233" i="11"/>
  <c r="Z231" i="10"/>
  <c r="U232" i="10"/>
  <c r="X232" i="10" s="1"/>
  <c r="Y232" i="10" s="1"/>
  <c r="R233" i="10"/>
  <c r="V316" i="10"/>
  <c r="H233" i="10"/>
  <c r="S232" i="10"/>
  <c r="AD229" i="10"/>
  <c r="AB229" i="10"/>
  <c r="L234" i="10" a="1"/>
  <c r="L234" i="10" s="1"/>
  <c r="T233" i="10"/>
  <c r="W315" i="10"/>
  <c r="AC229" i="10"/>
  <c r="AE229" i="10" s="1"/>
  <c r="AA230" i="10"/>
  <c r="Z231" i="9"/>
  <c r="W315" i="9"/>
  <c r="U232" i="9"/>
  <c r="X232" i="9" s="1"/>
  <c r="Y232" i="9" s="1"/>
  <c r="R233" i="9"/>
  <c r="V316" i="9"/>
  <c r="S232" i="9"/>
  <c r="H233" i="9"/>
  <c r="AC229" i="9"/>
  <c r="AE229" i="9" s="1"/>
  <c r="AA230" i="9"/>
  <c r="T233" i="9"/>
  <c r="L234" i="9" a="1"/>
  <c r="L234" i="9" s="1"/>
  <c r="AD229" i="9"/>
  <c r="AB229" i="9"/>
  <c r="AF228" i="8"/>
  <c r="AG249" i="8" s="1"/>
  <c r="Z231" i="8"/>
  <c r="L235" i="8" a="1"/>
  <c r="L235" i="8" s="1"/>
  <c r="T234" i="8"/>
  <c r="U232" i="8"/>
  <c r="X232" i="8" s="1"/>
  <c r="Y232" i="8" s="1"/>
  <c r="R233" i="8"/>
  <c r="V316" i="8"/>
  <c r="H233" i="8"/>
  <c r="S232" i="8"/>
  <c r="AA230" i="8"/>
  <c r="AC229" i="8"/>
  <c r="AE229" i="8" s="1"/>
  <c r="AF229" i="8" s="1"/>
  <c r="AD229" i="8"/>
  <c r="AB229" i="8"/>
  <c r="W315" i="8"/>
  <c r="AG249" i="7"/>
  <c r="Z231" i="7"/>
  <c r="L234" i="7" a="1"/>
  <c r="L234" i="7" s="1"/>
  <c r="T233" i="7"/>
  <c r="AD229" i="7"/>
  <c r="AB229" i="7"/>
  <c r="R233" i="7"/>
  <c r="U232" i="7"/>
  <c r="X232" i="7" s="1"/>
  <c r="Y232" i="7" s="1"/>
  <c r="W315" i="7"/>
  <c r="AA230" i="7"/>
  <c r="AC229" i="7"/>
  <c r="AE229" i="7" s="1"/>
  <c r="AF229" i="7" s="1"/>
  <c r="V316" i="7"/>
  <c r="H233" i="7"/>
  <c r="S232" i="7"/>
  <c r="AF228" i="6"/>
  <c r="AG249" i="6" s="1"/>
  <c r="Z231" i="6"/>
  <c r="U232" i="6"/>
  <c r="X232" i="6" s="1"/>
  <c r="Y232" i="6" s="1"/>
  <c r="R233" i="6"/>
  <c r="L235" i="6" a="1"/>
  <c r="L235" i="6" s="1"/>
  <c r="T234" i="6"/>
  <c r="W315" i="6"/>
  <c r="AC229" i="6"/>
  <c r="AE229" i="6" s="1"/>
  <c r="AA230" i="6"/>
  <c r="V316" i="6"/>
  <c r="H233" i="6"/>
  <c r="S232" i="6"/>
  <c r="AD229" i="6"/>
  <c r="AB229" i="6"/>
  <c r="AG249" i="5"/>
  <c r="Z231" i="5"/>
  <c r="U232" i="5"/>
  <c r="X232" i="5" s="1"/>
  <c r="Y232" i="5" s="1"/>
  <c r="R233" i="5"/>
  <c r="L235" i="5" a="1"/>
  <c r="L235" i="5" s="1"/>
  <c r="T234" i="5"/>
  <c r="AD229" i="5"/>
  <c r="AB229" i="5"/>
  <c r="W315" i="5"/>
  <c r="AC229" i="5"/>
  <c r="AE229" i="5" s="1"/>
  <c r="AF229" i="5" s="1"/>
  <c r="AA230" i="5"/>
  <c r="V316" i="5"/>
  <c r="H233" i="5"/>
  <c r="S232" i="5"/>
  <c r="Z231" i="4"/>
  <c r="AD229" i="4"/>
  <c r="AG250" i="4" s="1"/>
  <c r="AB229" i="4"/>
  <c r="V316" i="4"/>
  <c r="H233" i="4"/>
  <c r="S232" i="4"/>
  <c r="T234" i="4"/>
  <c r="L235" i="4" a="1"/>
  <c r="L235" i="4" s="1"/>
  <c r="AA230" i="4"/>
  <c r="AC229" i="4"/>
  <c r="W315" i="4"/>
  <c r="R233" i="4"/>
  <c r="U232" i="4"/>
  <c r="X232" i="4" s="1"/>
  <c r="Y232" i="4" s="1"/>
  <c r="Z231" i="1"/>
  <c r="AF228" i="1"/>
  <c r="AG249" i="1" s="1"/>
  <c r="AD229" i="1"/>
  <c r="AB229" i="1"/>
  <c r="T234" i="1"/>
  <c r="L235" i="1" a="1"/>
  <c r="L235" i="1" s="1"/>
  <c r="AC229" i="1"/>
  <c r="AE229" i="1" s="1"/>
  <c r="AA230" i="1"/>
  <c r="V316" i="1"/>
  <c r="S232" i="1"/>
  <c r="H233" i="1"/>
  <c r="W315" i="1"/>
  <c r="R233" i="1"/>
  <c r="U232" i="1"/>
  <c r="X232" i="1" s="1"/>
  <c r="Y232" i="1" s="1"/>
  <c r="AE230" i="4" l="1"/>
  <c r="AF229" i="11"/>
  <c r="AG250" i="11"/>
  <c r="AF229" i="10"/>
  <c r="AG250" i="10" s="1"/>
  <c r="AF229" i="9"/>
  <c r="AG250" i="9" s="1"/>
  <c r="Z232" i="11"/>
  <c r="V317" i="11"/>
  <c r="H234" i="11"/>
  <c r="S233" i="11"/>
  <c r="W316" i="11"/>
  <c r="U233" i="11"/>
  <c r="X233" i="11" s="1"/>
  <c r="Y233" i="11" s="1"/>
  <c r="R234" i="11"/>
  <c r="AC230" i="11"/>
  <c r="AE230" i="11" s="1"/>
  <c r="AF230" i="11" s="1"/>
  <c r="AA231" i="11"/>
  <c r="L236" i="11" a="1"/>
  <c r="L236" i="11" s="1"/>
  <c r="T235" i="11"/>
  <c r="AD230" i="11"/>
  <c r="AB230" i="11"/>
  <c r="Z232" i="10"/>
  <c r="W316" i="10"/>
  <c r="U233" i="10"/>
  <c r="X233" i="10" s="1"/>
  <c r="Y233" i="10" s="1"/>
  <c r="R234" i="10"/>
  <c r="L235" i="10" a="1"/>
  <c r="L235" i="10" s="1"/>
  <c r="T234" i="10"/>
  <c r="V317" i="10"/>
  <c r="H234" i="10"/>
  <c r="S233" i="10"/>
  <c r="AD230" i="10"/>
  <c r="AB230" i="10"/>
  <c r="AC230" i="10"/>
  <c r="AE230" i="10" s="1"/>
  <c r="AF230" i="10" s="1"/>
  <c r="AA231" i="10"/>
  <c r="Z232" i="9"/>
  <c r="V317" i="9"/>
  <c r="H234" i="9"/>
  <c r="S233" i="9"/>
  <c r="W316" i="9"/>
  <c r="U233" i="9"/>
  <c r="X233" i="9" s="1"/>
  <c r="Y233" i="9" s="1"/>
  <c r="R234" i="9"/>
  <c r="AD230" i="9"/>
  <c r="AB230" i="9"/>
  <c r="AC230" i="9"/>
  <c r="AE230" i="9" s="1"/>
  <c r="AF230" i="9" s="1"/>
  <c r="AA231" i="9"/>
  <c r="T234" i="9"/>
  <c r="L235" i="9" a="1"/>
  <c r="L235" i="9" s="1"/>
  <c r="AG250" i="8"/>
  <c r="Z232" i="8"/>
  <c r="U233" i="8"/>
  <c r="X233" i="8" s="1"/>
  <c r="Y233" i="8" s="1"/>
  <c r="R234" i="8"/>
  <c r="W316" i="8"/>
  <c r="L236" i="8" a="1"/>
  <c r="L236" i="8" s="1"/>
  <c r="T235" i="8"/>
  <c r="V317" i="8"/>
  <c r="H234" i="8"/>
  <c r="S233" i="8"/>
  <c r="AA231" i="8"/>
  <c r="AC230" i="8"/>
  <c r="AE230" i="8" s="1"/>
  <c r="AD230" i="8"/>
  <c r="AB230" i="8"/>
  <c r="AG250" i="7"/>
  <c r="Z232" i="7"/>
  <c r="V317" i="7"/>
  <c r="S233" i="7"/>
  <c r="H234" i="7"/>
  <c r="AB230" i="7"/>
  <c r="AD230" i="7"/>
  <c r="W316" i="7"/>
  <c r="R234" i="7"/>
  <c r="U233" i="7"/>
  <c r="X233" i="7" s="1"/>
  <c r="Y233" i="7" s="1"/>
  <c r="AC230" i="7"/>
  <c r="AE230" i="7" s="1"/>
  <c r="AF230" i="7" s="1"/>
  <c r="AA231" i="7"/>
  <c r="T234" i="7"/>
  <c r="L235" i="7" a="1"/>
  <c r="L235" i="7" s="1"/>
  <c r="AF229" i="6"/>
  <c r="AG250" i="6" s="1"/>
  <c r="Z232" i="6"/>
  <c r="V317" i="6"/>
  <c r="H234" i="6"/>
  <c r="S233" i="6"/>
  <c r="W316" i="6"/>
  <c r="AD230" i="6"/>
  <c r="AB230" i="6"/>
  <c r="U233" i="6"/>
  <c r="X233" i="6" s="1"/>
  <c r="Y233" i="6" s="1"/>
  <c r="R234" i="6"/>
  <c r="AC230" i="6"/>
  <c r="AE230" i="6" s="1"/>
  <c r="AA231" i="6"/>
  <c r="L236" i="6" a="1"/>
  <c r="L236" i="6" s="1"/>
  <c r="T235" i="6"/>
  <c r="AG250" i="5"/>
  <c r="Z232" i="5"/>
  <c r="AD230" i="5"/>
  <c r="AB230" i="5"/>
  <c r="V317" i="5"/>
  <c r="H234" i="5"/>
  <c r="S233" i="5"/>
  <c r="W316" i="5"/>
  <c r="AC230" i="5"/>
  <c r="AE230" i="5" s="1"/>
  <c r="AF230" i="5" s="1"/>
  <c r="AA231" i="5"/>
  <c r="L236" i="5" a="1"/>
  <c r="L236" i="5" s="1"/>
  <c r="T235" i="5"/>
  <c r="U233" i="5"/>
  <c r="X233" i="5" s="1"/>
  <c r="Y233" i="5" s="1"/>
  <c r="R234" i="5"/>
  <c r="Z232" i="4"/>
  <c r="AB230" i="4"/>
  <c r="AD230" i="4"/>
  <c r="V317" i="4"/>
  <c r="S233" i="4"/>
  <c r="H234" i="4"/>
  <c r="W316" i="4"/>
  <c r="AC230" i="4"/>
  <c r="AA231" i="4"/>
  <c r="T235" i="4"/>
  <c r="L236" i="4" a="1"/>
  <c r="L236" i="4" s="1"/>
  <c r="R234" i="4"/>
  <c r="U233" i="4"/>
  <c r="X233" i="4" s="1"/>
  <c r="Y233" i="4" s="1"/>
  <c r="Z232" i="1"/>
  <c r="AD230" i="1"/>
  <c r="AB230" i="1"/>
  <c r="T235" i="1"/>
  <c r="L236" i="1" a="1"/>
  <c r="L236" i="1" s="1"/>
  <c r="AF229" i="1"/>
  <c r="AG250" i="1" s="1"/>
  <c r="AC230" i="1"/>
  <c r="AA231" i="1"/>
  <c r="V317" i="1"/>
  <c r="S233" i="1"/>
  <c r="H234" i="1"/>
  <c r="W316" i="1"/>
  <c r="AE230" i="1"/>
  <c r="U233" i="1"/>
  <c r="X233" i="1" s="1"/>
  <c r="Y233" i="1" s="1"/>
  <c r="R234" i="1"/>
  <c r="AE231" i="4" l="1"/>
  <c r="AF230" i="4"/>
  <c r="AG251" i="4" s="1"/>
  <c r="AE232" i="4"/>
  <c r="AF232" i="4" s="1"/>
  <c r="AG251" i="9"/>
  <c r="AG251" i="11"/>
  <c r="AG251" i="10"/>
  <c r="AF230" i="6"/>
  <c r="AG251" i="6" s="1"/>
  <c r="Z233" i="11"/>
  <c r="AD231" i="11"/>
  <c r="AB231" i="11"/>
  <c r="U234" i="11"/>
  <c r="X234" i="11" s="1"/>
  <c r="Y234" i="11" s="1"/>
  <c r="R235" i="11"/>
  <c r="V318" i="11"/>
  <c r="H235" i="11"/>
  <c r="S234" i="11"/>
  <c r="W317" i="11"/>
  <c r="L237" i="11" a="1"/>
  <c r="L237" i="11" s="1"/>
  <c r="T236" i="11"/>
  <c r="AA232" i="11"/>
  <c r="AC231" i="11"/>
  <c r="AE231" i="11" s="1"/>
  <c r="AF231" i="11" s="1"/>
  <c r="Z233" i="10"/>
  <c r="L236" i="10" a="1"/>
  <c r="L236" i="10" s="1"/>
  <c r="T235" i="10"/>
  <c r="V318" i="10"/>
  <c r="H235" i="10"/>
  <c r="S234" i="10"/>
  <c r="U234" i="10"/>
  <c r="X234" i="10" s="1"/>
  <c r="Y234" i="10" s="1"/>
  <c r="R235" i="10"/>
  <c r="W317" i="10"/>
  <c r="AC231" i="10"/>
  <c r="AE231" i="10" s="1"/>
  <c r="AA232" i="10"/>
  <c r="AD231" i="10"/>
  <c r="AB231" i="10"/>
  <c r="Z233" i="9"/>
  <c r="H235" i="9"/>
  <c r="S234" i="9"/>
  <c r="V318" i="9"/>
  <c r="L236" i="9" a="1"/>
  <c r="L236" i="9" s="1"/>
  <c r="T235" i="9"/>
  <c r="W317" i="9"/>
  <c r="AC231" i="9"/>
  <c r="AE231" i="9" s="1"/>
  <c r="AA232" i="9"/>
  <c r="U234" i="9"/>
  <c r="X234" i="9" s="1"/>
  <c r="Y234" i="9" s="1"/>
  <c r="R235" i="9"/>
  <c r="AD231" i="9"/>
  <c r="AB231" i="9"/>
  <c r="AE231" i="8"/>
  <c r="AF230" i="8"/>
  <c r="AG251" i="8" s="1"/>
  <c r="Z233" i="8"/>
  <c r="AD231" i="8"/>
  <c r="AB231" i="8"/>
  <c r="W317" i="8"/>
  <c r="R235" i="8"/>
  <c r="U234" i="8"/>
  <c r="X234" i="8" s="1"/>
  <c r="Y234" i="8" s="1"/>
  <c r="V318" i="8"/>
  <c r="H235" i="8"/>
  <c r="S234" i="8"/>
  <c r="AA232" i="8"/>
  <c r="AC231" i="8"/>
  <c r="T236" i="8"/>
  <c r="L237" i="8" a="1"/>
  <c r="L237" i="8" s="1"/>
  <c r="AG251" i="7"/>
  <c r="Z233" i="7"/>
  <c r="U234" i="7"/>
  <c r="X234" i="7" s="1"/>
  <c r="Y234" i="7" s="1"/>
  <c r="R235" i="7"/>
  <c r="L236" i="7" a="1"/>
  <c r="L236" i="7" s="1"/>
  <c r="T235" i="7"/>
  <c r="W317" i="7"/>
  <c r="AC231" i="7"/>
  <c r="AE231" i="7" s="1"/>
  <c r="AF231" i="7" s="1"/>
  <c r="AA232" i="7"/>
  <c r="V318" i="7"/>
  <c r="H235" i="7"/>
  <c r="S234" i="7"/>
  <c r="AD231" i="7"/>
  <c r="AB231" i="7"/>
  <c r="Z233" i="6"/>
  <c r="U234" i="6"/>
  <c r="X234" i="6" s="1"/>
  <c r="Y234" i="6" s="1"/>
  <c r="R235" i="6"/>
  <c r="W317" i="6"/>
  <c r="L237" i="6" a="1"/>
  <c r="L237" i="6" s="1"/>
  <c r="T236" i="6"/>
  <c r="AA232" i="6"/>
  <c r="AC231" i="6"/>
  <c r="AE231" i="6" s="1"/>
  <c r="V318" i="6"/>
  <c r="H235" i="6"/>
  <c r="S234" i="6"/>
  <c r="AD231" i="6"/>
  <c r="AB231" i="6"/>
  <c r="AG251" i="5"/>
  <c r="Z233" i="5"/>
  <c r="T236" i="5"/>
  <c r="L237" i="5" a="1"/>
  <c r="L237" i="5" s="1"/>
  <c r="AA232" i="5"/>
  <c r="AC231" i="5"/>
  <c r="AE231" i="5" s="1"/>
  <c r="AF231" i="5" s="1"/>
  <c r="AD231" i="5"/>
  <c r="AB231" i="5"/>
  <c r="V318" i="5"/>
  <c r="H235" i="5"/>
  <c r="S234" i="5"/>
  <c r="W317" i="5"/>
  <c r="R235" i="5"/>
  <c r="U234" i="5"/>
  <c r="X234" i="5" s="1"/>
  <c r="Y234" i="5" s="1"/>
  <c r="Z233" i="4"/>
  <c r="AD231" i="4"/>
  <c r="AB231" i="4"/>
  <c r="V318" i="4"/>
  <c r="S234" i="4"/>
  <c r="H235" i="4"/>
  <c r="W317" i="4"/>
  <c r="U234" i="4"/>
  <c r="X234" i="4" s="1"/>
  <c r="Y234" i="4" s="1"/>
  <c r="R235" i="4"/>
  <c r="AC231" i="4"/>
  <c r="AA232" i="4"/>
  <c r="T236" i="4"/>
  <c r="L237" i="4" a="1"/>
  <c r="L237" i="4" s="1"/>
  <c r="Z233" i="1"/>
  <c r="AD231" i="1"/>
  <c r="AB231" i="1"/>
  <c r="AF230" i="1"/>
  <c r="AG251" i="1" s="1"/>
  <c r="L237" i="1" a="1"/>
  <c r="L237" i="1" s="1"/>
  <c r="T236" i="1"/>
  <c r="V318" i="1"/>
  <c r="H235" i="1"/>
  <c r="S234" i="1"/>
  <c r="W317" i="1"/>
  <c r="U234" i="1"/>
  <c r="X234" i="1" s="1"/>
  <c r="Y234" i="1" s="1"/>
  <c r="R235" i="1"/>
  <c r="AC231" i="1"/>
  <c r="AE231" i="1" s="1"/>
  <c r="AA232" i="1"/>
  <c r="AF231" i="4" l="1"/>
  <c r="AG252" i="4" s="1"/>
  <c r="AE233" i="4"/>
  <c r="AF231" i="10"/>
  <c r="AG252" i="11"/>
  <c r="AF231" i="9"/>
  <c r="AG252" i="10"/>
  <c r="AG252" i="9"/>
  <c r="AF231" i="6"/>
  <c r="AG252" i="6" s="1"/>
  <c r="Z234" i="11"/>
  <c r="T237" i="11"/>
  <c r="L238" i="11" a="1"/>
  <c r="L238" i="11" s="1"/>
  <c r="V319" i="11"/>
  <c r="H236" i="11"/>
  <c r="S235" i="11"/>
  <c r="R236" i="11"/>
  <c r="U235" i="11"/>
  <c r="X235" i="11" s="1"/>
  <c r="Y235" i="11" s="1"/>
  <c r="W318" i="11"/>
  <c r="AD232" i="11"/>
  <c r="AB232" i="11"/>
  <c r="AA233" i="11"/>
  <c r="AC232" i="11"/>
  <c r="AE232" i="11" s="1"/>
  <c r="Z234" i="10"/>
  <c r="R236" i="10"/>
  <c r="U235" i="10"/>
  <c r="X235" i="10" s="1"/>
  <c r="Y235" i="10" s="1"/>
  <c r="V319" i="10"/>
  <c r="H236" i="10"/>
  <c r="S235" i="10"/>
  <c r="W318" i="10"/>
  <c r="L237" i="10" a="1"/>
  <c r="L237" i="10" s="1"/>
  <c r="T236" i="10"/>
  <c r="AA233" i="10"/>
  <c r="AC232" i="10"/>
  <c r="AE232" i="10" s="1"/>
  <c r="AD232" i="10"/>
  <c r="AB232" i="10"/>
  <c r="Z234" i="9"/>
  <c r="AD232" i="9"/>
  <c r="AB232" i="9"/>
  <c r="V319" i="9"/>
  <c r="H236" i="9"/>
  <c r="S235" i="9"/>
  <c r="AC232" i="9"/>
  <c r="AE232" i="9" s="1"/>
  <c r="AA233" i="9"/>
  <c r="L237" i="9" a="1"/>
  <c r="L237" i="9" s="1"/>
  <c r="T236" i="9"/>
  <c r="W318" i="9"/>
  <c r="U235" i="9"/>
  <c r="X235" i="9" s="1"/>
  <c r="Y235" i="9" s="1"/>
  <c r="R236" i="9"/>
  <c r="AF231" i="8"/>
  <c r="AG252" i="8" s="1"/>
  <c r="Z234" i="8"/>
  <c r="AB232" i="8"/>
  <c r="AD232" i="8"/>
  <c r="V319" i="8"/>
  <c r="S235" i="8"/>
  <c r="H236" i="8"/>
  <c r="T237" i="8"/>
  <c r="L238" i="8" a="1"/>
  <c r="L238" i="8" s="1"/>
  <c r="W318" i="8"/>
  <c r="AC232" i="8"/>
  <c r="AE232" i="8" s="1"/>
  <c r="AF232" i="8" s="1"/>
  <c r="AA233" i="8"/>
  <c r="R236" i="8"/>
  <c r="U235" i="8"/>
  <c r="X235" i="8" s="1"/>
  <c r="Y235" i="8" s="1"/>
  <c r="AG252" i="7"/>
  <c r="Z234" i="7"/>
  <c r="V319" i="7"/>
  <c r="H236" i="7"/>
  <c r="S235" i="7"/>
  <c r="W318" i="7"/>
  <c r="AD232" i="7"/>
  <c r="AB232" i="7"/>
  <c r="R236" i="7"/>
  <c r="U235" i="7"/>
  <c r="X235" i="7" s="1"/>
  <c r="Y235" i="7" s="1"/>
  <c r="L237" i="7" a="1"/>
  <c r="L237" i="7" s="1"/>
  <c r="T236" i="7"/>
  <c r="AC232" i="7"/>
  <c r="AE232" i="7" s="1"/>
  <c r="AA233" i="7"/>
  <c r="Z234" i="6"/>
  <c r="W318" i="6"/>
  <c r="V319" i="6"/>
  <c r="H236" i="6"/>
  <c r="S235" i="6"/>
  <c r="R236" i="6"/>
  <c r="U235" i="6"/>
  <c r="X235" i="6" s="1"/>
  <c r="Y235" i="6" s="1"/>
  <c r="T237" i="6"/>
  <c r="L238" i="6" a="1"/>
  <c r="L238" i="6" s="1"/>
  <c r="AB232" i="6"/>
  <c r="AD232" i="6"/>
  <c r="AA233" i="6"/>
  <c r="AC232" i="6"/>
  <c r="AE232" i="6" s="1"/>
  <c r="AF232" i="6" s="1"/>
  <c r="AG252" i="5"/>
  <c r="Z234" i="5"/>
  <c r="W318" i="5"/>
  <c r="V319" i="5"/>
  <c r="H236" i="5"/>
  <c r="S235" i="5"/>
  <c r="T237" i="5"/>
  <c r="L238" i="5" a="1"/>
  <c r="L238" i="5" s="1"/>
  <c r="R236" i="5"/>
  <c r="U235" i="5"/>
  <c r="X235" i="5" s="1"/>
  <c r="Y235" i="5" s="1"/>
  <c r="AA233" i="5"/>
  <c r="AC232" i="5"/>
  <c r="AE232" i="5" s="1"/>
  <c r="AB232" i="5"/>
  <c r="AD232" i="5"/>
  <c r="Z234" i="4"/>
  <c r="V319" i="4"/>
  <c r="H236" i="4"/>
  <c r="S235" i="4"/>
  <c r="W318" i="4"/>
  <c r="U235" i="4"/>
  <c r="X235" i="4" s="1"/>
  <c r="Y235" i="4" s="1"/>
  <c r="R236" i="4"/>
  <c r="AC232" i="4"/>
  <c r="AA233" i="4"/>
  <c r="L238" i="4" a="1"/>
  <c r="L238" i="4" s="1"/>
  <c r="T237" i="4"/>
  <c r="AD232" i="4"/>
  <c r="AG253" i="4" s="1"/>
  <c r="AB232" i="4"/>
  <c r="Z234" i="1"/>
  <c r="V319" i="1"/>
  <c r="H236" i="1"/>
  <c r="S235" i="1"/>
  <c r="W318" i="1"/>
  <c r="AF231" i="1"/>
  <c r="AG252" i="1" s="1"/>
  <c r="AC232" i="1"/>
  <c r="AE232" i="1" s="1"/>
  <c r="AE233" i="1" s="1"/>
  <c r="AA233" i="1"/>
  <c r="L238" i="1" a="1"/>
  <c r="L238" i="1" s="1"/>
  <c r="T237" i="1"/>
  <c r="AD232" i="1"/>
  <c r="AB232" i="1"/>
  <c r="U235" i="1"/>
  <c r="X235" i="1" s="1"/>
  <c r="Y235" i="1" s="1"/>
  <c r="R236" i="1"/>
  <c r="AE234" i="4" l="1"/>
  <c r="AF233" i="4"/>
  <c r="AE235" i="4"/>
  <c r="AF235" i="4" s="1"/>
  <c r="AG253" i="8"/>
  <c r="AF232" i="11"/>
  <c r="AG253" i="11" s="1"/>
  <c r="AF232" i="10"/>
  <c r="AG253" i="10" s="1"/>
  <c r="AF232" i="9"/>
  <c r="AG253" i="9"/>
  <c r="AG253" i="6"/>
  <c r="Z235" i="11"/>
  <c r="V320" i="11"/>
  <c r="S236" i="11"/>
  <c r="H237" i="11"/>
  <c r="W319" i="11"/>
  <c r="AB233" i="11"/>
  <c r="AD233" i="11"/>
  <c r="T238" i="11"/>
  <c r="L239" i="11" a="1"/>
  <c r="L239" i="11" s="1"/>
  <c r="R237" i="11"/>
  <c r="U236" i="11"/>
  <c r="X236" i="11" s="1"/>
  <c r="Y236" i="11" s="1"/>
  <c r="AC233" i="11"/>
  <c r="AE233" i="11" s="1"/>
  <c r="AA234" i="11"/>
  <c r="Z235" i="10"/>
  <c r="T237" i="10"/>
  <c r="L238" i="10" a="1"/>
  <c r="L238" i="10" s="1"/>
  <c r="AB233" i="10"/>
  <c r="AD233" i="10"/>
  <c r="V320" i="10"/>
  <c r="H237" i="10"/>
  <c r="S236" i="10"/>
  <c r="W319" i="10"/>
  <c r="R237" i="10"/>
  <c r="U236" i="10"/>
  <c r="X236" i="10" s="1"/>
  <c r="Y236" i="10" s="1"/>
  <c r="AA234" i="10"/>
  <c r="AC233" i="10"/>
  <c r="AE233" i="10" s="1"/>
  <c r="Z235" i="9"/>
  <c r="L238" i="9" a="1"/>
  <c r="L238" i="9" s="1"/>
  <c r="T237" i="9"/>
  <c r="V320" i="9"/>
  <c r="H237" i="9"/>
  <c r="S236" i="9"/>
  <c r="U236" i="9"/>
  <c r="X236" i="9" s="1"/>
  <c r="Y236" i="9" s="1"/>
  <c r="R237" i="9"/>
  <c r="AD233" i="9"/>
  <c r="AB233" i="9"/>
  <c r="W319" i="9"/>
  <c r="AA234" i="9"/>
  <c r="AC233" i="9"/>
  <c r="AE233" i="9" s="1"/>
  <c r="Z235" i="8"/>
  <c r="AD233" i="8"/>
  <c r="AG254" i="8" s="1"/>
  <c r="AB233" i="8"/>
  <c r="T238" i="8"/>
  <c r="L239" i="8" a="1"/>
  <c r="L239" i="8" s="1"/>
  <c r="V320" i="8"/>
  <c r="S236" i="8"/>
  <c r="H237" i="8"/>
  <c r="U236" i="8"/>
  <c r="X236" i="8" s="1"/>
  <c r="Y236" i="8" s="1"/>
  <c r="R237" i="8"/>
  <c r="AC233" i="8"/>
  <c r="AE233" i="8" s="1"/>
  <c r="AF233" i="8" s="1"/>
  <c r="AA234" i="8"/>
  <c r="W319" i="8"/>
  <c r="AF232" i="7"/>
  <c r="AG253" i="7" s="1"/>
  <c r="Z235" i="7"/>
  <c r="L238" i="7" a="1"/>
  <c r="L238" i="7" s="1"/>
  <c r="T237" i="7"/>
  <c r="U236" i="7"/>
  <c r="X236" i="7" s="1"/>
  <c r="Y236" i="7" s="1"/>
  <c r="R237" i="7"/>
  <c r="V320" i="7"/>
  <c r="H237" i="7"/>
  <c r="S236" i="7"/>
  <c r="AB233" i="7"/>
  <c r="AD233" i="7"/>
  <c r="W319" i="7"/>
  <c r="AC233" i="7"/>
  <c r="AE233" i="7" s="1"/>
  <c r="AA234" i="7"/>
  <c r="V320" i="6"/>
  <c r="S236" i="6"/>
  <c r="H237" i="6"/>
  <c r="W319" i="6"/>
  <c r="T238" i="6"/>
  <c r="L239" i="6" a="1"/>
  <c r="L239" i="6" s="1"/>
  <c r="Z235" i="6"/>
  <c r="R237" i="6"/>
  <c r="U236" i="6"/>
  <c r="X236" i="6" s="1"/>
  <c r="Y236" i="6" s="1"/>
  <c r="AB233" i="6"/>
  <c r="AD233" i="6"/>
  <c r="AC233" i="6"/>
  <c r="AE233" i="6" s="1"/>
  <c r="AA234" i="6"/>
  <c r="AF232" i="5"/>
  <c r="AG253" i="5" s="1"/>
  <c r="Z235" i="5"/>
  <c r="AD233" i="5"/>
  <c r="AB233" i="5"/>
  <c r="R237" i="5"/>
  <c r="U236" i="5"/>
  <c r="X236" i="5" s="1"/>
  <c r="Y236" i="5" s="1"/>
  <c r="T238" i="5"/>
  <c r="L239" i="5" a="1"/>
  <c r="L239" i="5" s="1"/>
  <c r="V320" i="5"/>
  <c r="S236" i="5"/>
  <c r="H237" i="5"/>
  <c r="W319" i="5"/>
  <c r="AC233" i="5"/>
  <c r="AE233" i="5" s="1"/>
  <c r="AA234" i="5"/>
  <c r="Z235" i="4"/>
  <c r="L239" i="4" a="1"/>
  <c r="L239" i="4" s="1"/>
  <c r="T238" i="4"/>
  <c r="V320" i="4"/>
  <c r="H237" i="4"/>
  <c r="S236" i="4"/>
  <c r="AD233" i="4"/>
  <c r="AG254" i="4" s="1"/>
  <c r="AB233" i="4"/>
  <c r="U236" i="4"/>
  <c r="X236" i="4" s="1"/>
  <c r="Y236" i="4" s="1"/>
  <c r="R237" i="4"/>
  <c r="AA234" i="4"/>
  <c r="AC233" i="4"/>
  <c r="W319" i="4"/>
  <c r="AF233" i="1"/>
  <c r="Z235" i="1"/>
  <c r="L239" i="1" a="1"/>
  <c r="L239" i="1" s="1"/>
  <c r="T238" i="1"/>
  <c r="AF232" i="1"/>
  <c r="AG253" i="1" s="1"/>
  <c r="AE234" i="1"/>
  <c r="AD233" i="1"/>
  <c r="AB233" i="1"/>
  <c r="U236" i="1"/>
  <c r="X236" i="1" s="1"/>
  <c r="Y236" i="1" s="1"/>
  <c r="R237" i="1"/>
  <c r="AC233" i="1"/>
  <c r="AA234" i="1"/>
  <c r="V320" i="1"/>
  <c r="H237" i="1"/>
  <c r="S236" i="1"/>
  <c r="W319" i="1"/>
  <c r="AE235" i="10" l="1"/>
  <c r="AF233" i="10"/>
  <c r="AG254" i="10"/>
  <c r="AE235" i="9"/>
  <c r="AF233" i="9"/>
  <c r="AG254" i="9" s="1"/>
  <c r="AF234" i="4"/>
  <c r="AE236" i="4"/>
  <c r="AF233" i="11"/>
  <c r="AG254" i="11"/>
  <c r="AF234" i="10"/>
  <c r="AE236" i="9"/>
  <c r="AF234" i="9"/>
  <c r="AF233" i="6"/>
  <c r="AG254" i="6" s="1"/>
  <c r="AF233" i="7"/>
  <c r="AG254" i="7" s="1"/>
  <c r="AG254" i="1"/>
  <c r="Z236" i="11"/>
  <c r="T239" i="11"/>
  <c r="L240" i="11" a="1"/>
  <c r="L240" i="11" s="1"/>
  <c r="V321" i="11"/>
  <c r="S237" i="11"/>
  <c r="H238" i="11"/>
  <c r="AD234" i="11"/>
  <c r="AB234" i="11"/>
  <c r="W320" i="11"/>
  <c r="AC234" i="11"/>
  <c r="AE234" i="11" s="1"/>
  <c r="AA235" i="11"/>
  <c r="U237" i="11"/>
  <c r="X237" i="11" s="1"/>
  <c r="Y237" i="11" s="1"/>
  <c r="R238" i="11"/>
  <c r="Z236" i="10"/>
  <c r="V321" i="10"/>
  <c r="S237" i="10"/>
  <c r="H238" i="10"/>
  <c r="R238" i="10"/>
  <c r="U237" i="10"/>
  <c r="X237" i="10" s="1"/>
  <c r="Y237" i="10" s="1"/>
  <c r="W320" i="10"/>
  <c r="AD234" i="10"/>
  <c r="AB234" i="10"/>
  <c r="AC234" i="10"/>
  <c r="AE234" i="10" s="1"/>
  <c r="AE236" i="10" s="1"/>
  <c r="AA235" i="10"/>
  <c r="T238" i="10"/>
  <c r="L239" i="10" a="1"/>
  <c r="L239" i="10" s="1"/>
  <c r="Z236" i="9"/>
  <c r="W320" i="9"/>
  <c r="L239" i="9" a="1"/>
  <c r="L239" i="9" s="1"/>
  <c r="T238" i="9"/>
  <c r="AB234" i="9"/>
  <c r="AD234" i="9"/>
  <c r="AA235" i="9"/>
  <c r="AC234" i="9"/>
  <c r="AE234" i="9" s="1"/>
  <c r="U237" i="9"/>
  <c r="X237" i="9" s="1"/>
  <c r="Y237" i="9" s="1"/>
  <c r="R238" i="9"/>
  <c r="V321" i="9"/>
  <c r="H238" i="9"/>
  <c r="S237" i="9"/>
  <c r="AE235" i="8"/>
  <c r="AE236" i="8"/>
  <c r="AF234" i="8"/>
  <c r="Z236" i="8"/>
  <c r="U237" i="8"/>
  <c r="X237" i="8" s="1"/>
  <c r="Y237" i="8" s="1"/>
  <c r="R238" i="8"/>
  <c r="AD234" i="8"/>
  <c r="AB234" i="8"/>
  <c r="L240" i="8" a="1"/>
  <c r="L240" i="8" s="1"/>
  <c r="T239" i="8"/>
  <c r="AC234" i="8"/>
  <c r="AE234" i="8" s="1"/>
  <c r="AA235" i="8"/>
  <c r="V321" i="8"/>
  <c r="H238" i="8"/>
  <c r="S237" i="8"/>
  <c r="W320" i="8"/>
  <c r="Z236" i="7"/>
  <c r="T238" i="7"/>
  <c r="L239" i="7" a="1"/>
  <c r="L239" i="7" s="1"/>
  <c r="W320" i="7"/>
  <c r="R238" i="7"/>
  <c r="U237" i="7"/>
  <c r="X237" i="7" s="1"/>
  <c r="Y237" i="7" s="1"/>
  <c r="AC234" i="7"/>
  <c r="AE234" i="7" s="1"/>
  <c r="AA235" i="7"/>
  <c r="V321" i="7"/>
  <c r="H238" i="7"/>
  <c r="S237" i="7"/>
  <c r="AD234" i="7"/>
  <c r="AB234" i="7"/>
  <c r="Z236" i="6"/>
  <c r="AC234" i="6"/>
  <c r="AE234" i="6" s="1"/>
  <c r="AA235" i="6"/>
  <c r="U237" i="6"/>
  <c r="X237" i="6" s="1"/>
  <c r="Y237" i="6" s="1"/>
  <c r="R238" i="6"/>
  <c r="W320" i="6"/>
  <c r="T239" i="6"/>
  <c r="L240" i="6" a="1"/>
  <c r="L240" i="6" s="1"/>
  <c r="AD234" i="6"/>
  <c r="AB234" i="6"/>
  <c r="V321" i="6"/>
  <c r="S237" i="6"/>
  <c r="H238" i="6"/>
  <c r="AF233" i="5"/>
  <c r="AG254" i="5" s="1"/>
  <c r="Z236" i="5"/>
  <c r="V321" i="5"/>
  <c r="S237" i="5"/>
  <c r="H238" i="5"/>
  <c r="L240" i="5" a="1"/>
  <c r="L240" i="5" s="1"/>
  <c r="T239" i="5"/>
  <c r="W320" i="5"/>
  <c r="U237" i="5"/>
  <c r="X237" i="5" s="1"/>
  <c r="Y237" i="5" s="1"/>
  <c r="R238" i="5"/>
  <c r="AC234" i="5"/>
  <c r="AE234" i="5" s="1"/>
  <c r="AF234" i="5" s="1"/>
  <c r="AA235" i="5"/>
  <c r="AD234" i="5"/>
  <c r="AB234" i="5"/>
  <c r="Z236" i="4"/>
  <c r="R238" i="4"/>
  <c r="U237" i="4"/>
  <c r="X237" i="4" s="1"/>
  <c r="Y237" i="4" s="1"/>
  <c r="AD234" i="4"/>
  <c r="AG255" i="4" s="1"/>
  <c r="AB234" i="4"/>
  <c r="W320" i="4"/>
  <c r="V321" i="4"/>
  <c r="H238" i="4"/>
  <c r="S237" i="4"/>
  <c r="L240" i="4" a="1"/>
  <c r="L240" i="4" s="1"/>
  <c r="T239" i="4"/>
  <c r="AC234" i="4"/>
  <c r="AA235" i="4"/>
  <c r="Z236" i="1"/>
  <c r="W320" i="1"/>
  <c r="U237" i="1"/>
  <c r="X237" i="1" s="1"/>
  <c r="Y237" i="1" s="1"/>
  <c r="R238" i="1"/>
  <c r="AF234" i="1"/>
  <c r="AD234" i="1"/>
  <c r="AB234" i="1"/>
  <c r="L240" i="1" a="1"/>
  <c r="L240" i="1" s="1"/>
  <c r="T239" i="1"/>
  <c r="AC234" i="1"/>
  <c r="AA235" i="1"/>
  <c r="AE235" i="1"/>
  <c r="V321" i="1"/>
  <c r="H238" i="1"/>
  <c r="S237" i="1"/>
  <c r="AF235" i="10" l="1"/>
  <c r="AE237" i="10"/>
  <c r="AG255" i="9"/>
  <c r="AF235" i="9"/>
  <c r="AE237" i="9"/>
  <c r="AE237" i="4"/>
  <c r="AF236" i="4"/>
  <c r="AG255" i="10"/>
  <c r="AF234" i="11"/>
  <c r="AG255" i="11"/>
  <c r="AF236" i="10"/>
  <c r="AE238" i="10"/>
  <c r="AF236" i="9"/>
  <c r="AE238" i="9"/>
  <c r="AF234" i="6"/>
  <c r="AG255" i="6" s="1"/>
  <c r="AG255" i="8"/>
  <c r="AF234" i="7"/>
  <c r="AG255" i="7" s="1"/>
  <c r="AG255" i="1"/>
  <c r="Z237" i="11"/>
  <c r="W321" i="11"/>
  <c r="L241" i="11" a="1"/>
  <c r="L241" i="11" s="1"/>
  <c r="T240" i="11"/>
  <c r="U238" i="11"/>
  <c r="X238" i="11" s="1"/>
  <c r="Y238" i="11" s="1"/>
  <c r="R239" i="11"/>
  <c r="AC235" i="11"/>
  <c r="AE235" i="11" s="1"/>
  <c r="AA236" i="11"/>
  <c r="V322" i="11"/>
  <c r="H239" i="11"/>
  <c r="S238" i="11"/>
  <c r="AD235" i="11"/>
  <c r="AB235" i="11"/>
  <c r="Z237" i="10"/>
  <c r="AD235" i="10"/>
  <c r="AG256" i="10" s="1"/>
  <c r="AB235" i="10"/>
  <c r="V322" i="10"/>
  <c r="S238" i="10"/>
  <c r="H239" i="10"/>
  <c r="W321" i="10"/>
  <c r="U238" i="10"/>
  <c r="X238" i="10" s="1"/>
  <c r="Y238" i="10" s="1"/>
  <c r="R239" i="10"/>
  <c r="AC235" i="10"/>
  <c r="AA236" i="10"/>
  <c r="T239" i="10"/>
  <c r="L240" i="10" a="1"/>
  <c r="L240" i="10" s="1"/>
  <c r="Z237" i="9"/>
  <c r="R239" i="9"/>
  <c r="U238" i="9"/>
  <c r="X238" i="9" s="1"/>
  <c r="Y238" i="9" s="1"/>
  <c r="AD235" i="9"/>
  <c r="AG256" i="9" s="1"/>
  <c r="AB235" i="9"/>
  <c r="L240" i="9" a="1"/>
  <c r="L240" i="9" s="1"/>
  <c r="T239" i="9"/>
  <c r="V322" i="9"/>
  <c r="H239" i="9"/>
  <c r="S238" i="9"/>
  <c r="AA236" i="9"/>
  <c r="AC235" i="9"/>
  <c r="W321" i="9"/>
  <c r="AF236" i="8"/>
  <c r="AE238" i="8"/>
  <c r="AE237" i="8"/>
  <c r="AF235" i="8"/>
  <c r="Z237" i="8"/>
  <c r="AD235" i="8"/>
  <c r="AG256" i="8" s="1"/>
  <c r="AB235" i="8"/>
  <c r="V322" i="8"/>
  <c r="H239" i="8"/>
  <c r="S238" i="8"/>
  <c r="L241" i="8" a="1"/>
  <c r="L241" i="8" s="1"/>
  <c r="T240" i="8"/>
  <c r="U238" i="8"/>
  <c r="X238" i="8" s="1"/>
  <c r="Y238" i="8" s="1"/>
  <c r="R239" i="8"/>
  <c r="W321" i="8"/>
  <c r="AC235" i="8"/>
  <c r="AA236" i="8"/>
  <c r="Z237" i="7"/>
  <c r="W321" i="7"/>
  <c r="V322" i="7"/>
  <c r="H239" i="7"/>
  <c r="S238" i="7"/>
  <c r="U238" i="7"/>
  <c r="X238" i="7" s="1"/>
  <c r="Y238" i="7" s="1"/>
  <c r="R239" i="7"/>
  <c r="AD235" i="7"/>
  <c r="AB235" i="7"/>
  <c r="AA236" i="7"/>
  <c r="AC235" i="7"/>
  <c r="AE235" i="7" s="1"/>
  <c r="L240" i="7" a="1"/>
  <c r="L240" i="7" s="1"/>
  <c r="T239" i="7"/>
  <c r="Z237" i="6"/>
  <c r="L241" i="6" a="1"/>
  <c r="L241" i="6" s="1"/>
  <c r="T240" i="6"/>
  <c r="AD235" i="6"/>
  <c r="AB235" i="6"/>
  <c r="AC235" i="6"/>
  <c r="AE235" i="6" s="1"/>
  <c r="AA236" i="6"/>
  <c r="W321" i="6"/>
  <c r="U238" i="6"/>
  <c r="X238" i="6" s="1"/>
  <c r="Y238" i="6" s="1"/>
  <c r="R239" i="6"/>
  <c r="V322" i="6"/>
  <c r="H239" i="6"/>
  <c r="S238" i="6"/>
  <c r="AG255" i="5"/>
  <c r="Z237" i="5"/>
  <c r="AD235" i="5"/>
  <c r="AB235" i="5"/>
  <c r="U238" i="5"/>
  <c r="X238" i="5" s="1"/>
  <c r="Y238" i="5" s="1"/>
  <c r="R239" i="5"/>
  <c r="V322" i="5"/>
  <c r="H239" i="5"/>
  <c r="S238" i="5"/>
  <c r="AC235" i="5"/>
  <c r="AE235" i="5" s="1"/>
  <c r="AA236" i="5"/>
  <c r="L241" i="5" a="1"/>
  <c r="L241" i="5" s="1"/>
  <c r="T240" i="5"/>
  <c r="W321" i="5"/>
  <c r="Z237" i="4"/>
  <c r="T240" i="4"/>
  <c r="L241" i="4" a="1"/>
  <c r="L241" i="4" s="1"/>
  <c r="W321" i="4"/>
  <c r="AD235" i="4"/>
  <c r="AG256" i="4" s="1"/>
  <c r="AB235" i="4"/>
  <c r="U238" i="4"/>
  <c r="X238" i="4" s="1"/>
  <c r="Y238" i="4" s="1"/>
  <c r="R239" i="4"/>
  <c r="AC235" i="4"/>
  <c r="AA236" i="4"/>
  <c r="V322" i="4"/>
  <c r="S238" i="4"/>
  <c r="H239" i="4"/>
  <c r="Z237" i="1"/>
  <c r="AF235" i="1"/>
  <c r="AB235" i="1"/>
  <c r="AD235" i="1"/>
  <c r="T240" i="1"/>
  <c r="L241" i="1" a="1"/>
  <c r="L241" i="1" s="1"/>
  <c r="R239" i="1"/>
  <c r="U238" i="1"/>
  <c r="X238" i="1" s="1"/>
  <c r="Y238" i="1" s="1"/>
  <c r="AA236" i="1"/>
  <c r="AC235" i="1"/>
  <c r="W321" i="1"/>
  <c r="AE236" i="1"/>
  <c r="V322" i="1"/>
  <c r="H239" i="1"/>
  <c r="S238" i="1"/>
  <c r="AE239" i="10" l="1"/>
  <c r="AF237" i="10"/>
  <c r="AF237" i="9"/>
  <c r="AE239" i="9"/>
  <c r="AE238" i="4"/>
  <c r="AF237" i="4"/>
  <c r="AF235" i="11"/>
  <c r="AG256" i="11" s="1"/>
  <c r="AE240" i="10"/>
  <c r="AF238" i="10"/>
  <c r="AF238" i="9"/>
  <c r="AE240" i="9"/>
  <c r="AF235" i="6"/>
  <c r="AG256" i="6" s="1"/>
  <c r="AF235" i="7"/>
  <c r="AG256" i="7" s="1"/>
  <c r="AG256" i="1"/>
  <c r="Z238" i="11"/>
  <c r="U239" i="11"/>
  <c r="X239" i="11" s="1"/>
  <c r="Y239" i="11" s="1"/>
  <c r="R240" i="11"/>
  <c r="W322" i="11"/>
  <c r="V323" i="11"/>
  <c r="H240" i="11"/>
  <c r="S239" i="11"/>
  <c r="L242" i="11" a="1"/>
  <c r="L242" i="11" s="1"/>
  <c r="T241" i="11"/>
  <c r="AC236" i="11"/>
  <c r="AE236" i="11" s="1"/>
  <c r="AA237" i="11"/>
  <c r="AD236" i="11"/>
  <c r="AB236" i="11"/>
  <c r="Z238" i="10"/>
  <c r="W322" i="10"/>
  <c r="U239" i="10"/>
  <c r="X239" i="10" s="1"/>
  <c r="Y239" i="10" s="1"/>
  <c r="R240" i="10"/>
  <c r="L241" i="10" a="1"/>
  <c r="L241" i="10" s="1"/>
  <c r="T240" i="10"/>
  <c r="AC236" i="10"/>
  <c r="AA237" i="10"/>
  <c r="V323" i="10"/>
  <c r="H240" i="10"/>
  <c r="S239" i="10"/>
  <c r="AD236" i="10"/>
  <c r="AG257" i="10" s="1"/>
  <c r="AB236" i="10"/>
  <c r="Z238" i="9"/>
  <c r="V323" i="9"/>
  <c r="S239" i="9"/>
  <c r="H240" i="9"/>
  <c r="R240" i="9"/>
  <c r="U239" i="9"/>
  <c r="X239" i="9" s="1"/>
  <c r="Y239" i="9" s="1"/>
  <c r="AB236" i="9"/>
  <c r="AD236" i="9"/>
  <c r="AG257" i="9" s="1"/>
  <c r="W322" i="9"/>
  <c r="AC236" i="9"/>
  <c r="AA237" i="9"/>
  <c r="T240" i="9"/>
  <c r="L241" i="9" a="1"/>
  <c r="L241" i="9" s="1"/>
  <c r="AF237" i="8"/>
  <c r="AE239" i="8"/>
  <c r="AE240" i="8"/>
  <c r="AF238" i="8"/>
  <c r="Z238" i="8"/>
  <c r="U239" i="8"/>
  <c r="X239" i="8" s="1"/>
  <c r="Y239" i="8" s="1"/>
  <c r="R240" i="8"/>
  <c r="AD236" i="8"/>
  <c r="AG257" i="8" s="1"/>
  <c r="AB236" i="8"/>
  <c r="W322" i="8"/>
  <c r="AC236" i="8"/>
  <c r="AA237" i="8"/>
  <c r="L242" i="8" a="1"/>
  <c r="L242" i="8" s="1"/>
  <c r="T241" i="8"/>
  <c r="V323" i="8"/>
  <c r="H240" i="8"/>
  <c r="S239" i="8"/>
  <c r="Z238" i="7"/>
  <c r="AD236" i="7"/>
  <c r="AB236" i="7"/>
  <c r="L241" i="7" a="1"/>
  <c r="L241" i="7" s="1"/>
  <c r="T240" i="7"/>
  <c r="U239" i="7"/>
  <c r="X239" i="7" s="1"/>
  <c r="Y239" i="7" s="1"/>
  <c r="R240" i="7"/>
  <c r="V323" i="7"/>
  <c r="H240" i="7"/>
  <c r="S239" i="7"/>
  <c r="AC236" i="7"/>
  <c r="AE236" i="7" s="1"/>
  <c r="AF236" i="7" s="1"/>
  <c r="AA237" i="7"/>
  <c r="W322" i="7"/>
  <c r="Z238" i="6"/>
  <c r="AD236" i="6"/>
  <c r="AB236" i="6"/>
  <c r="L242" i="6" a="1"/>
  <c r="L242" i="6" s="1"/>
  <c r="T241" i="6"/>
  <c r="V323" i="6"/>
  <c r="H240" i="6"/>
  <c r="S239" i="6"/>
  <c r="AC236" i="6"/>
  <c r="AE236" i="6" s="1"/>
  <c r="AA237" i="6"/>
  <c r="U239" i="6"/>
  <c r="X239" i="6" s="1"/>
  <c r="Y239" i="6" s="1"/>
  <c r="R240" i="6"/>
  <c r="W322" i="6"/>
  <c r="AF235" i="5"/>
  <c r="AG256" i="5" s="1"/>
  <c r="Z238" i="5"/>
  <c r="L242" i="5" a="1"/>
  <c r="L242" i="5" s="1"/>
  <c r="T241" i="5"/>
  <c r="AD236" i="5"/>
  <c r="AB236" i="5"/>
  <c r="W322" i="5"/>
  <c r="AC236" i="5"/>
  <c r="AE236" i="5" s="1"/>
  <c r="AA237" i="5"/>
  <c r="V323" i="5"/>
  <c r="H240" i="5"/>
  <c r="S239" i="5"/>
  <c r="U239" i="5"/>
  <c r="X239" i="5" s="1"/>
  <c r="Y239" i="5" s="1"/>
  <c r="R240" i="5"/>
  <c r="Z238" i="4"/>
  <c r="R240" i="4"/>
  <c r="U239" i="4"/>
  <c r="X239" i="4" s="1"/>
  <c r="Y239" i="4" s="1"/>
  <c r="AD236" i="4"/>
  <c r="AG257" i="4" s="1"/>
  <c r="AB236" i="4"/>
  <c r="V323" i="4"/>
  <c r="H240" i="4"/>
  <c r="S239" i="4"/>
  <c r="AA237" i="4"/>
  <c r="AC236" i="4"/>
  <c r="L242" i="4" a="1"/>
  <c r="L242" i="4" s="1"/>
  <c r="T241" i="4"/>
  <c r="W322" i="4"/>
  <c r="Z238" i="1"/>
  <c r="AF236" i="1"/>
  <c r="R240" i="1"/>
  <c r="U239" i="1"/>
  <c r="X239" i="1" s="1"/>
  <c r="Y239" i="1" s="1"/>
  <c r="T241" i="1"/>
  <c r="L242" i="1" a="1"/>
  <c r="L242" i="1" s="1"/>
  <c r="W322" i="1"/>
  <c r="AB236" i="1"/>
  <c r="AD236" i="1"/>
  <c r="AA237" i="1"/>
  <c r="AC236" i="1"/>
  <c r="AE237" i="1"/>
  <c r="V323" i="1"/>
  <c r="H240" i="1"/>
  <c r="S239" i="1"/>
  <c r="AF239" i="10" l="1"/>
  <c r="AE241" i="10"/>
  <c r="AF239" i="9"/>
  <c r="AE241" i="9"/>
  <c r="AF238" i="4"/>
  <c r="AE239" i="4"/>
  <c r="AF236" i="11"/>
  <c r="AG257" i="11" s="1"/>
  <c r="AE242" i="10"/>
  <c r="AF240" i="10"/>
  <c r="AE242" i="9"/>
  <c r="AF240" i="9"/>
  <c r="AG257" i="1"/>
  <c r="AF236" i="6"/>
  <c r="AG257" i="6" s="1"/>
  <c r="AG257" i="7"/>
  <c r="Z239" i="11"/>
  <c r="V324" i="11"/>
  <c r="H241" i="11"/>
  <c r="S240" i="11"/>
  <c r="W323" i="11"/>
  <c r="U240" i="11"/>
  <c r="X240" i="11" s="1"/>
  <c r="Y240" i="11" s="1"/>
  <c r="R241" i="11"/>
  <c r="L243" i="11" a="1"/>
  <c r="L243" i="11" s="1"/>
  <c r="T242" i="11"/>
  <c r="AC237" i="11"/>
  <c r="AE237" i="11" s="1"/>
  <c r="AA238" i="11"/>
  <c r="AD237" i="11"/>
  <c r="AB237" i="11"/>
  <c r="Z239" i="10"/>
  <c r="V324" i="10"/>
  <c r="H241" i="10"/>
  <c r="S240" i="10"/>
  <c r="AD237" i="10"/>
  <c r="AG258" i="10" s="1"/>
  <c r="AB237" i="10"/>
  <c r="L242" i="10" a="1"/>
  <c r="L242" i="10" s="1"/>
  <c r="T241" i="10"/>
  <c r="U240" i="10"/>
  <c r="X240" i="10" s="1"/>
  <c r="Y240" i="10" s="1"/>
  <c r="R241" i="10"/>
  <c r="W323" i="10"/>
  <c r="AC237" i="10"/>
  <c r="AA238" i="10"/>
  <c r="Z239" i="9"/>
  <c r="V324" i="9"/>
  <c r="S240" i="9"/>
  <c r="H241" i="9"/>
  <c r="T241" i="9"/>
  <c r="L242" i="9" a="1"/>
  <c r="L242" i="9" s="1"/>
  <c r="W323" i="9"/>
  <c r="U240" i="9"/>
  <c r="X240" i="9" s="1"/>
  <c r="Y240" i="9" s="1"/>
  <c r="R241" i="9"/>
  <c r="AC237" i="9"/>
  <c r="AA238" i="9"/>
  <c r="AD237" i="9"/>
  <c r="AG258" i="9" s="1"/>
  <c r="AB237" i="9"/>
  <c r="AE242" i="8"/>
  <c r="AF240" i="8"/>
  <c r="AF239" i="8"/>
  <c r="AE241" i="8"/>
  <c r="Z239" i="8"/>
  <c r="L243" i="8" a="1"/>
  <c r="L243" i="8" s="1"/>
  <c r="T242" i="8"/>
  <c r="AD237" i="8"/>
  <c r="AG258" i="8" s="1"/>
  <c r="AB237" i="8"/>
  <c r="U240" i="8"/>
  <c r="X240" i="8" s="1"/>
  <c r="Y240" i="8" s="1"/>
  <c r="R241" i="8"/>
  <c r="V324" i="8"/>
  <c r="H241" i="8"/>
  <c r="S240" i="8"/>
  <c r="AC237" i="8"/>
  <c r="AA238" i="8"/>
  <c r="W323" i="8"/>
  <c r="Z239" i="7"/>
  <c r="AD237" i="7"/>
  <c r="AB237" i="7"/>
  <c r="W323" i="7"/>
  <c r="V324" i="7"/>
  <c r="H241" i="7"/>
  <c r="S240" i="7"/>
  <c r="T241" i="7"/>
  <c r="L242" i="7" a="1"/>
  <c r="L242" i="7" s="1"/>
  <c r="AC237" i="7"/>
  <c r="AE237" i="7" s="1"/>
  <c r="AA238" i="7"/>
  <c r="R241" i="7"/>
  <c r="U240" i="7"/>
  <c r="X240" i="7" s="1"/>
  <c r="Y240" i="7" s="1"/>
  <c r="Z239" i="6"/>
  <c r="W323" i="6"/>
  <c r="L243" i="6" a="1"/>
  <c r="L243" i="6" s="1"/>
  <c r="T242" i="6"/>
  <c r="AD237" i="6"/>
  <c r="AB237" i="6"/>
  <c r="AC237" i="6"/>
  <c r="AE237" i="6" s="1"/>
  <c r="AF237" i="6" s="1"/>
  <c r="AA238" i="6"/>
  <c r="V324" i="6"/>
  <c r="H241" i="6"/>
  <c r="S240" i="6"/>
  <c r="U240" i="6"/>
  <c r="X240" i="6" s="1"/>
  <c r="Y240" i="6" s="1"/>
  <c r="R241" i="6"/>
  <c r="AF236" i="5"/>
  <c r="AG257" i="5" s="1"/>
  <c r="Z239" i="5"/>
  <c r="L243" i="5" a="1"/>
  <c r="L243" i="5" s="1"/>
  <c r="T242" i="5"/>
  <c r="W323" i="5"/>
  <c r="AC237" i="5"/>
  <c r="AE237" i="5" s="1"/>
  <c r="AF237" i="5" s="1"/>
  <c r="AA238" i="5"/>
  <c r="V324" i="5"/>
  <c r="H241" i="5"/>
  <c r="S240" i="5"/>
  <c r="AD237" i="5"/>
  <c r="AB237" i="5"/>
  <c r="U240" i="5"/>
  <c r="X240" i="5" s="1"/>
  <c r="Y240" i="5" s="1"/>
  <c r="R241" i="5"/>
  <c r="Z239" i="4"/>
  <c r="W323" i="4"/>
  <c r="L243" i="4" a="1"/>
  <c r="L243" i="4" s="1"/>
  <c r="T242" i="4"/>
  <c r="AD237" i="4"/>
  <c r="AG258" i="4" s="1"/>
  <c r="AB237" i="4"/>
  <c r="AA238" i="4"/>
  <c r="AC237" i="4"/>
  <c r="V324" i="4"/>
  <c r="S240" i="4"/>
  <c r="H241" i="4"/>
  <c r="R241" i="4"/>
  <c r="U240" i="4"/>
  <c r="X240" i="4" s="1"/>
  <c r="Y240" i="4" s="1"/>
  <c r="Z239" i="1"/>
  <c r="AF237" i="1"/>
  <c r="T242" i="1"/>
  <c r="L243" i="1" a="1"/>
  <c r="L243" i="1" s="1"/>
  <c r="AD237" i="1"/>
  <c r="AB237" i="1"/>
  <c r="R241" i="1"/>
  <c r="U240" i="1"/>
  <c r="X240" i="1" s="1"/>
  <c r="Y240" i="1" s="1"/>
  <c r="AC237" i="1"/>
  <c r="AA238" i="1"/>
  <c r="W323" i="1"/>
  <c r="AE238" i="1"/>
  <c r="V324" i="1"/>
  <c r="S240" i="1"/>
  <c r="H241" i="1"/>
  <c r="AE243" i="10" l="1"/>
  <c r="AF241" i="10"/>
  <c r="AF241" i="9"/>
  <c r="AE243" i="9"/>
  <c r="AF239" i="4"/>
  <c r="AE240" i="4"/>
  <c r="AF237" i="11"/>
  <c r="AG258" i="11" s="1"/>
  <c r="AF242" i="10"/>
  <c r="AE244" i="10"/>
  <c r="AF242" i="9"/>
  <c r="AE244" i="9"/>
  <c r="AG258" i="6"/>
  <c r="AE238" i="7"/>
  <c r="AF237" i="7"/>
  <c r="AG258" i="7" s="1"/>
  <c r="Z240" i="11"/>
  <c r="L244" i="11" a="1"/>
  <c r="L244" i="11" s="1"/>
  <c r="T243" i="11"/>
  <c r="V325" i="11"/>
  <c r="H242" i="11"/>
  <c r="S241" i="11"/>
  <c r="W324" i="11"/>
  <c r="U241" i="11"/>
  <c r="X241" i="11" s="1"/>
  <c r="Y241" i="11" s="1"/>
  <c r="R242" i="11"/>
  <c r="AC238" i="11"/>
  <c r="AE238" i="11" s="1"/>
  <c r="AA239" i="11"/>
  <c r="AD238" i="11"/>
  <c r="AB238" i="11"/>
  <c r="Z240" i="10"/>
  <c r="V325" i="10"/>
  <c r="H242" i="10"/>
  <c r="S241" i="10"/>
  <c r="U241" i="10"/>
  <c r="X241" i="10" s="1"/>
  <c r="Y241" i="10" s="1"/>
  <c r="R242" i="10"/>
  <c r="W324" i="10"/>
  <c r="L243" i="10" a="1"/>
  <c r="L243" i="10" s="1"/>
  <c r="T242" i="10"/>
  <c r="AC238" i="10"/>
  <c r="AA239" i="10"/>
  <c r="AD238" i="10"/>
  <c r="AG259" i="10" s="1"/>
  <c r="AB238" i="10"/>
  <c r="Z240" i="9"/>
  <c r="AD238" i="9"/>
  <c r="AG259" i="9" s="1"/>
  <c r="AB238" i="9"/>
  <c r="W324" i="9"/>
  <c r="V325" i="9"/>
  <c r="H242" i="9"/>
  <c r="S241" i="9"/>
  <c r="U241" i="9"/>
  <c r="X241" i="9" s="1"/>
  <c r="Y241" i="9" s="1"/>
  <c r="R242" i="9"/>
  <c r="T242" i="9"/>
  <c r="L243" i="9" a="1"/>
  <c r="L243" i="9" s="1"/>
  <c r="AC238" i="9"/>
  <c r="AA239" i="9"/>
  <c r="AE243" i="8"/>
  <c r="AF241" i="8"/>
  <c r="AE244" i="8"/>
  <c r="AF242" i="8"/>
  <c r="Z240" i="8"/>
  <c r="W324" i="8"/>
  <c r="V325" i="8"/>
  <c r="H242" i="8"/>
  <c r="S241" i="8"/>
  <c r="L244" i="8" a="1"/>
  <c r="L244" i="8" s="1"/>
  <c r="T243" i="8"/>
  <c r="AA239" i="8"/>
  <c r="AC238" i="8"/>
  <c r="U241" i="8"/>
  <c r="X241" i="8" s="1"/>
  <c r="Y241" i="8" s="1"/>
  <c r="R242" i="8"/>
  <c r="AD238" i="8"/>
  <c r="AG259" i="8" s="1"/>
  <c r="AB238" i="8"/>
  <c r="Z240" i="7"/>
  <c r="AB238" i="7"/>
  <c r="AD238" i="7"/>
  <c r="T242" i="7"/>
  <c r="L243" i="7" a="1"/>
  <c r="L243" i="7" s="1"/>
  <c r="W324" i="7"/>
  <c r="U241" i="7"/>
  <c r="X241" i="7" s="1"/>
  <c r="Y241" i="7" s="1"/>
  <c r="R242" i="7"/>
  <c r="V325" i="7"/>
  <c r="H242" i="7"/>
  <c r="S241" i="7"/>
  <c r="AA239" i="7"/>
  <c r="AC238" i="7"/>
  <c r="Z240" i="6"/>
  <c r="AD238" i="6"/>
  <c r="AB238" i="6"/>
  <c r="W324" i="6"/>
  <c r="V325" i="6"/>
  <c r="H242" i="6"/>
  <c r="S241" i="6"/>
  <c r="U241" i="6"/>
  <c r="X241" i="6" s="1"/>
  <c r="Y241" i="6" s="1"/>
  <c r="R242" i="6"/>
  <c r="AC238" i="6"/>
  <c r="AE238" i="6" s="1"/>
  <c r="AA239" i="6"/>
  <c r="T243" i="6"/>
  <c r="L244" i="6" a="1"/>
  <c r="L244" i="6" s="1"/>
  <c r="AG258" i="5"/>
  <c r="Z240" i="5"/>
  <c r="V325" i="5"/>
  <c r="H242" i="5"/>
  <c r="S241" i="5"/>
  <c r="AD238" i="5"/>
  <c r="AB238" i="5"/>
  <c r="W324" i="5"/>
  <c r="AC238" i="5"/>
  <c r="AE238" i="5" s="1"/>
  <c r="AA239" i="5"/>
  <c r="L244" i="5" a="1"/>
  <c r="L244" i="5" s="1"/>
  <c r="T243" i="5"/>
  <c r="U241" i="5"/>
  <c r="X241" i="5" s="1"/>
  <c r="Y241" i="5" s="1"/>
  <c r="R242" i="5"/>
  <c r="Z240" i="4"/>
  <c r="AB238" i="4"/>
  <c r="AD238" i="4"/>
  <c r="AG259" i="4" s="1"/>
  <c r="L244" i="4" a="1"/>
  <c r="L244" i="4" s="1"/>
  <c r="T243" i="4"/>
  <c r="U241" i="4"/>
  <c r="X241" i="4" s="1"/>
  <c r="Y241" i="4" s="1"/>
  <c r="R242" i="4"/>
  <c r="AC238" i="4"/>
  <c r="AA239" i="4"/>
  <c r="V325" i="4"/>
  <c r="H242" i="4"/>
  <c r="S241" i="4"/>
  <c r="W324" i="4"/>
  <c r="Z240" i="1"/>
  <c r="AF238" i="1"/>
  <c r="AD238" i="1"/>
  <c r="AB238" i="1"/>
  <c r="AE239" i="1"/>
  <c r="W324" i="1"/>
  <c r="U241" i="1"/>
  <c r="X241" i="1" s="1"/>
  <c r="Y241" i="1" s="1"/>
  <c r="R242" i="1"/>
  <c r="AG258" i="1"/>
  <c r="V325" i="1"/>
  <c r="S241" i="1"/>
  <c r="H242" i="1"/>
  <c r="AC238" i="1"/>
  <c r="AA239" i="1"/>
  <c r="T243" i="1"/>
  <c r="L244" i="1" a="1"/>
  <c r="L244" i="1" s="1"/>
  <c r="AE245" i="10" l="1"/>
  <c r="AF243" i="10"/>
  <c r="AF243" i="9"/>
  <c r="AE245" i="9"/>
  <c r="AE241" i="4"/>
  <c r="AF240" i="4"/>
  <c r="AF238" i="11"/>
  <c r="AG259" i="11" s="1"/>
  <c r="AF244" i="10"/>
  <c r="AE246" i="10"/>
  <c r="AE246" i="9"/>
  <c r="AF244" i="9"/>
  <c r="AF238" i="6"/>
  <c r="AG259" i="6" s="1"/>
  <c r="AF238" i="7"/>
  <c r="AG259" i="7" s="1"/>
  <c r="Z241" i="11"/>
  <c r="W325" i="11"/>
  <c r="AD239" i="11"/>
  <c r="AB239" i="11"/>
  <c r="L245" i="11" a="1"/>
  <c r="L245" i="11" s="1"/>
  <c r="T244" i="11"/>
  <c r="AA240" i="11"/>
  <c r="AC239" i="11"/>
  <c r="AE239" i="11" s="1"/>
  <c r="U242" i="11"/>
  <c r="X242" i="11" s="1"/>
  <c r="Y242" i="11" s="1"/>
  <c r="R243" i="11"/>
  <c r="V326" i="11"/>
  <c r="H243" i="11"/>
  <c r="S242" i="11"/>
  <c r="Z241" i="10"/>
  <c r="L244" i="10" a="1"/>
  <c r="L244" i="10" s="1"/>
  <c r="T243" i="10"/>
  <c r="V326" i="10"/>
  <c r="H243" i="10"/>
  <c r="S242" i="10"/>
  <c r="W325" i="10"/>
  <c r="AC239" i="10"/>
  <c r="AA240" i="10"/>
  <c r="U242" i="10"/>
  <c r="X242" i="10" s="1"/>
  <c r="Y242" i="10" s="1"/>
  <c r="R243" i="10"/>
  <c r="AD239" i="10"/>
  <c r="AG260" i="10" s="1"/>
  <c r="AB239" i="10"/>
  <c r="Z241" i="9"/>
  <c r="W325" i="9"/>
  <c r="AD239" i="9"/>
  <c r="AG260" i="9" s="1"/>
  <c r="AB239" i="9"/>
  <c r="U242" i="9"/>
  <c r="X242" i="9" s="1"/>
  <c r="Y242" i="9" s="1"/>
  <c r="R243" i="9"/>
  <c r="V326" i="9"/>
  <c r="H243" i="9"/>
  <c r="S242" i="9"/>
  <c r="AC239" i="9"/>
  <c r="AA240" i="9"/>
  <c r="L244" i="9" a="1"/>
  <c r="L244" i="9" s="1"/>
  <c r="T243" i="9"/>
  <c r="AF244" i="8"/>
  <c r="AE246" i="8"/>
  <c r="AF243" i="8"/>
  <c r="AE245" i="8"/>
  <c r="Z241" i="8"/>
  <c r="W325" i="8"/>
  <c r="T244" i="8"/>
  <c r="L245" i="8" a="1"/>
  <c r="L245" i="8" s="1"/>
  <c r="AD239" i="8"/>
  <c r="AG260" i="8" s="1"/>
  <c r="AB239" i="8"/>
  <c r="AA240" i="8"/>
  <c r="AC239" i="8"/>
  <c r="V326" i="8"/>
  <c r="H243" i="8"/>
  <c r="S242" i="8"/>
  <c r="R243" i="8"/>
  <c r="U242" i="8"/>
  <c r="X242" i="8" s="1"/>
  <c r="Y242" i="8" s="1"/>
  <c r="Z241" i="7"/>
  <c r="W325" i="7"/>
  <c r="AD239" i="7"/>
  <c r="AB239" i="7"/>
  <c r="V326" i="7"/>
  <c r="H243" i="7"/>
  <c r="S242" i="7"/>
  <c r="U242" i="7"/>
  <c r="X242" i="7" s="1"/>
  <c r="Y242" i="7" s="1"/>
  <c r="R243" i="7"/>
  <c r="AA240" i="7"/>
  <c r="AC239" i="7"/>
  <c r="AE239" i="7" s="1"/>
  <c r="AF239" i="7" s="1"/>
  <c r="L244" i="7" a="1"/>
  <c r="L244" i="7" s="1"/>
  <c r="T243" i="7"/>
  <c r="Z241" i="6"/>
  <c r="AD239" i="6"/>
  <c r="AB239" i="6"/>
  <c r="W325" i="6"/>
  <c r="R243" i="6"/>
  <c r="U242" i="6"/>
  <c r="X242" i="6" s="1"/>
  <c r="Y242" i="6" s="1"/>
  <c r="V326" i="6"/>
  <c r="S242" i="6"/>
  <c r="H243" i="6"/>
  <c r="AA240" i="6"/>
  <c r="AC239" i="6"/>
  <c r="AE239" i="6" s="1"/>
  <c r="L245" i="6" a="1"/>
  <c r="L245" i="6" s="1"/>
  <c r="T244" i="6"/>
  <c r="AE239" i="5"/>
  <c r="AF239" i="5" s="1"/>
  <c r="AF238" i="5"/>
  <c r="AG259" i="5" s="1"/>
  <c r="Z241" i="5"/>
  <c r="AD239" i="5"/>
  <c r="AB239" i="5"/>
  <c r="W325" i="5"/>
  <c r="T244" i="5"/>
  <c r="L245" i="5" a="1"/>
  <c r="L245" i="5" s="1"/>
  <c r="V326" i="5"/>
  <c r="H243" i="5"/>
  <c r="S242" i="5"/>
  <c r="AA240" i="5"/>
  <c r="AC239" i="5"/>
  <c r="R243" i="5"/>
  <c r="U242" i="5"/>
  <c r="X242" i="5" s="1"/>
  <c r="Y242" i="5" s="1"/>
  <c r="Z241" i="4"/>
  <c r="W325" i="4"/>
  <c r="R243" i="4"/>
  <c r="U242" i="4"/>
  <c r="X242" i="4" s="1"/>
  <c r="Y242" i="4" s="1"/>
  <c r="T244" i="4"/>
  <c r="L245" i="4" a="1"/>
  <c r="L245" i="4" s="1"/>
  <c r="AC239" i="4"/>
  <c r="AA240" i="4"/>
  <c r="V326" i="4"/>
  <c r="H243" i="4"/>
  <c r="S242" i="4"/>
  <c r="AD239" i="4"/>
  <c r="AG260" i="4" s="1"/>
  <c r="AB239" i="4"/>
  <c r="AG259" i="1"/>
  <c r="Z241" i="1"/>
  <c r="W325" i="1"/>
  <c r="AF239" i="1"/>
  <c r="L245" i="1" a="1"/>
  <c r="L245" i="1" s="1"/>
  <c r="T244" i="1"/>
  <c r="U242" i="1"/>
  <c r="X242" i="1" s="1"/>
  <c r="Y242" i="1" s="1"/>
  <c r="R243" i="1"/>
  <c r="AC239" i="1"/>
  <c r="AA240" i="1"/>
  <c r="V326" i="1"/>
  <c r="H243" i="1"/>
  <c r="S242" i="1"/>
  <c r="AE240" i="1"/>
  <c r="AD239" i="1"/>
  <c r="AB239" i="1"/>
  <c r="AE247" i="10" l="1"/>
  <c r="AF245" i="10"/>
  <c r="AE247" i="9"/>
  <c r="AF245" i="9"/>
  <c r="AE240" i="5"/>
  <c r="AE242" i="4"/>
  <c r="AF242" i="4" s="1"/>
  <c r="AE243" i="4"/>
  <c r="AF241" i="4"/>
  <c r="AG260" i="5"/>
  <c r="AF239" i="11"/>
  <c r="AG260" i="11" s="1"/>
  <c r="AE248" i="10"/>
  <c r="AF246" i="10"/>
  <c r="AF246" i="9"/>
  <c r="AE248" i="9"/>
  <c r="AF239" i="6"/>
  <c r="AG260" i="6" s="1"/>
  <c r="AG260" i="7"/>
  <c r="Z242" i="11"/>
  <c r="V327" i="11"/>
  <c r="H244" i="11"/>
  <c r="S243" i="11"/>
  <c r="AB240" i="11"/>
  <c r="AD240" i="11"/>
  <c r="R244" i="11"/>
  <c r="U243" i="11"/>
  <c r="X243" i="11" s="1"/>
  <c r="Y243" i="11" s="1"/>
  <c r="T245" i="11"/>
  <c r="L246" i="11" a="1"/>
  <c r="L246" i="11" s="1"/>
  <c r="AA241" i="11"/>
  <c r="AC240" i="11"/>
  <c r="AE240" i="11" s="1"/>
  <c r="W326" i="11"/>
  <c r="Z242" i="10"/>
  <c r="V327" i="10"/>
  <c r="H244" i="10"/>
  <c r="S243" i="10"/>
  <c r="W326" i="10"/>
  <c r="AD240" i="10"/>
  <c r="AG261" i="10" s="1"/>
  <c r="AB240" i="10"/>
  <c r="L245" i="10" a="1"/>
  <c r="L245" i="10" s="1"/>
  <c r="T244" i="10"/>
  <c r="AA241" i="10"/>
  <c r="AC240" i="10"/>
  <c r="R244" i="10"/>
  <c r="U243" i="10"/>
  <c r="X243" i="10" s="1"/>
  <c r="Y243" i="10" s="1"/>
  <c r="Z242" i="9"/>
  <c r="W326" i="9"/>
  <c r="U243" i="9"/>
  <c r="X243" i="9" s="1"/>
  <c r="Y243" i="9" s="1"/>
  <c r="R244" i="9"/>
  <c r="V327" i="9"/>
  <c r="H244" i="9"/>
  <c r="S243" i="9"/>
  <c r="L245" i="9" a="1"/>
  <c r="L245" i="9" s="1"/>
  <c r="T244" i="9"/>
  <c r="AC240" i="9"/>
  <c r="AA241" i="9"/>
  <c r="AD240" i="9"/>
  <c r="AG261" i="9" s="1"/>
  <c r="AB240" i="9"/>
  <c r="AF245" i="8"/>
  <c r="AE247" i="8"/>
  <c r="AF246" i="8"/>
  <c r="AE248" i="8"/>
  <c r="Z242" i="8"/>
  <c r="W326" i="8"/>
  <c r="V327" i="8"/>
  <c r="S243" i="8"/>
  <c r="H244" i="8"/>
  <c r="AB240" i="8"/>
  <c r="AD240" i="8"/>
  <c r="AG261" i="8" s="1"/>
  <c r="T245" i="8"/>
  <c r="L246" i="8" a="1"/>
  <c r="L246" i="8" s="1"/>
  <c r="R244" i="8"/>
  <c r="U243" i="8"/>
  <c r="X243" i="8" s="1"/>
  <c r="Y243" i="8" s="1"/>
  <c r="AC240" i="8"/>
  <c r="AA241" i="8"/>
  <c r="Z242" i="7"/>
  <c r="R244" i="7"/>
  <c r="U243" i="7"/>
  <c r="X243" i="7" s="1"/>
  <c r="Y243" i="7" s="1"/>
  <c r="W326" i="7"/>
  <c r="AD240" i="7"/>
  <c r="AB240" i="7"/>
  <c r="L245" i="7" a="1"/>
  <c r="L245" i="7" s="1"/>
  <c r="T244" i="7"/>
  <c r="AC240" i="7"/>
  <c r="AE240" i="7" s="1"/>
  <c r="AF240" i="7" s="1"/>
  <c r="AA241" i="7"/>
  <c r="V327" i="7"/>
  <c r="H244" i="7"/>
  <c r="S243" i="7"/>
  <c r="Z242" i="6"/>
  <c r="U243" i="6"/>
  <c r="X243" i="6" s="1"/>
  <c r="Y243" i="6" s="1"/>
  <c r="R244" i="6"/>
  <c r="V327" i="6"/>
  <c r="H244" i="6"/>
  <c r="S243" i="6"/>
  <c r="W326" i="6"/>
  <c r="L246" i="6" a="1"/>
  <c r="L246" i="6" s="1"/>
  <c r="T245" i="6"/>
  <c r="AA241" i="6"/>
  <c r="AC240" i="6"/>
  <c r="AE240" i="6" s="1"/>
  <c r="AB240" i="6"/>
  <c r="AD240" i="6"/>
  <c r="AE241" i="5"/>
  <c r="AE242" i="5" s="1"/>
  <c r="AF240" i="5"/>
  <c r="Z242" i="5"/>
  <c r="AB240" i="5"/>
  <c r="AD240" i="5"/>
  <c r="W326" i="5"/>
  <c r="V327" i="5"/>
  <c r="H244" i="5"/>
  <c r="S243" i="5"/>
  <c r="R244" i="5"/>
  <c r="U243" i="5"/>
  <c r="X243" i="5" s="1"/>
  <c r="Y243" i="5" s="1"/>
  <c r="AA241" i="5"/>
  <c r="AC240" i="5"/>
  <c r="T245" i="5"/>
  <c r="L246" i="5" a="1"/>
  <c r="L246" i="5" s="1"/>
  <c r="Z242" i="4"/>
  <c r="W326" i="4"/>
  <c r="L246" i="4" a="1"/>
  <c r="L246" i="4" s="1"/>
  <c r="T245" i="4"/>
  <c r="AA241" i="4"/>
  <c r="AC240" i="4"/>
  <c r="V327" i="4"/>
  <c r="H244" i="4"/>
  <c r="S243" i="4"/>
  <c r="AD240" i="4"/>
  <c r="AG261" i="4" s="1"/>
  <c r="AB240" i="4"/>
  <c r="R244" i="4"/>
  <c r="U243" i="4"/>
  <c r="X243" i="4" s="1"/>
  <c r="Y243" i="4" s="1"/>
  <c r="Z242" i="1"/>
  <c r="AF240" i="1"/>
  <c r="AD240" i="1"/>
  <c r="AB240" i="1"/>
  <c r="V327" i="1"/>
  <c r="H244" i="1"/>
  <c r="S243" i="1"/>
  <c r="U243" i="1"/>
  <c r="X243" i="1" s="1"/>
  <c r="Y243" i="1" s="1"/>
  <c r="R244" i="1"/>
  <c r="AE241" i="1"/>
  <c r="W326" i="1"/>
  <c r="AC240" i="1"/>
  <c r="AA241" i="1"/>
  <c r="L246" i="1" a="1"/>
  <c r="L246" i="1" s="1"/>
  <c r="T245" i="1"/>
  <c r="AG260" i="1"/>
  <c r="AF247" i="10" l="1"/>
  <c r="AE249" i="10"/>
  <c r="AF247" i="9"/>
  <c r="AE249" i="9"/>
  <c r="AE244" i="4"/>
  <c r="AF244" i="4" s="1"/>
  <c r="AF243" i="4"/>
  <c r="AE245" i="4"/>
  <c r="AG261" i="5"/>
  <c r="AF240" i="11"/>
  <c r="AG261" i="11"/>
  <c r="AE250" i="10"/>
  <c r="AF248" i="10"/>
  <c r="AF248" i="9"/>
  <c r="AE250" i="9"/>
  <c r="AF240" i="6"/>
  <c r="AG261" i="6" s="1"/>
  <c r="AG261" i="7"/>
  <c r="Z243" i="11"/>
  <c r="AB241" i="11"/>
  <c r="AD241" i="11"/>
  <c r="T246" i="11"/>
  <c r="L247" i="11" a="1"/>
  <c r="L247" i="11" s="1"/>
  <c r="V328" i="11"/>
  <c r="S244" i="11"/>
  <c r="H245" i="11"/>
  <c r="R245" i="11"/>
  <c r="U244" i="11"/>
  <c r="X244" i="11" s="1"/>
  <c r="Y244" i="11" s="1"/>
  <c r="W327" i="11"/>
  <c r="AC241" i="11"/>
  <c r="AE241" i="11" s="1"/>
  <c r="AA242" i="11"/>
  <c r="Z243" i="10"/>
  <c r="T245" i="10"/>
  <c r="L246" i="10" a="1"/>
  <c r="L246" i="10" s="1"/>
  <c r="AB241" i="10"/>
  <c r="AD241" i="10"/>
  <c r="AG262" i="10" s="1"/>
  <c r="W327" i="10"/>
  <c r="R245" i="10"/>
  <c r="U244" i="10"/>
  <c r="X244" i="10" s="1"/>
  <c r="Y244" i="10" s="1"/>
  <c r="AA242" i="10"/>
  <c r="AC241" i="10"/>
  <c r="V328" i="10"/>
  <c r="H245" i="10"/>
  <c r="S244" i="10"/>
  <c r="Z243" i="9"/>
  <c r="W327" i="9"/>
  <c r="L246" i="9" a="1"/>
  <c r="L246" i="9" s="1"/>
  <c r="T245" i="9"/>
  <c r="U244" i="9"/>
  <c r="X244" i="9" s="1"/>
  <c r="Y244" i="9" s="1"/>
  <c r="R245" i="9"/>
  <c r="AC241" i="9"/>
  <c r="AA242" i="9"/>
  <c r="V328" i="9"/>
  <c r="H245" i="9"/>
  <c r="S244" i="9"/>
  <c r="AD241" i="9"/>
  <c r="AG262" i="9" s="1"/>
  <c r="AB241" i="9"/>
  <c r="AF248" i="8"/>
  <c r="AE250" i="8"/>
  <c r="AE249" i="8"/>
  <c r="AF247" i="8"/>
  <c r="Z243" i="8"/>
  <c r="U244" i="8"/>
  <c r="X244" i="8" s="1"/>
  <c r="Y244" i="8" s="1"/>
  <c r="R245" i="8"/>
  <c r="T246" i="8"/>
  <c r="L247" i="8" a="1"/>
  <c r="L247" i="8" s="1"/>
  <c r="W327" i="8"/>
  <c r="AD241" i="8"/>
  <c r="AG262" i="8" s="1"/>
  <c r="AB241" i="8"/>
  <c r="AC241" i="8"/>
  <c r="AA242" i="8"/>
  <c r="V328" i="8"/>
  <c r="S244" i="8"/>
  <c r="H245" i="8"/>
  <c r="Z243" i="7"/>
  <c r="AB241" i="7"/>
  <c r="AD241" i="7"/>
  <c r="L246" i="7" a="1"/>
  <c r="L246" i="7" s="1"/>
  <c r="T245" i="7"/>
  <c r="U244" i="7"/>
  <c r="X244" i="7" s="1"/>
  <c r="Y244" i="7" s="1"/>
  <c r="R245" i="7"/>
  <c r="V328" i="7"/>
  <c r="S244" i="7"/>
  <c r="H245" i="7"/>
  <c r="AC241" i="7"/>
  <c r="AE241" i="7" s="1"/>
  <c r="AF241" i="7" s="1"/>
  <c r="AA242" i="7"/>
  <c r="W327" i="7"/>
  <c r="Z243" i="6"/>
  <c r="V328" i="6"/>
  <c r="H245" i="6"/>
  <c r="S244" i="6"/>
  <c r="AB241" i="6"/>
  <c r="AD241" i="6"/>
  <c r="U244" i="6"/>
  <c r="X244" i="6" s="1"/>
  <c r="Y244" i="6" s="1"/>
  <c r="R245" i="6"/>
  <c r="AC241" i="6"/>
  <c r="AE241" i="6" s="1"/>
  <c r="AF241" i="6" s="1"/>
  <c r="AA242" i="6"/>
  <c r="T246" i="6"/>
  <c r="L247" i="6" a="1"/>
  <c r="L247" i="6" s="1"/>
  <c r="W327" i="6"/>
  <c r="AF242" i="5"/>
  <c r="AE243" i="5"/>
  <c r="AF241" i="5"/>
  <c r="Z243" i="5"/>
  <c r="V328" i="5"/>
  <c r="S244" i="5"/>
  <c r="H245" i="5"/>
  <c r="L247" i="5" a="1"/>
  <c r="L247" i="5" s="1"/>
  <c r="T246" i="5"/>
  <c r="W327" i="5"/>
  <c r="AC241" i="5"/>
  <c r="AA242" i="5"/>
  <c r="AD241" i="5"/>
  <c r="AB241" i="5"/>
  <c r="R245" i="5"/>
  <c r="U244" i="5"/>
  <c r="X244" i="5" s="1"/>
  <c r="Y244" i="5" s="1"/>
  <c r="Z243" i="4"/>
  <c r="W327" i="4"/>
  <c r="R245" i="4"/>
  <c r="U244" i="4"/>
  <c r="X244" i="4" s="1"/>
  <c r="Y244" i="4" s="1"/>
  <c r="V328" i="4"/>
  <c r="H245" i="4"/>
  <c r="S244" i="4"/>
  <c r="AD241" i="4"/>
  <c r="AG262" i="4" s="1"/>
  <c r="AB241" i="4"/>
  <c r="AA242" i="4"/>
  <c r="AC241" i="4"/>
  <c r="T246" i="4"/>
  <c r="L247" i="4" a="1"/>
  <c r="L247" i="4" s="1"/>
  <c r="AG261" i="1"/>
  <c r="Z243" i="1"/>
  <c r="AD241" i="1"/>
  <c r="AB241" i="1"/>
  <c r="AF241" i="1"/>
  <c r="U244" i="1"/>
  <c r="X244" i="1" s="1"/>
  <c r="Y244" i="1" s="1"/>
  <c r="R245" i="1"/>
  <c r="W327" i="1"/>
  <c r="AE242" i="1"/>
  <c r="AC241" i="1"/>
  <c r="AA242" i="1"/>
  <c r="V328" i="1"/>
  <c r="H245" i="1"/>
  <c r="S244" i="1"/>
  <c r="L247" i="1" a="1"/>
  <c r="L247" i="1" s="1"/>
  <c r="T246" i="1"/>
  <c r="AE251" i="10" l="1"/>
  <c r="AF249" i="10"/>
  <c r="AF249" i="9"/>
  <c r="AE251" i="9"/>
  <c r="AE246" i="4"/>
  <c r="AF246" i="4" s="1"/>
  <c r="AF245" i="4"/>
  <c r="AE247" i="4"/>
  <c r="AF241" i="11"/>
  <c r="AG262" i="11" s="1"/>
  <c r="AE252" i="10"/>
  <c r="AF250" i="10"/>
  <c r="AF250" i="9"/>
  <c r="AE252" i="9"/>
  <c r="AG262" i="6"/>
  <c r="AG262" i="7"/>
  <c r="Z244" i="11"/>
  <c r="V329" i="11"/>
  <c r="S245" i="11"/>
  <c r="H246" i="11"/>
  <c r="W328" i="11"/>
  <c r="U245" i="11"/>
  <c r="X245" i="11" s="1"/>
  <c r="Y245" i="11" s="1"/>
  <c r="R246" i="11"/>
  <c r="AD242" i="11"/>
  <c r="AB242" i="11"/>
  <c r="AC242" i="11"/>
  <c r="AE242" i="11" s="1"/>
  <c r="AA243" i="11"/>
  <c r="L248" i="11" a="1"/>
  <c r="L248" i="11" s="1"/>
  <c r="T247" i="11"/>
  <c r="Z244" i="10"/>
  <c r="T246" i="10"/>
  <c r="L247" i="10" a="1"/>
  <c r="L247" i="10" s="1"/>
  <c r="AD242" i="10"/>
  <c r="AG263" i="10" s="1"/>
  <c r="AB242" i="10"/>
  <c r="R246" i="10"/>
  <c r="U245" i="10"/>
  <c r="X245" i="10" s="1"/>
  <c r="Y245" i="10" s="1"/>
  <c r="V329" i="10"/>
  <c r="S245" i="10"/>
  <c r="H246" i="10"/>
  <c r="AC242" i="10"/>
  <c r="AA243" i="10"/>
  <c r="W328" i="10"/>
  <c r="Z244" i="9"/>
  <c r="U245" i="9"/>
  <c r="X245" i="9" s="1"/>
  <c r="Y245" i="9" s="1"/>
  <c r="R246" i="9"/>
  <c r="AD242" i="9"/>
  <c r="AG263" i="9" s="1"/>
  <c r="AB242" i="9"/>
  <c r="W328" i="9"/>
  <c r="V329" i="9"/>
  <c r="H246" i="9"/>
  <c r="S245" i="9"/>
  <c r="L247" i="9" a="1"/>
  <c r="L247" i="9" s="1"/>
  <c r="T246" i="9"/>
  <c r="AA243" i="9"/>
  <c r="AC242" i="9"/>
  <c r="AE251" i="8"/>
  <c r="AF249" i="8"/>
  <c r="AF250" i="8"/>
  <c r="AE252" i="8"/>
  <c r="Z244" i="8"/>
  <c r="L248" i="8" a="1"/>
  <c r="L248" i="8" s="1"/>
  <c r="T247" i="8"/>
  <c r="U245" i="8"/>
  <c r="X245" i="8" s="1"/>
  <c r="Y245" i="8" s="1"/>
  <c r="R246" i="8"/>
  <c r="AD242" i="8"/>
  <c r="AG263" i="8" s="1"/>
  <c r="AB242" i="8"/>
  <c r="V329" i="8"/>
  <c r="H246" i="8"/>
  <c r="S245" i="8"/>
  <c r="AC242" i="8"/>
  <c r="AA243" i="8"/>
  <c r="W328" i="8"/>
  <c r="Z244" i="7"/>
  <c r="W328" i="7"/>
  <c r="V329" i="7"/>
  <c r="H246" i="7"/>
  <c r="S245" i="7"/>
  <c r="U245" i="7"/>
  <c r="X245" i="7" s="1"/>
  <c r="Y245" i="7" s="1"/>
  <c r="R246" i="7"/>
  <c r="AA243" i="7"/>
  <c r="AC242" i="7"/>
  <c r="AE242" i="7" s="1"/>
  <c r="AF242" i="7" s="1"/>
  <c r="T246" i="7"/>
  <c r="L247" i="7" a="1"/>
  <c r="L247" i="7" s="1"/>
  <c r="AD242" i="7"/>
  <c r="AB242" i="7"/>
  <c r="Z244" i="6"/>
  <c r="AD242" i="6"/>
  <c r="AB242" i="6"/>
  <c r="V329" i="6"/>
  <c r="H246" i="6"/>
  <c r="S245" i="6"/>
  <c r="R246" i="6"/>
  <c r="U245" i="6"/>
  <c r="X245" i="6" s="1"/>
  <c r="Y245" i="6" s="1"/>
  <c r="W328" i="6"/>
  <c r="AC242" i="6"/>
  <c r="AE242" i="6" s="1"/>
  <c r="AA243" i="6"/>
  <c r="L248" i="6" a="1"/>
  <c r="L248" i="6" s="1"/>
  <c r="T247" i="6"/>
  <c r="AF243" i="5"/>
  <c r="AG262" i="5"/>
  <c r="AE244" i="5"/>
  <c r="AE245" i="5" s="1"/>
  <c r="Z244" i="5"/>
  <c r="AD242" i="5"/>
  <c r="AG263" i="5" s="1"/>
  <c r="AB242" i="5"/>
  <c r="W328" i="5"/>
  <c r="U245" i="5"/>
  <c r="X245" i="5" s="1"/>
  <c r="Y245" i="5" s="1"/>
  <c r="R246" i="5"/>
  <c r="V329" i="5"/>
  <c r="H246" i="5"/>
  <c r="S245" i="5"/>
  <c r="AC242" i="5"/>
  <c r="AA243" i="5"/>
  <c r="L248" i="5" a="1"/>
  <c r="L248" i="5" s="1"/>
  <c r="T247" i="5"/>
  <c r="Z244" i="4"/>
  <c r="AB242" i="4"/>
  <c r="AD242" i="4"/>
  <c r="AG263" i="4" s="1"/>
  <c r="T247" i="4"/>
  <c r="L248" i="4" a="1"/>
  <c r="L248" i="4" s="1"/>
  <c r="AC242" i="4"/>
  <c r="AA243" i="4"/>
  <c r="V329" i="4"/>
  <c r="S245" i="4"/>
  <c r="H246" i="4"/>
  <c r="W328" i="4"/>
  <c r="U245" i="4"/>
  <c r="X245" i="4" s="1"/>
  <c r="Y245" i="4" s="1"/>
  <c r="R246" i="4"/>
  <c r="Z244" i="1"/>
  <c r="W328" i="1"/>
  <c r="V329" i="1"/>
  <c r="H246" i="1"/>
  <c r="S245" i="1"/>
  <c r="AG262" i="1"/>
  <c r="AD242" i="1"/>
  <c r="AB242" i="1"/>
  <c r="AF242" i="1"/>
  <c r="U245" i="1"/>
  <c r="X245" i="1" s="1"/>
  <c r="Y245" i="1" s="1"/>
  <c r="R246" i="1"/>
  <c r="AE243" i="1"/>
  <c r="AC242" i="1"/>
  <c r="AA243" i="1"/>
  <c r="L248" i="1" a="1"/>
  <c r="L248" i="1" s="1"/>
  <c r="T247" i="1"/>
  <c r="AF251" i="10" l="1"/>
  <c r="AE253" i="10"/>
  <c r="AE253" i="9"/>
  <c r="AF251" i="9"/>
  <c r="AE248" i="4"/>
  <c r="AF248" i="4" s="1"/>
  <c r="AF247" i="4"/>
  <c r="AE249" i="4"/>
  <c r="AF242" i="11"/>
  <c r="AG263" i="11"/>
  <c r="AE254" i="10"/>
  <c r="AF252" i="10"/>
  <c r="AF252" i="9"/>
  <c r="AE254" i="9"/>
  <c r="AE243" i="6"/>
  <c r="AF243" i="6" s="1"/>
  <c r="AF242" i="6"/>
  <c r="AG263" i="6"/>
  <c r="AG263" i="7"/>
  <c r="Z245" i="11"/>
  <c r="U246" i="11"/>
  <c r="X246" i="11" s="1"/>
  <c r="Y246" i="11" s="1"/>
  <c r="R247" i="11"/>
  <c r="V330" i="11"/>
  <c r="H247" i="11"/>
  <c r="S246" i="11"/>
  <c r="W329" i="11"/>
  <c r="L249" i="11" a="1"/>
  <c r="L249" i="11" s="1"/>
  <c r="T248" i="11"/>
  <c r="AC243" i="11"/>
  <c r="AE243" i="11" s="1"/>
  <c r="AA244" i="11"/>
  <c r="AD243" i="11"/>
  <c r="AB243" i="11"/>
  <c r="Z245" i="10"/>
  <c r="AD243" i="10"/>
  <c r="AG264" i="10" s="1"/>
  <c r="AB243" i="10"/>
  <c r="L248" i="10" a="1"/>
  <c r="L248" i="10" s="1"/>
  <c r="T247" i="10"/>
  <c r="V330" i="10"/>
  <c r="H247" i="10"/>
  <c r="S246" i="10"/>
  <c r="W329" i="10"/>
  <c r="R247" i="10"/>
  <c r="U246" i="10"/>
  <c r="X246" i="10" s="1"/>
  <c r="Y246" i="10" s="1"/>
  <c r="AC243" i="10"/>
  <c r="AA244" i="10"/>
  <c r="Z245" i="9"/>
  <c r="V330" i="9"/>
  <c r="H247" i="9"/>
  <c r="S246" i="9"/>
  <c r="W329" i="9"/>
  <c r="R247" i="9"/>
  <c r="U246" i="9"/>
  <c r="X246" i="9" s="1"/>
  <c r="Y246" i="9" s="1"/>
  <c r="L248" i="9" a="1"/>
  <c r="L248" i="9" s="1"/>
  <c r="T247" i="9"/>
  <c r="AD243" i="9"/>
  <c r="AG264" i="9" s="1"/>
  <c r="AB243" i="9"/>
  <c r="AA244" i="9"/>
  <c r="AC243" i="9"/>
  <c r="AF252" i="8"/>
  <c r="AE254" i="8"/>
  <c r="AF251" i="8"/>
  <c r="AE253" i="8"/>
  <c r="Z245" i="8"/>
  <c r="W329" i="8"/>
  <c r="L249" i="8" a="1"/>
  <c r="L249" i="8" s="1"/>
  <c r="T248" i="8"/>
  <c r="V330" i="8"/>
  <c r="H247" i="8"/>
  <c r="S246" i="8"/>
  <c r="U246" i="8"/>
  <c r="X246" i="8" s="1"/>
  <c r="Y246" i="8" s="1"/>
  <c r="R247" i="8"/>
  <c r="AC243" i="8"/>
  <c r="AA244" i="8"/>
  <c r="AD243" i="8"/>
  <c r="AG264" i="8" s="1"/>
  <c r="AB243" i="8"/>
  <c r="Z245" i="7"/>
  <c r="W329" i="7"/>
  <c r="R247" i="7"/>
  <c r="U246" i="7"/>
  <c r="X246" i="7" s="1"/>
  <c r="Y246" i="7" s="1"/>
  <c r="AD243" i="7"/>
  <c r="AB243" i="7"/>
  <c r="V330" i="7"/>
  <c r="H247" i="7"/>
  <c r="S246" i="7"/>
  <c r="AC243" i="7"/>
  <c r="AE243" i="7" s="1"/>
  <c r="AF243" i="7" s="1"/>
  <c r="AA244" i="7"/>
  <c r="L248" i="7" a="1"/>
  <c r="L248" i="7" s="1"/>
  <c r="T247" i="7"/>
  <c r="Z245" i="6"/>
  <c r="V330" i="6"/>
  <c r="H247" i="6"/>
  <c r="S246" i="6"/>
  <c r="W329" i="6"/>
  <c r="U246" i="6"/>
  <c r="X246" i="6" s="1"/>
  <c r="Y246" i="6" s="1"/>
  <c r="R247" i="6"/>
  <c r="L249" i="6" a="1"/>
  <c r="L249" i="6" s="1"/>
  <c r="T248" i="6"/>
  <c r="AA244" i="6"/>
  <c r="AC243" i="6"/>
  <c r="AD243" i="6"/>
  <c r="AB243" i="6"/>
  <c r="AF245" i="5"/>
  <c r="AE246" i="5"/>
  <c r="AF244" i="5"/>
  <c r="Z245" i="5"/>
  <c r="L249" i="5" a="1"/>
  <c r="L249" i="5" s="1"/>
  <c r="T248" i="5"/>
  <c r="AD243" i="5"/>
  <c r="AG264" i="5" s="1"/>
  <c r="AB243" i="5"/>
  <c r="W329" i="5"/>
  <c r="V330" i="5"/>
  <c r="H247" i="5"/>
  <c r="S246" i="5"/>
  <c r="U246" i="5"/>
  <c r="X246" i="5" s="1"/>
  <c r="Y246" i="5" s="1"/>
  <c r="R247" i="5"/>
  <c r="AC243" i="5"/>
  <c r="AA244" i="5"/>
  <c r="Z245" i="4"/>
  <c r="V330" i="4"/>
  <c r="H247" i="4"/>
  <c r="S246" i="4"/>
  <c r="U246" i="4"/>
  <c r="X246" i="4" s="1"/>
  <c r="Y246" i="4" s="1"/>
  <c r="R247" i="4"/>
  <c r="L249" i="4" a="1"/>
  <c r="L249" i="4" s="1"/>
  <c r="T248" i="4"/>
  <c r="AC243" i="4"/>
  <c r="AA244" i="4"/>
  <c r="W329" i="4"/>
  <c r="AD243" i="4"/>
  <c r="AG264" i="4" s="1"/>
  <c r="AB243" i="4"/>
  <c r="Z245" i="1"/>
  <c r="AF243" i="1"/>
  <c r="R247" i="1"/>
  <c r="U246" i="1"/>
  <c r="X246" i="1" s="1"/>
  <c r="Y246" i="1" s="1"/>
  <c r="AG263" i="1"/>
  <c r="AE244" i="1"/>
  <c r="AE245" i="1" s="1"/>
  <c r="V330" i="1"/>
  <c r="H247" i="1"/>
  <c r="S246" i="1"/>
  <c r="W329" i="1"/>
  <c r="AA244" i="1"/>
  <c r="AC243" i="1"/>
  <c r="L249" i="1" a="1"/>
  <c r="L249" i="1" s="1"/>
  <c r="T248" i="1"/>
  <c r="AB243" i="1"/>
  <c r="AD243" i="1"/>
  <c r="AE255" i="10" l="1"/>
  <c r="AF253" i="10"/>
  <c r="AF253" i="9"/>
  <c r="AE255" i="9"/>
  <c r="AE250" i="4"/>
  <c r="AF250" i="4" s="1"/>
  <c r="AE251" i="4"/>
  <c r="AF249" i="4"/>
  <c r="AG264" i="6"/>
  <c r="AF243" i="11"/>
  <c r="AG264" i="11"/>
  <c r="AF254" i="10"/>
  <c r="AE256" i="10"/>
  <c r="AE256" i="9"/>
  <c r="AF254" i="9"/>
  <c r="AG264" i="7"/>
  <c r="Z246" i="11"/>
  <c r="L250" i="11" a="1"/>
  <c r="L250" i="11" s="1"/>
  <c r="T249" i="11"/>
  <c r="U247" i="11"/>
  <c r="X247" i="11" s="1"/>
  <c r="Y247" i="11" s="1"/>
  <c r="R248" i="11"/>
  <c r="AC244" i="11"/>
  <c r="AE244" i="11" s="1"/>
  <c r="AA245" i="11"/>
  <c r="V331" i="11"/>
  <c r="H248" i="11"/>
  <c r="S247" i="11"/>
  <c r="W330" i="11"/>
  <c r="AD244" i="11"/>
  <c r="AB244" i="11"/>
  <c r="Z246" i="10"/>
  <c r="U247" i="10"/>
  <c r="X247" i="10" s="1"/>
  <c r="Y247" i="10" s="1"/>
  <c r="R248" i="10"/>
  <c r="T248" i="10"/>
  <c r="L249" i="10" a="1"/>
  <c r="L249" i="10" s="1"/>
  <c r="V331" i="10"/>
  <c r="H248" i="10"/>
  <c r="S247" i="10"/>
  <c r="AD244" i="10"/>
  <c r="AG265" i="10" s="1"/>
  <c r="AB244" i="10"/>
  <c r="W330" i="10"/>
  <c r="AC244" i="10"/>
  <c r="AA245" i="10"/>
  <c r="Z246" i="9"/>
  <c r="V331" i="9"/>
  <c r="S247" i="9"/>
  <c r="H248" i="9"/>
  <c r="W330" i="9"/>
  <c r="T248" i="9"/>
  <c r="L249" i="9" a="1"/>
  <c r="L249" i="9" s="1"/>
  <c r="AB244" i="9"/>
  <c r="AD244" i="9"/>
  <c r="AG265" i="9" s="1"/>
  <c r="AC244" i="9"/>
  <c r="AA245" i="9"/>
  <c r="R248" i="9"/>
  <c r="U247" i="9"/>
  <c r="X247" i="9" s="1"/>
  <c r="Y247" i="9" s="1"/>
  <c r="AF253" i="8"/>
  <c r="AE255" i="8"/>
  <c r="AF254" i="8"/>
  <c r="AE256" i="8"/>
  <c r="Z246" i="8"/>
  <c r="U247" i="8"/>
  <c r="X247" i="8" s="1"/>
  <c r="Y247" i="8" s="1"/>
  <c r="R248" i="8"/>
  <c r="V331" i="8"/>
  <c r="H248" i="8"/>
  <c r="S247" i="8"/>
  <c r="L250" i="8" a="1"/>
  <c r="L250" i="8" s="1"/>
  <c r="T249" i="8"/>
  <c r="W330" i="8"/>
  <c r="AC244" i="8"/>
  <c r="AA245" i="8"/>
  <c r="AD244" i="8"/>
  <c r="AG265" i="8" s="1"/>
  <c r="AB244" i="8"/>
  <c r="Z246" i="7"/>
  <c r="W330" i="7"/>
  <c r="V331" i="7"/>
  <c r="H248" i="7"/>
  <c r="S247" i="7"/>
  <c r="L249" i="7" a="1"/>
  <c r="L249" i="7" s="1"/>
  <c r="T248" i="7"/>
  <c r="AA245" i="7"/>
  <c r="AC244" i="7"/>
  <c r="AE244" i="7" s="1"/>
  <c r="U247" i="7"/>
  <c r="X247" i="7" s="1"/>
  <c r="Y247" i="7" s="1"/>
  <c r="R248" i="7"/>
  <c r="AD244" i="7"/>
  <c r="AB244" i="7"/>
  <c r="Z246" i="6"/>
  <c r="AB244" i="6"/>
  <c r="AD244" i="6"/>
  <c r="L250" i="6" a="1"/>
  <c r="L250" i="6" s="1"/>
  <c r="T249" i="6"/>
  <c r="V331" i="6"/>
  <c r="H248" i="6"/>
  <c r="S247" i="6"/>
  <c r="W330" i="6"/>
  <c r="AA245" i="6"/>
  <c r="AC244" i="6"/>
  <c r="AE244" i="6" s="1"/>
  <c r="R248" i="6"/>
  <c r="U247" i="6"/>
  <c r="X247" i="6" s="1"/>
  <c r="Y247" i="6" s="1"/>
  <c r="AF246" i="5"/>
  <c r="AE247" i="5"/>
  <c r="Z246" i="5"/>
  <c r="V331" i="5"/>
  <c r="H248" i="5"/>
  <c r="S247" i="5"/>
  <c r="R248" i="5"/>
  <c r="U247" i="5"/>
  <c r="X247" i="5" s="1"/>
  <c r="Y247" i="5" s="1"/>
  <c r="T249" i="5"/>
  <c r="L250" i="5" a="1"/>
  <c r="L250" i="5" s="1"/>
  <c r="AC244" i="5"/>
  <c r="AA245" i="5"/>
  <c r="W330" i="5"/>
  <c r="AD244" i="5"/>
  <c r="AG265" i="5" s="1"/>
  <c r="AB244" i="5"/>
  <c r="Z246" i="4"/>
  <c r="L250" i="4" a="1"/>
  <c r="L250" i="4" s="1"/>
  <c r="T249" i="4"/>
  <c r="AA245" i="4"/>
  <c r="AC244" i="4"/>
  <c r="AD244" i="4"/>
  <c r="AG265" i="4" s="1"/>
  <c r="AB244" i="4"/>
  <c r="R248" i="4"/>
  <c r="U247" i="4"/>
  <c r="X247" i="4" s="1"/>
  <c r="Y247" i="4" s="1"/>
  <c r="V331" i="4"/>
  <c r="H248" i="4"/>
  <c r="S247" i="4"/>
  <c r="W330" i="4"/>
  <c r="AF245" i="1"/>
  <c r="Z246" i="1"/>
  <c r="T249" i="1"/>
  <c r="L250" i="1" a="1"/>
  <c r="L250" i="1" s="1"/>
  <c r="W330" i="1"/>
  <c r="AB244" i="1"/>
  <c r="AD244" i="1"/>
  <c r="V331" i="1"/>
  <c r="H248" i="1"/>
  <c r="S247" i="1"/>
  <c r="AE246" i="1"/>
  <c r="AF244" i="1"/>
  <c r="R248" i="1"/>
  <c r="U247" i="1"/>
  <c r="X247" i="1" s="1"/>
  <c r="Y247" i="1" s="1"/>
  <c r="AG264" i="1"/>
  <c r="AA245" i="1"/>
  <c r="AC244" i="1"/>
  <c r="AF255" i="10" l="1"/>
  <c r="AE257" i="10"/>
  <c r="AE257" i="9"/>
  <c r="AF255" i="9"/>
  <c r="AE252" i="4"/>
  <c r="AF252" i="4" s="1"/>
  <c r="AE253" i="4"/>
  <c r="AF251" i="4"/>
  <c r="AF244" i="11"/>
  <c r="AG265" i="11" s="1"/>
  <c r="AE258" i="10"/>
  <c r="AF256" i="10"/>
  <c r="AF256" i="9"/>
  <c r="AE258" i="9"/>
  <c r="AE245" i="6"/>
  <c r="AE246" i="6"/>
  <c r="AF244" i="6"/>
  <c r="AG265" i="6" s="1"/>
  <c r="AF244" i="7"/>
  <c r="AG265" i="7" s="1"/>
  <c r="Z247" i="11"/>
  <c r="U248" i="11"/>
  <c r="X248" i="11" s="1"/>
  <c r="Y248" i="11" s="1"/>
  <c r="R249" i="11"/>
  <c r="W331" i="11"/>
  <c r="V332" i="11"/>
  <c r="H249" i="11"/>
  <c r="S248" i="11"/>
  <c r="AD245" i="11"/>
  <c r="AB245" i="11"/>
  <c r="T250" i="11"/>
  <c r="L251" i="11" a="1"/>
  <c r="L251" i="11" s="1"/>
  <c r="AC245" i="11"/>
  <c r="AE245" i="11" s="1"/>
  <c r="AA246" i="11"/>
  <c r="Z247" i="10"/>
  <c r="V332" i="10"/>
  <c r="S248" i="10"/>
  <c r="H249" i="10"/>
  <c r="W331" i="10"/>
  <c r="T249" i="10"/>
  <c r="L250" i="10" a="1"/>
  <c r="L250" i="10" s="1"/>
  <c r="R249" i="10"/>
  <c r="U248" i="10"/>
  <c r="X248" i="10" s="1"/>
  <c r="Y248" i="10" s="1"/>
  <c r="AD245" i="10"/>
  <c r="AG266" i="10" s="1"/>
  <c r="AB245" i="10"/>
  <c r="AC245" i="10"/>
  <c r="AA246" i="10"/>
  <c r="Z247" i="9"/>
  <c r="V332" i="9"/>
  <c r="S248" i="9"/>
  <c r="H249" i="9"/>
  <c r="W331" i="9"/>
  <c r="T249" i="9"/>
  <c r="L250" i="9" a="1"/>
  <c r="L250" i="9" s="1"/>
  <c r="U248" i="9"/>
  <c r="X248" i="9" s="1"/>
  <c r="Y248" i="9" s="1"/>
  <c r="R249" i="9"/>
  <c r="AC245" i="9"/>
  <c r="AA246" i="9"/>
  <c r="AD245" i="9"/>
  <c r="AG266" i="9" s="1"/>
  <c r="AB245" i="9"/>
  <c r="AF256" i="8"/>
  <c r="AE258" i="8"/>
  <c r="AE257" i="8"/>
  <c r="AF255" i="8"/>
  <c r="Z247" i="8"/>
  <c r="V332" i="8"/>
  <c r="H249" i="8"/>
  <c r="S248" i="8"/>
  <c r="W331" i="8"/>
  <c r="U248" i="8"/>
  <c r="X248" i="8" s="1"/>
  <c r="Y248" i="8" s="1"/>
  <c r="R249" i="8"/>
  <c r="AC245" i="8"/>
  <c r="AA246" i="8"/>
  <c r="L251" i="8" a="1"/>
  <c r="L251" i="8" s="1"/>
  <c r="T250" i="8"/>
  <c r="AD245" i="8"/>
  <c r="AG266" i="8" s="1"/>
  <c r="AB245" i="8"/>
  <c r="Z247" i="7"/>
  <c r="R249" i="7"/>
  <c r="U248" i="7"/>
  <c r="X248" i="7" s="1"/>
  <c r="Y248" i="7" s="1"/>
  <c r="V332" i="7"/>
  <c r="H249" i="7"/>
  <c r="S248" i="7"/>
  <c r="AD245" i="7"/>
  <c r="AB245" i="7"/>
  <c r="AC245" i="7"/>
  <c r="AE245" i="7" s="1"/>
  <c r="AF245" i="7" s="1"/>
  <c r="AA246" i="7"/>
  <c r="L250" i="7" a="1"/>
  <c r="L250" i="7" s="1"/>
  <c r="T249" i="7"/>
  <c r="W331" i="7"/>
  <c r="Z247" i="6"/>
  <c r="R249" i="6"/>
  <c r="U248" i="6"/>
  <c r="X248" i="6" s="1"/>
  <c r="Y248" i="6" s="1"/>
  <c r="AD245" i="6"/>
  <c r="AB245" i="6"/>
  <c r="W331" i="6"/>
  <c r="T250" i="6"/>
  <c r="L251" i="6" a="1"/>
  <c r="L251" i="6" s="1"/>
  <c r="AA246" i="6"/>
  <c r="AC245" i="6"/>
  <c r="V332" i="6"/>
  <c r="H249" i="6"/>
  <c r="S248" i="6"/>
  <c r="AF247" i="5"/>
  <c r="AE248" i="5"/>
  <c r="Z247" i="5"/>
  <c r="T250" i="5"/>
  <c r="L251" i="5" a="1"/>
  <c r="L251" i="5" s="1"/>
  <c r="R249" i="5"/>
  <c r="U248" i="5"/>
  <c r="X248" i="5" s="1"/>
  <c r="Y248" i="5" s="1"/>
  <c r="V332" i="5"/>
  <c r="H249" i="5"/>
  <c r="S248" i="5"/>
  <c r="AA246" i="5"/>
  <c r="AC245" i="5"/>
  <c r="AD245" i="5"/>
  <c r="AG266" i="5" s="1"/>
  <c r="AB245" i="5"/>
  <c r="W331" i="5"/>
  <c r="Z247" i="4"/>
  <c r="U248" i="4"/>
  <c r="X248" i="4" s="1"/>
  <c r="Y248" i="4" s="1"/>
  <c r="R249" i="4"/>
  <c r="V332" i="4"/>
  <c r="H249" i="4"/>
  <c r="S248" i="4"/>
  <c r="W331" i="4"/>
  <c r="AB245" i="4"/>
  <c r="AD245" i="4"/>
  <c r="AG266" i="4" s="1"/>
  <c r="AC245" i="4"/>
  <c r="AA246" i="4"/>
  <c r="L251" i="4" a="1"/>
  <c r="L251" i="4" s="1"/>
  <c r="T250" i="4"/>
  <c r="W331" i="1"/>
  <c r="AF246" i="1"/>
  <c r="L251" i="1" a="1"/>
  <c r="L251" i="1" s="1"/>
  <c r="T250" i="1"/>
  <c r="Z247" i="1"/>
  <c r="V332" i="1"/>
  <c r="S248" i="1"/>
  <c r="H249" i="1"/>
  <c r="AC245" i="1"/>
  <c r="AA246" i="1"/>
  <c r="R249" i="1"/>
  <c r="U248" i="1"/>
  <c r="X248" i="1" s="1"/>
  <c r="Y248" i="1" s="1"/>
  <c r="AG265" i="1"/>
  <c r="AD245" i="1"/>
  <c r="AG266" i="1" s="1"/>
  <c r="AB245" i="1"/>
  <c r="AE247" i="1"/>
  <c r="AE248" i="1" s="1"/>
  <c r="AE259" i="10" l="1"/>
  <c r="AF257" i="10"/>
  <c r="AE259" i="9"/>
  <c r="AF257" i="9"/>
  <c r="AE254" i="4"/>
  <c r="AF254" i="4" s="1"/>
  <c r="AF253" i="4"/>
  <c r="AE255" i="4"/>
  <c r="AF245" i="11"/>
  <c r="AG266" i="11"/>
  <c r="AE260" i="10"/>
  <c r="AF258" i="10"/>
  <c r="AE260" i="9"/>
  <c r="AF258" i="9"/>
  <c r="AF246" i="6"/>
  <c r="AF245" i="6"/>
  <c r="AG266" i="6" s="1"/>
  <c r="AE247" i="6"/>
  <c r="AG266" i="7"/>
  <c r="Z248" i="11"/>
  <c r="W332" i="11"/>
  <c r="R250" i="11"/>
  <c r="U249" i="11"/>
  <c r="X249" i="11" s="1"/>
  <c r="Y249" i="11" s="1"/>
  <c r="AD246" i="11"/>
  <c r="AB246" i="11"/>
  <c r="V333" i="11"/>
  <c r="H250" i="11"/>
  <c r="S249" i="11"/>
  <c r="AC246" i="11"/>
  <c r="AE246" i="11" s="1"/>
  <c r="AA247" i="11"/>
  <c r="L252" i="11" a="1"/>
  <c r="L252" i="11" s="1"/>
  <c r="T251" i="11"/>
  <c r="Z248" i="10"/>
  <c r="V333" i="10"/>
  <c r="S249" i="10"/>
  <c r="H250" i="10"/>
  <c r="L251" i="10" a="1"/>
  <c r="L251" i="10" s="1"/>
  <c r="T250" i="10"/>
  <c r="W332" i="10"/>
  <c r="U249" i="10"/>
  <c r="X249" i="10" s="1"/>
  <c r="Y249" i="10" s="1"/>
  <c r="R250" i="10"/>
  <c r="AA247" i="10"/>
  <c r="AC246" i="10"/>
  <c r="AD246" i="10"/>
  <c r="AG267" i="10" s="1"/>
  <c r="AB246" i="10"/>
  <c r="Z248" i="9"/>
  <c r="U249" i="9"/>
  <c r="X249" i="9" s="1"/>
  <c r="Y249" i="9" s="1"/>
  <c r="R250" i="9"/>
  <c r="V333" i="9"/>
  <c r="H250" i="9"/>
  <c r="S249" i="9"/>
  <c r="W332" i="9"/>
  <c r="L251" i="9" a="1"/>
  <c r="L251" i="9" s="1"/>
  <c r="T250" i="9"/>
  <c r="AC246" i="9"/>
  <c r="AA247" i="9"/>
  <c r="AD246" i="9"/>
  <c r="AG267" i="9" s="1"/>
  <c r="AB246" i="9"/>
  <c r="AF257" i="8"/>
  <c r="AE259" i="8"/>
  <c r="AF258" i="8"/>
  <c r="AE260" i="8"/>
  <c r="Z248" i="8"/>
  <c r="L252" i="8" a="1"/>
  <c r="L252" i="8" s="1"/>
  <c r="T251" i="8"/>
  <c r="AD246" i="8"/>
  <c r="AG267" i="8" s="1"/>
  <c r="AB246" i="8"/>
  <c r="U249" i="8"/>
  <c r="X249" i="8" s="1"/>
  <c r="Y249" i="8" s="1"/>
  <c r="R250" i="8"/>
  <c r="V333" i="8"/>
  <c r="H250" i="8"/>
  <c r="S249" i="8"/>
  <c r="W332" i="8"/>
  <c r="AA247" i="8"/>
  <c r="AC246" i="8"/>
  <c r="Z248" i="7"/>
  <c r="AB246" i="7"/>
  <c r="AD246" i="7"/>
  <c r="W332" i="7"/>
  <c r="R250" i="7"/>
  <c r="U249" i="7"/>
  <c r="X249" i="7" s="1"/>
  <c r="Y249" i="7" s="1"/>
  <c r="T250" i="7"/>
  <c r="L251" i="7" a="1"/>
  <c r="L251" i="7" s="1"/>
  <c r="V333" i="7"/>
  <c r="H250" i="7"/>
  <c r="S249" i="7"/>
  <c r="AA247" i="7"/>
  <c r="AC246" i="7"/>
  <c r="AE246" i="7" s="1"/>
  <c r="Z248" i="6"/>
  <c r="V333" i="6"/>
  <c r="S249" i="6"/>
  <c r="H250" i="6"/>
  <c r="W332" i="6"/>
  <c r="R250" i="6"/>
  <c r="U249" i="6"/>
  <c r="X249" i="6" s="1"/>
  <c r="Y249" i="6" s="1"/>
  <c r="AB246" i="6"/>
  <c r="AD246" i="6"/>
  <c r="AG267" i="6" s="1"/>
  <c r="AA247" i="6"/>
  <c r="AC246" i="6"/>
  <c r="L252" i="6" a="1"/>
  <c r="L252" i="6" s="1"/>
  <c r="T251" i="6"/>
  <c r="AF248" i="5"/>
  <c r="AE249" i="5"/>
  <c r="AE250" i="5" s="1"/>
  <c r="Z248" i="5"/>
  <c r="T251" i="5"/>
  <c r="L252" i="5" a="1"/>
  <c r="L252" i="5" s="1"/>
  <c r="AB246" i="5"/>
  <c r="AD246" i="5"/>
  <c r="AG267" i="5" s="1"/>
  <c r="W332" i="5"/>
  <c r="R250" i="5"/>
  <c r="U249" i="5"/>
  <c r="X249" i="5" s="1"/>
  <c r="Y249" i="5" s="1"/>
  <c r="AA247" i="5"/>
  <c r="AC246" i="5"/>
  <c r="V333" i="5"/>
  <c r="S249" i="5"/>
  <c r="H250" i="5"/>
  <c r="Z248" i="4"/>
  <c r="AD246" i="4"/>
  <c r="AG267" i="4" s="1"/>
  <c r="AB246" i="4"/>
  <c r="L252" i="4" a="1"/>
  <c r="L252" i="4" s="1"/>
  <c r="T251" i="4"/>
  <c r="V333" i="4"/>
  <c r="H250" i="4"/>
  <c r="S249" i="4"/>
  <c r="W332" i="4"/>
  <c r="AC246" i="4"/>
  <c r="AA247" i="4"/>
  <c r="R250" i="4"/>
  <c r="U249" i="4"/>
  <c r="X249" i="4" s="1"/>
  <c r="Y249" i="4" s="1"/>
  <c r="Z248" i="1"/>
  <c r="U249" i="1"/>
  <c r="X249" i="1" s="1"/>
  <c r="Y249" i="1" s="1"/>
  <c r="R250" i="1"/>
  <c r="V333" i="1"/>
  <c r="H250" i="1"/>
  <c r="S249" i="1"/>
  <c r="W332" i="1"/>
  <c r="L252" i="1" a="1"/>
  <c r="L252" i="1" s="1"/>
  <c r="T251" i="1"/>
  <c r="AD246" i="1"/>
  <c r="AG267" i="1" s="1"/>
  <c r="AB246" i="1"/>
  <c r="AC246" i="1"/>
  <c r="AA247" i="1"/>
  <c r="AF248" i="1"/>
  <c r="AF247" i="1"/>
  <c r="AE249" i="1"/>
  <c r="AE250" i="1" s="1"/>
  <c r="AE261" i="10" l="1"/>
  <c r="AF259" i="10"/>
  <c r="AE261" i="9"/>
  <c r="AF259" i="9"/>
  <c r="AE256" i="4"/>
  <c r="AF256" i="4" s="1"/>
  <c r="AF255" i="4"/>
  <c r="AE257" i="4"/>
  <c r="AF246" i="11"/>
  <c r="AG267" i="11"/>
  <c r="AF260" i="10"/>
  <c r="AE262" i="10"/>
  <c r="AE262" i="9"/>
  <c r="AF260" i="9"/>
  <c r="AF247" i="6"/>
  <c r="AE248" i="6"/>
  <c r="AF246" i="7"/>
  <c r="AG267" i="7" s="1"/>
  <c r="Z249" i="11"/>
  <c r="R251" i="11"/>
  <c r="U250" i="11"/>
  <c r="X250" i="11" s="1"/>
  <c r="Y250" i="11" s="1"/>
  <c r="V334" i="11"/>
  <c r="S250" i="11"/>
  <c r="H251" i="11"/>
  <c r="W333" i="11"/>
  <c r="T252" i="11"/>
  <c r="L253" i="11" a="1"/>
  <c r="L253" i="11" s="1"/>
  <c r="AA248" i="11"/>
  <c r="AC247" i="11"/>
  <c r="AE247" i="11" s="1"/>
  <c r="AD247" i="11"/>
  <c r="AB247" i="11"/>
  <c r="Z249" i="10"/>
  <c r="L252" i="10" a="1"/>
  <c r="L252" i="10" s="1"/>
  <c r="T251" i="10"/>
  <c r="V334" i="10"/>
  <c r="H251" i="10"/>
  <c r="S250" i="10"/>
  <c r="R251" i="10"/>
  <c r="U250" i="10"/>
  <c r="X250" i="10" s="1"/>
  <c r="Y250" i="10" s="1"/>
  <c r="W333" i="10"/>
  <c r="AC247" i="10"/>
  <c r="AA248" i="10"/>
  <c r="AB247" i="10"/>
  <c r="AD247" i="10"/>
  <c r="AG268" i="10" s="1"/>
  <c r="Z249" i="9"/>
  <c r="AD247" i="9"/>
  <c r="AG268" i="9" s="1"/>
  <c r="AB247" i="9"/>
  <c r="U250" i="9"/>
  <c r="X250" i="9" s="1"/>
  <c r="Y250" i="9" s="1"/>
  <c r="R251" i="9"/>
  <c r="W333" i="9"/>
  <c r="AC247" i="9"/>
  <c r="AA248" i="9"/>
  <c r="L252" i="9" a="1"/>
  <c r="L252" i="9" s="1"/>
  <c r="T251" i="9"/>
  <c r="V334" i="9"/>
  <c r="H251" i="9"/>
  <c r="S250" i="9"/>
  <c r="AE262" i="8"/>
  <c r="AF260" i="8"/>
  <c r="AE261" i="8"/>
  <c r="AF259" i="8"/>
  <c r="Z249" i="8"/>
  <c r="AD247" i="8"/>
  <c r="AG268" i="8" s="1"/>
  <c r="AB247" i="8"/>
  <c r="W333" i="8"/>
  <c r="R251" i="8"/>
  <c r="U250" i="8"/>
  <c r="X250" i="8" s="1"/>
  <c r="Y250" i="8" s="1"/>
  <c r="T252" i="8"/>
  <c r="L253" i="8" a="1"/>
  <c r="L253" i="8" s="1"/>
  <c r="AA248" i="8"/>
  <c r="AC247" i="8"/>
  <c r="V334" i="8"/>
  <c r="H251" i="8"/>
  <c r="S250" i="8"/>
  <c r="Z249" i="7"/>
  <c r="AD247" i="7"/>
  <c r="AB247" i="7"/>
  <c r="W333" i="7"/>
  <c r="T251" i="7"/>
  <c r="L252" i="7" a="1"/>
  <c r="L252" i="7" s="1"/>
  <c r="R251" i="7"/>
  <c r="U250" i="7"/>
  <c r="X250" i="7" s="1"/>
  <c r="Y250" i="7" s="1"/>
  <c r="AA248" i="7"/>
  <c r="AC247" i="7"/>
  <c r="AE247" i="7" s="1"/>
  <c r="V334" i="7"/>
  <c r="H251" i="7"/>
  <c r="S250" i="7"/>
  <c r="Z249" i="6"/>
  <c r="AD247" i="6"/>
  <c r="AB247" i="6"/>
  <c r="R251" i="6"/>
  <c r="U250" i="6"/>
  <c r="X250" i="6" s="1"/>
  <c r="Y250" i="6" s="1"/>
  <c r="V334" i="6"/>
  <c r="S250" i="6"/>
  <c r="H251" i="6"/>
  <c r="W333" i="6"/>
  <c r="T252" i="6"/>
  <c r="L253" i="6" a="1"/>
  <c r="L253" i="6" s="1"/>
  <c r="AC247" i="6"/>
  <c r="AA248" i="6"/>
  <c r="AF250" i="5"/>
  <c r="AF249" i="5"/>
  <c r="AE251" i="5"/>
  <c r="AE252" i="5" s="1"/>
  <c r="Z249" i="5"/>
  <c r="AB247" i="5"/>
  <c r="AD247" i="5"/>
  <c r="AG268" i="5" s="1"/>
  <c r="U250" i="5"/>
  <c r="X250" i="5" s="1"/>
  <c r="Y250" i="5" s="1"/>
  <c r="R251" i="5"/>
  <c r="V334" i="5"/>
  <c r="H251" i="5"/>
  <c r="S250" i="5"/>
  <c r="L253" i="5" a="1"/>
  <c r="L253" i="5" s="1"/>
  <c r="T252" i="5"/>
  <c r="AC247" i="5"/>
  <c r="AA248" i="5"/>
  <c r="W333" i="5"/>
  <c r="Z249" i="4"/>
  <c r="AD247" i="4"/>
  <c r="AG268" i="4" s="1"/>
  <c r="AB247" i="4"/>
  <c r="U250" i="4"/>
  <c r="X250" i="4" s="1"/>
  <c r="Y250" i="4" s="1"/>
  <c r="R251" i="4"/>
  <c r="V334" i="4"/>
  <c r="S250" i="4"/>
  <c r="H251" i="4"/>
  <c r="W333" i="4"/>
  <c r="AA248" i="4"/>
  <c r="AC247" i="4"/>
  <c r="L253" i="4" a="1"/>
  <c r="L253" i="4" s="1"/>
  <c r="T252" i="4"/>
  <c r="Z249" i="1"/>
  <c r="AF250" i="1"/>
  <c r="AD247" i="1"/>
  <c r="AG268" i="1" s="1"/>
  <c r="AB247" i="1"/>
  <c r="AE251" i="1"/>
  <c r="AE252" i="1" s="1"/>
  <c r="AF249" i="1"/>
  <c r="V334" i="1"/>
  <c r="H251" i="1"/>
  <c r="S250" i="1"/>
  <c r="U250" i="1"/>
  <c r="X250" i="1" s="1"/>
  <c r="Y250" i="1" s="1"/>
  <c r="R251" i="1"/>
  <c r="AA248" i="1"/>
  <c r="AC247" i="1"/>
  <c r="T252" i="1"/>
  <c r="L253" i="1" a="1"/>
  <c r="L253" i="1" s="1"/>
  <c r="W333" i="1"/>
  <c r="AE263" i="10" l="1"/>
  <c r="AF261" i="10"/>
  <c r="AE263" i="9"/>
  <c r="AF261" i="9"/>
  <c r="AE258" i="4"/>
  <c r="AF258" i="4" s="1"/>
  <c r="AE259" i="4"/>
  <c r="AF257" i="4"/>
  <c r="AG268" i="6"/>
  <c r="AF247" i="11"/>
  <c r="AG268" i="11" s="1"/>
  <c r="AF262" i="10"/>
  <c r="AE264" i="10"/>
  <c r="AF262" i="9"/>
  <c r="AE264" i="9"/>
  <c r="AF248" i="6"/>
  <c r="AE249" i="6"/>
  <c r="AF247" i="7"/>
  <c r="AG268" i="7" s="1"/>
  <c r="Z250" i="11"/>
  <c r="AB248" i="11"/>
  <c r="AD248" i="11"/>
  <c r="H252" i="11"/>
  <c r="S251" i="11"/>
  <c r="V335" i="11"/>
  <c r="W334" i="11"/>
  <c r="U251" i="11"/>
  <c r="X251" i="11" s="1"/>
  <c r="Y251" i="11" s="1"/>
  <c r="R252" i="11"/>
  <c r="AC248" i="11"/>
  <c r="AE248" i="11" s="1"/>
  <c r="AA249" i="11"/>
  <c r="T253" i="11"/>
  <c r="L254" i="11" a="1"/>
  <c r="L254" i="11" s="1"/>
  <c r="Z250" i="10"/>
  <c r="U251" i="10"/>
  <c r="X251" i="10" s="1"/>
  <c r="Y251" i="10" s="1"/>
  <c r="R252" i="10"/>
  <c r="AD248" i="10"/>
  <c r="AG269" i="10" s="1"/>
  <c r="AB248" i="10"/>
  <c r="V335" i="10"/>
  <c r="H252" i="10"/>
  <c r="S251" i="10"/>
  <c r="W334" i="10"/>
  <c r="L253" i="10" a="1"/>
  <c r="L253" i="10" s="1"/>
  <c r="T252" i="10"/>
  <c r="AA249" i="10"/>
  <c r="AC248" i="10"/>
  <c r="Z250" i="9"/>
  <c r="AD248" i="9"/>
  <c r="AG269" i="9" s="1"/>
  <c r="AB248" i="9"/>
  <c r="W334" i="9"/>
  <c r="R252" i="9"/>
  <c r="U251" i="9"/>
  <c r="X251" i="9" s="1"/>
  <c r="Y251" i="9" s="1"/>
  <c r="V335" i="9"/>
  <c r="H252" i="9"/>
  <c r="S251" i="9"/>
  <c r="AC248" i="9"/>
  <c r="AA249" i="9"/>
  <c r="L253" i="9" a="1"/>
  <c r="L253" i="9" s="1"/>
  <c r="T252" i="9"/>
  <c r="AE263" i="8"/>
  <c r="AF261" i="8"/>
  <c r="AE264" i="8"/>
  <c r="AF262" i="8"/>
  <c r="Z250" i="8"/>
  <c r="T253" i="8"/>
  <c r="L254" i="8" a="1"/>
  <c r="L254" i="8" s="1"/>
  <c r="R252" i="8"/>
  <c r="U251" i="8"/>
  <c r="X251" i="8" s="1"/>
  <c r="Y251" i="8" s="1"/>
  <c r="V335" i="8"/>
  <c r="S251" i="8"/>
  <c r="H252" i="8"/>
  <c r="AC248" i="8"/>
  <c r="AA249" i="8"/>
  <c r="AB248" i="8"/>
  <c r="AD248" i="8"/>
  <c r="AG269" i="8" s="1"/>
  <c r="W334" i="8"/>
  <c r="Z250" i="7"/>
  <c r="T252" i="7"/>
  <c r="L253" i="7" a="1"/>
  <c r="L253" i="7" s="1"/>
  <c r="R252" i="7"/>
  <c r="U251" i="7"/>
  <c r="X251" i="7" s="1"/>
  <c r="Y251" i="7" s="1"/>
  <c r="V335" i="7"/>
  <c r="S251" i="7"/>
  <c r="H252" i="7"/>
  <c r="AC248" i="7"/>
  <c r="AE248" i="7" s="1"/>
  <c r="AF248" i="7" s="1"/>
  <c r="AA249" i="7"/>
  <c r="AB248" i="7"/>
  <c r="AD248" i="7"/>
  <c r="W334" i="7"/>
  <c r="Z250" i="6"/>
  <c r="L254" i="6" a="1"/>
  <c r="L254" i="6" s="1"/>
  <c r="T253" i="6"/>
  <c r="V335" i="6"/>
  <c r="S251" i="6"/>
  <c r="H252" i="6"/>
  <c r="AC248" i="6"/>
  <c r="AA249" i="6"/>
  <c r="W334" i="6"/>
  <c r="U251" i="6"/>
  <c r="X251" i="6" s="1"/>
  <c r="Y251" i="6" s="1"/>
  <c r="R252" i="6"/>
  <c r="AB248" i="6"/>
  <c r="AD248" i="6"/>
  <c r="AE253" i="5"/>
  <c r="AF251" i="5"/>
  <c r="AE254" i="5"/>
  <c r="AF252" i="5"/>
  <c r="Z250" i="5"/>
  <c r="V335" i="5"/>
  <c r="H252" i="5"/>
  <c r="S251" i="5"/>
  <c r="W334" i="5"/>
  <c r="AC248" i="5"/>
  <c r="AA249" i="5"/>
  <c r="L254" i="5" a="1"/>
  <c r="L254" i="5" s="1"/>
  <c r="T253" i="5"/>
  <c r="U251" i="5"/>
  <c r="X251" i="5" s="1"/>
  <c r="Y251" i="5" s="1"/>
  <c r="R252" i="5"/>
  <c r="AD248" i="5"/>
  <c r="AG269" i="5" s="1"/>
  <c r="AB248" i="5"/>
  <c r="Z250" i="4"/>
  <c r="AB248" i="4"/>
  <c r="AD248" i="4"/>
  <c r="AG269" i="4" s="1"/>
  <c r="L254" i="4" a="1"/>
  <c r="L254" i="4" s="1"/>
  <c r="T253" i="4"/>
  <c r="W334" i="4"/>
  <c r="V335" i="4"/>
  <c r="S251" i="4"/>
  <c r="H252" i="4"/>
  <c r="R252" i="4"/>
  <c r="U251" i="4"/>
  <c r="X251" i="4" s="1"/>
  <c r="Y251" i="4" s="1"/>
  <c r="AA249" i="4"/>
  <c r="AC248" i="4"/>
  <c r="Z250" i="1"/>
  <c r="V335" i="1"/>
  <c r="H252" i="1"/>
  <c r="S251" i="1"/>
  <c r="R252" i="1"/>
  <c r="U251" i="1"/>
  <c r="X251" i="1" s="1"/>
  <c r="Y251" i="1" s="1"/>
  <c r="W334" i="1"/>
  <c r="AE253" i="1"/>
  <c r="AE254" i="1" s="1"/>
  <c r="AF251" i="1"/>
  <c r="AF252" i="1"/>
  <c r="AD248" i="1"/>
  <c r="AG269" i="1" s="1"/>
  <c r="AB248" i="1"/>
  <c r="AC248" i="1"/>
  <c r="AA249" i="1"/>
  <c r="L254" i="1" a="1"/>
  <c r="L254" i="1" s="1"/>
  <c r="T253" i="1"/>
  <c r="AE265" i="10" l="1"/>
  <c r="AF263" i="10"/>
  <c r="AE265" i="9"/>
  <c r="AF263" i="9"/>
  <c r="AG269" i="6"/>
  <c r="AE260" i="4"/>
  <c r="AF259" i="4"/>
  <c r="AE261" i="4"/>
  <c r="AF248" i="11"/>
  <c r="AG269" i="11"/>
  <c r="AE266" i="10"/>
  <c r="AF264" i="10"/>
  <c r="AF264" i="9"/>
  <c r="AE266" i="9"/>
  <c r="AG269" i="7"/>
  <c r="AF249" i="6"/>
  <c r="AE250" i="6"/>
  <c r="Z251" i="11"/>
  <c r="R253" i="11"/>
  <c r="U252" i="11"/>
  <c r="X252" i="11" s="1"/>
  <c r="Y252" i="11" s="1"/>
  <c r="W335" i="11"/>
  <c r="T254" i="11"/>
  <c r="L255" i="11" a="1"/>
  <c r="L255" i="11" s="1"/>
  <c r="V336" i="11"/>
  <c r="H253" i="11"/>
  <c r="S252" i="11"/>
  <c r="AC249" i="11"/>
  <c r="AE249" i="11" s="1"/>
  <c r="AA250" i="11"/>
  <c r="AD249" i="11"/>
  <c r="AB249" i="11"/>
  <c r="Z251" i="10"/>
  <c r="L254" i="10" a="1"/>
  <c r="L254" i="10" s="1"/>
  <c r="T253" i="10"/>
  <c r="R253" i="10"/>
  <c r="U252" i="10"/>
  <c r="X252" i="10" s="1"/>
  <c r="Y252" i="10" s="1"/>
  <c r="V336" i="10"/>
  <c r="S252" i="10"/>
  <c r="H253" i="10"/>
  <c r="W335" i="10"/>
  <c r="AD249" i="10"/>
  <c r="AG270" i="10" s="1"/>
  <c r="AB249" i="10"/>
  <c r="AA250" i="10"/>
  <c r="AC249" i="10"/>
  <c r="Z251" i="9"/>
  <c r="W335" i="9"/>
  <c r="V336" i="9"/>
  <c r="S252" i="9"/>
  <c r="H253" i="9"/>
  <c r="R253" i="9"/>
  <c r="U252" i="9"/>
  <c r="X252" i="9" s="1"/>
  <c r="Y252" i="9" s="1"/>
  <c r="L254" i="9" a="1"/>
  <c r="L254" i="9" s="1"/>
  <c r="T253" i="9"/>
  <c r="AA250" i="9"/>
  <c r="AC249" i="9"/>
  <c r="AD249" i="9"/>
  <c r="AG270" i="9" s="1"/>
  <c r="AB249" i="9"/>
  <c r="AE266" i="8"/>
  <c r="AF264" i="8"/>
  <c r="AE265" i="8"/>
  <c r="AF263" i="8"/>
  <c r="Z251" i="8"/>
  <c r="T254" i="8"/>
  <c r="L255" i="8" a="1"/>
  <c r="L255" i="8" s="1"/>
  <c r="V336" i="8"/>
  <c r="S252" i="8"/>
  <c r="H253" i="8"/>
  <c r="AD249" i="8"/>
  <c r="AG270" i="8" s="1"/>
  <c r="AB249" i="8"/>
  <c r="W335" i="8"/>
  <c r="U252" i="8"/>
  <c r="X252" i="8" s="1"/>
  <c r="Y252" i="8" s="1"/>
  <c r="R253" i="8"/>
  <c r="AC249" i="8"/>
  <c r="AA250" i="8"/>
  <c r="Z251" i="7"/>
  <c r="AD249" i="7"/>
  <c r="AB249" i="7"/>
  <c r="V336" i="7"/>
  <c r="H253" i="7"/>
  <c r="S252" i="7"/>
  <c r="W335" i="7"/>
  <c r="R253" i="7"/>
  <c r="U252" i="7"/>
  <c r="X252" i="7" s="1"/>
  <c r="Y252" i="7" s="1"/>
  <c r="AC249" i="7"/>
  <c r="AE249" i="7" s="1"/>
  <c r="AF249" i="7" s="1"/>
  <c r="AA250" i="7"/>
  <c r="L254" i="7" a="1"/>
  <c r="L254" i="7" s="1"/>
  <c r="T253" i="7"/>
  <c r="Z251" i="6"/>
  <c r="AD249" i="6"/>
  <c r="AB249" i="6"/>
  <c r="T254" i="6"/>
  <c r="L255" i="6" a="1"/>
  <c r="L255" i="6" s="1"/>
  <c r="V336" i="6"/>
  <c r="H253" i="6"/>
  <c r="S252" i="6"/>
  <c r="AC249" i="6"/>
  <c r="AA250" i="6"/>
  <c r="W335" i="6"/>
  <c r="U252" i="6"/>
  <c r="X252" i="6" s="1"/>
  <c r="Y252" i="6" s="1"/>
  <c r="R253" i="6"/>
  <c r="AF254" i="5"/>
  <c r="AF253" i="5"/>
  <c r="AE255" i="5"/>
  <c r="AE256" i="5" s="1"/>
  <c r="Z251" i="5"/>
  <c r="AD249" i="5"/>
  <c r="AG270" i="5" s="1"/>
  <c r="AB249" i="5"/>
  <c r="V336" i="5"/>
  <c r="H253" i="5"/>
  <c r="S252" i="5"/>
  <c r="R253" i="5"/>
  <c r="U252" i="5"/>
  <c r="X252" i="5" s="1"/>
  <c r="Y252" i="5" s="1"/>
  <c r="W335" i="5"/>
  <c r="L255" i="5" a="1"/>
  <c r="L255" i="5" s="1"/>
  <c r="T254" i="5"/>
  <c r="AC249" i="5"/>
  <c r="AA250" i="5"/>
  <c r="Z251" i="4"/>
  <c r="R253" i="4"/>
  <c r="U252" i="4"/>
  <c r="X252" i="4" s="1"/>
  <c r="Y252" i="4" s="1"/>
  <c r="AD249" i="4"/>
  <c r="AG270" i="4" s="1"/>
  <c r="AB249" i="4"/>
  <c r="V336" i="4"/>
  <c r="S252" i="4"/>
  <c r="H253" i="4"/>
  <c r="W335" i="4"/>
  <c r="T254" i="4"/>
  <c r="L255" i="4" a="1"/>
  <c r="L255" i="4" s="1"/>
  <c r="AC249" i="4"/>
  <c r="AA250" i="4"/>
  <c r="Z251" i="1"/>
  <c r="AE255" i="1"/>
  <c r="AF253" i="1"/>
  <c r="AF254" i="1"/>
  <c r="AE256" i="1"/>
  <c r="L255" i="1" a="1"/>
  <c r="L255" i="1" s="1"/>
  <c r="T254" i="1"/>
  <c r="AC249" i="1"/>
  <c r="AA250" i="1"/>
  <c r="U252" i="1"/>
  <c r="X252" i="1" s="1"/>
  <c r="Y252" i="1" s="1"/>
  <c r="R253" i="1"/>
  <c r="V336" i="1"/>
  <c r="S252" i="1"/>
  <c r="H253" i="1"/>
  <c r="W335" i="1"/>
  <c r="AD249" i="1"/>
  <c r="AG270" i="1" s="1"/>
  <c r="AB249" i="1"/>
  <c r="AF265" i="10" l="1"/>
  <c r="AE267" i="10"/>
  <c r="AF265" i="9"/>
  <c r="AE267" i="9"/>
  <c r="AF261" i="4"/>
  <c r="AE262" i="4"/>
  <c r="AF260" i="4"/>
  <c r="AG270" i="7"/>
  <c r="AG270" i="6"/>
  <c r="AF249" i="11"/>
  <c r="AG270" i="11" s="1"/>
  <c r="AE268" i="10"/>
  <c r="AF266" i="10"/>
  <c r="AE268" i="9"/>
  <c r="AF266" i="9"/>
  <c r="AF250" i="6"/>
  <c r="AE251" i="6"/>
  <c r="Z252" i="11"/>
  <c r="L256" i="11" a="1"/>
  <c r="L256" i="11" s="1"/>
  <c r="T255" i="11"/>
  <c r="W336" i="11"/>
  <c r="U253" i="11"/>
  <c r="X253" i="11" s="1"/>
  <c r="Y253" i="11" s="1"/>
  <c r="R254" i="11"/>
  <c r="S253" i="11"/>
  <c r="V337" i="11"/>
  <c r="H254" i="11"/>
  <c r="AC250" i="11"/>
  <c r="AE250" i="11" s="1"/>
  <c r="AA251" i="11"/>
  <c r="AB250" i="11"/>
  <c r="AD250" i="11"/>
  <c r="Z252" i="10"/>
  <c r="R254" i="10"/>
  <c r="U253" i="10"/>
  <c r="X253" i="10" s="1"/>
  <c r="Y253" i="10" s="1"/>
  <c r="L255" i="10" a="1"/>
  <c r="L255" i="10" s="1"/>
  <c r="T254" i="10"/>
  <c r="V337" i="10"/>
  <c r="S253" i="10"/>
  <c r="H254" i="10"/>
  <c r="W336" i="10"/>
  <c r="AD250" i="10"/>
  <c r="AG271" i="10" s="1"/>
  <c r="AB250" i="10"/>
  <c r="AC250" i="10"/>
  <c r="AA251" i="10"/>
  <c r="Z252" i="9"/>
  <c r="L255" i="9" a="1"/>
  <c r="L255" i="9" s="1"/>
  <c r="T254" i="9"/>
  <c r="U253" i="9"/>
  <c r="X253" i="9" s="1"/>
  <c r="Y253" i="9" s="1"/>
  <c r="R254" i="9"/>
  <c r="W336" i="9"/>
  <c r="V337" i="9"/>
  <c r="H254" i="9"/>
  <c r="S253" i="9"/>
  <c r="AA251" i="9"/>
  <c r="AC250" i="9"/>
  <c r="AD250" i="9"/>
  <c r="AG271" i="9" s="1"/>
  <c r="AB250" i="9"/>
  <c r="AF265" i="8"/>
  <c r="AE267" i="8"/>
  <c r="AE268" i="8"/>
  <c r="AF266" i="8"/>
  <c r="Z252" i="8"/>
  <c r="U253" i="8"/>
  <c r="X253" i="8" s="1"/>
  <c r="Y253" i="8" s="1"/>
  <c r="R254" i="8"/>
  <c r="V337" i="8"/>
  <c r="H254" i="8"/>
  <c r="S253" i="8"/>
  <c r="W336" i="8"/>
  <c r="L256" i="8" a="1"/>
  <c r="L256" i="8" s="1"/>
  <c r="T255" i="8"/>
  <c r="AD250" i="8"/>
  <c r="AG271" i="8" s="1"/>
  <c r="AB250" i="8"/>
  <c r="AC250" i="8"/>
  <c r="AA251" i="8"/>
  <c r="Z252" i="7"/>
  <c r="AD250" i="7"/>
  <c r="AB250" i="7"/>
  <c r="L255" i="7" a="1"/>
  <c r="L255" i="7" s="1"/>
  <c r="T254" i="7"/>
  <c r="U253" i="7"/>
  <c r="X253" i="7" s="1"/>
  <c r="Y253" i="7" s="1"/>
  <c r="R254" i="7"/>
  <c r="V337" i="7"/>
  <c r="S253" i="7"/>
  <c r="H254" i="7"/>
  <c r="AC250" i="7"/>
  <c r="AE250" i="7" s="1"/>
  <c r="AA251" i="7"/>
  <c r="W336" i="7"/>
  <c r="Z252" i="6"/>
  <c r="AD250" i="6"/>
  <c r="AB250" i="6"/>
  <c r="W336" i="6"/>
  <c r="V337" i="6"/>
  <c r="H254" i="6"/>
  <c r="S253" i="6"/>
  <c r="AA251" i="6"/>
  <c r="AC250" i="6"/>
  <c r="L256" i="6" a="1"/>
  <c r="L256" i="6" s="1"/>
  <c r="T255" i="6"/>
  <c r="U253" i="6"/>
  <c r="X253" i="6" s="1"/>
  <c r="Y253" i="6" s="1"/>
  <c r="R254" i="6"/>
  <c r="AF255" i="5"/>
  <c r="AE257" i="5"/>
  <c r="AE258" i="5" s="1"/>
  <c r="AF256" i="5"/>
  <c r="Z252" i="5"/>
  <c r="L256" i="5" a="1"/>
  <c r="L256" i="5" s="1"/>
  <c r="T255" i="5"/>
  <c r="R254" i="5"/>
  <c r="U253" i="5"/>
  <c r="X253" i="5" s="1"/>
  <c r="Y253" i="5" s="1"/>
  <c r="V337" i="5"/>
  <c r="H254" i="5"/>
  <c r="S253" i="5"/>
  <c r="AA251" i="5"/>
  <c r="AC250" i="5"/>
  <c r="W336" i="5"/>
  <c r="AD250" i="5"/>
  <c r="AG271" i="5" s="1"/>
  <c r="AB250" i="5"/>
  <c r="Z252" i="4"/>
  <c r="AB250" i="4"/>
  <c r="AD250" i="4"/>
  <c r="AG271" i="4" s="1"/>
  <c r="L256" i="4" a="1"/>
  <c r="L256" i="4" s="1"/>
  <c r="T255" i="4"/>
  <c r="V337" i="4"/>
  <c r="S253" i="4"/>
  <c r="H254" i="4"/>
  <c r="AC250" i="4"/>
  <c r="AA251" i="4"/>
  <c r="W336" i="4"/>
  <c r="U253" i="4"/>
  <c r="X253" i="4" s="1"/>
  <c r="Y253" i="4" s="1"/>
  <c r="R254" i="4"/>
  <c r="Z252" i="1"/>
  <c r="W336" i="1"/>
  <c r="U253" i="1"/>
  <c r="X253" i="1" s="1"/>
  <c r="Y253" i="1" s="1"/>
  <c r="R254" i="1"/>
  <c r="V337" i="1"/>
  <c r="H254" i="1"/>
  <c r="S253" i="1"/>
  <c r="AB250" i="1"/>
  <c r="AD250" i="1"/>
  <c r="AG271" i="1" s="1"/>
  <c r="AF256" i="1"/>
  <c r="AA251" i="1"/>
  <c r="AC250" i="1"/>
  <c r="T255" i="1"/>
  <c r="L256" i="1" a="1"/>
  <c r="L256" i="1" s="1"/>
  <c r="AE257" i="1"/>
  <c r="AE258" i="1" s="1"/>
  <c r="AF255" i="1"/>
  <c r="AF267" i="10" l="1"/>
  <c r="AE269" i="10"/>
  <c r="AE269" i="9"/>
  <c r="AF267" i="9"/>
  <c r="AE264" i="4"/>
  <c r="AF262" i="4"/>
  <c r="AE263" i="4"/>
  <c r="AG271" i="6"/>
  <c r="AF250" i="11"/>
  <c r="AG271" i="11" s="1"/>
  <c r="AE270" i="10"/>
  <c r="AF268" i="10"/>
  <c r="AE270" i="9"/>
  <c r="AF268" i="9"/>
  <c r="AE251" i="7"/>
  <c r="AF250" i="7"/>
  <c r="AG271" i="7"/>
  <c r="AF251" i="6"/>
  <c r="AE252" i="6"/>
  <c r="AF252" i="6" s="1"/>
  <c r="Z253" i="11"/>
  <c r="L257" i="11" a="1"/>
  <c r="L257" i="11" s="1"/>
  <c r="T256" i="11"/>
  <c r="W337" i="11"/>
  <c r="AA252" i="11"/>
  <c r="AC251" i="11"/>
  <c r="AE251" i="11" s="1"/>
  <c r="V338" i="11"/>
  <c r="H255" i="11"/>
  <c r="S254" i="11"/>
  <c r="U254" i="11"/>
  <c r="X254" i="11" s="1"/>
  <c r="Y254" i="11" s="1"/>
  <c r="R255" i="11"/>
  <c r="AD251" i="11"/>
  <c r="AB251" i="11"/>
  <c r="Z253" i="10"/>
  <c r="L256" i="10" a="1"/>
  <c r="L256" i="10" s="1"/>
  <c r="T255" i="10"/>
  <c r="U254" i="10"/>
  <c r="X254" i="10" s="1"/>
  <c r="Y254" i="10" s="1"/>
  <c r="R255" i="10"/>
  <c r="W337" i="10"/>
  <c r="AD251" i="10"/>
  <c r="AG272" i="10" s="1"/>
  <c r="AB251" i="10"/>
  <c r="V338" i="10"/>
  <c r="H255" i="10"/>
  <c r="S254" i="10"/>
  <c r="AA252" i="10"/>
  <c r="AC251" i="10"/>
  <c r="Z253" i="9"/>
  <c r="R255" i="9"/>
  <c r="U254" i="9"/>
  <c r="X254" i="9" s="1"/>
  <c r="Y254" i="9" s="1"/>
  <c r="V338" i="9"/>
  <c r="H255" i="9"/>
  <c r="S254" i="9"/>
  <c r="W337" i="9"/>
  <c r="L256" i="9" a="1"/>
  <c r="L256" i="9" s="1"/>
  <c r="T255" i="9"/>
  <c r="AD251" i="9"/>
  <c r="AG272" i="9" s="1"/>
  <c r="AB251" i="9"/>
  <c r="AA252" i="9"/>
  <c r="AC251" i="9"/>
  <c r="AE270" i="8"/>
  <c r="AF268" i="8"/>
  <c r="AE269" i="8"/>
  <c r="AF267" i="8"/>
  <c r="Z253" i="8"/>
  <c r="L257" i="8" a="1"/>
  <c r="L257" i="8" s="1"/>
  <c r="T256" i="8"/>
  <c r="AD251" i="8"/>
  <c r="AG272" i="8" s="1"/>
  <c r="AB251" i="8"/>
  <c r="W337" i="8"/>
  <c r="U254" i="8"/>
  <c r="X254" i="8" s="1"/>
  <c r="Y254" i="8" s="1"/>
  <c r="R255" i="8"/>
  <c r="AC251" i="8"/>
  <c r="AA252" i="8"/>
  <c r="V338" i="8"/>
  <c r="H255" i="8"/>
  <c r="S254" i="8"/>
  <c r="Z253" i="7"/>
  <c r="V338" i="7"/>
  <c r="H255" i="7"/>
  <c r="S254" i="7"/>
  <c r="U254" i="7"/>
  <c r="X254" i="7" s="1"/>
  <c r="Y254" i="7" s="1"/>
  <c r="R255" i="7"/>
  <c r="L256" i="7" a="1"/>
  <c r="L256" i="7" s="1"/>
  <c r="T255" i="7"/>
  <c r="AA252" i="7"/>
  <c r="AC251" i="7"/>
  <c r="W337" i="7"/>
  <c r="AD251" i="7"/>
  <c r="AB251" i="7"/>
  <c r="Z253" i="6"/>
  <c r="V338" i="6"/>
  <c r="H255" i="6"/>
  <c r="S254" i="6"/>
  <c r="L257" i="6" a="1"/>
  <c r="L257" i="6" s="1"/>
  <c r="T256" i="6"/>
  <c r="W337" i="6"/>
  <c r="R255" i="6"/>
  <c r="U254" i="6"/>
  <c r="X254" i="6" s="1"/>
  <c r="Y254" i="6" s="1"/>
  <c r="AD251" i="6"/>
  <c r="AB251" i="6"/>
  <c r="AA252" i="6"/>
  <c r="AC251" i="6"/>
  <c r="AF257" i="5"/>
  <c r="AE259" i="5"/>
  <c r="AF258" i="5"/>
  <c r="AE260" i="5"/>
  <c r="Z253" i="5"/>
  <c r="AB251" i="5"/>
  <c r="AD251" i="5"/>
  <c r="AG272" i="5" s="1"/>
  <c r="U254" i="5"/>
  <c r="X254" i="5" s="1"/>
  <c r="Y254" i="5" s="1"/>
  <c r="R255" i="5"/>
  <c r="T256" i="5"/>
  <c r="L257" i="5" a="1"/>
  <c r="L257" i="5" s="1"/>
  <c r="V338" i="5"/>
  <c r="H255" i="5"/>
  <c r="S254" i="5"/>
  <c r="AA252" i="5"/>
  <c r="AC251" i="5"/>
  <c r="W337" i="5"/>
  <c r="Z253" i="4"/>
  <c r="U254" i="4"/>
  <c r="X254" i="4" s="1"/>
  <c r="Y254" i="4" s="1"/>
  <c r="R255" i="4"/>
  <c r="AD251" i="4"/>
  <c r="AG272" i="4" s="1"/>
  <c r="AB251" i="4"/>
  <c r="L257" i="4" a="1"/>
  <c r="L257" i="4" s="1"/>
  <c r="T256" i="4"/>
  <c r="V338" i="4"/>
  <c r="H255" i="4"/>
  <c r="S254" i="4"/>
  <c r="AC251" i="4"/>
  <c r="AA252" i="4"/>
  <c r="W337" i="4"/>
  <c r="Z253" i="1"/>
  <c r="AD251" i="1"/>
  <c r="AG272" i="1" s="1"/>
  <c r="AB251" i="1"/>
  <c r="AF258" i="1"/>
  <c r="V338" i="1"/>
  <c r="H255" i="1"/>
  <c r="S254" i="1"/>
  <c r="W337" i="1"/>
  <c r="R255" i="1"/>
  <c r="U254" i="1"/>
  <c r="X254" i="1" s="1"/>
  <c r="Y254" i="1" s="1"/>
  <c r="AE259" i="1"/>
  <c r="AE260" i="1" s="1"/>
  <c r="AF257" i="1"/>
  <c r="AC251" i="1"/>
  <c r="AA252" i="1"/>
  <c r="L257" i="1" a="1"/>
  <c r="L257" i="1" s="1"/>
  <c r="T256" i="1"/>
  <c r="AF269" i="10" l="1"/>
  <c r="AE271" i="10"/>
  <c r="AF269" i="9"/>
  <c r="AE271" i="9"/>
  <c r="AE265" i="4"/>
  <c r="AF263" i="4"/>
  <c r="AG272" i="6"/>
  <c r="AE266" i="4"/>
  <c r="AF264" i="4"/>
  <c r="AF251" i="11"/>
  <c r="AG272" i="11"/>
  <c r="AE272" i="10"/>
  <c r="AF270" i="10"/>
  <c r="AF270" i="9"/>
  <c r="AE272" i="9"/>
  <c r="AF251" i="7"/>
  <c r="AG272" i="7" s="1"/>
  <c r="AE253" i="6"/>
  <c r="Z254" i="11"/>
  <c r="V339" i="11"/>
  <c r="H256" i="11"/>
  <c r="S255" i="11"/>
  <c r="L258" i="11" a="1"/>
  <c r="L258" i="11" s="1"/>
  <c r="T257" i="11"/>
  <c r="AC252" i="11"/>
  <c r="AE252" i="11" s="1"/>
  <c r="AA253" i="11"/>
  <c r="W338" i="11"/>
  <c r="AD252" i="11"/>
  <c r="AB252" i="11"/>
  <c r="R256" i="11"/>
  <c r="U255" i="11"/>
  <c r="X255" i="11" s="1"/>
  <c r="Y255" i="11" s="1"/>
  <c r="Z254" i="10"/>
  <c r="V339" i="10"/>
  <c r="H256" i="10"/>
  <c r="S255" i="10"/>
  <c r="R256" i="10"/>
  <c r="U255" i="10"/>
  <c r="X255" i="10" s="1"/>
  <c r="Y255" i="10" s="1"/>
  <c r="T256" i="10"/>
  <c r="L257" i="10" a="1"/>
  <c r="L257" i="10" s="1"/>
  <c r="AB252" i="10"/>
  <c r="AD252" i="10"/>
  <c r="AG273" i="10" s="1"/>
  <c r="AC252" i="10"/>
  <c r="AA253" i="10"/>
  <c r="W338" i="10"/>
  <c r="Z254" i="9"/>
  <c r="T256" i="9"/>
  <c r="L257" i="9" a="1"/>
  <c r="L257" i="9" s="1"/>
  <c r="V339" i="9"/>
  <c r="H256" i="9"/>
  <c r="S255" i="9"/>
  <c r="W338" i="9"/>
  <c r="R256" i="9"/>
  <c r="U255" i="9"/>
  <c r="X255" i="9" s="1"/>
  <c r="Y255" i="9" s="1"/>
  <c r="AD252" i="9"/>
  <c r="AG273" i="9" s="1"/>
  <c r="AB252" i="9"/>
  <c r="AA253" i="9"/>
  <c r="AC252" i="9"/>
  <c r="AF269" i="8"/>
  <c r="AE271" i="8"/>
  <c r="AF270" i="8"/>
  <c r="AE272" i="8"/>
  <c r="Z254" i="8"/>
  <c r="U255" i="8"/>
  <c r="X255" i="8" s="1"/>
  <c r="Y255" i="8" s="1"/>
  <c r="R256" i="8"/>
  <c r="T257" i="8"/>
  <c r="L258" i="8" a="1"/>
  <c r="L258" i="8" s="1"/>
  <c r="V339" i="8"/>
  <c r="H256" i="8"/>
  <c r="S255" i="8"/>
  <c r="AC252" i="8"/>
  <c r="AA253" i="8"/>
  <c r="AD252" i="8"/>
  <c r="AG273" i="8" s="1"/>
  <c r="AB252" i="8"/>
  <c r="W338" i="8"/>
  <c r="Z254" i="7"/>
  <c r="W338" i="7"/>
  <c r="AD252" i="7"/>
  <c r="AB252" i="7"/>
  <c r="L257" i="7" a="1"/>
  <c r="L257" i="7" s="1"/>
  <c r="T256" i="7"/>
  <c r="AA253" i="7"/>
  <c r="AC252" i="7"/>
  <c r="AE252" i="7" s="1"/>
  <c r="R256" i="7"/>
  <c r="U255" i="7"/>
  <c r="X255" i="7" s="1"/>
  <c r="Y255" i="7" s="1"/>
  <c r="V339" i="7"/>
  <c r="H256" i="7"/>
  <c r="S255" i="7"/>
  <c r="Z254" i="6"/>
  <c r="L258" i="6" a="1"/>
  <c r="L258" i="6" s="1"/>
  <c r="T257" i="6"/>
  <c r="U255" i="6"/>
  <c r="X255" i="6" s="1"/>
  <c r="Y255" i="6" s="1"/>
  <c r="R256" i="6"/>
  <c r="V339" i="6"/>
  <c r="H256" i="6"/>
  <c r="S255" i="6"/>
  <c r="W338" i="6"/>
  <c r="AD252" i="6"/>
  <c r="AG273" i="6" s="1"/>
  <c r="AB252" i="6"/>
  <c r="AA253" i="6"/>
  <c r="AC252" i="6"/>
  <c r="AF260" i="5"/>
  <c r="AE262" i="5"/>
  <c r="AF259" i="5"/>
  <c r="AE261" i="5"/>
  <c r="Z254" i="5"/>
  <c r="V339" i="5"/>
  <c r="H256" i="5"/>
  <c r="S255" i="5"/>
  <c r="AD252" i="5"/>
  <c r="AG273" i="5" s="1"/>
  <c r="AB252" i="5"/>
  <c r="W338" i="5"/>
  <c r="AC252" i="5"/>
  <c r="AA253" i="5"/>
  <c r="L258" i="5" a="1"/>
  <c r="L258" i="5" s="1"/>
  <c r="T257" i="5"/>
  <c r="R256" i="5"/>
  <c r="U255" i="5"/>
  <c r="X255" i="5" s="1"/>
  <c r="Y255" i="5" s="1"/>
  <c r="Z254" i="4"/>
  <c r="L258" i="4" a="1"/>
  <c r="L258" i="4" s="1"/>
  <c r="T257" i="4"/>
  <c r="W338" i="4"/>
  <c r="R256" i="4"/>
  <c r="U255" i="4"/>
  <c r="X255" i="4" s="1"/>
  <c r="Y255" i="4" s="1"/>
  <c r="AA253" i="4"/>
  <c r="AC252" i="4"/>
  <c r="AD252" i="4"/>
  <c r="AG273" i="4" s="1"/>
  <c r="AB252" i="4"/>
  <c r="V339" i="4"/>
  <c r="H256" i="4"/>
  <c r="S255" i="4"/>
  <c r="Z254" i="1"/>
  <c r="U255" i="1"/>
  <c r="X255" i="1" s="1"/>
  <c r="Y255" i="1" s="1"/>
  <c r="R256" i="1"/>
  <c r="V339" i="1"/>
  <c r="S255" i="1"/>
  <c r="H256" i="1"/>
  <c r="AF259" i="1"/>
  <c r="AE261" i="1"/>
  <c r="AE262" i="1" s="1"/>
  <c r="W338" i="1"/>
  <c r="AF260" i="1"/>
  <c r="AC252" i="1"/>
  <c r="AA253" i="1"/>
  <c r="L258" i="1" a="1"/>
  <c r="L258" i="1" s="1"/>
  <c r="T257" i="1"/>
  <c r="AD252" i="1"/>
  <c r="AG273" i="1" s="1"/>
  <c r="AB252" i="1"/>
  <c r="AE273" i="10" l="1"/>
  <c r="AF271" i="10"/>
  <c r="AE273" i="9"/>
  <c r="AF271" i="9"/>
  <c r="AE253" i="7"/>
  <c r="AF252" i="7"/>
  <c r="AG273" i="7"/>
  <c r="AF266" i="4"/>
  <c r="AE268" i="4"/>
  <c r="AF265" i="4"/>
  <c r="AE267" i="4"/>
  <c r="AF252" i="11"/>
  <c r="AG273" i="11" s="1"/>
  <c r="AF272" i="10"/>
  <c r="AE274" i="10"/>
  <c r="AF272" i="9"/>
  <c r="AE274" i="9"/>
  <c r="AF253" i="7"/>
  <c r="AE254" i="7"/>
  <c r="AE255" i="7" s="1"/>
  <c r="AE254" i="6"/>
  <c r="AE255" i="6" s="1"/>
  <c r="AF253" i="6"/>
  <c r="Z255" i="11"/>
  <c r="AD253" i="11"/>
  <c r="AB253" i="11"/>
  <c r="V340" i="11"/>
  <c r="H257" i="11"/>
  <c r="S256" i="11"/>
  <c r="W339" i="11"/>
  <c r="U256" i="11"/>
  <c r="X256" i="11" s="1"/>
  <c r="Y256" i="11" s="1"/>
  <c r="R257" i="11"/>
  <c r="AA254" i="11"/>
  <c r="AC253" i="11"/>
  <c r="AE253" i="11" s="1"/>
  <c r="L259" i="11" a="1"/>
  <c r="L259" i="11" s="1"/>
  <c r="T258" i="11"/>
  <c r="Z255" i="10"/>
  <c r="V340" i="10"/>
  <c r="S256" i="10"/>
  <c r="H257" i="10"/>
  <c r="T257" i="10"/>
  <c r="L258" i="10" a="1"/>
  <c r="L258" i="10" s="1"/>
  <c r="U256" i="10"/>
  <c r="X256" i="10" s="1"/>
  <c r="Y256" i="10" s="1"/>
  <c r="R257" i="10"/>
  <c r="W339" i="10"/>
  <c r="AC253" i="10"/>
  <c r="AA254" i="10"/>
  <c r="AD253" i="10"/>
  <c r="AG274" i="10" s="1"/>
  <c r="AB253" i="10"/>
  <c r="Z255" i="9"/>
  <c r="AB253" i="9"/>
  <c r="AD253" i="9"/>
  <c r="AG274" i="9" s="1"/>
  <c r="V340" i="9"/>
  <c r="S256" i="9"/>
  <c r="H257" i="9"/>
  <c r="W339" i="9"/>
  <c r="T257" i="9"/>
  <c r="L258" i="9" a="1"/>
  <c r="L258" i="9" s="1"/>
  <c r="R257" i="9"/>
  <c r="U256" i="9"/>
  <c r="X256" i="9" s="1"/>
  <c r="Y256" i="9" s="1"/>
  <c r="AC253" i="9"/>
  <c r="AA254" i="9"/>
  <c r="AE274" i="8"/>
  <c r="AF272" i="8"/>
  <c r="AF271" i="8"/>
  <c r="AE273" i="8"/>
  <c r="Z255" i="8"/>
  <c r="AD253" i="8"/>
  <c r="AG274" i="8" s="1"/>
  <c r="AB253" i="8"/>
  <c r="W339" i="8"/>
  <c r="V340" i="8"/>
  <c r="H257" i="8"/>
  <c r="S256" i="8"/>
  <c r="AC253" i="8"/>
  <c r="AA254" i="8"/>
  <c r="T258" i="8"/>
  <c r="L259" i="8" a="1"/>
  <c r="L259" i="8" s="1"/>
  <c r="R257" i="8"/>
  <c r="U256" i="8"/>
  <c r="X256" i="8" s="1"/>
  <c r="Y256" i="8" s="1"/>
  <c r="Z255" i="7"/>
  <c r="R257" i="7"/>
  <c r="U256" i="7"/>
  <c r="X256" i="7" s="1"/>
  <c r="Y256" i="7" s="1"/>
  <c r="L258" i="7" a="1"/>
  <c r="L258" i="7" s="1"/>
  <c r="T257" i="7"/>
  <c r="V340" i="7"/>
  <c r="S256" i="7"/>
  <c r="H257" i="7"/>
  <c r="AA254" i="7"/>
  <c r="AC253" i="7"/>
  <c r="AD253" i="7"/>
  <c r="AB253" i="7"/>
  <c r="W339" i="7"/>
  <c r="Z255" i="6"/>
  <c r="W339" i="6"/>
  <c r="R257" i="6"/>
  <c r="U256" i="6"/>
  <c r="X256" i="6" s="1"/>
  <c r="Y256" i="6" s="1"/>
  <c r="V340" i="6"/>
  <c r="H257" i="6"/>
  <c r="S256" i="6"/>
  <c r="T258" i="6"/>
  <c r="L259" i="6" a="1"/>
  <c r="L259" i="6" s="1"/>
  <c r="AB253" i="6"/>
  <c r="AD253" i="6"/>
  <c r="AA254" i="6"/>
  <c r="AC253" i="6"/>
  <c r="AE263" i="5"/>
  <c r="AF261" i="5"/>
  <c r="AF262" i="5"/>
  <c r="AE264" i="5"/>
  <c r="Z255" i="5"/>
  <c r="AD253" i="5"/>
  <c r="AG274" i="5" s="1"/>
  <c r="AB253" i="5"/>
  <c r="R257" i="5"/>
  <c r="U256" i="5"/>
  <c r="X256" i="5" s="1"/>
  <c r="Y256" i="5" s="1"/>
  <c r="L259" i="5" a="1"/>
  <c r="L259" i="5" s="1"/>
  <c r="T258" i="5"/>
  <c r="V340" i="5"/>
  <c r="S256" i="5"/>
  <c r="H257" i="5"/>
  <c r="W339" i="5"/>
  <c r="AC253" i="5"/>
  <c r="AA254" i="5"/>
  <c r="Z255" i="4"/>
  <c r="W339" i="4"/>
  <c r="V340" i="4"/>
  <c r="S256" i="4"/>
  <c r="H257" i="4"/>
  <c r="AB253" i="4"/>
  <c r="AD253" i="4"/>
  <c r="AG274" i="4" s="1"/>
  <c r="R257" i="4"/>
  <c r="U256" i="4"/>
  <c r="X256" i="4" s="1"/>
  <c r="Y256" i="4" s="1"/>
  <c r="AA254" i="4"/>
  <c r="AC253" i="4"/>
  <c r="L259" i="4" a="1"/>
  <c r="L259" i="4" s="1"/>
  <c r="T258" i="4"/>
  <c r="Z255" i="1"/>
  <c r="AF262" i="1"/>
  <c r="AD253" i="1"/>
  <c r="AG274" i="1" s="1"/>
  <c r="AB253" i="1"/>
  <c r="V340" i="1"/>
  <c r="H257" i="1"/>
  <c r="S256" i="1"/>
  <c r="L259" i="1" a="1"/>
  <c r="L259" i="1" s="1"/>
  <c r="T258" i="1"/>
  <c r="AE263" i="1"/>
  <c r="AE264" i="1" s="1"/>
  <c r="AF261" i="1"/>
  <c r="W339" i="1"/>
  <c r="U256" i="1"/>
  <c r="X256" i="1" s="1"/>
  <c r="Y256" i="1" s="1"/>
  <c r="R257" i="1"/>
  <c r="AA254" i="1"/>
  <c r="AC253" i="1"/>
  <c r="AF273" i="10" l="1"/>
  <c r="AE275" i="10"/>
  <c r="AE275" i="9"/>
  <c r="AF273" i="9"/>
  <c r="AF267" i="4"/>
  <c r="AE269" i="4"/>
  <c r="AE270" i="4"/>
  <c r="AF268" i="4"/>
  <c r="AG274" i="6"/>
  <c r="AG274" i="7"/>
  <c r="AF253" i="11"/>
  <c r="AG274" i="11" s="1"/>
  <c r="AF274" i="10"/>
  <c r="AE276" i="10"/>
  <c r="AE276" i="9"/>
  <c r="AF274" i="9"/>
  <c r="AE256" i="7"/>
  <c r="AF254" i="7"/>
  <c r="AF255" i="7"/>
  <c r="AE257" i="7"/>
  <c r="AF255" i="6"/>
  <c r="AE256" i="6"/>
  <c r="AF254" i="6"/>
  <c r="Z256" i="11"/>
  <c r="W340" i="11"/>
  <c r="R258" i="11"/>
  <c r="U257" i="11"/>
  <c r="X257" i="11" s="1"/>
  <c r="Y257" i="11" s="1"/>
  <c r="AB254" i="11"/>
  <c r="AD254" i="11"/>
  <c r="V341" i="11"/>
  <c r="H258" i="11"/>
  <c r="S257" i="11"/>
  <c r="L260" i="11" a="1"/>
  <c r="L260" i="11" s="1"/>
  <c r="T259" i="11"/>
  <c r="AC254" i="11"/>
  <c r="AE254" i="11" s="1"/>
  <c r="AA255" i="11"/>
  <c r="Z256" i="10"/>
  <c r="U257" i="10"/>
  <c r="X257" i="10" s="1"/>
  <c r="Y257" i="10" s="1"/>
  <c r="R258" i="10"/>
  <c r="W340" i="10"/>
  <c r="T258" i="10"/>
  <c r="L259" i="10" a="1"/>
  <c r="L259" i="10" s="1"/>
  <c r="AA255" i="10"/>
  <c r="AC254" i="10"/>
  <c r="V341" i="10"/>
  <c r="H258" i="10"/>
  <c r="S257" i="10"/>
  <c r="AD254" i="10"/>
  <c r="AG275" i="10" s="1"/>
  <c r="AB254" i="10"/>
  <c r="Z256" i="9"/>
  <c r="V341" i="9"/>
  <c r="S257" i="9"/>
  <c r="H258" i="9"/>
  <c r="U257" i="9"/>
  <c r="X257" i="9" s="1"/>
  <c r="Y257" i="9" s="1"/>
  <c r="R258" i="9"/>
  <c r="W340" i="9"/>
  <c r="T258" i="9"/>
  <c r="L259" i="9" a="1"/>
  <c r="L259" i="9" s="1"/>
  <c r="AC254" i="9"/>
  <c r="AA255" i="9"/>
  <c r="AD254" i="9"/>
  <c r="AG275" i="9" s="1"/>
  <c r="AB254" i="9"/>
  <c r="AF273" i="8"/>
  <c r="AE275" i="8"/>
  <c r="AE276" i="8"/>
  <c r="AF274" i="8"/>
  <c r="Z256" i="8"/>
  <c r="T259" i="8"/>
  <c r="L260" i="8" a="1"/>
  <c r="L260" i="8" s="1"/>
  <c r="AD254" i="8"/>
  <c r="AG275" i="8" s="1"/>
  <c r="AB254" i="8"/>
  <c r="V341" i="8"/>
  <c r="H258" i="8"/>
  <c r="S257" i="8"/>
  <c r="W340" i="8"/>
  <c r="U257" i="8"/>
  <c r="X257" i="8" s="1"/>
  <c r="Y257" i="8" s="1"/>
  <c r="R258" i="8"/>
  <c r="AA255" i="8"/>
  <c r="AC254" i="8"/>
  <c r="Z256" i="7"/>
  <c r="AB254" i="7"/>
  <c r="AD254" i="7"/>
  <c r="W340" i="7"/>
  <c r="R258" i="7"/>
  <c r="U257" i="7"/>
  <c r="X257" i="7" s="1"/>
  <c r="Y257" i="7" s="1"/>
  <c r="V341" i="7"/>
  <c r="H258" i="7"/>
  <c r="S257" i="7"/>
  <c r="AA255" i="7"/>
  <c r="AC254" i="7"/>
  <c r="T258" i="7"/>
  <c r="L259" i="7" a="1"/>
  <c r="L259" i="7" s="1"/>
  <c r="Z256" i="6"/>
  <c r="T259" i="6"/>
  <c r="L260" i="6" a="1"/>
  <c r="L260" i="6" s="1"/>
  <c r="V341" i="6"/>
  <c r="H258" i="6"/>
  <c r="S257" i="6"/>
  <c r="W340" i="6"/>
  <c r="AB254" i="6"/>
  <c r="AD254" i="6"/>
  <c r="AG275" i="6" s="1"/>
  <c r="AA255" i="6"/>
  <c r="AC254" i="6"/>
  <c r="U257" i="6"/>
  <c r="X257" i="6" s="1"/>
  <c r="Y257" i="6" s="1"/>
  <c r="R258" i="6"/>
  <c r="AE266" i="5"/>
  <c r="AF264" i="5"/>
  <c r="AF263" i="5"/>
  <c r="AE265" i="5"/>
  <c r="Z256" i="5"/>
  <c r="V341" i="5"/>
  <c r="S257" i="5"/>
  <c r="H258" i="5"/>
  <c r="AD254" i="5"/>
  <c r="AG275" i="5" s="1"/>
  <c r="AB254" i="5"/>
  <c r="W340" i="5"/>
  <c r="AA255" i="5"/>
  <c r="AC254" i="5"/>
  <c r="T259" i="5"/>
  <c r="L260" i="5" a="1"/>
  <c r="L260" i="5" s="1"/>
  <c r="R258" i="5"/>
  <c r="U257" i="5"/>
  <c r="X257" i="5" s="1"/>
  <c r="Y257" i="5" s="1"/>
  <c r="Z256" i="4"/>
  <c r="T259" i="4"/>
  <c r="L260" i="4" a="1"/>
  <c r="L260" i="4" s="1"/>
  <c r="U257" i="4"/>
  <c r="X257" i="4" s="1"/>
  <c r="Y257" i="4" s="1"/>
  <c r="R258" i="4"/>
  <c r="V341" i="4"/>
  <c r="S257" i="4"/>
  <c r="H258" i="4"/>
  <c r="AC254" i="4"/>
  <c r="AA255" i="4"/>
  <c r="AD254" i="4"/>
  <c r="AG275" i="4" s="1"/>
  <c r="AB254" i="4"/>
  <c r="W340" i="4"/>
  <c r="Z256" i="1"/>
  <c r="AF263" i="1"/>
  <c r="AE265" i="1"/>
  <c r="AE266" i="1" s="1"/>
  <c r="AF264" i="1"/>
  <c r="V341" i="1"/>
  <c r="H258" i="1"/>
  <c r="S257" i="1"/>
  <c r="W340" i="1"/>
  <c r="AC254" i="1"/>
  <c r="AA255" i="1"/>
  <c r="L260" i="1" a="1"/>
  <c r="L260" i="1" s="1"/>
  <c r="T259" i="1"/>
  <c r="AD254" i="1"/>
  <c r="AG275" i="1" s="1"/>
  <c r="AB254" i="1"/>
  <c r="R258" i="1"/>
  <c r="U257" i="1"/>
  <c r="X257" i="1" s="1"/>
  <c r="Y257" i="1" s="1"/>
  <c r="AF275" i="10" l="1"/>
  <c r="AE277" i="10"/>
  <c r="AF275" i="9"/>
  <c r="AE277" i="9"/>
  <c r="AF270" i="4"/>
  <c r="AE272" i="4"/>
  <c r="AG275" i="7"/>
  <c r="AE271" i="4"/>
  <c r="AF269" i="4"/>
  <c r="AF254" i="11"/>
  <c r="AG275" i="11" s="1"/>
  <c r="AF276" i="10"/>
  <c r="AE278" i="10"/>
  <c r="AE278" i="9"/>
  <c r="AF276" i="9"/>
  <c r="AE259" i="7"/>
  <c r="AF257" i="7"/>
  <c r="AF256" i="7"/>
  <c r="AE258" i="7"/>
  <c r="AF256" i="6"/>
  <c r="AE258" i="6"/>
  <c r="AE257" i="6"/>
  <c r="Z257" i="11"/>
  <c r="W341" i="11"/>
  <c r="T260" i="11"/>
  <c r="L261" i="11" a="1"/>
  <c r="L261" i="11" s="1"/>
  <c r="V342" i="11"/>
  <c r="S258" i="11"/>
  <c r="H259" i="11"/>
  <c r="R259" i="11"/>
  <c r="U258" i="11"/>
  <c r="X258" i="11" s="1"/>
  <c r="Y258" i="11" s="1"/>
  <c r="AD255" i="11"/>
  <c r="AB255" i="11"/>
  <c r="AC255" i="11"/>
  <c r="AE255" i="11" s="1"/>
  <c r="AA256" i="11"/>
  <c r="Z257" i="10"/>
  <c r="AB255" i="10"/>
  <c r="AD255" i="10"/>
  <c r="AG276" i="10" s="1"/>
  <c r="W341" i="10"/>
  <c r="V342" i="10"/>
  <c r="H259" i="10"/>
  <c r="S258" i="10"/>
  <c r="U258" i="10"/>
  <c r="X258" i="10" s="1"/>
  <c r="Y258" i="10" s="1"/>
  <c r="R259" i="10"/>
  <c r="L260" i="10" a="1"/>
  <c r="L260" i="10" s="1"/>
  <c r="T259" i="10"/>
  <c r="AC255" i="10"/>
  <c r="AA256" i="10"/>
  <c r="Z257" i="9"/>
  <c r="AD255" i="9"/>
  <c r="AG276" i="9" s="1"/>
  <c r="AB255" i="9"/>
  <c r="U258" i="9"/>
  <c r="X258" i="9" s="1"/>
  <c r="Y258" i="9" s="1"/>
  <c r="R259" i="9"/>
  <c r="L260" i="9" a="1"/>
  <c r="L260" i="9" s="1"/>
  <c r="T259" i="9"/>
  <c r="V342" i="9"/>
  <c r="H259" i="9"/>
  <c r="S258" i="9"/>
  <c r="W341" i="9"/>
  <c r="AA256" i="9"/>
  <c r="AC255" i="9"/>
  <c r="AE278" i="8"/>
  <c r="AF276" i="8"/>
  <c r="AE277" i="8"/>
  <c r="AF275" i="8"/>
  <c r="Z257" i="8"/>
  <c r="U258" i="8"/>
  <c r="X258" i="8" s="1"/>
  <c r="Y258" i="8" s="1"/>
  <c r="R259" i="8"/>
  <c r="AD255" i="8"/>
  <c r="AG276" i="8" s="1"/>
  <c r="AB255" i="8"/>
  <c r="W341" i="8"/>
  <c r="V342" i="8"/>
  <c r="S258" i="8"/>
  <c r="H259" i="8"/>
  <c r="AA256" i="8"/>
  <c r="AC255" i="8"/>
  <c r="T260" i="8"/>
  <c r="L261" i="8" a="1"/>
  <c r="L261" i="8" s="1"/>
  <c r="Z257" i="7"/>
  <c r="W341" i="7"/>
  <c r="V342" i="7"/>
  <c r="S258" i="7"/>
  <c r="H259" i="7"/>
  <c r="T259" i="7"/>
  <c r="L260" i="7" a="1"/>
  <c r="L260" i="7" s="1"/>
  <c r="R259" i="7"/>
  <c r="U258" i="7"/>
  <c r="X258" i="7" s="1"/>
  <c r="Y258" i="7" s="1"/>
  <c r="AC255" i="7"/>
  <c r="AA256" i="7"/>
  <c r="AD255" i="7"/>
  <c r="AG276" i="7" s="1"/>
  <c r="AB255" i="7"/>
  <c r="Z257" i="6"/>
  <c r="V342" i="6"/>
  <c r="S258" i="6"/>
  <c r="H259" i="6"/>
  <c r="AD255" i="6"/>
  <c r="AG276" i="6" s="1"/>
  <c r="AB255" i="6"/>
  <c r="W341" i="6"/>
  <c r="T260" i="6"/>
  <c r="L261" i="6" a="1"/>
  <c r="L261" i="6" s="1"/>
  <c r="R259" i="6"/>
  <c r="U258" i="6"/>
  <c r="X258" i="6" s="1"/>
  <c r="Y258" i="6" s="1"/>
  <c r="AC255" i="6"/>
  <c r="AA256" i="6"/>
  <c r="AE267" i="5"/>
  <c r="AF265" i="5"/>
  <c r="AF266" i="5"/>
  <c r="AE268" i="5"/>
  <c r="Z257" i="5"/>
  <c r="T260" i="5"/>
  <c r="L261" i="5" a="1"/>
  <c r="L261" i="5" s="1"/>
  <c r="AB255" i="5"/>
  <c r="AD255" i="5"/>
  <c r="AG276" i="5" s="1"/>
  <c r="W341" i="5"/>
  <c r="R259" i="5"/>
  <c r="U258" i="5"/>
  <c r="X258" i="5" s="1"/>
  <c r="Y258" i="5" s="1"/>
  <c r="AA256" i="5"/>
  <c r="AC255" i="5"/>
  <c r="V342" i="5"/>
  <c r="S258" i="5"/>
  <c r="H259" i="5"/>
  <c r="Z257" i="4"/>
  <c r="V342" i="4"/>
  <c r="H259" i="4"/>
  <c r="S258" i="4"/>
  <c r="W341" i="4"/>
  <c r="R259" i="4"/>
  <c r="U258" i="4"/>
  <c r="X258" i="4" s="1"/>
  <c r="Y258" i="4" s="1"/>
  <c r="AD255" i="4"/>
  <c r="AG276" i="4" s="1"/>
  <c r="AB255" i="4"/>
  <c r="AA256" i="4"/>
  <c r="AC255" i="4"/>
  <c r="T260" i="4"/>
  <c r="L261" i="4" a="1"/>
  <c r="L261" i="4" s="1"/>
  <c r="Z257" i="1"/>
  <c r="L261" i="1" a="1"/>
  <c r="L261" i="1" s="1"/>
  <c r="T260" i="1"/>
  <c r="AE267" i="1"/>
  <c r="AF265" i="1"/>
  <c r="AD255" i="1"/>
  <c r="AG276" i="1" s="1"/>
  <c r="AB255" i="1"/>
  <c r="W341" i="1"/>
  <c r="AA256" i="1"/>
  <c r="AC255" i="1"/>
  <c r="V342" i="1"/>
  <c r="S258" i="1"/>
  <c r="H259" i="1"/>
  <c r="AE268" i="1"/>
  <c r="AF266" i="1"/>
  <c r="R259" i="1"/>
  <c r="U258" i="1"/>
  <c r="X258" i="1" s="1"/>
  <c r="Y258" i="1" s="1"/>
  <c r="AE279" i="10" l="1"/>
  <c r="AF277" i="10"/>
  <c r="AF277" i="9"/>
  <c r="AE279" i="9"/>
  <c r="AE273" i="4"/>
  <c r="AF271" i="4"/>
  <c r="AF272" i="4"/>
  <c r="AE274" i="4"/>
  <c r="AF255" i="11"/>
  <c r="AG276" i="11" s="1"/>
  <c r="AE280" i="10"/>
  <c r="AF278" i="10"/>
  <c r="AE280" i="9"/>
  <c r="AF278" i="9"/>
  <c r="AE260" i="7"/>
  <c r="AF258" i="7"/>
  <c r="AE261" i="7"/>
  <c r="AF259" i="7"/>
  <c r="AE259" i="6"/>
  <c r="AF257" i="6"/>
  <c r="AF258" i="6"/>
  <c r="AE260" i="6"/>
  <c r="Z258" i="11"/>
  <c r="U259" i="11"/>
  <c r="X259" i="11" s="1"/>
  <c r="Y259" i="11" s="1"/>
  <c r="R260" i="11"/>
  <c r="W342" i="11"/>
  <c r="L262" i="11" a="1"/>
  <c r="L262" i="11" s="1"/>
  <c r="T261" i="11"/>
  <c r="V343" i="11"/>
  <c r="H260" i="11"/>
  <c r="S259" i="11"/>
  <c r="AA257" i="11"/>
  <c r="AC256" i="11"/>
  <c r="AE256" i="11" s="1"/>
  <c r="AB256" i="11"/>
  <c r="AD256" i="11"/>
  <c r="Z258" i="10"/>
  <c r="V343" i="10"/>
  <c r="S259" i="10"/>
  <c r="H260" i="10"/>
  <c r="W342" i="10"/>
  <c r="L261" i="10" a="1"/>
  <c r="L261" i="10" s="1"/>
  <c r="T260" i="10"/>
  <c r="R260" i="10"/>
  <c r="U259" i="10"/>
  <c r="X259" i="10" s="1"/>
  <c r="Y259" i="10" s="1"/>
  <c r="AA257" i="10"/>
  <c r="AC256" i="10"/>
  <c r="AD256" i="10"/>
  <c r="AG277" i="10" s="1"/>
  <c r="AB256" i="10"/>
  <c r="Z258" i="9"/>
  <c r="V343" i="9"/>
  <c r="H260" i="9"/>
  <c r="S259" i="9"/>
  <c r="W342" i="9"/>
  <c r="AD256" i="9"/>
  <c r="AG277" i="9" s="1"/>
  <c r="AB256" i="9"/>
  <c r="AA257" i="9"/>
  <c r="AC256" i="9"/>
  <c r="L261" i="9" a="1"/>
  <c r="L261" i="9" s="1"/>
  <c r="T260" i="9"/>
  <c r="R260" i="9"/>
  <c r="U259" i="9"/>
  <c r="X259" i="9" s="1"/>
  <c r="Y259" i="9" s="1"/>
  <c r="AF277" i="8"/>
  <c r="AE279" i="8"/>
  <c r="AF278" i="8"/>
  <c r="AE280" i="8"/>
  <c r="Z258" i="8"/>
  <c r="V343" i="8"/>
  <c r="H260" i="8"/>
  <c r="S259" i="8"/>
  <c r="W342" i="8"/>
  <c r="AD256" i="8"/>
  <c r="AG277" i="8" s="1"/>
  <c r="AB256" i="8"/>
  <c r="U259" i="8"/>
  <c r="X259" i="8" s="1"/>
  <c r="Y259" i="8" s="1"/>
  <c r="R260" i="8"/>
  <c r="L262" i="8" a="1"/>
  <c r="L262" i="8" s="1"/>
  <c r="T261" i="8"/>
  <c r="AC256" i="8"/>
  <c r="AA257" i="8"/>
  <c r="Z258" i="7"/>
  <c r="T260" i="7"/>
  <c r="L261" i="7" a="1"/>
  <c r="L261" i="7" s="1"/>
  <c r="AA257" i="7"/>
  <c r="AC256" i="7"/>
  <c r="AD256" i="7"/>
  <c r="AG277" i="7" s="1"/>
  <c r="AB256" i="7"/>
  <c r="U259" i="7"/>
  <c r="X259" i="7" s="1"/>
  <c r="Y259" i="7" s="1"/>
  <c r="R260" i="7"/>
  <c r="V343" i="7"/>
  <c r="H260" i="7"/>
  <c r="S259" i="7"/>
  <c r="W342" i="7"/>
  <c r="Z258" i="6"/>
  <c r="U259" i="6"/>
  <c r="X259" i="6" s="1"/>
  <c r="Y259" i="6" s="1"/>
  <c r="R260" i="6"/>
  <c r="L262" i="6" a="1"/>
  <c r="L262" i="6" s="1"/>
  <c r="T261" i="6"/>
  <c r="AB256" i="6"/>
  <c r="AD256" i="6"/>
  <c r="AG277" i="6" s="1"/>
  <c r="W342" i="6"/>
  <c r="AC256" i="6"/>
  <c r="AA257" i="6"/>
  <c r="V343" i="6"/>
  <c r="S259" i="6"/>
  <c r="H260" i="6"/>
  <c r="AF268" i="5"/>
  <c r="AE270" i="5"/>
  <c r="AF267" i="5"/>
  <c r="AE269" i="5"/>
  <c r="Z258" i="5"/>
  <c r="AD256" i="5"/>
  <c r="AG277" i="5" s="1"/>
  <c r="AB256" i="5"/>
  <c r="U259" i="5"/>
  <c r="X259" i="5" s="1"/>
  <c r="Y259" i="5" s="1"/>
  <c r="R260" i="5"/>
  <c r="T261" i="5"/>
  <c r="L262" i="5" a="1"/>
  <c r="L262" i="5" s="1"/>
  <c r="V343" i="5"/>
  <c r="S259" i="5"/>
  <c r="H260" i="5"/>
  <c r="AC256" i="5"/>
  <c r="AA257" i="5"/>
  <c r="W342" i="5"/>
  <c r="Z258" i="4"/>
  <c r="T261" i="4"/>
  <c r="L262" i="4" a="1"/>
  <c r="L262" i="4" s="1"/>
  <c r="AB256" i="4"/>
  <c r="AD256" i="4"/>
  <c r="AG277" i="4" s="1"/>
  <c r="R260" i="4"/>
  <c r="U259" i="4"/>
  <c r="X259" i="4" s="1"/>
  <c r="Y259" i="4" s="1"/>
  <c r="AA257" i="4"/>
  <c r="AC256" i="4"/>
  <c r="V343" i="4"/>
  <c r="S259" i="4"/>
  <c r="H260" i="4"/>
  <c r="W342" i="4"/>
  <c r="Z258" i="1"/>
  <c r="AF268" i="1"/>
  <c r="AE270" i="1"/>
  <c r="AD256" i="1"/>
  <c r="AG277" i="1" s="1"/>
  <c r="AB256" i="1"/>
  <c r="V343" i="1"/>
  <c r="S259" i="1"/>
  <c r="H260" i="1"/>
  <c r="W342" i="1"/>
  <c r="T261" i="1"/>
  <c r="L262" i="1" a="1"/>
  <c r="L262" i="1" s="1"/>
  <c r="AF267" i="1"/>
  <c r="AE269" i="1"/>
  <c r="R260" i="1"/>
  <c r="U259" i="1"/>
  <c r="X259" i="1" s="1"/>
  <c r="Y259" i="1" s="1"/>
  <c r="AC256" i="1"/>
  <c r="AA257" i="1"/>
  <c r="AE281" i="10" l="1"/>
  <c r="AF279" i="10"/>
  <c r="AE281" i="9"/>
  <c r="AF279" i="9"/>
  <c r="AF274" i="4"/>
  <c r="AE276" i="4"/>
  <c r="AF273" i="4"/>
  <c r="AE275" i="4"/>
  <c r="AF256" i="11"/>
  <c r="AG277" i="11" s="1"/>
  <c r="AE282" i="10"/>
  <c r="AF280" i="10"/>
  <c r="AF280" i="9"/>
  <c r="AE282" i="9"/>
  <c r="AF261" i="7"/>
  <c r="AE263" i="7"/>
  <c r="AE262" i="7"/>
  <c r="AF260" i="7"/>
  <c r="AE262" i="6"/>
  <c r="AF260" i="6"/>
  <c r="AE261" i="6"/>
  <c r="AF259" i="6"/>
  <c r="Z259" i="11"/>
  <c r="V344" i="11"/>
  <c r="H261" i="11"/>
  <c r="S260" i="11"/>
  <c r="W343" i="11"/>
  <c r="AD257" i="11"/>
  <c r="AB257" i="11"/>
  <c r="T262" i="11"/>
  <c r="L263" i="11" a="1"/>
  <c r="L263" i="11" s="1"/>
  <c r="R261" i="11"/>
  <c r="U260" i="11"/>
  <c r="X260" i="11" s="1"/>
  <c r="Y260" i="11" s="1"/>
  <c r="AC257" i="11"/>
  <c r="AE257" i="11" s="1"/>
  <c r="AA258" i="11"/>
  <c r="Z259" i="10"/>
  <c r="AD257" i="10"/>
  <c r="AG278" i="10" s="1"/>
  <c r="AB257" i="10"/>
  <c r="V344" i="10"/>
  <c r="S260" i="10"/>
  <c r="H261" i="10"/>
  <c r="W343" i="10"/>
  <c r="R261" i="10"/>
  <c r="U260" i="10"/>
  <c r="X260" i="10" s="1"/>
  <c r="Y260" i="10" s="1"/>
  <c r="AC257" i="10"/>
  <c r="AA258" i="10"/>
  <c r="T261" i="10"/>
  <c r="L262" i="10" a="1"/>
  <c r="L262" i="10" s="1"/>
  <c r="Z259" i="9"/>
  <c r="L262" i="9" a="1"/>
  <c r="L262" i="9" s="1"/>
  <c r="T261" i="9"/>
  <c r="V344" i="9"/>
  <c r="S260" i="9"/>
  <c r="H261" i="9"/>
  <c r="W343" i="9"/>
  <c r="AD257" i="9"/>
  <c r="AG278" i="9" s="1"/>
  <c r="AB257" i="9"/>
  <c r="U260" i="9"/>
  <c r="X260" i="9" s="1"/>
  <c r="Y260" i="9" s="1"/>
  <c r="R261" i="9"/>
  <c r="AA258" i="9"/>
  <c r="AC257" i="9"/>
  <c r="AE282" i="8"/>
  <c r="AF280" i="8"/>
  <c r="AF279" i="8"/>
  <c r="AE281" i="8"/>
  <c r="Z259" i="8"/>
  <c r="V344" i="8"/>
  <c r="H261" i="8"/>
  <c r="S260" i="8"/>
  <c r="AD257" i="8"/>
  <c r="AG278" i="8" s="1"/>
  <c r="AB257" i="8"/>
  <c r="W343" i="8"/>
  <c r="L263" i="8" a="1"/>
  <c r="L263" i="8" s="1"/>
  <c r="T262" i="8"/>
  <c r="AA258" i="8"/>
  <c r="AC257" i="8"/>
  <c r="R261" i="8"/>
  <c r="U260" i="8"/>
  <c r="X260" i="8" s="1"/>
  <c r="Y260" i="8" s="1"/>
  <c r="Z259" i="7"/>
  <c r="V344" i="7"/>
  <c r="H261" i="7"/>
  <c r="S260" i="7"/>
  <c r="W343" i="7"/>
  <c r="R261" i="7"/>
  <c r="U260" i="7"/>
  <c r="X260" i="7" s="1"/>
  <c r="Y260" i="7" s="1"/>
  <c r="L262" i="7" a="1"/>
  <c r="L262" i="7" s="1"/>
  <c r="T261" i="7"/>
  <c r="AC257" i="7"/>
  <c r="AA258" i="7"/>
  <c r="AD257" i="7"/>
  <c r="AG278" i="7" s="1"/>
  <c r="AB257" i="7"/>
  <c r="Z259" i="6"/>
  <c r="AD257" i="6"/>
  <c r="AG278" i="6" s="1"/>
  <c r="AB257" i="6"/>
  <c r="U260" i="6"/>
  <c r="X260" i="6" s="1"/>
  <c r="Y260" i="6" s="1"/>
  <c r="R261" i="6"/>
  <c r="V344" i="6"/>
  <c r="H261" i="6"/>
  <c r="S260" i="6"/>
  <c r="AC257" i="6"/>
  <c r="AA258" i="6"/>
  <c r="T262" i="6"/>
  <c r="L263" i="6" a="1"/>
  <c r="L263" i="6" s="1"/>
  <c r="W343" i="6"/>
  <c r="AE271" i="5"/>
  <c r="AF269" i="5"/>
  <c r="AE272" i="5"/>
  <c r="AF270" i="5"/>
  <c r="Z259" i="5"/>
  <c r="W343" i="5"/>
  <c r="V344" i="5"/>
  <c r="H261" i="5"/>
  <c r="S260" i="5"/>
  <c r="U260" i="5"/>
  <c r="X260" i="5" s="1"/>
  <c r="Y260" i="5" s="1"/>
  <c r="R261" i="5"/>
  <c r="L263" i="5" a="1"/>
  <c r="L263" i="5" s="1"/>
  <c r="T262" i="5"/>
  <c r="AC257" i="5"/>
  <c r="AA258" i="5"/>
  <c r="AB257" i="5"/>
  <c r="AD257" i="5"/>
  <c r="AG278" i="5" s="1"/>
  <c r="Z259" i="4"/>
  <c r="W343" i="4"/>
  <c r="R261" i="4"/>
  <c r="U260" i="4"/>
  <c r="X260" i="4" s="1"/>
  <c r="Y260" i="4" s="1"/>
  <c r="L263" i="4" a="1"/>
  <c r="L263" i="4" s="1"/>
  <c r="T262" i="4"/>
  <c r="AC257" i="4"/>
  <c r="AA258" i="4"/>
  <c r="V344" i="4"/>
  <c r="S260" i="4"/>
  <c r="H261" i="4"/>
  <c r="AD257" i="4"/>
  <c r="AG278" i="4" s="1"/>
  <c r="AB257" i="4"/>
  <c r="Z259" i="1"/>
  <c r="T262" i="1"/>
  <c r="L263" i="1" a="1"/>
  <c r="L263" i="1" s="1"/>
  <c r="R261" i="1"/>
  <c r="U260" i="1"/>
  <c r="X260" i="1" s="1"/>
  <c r="Y260" i="1" s="1"/>
  <c r="AB257" i="1"/>
  <c r="AD257" i="1"/>
  <c r="AG278" i="1" s="1"/>
  <c r="W343" i="1"/>
  <c r="AF270" i="1"/>
  <c r="AE272" i="1"/>
  <c r="AC257" i="1"/>
  <c r="AA258" i="1"/>
  <c r="AF269" i="1"/>
  <c r="AE271" i="1"/>
  <c r="V344" i="1"/>
  <c r="S260" i="1"/>
  <c r="H261" i="1"/>
  <c r="AE283" i="10" l="1"/>
  <c r="AF281" i="10"/>
  <c r="AE283" i="9"/>
  <c r="AF281" i="9"/>
  <c r="AE277" i="4"/>
  <c r="AF275" i="4"/>
  <c r="AE278" i="4"/>
  <c r="AF276" i="4"/>
  <c r="AF257" i="11"/>
  <c r="AG278" i="11" s="1"/>
  <c r="AF282" i="10"/>
  <c r="AE284" i="10"/>
  <c r="AF282" i="9"/>
  <c r="AE284" i="9"/>
  <c r="AE264" i="7"/>
  <c r="AF262" i="7"/>
  <c r="AF263" i="7"/>
  <c r="AE265" i="7"/>
  <c r="AF261" i="6"/>
  <c r="AE263" i="6"/>
  <c r="AF262" i="6"/>
  <c r="AE264" i="6"/>
  <c r="Z260" i="11"/>
  <c r="R262" i="11"/>
  <c r="U261" i="11"/>
  <c r="X261" i="11" s="1"/>
  <c r="Y261" i="11" s="1"/>
  <c r="S261" i="11"/>
  <c r="V345" i="11"/>
  <c r="H262" i="11"/>
  <c r="L264" i="11" a="1"/>
  <c r="L264" i="11" s="1"/>
  <c r="T263" i="11"/>
  <c r="AB258" i="11"/>
  <c r="AD258" i="11"/>
  <c r="W344" i="11"/>
  <c r="AC258" i="11"/>
  <c r="AE258" i="11" s="1"/>
  <c r="AA259" i="11"/>
  <c r="Z260" i="10"/>
  <c r="V345" i="10"/>
  <c r="S261" i="10"/>
  <c r="H262" i="10"/>
  <c r="W344" i="10"/>
  <c r="R262" i="10"/>
  <c r="U261" i="10"/>
  <c r="X261" i="10" s="1"/>
  <c r="Y261" i="10" s="1"/>
  <c r="L263" i="10" a="1"/>
  <c r="L263" i="10" s="1"/>
  <c r="T262" i="10"/>
  <c r="AC258" i="10"/>
  <c r="AA259" i="10"/>
  <c r="AD258" i="10"/>
  <c r="AG279" i="10" s="1"/>
  <c r="AB258" i="10"/>
  <c r="Z260" i="9"/>
  <c r="AD258" i="9"/>
  <c r="AG279" i="9" s="1"/>
  <c r="AB258" i="9"/>
  <c r="W344" i="9"/>
  <c r="L263" i="9" a="1"/>
  <c r="L263" i="9" s="1"/>
  <c r="T262" i="9"/>
  <c r="U261" i="9"/>
  <c r="X261" i="9" s="1"/>
  <c r="Y261" i="9" s="1"/>
  <c r="R262" i="9"/>
  <c r="AA259" i="9"/>
  <c r="AC258" i="9"/>
  <c r="V345" i="9"/>
  <c r="H262" i="9"/>
  <c r="S261" i="9"/>
  <c r="AE283" i="8"/>
  <c r="AF281" i="8"/>
  <c r="AF282" i="8"/>
  <c r="AE284" i="8"/>
  <c r="Z260" i="8"/>
  <c r="U261" i="8"/>
  <c r="X261" i="8" s="1"/>
  <c r="Y261" i="8" s="1"/>
  <c r="R262" i="8"/>
  <c r="V345" i="8"/>
  <c r="S261" i="8"/>
  <c r="H262" i="8"/>
  <c r="W344" i="8"/>
  <c r="L264" i="8" a="1"/>
  <c r="L264" i="8" s="1"/>
  <c r="T263" i="8"/>
  <c r="AA259" i="8"/>
  <c r="AC258" i="8"/>
  <c r="AD258" i="8"/>
  <c r="AG279" i="8" s="1"/>
  <c r="AB258" i="8"/>
  <c r="Z260" i="7"/>
  <c r="L263" i="7" a="1"/>
  <c r="L263" i="7" s="1"/>
  <c r="T262" i="7"/>
  <c r="U261" i="7"/>
  <c r="X261" i="7" s="1"/>
  <c r="Y261" i="7" s="1"/>
  <c r="R262" i="7"/>
  <c r="V345" i="7"/>
  <c r="S261" i="7"/>
  <c r="H262" i="7"/>
  <c r="W344" i="7"/>
  <c r="AC258" i="7"/>
  <c r="AA259" i="7"/>
  <c r="AD258" i="7"/>
  <c r="AG279" i="7" s="1"/>
  <c r="AB258" i="7"/>
  <c r="Z260" i="6"/>
  <c r="V345" i="6"/>
  <c r="H262" i="6"/>
  <c r="S261" i="6"/>
  <c r="W344" i="6"/>
  <c r="U261" i="6"/>
  <c r="X261" i="6" s="1"/>
  <c r="Y261" i="6" s="1"/>
  <c r="R262" i="6"/>
  <c r="AD258" i="6"/>
  <c r="AG279" i="6" s="1"/>
  <c r="AB258" i="6"/>
  <c r="AC258" i="6"/>
  <c r="AA259" i="6"/>
  <c r="L264" i="6" a="1"/>
  <c r="L264" i="6" s="1"/>
  <c r="T263" i="6"/>
  <c r="AF272" i="5"/>
  <c r="AE274" i="5"/>
  <c r="AF271" i="5"/>
  <c r="AE273" i="5"/>
  <c r="Z260" i="5"/>
  <c r="AD258" i="5"/>
  <c r="AG279" i="5" s="1"/>
  <c r="AB258" i="5"/>
  <c r="U261" i="5"/>
  <c r="X261" i="5" s="1"/>
  <c r="Y261" i="5" s="1"/>
  <c r="R262" i="5"/>
  <c r="L264" i="5" a="1"/>
  <c r="L264" i="5" s="1"/>
  <c r="T263" i="5"/>
  <c r="W344" i="5"/>
  <c r="AC258" i="5"/>
  <c r="AA259" i="5"/>
  <c r="V345" i="5"/>
  <c r="H262" i="5"/>
  <c r="S261" i="5"/>
  <c r="Z260" i="4"/>
  <c r="AD258" i="4"/>
  <c r="AG279" i="4" s="1"/>
  <c r="AB258" i="4"/>
  <c r="L264" i="4" a="1"/>
  <c r="L264" i="4" s="1"/>
  <c r="T263" i="4"/>
  <c r="V345" i="4"/>
  <c r="S261" i="4"/>
  <c r="H262" i="4"/>
  <c r="W344" i="4"/>
  <c r="U261" i="4"/>
  <c r="X261" i="4" s="1"/>
  <c r="Y261" i="4" s="1"/>
  <c r="R262" i="4"/>
  <c r="AC258" i="4"/>
  <c r="AA259" i="4"/>
  <c r="Z260" i="1"/>
  <c r="AF271" i="1"/>
  <c r="AE273" i="1"/>
  <c r="AD258" i="1"/>
  <c r="AG279" i="1" s="1"/>
  <c r="AB258" i="1"/>
  <c r="AE274" i="1"/>
  <c r="AF272" i="1"/>
  <c r="T263" i="1"/>
  <c r="L264" i="1" a="1"/>
  <c r="L264" i="1" s="1"/>
  <c r="AC258" i="1"/>
  <c r="AA259" i="1"/>
  <c r="U261" i="1"/>
  <c r="X261" i="1" s="1"/>
  <c r="Y261" i="1" s="1"/>
  <c r="R262" i="1"/>
  <c r="V345" i="1"/>
  <c r="S261" i="1"/>
  <c r="H262" i="1"/>
  <c r="W344" i="1"/>
  <c r="AF283" i="10" l="1"/>
  <c r="AE285" i="10"/>
  <c r="AE285" i="9"/>
  <c r="AF283" i="9"/>
  <c r="AE280" i="4"/>
  <c r="AF278" i="4"/>
  <c r="AF277" i="4"/>
  <c r="AE279" i="4"/>
  <c r="AF258" i="11"/>
  <c r="AG279" i="11" s="1"/>
  <c r="AE286" i="10"/>
  <c r="AF284" i="10"/>
  <c r="AE286" i="9"/>
  <c r="AF284" i="9"/>
  <c r="AF265" i="7"/>
  <c r="AE267" i="7"/>
  <c r="AE266" i="7"/>
  <c r="AF264" i="7"/>
  <c r="AE266" i="6"/>
  <c r="AF264" i="6"/>
  <c r="AF263" i="6"/>
  <c r="AE265" i="6"/>
  <c r="Z261" i="11"/>
  <c r="L265" i="11" a="1"/>
  <c r="L265" i="11" s="1"/>
  <c r="T264" i="11"/>
  <c r="U262" i="11"/>
  <c r="X262" i="11" s="1"/>
  <c r="Y262" i="11" s="1"/>
  <c r="R263" i="11"/>
  <c r="V346" i="11"/>
  <c r="H263" i="11"/>
  <c r="S262" i="11"/>
  <c r="AD259" i="11"/>
  <c r="AB259" i="11"/>
  <c r="W345" i="11"/>
  <c r="AA260" i="11"/>
  <c r="AC259" i="11"/>
  <c r="AE259" i="11" s="1"/>
  <c r="Z261" i="10"/>
  <c r="T263" i="10"/>
  <c r="L264" i="10" a="1"/>
  <c r="L264" i="10" s="1"/>
  <c r="V346" i="10"/>
  <c r="S262" i="10"/>
  <c r="H263" i="10"/>
  <c r="W345" i="10"/>
  <c r="AD259" i="10"/>
  <c r="AG280" i="10" s="1"/>
  <c r="AB259" i="10"/>
  <c r="U262" i="10"/>
  <c r="X262" i="10" s="1"/>
  <c r="Y262" i="10" s="1"/>
  <c r="R263" i="10"/>
  <c r="AA260" i="10"/>
  <c r="AC259" i="10"/>
  <c r="Z261" i="9"/>
  <c r="R263" i="9"/>
  <c r="U262" i="9"/>
  <c r="X262" i="9" s="1"/>
  <c r="Y262" i="9" s="1"/>
  <c r="AD259" i="9"/>
  <c r="AG280" i="9" s="1"/>
  <c r="AB259" i="9"/>
  <c r="L264" i="9" a="1"/>
  <c r="L264" i="9" s="1"/>
  <c r="T263" i="9"/>
  <c r="V346" i="9"/>
  <c r="S262" i="9"/>
  <c r="H263" i="9"/>
  <c r="AC259" i="9"/>
  <c r="AA260" i="9"/>
  <c r="W345" i="9"/>
  <c r="AE286" i="8"/>
  <c r="AF284" i="8"/>
  <c r="AF283" i="8"/>
  <c r="AE285" i="8"/>
  <c r="Z261" i="8"/>
  <c r="AD259" i="8"/>
  <c r="AG280" i="8" s="1"/>
  <c r="AB259" i="8"/>
  <c r="W345" i="8"/>
  <c r="R263" i="8"/>
  <c r="U262" i="8"/>
  <c r="X262" i="8" s="1"/>
  <c r="Y262" i="8" s="1"/>
  <c r="T264" i="8"/>
  <c r="L265" i="8" a="1"/>
  <c r="L265" i="8" s="1"/>
  <c r="V346" i="8"/>
  <c r="H263" i="8"/>
  <c r="S262" i="8"/>
  <c r="AA260" i="8"/>
  <c r="AC259" i="8"/>
  <c r="Z261" i="7"/>
  <c r="U262" i="7"/>
  <c r="X262" i="7" s="1"/>
  <c r="Y262" i="7" s="1"/>
  <c r="R263" i="7"/>
  <c r="L264" i="7" a="1"/>
  <c r="L264" i="7" s="1"/>
  <c r="T263" i="7"/>
  <c r="W345" i="7"/>
  <c r="AC259" i="7"/>
  <c r="AA260" i="7"/>
  <c r="V346" i="7"/>
  <c r="H263" i="7"/>
  <c r="S262" i="7"/>
  <c r="AD259" i="7"/>
  <c r="AG280" i="7" s="1"/>
  <c r="AB259" i="7"/>
  <c r="Z261" i="6"/>
  <c r="U262" i="6"/>
  <c r="X262" i="6" s="1"/>
  <c r="Y262" i="6" s="1"/>
  <c r="R263" i="6"/>
  <c r="V346" i="6"/>
  <c r="H263" i="6"/>
  <c r="S262" i="6"/>
  <c r="W345" i="6"/>
  <c r="L265" i="6" a="1"/>
  <c r="L265" i="6" s="1"/>
  <c r="T264" i="6"/>
  <c r="AC259" i="6"/>
  <c r="AA260" i="6"/>
  <c r="AD259" i="6"/>
  <c r="AG280" i="6" s="1"/>
  <c r="AB259" i="6"/>
  <c r="AF274" i="5"/>
  <c r="AE276" i="5"/>
  <c r="AF273" i="5"/>
  <c r="AE275" i="5"/>
  <c r="Z261" i="5"/>
  <c r="AD259" i="5"/>
  <c r="AG280" i="5" s="1"/>
  <c r="AB259" i="5"/>
  <c r="L265" i="5" a="1"/>
  <c r="L265" i="5" s="1"/>
  <c r="T264" i="5"/>
  <c r="V346" i="5"/>
  <c r="H263" i="5"/>
  <c r="S262" i="5"/>
  <c r="AA260" i="5"/>
  <c r="AC259" i="5"/>
  <c r="U262" i="5"/>
  <c r="X262" i="5" s="1"/>
  <c r="Y262" i="5" s="1"/>
  <c r="R263" i="5"/>
  <c r="W345" i="5"/>
  <c r="Z261" i="4"/>
  <c r="U262" i="4"/>
  <c r="X262" i="4" s="1"/>
  <c r="Y262" i="4" s="1"/>
  <c r="R263" i="4"/>
  <c r="AD259" i="4"/>
  <c r="AG280" i="4" s="1"/>
  <c r="AB259" i="4"/>
  <c r="W345" i="4"/>
  <c r="L265" i="4" a="1"/>
  <c r="L265" i="4" s="1"/>
  <c r="T264" i="4"/>
  <c r="AA260" i="4"/>
  <c r="AC259" i="4"/>
  <c r="V346" i="4"/>
  <c r="H263" i="4"/>
  <c r="S262" i="4"/>
  <c r="Z261" i="1"/>
  <c r="U262" i="1"/>
  <c r="X262" i="1" s="1"/>
  <c r="Y262" i="1" s="1"/>
  <c r="R263" i="1"/>
  <c r="W345" i="1"/>
  <c r="AE275" i="1"/>
  <c r="AF273" i="1"/>
  <c r="AD259" i="1"/>
  <c r="AG280" i="1" s="1"/>
  <c r="AB259" i="1"/>
  <c r="L265" i="1" a="1"/>
  <c r="L265" i="1" s="1"/>
  <c r="T264" i="1"/>
  <c r="AA260" i="1"/>
  <c r="AC259" i="1"/>
  <c r="AE276" i="1"/>
  <c r="AF274" i="1"/>
  <c r="V346" i="1"/>
  <c r="H263" i="1"/>
  <c r="S262" i="1"/>
  <c r="AE287" i="10" l="1"/>
  <c r="AF285" i="10"/>
  <c r="AE287" i="9"/>
  <c r="AF285" i="9"/>
  <c r="AE281" i="4"/>
  <c r="AF279" i="4"/>
  <c r="AF280" i="4"/>
  <c r="AE282" i="4"/>
  <c r="AF259" i="11"/>
  <c r="AG280" i="11" s="1"/>
  <c r="AF286" i="10"/>
  <c r="AE288" i="10"/>
  <c r="AF286" i="9"/>
  <c r="AE288" i="9"/>
  <c r="AF266" i="7"/>
  <c r="AE268" i="7"/>
  <c r="AF267" i="7"/>
  <c r="AE269" i="7"/>
  <c r="AE267" i="6"/>
  <c r="AF265" i="6"/>
  <c r="AF266" i="6"/>
  <c r="AE268" i="6"/>
  <c r="Z262" i="11"/>
  <c r="W346" i="11"/>
  <c r="R264" i="11"/>
  <c r="U263" i="11"/>
  <c r="X263" i="11" s="1"/>
  <c r="Y263" i="11" s="1"/>
  <c r="L266" i="11" a="1"/>
  <c r="L266" i="11" s="1"/>
  <c r="T265" i="11"/>
  <c r="AD260" i="11"/>
  <c r="AB260" i="11"/>
  <c r="AC260" i="11"/>
  <c r="AE260" i="11" s="1"/>
  <c r="AA261" i="11"/>
  <c r="V347" i="11"/>
  <c r="H264" i="11"/>
  <c r="S263" i="11"/>
  <c r="Z262" i="10"/>
  <c r="V347" i="10"/>
  <c r="H264" i="10"/>
  <c r="S263" i="10"/>
  <c r="W346" i="10"/>
  <c r="T264" i="10"/>
  <c r="L265" i="10" a="1"/>
  <c r="L265" i="10" s="1"/>
  <c r="AB260" i="10"/>
  <c r="AD260" i="10"/>
  <c r="AG281" i="10" s="1"/>
  <c r="AC260" i="10"/>
  <c r="AA261" i="10"/>
  <c r="U263" i="10"/>
  <c r="X263" i="10" s="1"/>
  <c r="Y263" i="10" s="1"/>
  <c r="R264" i="10"/>
  <c r="Z262" i="9"/>
  <c r="V347" i="9"/>
  <c r="S263" i="9"/>
  <c r="H264" i="9"/>
  <c r="T264" i="9"/>
  <c r="L265" i="9" a="1"/>
  <c r="L265" i="9" s="1"/>
  <c r="W346" i="9"/>
  <c r="U263" i="9"/>
  <c r="X263" i="9" s="1"/>
  <c r="Y263" i="9" s="1"/>
  <c r="R264" i="9"/>
  <c r="AA261" i="9"/>
  <c r="AC260" i="9"/>
  <c r="AB260" i="9"/>
  <c r="AD260" i="9"/>
  <c r="AG281" i="9" s="1"/>
  <c r="AF285" i="8"/>
  <c r="AE287" i="8"/>
  <c r="AF286" i="8"/>
  <c r="AE288" i="8"/>
  <c r="Z262" i="8"/>
  <c r="L266" i="8" a="1"/>
  <c r="L266" i="8" s="1"/>
  <c r="T265" i="8"/>
  <c r="V347" i="8"/>
  <c r="S263" i="8"/>
  <c r="H264" i="8"/>
  <c r="AD260" i="8"/>
  <c r="AG281" i="8" s="1"/>
  <c r="AB260" i="8"/>
  <c r="AC260" i="8"/>
  <c r="AA261" i="8"/>
  <c r="W346" i="8"/>
  <c r="R264" i="8"/>
  <c r="U263" i="8"/>
  <c r="X263" i="8" s="1"/>
  <c r="Y263" i="8" s="1"/>
  <c r="Z262" i="7"/>
  <c r="V347" i="7"/>
  <c r="H264" i="7"/>
  <c r="S263" i="7"/>
  <c r="L265" i="7" a="1"/>
  <c r="L265" i="7" s="1"/>
  <c r="T264" i="7"/>
  <c r="W346" i="7"/>
  <c r="U263" i="7"/>
  <c r="X263" i="7" s="1"/>
  <c r="Y263" i="7" s="1"/>
  <c r="R264" i="7"/>
  <c r="AC260" i="7"/>
  <c r="AA261" i="7"/>
  <c r="AD260" i="7"/>
  <c r="AG281" i="7" s="1"/>
  <c r="AB260" i="7"/>
  <c r="Z262" i="6"/>
  <c r="W346" i="6"/>
  <c r="V347" i="6"/>
  <c r="H264" i="6"/>
  <c r="S263" i="6"/>
  <c r="AC260" i="6"/>
  <c r="AA261" i="6"/>
  <c r="L266" i="6" a="1"/>
  <c r="L266" i="6" s="1"/>
  <c r="T265" i="6"/>
  <c r="U263" i="6"/>
  <c r="X263" i="6" s="1"/>
  <c r="Y263" i="6" s="1"/>
  <c r="R264" i="6"/>
  <c r="AD260" i="6"/>
  <c r="AG281" i="6" s="1"/>
  <c r="AB260" i="6"/>
  <c r="AF275" i="5"/>
  <c r="AE277" i="5"/>
  <c r="AF276" i="5"/>
  <c r="AE278" i="5"/>
  <c r="Z262" i="5"/>
  <c r="V347" i="5"/>
  <c r="H264" i="5"/>
  <c r="S263" i="5"/>
  <c r="AD260" i="5"/>
  <c r="AG281" i="5" s="1"/>
  <c r="AB260" i="5"/>
  <c r="W346" i="5"/>
  <c r="U263" i="5"/>
  <c r="X263" i="5" s="1"/>
  <c r="Y263" i="5" s="1"/>
  <c r="R264" i="5"/>
  <c r="AC260" i="5"/>
  <c r="AA261" i="5"/>
  <c r="L266" i="5" a="1"/>
  <c r="L266" i="5" s="1"/>
  <c r="T265" i="5"/>
  <c r="Z262" i="4"/>
  <c r="V347" i="4"/>
  <c r="H264" i="4"/>
  <c r="S263" i="4"/>
  <c r="L266" i="4" a="1"/>
  <c r="L266" i="4" s="1"/>
  <c r="T265" i="4"/>
  <c r="W346" i="4"/>
  <c r="AD260" i="4"/>
  <c r="AG281" i="4" s="1"/>
  <c r="AB260" i="4"/>
  <c r="U263" i="4"/>
  <c r="X263" i="4" s="1"/>
  <c r="Y263" i="4" s="1"/>
  <c r="R264" i="4"/>
  <c r="AA261" i="4"/>
  <c r="AC260" i="4"/>
  <c r="Z262" i="1"/>
  <c r="AF275" i="1"/>
  <c r="AE277" i="1"/>
  <c r="R264" i="1"/>
  <c r="U263" i="1"/>
  <c r="X263" i="1" s="1"/>
  <c r="Y263" i="1" s="1"/>
  <c r="L266" i="1" a="1"/>
  <c r="L266" i="1" s="1"/>
  <c r="T265" i="1"/>
  <c r="AF276" i="1"/>
  <c r="AE278" i="1"/>
  <c r="V347" i="1"/>
  <c r="H264" i="1"/>
  <c r="S263" i="1"/>
  <c r="AC260" i="1"/>
  <c r="AA261" i="1"/>
  <c r="AB260" i="1"/>
  <c r="AD260" i="1"/>
  <c r="AG281" i="1" s="1"/>
  <c r="W346" i="1"/>
  <c r="AF287" i="10" l="1"/>
  <c r="AE289" i="10"/>
  <c r="AE289" i="9"/>
  <c r="AF287" i="9"/>
  <c r="AE284" i="4"/>
  <c r="AF282" i="4"/>
  <c r="AE283" i="4"/>
  <c r="AF281" i="4"/>
  <c r="AF260" i="11"/>
  <c r="AG281" i="11" s="1"/>
  <c r="AF288" i="10"/>
  <c r="AE290" i="10"/>
  <c r="AE290" i="9"/>
  <c r="AF288" i="9"/>
  <c r="AE271" i="7"/>
  <c r="AF269" i="7"/>
  <c r="AF268" i="7"/>
  <c r="AE270" i="7"/>
  <c r="AF268" i="6"/>
  <c r="AE270" i="6"/>
  <c r="AF267" i="6"/>
  <c r="AE269" i="6"/>
  <c r="Z263" i="11"/>
  <c r="U264" i="11"/>
  <c r="X264" i="11" s="1"/>
  <c r="Y264" i="11" s="1"/>
  <c r="R265" i="11"/>
  <c r="L267" i="11" a="1"/>
  <c r="L267" i="11" s="1"/>
  <c r="T266" i="11"/>
  <c r="V348" i="11"/>
  <c r="S264" i="11"/>
  <c r="H265" i="11"/>
  <c r="AA262" i="11"/>
  <c r="AC261" i="11"/>
  <c r="AE261" i="11" s="1"/>
  <c r="AD261" i="11"/>
  <c r="AB261" i="11"/>
  <c r="W347" i="11"/>
  <c r="Z263" i="10"/>
  <c r="V348" i="10"/>
  <c r="H265" i="10"/>
  <c r="S264" i="10"/>
  <c r="W347" i="10"/>
  <c r="T265" i="10"/>
  <c r="L266" i="10" a="1"/>
  <c r="L266" i="10" s="1"/>
  <c r="U264" i="10"/>
  <c r="X264" i="10" s="1"/>
  <c r="Y264" i="10" s="1"/>
  <c r="R265" i="10"/>
  <c r="AC261" i="10"/>
  <c r="AA262" i="10"/>
  <c r="AD261" i="10"/>
  <c r="AG282" i="10" s="1"/>
  <c r="AB261" i="10"/>
  <c r="Z263" i="9"/>
  <c r="R265" i="9"/>
  <c r="U264" i="9"/>
  <c r="X264" i="9" s="1"/>
  <c r="Y264" i="9" s="1"/>
  <c r="T265" i="9"/>
  <c r="L266" i="9" a="1"/>
  <c r="L266" i="9" s="1"/>
  <c r="V348" i="9"/>
  <c r="H265" i="9"/>
  <c r="S264" i="9"/>
  <c r="AD261" i="9"/>
  <c r="AG282" i="9" s="1"/>
  <c r="AB261" i="9"/>
  <c r="W347" i="9"/>
  <c r="AC261" i="9"/>
  <c r="AA262" i="9"/>
  <c r="AF288" i="8"/>
  <c r="AE290" i="8"/>
  <c r="AE289" i="8"/>
  <c r="AF287" i="8"/>
  <c r="Z263" i="8"/>
  <c r="AD261" i="8"/>
  <c r="AG282" i="8" s="1"/>
  <c r="AB261" i="8"/>
  <c r="T266" i="8"/>
  <c r="L267" i="8" a="1"/>
  <c r="L267" i="8" s="1"/>
  <c r="U264" i="8"/>
  <c r="X264" i="8" s="1"/>
  <c r="Y264" i="8" s="1"/>
  <c r="R265" i="8"/>
  <c r="V348" i="8"/>
  <c r="S264" i="8"/>
  <c r="H265" i="8"/>
  <c r="AA262" i="8"/>
  <c r="AC261" i="8"/>
  <c r="W347" i="8"/>
  <c r="Z263" i="7"/>
  <c r="R265" i="7"/>
  <c r="U264" i="7"/>
  <c r="X264" i="7" s="1"/>
  <c r="Y264" i="7" s="1"/>
  <c r="V348" i="7"/>
  <c r="H265" i="7"/>
  <c r="S264" i="7"/>
  <c r="W347" i="7"/>
  <c r="L266" i="7" a="1"/>
  <c r="L266" i="7" s="1"/>
  <c r="T265" i="7"/>
  <c r="AA262" i="7"/>
  <c r="AC261" i="7"/>
  <c r="AD261" i="7"/>
  <c r="AG282" i="7" s="1"/>
  <c r="AB261" i="7"/>
  <c r="Z263" i="6"/>
  <c r="AB261" i="6"/>
  <c r="AD261" i="6"/>
  <c r="AG282" i="6" s="1"/>
  <c r="V348" i="6"/>
  <c r="H265" i="6"/>
  <c r="S264" i="6"/>
  <c r="AA262" i="6"/>
  <c r="AC261" i="6"/>
  <c r="T266" i="6"/>
  <c r="L267" i="6" a="1"/>
  <c r="L267" i="6" s="1"/>
  <c r="W347" i="6"/>
  <c r="R265" i="6"/>
  <c r="U264" i="6"/>
  <c r="X264" i="6" s="1"/>
  <c r="Y264" i="6" s="1"/>
  <c r="AE280" i="5"/>
  <c r="AF278" i="5"/>
  <c r="AE279" i="5"/>
  <c r="AF277" i="5"/>
  <c r="Z263" i="5"/>
  <c r="U264" i="5"/>
  <c r="X264" i="5" s="1"/>
  <c r="Y264" i="5" s="1"/>
  <c r="R265" i="5"/>
  <c r="V348" i="5"/>
  <c r="H265" i="5"/>
  <c r="S264" i="5"/>
  <c r="L267" i="5" a="1"/>
  <c r="L267" i="5" s="1"/>
  <c r="T266" i="5"/>
  <c r="AA262" i="5"/>
  <c r="AC261" i="5"/>
  <c r="W347" i="5"/>
  <c r="AB261" i="5"/>
  <c r="AD261" i="5"/>
  <c r="AG282" i="5" s="1"/>
  <c r="Z263" i="4"/>
  <c r="U264" i="4"/>
  <c r="X264" i="4" s="1"/>
  <c r="Y264" i="4" s="1"/>
  <c r="R265" i="4"/>
  <c r="AB261" i="4"/>
  <c r="AD261" i="4"/>
  <c r="AG282" i="4" s="1"/>
  <c r="W347" i="4"/>
  <c r="AC261" i="4"/>
  <c r="AA262" i="4"/>
  <c r="L267" i="4" a="1"/>
  <c r="L267" i="4" s="1"/>
  <c r="T266" i="4"/>
  <c r="V348" i="4"/>
  <c r="H265" i="4"/>
  <c r="S264" i="4"/>
  <c r="Z263" i="1"/>
  <c r="W347" i="1"/>
  <c r="AD261" i="1"/>
  <c r="AG282" i="1" s="1"/>
  <c r="AB261" i="1"/>
  <c r="AF278" i="1"/>
  <c r="AE280" i="1"/>
  <c r="U264" i="1"/>
  <c r="X264" i="1" s="1"/>
  <c r="Y264" i="1" s="1"/>
  <c r="R265" i="1"/>
  <c r="V348" i="1"/>
  <c r="S264" i="1"/>
  <c r="H265" i="1"/>
  <c r="AA262" i="1"/>
  <c r="AC261" i="1"/>
  <c r="T266" i="1"/>
  <c r="L267" i="1" a="1"/>
  <c r="L267" i="1" s="1"/>
  <c r="AF277" i="1"/>
  <c r="AE279" i="1"/>
  <c r="AE291" i="10" l="1"/>
  <c r="AF289" i="10"/>
  <c r="AF289" i="9"/>
  <c r="AE291" i="9"/>
  <c r="AE285" i="4"/>
  <c r="AF283" i="4"/>
  <c r="AE286" i="4"/>
  <c r="AF284" i="4"/>
  <c r="AF261" i="11"/>
  <c r="AG282" i="11" s="1"/>
  <c r="AF290" i="10"/>
  <c r="AE292" i="10"/>
  <c r="AE292" i="9"/>
  <c r="AF290" i="9"/>
  <c r="AE272" i="7"/>
  <c r="AF270" i="7"/>
  <c r="AE273" i="7"/>
  <c r="AF271" i="7"/>
  <c r="AF269" i="6"/>
  <c r="AE271" i="6"/>
  <c r="AF270" i="6"/>
  <c r="AE272" i="6"/>
  <c r="Z264" i="11"/>
  <c r="W348" i="11"/>
  <c r="V349" i="11"/>
  <c r="H266" i="11"/>
  <c r="S265" i="11"/>
  <c r="R266" i="11"/>
  <c r="U265" i="11"/>
  <c r="X265" i="11" s="1"/>
  <c r="Y265" i="11" s="1"/>
  <c r="AD262" i="11"/>
  <c r="AB262" i="11"/>
  <c r="T267" i="11"/>
  <c r="L268" i="11" a="1"/>
  <c r="L268" i="11" s="1"/>
  <c r="AA263" i="11"/>
  <c r="AC262" i="11"/>
  <c r="AE262" i="11" s="1"/>
  <c r="Z264" i="10"/>
  <c r="V349" i="10"/>
  <c r="H266" i="10"/>
  <c r="S265" i="10"/>
  <c r="W348" i="10"/>
  <c r="L267" i="10" a="1"/>
  <c r="L267" i="10" s="1"/>
  <c r="T266" i="10"/>
  <c r="AA263" i="10"/>
  <c r="AC262" i="10"/>
  <c r="U265" i="10"/>
  <c r="X265" i="10" s="1"/>
  <c r="Y265" i="10" s="1"/>
  <c r="R266" i="10"/>
  <c r="AD262" i="10"/>
  <c r="AG283" i="10" s="1"/>
  <c r="AB262" i="10"/>
  <c r="Z264" i="9"/>
  <c r="W348" i="9"/>
  <c r="V349" i="9"/>
  <c r="S265" i="9"/>
  <c r="H266" i="9"/>
  <c r="AD262" i="9"/>
  <c r="AG283" i="9" s="1"/>
  <c r="AB262" i="9"/>
  <c r="U265" i="9"/>
  <c r="X265" i="9" s="1"/>
  <c r="Y265" i="9" s="1"/>
  <c r="R266" i="9"/>
  <c r="L267" i="9" a="1"/>
  <c r="L267" i="9" s="1"/>
  <c r="T266" i="9"/>
  <c r="AC262" i="9"/>
  <c r="AA263" i="9"/>
  <c r="AE291" i="8"/>
  <c r="AF289" i="8"/>
  <c r="AF290" i="8"/>
  <c r="AE292" i="8"/>
  <c r="Z264" i="8"/>
  <c r="AB262" i="8"/>
  <c r="AD262" i="8"/>
  <c r="AG283" i="8" s="1"/>
  <c r="V349" i="8"/>
  <c r="H266" i="8"/>
  <c r="S265" i="8"/>
  <c r="W348" i="8"/>
  <c r="T267" i="8"/>
  <c r="L268" i="8" a="1"/>
  <c r="L268" i="8" s="1"/>
  <c r="AC262" i="8"/>
  <c r="AA263" i="8"/>
  <c r="R266" i="8"/>
  <c r="U265" i="8"/>
  <c r="X265" i="8" s="1"/>
  <c r="Y265" i="8" s="1"/>
  <c r="Z264" i="7"/>
  <c r="V349" i="7"/>
  <c r="H266" i="7"/>
  <c r="S265" i="7"/>
  <c r="W348" i="7"/>
  <c r="T266" i="7"/>
  <c r="L267" i="7" a="1"/>
  <c r="L267" i="7" s="1"/>
  <c r="AB262" i="7"/>
  <c r="AD262" i="7"/>
  <c r="AG283" i="7" s="1"/>
  <c r="R266" i="7"/>
  <c r="U265" i="7"/>
  <c r="X265" i="7" s="1"/>
  <c r="Y265" i="7" s="1"/>
  <c r="AC262" i="7"/>
  <c r="AA263" i="7"/>
  <c r="Z264" i="6"/>
  <c r="L268" i="6" a="1"/>
  <c r="L268" i="6" s="1"/>
  <c r="T267" i="6"/>
  <c r="W348" i="6"/>
  <c r="AB262" i="6"/>
  <c r="AD262" i="6"/>
  <c r="AG283" i="6" s="1"/>
  <c r="V349" i="6"/>
  <c r="H266" i="6"/>
  <c r="S265" i="6"/>
  <c r="R266" i="6"/>
  <c r="U265" i="6"/>
  <c r="X265" i="6" s="1"/>
  <c r="Y265" i="6" s="1"/>
  <c r="AA263" i="6"/>
  <c r="AC262" i="6"/>
  <c r="AE281" i="5"/>
  <c r="AF279" i="5"/>
  <c r="AE282" i="5"/>
  <c r="AF280" i="5"/>
  <c r="Z264" i="5"/>
  <c r="R266" i="5"/>
  <c r="U265" i="5"/>
  <c r="X265" i="5" s="1"/>
  <c r="Y265" i="5" s="1"/>
  <c r="AD262" i="5"/>
  <c r="AG283" i="5" s="1"/>
  <c r="AB262" i="5"/>
  <c r="V349" i="5"/>
  <c r="H266" i="5"/>
  <c r="S265" i="5"/>
  <c r="T267" i="5"/>
  <c r="L268" i="5" a="1"/>
  <c r="L268" i="5" s="1"/>
  <c r="W348" i="5"/>
  <c r="AA263" i="5"/>
  <c r="AC262" i="5"/>
  <c r="Z264" i="4"/>
  <c r="W348" i="4"/>
  <c r="AD262" i="4"/>
  <c r="AG283" i="4" s="1"/>
  <c r="AB262" i="4"/>
  <c r="V349" i="4"/>
  <c r="H266" i="4"/>
  <c r="S265" i="4"/>
  <c r="T267" i="4"/>
  <c r="L268" i="4" a="1"/>
  <c r="L268" i="4" s="1"/>
  <c r="R266" i="4"/>
  <c r="U265" i="4"/>
  <c r="X265" i="4" s="1"/>
  <c r="Y265" i="4" s="1"/>
  <c r="AC262" i="4"/>
  <c r="AA263" i="4"/>
  <c r="Z264" i="1"/>
  <c r="V349" i="1"/>
  <c r="H266" i="1"/>
  <c r="S265" i="1"/>
  <c r="W348" i="1"/>
  <c r="AE282" i="1"/>
  <c r="AF280" i="1"/>
  <c r="AF279" i="1"/>
  <c r="AE281" i="1"/>
  <c r="AD262" i="1"/>
  <c r="AG283" i="1" s="1"/>
  <c r="AB262" i="1"/>
  <c r="U265" i="1"/>
  <c r="X265" i="1" s="1"/>
  <c r="Y265" i="1" s="1"/>
  <c r="R266" i="1"/>
  <c r="AA263" i="1"/>
  <c r="AC262" i="1"/>
  <c r="L268" i="1" a="1"/>
  <c r="L268" i="1" s="1"/>
  <c r="T267" i="1"/>
  <c r="AE293" i="10" l="1"/>
  <c r="AF291" i="10"/>
  <c r="AE293" i="9"/>
  <c r="AF291" i="9"/>
  <c r="AE288" i="4"/>
  <c r="AF286" i="4"/>
  <c r="AF285" i="4"/>
  <c r="AE287" i="4"/>
  <c r="AF262" i="11"/>
  <c r="AG283" i="11" s="1"/>
  <c r="AE294" i="10"/>
  <c r="AF292" i="10"/>
  <c r="AF292" i="9"/>
  <c r="AE294" i="9"/>
  <c r="AE275" i="7"/>
  <c r="AF273" i="7"/>
  <c r="AE274" i="7"/>
  <c r="AF272" i="7"/>
  <c r="AE274" i="6"/>
  <c r="AF272" i="6"/>
  <c r="AE273" i="6"/>
  <c r="AF271" i="6"/>
  <c r="Z265" i="11"/>
  <c r="R267" i="11"/>
  <c r="U266" i="11"/>
  <c r="X266" i="11" s="1"/>
  <c r="Y266" i="11" s="1"/>
  <c r="V350" i="11"/>
  <c r="S266" i="11"/>
  <c r="H267" i="11"/>
  <c r="W349" i="11"/>
  <c r="AB263" i="11"/>
  <c r="AD263" i="11"/>
  <c r="AA264" i="11"/>
  <c r="AC263" i="11"/>
  <c r="AE263" i="11" s="1"/>
  <c r="T268" i="11"/>
  <c r="L269" i="11" a="1"/>
  <c r="L269" i="11" s="1"/>
  <c r="Z265" i="10"/>
  <c r="V350" i="10"/>
  <c r="H267" i="10"/>
  <c r="S266" i="10"/>
  <c r="W349" i="10"/>
  <c r="AD263" i="10"/>
  <c r="AG284" i="10" s="1"/>
  <c r="AB263" i="10"/>
  <c r="L268" i="10" a="1"/>
  <c r="L268" i="10" s="1"/>
  <c r="T267" i="10"/>
  <c r="AC263" i="10"/>
  <c r="AA264" i="10"/>
  <c r="U266" i="10"/>
  <c r="X266" i="10" s="1"/>
  <c r="Y266" i="10" s="1"/>
  <c r="R267" i="10"/>
  <c r="Z265" i="9"/>
  <c r="U266" i="9"/>
  <c r="X266" i="9" s="1"/>
  <c r="Y266" i="9" s="1"/>
  <c r="R267" i="9"/>
  <c r="W349" i="9"/>
  <c r="L268" i="9" a="1"/>
  <c r="L268" i="9" s="1"/>
  <c r="T267" i="9"/>
  <c r="AD263" i="9"/>
  <c r="AG284" i="9" s="1"/>
  <c r="AB263" i="9"/>
  <c r="V350" i="9"/>
  <c r="H267" i="9"/>
  <c r="S266" i="9"/>
  <c r="AC263" i="9"/>
  <c r="AA264" i="9"/>
  <c r="AE294" i="8"/>
  <c r="AF292" i="8"/>
  <c r="AF291" i="8"/>
  <c r="AE293" i="8"/>
  <c r="Z265" i="8"/>
  <c r="U266" i="8"/>
  <c r="X266" i="8" s="1"/>
  <c r="Y266" i="8" s="1"/>
  <c r="R267" i="8"/>
  <c r="AD263" i="8"/>
  <c r="AG284" i="8" s="1"/>
  <c r="AB263" i="8"/>
  <c r="W349" i="8"/>
  <c r="T268" i="8"/>
  <c r="L269" i="8" a="1"/>
  <c r="L269" i="8" s="1"/>
  <c r="V350" i="8"/>
  <c r="S266" i="8"/>
  <c r="H267" i="8"/>
  <c r="AC263" i="8"/>
  <c r="AA264" i="8"/>
  <c r="Z265" i="7"/>
  <c r="R267" i="7"/>
  <c r="U266" i="7"/>
  <c r="X266" i="7" s="1"/>
  <c r="Y266" i="7" s="1"/>
  <c r="T267" i="7"/>
  <c r="L268" i="7" a="1"/>
  <c r="L268" i="7" s="1"/>
  <c r="W349" i="7"/>
  <c r="V350" i="7"/>
  <c r="S266" i="7"/>
  <c r="H267" i="7"/>
  <c r="AC263" i="7"/>
  <c r="AA264" i="7"/>
  <c r="AD263" i="7"/>
  <c r="AG284" i="7" s="1"/>
  <c r="AB263" i="7"/>
  <c r="Z265" i="6"/>
  <c r="R267" i="6"/>
  <c r="U266" i="6"/>
  <c r="X266" i="6" s="1"/>
  <c r="Y266" i="6" s="1"/>
  <c r="W349" i="6"/>
  <c r="T268" i="6"/>
  <c r="L269" i="6" a="1"/>
  <c r="L269" i="6" s="1"/>
  <c r="V350" i="6"/>
  <c r="S266" i="6"/>
  <c r="H267" i="6"/>
  <c r="AC263" i="6"/>
  <c r="AA264" i="6"/>
  <c r="AD263" i="6"/>
  <c r="AG284" i="6" s="1"/>
  <c r="AB263" i="6"/>
  <c r="AF282" i="5"/>
  <c r="AE284" i="5"/>
  <c r="AE283" i="5"/>
  <c r="AF281" i="5"/>
  <c r="Z265" i="5"/>
  <c r="V350" i="5"/>
  <c r="S266" i="5"/>
  <c r="H267" i="5"/>
  <c r="W349" i="5"/>
  <c r="T268" i="5"/>
  <c r="L269" i="5" a="1"/>
  <c r="L269" i="5" s="1"/>
  <c r="R267" i="5"/>
  <c r="U266" i="5"/>
  <c r="X266" i="5" s="1"/>
  <c r="Y266" i="5" s="1"/>
  <c r="AB263" i="5"/>
  <c r="AD263" i="5"/>
  <c r="AG284" i="5" s="1"/>
  <c r="AC263" i="5"/>
  <c r="AA264" i="5"/>
  <c r="Z265" i="4"/>
  <c r="AB263" i="4"/>
  <c r="AD263" i="4"/>
  <c r="AG284" i="4" s="1"/>
  <c r="R267" i="4"/>
  <c r="U266" i="4"/>
  <c r="X266" i="4" s="1"/>
  <c r="Y266" i="4" s="1"/>
  <c r="W349" i="4"/>
  <c r="AA264" i="4"/>
  <c r="AC263" i="4"/>
  <c r="T268" i="4"/>
  <c r="L269" i="4" a="1"/>
  <c r="L269" i="4" s="1"/>
  <c r="V350" i="4"/>
  <c r="H267" i="4"/>
  <c r="S266" i="4"/>
  <c r="Z265" i="1"/>
  <c r="AD263" i="1"/>
  <c r="AG284" i="1" s="1"/>
  <c r="AB263" i="1"/>
  <c r="AE283" i="1"/>
  <c r="AF281" i="1"/>
  <c r="V350" i="1"/>
  <c r="S266" i="1"/>
  <c r="H267" i="1"/>
  <c r="U266" i="1"/>
  <c r="X266" i="1" s="1"/>
  <c r="Y266" i="1" s="1"/>
  <c r="R267" i="1"/>
  <c r="W349" i="1"/>
  <c r="AF282" i="1"/>
  <c r="AE284" i="1"/>
  <c r="AA264" i="1"/>
  <c r="AC263" i="1"/>
  <c r="L269" i="1" a="1"/>
  <c r="L269" i="1" s="1"/>
  <c r="T268" i="1"/>
  <c r="AF293" i="10" l="1"/>
  <c r="AE295" i="10"/>
  <c r="AE295" i="9"/>
  <c r="AF293" i="9"/>
  <c r="AE289" i="4"/>
  <c r="AF287" i="4"/>
  <c r="AF288" i="4"/>
  <c r="AE290" i="4"/>
  <c r="AF263" i="11"/>
  <c r="AG284" i="11" s="1"/>
  <c r="AF294" i="10"/>
  <c r="AE296" i="10"/>
  <c r="AF294" i="9"/>
  <c r="AE296" i="9"/>
  <c r="AF274" i="7"/>
  <c r="AE276" i="7"/>
  <c r="AE277" i="7"/>
  <c r="AF275" i="7"/>
  <c r="AE275" i="6"/>
  <c r="AF273" i="6"/>
  <c r="AF274" i="6"/>
  <c r="AE276" i="6"/>
  <c r="Z266" i="11"/>
  <c r="AB264" i="11"/>
  <c r="AD264" i="11"/>
  <c r="V351" i="11"/>
  <c r="S267" i="11"/>
  <c r="H268" i="11"/>
  <c r="W350" i="11"/>
  <c r="T269" i="11"/>
  <c r="L270" i="11" a="1"/>
  <c r="L270" i="11" s="1"/>
  <c r="R268" i="11"/>
  <c r="U267" i="11"/>
  <c r="X267" i="11" s="1"/>
  <c r="Y267" i="11" s="1"/>
  <c r="AA265" i="11"/>
  <c r="AC264" i="11"/>
  <c r="AE264" i="11" s="1"/>
  <c r="Z266" i="10"/>
  <c r="V351" i="10"/>
  <c r="S267" i="10"/>
  <c r="H268" i="10"/>
  <c r="U267" i="10"/>
  <c r="X267" i="10" s="1"/>
  <c r="Y267" i="10" s="1"/>
  <c r="R268" i="10"/>
  <c r="W350" i="10"/>
  <c r="AA265" i="10"/>
  <c r="AC264" i="10"/>
  <c r="L269" i="10" a="1"/>
  <c r="L269" i="10" s="1"/>
  <c r="T268" i="10"/>
  <c r="AD264" i="10"/>
  <c r="AG285" i="10" s="1"/>
  <c r="AB264" i="10"/>
  <c r="Z266" i="9"/>
  <c r="V351" i="9"/>
  <c r="H268" i="9"/>
  <c r="S267" i="9"/>
  <c r="U267" i="9"/>
  <c r="X267" i="9" s="1"/>
  <c r="Y267" i="9" s="1"/>
  <c r="R268" i="9"/>
  <c r="W350" i="9"/>
  <c r="AD264" i="9"/>
  <c r="AG285" i="9" s="1"/>
  <c r="AB264" i="9"/>
  <c r="L269" i="9" a="1"/>
  <c r="L269" i="9" s="1"/>
  <c r="T268" i="9"/>
  <c r="AC264" i="9"/>
  <c r="AA265" i="9"/>
  <c r="AF293" i="8"/>
  <c r="AE295" i="8"/>
  <c r="AF294" i="8"/>
  <c r="AE296" i="8"/>
  <c r="Z266" i="8"/>
  <c r="V351" i="8"/>
  <c r="H268" i="8"/>
  <c r="S267" i="8"/>
  <c r="U267" i="8"/>
  <c r="X267" i="8" s="1"/>
  <c r="Y267" i="8" s="1"/>
  <c r="R268" i="8"/>
  <c r="W350" i="8"/>
  <c r="AD264" i="8"/>
  <c r="AG285" i="8" s="1"/>
  <c r="AB264" i="8"/>
  <c r="AA265" i="8"/>
  <c r="AC264" i="8"/>
  <c r="L270" i="8" a="1"/>
  <c r="L270" i="8" s="1"/>
  <c r="T269" i="8"/>
  <c r="Z266" i="7"/>
  <c r="V351" i="7"/>
  <c r="H268" i="7"/>
  <c r="S267" i="7"/>
  <c r="W350" i="7"/>
  <c r="U267" i="7"/>
  <c r="X267" i="7" s="1"/>
  <c r="Y267" i="7" s="1"/>
  <c r="R268" i="7"/>
  <c r="T268" i="7"/>
  <c r="L269" i="7" a="1"/>
  <c r="L269" i="7" s="1"/>
  <c r="AA265" i="7"/>
  <c r="AC264" i="7"/>
  <c r="AD264" i="7"/>
  <c r="AG285" i="7" s="1"/>
  <c r="AB264" i="7"/>
  <c r="Z266" i="6"/>
  <c r="L270" i="6" a="1"/>
  <c r="L270" i="6" s="1"/>
  <c r="T269" i="6"/>
  <c r="U267" i="6"/>
  <c r="X267" i="6" s="1"/>
  <c r="Y267" i="6" s="1"/>
  <c r="R268" i="6"/>
  <c r="AB264" i="6"/>
  <c r="AD264" i="6"/>
  <c r="AG285" i="6" s="1"/>
  <c r="AC264" i="6"/>
  <c r="AA265" i="6"/>
  <c r="V351" i="6"/>
  <c r="S267" i="6"/>
  <c r="H268" i="6"/>
  <c r="W350" i="6"/>
  <c r="AE285" i="5"/>
  <c r="AF283" i="5"/>
  <c r="AE286" i="5"/>
  <c r="AF284" i="5"/>
  <c r="Z266" i="5"/>
  <c r="T269" i="5"/>
  <c r="L270" i="5" a="1"/>
  <c r="L270" i="5" s="1"/>
  <c r="W350" i="5"/>
  <c r="U267" i="5"/>
  <c r="X267" i="5" s="1"/>
  <c r="Y267" i="5" s="1"/>
  <c r="R268" i="5"/>
  <c r="AC264" i="5"/>
  <c r="AA265" i="5"/>
  <c r="V351" i="5"/>
  <c r="S267" i="5"/>
  <c r="H268" i="5"/>
  <c r="AD264" i="5"/>
  <c r="AG285" i="5" s="1"/>
  <c r="AB264" i="5"/>
  <c r="Z266" i="4"/>
  <c r="V351" i="4"/>
  <c r="H268" i="4"/>
  <c r="S267" i="4"/>
  <c r="W350" i="4"/>
  <c r="AD264" i="4"/>
  <c r="AG285" i="4" s="1"/>
  <c r="AB264" i="4"/>
  <c r="R268" i="4"/>
  <c r="U267" i="4"/>
  <c r="X267" i="4" s="1"/>
  <c r="Y267" i="4" s="1"/>
  <c r="AA265" i="4"/>
  <c r="AC264" i="4"/>
  <c r="T269" i="4"/>
  <c r="L270" i="4" a="1"/>
  <c r="L270" i="4" s="1"/>
  <c r="Z266" i="1"/>
  <c r="AD264" i="1"/>
  <c r="AG285" i="1" s="1"/>
  <c r="AB264" i="1"/>
  <c r="R268" i="1"/>
  <c r="U267" i="1"/>
  <c r="X267" i="1" s="1"/>
  <c r="Y267" i="1" s="1"/>
  <c r="W350" i="1"/>
  <c r="AF284" i="1"/>
  <c r="AE286" i="1"/>
  <c r="V351" i="1"/>
  <c r="H268" i="1"/>
  <c r="S267" i="1"/>
  <c r="AF283" i="1"/>
  <c r="AE285" i="1"/>
  <c r="AA265" i="1"/>
  <c r="AC264" i="1"/>
  <c r="T269" i="1"/>
  <c r="L270" i="1" a="1"/>
  <c r="L270" i="1" s="1"/>
  <c r="AE297" i="10" l="1"/>
  <c r="AF295" i="10"/>
  <c r="AE297" i="9"/>
  <c r="AF295" i="9"/>
  <c r="AF290" i="4"/>
  <c r="AE292" i="4"/>
  <c r="AF289" i="4"/>
  <c r="AE291" i="4"/>
  <c r="AF264" i="11"/>
  <c r="AG285" i="11"/>
  <c r="AF296" i="10"/>
  <c r="AE298" i="10"/>
  <c r="AF296" i="9"/>
  <c r="AE298" i="9"/>
  <c r="AF277" i="7"/>
  <c r="AE279" i="7"/>
  <c r="AF276" i="7"/>
  <c r="AE278" i="7"/>
  <c r="AE278" i="6"/>
  <c r="AF276" i="6"/>
  <c r="AE277" i="6"/>
  <c r="AF275" i="6"/>
  <c r="Z267" i="11"/>
  <c r="V352" i="11"/>
  <c r="S268" i="11"/>
  <c r="H269" i="11"/>
  <c r="AD265" i="11"/>
  <c r="AB265" i="11"/>
  <c r="W351" i="11"/>
  <c r="R269" i="11"/>
  <c r="U268" i="11"/>
  <c r="X268" i="11" s="1"/>
  <c r="Y268" i="11" s="1"/>
  <c r="AC265" i="11"/>
  <c r="AE265" i="11" s="1"/>
  <c r="AA266" i="11"/>
  <c r="T270" i="11"/>
  <c r="L271" i="11" a="1"/>
  <c r="L271" i="11" s="1"/>
  <c r="Z267" i="10"/>
  <c r="W351" i="10"/>
  <c r="L270" i="10" a="1"/>
  <c r="L270" i="10" s="1"/>
  <c r="T269" i="10"/>
  <c r="AD265" i="10"/>
  <c r="AG286" i="10" s="1"/>
  <c r="AB265" i="10"/>
  <c r="U268" i="10"/>
  <c r="X268" i="10" s="1"/>
  <c r="Y268" i="10" s="1"/>
  <c r="R269" i="10"/>
  <c r="V352" i="10"/>
  <c r="H269" i="10"/>
  <c r="S268" i="10"/>
  <c r="AA266" i="10"/>
  <c r="AC265" i="10"/>
  <c r="Z267" i="9"/>
  <c r="V352" i="9"/>
  <c r="H269" i="9"/>
  <c r="S268" i="9"/>
  <c r="W351" i="9"/>
  <c r="L270" i="9" a="1"/>
  <c r="L270" i="9" s="1"/>
  <c r="T269" i="9"/>
  <c r="U268" i="9"/>
  <c r="X268" i="9" s="1"/>
  <c r="Y268" i="9" s="1"/>
  <c r="R269" i="9"/>
  <c r="AA266" i="9"/>
  <c r="AC265" i="9"/>
  <c r="AD265" i="9"/>
  <c r="AG286" i="9" s="1"/>
  <c r="AB265" i="9"/>
  <c r="AE298" i="8"/>
  <c r="AF296" i="8"/>
  <c r="AE297" i="8"/>
  <c r="AF295" i="8"/>
  <c r="Z267" i="8"/>
  <c r="L271" i="8" a="1"/>
  <c r="L271" i="8" s="1"/>
  <c r="T270" i="8"/>
  <c r="AD265" i="8"/>
  <c r="AG286" i="8" s="1"/>
  <c r="AB265" i="8"/>
  <c r="V352" i="8"/>
  <c r="H269" i="8"/>
  <c r="S268" i="8"/>
  <c r="W351" i="8"/>
  <c r="U268" i="8"/>
  <c r="X268" i="8" s="1"/>
  <c r="Y268" i="8" s="1"/>
  <c r="R269" i="8"/>
  <c r="AC265" i="8"/>
  <c r="AA266" i="8"/>
  <c r="Z267" i="7"/>
  <c r="R269" i="7"/>
  <c r="U268" i="7"/>
  <c r="X268" i="7" s="1"/>
  <c r="Y268" i="7" s="1"/>
  <c r="AD265" i="7"/>
  <c r="AG286" i="7" s="1"/>
  <c r="AB265" i="7"/>
  <c r="L270" i="7" a="1"/>
  <c r="L270" i="7" s="1"/>
  <c r="T269" i="7"/>
  <c r="W351" i="7"/>
  <c r="AC265" i="7"/>
  <c r="AA266" i="7"/>
  <c r="V352" i="7"/>
  <c r="H269" i="7"/>
  <c r="S268" i="7"/>
  <c r="Z267" i="6"/>
  <c r="AD265" i="6"/>
  <c r="AG286" i="6" s="1"/>
  <c r="AB265" i="6"/>
  <c r="T270" i="6"/>
  <c r="L271" i="6" a="1"/>
  <c r="L271" i="6" s="1"/>
  <c r="V352" i="6"/>
  <c r="H269" i="6"/>
  <c r="S268" i="6"/>
  <c r="U268" i="6"/>
  <c r="X268" i="6" s="1"/>
  <c r="Y268" i="6" s="1"/>
  <c r="R269" i="6"/>
  <c r="AC265" i="6"/>
  <c r="AA266" i="6"/>
  <c r="W351" i="6"/>
  <c r="AE288" i="5"/>
  <c r="AF286" i="5"/>
  <c r="AF285" i="5"/>
  <c r="AE287" i="5"/>
  <c r="Z267" i="5"/>
  <c r="W351" i="5"/>
  <c r="AD265" i="5"/>
  <c r="AG286" i="5" s="1"/>
  <c r="AB265" i="5"/>
  <c r="U268" i="5"/>
  <c r="X268" i="5" s="1"/>
  <c r="Y268" i="5" s="1"/>
  <c r="R269" i="5"/>
  <c r="AC265" i="5"/>
  <c r="AA266" i="5"/>
  <c r="L271" i="5" a="1"/>
  <c r="L271" i="5" s="1"/>
  <c r="T270" i="5"/>
  <c r="V352" i="5"/>
  <c r="H269" i="5"/>
  <c r="S268" i="5"/>
  <c r="R269" i="4"/>
  <c r="U268" i="4"/>
  <c r="X268" i="4" s="1"/>
  <c r="Y268" i="4" s="1"/>
  <c r="L271" i="4" a="1"/>
  <c r="L271" i="4" s="1"/>
  <c r="T270" i="4"/>
  <c r="Z267" i="4"/>
  <c r="AD265" i="4"/>
  <c r="AG286" i="4" s="1"/>
  <c r="AB265" i="4"/>
  <c r="W351" i="4"/>
  <c r="V352" i="4"/>
  <c r="S268" i="4"/>
  <c r="H269" i="4"/>
  <c r="AC265" i="4"/>
  <c r="AA266" i="4"/>
  <c r="Z267" i="1"/>
  <c r="AB265" i="1"/>
  <c r="AD265" i="1"/>
  <c r="AG286" i="1" s="1"/>
  <c r="V352" i="1"/>
  <c r="S268" i="1"/>
  <c r="H269" i="1"/>
  <c r="W351" i="1"/>
  <c r="AE287" i="1"/>
  <c r="AF285" i="1"/>
  <c r="AE288" i="1"/>
  <c r="AF286" i="1"/>
  <c r="R269" i="1"/>
  <c r="U268" i="1"/>
  <c r="X268" i="1" s="1"/>
  <c r="Y268" i="1" s="1"/>
  <c r="T270" i="1"/>
  <c r="L271" i="1" a="1"/>
  <c r="L271" i="1" s="1"/>
  <c r="AC265" i="1"/>
  <c r="AA266" i="1"/>
  <c r="AF297" i="10" l="1"/>
  <c r="AE299" i="10"/>
  <c r="AE299" i="9"/>
  <c r="AF297" i="9"/>
  <c r="AE293" i="4"/>
  <c r="AF291" i="4"/>
  <c r="AE294" i="4"/>
  <c r="AF292" i="4"/>
  <c r="AF265" i="11"/>
  <c r="AG286" i="11" s="1"/>
  <c r="AE300" i="10"/>
  <c r="AF298" i="10"/>
  <c r="AF298" i="9"/>
  <c r="AE300" i="9"/>
  <c r="AF278" i="7"/>
  <c r="AE280" i="7"/>
  <c r="AE281" i="7"/>
  <c r="AF279" i="7"/>
  <c r="AE279" i="6"/>
  <c r="AF277" i="6"/>
  <c r="AF278" i="6"/>
  <c r="AE280" i="6"/>
  <c r="Z268" i="11"/>
  <c r="V353" i="11"/>
  <c r="S269" i="11"/>
  <c r="H270" i="11"/>
  <c r="W352" i="11"/>
  <c r="U269" i="11"/>
  <c r="X269" i="11" s="1"/>
  <c r="Y269" i="11" s="1"/>
  <c r="R270" i="11"/>
  <c r="L272" i="11" a="1"/>
  <c r="L272" i="11" s="1"/>
  <c r="T271" i="11"/>
  <c r="AC266" i="11"/>
  <c r="AE266" i="11" s="1"/>
  <c r="AA267" i="11"/>
  <c r="AD266" i="11"/>
  <c r="AB266" i="11"/>
  <c r="Z268" i="10"/>
  <c r="W352" i="10"/>
  <c r="L271" i="10" a="1"/>
  <c r="L271" i="10" s="1"/>
  <c r="T270" i="10"/>
  <c r="R270" i="10"/>
  <c r="U269" i="10"/>
  <c r="X269" i="10" s="1"/>
  <c r="Y269" i="10" s="1"/>
  <c r="V353" i="10"/>
  <c r="S269" i="10"/>
  <c r="H270" i="10"/>
  <c r="AD266" i="10"/>
  <c r="AG287" i="10" s="1"/>
  <c r="AB266" i="10"/>
  <c r="AC266" i="10"/>
  <c r="AA267" i="10"/>
  <c r="Z268" i="9"/>
  <c r="AD266" i="9"/>
  <c r="AG287" i="9" s="1"/>
  <c r="AB266" i="9"/>
  <c r="R270" i="9"/>
  <c r="U269" i="9"/>
  <c r="X269" i="9" s="1"/>
  <c r="Y269" i="9" s="1"/>
  <c r="V353" i="9"/>
  <c r="H270" i="9"/>
  <c r="S269" i="9"/>
  <c r="W352" i="9"/>
  <c r="L271" i="9" a="1"/>
  <c r="L271" i="9" s="1"/>
  <c r="T270" i="9"/>
  <c r="AC266" i="9"/>
  <c r="AA267" i="9"/>
  <c r="AE299" i="8"/>
  <c r="AF297" i="8"/>
  <c r="AE300" i="8"/>
  <c r="AF298" i="8"/>
  <c r="Z268" i="8"/>
  <c r="W352" i="8"/>
  <c r="L272" i="8" a="1"/>
  <c r="L272" i="8" s="1"/>
  <c r="T271" i="8"/>
  <c r="R270" i="8"/>
  <c r="U269" i="8"/>
  <c r="X269" i="8" s="1"/>
  <c r="Y269" i="8" s="1"/>
  <c r="AA267" i="8"/>
  <c r="AC266" i="8"/>
  <c r="V353" i="8"/>
  <c r="S269" i="8"/>
  <c r="H270" i="8"/>
  <c r="AD266" i="8"/>
  <c r="AG287" i="8" s="1"/>
  <c r="AB266" i="8"/>
  <c r="Z268" i="7"/>
  <c r="V353" i="7"/>
  <c r="S269" i="7"/>
  <c r="H270" i="7"/>
  <c r="AD266" i="7"/>
  <c r="AG287" i="7" s="1"/>
  <c r="AB266" i="7"/>
  <c r="W352" i="7"/>
  <c r="U269" i="7"/>
  <c r="X269" i="7" s="1"/>
  <c r="Y269" i="7" s="1"/>
  <c r="R270" i="7"/>
  <c r="AC266" i="7"/>
  <c r="AA267" i="7"/>
  <c r="L271" i="7" a="1"/>
  <c r="L271" i="7" s="1"/>
  <c r="T270" i="7"/>
  <c r="Z268" i="6"/>
  <c r="U269" i="6"/>
  <c r="X269" i="6" s="1"/>
  <c r="Y269" i="6" s="1"/>
  <c r="R270" i="6"/>
  <c r="V353" i="6"/>
  <c r="H270" i="6"/>
  <c r="S269" i="6"/>
  <c r="L272" i="6" a="1"/>
  <c r="L272" i="6" s="1"/>
  <c r="T271" i="6"/>
  <c r="AC266" i="6"/>
  <c r="AA267" i="6"/>
  <c r="W352" i="6"/>
  <c r="AD266" i="6"/>
  <c r="AG287" i="6" s="1"/>
  <c r="AB266" i="6"/>
  <c r="AF287" i="5"/>
  <c r="AE289" i="5"/>
  <c r="AF288" i="5"/>
  <c r="AE290" i="5"/>
  <c r="Z268" i="5"/>
  <c r="L272" i="5" a="1"/>
  <c r="L272" i="5" s="1"/>
  <c r="T271" i="5"/>
  <c r="AD266" i="5"/>
  <c r="AG287" i="5" s="1"/>
  <c r="AB266" i="5"/>
  <c r="U269" i="5"/>
  <c r="X269" i="5" s="1"/>
  <c r="Y269" i="5" s="1"/>
  <c r="R270" i="5"/>
  <c r="V353" i="5"/>
  <c r="H270" i="5"/>
  <c r="S269" i="5"/>
  <c r="AC266" i="5"/>
  <c r="AA267" i="5"/>
  <c r="W352" i="5"/>
  <c r="V353" i="4"/>
  <c r="S269" i="4"/>
  <c r="H270" i="4"/>
  <c r="AD266" i="4"/>
  <c r="AG287" i="4" s="1"/>
  <c r="AB266" i="4"/>
  <c r="AC266" i="4"/>
  <c r="AA267" i="4"/>
  <c r="W352" i="4"/>
  <c r="Z268" i="4"/>
  <c r="L272" i="4" a="1"/>
  <c r="L272" i="4" s="1"/>
  <c r="T271" i="4"/>
  <c r="U269" i="4"/>
  <c r="X269" i="4" s="1"/>
  <c r="Y269" i="4" s="1"/>
  <c r="R270" i="4"/>
  <c r="Z268" i="1"/>
  <c r="U269" i="1"/>
  <c r="X269" i="1" s="1"/>
  <c r="Y269" i="1" s="1"/>
  <c r="R270" i="1"/>
  <c r="AE290" i="1"/>
  <c r="AF288" i="1"/>
  <c r="V353" i="1"/>
  <c r="S269" i="1"/>
  <c r="H270" i="1"/>
  <c r="AE289" i="1"/>
  <c r="AF287" i="1"/>
  <c r="W352" i="1"/>
  <c r="AD266" i="1"/>
  <c r="AG287" i="1" s="1"/>
  <c r="AB266" i="1"/>
  <c r="AC266" i="1"/>
  <c r="AA267" i="1"/>
  <c r="T271" i="1"/>
  <c r="L272" i="1" a="1"/>
  <c r="L272" i="1" s="1"/>
  <c r="AF299" i="10" l="1"/>
  <c r="AE301" i="10"/>
  <c r="AF299" i="9"/>
  <c r="AE301" i="9"/>
  <c r="AE296" i="4"/>
  <c r="AF294" i="4"/>
  <c r="AF293" i="4"/>
  <c r="AE295" i="4"/>
  <c r="AF266" i="11"/>
  <c r="AG287" i="11" s="1"/>
  <c r="AE302" i="10"/>
  <c r="AF300" i="10"/>
  <c r="AF300" i="9"/>
  <c r="AE302" i="9"/>
  <c r="AE283" i="7"/>
  <c r="AF281" i="7"/>
  <c r="AE282" i="7"/>
  <c r="AF280" i="7"/>
  <c r="AF280" i="6"/>
  <c r="AE282" i="6"/>
  <c r="AE281" i="6"/>
  <c r="AF279" i="6"/>
  <c r="Z269" i="11"/>
  <c r="V354" i="11"/>
  <c r="H271" i="11"/>
  <c r="S270" i="11"/>
  <c r="L273" i="11" a="1"/>
  <c r="L273" i="11" s="1"/>
  <c r="T272" i="11"/>
  <c r="U270" i="11"/>
  <c r="X270" i="11" s="1"/>
  <c r="Y270" i="11" s="1"/>
  <c r="R271" i="11"/>
  <c r="W353" i="11"/>
  <c r="AC267" i="11"/>
  <c r="AE267" i="11" s="1"/>
  <c r="AA268" i="11"/>
  <c r="AD267" i="11"/>
  <c r="AB267" i="11"/>
  <c r="Z269" i="10"/>
  <c r="U270" i="10"/>
  <c r="X270" i="10" s="1"/>
  <c r="Y270" i="10" s="1"/>
  <c r="R271" i="10"/>
  <c r="T271" i="10"/>
  <c r="L272" i="10" a="1"/>
  <c r="L272" i="10" s="1"/>
  <c r="W353" i="10"/>
  <c r="V354" i="10"/>
  <c r="S270" i="10"/>
  <c r="H271" i="10"/>
  <c r="AC267" i="10"/>
  <c r="AA268" i="10"/>
  <c r="AB267" i="10"/>
  <c r="AD267" i="10"/>
  <c r="AG288" i="10" s="1"/>
  <c r="Z269" i="9"/>
  <c r="S270" i="9"/>
  <c r="V354" i="9"/>
  <c r="H271" i="9"/>
  <c r="T271" i="9"/>
  <c r="L272" i="9" a="1"/>
  <c r="L272" i="9" s="1"/>
  <c r="AB267" i="9"/>
  <c r="AD267" i="9"/>
  <c r="AG288" i="9" s="1"/>
  <c r="AC267" i="9"/>
  <c r="AA268" i="9"/>
  <c r="W353" i="9"/>
  <c r="R271" i="9"/>
  <c r="U270" i="9"/>
  <c r="X270" i="9" s="1"/>
  <c r="Y270" i="9" s="1"/>
  <c r="AE302" i="8"/>
  <c r="AF300" i="8"/>
  <c r="AE301" i="8"/>
  <c r="AF299" i="8"/>
  <c r="Z269" i="8"/>
  <c r="T272" i="8"/>
  <c r="L273" i="8" a="1"/>
  <c r="L273" i="8" s="1"/>
  <c r="V354" i="8"/>
  <c r="S270" i="8"/>
  <c r="H271" i="8"/>
  <c r="W353" i="8"/>
  <c r="AA268" i="8"/>
  <c r="AC267" i="8"/>
  <c r="AD267" i="8"/>
  <c r="AG288" i="8" s="1"/>
  <c r="AB267" i="8"/>
  <c r="R271" i="8"/>
  <c r="U270" i="8"/>
  <c r="X270" i="8" s="1"/>
  <c r="Y270" i="8" s="1"/>
  <c r="Z269" i="7"/>
  <c r="U270" i="7"/>
  <c r="X270" i="7" s="1"/>
  <c r="Y270" i="7" s="1"/>
  <c r="R271" i="7"/>
  <c r="V354" i="7"/>
  <c r="H271" i="7"/>
  <c r="S270" i="7"/>
  <c r="W353" i="7"/>
  <c r="L272" i="7" a="1"/>
  <c r="L272" i="7" s="1"/>
  <c r="T271" i="7"/>
  <c r="AC267" i="7"/>
  <c r="AA268" i="7"/>
  <c r="AD267" i="7"/>
  <c r="AG288" i="7" s="1"/>
  <c r="AB267" i="7"/>
  <c r="Z269" i="6"/>
  <c r="V354" i="6"/>
  <c r="H271" i="6"/>
  <c r="S270" i="6"/>
  <c r="AD267" i="6"/>
  <c r="AG288" i="6" s="1"/>
  <c r="AB267" i="6"/>
  <c r="W353" i="6"/>
  <c r="U270" i="6"/>
  <c r="X270" i="6" s="1"/>
  <c r="Y270" i="6" s="1"/>
  <c r="R271" i="6"/>
  <c r="AC267" i="6"/>
  <c r="AA268" i="6"/>
  <c r="L273" i="6" a="1"/>
  <c r="L273" i="6" s="1"/>
  <c r="T272" i="6"/>
  <c r="AF289" i="5"/>
  <c r="AE291" i="5"/>
  <c r="AE292" i="5"/>
  <c r="AF290" i="5"/>
  <c r="Z269" i="5"/>
  <c r="W353" i="5"/>
  <c r="V354" i="5"/>
  <c r="H271" i="5"/>
  <c r="S270" i="5"/>
  <c r="L273" i="5" a="1"/>
  <c r="L273" i="5" s="1"/>
  <c r="T272" i="5"/>
  <c r="U270" i="5"/>
  <c r="X270" i="5" s="1"/>
  <c r="Y270" i="5" s="1"/>
  <c r="R271" i="5"/>
  <c r="AC267" i="5"/>
  <c r="AA268" i="5"/>
  <c r="AD267" i="5"/>
  <c r="AG288" i="5" s="1"/>
  <c r="AB267" i="5"/>
  <c r="Z269" i="4"/>
  <c r="U270" i="4"/>
  <c r="X270" i="4" s="1"/>
  <c r="Y270" i="4" s="1"/>
  <c r="R271" i="4"/>
  <c r="AC267" i="4"/>
  <c r="AA268" i="4"/>
  <c r="L273" i="4" a="1"/>
  <c r="L273" i="4" s="1"/>
  <c r="T272" i="4"/>
  <c r="AD267" i="4"/>
  <c r="AG288" i="4" s="1"/>
  <c r="AB267" i="4"/>
  <c r="V354" i="4"/>
  <c r="H271" i="4"/>
  <c r="S270" i="4"/>
  <c r="W353" i="4"/>
  <c r="Z269" i="1"/>
  <c r="AF289" i="1"/>
  <c r="AE291" i="1"/>
  <c r="H271" i="1"/>
  <c r="V354" i="1"/>
  <c r="S270" i="1"/>
  <c r="AF290" i="1"/>
  <c r="AE292" i="1"/>
  <c r="L273" i="1" a="1"/>
  <c r="L273" i="1" s="1"/>
  <c r="T272" i="1"/>
  <c r="AA268" i="1"/>
  <c r="AC267" i="1"/>
  <c r="W353" i="1"/>
  <c r="U270" i="1"/>
  <c r="X270" i="1" s="1"/>
  <c r="Y270" i="1" s="1"/>
  <c r="R271" i="1"/>
  <c r="AD267" i="1"/>
  <c r="AG288" i="1" s="1"/>
  <c r="AB267" i="1"/>
  <c r="AF301" i="10" l="1"/>
  <c r="AE303" i="10"/>
  <c r="AE303" i="9"/>
  <c r="AF301" i="9"/>
  <c r="AE297" i="4"/>
  <c r="AF295" i="4"/>
  <c r="AE298" i="4"/>
  <c r="AF296" i="4"/>
  <c r="AF267" i="11"/>
  <c r="AG288" i="11" s="1"/>
  <c r="AF302" i="10"/>
  <c r="AE304" i="10"/>
  <c r="AE304" i="9"/>
  <c r="AF302" i="9"/>
  <c r="AF282" i="7"/>
  <c r="AE284" i="7"/>
  <c r="AE285" i="7"/>
  <c r="AF283" i="7"/>
  <c r="AF281" i="6"/>
  <c r="AE283" i="6"/>
  <c r="AF282" i="6"/>
  <c r="AE284" i="6"/>
  <c r="Z270" i="11"/>
  <c r="L274" i="11" a="1"/>
  <c r="L274" i="11" s="1"/>
  <c r="T273" i="11"/>
  <c r="U271" i="11"/>
  <c r="X271" i="11" s="1"/>
  <c r="Y271" i="11" s="1"/>
  <c r="R272" i="11"/>
  <c r="W354" i="11"/>
  <c r="V355" i="11"/>
  <c r="H272" i="11"/>
  <c r="S271" i="11"/>
  <c r="AC268" i="11"/>
  <c r="AE268" i="11" s="1"/>
  <c r="AA269" i="11"/>
  <c r="AD268" i="11"/>
  <c r="AB268" i="11"/>
  <c r="Z270" i="10"/>
  <c r="V355" i="10"/>
  <c r="H272" i="10"/>
  <c r="S271" i="10"/>
  <c r="T272" i="10"/>
  <c r="L273" i="10" a="1"/>
  <c r="L273" i="10" s="1"/>
  <c r="U271" i="10"/>
  <c r="X271" i="10" s="1"/>
  <c r="Y271" i="10" s="1"/>
  <c r="R272" i="10"/>
  <c r="W354" i="10"/>
  <c r="AC268" i="10"/>
  <c r="AA269" i="10"/>
  <c r="AD268" i="10"/>
  <c r="AG289" i="10" s="1"/>
  <c r="AB268" i="10"/>
  <c r="Z270" i="9"/>
  <c r="V355" i="9"/>
  <c r="S271" i="9"/>
  <c r="H272" i="9"/>
  <c r="AD268" i="9"/>
  <c r="AG289" i="9" s="1"/>
  <c r="AB268" i="9"/>
  <c r="T272" i="9"/>
  <c r="L273" i="9" a="1"/>
  <c r="L273" i="9" s="1"/>
  <c r="U271" i="9"/>
  <c r="X271" i="9" s="1"/>
  <c r="Y271" i="9" s="1"/>
  <c r="R272" i="9"/>
  <c r="AA269" i="9"/>
  <c r="AC268" i="9"/>
  <c r="W354" i="9"/>
  <c r="AE303" i="8"/>
  <c r="AF301" i="8"/>
  <c r="AF302" i="8"/>
  <c r="AE304" i="8"/>
  <c r="Z270" i="8"/>
  <c r="W354" i="8"/>
  <c r="T273" i="8"/>
  <c r="L274" i="8" a="1"/>
  <c r="L274" i="8" s="1"/>
  <c r="AD268" i="8"/>
  <c r="AG289" i="8" s="1"/>
  <c r="AB268" i="8"/>
  <c r="R272" i="8"/>
  <c r="U271" i="8"/>
  <c r="X271" i="8" s="1"/>
  <c r="Y271" i="8" s="1"/>
  <c r="AC268" i="8"/>
  <c r="AA269" i="8"/>
  <c r="V355" i="8"/>
  <c r="S271" i="8"/>
  <c r="H272" i="8"/>
  <c r="AD268" i="7"/>
  <c r="AG289" i="7" s="1"/>
  <c r="AB268" i="7"/>
  <c r="L273" i="7" a="1"/>
  <c r="L273" i="7" s="1"/>
  <c r="T272" i="7"/>
  <c r="V355" i="7"/>
  <c r="H272" i="7"/>
  <c r="S271" i="7"/>
  <c r="U271" i="7"/>
  <c r="X271" i="7" s="1"/>
  <c r="Y271" i="7" s="1"/>
  <c r="R272" i="7"/>
  <c r="Z270" i="7"/>
  <c r="W354" i="7"/>
  <c r="AC268" i="7"/>
  <c r="AA269" i="7"/>
  <c r="Z270" i="6"/>
  <c r="U271" i="6"/>
  <c r="X271" i="6" s="1"/>
  <c r="Y271" i="6" s="1"/>
  <c r="R272" i="6"/>
  <c r="V355" i="6"/>
  <c r="H272" i="6"/>
  <c r="S271" i="6"/>
  <c r="W354" i="6"/>
  <c r="L274" i="6" a="1"/>
  <c r="L274" i="6" s="1"/>
  <c r="T273" i="6"/>
  <c r="AC268" i="6"/>
  <c r="AA269" i="6"/>
  <c r="AD268" i="6"/>
  <c r="AG289" i="6" s="1"/>
  <c r="AB268" i="6"/>
  <c r="AE294" i="5"/>
  <c r="AF292" i="5"/>
  <c r="AE293" i="5"/>
  <c r="AF291" i="5"/>
  <c r="Z270" i="5"/>
  <c r="AD268" i="5"/>
  <c r="AG289" i="5" s="1"/>
  <c r="AB268" i="5"/>
  <c r="U271" i="5"/>
  <c r="X271" i="5" s="1"/>
  <c r="Y271" i="5" s="1"/>
  <c r="R272" i="5"/>
  <c r="V355" i="5"/>
  <c r="H272" i="5"/>
  <c r="S271" i="5"/>
  <c r="W354" i="5"/>
  <c r="AC268" i="5"/>
  <c r="AA269" i="5"/>
  <c r="L274" i="5" a="1"/>
  <c r="L274" i="5" s="1"/>
  <c r="T273" i="5"/>
  <c r="Z270" i="4"/>
  <c r="V355" i="4"/>
  <c r="H272" i="4"/>
  <c r="S271" i="4"/>
  <c r="L274" i="4" a="1"/>
  <c r="L274" i="4" s="1"/>
  <c r="T273" i="4"/>
  <c r="W354" i="4"/>
  <c r="AD268" i="4"/>
  <c r="AG289" i="4" s="1"/>
  <c r="AB268" i="4"/>
  <c r="U271" i="4"/>
  <c r="X271" i="4" s="1"/>
  <c r="Y271" i="4" s="1"/>
  <c r="R272" i="4"/>
  <c r="AC268" i="4"/>
  <c r="AA269" i="4"/>
  <c r="Z270" i="1"/>
  <c r="L274" i="1" a="1"/>
  <c r="L274" i="1" s="1"/>
  <c r="T273" i="1"/>
  <c r="AD268" i="1"/>
  <c r="AG289" i="1" s="1"/>
  <c r="AB268" i="1"/>
  <c r="V355" i="1"/>
  <c r="H272" i="1"/>
  <c r="S271" i="1"/>
  <c r="AC268" i="1"/>
  <c r="AA269" i="1"/>
  <c r="AE294" i="1"/>
  <c r="AF292" i="1"/>
  <c r="W354" i="1"/>
  <c r="AF291" i="1"/>
  <c r="AE293" i="1"/>
  <c r="R272" i="1"/>
  <c r="U271" i="1"/>
  <c r="X271" i="1" s="1"/>
  <c r="Y271" i="1" s="1"/>
  <c r="AF303" i="10" l="1"/>
  <c r="AE305" i="10"/>
  <c r="AE305" i="9"/>
  <c r="AF303" i="9"/>
  <c r="AF298" i="4"/>
  <c r="AE300" i="4"/>
  <c r="AE299" i="4"/>
  <c r="AF297" i="4"/>
  <c r="AF268" i="11"/>
  <c r="AG289" i="11" s="1"/>
  <c r="AE306" i="10"/>
  <c r="AF304" i="10"/>
  <c r="AE306" i="9"/>
  <c r="AF304" i="9"/>
  <c r="AF285" i="7"/>
  <c r="AE287" i="7"/>
  <c r="AF284" i="7"/>
  <c r="AE286" i="7"/>
  <c r="AE286" i="6"/>
  <c r="AF284" i="6"/>
  <c r="AF283" i="6"/>
  <c r="AE285" i="6"/>
  <c r="Z271" i="11"/>
  <c r="U272" i="11"/>
  <c r="X272" i="11" s="1"/>
  <c r="Y272" i="11" s="1"/>
  <c r="R273" i="11"/>
  <c r="L275" i="11" a="1"/>
  <c r="L275" i="11" s="1"/>
  <c r="T274" i="11"/>
  <c r="W355" i="11"/>
  <c r="AC269" i="11"/>
  <c r="AE269" i="11" s="1"/>
  <c r="AA270" i="11"/>
  <c r="V356" i="11"/>
  <c r="H273" i="11"/>
  <c r="S272" i="11"/>
  <c r="AD269" i="11"/>
  <c r="AB269" i="11"/>
  <c r="Z271" i="10"/>
  <c r="V356" i="10"/>
  <c r="H273" i="10"/>
  <c r="S272" i="10"/>
  <c r="W355" i="10"/>
  <c r="U272" i="10"/>
  <c r="X272" i="10" s="1"/>
  <c r="Y272" i="10" s="1"/>
  <c r="R273" i="10"/>
  <c r="AC269" i="10"/>
  <c r="AA270" i="10"/>
  <c r="T273" i="10"/>
  <c r="L274" i="10" a="1"/>
  <c r="L274" i="10" s="1"/>
  <c r="AD269" i="10"/>
  <c r="AG290" i="10" s="1"/>
  <c r="AB269" i="10"/>
  <c r="Z271" i="9"/>
  <c r="R273" i="9"/>
  <c r="U272" i="9"/>
  <c r="X272" i="9" s="1"/>
  <c r="Y272" i="9" s="1"/>
  <c r="T273" i="9"/>
  <c r="L274" i="9" a="1"/>
  <c r="L274" i="9" s="1"/>
  <c r="V356" i="9"/>
  <c r="H273" i="9"/>
  <c r="S272" i="9"/>
  <c r="AD269" i="9"/>
  <c r="AG290" i="9" s="1"/>
  <c r="AB269" i="9"/>
  <c r="W355" i="9"/>
  <c r="AC269" i="9"/>
  <c r="AA270" i="9"/>
  <c r="AF304" i="8"/>
  <c r="AE306" i="8"/>
  <c r="AE305" i="8"/>
  <c r="AF303" i="8"/>
  <c r="Z271" i="8"/>
  <c r="AD269" i="8"/>
  <c r="AG290" i="8" s="1"/>
  <c r="AB269" i="8"/>
  <c r="U272" i="8"/>
  <c r="X272" i="8" s="1"/>
  <c r="Y272" i="8" s="1"/>
  <c r="R273" i="8"/>
  <c r="V356" i="8"/>
  <c r="S272" i="8"/>
  <c r="H273" i="8"/>
  <c r="T274" i="8"/>
  <c r="L275" i="8" a="1"/>
  <c r="L275" i="8" s="1"/>
  <c r="AA270" i="8"/>
  <c r="AC269" i="8"/>
  <c r="W355" i="8"/>
  <c r="Z271" i="7"/>
  <c r="AA270" i="7"/>
  <c r="AC269" i="7"/>
  <c r="V356" i="7"/>
  <c r="H273" i="7"/>
  <c r="S272" i="7"/>
  <c r="R273" i="7"/>
  <c r="U272" i="7"/>
  <c r="X272" i="7" s="1"/>
  <c r="Y272" i="7" s="1"/>
  <c r="W355" i="7"/>
  <c r="L274" i="7" a="1"/>
  <c r="L274" i="7" s="1"/>
  <c r="T273" i="7"/>
  <c r="AD269" i="7"/>
  <c r="AG290" i="7" s="1"/>
  <c r="AB269" i="7"/>
  <c r="Z271" i="6"/>
  <c r="R273" i="6"/>
  <c r="U272" i="6"/>
  <c r="X272" i="6" s="1"/>
  <c r="Y272" i="6" s="1"/>
  <c r="AD269" i="6"/>
  <c r="AG290" i="6" s="1"/>
  <c r="AB269" i="6"/>
  <c r="V356" i="6"/>
  <c r="H273" i="6"/>
  <c r="S272" i="6"/>
  <c r="AA270" i="6"/>
  <c r="AC269" i="6"/>
  <c r="T274" i="6"/>
  <c r="L275" i="6" a="1"/>
  <c r="L275" i="6" s="1"/>
  <c r="W355" i="6"/>
  <c r="AF293" i="5"/>
  <c r="AE295" i="5"/>
  <c r="AE296" i="5"/>
  <c r="AF294" i="5"/>
  <c r="Z271" i="5"/>
  <c r="L275" i="5" a="1"/>
  <c r="L275" i="5" s="1"/>
  <c r="T274" i="5"/>
  <c r="V356" i="5"/>
  <c r="H273" i="5"/>
  <c r="S272" i="5"/>
  <c r="AD269" i="5"/>
  <c r="AG290" i="5" s="1"/>
  <c r="AB269" i="5"/>
  <c r="W355" i="5"/>
  <c r="U272" i="5"/>
  <c r="X272" i="5" s="1"/>
  <c r="Y272" i="5" s="1"/>
  <c r="R273" i="5"/>
  <c r="AA270" i="5"/>
  <c r="AC269" i="5"/>
  <c r="Z271" i="4"/>
  <c r="U272" i="4"/>
  <c r="X272" i="4" s="1"/>
  <c r="Y272" i="4" s="1"/>
  <c r="R273" i="4"/>
  <c r="L275" i="4" a="1"/>
  <c r="L275" i="4" s="1"/>
  <c r="T274" i="4"/>
  <c r="AC269" i="4"/>
  <c r="AA270" i="4"/>
  <c r="AD269" i="4"/>
  <c r="AG290" i="4" s="1"/>
  <c r="AB269" i="4"/>
  <c r="V356" i="4"/>
  <c r="H273" i="4"/>
  <c r="S272" i="4"/>
  <c r="W355" i="4"/>
  <c r="Z271" i="1"/>
  <c r="AE296" i="1"/>
  <c r="AF294" i="1"/>
  <c r="AD269" i="1"/>
  <c r="AG290" i="1" s="1"/>
  <c r="AB269" i="1"/>
  <c r="W355" i="1"/>
  <c r="V356" i="1"/>
  <c r="H273" i="1"/>
  <c r="S272" i="1"/>
  <c r="U272" i="1"/>
  <c r="X272" i="1" s="1"/>
  <c r="Y272" i="1" s="1"/>
  <c r="R273" i="1"/>
  <c r="L275" i="1" a="1"/>
  <c r="L275" i="1" s="1"/>
  <c r="T274" i="1"/>
  <c r="AC269" i="1"/>
  <c r="AA270" i="1"/>
  <c r="AF293" i="1"/>
  <c r="AE295" i="1"/>
  <c r="AF305" i="10" l="1"/>
  <c r="AE307" i="10"/>
  <c r="AF305" i="9"/>
  <c r="AE307" i="9"/>
  <c r="AE301" i="4"/>
  <c r="AF299" i="4"/>
  <c r="AE302" i="4"/>
  <c r="AF300" i="4"/>
  <c r="AF269" i="11"/>
  <c r="AG290" i="11"/>
  <c r="AE308" i="10"/>
  <c r="AF306" i="10"/>
  <c r="AF306" i="9"/>
  <c r="AE308" i="9"/>
  <c r="AF286" i="7"/>
  <c r="AE288" i="7"/>
  <c r="AF287" i="7"/>
  <c r="AE289" i="7"/>
  <c r="AE287" i="6"/>
  <c r="AF285" i="6"/>
  <c r="AE288" i="6"/>
  <c r="AF286" i="6"/>
  <c r="Z272" i="11"/>
  <c r="L276" i="11" a="1"/>
  <c r="L276" i="11" s="1"/>
  <c r="T275" i="11"/>
  <c r="V357" i="11"/>
  <c r="H274" i="11"/>
  <c r="S273" i="11"/>
  <c r="AD270" i="11"/>
  <c r="AB270" i="11"/>
  <c r="AC270" i="11"/>
  <c r="AE270" i="11" s="1"/>
  <c r="AA271" i="11"/>
  <c r="W356" i="11"/>
  <c r="U273" i="11"/>
  <c r="X273" i="11" s="1"/>
  <c r="Y273" i="11" s="1"/>
  <c r="R274" i="11"/>
  <c r="Z272" i="10"/>
  <c r="U273" i="10"/>
  <c r="X273" i="10" s="1"/>
  <c r="Y273" i="10" s="1"/>
  <c r="R274" i="10"/>
  <c r="AD270" i="10"/>
  <c r="AG291" i="10" s="1"/>
  <c r="AB270" i="10"/>
  <c r="V357" i="10"/>
  <c r="H274" i="10"/>
  <c r="S273" i="10"/>
  <c r="W356" i="10"/>
  <c r="AA271" i="10"/>
  <c r="AC270" i="10"/>
  <c r="L275" i="10" a="1"/>
  <c r="L275" i="10" s="1"/>
  <c r="T274" i="10"/>
  <c r="Z272" i="9"/>
  <c r="W356" i="9"/>
  <c r="L275" i="9" a="1"/>
  <c r="L275" i="9" s="1"/>
  <c r="T274" i="9"/>
  <c r="AD270" i="9"/>
  <c r="AG291" i="9" s="1"/>
  <c r="AB270" i="9"/>
  <c r="U273" i="9"/>
  <c r="X273" i="9" s="1"/>
  <c r="Y273" i="9" s="1"/>
  <c r="R274" i="9"/>
  <c r="AC270" i="9"/>
  <c r="AA271" i="9"/>
  <c r="V357" i="9"/>
  <c r="S273" i="9"/>
  <c r="H274" i="9"/>
  <c r="AF305" i="8"/>
  <c r="AE307" i="8"/>
  <c r="AF306" i="8"/>
  <c r="AE308" i="8"/>
  <c r="Z272" i="8"/>
  <c r="T275" i="8"/>
  <c r="L276" i="8" a="1"/>
  <c r="L276" i="8" s="1"/>
  <c r="W356" i="8"/>
  <c r="U273" i="8"/>
  <c r="X273" i="8" s="1"/>
  <c r="Y273" i="8" s="1"/>
  <c r="R274" i="8"/>
  <c r="AB270" i="8"/>
  <c r="AD270" i="8"/>
  <c r="AG291" i="8" s="1"/>
  <c r="AC270" i="8"/>
  <c r="AA271" i="8"/>
  <c r="V357" i="8"/>
  <c r="H274" i="8"/>
  <c r="S273" i="8"/>
  <c r="Z272" i="7"/>
  <c r="T274" i="7"/>
  <c r="L275" i="7" a="1"/>
  <c r="L275" i="7" s="1"/>
  <c r="AB270" i="7"/>
  <c r="AD270" i="7"/>
  <c r="AG291" i="7" s="1"/>
  <c r="R274" i="7"/>
  <c r="U273" i="7"/>
  <c r="X273" i="7" s="1"/>
  <c r="Y273" i="7" s="1"/>
  <c r="V357" i="7"/>
  <c r="H274" i="7"/>
  <c r="S273" i="7"/>
  <c r="AC270" i="7"/>
  <c r="AA271" i="7"/>
  <c r="W356" i="7"/>
  <c r="Z272" i="6"/>
  <c r="W356" i="6"/>
  <c r="AB270" i="6"/>
  <c r="AD270" i="6"/>
  <c r="AG291" i="6" s="1"/>
  <c r="V357" i="6"/>
  <c r="H274" i="6"/>
  <c r="S273" i="6"/>
  <c r="U273" i="6"/>
  <c r="X273" i="6" s="1"/>
  <c r="Y273" i="6" s="1"/>
  <c r="R274" i="6"/>
  <c r="AA271" i="6"/>
  <c r="AC270" i="6"/>
  <c r="T275" i="6"/>
  <c r="L276" i="6" a="1"/>
  <c r="L276" i="6" s="1"/>
  <c r="AF296" i="5"/>
  <c r="AE298" i="5"/>
  <c r="AE297" i="5"/>
  <c r="AF295" i="5"/>
  <c r="Z272" i="5"/>
  <c r="T275" i="5"/>
  <c r="L276" i="5" a="1"/>
  <c r="L276" i="5" s="1"/>
  <c r="R274" i="5"/>
  <c r="U273" i="5"/>
  <c r="X273" i="5" s="1"/>
  <c r="Y273" i="5" s="1"/>
  <c r="W356" i="5"/>
  <c r="AD270" i="5"/>
  <c r="AG291" i="5" s="1"/>
  <c r="AB270" i="5"/>
  <c r="AA271" i="5"/>
  <c r="AC270" i="5"/>
  <c r="V357" i="5"/>
  <c r="H274" i="5"/>
  <c r="S273" i="5"/>
  <c r="Z272" i="4"/>
  <c r="V357" i="4"/>
  <c r="H274" i="4"/>
  <c r="S273" i="4"/>
  <c r="R274" i="4"/>
  <c r="U273" i="4"/>
  <c r="X273" i="4" s="1"/>
  <c r="Y273" i="4" s="1"/>
  <c r="T275" i="4"/>
  <c r="L276" i="4" a="1"/>
  <c r="L276" i="4" s="1"/>
  <c r="AC270" i="4"/>
  <c r="AA271" i="4"/>
  <c r="W356" i="4"/>
  <c r="AD270" i="4"/>
  <c r="AG291" i="4" s="1"/>
  <c r="AB270" i="4"/>
  <c r="Z272" i="1"/>
  <c r="L276" i="1" a="1"/>
  <c r="L276" i="1" s="1"/>
  <c r="T275" i="1"/>
  <c r="V357" i="1"/>
  <c r="H274" i="1"/>
  <c r="S273" i="1"/>
  <c r="AE297" i="1"/>
  <c r="AF295" i="1"/>
  <c r="AC270" i="1"/>
  <c r="AA271" i="1"/>
  <c r="U273" i="1"/>
  <c r="X273" i="1" s="1"/>
  <c r="Y273" i="1" s="1"/>
  <c r="R274" i="1"/>
  <c r="W356" i="1"/>
  <c r="AE298" i="1"/>
  <c r="AF296" i="1"/>
  <c r="AD270" i="1"/>
  <c r="AG291" i="1" s="1"/>
  <c r="AB270" i="1"/>
  <c r="AE309" i="10" l="1"/>
  <c r="AF307" i="10"/>
  <c r="AF307" i="9"/>
  <c r="AE309" i="9"/>
  <c r="AF302" i="4"/>
  <c r="AE304" i="4"/>
  <c r="AE303" i="4"/>
  <c r="AF301" i="4"/>
  <c r="AF270" i="11"/>
  <c r="AG291" i="11"/>
  <c r="AF308" i="10"/>
  <c r="AE310" i="10"/>
  <c r="AF308" i="9"/>
  <c r="AE310" i="9"/>
  <c r="AF289" i="7"/>
  <c r="AE291" i="7"/>
  <c r="AE290" i="7"/>
  <c r="AF288" i="7"/>
  <c r="AE290" i="6"/>
  <c r="AF288" i="6"/>
  <c r="AF287" i="6"/>
  <c r="AE289" i="6"/>
  <c r="Z273" i="11"/>
  <c r="AD271" i="11"/>
  <c r="AB271" i="11"/>
  <c r="V358" i="11"/>
  <c r="H275" i="11"/>
  <c r="S274" i="11"/>
  <c r="W357" i="11"/>
  <c r="T276" i="11"/>
  <c r="L277" i="11" a="1"/>
  <c r="L277" i="11" s="1"/>
  <c r="R275" i="11"/>
  <c r="U274" i="11"/>
  <c r="X274" i="11" s="1"/>
  <c r="Y274" i="11" s="1"/>
  <c r="AA272" i="11"/>
  <c r="AC271" i="11"/>
  <c r="AE271" i="11" s="1"/>
  <c r="Z273" i="10"/>
  <c r="AD271" i="10"/>
  <c r="AG292" i="10" s="1"/>
  <c r="AB271" i="10"/>
  <c r="R275" i="10"/>
  <c r="U274" i="10"/>
  <c r="X274" i="10" s="1"/>
  <c r="Y274" i="10" s="1"/>
  <c r="V358" i="10"/>
  <c r="H275" i="10"/>
  <c r="S274" i="10"/>
  <c r="L276" i="10" a="1"/>
  <c r="L276" i="10" s="1"/>
  <c r="T275" i="10"/>
  <c r="AC271" i="10"/>
  <c r="AA272" i="10"/>
  <c r="W357" i="10"/>
  <c r="Z273" i="9"/>
  <c r="AD271" i="9"/>
  <c r="AG292" i="9" s="1"/>
  <c r="AB271" i="9"/>
  <c r="U274" i="9"/>
  <c r="X274" i="9" s="1"/>
  <c r="Y274" i="9" s="1"/>
  <c r="R275" i="9"/>
  <c r="L276" i="9" a="1"/>
  <c r="L276" i="9" s="1"/>
  <c r="T275" i="9"/>
  <c r="W357" i="9"/>
  <c r="AC271" i="9"/>
  <c r="AA272" i="9"/>
  <c r="V358" i="9"/>
  <c r="H275" i="9"/>
  <c r="S274" i="9"/>
  <c r="AE310" i="8"/>
  <c r="AF308" i="8"/>
  <c r="AE309" i="8"/>
  <c r="AF307" i="8"/>
  <c r="Z273" i="8"/>
  <c r="V358" i="8"/>
  <c r="H275" i="8"/>
  <c r="S274" i="8"/>
  <c r="W357" i="8"/>
  <c r="L277" i="8" a="1"/>
  <c r="L277" i="8" s="1"/>
  <c r="T276" i="8"/>
  <c r="U274" i="8"/>
  <c r="X274" i="8" s="1"/>
  <c r="Y274" i="8" s="1"/>
  <c r="R275" i="8"/>
  <c r="AC271" i="8"/>
  <c r="AA272" i="8"/>
  <c r="AD271" i="8"/>
  <c r="AG292" i="8" s="1"/>
  <c r="AB271" i="8"/>
  <c r="Z273" i="7"/>
  <c r="W357" i="7"/>
  <c r="R275" i="7"/>
  <c r="U274" i="7"/>
  <c r="X274" i="7" s="1"/>
  <c r="Y274" i="7" s="1"/>
  <c r="T275" i="7"/>
  <c r="L276" i="7" a="1"/>
  <c r="L276" i="7" s="1"/>
  <c r="V358" i="7"/>
  <c r="S274" i="7"/>
  <c r="H275" i="7"/>
  <c r="AC271" i="7"/>
  <c r="AA272" i="7"/>
  <c r="AD271" i="7"/>
  <c r="AG292" i="7" s="1"/>
  <c r="AB271" i="7"/>
  <c r="Z273" i="6"/>
  <c r="R275" i="6"/>
  <c r="U274" i="6"/>
  <c r="X274" i="6" s="1"/>
  <c r="Y274" i="6" s="1"/>
  <c r="W357" i="6"/>
  <c r="T276" i="6"/>
  <c r="L277" i="6" a="1"/>
  <c r="L277" i="6" s="1"/>
  <c r="AD271" i="6"/>
  <c r="AG292" i="6" s="1"/>
  <c r="AB271" i="6"/>
  <c r="V358" i="6"/>
  <c r="S274" i="6"/>
  <c r="H275" i="6"/>
  <c r="AC271" i="6"/>
  <c r="AA272" i="6"/>
  <c r="AE299" i="5"/>
  <c r="AF297" i="5"/>
  <c r="AF298" i="5"/>
  <c r="AE300" i="5"/>
  <c r="Z273" i="5"/>
  <c r="V358" i="5"/>
  <c r="S274" i="5"/>
  <c r="H275" i="5"/>
  <c r="AB271" i="5"/>
  <c r="AD271" i="5"/>
  <c r="AG292" i="5" s="1"/>
  <c r="T276" i="5"/>
  <c r="L277" i="5" a="1"/>
  <c r="L277" i="5" s="1"/>
  <c r="AC271" i="5"/>
  <c r="AA272" i="5"/>
  <c r="W357" i="5"/>
  <c r="R275" i="5"/>
  <c r="U274" i="5"/>
  <c r="X274" i="5" s="1"/>
  <c r="Y274" i="5" s="1"/>
  <c r="Z273" i="4"/>
  <c r="T276" i="4"/>
  <c r="L277" i="4" a="1"/>
  <c r="L277" i="4" s="1"/>
  <c r="R275" i="4"/>
  <c r="U274" i="4"/>
  <c r="X274" i="4" s="1"/>
  <c r="Y274" i="4" s="1"/>
  <c r="AA272" i="4"/>
  <c r="AC271" i="4"/>
  <c r="AB271" i="4"/>
  <c r="AD271" i="4"/>
  <c r="AG292" i="4" s="1"/>
  <c r="V358" i="4"/>
  <c r="H275" i="4"/>
  <c r="S274" i="4"/>
  <c r="W357" i="4"/>
  <c r="Z273" i="1"/>
  <c r="AF298" i="1"/>
  <c r="AE300" i="1"/>
  <c r="AD271" i="1"/>
  <c r="AG292" i="1" s="1"/>
  <c r="AB271" i="1"/>
  <c r="AE299" i="1"/>
  <c r="AF297" i="1"/>
  <c r="U274" i="1"/>
  <c r="X274" i="1" s="1"/>
  <c r="Y274" i="1" s="1"/>
  <c r="R275" i="1"/>
  <c r="L277" i="1" a="1"/>
  <c r="L277" i="1" s="1"/>
  <c r="T276" i="1"/>
  <c r="AA272" i="1"/>
  <c r="AC271" i="1"/>
  <c r="V358" i="1"/>
  <c r="H275" i="1"/>
  <c r="S274" i="1"/>
  <c r="W357" i="1"/>
  <c r="AE311" i="10" l="1"/>
  <c r="AF309" i="10"/>
  <c r="AF309" i="9"/>
  <c r="AE311" i="9"/>
  <c r="AE305" i="4"/>
  <c r="AF303" i="4"/>
  <c r="AF304" i="4"/>
  <c r="AE306" i="4"/>
  <c r="AF271" i="11"/>
  <c r="AG292" i="11"/>
  <c r="AF310" i="10"/>
  <c r="AE312" i="10"/>
  <c r="AF310" i="9"/>
  <c r="AE312" i="9"/>
  <c r="AF290" i="7"/>
  <c r="AE292" i="7"/>
  <c r="AE293" i="7"/>
  <c r="AF291" i="7"/>
  <c r="AF289" i="6"/>
  <c r="AE291" i="6"/>
  <c r="AF290" i="6"/>
  <c r="AE292" i="6"/>
  <c r="Z274" i="11"/>
  <c r="T277" i="11"/>
  <c r="L278" i="11" a="1"/>
  <c r="L278" i="11" s="1"/>
  <c r="R276" i="11"/>
  <c r="U275" i="11"/>
  <c r="X275" i="11" s="1"/>
  <c r="Y275" i="11" s="1"/>
  <c r="V359" i="11"/>
  <c r="H276" i="11"/>
  <c r="S275" i="11"/>
  <c r="W358" i="11"/>
  <c r="AB272" i="11"/>
  <c r="AD272" i="11"/>
  <c r="AA273" i="11"/>
  <c r="AC272" i="11"/>
  <c r="AE272" i="11" s="1"/>
  <c r="Z274" i="10"/>
  <c r="U275" i="10"/>
  <c r="X275" i="10" s="1"/>
  <c r="Y275" i="10" s="1"/>
  <c r="R276" i="10"/>
  <c r="L277" i="10" a="1"/>
  <c r="L277" i="10" s="1"/>
  <c r="T276" i="10"/>
  <c r="AD272" i="10"/>
  <c r="AG293" i="10" s="1"/>
  <c r="AB272" i="10"/>
  <c r="W358" i="10"/>
  <c r="V359" i="10"/>
  <c r="S275" i="10"/>
  <c r="H276" i="10"/>
  <c r="AA273" i="10"/>
  <c r="AC272" i="10"/>
  <c r="Z274" i="9"/>
  <c r="U275" i="9"/>
  <c r="X275" i="9" s="1"/>
  <c r="Y275" i="9" s="1"/>
  <c r="R276" i="9"/>
  <c r="AD272" i="9"/>
  <c r="AG293" i="9" s="1"/>
  <c r="AB272" i="9"/>
  <c r="V359" i="9"/>
  <c r="H276" i="9"/>
  <c r="S275" i="9"/>
  <c r="AC272" i="9"/>
  <c r="AA273" i="9"/>
  <c r="L277" i="9" a="1"/>
  <c r="L277" i="9" s="1"/>
  <c r="T276" i="9"/>
  <c r="W358" i="9"/>
  <c r="AF309" i="8"/>
  <c r="AE311" i="8"/>
  <c r="AF310" i="8"/>
  <c r="AE312" i="8"/>
  <c r="Z274" i="8"/>
  <c r="V359" i="8"/>
  <c r="H276" i="8"/>
  <c r="S275" i="8"/>
  <c r="L278" i="8" a="1"/>
  <c r="L278" i="8" s="1"/>
  <c r="T277" i="8"/>
  <c r="W358" i="8"/>
  <c r="U275" i="8"/>
  <c r="X275" i="8" s="1"/>
  <c r="Y275" i="8" s="1"/>
  <c r="R276" i="8"/>
  <c r="AA273" i="8"/>
  <c r="AC272" i="8"/>
  <c r="AD272" i="8"/>
  <c r="AG293" i="8" s="1"/>
  <c r="AB272" i="8"/>
  <c r="Z274" i="7"/>
  <c r="W358" i="7"/>
  <c r="T276" i="7"/>
  <c r="L277" i="7" a="1"/>
  <c r="L277" i="7" s="1"/>
  <c r="V359" i="7"/>
  <c r="H276" i="7"/>
  <c r="S275" i="7"/>
  <c r="AA273" i="7"/>
  <c r="AC272" i="7"/>
  <c r="U275" i="7"/>
  <c r="X275" i="7" s="1"/>
  <c r="Y275" i="7" s="1"/>
  <c r="R276" i="7"/>
  <c r="AD272" i="7"/>
  <c r="AG293" i="7" s="1"/>
  <c r="AB272" i="7"/>
  <c r="Z274" i="6"/>
  <c r="L278" i="6" a="1"/>
  <c r="L278" i="6" s="1"/>
  <c r="T277" i="6"/>
  <c r="V359" i="6"/>
  <c r="S275" i="6"/>
  <c r="H276" i="6"/>
  <c r="U275" i="6"/>
  <c r="X275" i="6" s="1"/>
  <c r="Y275" i="6" s="1"/>
  <c r="R276" i="6"/>
  <c r="W358" i="6"/>
  <c r="AC272" i="6"/>
  <c r="AA273" i="6"/>
  <c r="AB272" i="6"/>
  <c r="AD272" i="6"/>
  <c r="AG293" i="6" s="1"/>
  <c r="AE302" i="5"/>
  <c r="AF300" i="5"/>
  <c r="AF299" i="5"/>
  <c r="AE301" i="5"/>
  <c r="Z274" i="5"/>
  <c r="W358" i="5"/>
  <c r="T277" i="5"/>
  <c r="L278" i="5" a="1"/>
  <c r="L278" i="5" s="1"/>
  <c r="V359" i="5"/>
  <c r="S275" i="5"/>
  <c r="H276" i="5"/>
  <c r="U275" i="5"/>
  <c r="X275" i="5" s="1"/>
  <c r="Y275" i="5" s="1"/>
  <c r="R276" i="5"/>
  <c r="AC272" i="5"/>
  <c r="AA273" i="5"/>
  <c r="AD272" i="5"/>
  <c r="AG293" i="5" s="1"/>
  <c r="AB272" i="5"/>
  <c r="Z274" i="4"/>
  <c r="V359" i="4"/>
  <c r="S275" i="4"/>
  <c r="H276" i="4"/>
  <c r="W358" i="4"/>
  <c r="AD272" i="4"/>
  <c r="AG293" i="4" s="1"/>
  <c r="AB272" i="4"/>
  <c r="R276" i="4"/>
  <c r="U275" i="4"/>
  <c r="X275" i="4" s="1"/>
  <c r="Y275" i="4" s="1"/>
  <c r="AA273" i="4"/>
  <c r="AC272" i="4"/>
  <c r="T277" i="4"/>
  <c r="L278" i="4" a="1"/>
  <c r="L278" i="4" s="1"/>
  <c r="Z274" i="1"/>
  <c r="T277" i="1"/>
  <c r="L278" i="1" a="1"/>
  <c r="L278" i="1" s="1"/>
  <c r="V359" i="1"/>
  <c r="H276" i="1"/>
  <c r="S275" i="1"/>
  <c r="R276" i="1"/>
  <c r="U275" i="1"/>
  <c r="X275" i="1" s="1"/>
  <c r="Y275" i="1" s="1"/>
  <c r="AF299" i="1"/>
  <c r="AE301" i="1"/>
  <c r="AD272" i="1"/>
  <c r="AG293" i="1" s="1"/>
  <c r="AB272" i="1"/>
  <c r="W358" i="1"/>
  <c r="AF300" i="1"/>
  <c r="AE302" i="1"/>
  <c r="AA273" i="1"/>
  <c r="AC272" i="1"/>
  <c r="AF311" i="10" l="1"/>
  <c r="AE313" i="10"/>
  <c r="AE313" i="9"/>
  <c r="AF311" i="9"/>
  <c r="AE308" i="4"/>
  <c r="AF306" i="4"/>
  <c r="AF305" i="4"/>
  <c r="AE307" i="4"/>
  <c r="AF272" i="11"/>
  <c r="AG293" i="11"/>
  <c r="AF312" i="10"/>
  <c r="AE314" i="10"/>
  <c r="AF312" i="9"/>
  <c r="AE314" i="9"/>
  <c r="AF293" i="7"/>
  <c r="AE295" i="7"/>
  <c r="AF292" i="7"/>
  <c r="AE294" i="7"/>
  <c r="AE294" i="6"/>
  <c r="AF292" i="6"/>
  <c r="AF291" i="6"/>
  <c r="AE293" i="6"/>
  <c r="Z275" i="11"/>
  <c r="W359" i="11"/>
  <c r="R277" i="11"/>
  <c r="U276" i="11"/>
  <c r="X276" i="11" s="1"/>
  <c r="Y276" i="11" s="1"/>
  <c r="V360" i="11"/>
  <c r="S276" i="11"/>
  <c r="H277" i="11"/>
  <c r="T278" i="11"/>
  <c r="L279" i="11" a="1"/>
  <c r="L279" i="11" s="1"/>
  <c r="AD273" i="11"/>
  <c r="AB273" i="11"/>
  <c r="AC273" i="11"/>
  <c r="AE273" i="11" s="1"/>
  <c r="AA274" i="11"/>
  <c r="Z275" i="10"/>
  <c r="V360" i="10"/>
  <c r="H277" i="10"/>
  <c r="S276" i="10"/>
  <c r="L278" i="10" a="1"/>
  <c r="L278" i="10" s="1"/>
  <c r="T277" i="10"/>
  <c r="U276" i="10"/>
  <c r="X276" i="10" s="1"/>
  <c r="Y276" i="10" s="1"/>
  <c r="R277" i="10"/>
  <c r="W359" i="10"/>
  <c r="AA274" i="10"/>
  <c r="AC273" i="10"/>
  <c r="AD273" i="10"/>
  <c r="AG294" i="10" s="1"/>
  <c r="AB273" i="10"/>
  <c r="Z275" i="9"/>
  <c r="AD273" i="9"/>
  <c r="AG294" i="9" s="1"/>
  <c r="AB273" i="9"/>
  <c r="U276" i="9"/>
  <c r="X276" i="9" s="1"/>
  <c r="Y276" i="9" s="1"/>
  <c r="R277" i="9"/>
  <c r="L278" i="9" a="1"/>
  <c r="L278" i="9" s="1"/>
  <c r="T277" i="9"/>
  <c r="AA274" i="9"/>
  <c r="AC273" i="9"/>
  <c r="V360" i="9"/>
  <c r="H277" i="9"/>
  <c r="S276" i="9"/>
  <c r="W359" i="9"/>
  <c r="AF312" i="8"/>
  <c r="AE314" i="8"/>
  <c r="AF311" i="8"/>
  <c r="AE313" i="8"/>
  <c r="Z275" i="8"/>
  <c r="AD273" i="8"/>
  <c r="AG294" i="8" s="1"/>
  <c r="AB273" i="8"/>
  <c r="W359" i="8"/>
  <c r="L279" i="8" a="1"/>
  <c r="L279" i="8" s="1"/>
  <c r="T278" i="8"/>
  <c r="AC273" i="8"/>
  <c r="AA274" i="8"/>
  <c r="U276" i="8"/>
  <c r="X276" i="8" s="1"/>
  <c r="Y276" i="8" s="1"/>
  <c r="R277" i="8"/>
  <c r="V360" i="8"/>
  <c r="H277" i="8"/>
  <c r="S276" i="8"/>
  <c r="Z275" i="7"/>
  <c r="L278" i="7" a="1"/>
  <c r="L278" i="7" s="1"/>
  <c r="T277" i="7"/>
  <c r="AD273" i="7"/>
  <c r="AG294" i="7" s="1"/>
  <c r="AB273" i="7"/>
  <c r="W359" i="7"/>
  <c r="AC273" i="7"/>
  <c r="AA274" i="7"/>
  <c r="V360" i="7"/>
  <c r="H277" i="7"/>
  <c r="S276" i="7"/>
  <c r="R277" i="7"/>
  <c r="U276" i="7"/>
  <c r="X276" i="7" s="1"/>
  <c r="Y276" i="7" s="1"/>
  <c r="Z275" i="6"/>
  <c r="W359" i="6"/>
  <c r="U276" i="6"/>
  <c r="X276" i="6" s="1"/>
  <c r="Y276" i="6" s="1"/>
  <c r="R277" i="6"/>
  <c r="L279" i="6" a="1"/>
  <c r="L279" i="6" s="1"/>
  <c r="T278" i="6"/>
  <c r="AC273" i="6"/>
  <c r="AA274" i="6"/>
  <c r="V360" i="6"/>
  <c r="H277" i="6"/>
  <c r="S276" i="6"/>
  <c r="AD273" i="6"/>
  <c r="AG294" i="6" s="1"/>
  <c r="AB273" i="6"/>
  <c r="AE303" i="5"/>
  <c r="AF301" i="5"/>
  <c r="AF302" i="5"/>
  <c r="AE304" i="5"/>
  <c r="Z275" i="5"/>
  <c r="V360" i="5"/>
  <c r="H277" i="5"/>
  <c r="S276" i="5"/>
  <c r="U276" i="5"/>
  <c r="X276" i="5" s="1"/>
  <c r="Y276" i="5" s="1"/>
  <c r="R277" i="5"/>
  <c r="W359" i="5"/>
  <c r="AC273" i="5"/>
  <c r="AA274" i="5"/>
  <c r="L279" i="5" a="1"/>
  <c r="L279" i="5" s="1"/>
  <c r="T278" i="5"/>
  <c r="AD273" i="5"/>
  <c r="AG294" i="5" s="1"/>
  <c r="AB273" i="5"/>
  <c r="Z275" i="4"/>
  <c r="L279" i="4" a="1"/>
  <c r="L279" i="4" s="1"/>
  <c r="T278" i="4"/>
  <c r="V360" i="4"/>
  <c r="S276" i="4"/>
  <c r="H277" i="4"/>
  <c r="W359" i="4"/>
  <c r="U276" i="4"/>
  <c r="X276" i="4" s="1"/>
  <c r="Y276" i="4" s="1"/>
  <c r="R277" i="4"/>
  <c r="AC273" i="4"/>
  <c r="AA274" i="4"/>
  <c r="AD273" i="4"/>
  <c r="AG294" i="4" s="1"/>
  <c r="AB273" i="4"/>
  <c r="Z275" i="1"/>
  <c r="W359" i="1"/>
  <c r="T278" i="1"/>
  <c r="L279" i="1" a="1"/>
  <c r="L279" i="1" s="1"/>
  <c r="R277" i="1"/>
  <c r="U276" i="1"/>
  <c r="X276" i="1" s="1"/>
  <c r="Y276" i="1" s="1"/>
  <c r="AC273" i="1"/>
  <c r="AA274" i="1"/>
  <c r="AF301" i="1"/>
  <c r="AE303" i="1"/>
  <c r="V360" i="1"/>
  <c r="S276" i="1"/>
  <c r="H277" i="1"/>
  <c r="AB273" i="1"/>
  <c r="AD273" i="1"/>
  <c r="AG294" i="1" s="1"/>
  <c r="AF302" i="1"/>
  <c r="AE304" i="1"/>
  <c r="AE315" i="10" l="1"/>
  <c r="AF313" i="10"/>
  <c r="AE315" i="9"/>
  <c r="AF313" i="9"/>
  <c r="AE309" i="4"/>
  <c r="AF307" i="4"/>
  <c r="AF308" i="4"/>
  <c r="AE310" i="4"/>
  <c r="AF273" i="11"/>
  <c r="AG294" i="11"/>
  <c r="AE316" i="10"/>
  <c r="AF314" i="10"/>
  <c r="AF314" i="9"/>
  <c r="AE316" i="9"/>
  <c r="AF294" i="7"/>
  <c r="AE296" i="7"/>
  <c r="AF295" i="7"/>
  <c r="AE297" i="7"/>
  <c r="AF293" i="6"/>
  <c r="AE295" i="6"/>
  <c r="AE296" i="6"/>
  <c r="AF294" i="6"/>
  <c r="Z276" i="11"/>
  <c r="V361" i="11"/>
  <c r="S277" i="11"/>
  <c r="H278" i="11"/>
  <c r="W360" i="11"/>
  <c r="L280" i="11" a="1"/>
  <c r="L280" i="11" s="1"/>
  <c r="T279" i="11"/>
  <c r="U277" i="11"/>
  <c r="X277" i="11" s="1"/>
  <c r="Y277" i="11" s="1"/>
  <c r="R278" i="11"/>
  <c r="AC274" i="11"/>
  <c r="AE274" i="11" s="1"/>
  <c r="AA275" i="11"/>
  <c r="AD274" i="11"/>
  <c r="AB274" i="11"/>
  <c r="Z276" i="10"/>
  <c r="T278" i="10"/>
  <c r="L279" i="10" a="1"/>
  <c r="L279" i="10" s="1"/>
  <c r="AD274" i="10"/>
  <c r="AG295" i="10" s="1"/>
  <c r="AB274" i="10"/>
  <c r="V361" i="10"/>
  <c r="S277" i="10"/>
  <c r="H278" i="10"/>
  <c r="W360" i="10"/>
  <c r="AC274" i="10"/>
  <c r="AA275" i="10"/>
  <c r="R278" i="10"/>
  <c r="U277" i="10"/>
  <c r="X277" i="10" s="1"/>
  <c r="Y277" i="10" s="1"/>
  <c r="Z276" i="9"/>
  <c r="AD274" i="9"/>
  <c r="AG295" i="9" s="1"/>
  <c r="AB274" i="9"/>
  <c r="V361" i="9"/>
  <c r="H278" i="9"/>
  <c r="S277" i="9"/>
  <c r="R278" i="9"/>
  <c r="U277" i="9"/>
  <c r="X277" i="9" s="1"/>
  <c r="Y277" i="9" s="1"/>
  <c r="L279" i="9" a="1"/>
  <c r="L279" i="9" s="1"/>
  <c r="T278" i="9"/>
  <c r="AC274" i="9"/>
  <c r="AA275" i="9"/>
  <c r="W360" i="9"/>
  <c r="AE315" i="8"/>
  <c r="AF313" i="8"/>
  <c r="AE316" i="8"/>
  <c r="AF314" i="8"/>
  <c r="Z276" i="8"/>
  <c r="AD274" i="8"/>
  <c r="AG295" i="8" s="1"/>
  <c r="AB274" i="8"/>
  <c r="U277" i="8"/>
  <c r="X277" i="8" s="1"/>
  <c r="Y277" i="8" s="1"/>
  <c r="R278" i="8"/>
  <c r="V361" i="8"/>
  <c r="H278" i="8"/>
  <c r="S277" i="8"/>
  <c r="AA275" i="8"/>
  <c r="AC274" i="8"/>
  <c r="L280" i="8" a="1"/>
  <c r="L280" i="8" s="1"/>
  <c r="T279" i="8"/>
  <c r="W360" i="8"/>
  <c r="Z276" i="7"/>
  <c r="W360" i="7"/>
  <c r="V361" i="7"/>
  <c r="S277" i="7"/>
  <c r="H278" i="7"/>
  <c r="L279" i="7" a="1"/>
  <c r="L279" i="7" s="1"/>
  <c r="T278" i="7"/>
  <c r="AD274" i="7"/>
  <c r="AG295" i="7" s="1"/>
  <c r="AB274" i="7"/>
  <c r="U277" i="7"/>
  <c r="X277" i="7" s="1"/>
  <c r="Y277" i="7" s="1"/>
  <c r="R278" i="7"/>
  <c r="AC274" i="7"/>
  <c r="AA275" i="7"/>
  <c r="Z276" i="6"/>
  <c r="W360" i="6"/>
  <c r="AD274" i="6"/>
  <c r="AG295" i="6" s="1"/>
  <c r="AB274" i="6"/>
  <c r="V361" i="6"/>
  <c r="H278" i="6"/>
  <c r="S277" i="6"/>
  <c r="L280" i="6" a="1"/>
  <c r="L280" i="6" s="1"/>
  <c r="T279" i="6"/>
  <c r="U277" i="6"/>
  <c r="X277" i="6" s="1"/>
  <c r="Y277" i="6" s="1"/>
  <c r="R278" i="6"/>
  <c r="AC274" i="6"/>
  <c r="AA275" i="6"/>
  <c r="AE306" i="5"/>
  <c r="AF304" i="5"/>
  <c r="AF303" i="5"/>
  <c r="AE305" i="5"/>
  <c r="Z276" i="5"/>
  <c r="AD274" i="5"/>
  <c r="AG295" i="5" s="1"/>
  <c r="AB274" i="5"/>
  <c r="U277" i="5"/>
  <c r="X277" i="5" s="1"/>
  <c r="Y277" i="5" s="1"/>
  <c r="R278" i="5"/>
  <c r="V361" i="5"/>
  <c r="H278" i="5"/>
  <c r="S277" i="5"/>
  <c r="W360" i="5"/>
  <c r="L280" i="5" a="1"/>
  <c r="L280" i="5" s="1"/>
  <c r="T279" i="5"/>
  <c r="AC274" i="5"/>
  <c r="AA275" i="5"/>
  <c r="Z276" i="4"/>
  <c r="L280" i="4" a="1"/>
  <c r="L280" i="4" s="1"/>
  <c r="T279" i="4"/>
  <c r="W360" i="4"/>
  <c r="AC274" i="4"/>
  <c r="AA275" i="4"/>
  <c r="AD274" i="4"/>
  <c r="AG295" i="4" s="1"/>
  <c r="AB274" i="4"/>
  <c r="U277" i="4"/>
  <c r="X277" i="4" s="1"/>
  <c r="Y277" i="4" s="1"/>
  <c r="R278" i="4"/>
  <c r="V361" i="4"/>
  <c r="H278" i="4"/>
  <c r="S277" i="4"/>
  <c r="Z276" i="1"/>
  <c r="AE305" i="1"/>
  <c r="AF303" i="1"/>
  <c r="AD274" i="1"/>
  <c r="AG295" i="1" s="1"/>
  <c r="AB274" i="1"/>
  <c r="W360" i="1"/>
  <c r="V361" i="1"/>
  <c r="S277" i="1"/>
  <c r="H278" i="1"/>
  <c r="U277" i="1"/>
  <c r="X277" i="1" s="1"/>
  <c r="Y277" i="1" s="1"/>
  <c r="R278" i="1"/>
  <c r="AE306" i="1"/>
  <c r="AF304" i="1"/>
  <c r="AC274" i="1"/>
  <c r="AA275" i="1"/>
  <c r="T279" i="1"/>
  <c r="L280" i="1" a="1"/>
  <c r="L280" i="1" s="1"/>
  <c r="AE317" i="10" l="1"/>
  <c r="AF315" i="10"/>
  <c r="AF315" i="9"/>
  <c r="AE317" i="9"/>
  <c r="AE312" i="4"/>
  <c r="AF310" i="4"/>
  <c r="AF309" i="4"/>
  <c r="AE311" i="4"/>
  <c r="AF274" i="11"/>
  <c r="AG295" i="11" s="1"/>
  <c r="AE318" i="10"/>
  <c r="AF316" i="10"/>
  <c r="AE318" i="9"/>
  <c r="AF316" i="9"/>
  <c r="AE299" i="7"/>
  <c r="AF297" i="7"/>
  <c r="AF296" i="7"/>
  <c r="AE298" i="7"/>
  <c r="AF296" i="6"/>
  <c r="AE298" i="6"/>
  <c r="AE297" i="6"/>
  <c r="AF295" i="6"/>
  <c r="Z277" i="11"/>
  <c r="U278" i="11"/>
  <c r="X278" i="11" s="1"/>
  <c r="Y278" i="11" s="1"/>
  <c r="R279" i="11"/>
  <c r="V362" i="11"/>
  <c r="H279" i="11"/>
  <c r="S278" i="11"/>
  <c r="W361" i="11"/>
  <c r="L281" i="11" a="1"/>
  <c r="L281" i="11" s="1"/>
  <c r="T280" i="11"/>
  <c r="AC275" i="11"/>
  <c r="AE275" i="11" s="1"/>
  <c r="AA276" i="11"/>
  <c r="AD275" i="11"/>
  <c r="AB275" i="11"/>
  <c r="Z277" i="10"/>
  <c r="W361" i="10"/>
  <c r="T279" i="10"/>
  <c r="L280" i="10" a="1"/>
  <c r="L280" i="10" s="1"/>
  <c r="U278" i="10"/>
  <c r="X278" i="10" s="1"/>
  <c r="Y278" i="10" s="1"/>
  <c r="R279" i="10"/>
  <c r="AC275" i="10"/>
  <c r="AA276" i="10"/>
  <c r="V362" i="10"/>
  <c r="S278" i="10"/>
  <c r="H279" i="10"/>
  <c r="AB275" i="10"/>
  <c r="AD275" i="10"/>
  <c r="AG296" i="10" s="1"/>
  <c r="Z277" i="9"/>
  <c r="S278" i="9"/>
  <c r="V362" i="9"/>
  <c r="H279" i="9"/>
  <c r="W361" i="9"/>
  <c r="AC275" i="9"/>
  <c r="AA276" i="9"/>
  <c r="T279" i="9"/>
  <c r="L280" i="9" a="1"/>
  <c r="L280" i="9" s="1"/>
  <c r="R279" i="9"/>
  <c r="U278" i="9"/>
  <c r="X278" i="9" s="1"/>
  <c r="Y278" i="9" s="1"/>
  <c r="AB275" i="9"/>
  <c r="AD275" i="9"/>
  <c r="AG296" i="9" s="1"/>
  <c r="AE318" i="8"/>
  <c r="AF316" i="8"/>
  <c r="AE317" i="8"/>
  <c r="AF315" i="8"/>
  <c r="Z277" i="8"/>
  <c r="V362" i="8"/>
  <c r="H279" i="8"/>
  <c r="S278" i="8"/>
  <c r="AD275" i="8"/>
  <c r="AG296" i="8" s="1"/>
  <c r="AB275" i="8"/>
  <c r="L281" i="8" a="1"/>
  <c r="L281" i="8" s="1"/>
  <c r="T280" i="8"/>
  <c r="R279" i="8"/>
  <c r="U278" i="8"/>
  <c r="X278" i="8" s="1"/>
  <c r="Y278" i="8" s="1"/>
  <c r="W361" i="8"/>
  <c r="AA276" i="8"/>
  <c r="AC275" i="8"/>
  <c r="Z277" i="7"/>
  <c r="W361" i="7"/>
  <c r="AD275" i="7"/>
  <c r="AG296" i="7" s="1"/>
  <c r="AB275" i="7"/>
  <c r="L280" i="7" a="1"/>
  <c r="L280" i="7" s="1"/>
  <c r="T279" i="7"/>
  <c r="V362" i="7"/>
  <c r="H279" i="7"/>
  <c r="S278" i="7"/>
  <c r="AC275" i="7"/>
  <c r="AA276" i="7"/>
  <c r="U278" i="7"/>
  <c r="X278" i="7" s="1"/>
  <c r="Y278" i="7" s="1"/>
  <c r="R279" i="7"/>
  <c r="Z277" i="6"/>
  <c r="U278" i="6"/>
  <c r="X278" i="6" s="1"/>
  <c r="Y278" i="6" s="1"/>
  <c r="R279" i="6"/>
  <c r="V362" i="6"/>
  <c r="H279" i="6"/>
  <c r="S278" i="6"/>
  <c r="L281" i="6" a="1"/>
  <c r="L281" i="6" s="1"/>
  <c r="T280" i="6"/>
  <c r="AC275" i="6"/>
  <c r="AA276" i="6"/>
  <c r="W361" i="6"/>
  <c r="AD275" i="6"/>
  <c r="AG296" i="6" s="1"/>
  <c r="AB275" i="6"/>
  <c r="AE307" i="5"/>
  <c r="AF305" i="5"/>
  <c r="AE308" i="5"/>
  <c r="AF306" i="5"/>
  <c r="Z277" i="5"/>
  <c r="W361" i="5"/>
  <c r="V362" i="5"/>
  <c r="H279" i="5"/>
  <c r="S278" i="5"/>
  <c r="AC275" i="5"/>
  <c r="AA276" i="5"/>
  <c r="L281" i="5" a="1"/>
  <c r="L281" i="5" s="1"/>
  <c r="T280" i="5"/>
  <c r="U278" i="5"/>
  <c r="X278" i="5" s="1"/>
  <c r="Y278" i="5" s="1"/>
  <c r="R279" i="5"/>
  <c r="AD275" i="5"/>
  <c r="AG296" i="5" s="1"/>
  <c r="AB275" i="5"/>
  <c r="Z277" i="4"/>
  <c r="W361" i="4"/>
  <c r="V362" i="4"/>
  <c r="H279" i="4"/>
  <c r="S278" i="4"/>
  <c r="AD275" i="4"/>
  <c r="AG296" i="4" s="1"/>
  <c r="AB275" i="4"/>
  <c r="L281" i="4" a="1"/>
  <c r="L281" i="4" s="1"/>
  <c r="T280" i="4"/>
  <c r="U278" i="4"/>
  <c r="X278" i="4" s="1"/>
  <c r="Y278" i="4" s="1"/>
  <c r="R279" i="4"/>
  <c r="AC275" i="4"/>
  <c r="AA276" i="4"/>
  <c r="Z277" i="1"/>
  <c r="AF306" i="1"/>
  <c r="AE308" i="1"/>
  <c r="L281" i="1" a="1"/>
  <c r="L281" i="1" s="1"/>
  <c r="T280" i="1"/>
  <c r="AE307" i="1"/>
  <c r="AF305" i="1"/>
  <c r="V362" i="1"/>
  <c r="H279" i="1"/>
  <c r="S278" i="1"/>
  <c r="W361" i="1"/>
  <c r="AC275" i="1"/>
  <c r="AA276" i="1"/>
  <c r="U278" i="1"/>
  <c r="X278" i="1" s="1"/>
  <c r="Y278" i="1" s="1"/>
  <c r="R279" i="1"/>
  <c r="AD275" i="1"/>
  <c r="AG296" i="1" s="1"/>
  <c r="AB275" i="1"/>
  <c r="AF317" i="10" l="1"/>
  <c r="AE319" i="10"/>
  <c r="AE319" i="9"/>
  <c r="AF317" i="9"/>
  <c r="AF311" i="4"/>
  <c r="AE313" i="4"/>
  <c r="AE314" i="4"/>
  <c r="AF312" i="4"/>
  <c r="AF275" i="11"/>
  <c r="AG296" i="11" s="1"/>
  <c r="AE320" i="10"/>
  <c r="AF318" i="10"/>
  <c r="AF318" i="9"/>
  <c r="AE320" i="9"/>
  <c r="AF298" i="7"/>
  <c r="AE300" i="7"/>
  <c r="AE301" i="7"/>
  <c r="AF299" i="7"/>
  <c r="AE299" i="6"/>
  <c r="AF297" i="6"/>
  <c r="AF298" i="6"/>
  <c r="AE300" i="6"/>
  <c r="Z278" i="11"/>
  <c r="V363" i="11"/>
  <c r="H280" i="11"/>
  <c r="S279" i="11"/>
  <c r="W362" i="11"/>
  <c r="U279" i="11"/>
  <c r="X279" i="11" s="1"/>
  <c r="Y279" i="11" s="1"/>
  <c r="R280" i="11"/>
  <c r="AC276" i="11"/>
  <c r="AE276" i="11" s="1"/>
  <c r="AA277" i="11"/>
  <c r="L282" i="11" a="1"/>
  <c r="L282" i="11" s="1"/>
  <c r="T281" i="11"/>
  <c r="AD276" i="11"/>
  <c r="AB276" i="11"/>
  <c r="Z278" i="10"/>
  <c r="W362" i="10"/>
  <c r="AD276" i="10"/>
  <c r="AG297" i="10" s="1"/>
  <c r="AB276" i="10"/>
  <c r="T280" i="10"/>
  <c r="L281" i="10" a="1"/>
  <c r="L281" i="10" s="1"/>
  <c r="AC276" i="10"/>
  <c r="AA277" i="10"/>
  <c r="U279" i="10"/>
  <c r="X279" i="10" s="1"/>
  <c r="Y279" i="10" s="1"/>
  <c r="R280" i="10"/>
  <c r="V363" i="10"/>
  <c r="H280" i="10"/>
  <c r="S279" i="10"/>
  <c r="Z278" i="9"/>
  <c r="T280" i="9"/>
  <c r="L281" i="9" a="1"/>
  <c r="L281" i="9" s="1"/>
  <c r="V363" i="9"/>
  <c r="S279" i="9"/>
  <c r="H280" i="9"/>
  <c r="W362" i="9"/>
  <c r="AD276" i="9"/>
  <c r="AG297" i="9" s="1"/>
  <c r="AB276" i="9"/>
  <c r="U279" i="9"/>
  <c r="X279" i="9" s="1"/>
  <c r="Y279" i="9" s="1"/>
  <c r="R280" i="9"/>
  <c r="AA277" i="9"/>
  <c r="AC276" i="9"/>
  <c r="AF317" i="8"/>
  <c r="AE319" i="8"/>
  <c r="AE320" i="8"/>
  <c r="AF318" i="8"/>
  <c r="Z278" i="8"/>
  <c r="V363" i="8"/>
  <c r="S279" i="8"/>
  <c r="H280" i="8"/>
  <c r="W362" i="8"/>
  <c r="T281" i="8"/>
  <c r="L282" i="8" a="1"/>
  <c r="L282" i="8" s="1"/>
  <c r="AD276" i="8"/>
  <c r="AG297" i="8" s="1"/>
  <c r="AB276" i="8"/>
  <c r="AC276" i="8"/>
  <c r="AA277" i="8"/>
  <c r="R280" i="8"/>
  <c r="U279" i="8"/>
  <c r="X279" i="8" s="1"/>
  <c r="Y279" i="8" s="1"/>
  <c r="Z278" i="7"/>
  <c r="L281" i="7" a="1"/>
  <c r="L281" i="7" s="1"/>
  <c r="T280" i="7"/>
  <c r="W362" i="7"/>
  <c r="U279" i="7"/>
  <c r="X279" i="7" s="1"/>
  <c r="Y279" i="7" s="1"/>
  <c r="R280" i="7"/>
  <c r="V363" i="7"/>
  <c r="H280" i="7"/>
  <c r="S279" i="7"/>
  <c r="AC276" i="7"/>
  <c r="AA277" i="7"/>
  <c r="AD276" i="7"/>
  <c r="AG297" i="7" s="1"/>
  <c r="AB276" i="7"/>
  <c r="Z278" i="6"/>
  <c r="L282" i="6" a="1"/>
  <c r="L282" i="6" s="1"/>
  <c r="T281" i="6"/>
  <c r="U279" i="6"/>
  <c r="X279" i="6" s="1"/>
  <c r="Y279" i="6" s="1"/>
  <c r="R280" i="6"/>
  <c r="AD276" i="6"/>
  <c r="AG297" i="6" s="1"/>
  <c r="AB276" i="6"/>
  <c r="W362" i="6"/>
  <c r="AC276" i="6"/>
  <c r="AA277" i="6"/>
  <c r="V363" i="6"/>
  <c r="H280" i="6"/>
  <c r="S279" i="6"/>
  <c r="AF308" i="5"/>
  <c r="AE310" i="5"/>
  <c r="AF307" i="5"/>
  <c r="AE309" i="5"/>
  <c r="Z278" i="5"/>
  <c r="L282" i="5" a="1"/>
  <c r="L282" i="5" s="1"/>
  <c r="T281" i="5"/>
  <c r="U279" i="5"/>
  <c r="X279" i="5" s="1"/>
  <c r="Y279" i="5" s="1"/>
  <c r="R280" i="5"/>
  <c r="AD276" i="5"/>
  <c r="AG297" i="5" s="1"/>
  <c r="AB276" i="5"/>
  <c r="V363" i="5"/>
  <c r="H280" i="5"/>
  <c r="S279" i="5"/>
  <c r="AC276" i="5"/>
  <c r="AA277" i="5"/>
  <c r="W362" i="5"/>
  <c r="Z278" i="4"/>
  <c r="L282" i="4" a="1"/>
  <c r="L282" i="4" s="1"/>
  <c r="T281" i="4"/>
  <c r="AD276" i="4"/>
  <c r="AG297" i="4" s="1"/>
  <c r="AB276" i="4"/>
  <c r="AC276" i="4"/>
  <c r="AA277" i="4"/>
  <c r="U279" i="4"/>
  <c r="X279" i="4" s="1"/>
  <c r="Y279" i="4" s="1"/>
  <c r="R280" i="4"/>
  <c r="V363" i="4"/>
  <c r="H280" i="4"/>
  <c r="S279" i="4"/>
  <c r="W362" i="4"/>
  <c r="Z278" i="1"/>
  <c r="AD276" i="1"/>
  <c r="AG297" i="1" s="1"/>
  <c r="AB276" i="1"/>
  <c r="W362" i="1"/>
  <c r="L282" i="1" a="1"/>
  <c r="L282" i="1" s="1"/>
  <c r="T281" i="1"/>
  <c r="AC276" i="1"/>
  <c r="AA277" i="1"/>
  <c r="V363" i="1"/>
  <c r="H280" i="1"/>
  <c r="S279" i="1"/>
  <c r="AF307" i="1"/>
  <c r="AE309" i="1"/>
  <c r="AF308" i="1"/>
  <c r="AE310" i="1"/>
  <c r="U279" i="1"/>
  <c r="X279" i="1" s="1"/>
  <c r="Y279" i="1" s="1"/>
  <c r="R280" i="1"/>
  <c r="AF319" i="10" l="1"/>
  <c r="AE321" i="10"/>
  <c r="AE321" i="9"/>
  <c r="AF319" i="9"/>
  <c r="AE316" i="4"/>
  <c r="AF314" i="4"/>
  <c r="AF313" i="4"/>
  <c r="AE315" i="4"/>
  <c r="AF276" i="11"/>
  <c r="AG297" i="11"/>
  <c r="AE322" i="10"/>
  <c r="AF320" i="10"/>
  <c r="AF320" i="9"/>
  <c r="AE322" i="9"/>
  <c r="AF301" i="7"/>
  <c r="AE303" i="7"/>
  <c r="AE302" i="7"/>
  <c r="AF300" i="7"/>
  <c r="AF300" i="6"/>
  <c r="AE302" i="6"/>
  <c r="AF299" i="6"/>
  <c r="AE301" i="6"/>
  <c r="Z279" i="11"/>
  <c r="L283" i="11" a="1"/>
  <c r="L283" i="11" s="1"/>
  <c r="T282" i="11"/>
  <c r="AD277" i="11"/>
  <c r="AB277" i="11"/>
  <c r="V364" i="11"/>
  <c r="H281" i="11"/>
  <c r="S280" i="11"/>
  <c r="W363" i="11"/>
  <c r="U280" i="11"/>
  <c r="X280" i="11" s="1"/>
  <c r="Y280" i="11" s="1"/>
  <c r="R281" i="11"/>
  <c r="AC277" i="11"/>
  <c r="AE277" i="11" s="1"/>
  <c r="AA278" i="11"/>
  <c r="Z279" i="10"/>
  <c r="U280" i="10"/>
  <c r="X280" i="10" s="1"/>
  <c r="Y280" i="10" s="1"/>
  <c r="R281" i="10"/>
  <c r="L282" i="10" a="1"/>
  <c r="L282" i="10" s="1"/>
  <c r="T281" i="10"/>
  <c r="AD277" i="10"/>
  <c r="AG298" i="10" s="1"/>
  <c r="AB277" i="10"/>
  <c r="V364" i="10"/>
  <c r="H281" i="10"/>
  <c r="S280" i="10"/>
  <c r="AC277" i="10"/>
  <c r="AA278" i="10"/>
  <c r="W363" i="10"/>
  <c r="Z279" i="9"/>
  <c r="V364" i="9"/>
  <c r="H281" i="9"/>
  <c r="S280" i="9"/>
  <c r="R281" i="9"/>
  <c r="U280" i="9"/>
  <c r="X280" i="9" s="1"/>
  <c r="Y280" i="9" s="1"/>
  <c r="W363" i="9"/>
  <c r="T281" i="9"/>
  <c r="L282" i="9" a="1"/>
  <c r="L282" i="9" s="1"/>
  <c r="AD277" i="9"/>
  <c r="AG298" i="9" s="1"/>
  <c r="AB277" i="9"/>
  <c r="AC277" i="9"/>
  <c r="AA278" i="9"/>
  <c r="AF320" i="8"/>
  <c r="AE322" i="8"/>
  <c r="AF319" i="8"/>
  <c r="AE321" i="8"/>
  <c r="Z279" i="8"/>
  <c r="T282" i="8"/>
  <c r="L283" i="8" a="1"/>
  <c r="L283" i="8" s="1"/>
  <c r="W363" i="8"/>
  <c r="V364" i="8"/>
  <c r="S280" i="8"/>
  <c r="H281" i="8"/>
  <c r="U280" i="8"/>
  <c r="X280" i="8" s="1"/>
  <c r="Y280" i="8" s="1"/>
  <c r="R281" i="8"/>
  <c r="AC277" i="8"/>
  <c r="AA278" i="8"/>
  <c r="AB277" i="8"/>
  <c r="AD277" i="8"/>
  <c r="AG298" i="8" s="1"/>
  <c r="Z279" i="7"/>
  <c r="V364" i="7"/>
  <c r="H281" i="7"/>
  <c r="S280" i="7"/>
  <c r="W363" i="7"/>
  <c r="R281" i="7"/>
  <c r="U280" i="7"/>
  <c r="X280" i="7" s="1"/>
  <c r="Y280" i="7" s="1"/>
  <c r="L282" i="7" a="1"/>
  <c r="L282" i="7" s="1"/>
  <c r="T281" i="7"/>
  <c r="AA278" i="7"/>
  <c r="AC277" i="7"/>
  <c r="AD277" i="7"/>
  <c r="AG298" i="7" s="1"/>
  <c r="AB277" i="7"/>
  <c r="Z279" i="6"/>
  <c r="T282" i="6"/>
  <c r="L283" i="6" a="1"/>
  <c r="L283" i="6" s="1"/>
  <c r="R281" i="6"/>
  <c r="U280" i="6"/>
  <c r="X280" i="6" s="1"/>
  <c r="Y280" i="6" s="1"/>
  <c r="V364" i="6"/>
  <c r="H281" i="6"/>
  <c r="S280" i="6"/>
  <c r="AA278" i="6"/>
  <c r="AC277" i="6"/>
  <c r="AD277" i="6"/>
  <c r="AG298" i="6" s="1"/>
  <c r="AB277" i="6"/>
  <c r="W363" i="6"/>
  <c r="AF310" i="5"/>
  <c r="AE312" i="5"/>
  <c r="AF309" i="5"/>
  <c r="AE311" i="5"/>
  <c r="Z279" i="5"/>
  <c r="V364" i="5"/>
  <c r="H281" i="5"/>
  <c r="S280" i="5"/>
  <c r="AD277" i="5"/>
  <c r="AG298" i="5" s="1"/>
  <c r="AB277" i="5"/>
  <c r="L283" i="5" a="1"/>
  <c r="L283" i="5" s="1"/>
  <c r="T282" i="5"/>
  <c r="AA278" i="5"/>
  <c r="AC277" i="5"/>
  <c r="W363" i="5"/>
  <c r="U280" i="5"/>
  <c r="X280" i="5" s="1"/>
  <c r="Y280" i="5" s="1"/>
  <c r="R281" i="5"/>
  <c r="Z279" i="4"/>
  <c r="U280" i="4"/>
  <c r="X280" i="4" s="1"/>
  <c r="Y280" i="4" s="1"/>
  <c r="R281" i="4"/>
  <c r="W363" i="4"/>
  <c r="V364" i="4"/>
  <c r="H281" i="4"/>
  <c r="S280" i="4"/>
  <c r="AD277" i="4"/>
  <c r="AG298" i="4" s="1"/>
  <c r="AB277" i="4"/>
  <c r="AC277" i="4"/>
  <c r="AA278" i="4"/>
  <c r="L283" i="4" a="1"/>
  <c r="L283" i="4" s="1"/>
  <c r="T282" i="4"/>
  <c r="Z279" i="1"/>
  <c r="W363" i="1"/>
  <c r="AF309" i="1"/>
  <c r="AE311" i="1"/>
  <c r="AD277" i="1"/>
  <c r="AG298" i="1" s="1"/>
  <c r="AB277" i="1"/>
  <c r="V364" i="1"/>
  <c r="H281" i="1"/>
  <c r="S280" i="1"/>
  <c r="AC277" i="1"/>
  <c r="AA278" i="1"/>
  <c r="L283" i="1" a="1"/>
  <c r="L283" i="1" s="1"/>
  <c r="T282" i="1"/>
  <c r="U280" i="1"/>
  <c r="X280" i="1" s="1"/>
  <c r="Y280" i="1" s="1"/>
  <c r="R281" i="1"/>
  <c r="AF310" i="1"/>
  <c r="AE312" i="1"/>
  <c r="AE323" i="10" l="1"/>
  <c r="AF321" i="10"/>
  <c r="AF321" i="9"/>
  <c r="AE323" i="9"/>
  <c r="AF315" i="4"/>
  <c r="AE317" i="4"/>
  <c r="AE318" i="4"/>
  <c r="AF316" i="4"/>
  <c r="AF277" i="11"/>
  <c r="AG298" i="11" s="1"/>
  <c r="AE324" i="10"/>
  <c r="AF322" i="10"/>
  <c r="AF322" i="9"/>
  <c r="AE324" i="9"/>
  <c r="AF302" i="7"/>
  <c r="AE304" i="7"/>
  <c r="AE305" i="7"/>
  <c r="AF303" i="7"/>
  <c r="AE303" i="6"/>
  <c r="AF301" i="6"/>
  <c r="AF302" i="6"/>
  <c r="AE304" i="6"/>
  <c r="Z280" i="11"/>
  <c r="V365" i="11"/>
  <c r="H282" i="11"/>
  <c r="S281" i="11"/>
  <c r="W364" i="11"/>
  <c r="L284" i="11" a="1"/>
  <c r="L284" i="11" s="1"/>
  <c r="T283" i="11"/>
  <c r="U281" i="11"/>
  <c r="X281" i="11" s="1"/>
  <c r="Y281" i="11" s="1"/>
  <c r="R282" i="11"/>
  <c r="AD278" i="11"/>
  <c r="AB278" i="11"/>
  <c r="AC278" i="11"/>
  <c r="AE278" i="11" s="1"/>
  <c r="AA279" i="11"/>
  <c r="Z280" i="10"/>
  <c r="V365" i="10"/>
  <c r="H282" i="10"/>
  <c r="S281" i="10"/>
  <c r="L283" i="10" a="1"/>
  <c r="L283" i="10" s="1"/>
  <c r="T282" i="10"/>
  <c r="U281" i="10"/>
  <c r="X281" i="10" s="1"/>
  <c r="Y281" i="10" s="1"/>
  <c r="R282" i="10"/>
  <c r="W364" i="10"/>
  <c r="AA279" i="10"/>
  <c r="AC278" i="10"/>
  <c r="AD278" i="10"/>
  <c r="AG299" i="10" s="1"/>
  <c r="AB278" i="10"/>
  <c r="Z280" i="9"/>
  <c r="L283" i="9" a="1"/>
  <c r="L283" i="9" s="1"/>
  <c r="T282" i="9"/>
  <c r="U281" i="9"/>
  <c r="X281" i="9" s="1"/>
  <c r="Y281" i="9" s="1"/>
  <c r="R282" i="9"/>
  <c r="V365" i="9"/>
  <c r="H282" i="9"/>
  <c r="S281" i="9"/>
  <c r="W364" i="9"/>
  <c r="AC278" i="9"/>
  <c r="AA279" i="9"/>
  <c r="AD278" i="9"/>
  <c r="AG299" i="9" s="1"/>
  <c r="AB278" i="9"/>
  <c r="AE323" i="8"/>
  <c r="AF321" i="8"/>
  <c r="AE324" i="8"/>
  <c r="AF322" i="8"/>
  <c r="Z280" i="8"/>
  <c r="L284" i="8" a="1"/>
  <c r="L284" i="8" s="1"/>
  <c r="T283" i="8"/>
  <c r="AD278" i="8"/>
  <c r="AG299" i="8" s="1"/>
  <c r="AB278" i="8"/>
  <c r="U281" i="8"/>
  <c r="X281" i="8" s="1"/>
  <c r="Y281" i="8" s="1"/>
  <c r="R282" i="8"/>
  <c r="V365" i="8"/>
  <c r="H282" i="8"/>
  <c r="S281" i="8"/>
  <c r="W364" i="8"/>
  <c r="AC278" i="8"/>
  <c r="AA279" i="8"/>
  <c r="Z280" i="7"/>
  <c r="AB278" i="7"/>
  <c r="AD278" i="7"/>
  <c r="AG299" i="7" s="1"/>
  <c r="L283" i="7" a="1"/>
  <c r="L283" i="7" s="1"/>
  <c r="T282" i="7"/>
  <c r="R282" i="7"/>
  <c r="U281" i="7"/>
  <c r="X281" i="7" s="1"/>
  <c r="Y281" i="7" s="1"/>
  <c r="V365" i="7"/>
  <c r="H282" i="7"/>
  <c r="S281" i="7"/>
  <c r="W364" i="7"/>
  <c r="AC278" i="7"/>
  <c r="AA279" i="7"/>
  <c r="Z280" i="6"/>
  <c r="AB278" i="6"/>
  <c r="AD278" i="6"/>
  <c r="AG299" i="6" s="1"/>
  <c r="V365" i="6"/>
  <c r="S281" i="6"/>
  <c r="H282" i="6"/>
  <c r="W364" i="6"/>
  <c r="R282" i="6"/>
  <c r="U281" i="6"/>
  <c r="X281" i="6" s="1"/>
  <c r="Y281" i="6" s="1"/>
  <c r="L284" i="6" a="1"/>
  <c r="L284" i="6" s="1"/>
  <c r="T283" i="6"/>
  <c r="AA279" i="6"/>
  <c r="AC278" i="6"/>
  <c r="AF311" i="5"/>
  <c r="AE313" i="5"/>
  <c r="AE314" i="5"/>
  <c r="AF312" i="5"/>
  <c r="Z280" i="5"/>
  <c r="AD278" i="5"/>
  <c r="AG299" i="5" s="1"/>
  <c r="AB278" i="5"/>
  <c r="W364" i="5"/>
  <c r="T283" i="5"/>
  <c r="L284" i="5" a="1"/>
  <c r="L284" i="5" s="1"/>
  <c r="V365" i="5"/>
  <c r="H282" i="5"/>
  <c r="S281" i="5"/>
  <c r="AA279" i="5"/>
  <c r="AC278" i="5"/>
  <c r="R282" i="5"/>
  <c r="U281" i="5"/>
  <c r="X281" i="5" s="1"/>
  <c r="Y281" i="5" s="1"/>
  <c r="Z280" i="4"/>
  <c r="AD278" i="4"/>
  <c r="AG299" i="4" s="1"/>
  <c r="AB278" i="4"/>
  <c r="T283" i="4"/>
  <c r="L284" i="4" a="1"/>
  <c r="L284" i="4" s="1"/>
  <c r="V365" i="4"/>
  <c r="H282" i="4"/>
  <c r="S281" i="4"/>
  <c r="W364" i="4"/>
  <c r="R282" i="4"/>
  <c r="U281" i="4"/>
  <c r="X281" i="4" s="1"/>
  <c r="Y281" i="4" s="1"/>
  <c r="AA279" i="4"/>
  <c r="AC278" i="4"/>
  <c r="Z280" i="1"/>
  <c r="AD278" i="1"/>
  <c r="AG299" i="1" s="1"/>
  <c r="AB278" i="1"/>
  <c r="L284" i="1" a="1"/>
  <c r="L284" i="1" s="1"/>
  <c r="T283" i="1"/>
  <c r="W364" i="1"/>
  <c r="V365" i="1"/>
  <c r="H282" i="1"/>
  <c r="S281" i="1"/>
  <c r="AE313" i="1"/>
  <c r="AF311" i="1"/>
  <c r="AE314" i="1"/>
  <c r="AF312" i="1"/>
  <c r="AC278" i="1"/>
  <c r="AA279" i="1"/>
  <c r="U281" i="1"/>
  <c r="X281" i="1" s="1"/>
  <c r="Y281" i="1" s="1"/>
  <c r="R282" i="1"/>
  <c r="AF323" i="10" l="1"/>
  <c r="AE325" i="10"/>
  <c r="AE325" i="9"/>
  <c r="AF323" i="9"/>
  <c r="AE320" i="4"/>
  <c r="AF318" i="4"/>
  <c r="AE319" i="4"/>
  <c r="AF317" i="4"/>
  <c r="AF278" i="11"/>
  <c r="AG299" i="11" s="1"/>
  <c r="AE326" i="10"/>
  <c r="AF324" i="10"/>
  <c r="AF324" i="9"/>
  <c r="AE326" i="9"/>
  <c r="AF305" i="7"/>
  <c r="AE307" i="7"/>
  <c r="AF304" i="7"/>
  <c r="AE306" i="7"/>
  <c r="AF304" i="6"/>
  <c r="AE306" i="6"/>
  <c r="AF303" i="6"/>
  <c r="AE305" i="6"/>
  <c r="Z281" i="11"/>
  <c r="R283" i="11"/>
  <c r="U282" i="11"/>
  <c r="X282" i="11" s="1"/>
  <c r="Y282" i="11" s="1"/>
  <c r="V366" i="11"/>
  <c r="H283" i="11"/>
  <c r="S282" i="11"/>
  <c r="W365" i="11"/>
  <c r="T284" i="11"/>
  <c r="L285" i="11" a="1"/>
  <c r="L285" i="11" s="1"/>
  <c r="AA280" i="11"/>
  <c r="AC279" i="11"/>
  <c r="AE279" i="11" s="1"/>
  <c r="AB279" i="11"/>
  <c r="AD279" i="11"/>
  <c r="Z281" i="10"/>
  <c r="L284" i="10" a="1"/>
  <c r="L284" i="10" s="1"/>
  <c r="T283" i="10"/>
  <c r="V366" i="10"/>
  <c r="H283" i="10"/>
  <c r="S282" i="10"/>
  <c r="W365" i="10"/>
  <c r="U282" i="10"/>
  <c r="X282" i="10" s="1"/>
  <c r="Y282" i="10" s="1"/>
  <c r="R283" i="10"/>
  <c r="AC279" i="10"/>
  <c r="AA280" i="10"/>
  <c r="AD279" i="10"/>
  <c r="AG300" i="10" s="1"/>
  <c r="AB279" i="10"/>
  <c r="Z281" i="9"/>
  <c r="W365" i="9"/>
  <c r="U282" i="9"/>
  <c r="X282" i="9" s="1"/>
  <c r="Y282" i="9" s="1"/>
  <c r="R283" i="9"/>
  <c r="V366" i="9"/>
  <c r="H283" i="9"/>
  <c r="S282" i="9"/>
  <c r="L284" i="9" a="1"/>
  <c r="L284" i="9" s="1"/>
  <c r="T283" i="9"/>
  <c r="AC279" i="9"/>
  <c r="AA280" i="9"/>
  <c r="AD279" i="9"/>
  <c r="AG300" i="9" s="1"/>
  <c r="AB279" i="9"/>
  <c r="AF324" i="8"/>
  <c r="AE326" i="8"/>
  <c r="AE325" i="8"/>
  <c r="AF323" i="8"/>
  <c r="Z281" i="8"/>
  <c r="AD279" i="8"/>
  <c r="AG300" i="8" s="1"/>
  <c r="AB279" i="8"/>
  <c r="L285" i="8" a="1"/>
  <c r="L285" i="8" s="1"/>
  <c r="T284" i="8"/>
  <c r="V366" i="8"/>
  <c r="H283" i="8"/>
  <c r="S282" i="8"/>
  <c r="U282" i="8"/>
  <c r="X282" i="8" s="1"/>
  <c r="Y282" i="8" s="1"/>
  <c r="R283" i="8"/>
  <c r="AC279" i="8"/>
  <c r="AA280" i="8"/>
  <c r="W365" i="8"/>
  <c r="Z281" i="7"/>
  <c r="V366" i="7"/>
  <c r="S282" i="7"/>
  <c r="H283" i="7"/>
  <c r="R283" i="7"/>
  <c r="U282" i="7"/>
  <c r="X282" i="7" s="1"/>
  <c r="Y282" i="7" s="1"/>
  <c r="W365" i="7"/>
  <c r="AD279" i="7"/>
  <c r="AG300" i="7" s="1"/>
  <c r="AB279" i="7"/>
  <c r="L284" i="7" a="1"/>
  <c r="L284" i="7" s="1"/>
  <c r="T283" i="7"/>
  <c r="AC279" i="7"/>
  <c r="AA280" i="7"/>
  <c r="Z281" i="6"/>
  <c r="AD279" i="6"/>
  <c r="AG300" i="6" s="1"/>
  <c r="AB279" i="6"/>
  <c r="L285" i="6" a="1"/>
  <c r="L285" i="6" s="1"/>
  <c r="T284" i="6"/>
  <c r="AC279" i="6"/>
  <c r="AA280" i="6"/>
  <c r="U282" i="6"/>
  <c r="X282" i="6" s="1"/>
  <c r="Y282" i="6" s="1"/>
  <c r="R283" i="6"/>
  <c r="V366" i="6"/>
  <c r="H283" i="6"/>
  <c r="S282" i="6"/>
  <c r="W365" i="6"/>
  <c r="AE315" i="5"/>
  <c r="AF313" i="5"/>
  <c r="AE316" i="5"/>
  <c r="AF314" i="5"/>
  <c r="Z281" i="5"/>
  <c r="AB279" i="5"/>
  <c r="AD279" i="5"/>
  <c r="AG300" i="5" s="1"/>
  <c r="W365" i="5"/>
  <c r="T284" i="5"/>
  <c r="L285" i="5" a="1"/>
  <c r="L285" i="5" s="1"/>
  <c r="V366" i="5"/>
  <c r="S282" i="5"/>
  <c r="H283" i="5"/>
  <c r="R283" i="5"/>
  <c r="U282" i="5"/>
  <c r="X282" i="5" s="1"/>
  <c r="Y282" i="5" s="1"/>
  <c r="AC279" i="5"/>
  <c r="AA280" i="5"/>
  <c r="Z281" i="4"/>
  <c r="T284" i="4"/>
  <c r="L285" i="4" a="1"/>
  <c r="L285" i="4" s="1"/>
  <c r="AB279" i="4"/>
  <c r="AD279" i="4"/>
  <c r="AG300" i="4" s="1"/>
  <c r="R283" i="4"/>
  <c r="U282" i="4"/>
  <c r="X282" i="4" s="1"/>
  <c r="Y282" i="4" s="1"/>
  <c r="V366" i="4"/>
  <c r="H283" i="4"/>
  <c r="S282" i="4"/>
  <c r="W365" i="4"/>
  <c r="AA280" i="4"/>
  <c r="AC279" i="4"/>
  <c r="Z281" i="1"/>
  <c r="AF314" i="1"/>
  <c r="AE316" i="1"/>
  <c r="AE315" i="1"/>
  <c r="AF313" i="1"/>
  <c r="W365" i="1"/>
  <c r="T284" i="1"/>
  <c r="L285" i="1" a="1"/>
  <c r="L285" i="1" s="1"/>
  <c r="AA280" i="1"/>
  <c r="AC279" i="1"/>
  <c r="V366" i="1"/>
  <c r="H283" i="1"/>
  <c r="S282" i="1"/>
  <c r="R283" i="1"/>
  <c r="U282" i="1"/>
  <c r="X282" i="1" s="1"/>
  <c r="Y282" i="1" s="1"/>
  <c r="AD279" i="1"/>
  <c r="AG300" i="1" s="1"/>
  <c r="AB279" i="1"/>
  <c r="AE327" i="10" l="1"/>
  <c r="AF325" i="10"/>
  <c r="AF325" i="9"/>
  <c r="AE327" i="9"/>
  <c r="AE321" i="4"/>
  <c r="AF319" i="4"/>
  <c r="AF320" i="4"/>
  <c r="AE322" i="4"/>
  <c r="AF279" i="11"/>
  <c r="AG300" i="11" s="1"/>
  <c r="AF326" i="10"/>
  <c r="AE328" i="10"/>
  <c r="AE328" i="9"/>
  <c r="AF326" i="9"/>
  <c r="AF306" i="7"/>
  <c r="AE308" i="7"/>
  <c r="AF307" i="7"/>
  <c r="AE309" i="7"/>
  <c r="AE307" i="6"/>
  <c r="AF305" i="6"/>
  <c r="AF306" i="6"/>
  <c r="AE308" i="6"/>
  <c r="Z282" i="11"/>
  <c r="V367" i="11"/>
  <c r="H284" i="11"/>
  <c r="S283" i="11"/>
  <c r="W366" i="11"/>
  <c r="AB280" i="11"/>
  <c r="AD280" i="11"/>
  <c r="T285" i="11"/>
  <c r="L286" i="11" a="1"/>
  <c r="L286" i="11" s="1"/>
  <c r="R284" i="11"/>
  <c r="U283" i="11"/>
  <c r="X283" i="11" s="1"/>
  <c r="Y283" i="11" s="1"/>
  <c r="AA281" i="11"/>
  <c r="AC280" i="11"/>
  <c r="AE280" i="11" s="1"/>
  <c r="Z282" i="10"/>
  <c r="V367" i="10"/>
  <c r="H284" i="10"/>
  <c r="S283" i="10"/>
  <c r="W366" i="10"/>
  <c r="U283" i="10"/>
  <c r="X283" i="10" s="1"/>
  <c r="Y283" i="10" s="1"/>
  <c r="R284" i="10"/>
  <c r="L285" i="10" a="1"/>
  <c r="L285" i="10" s="1"/>
  <c r="T284" i="10"/>
  <c r="AA281" i="10"/>
  <c r="AC280" i="10"/>
  <c r="AD280" i="10"/>
  <c r="AG301" i="10" s="1"/>
  <c r="AB280" i="10"/>
  <c r="Z282" i="9"/>
  <c r="V367" i="9"/>
  <c r="H284" i="9"/>
  <c r="S283" i="9"/>
  <c r="L285" i="9" a="1"/>
  <c r="L285" i="9" s="1"/>
  <c r="T284" i="9"/>
  <c r="U283" i="9"/>
  <c r="X283" i="9" s="1"/>
  <c r="Y283" i="9" s="1"/>
  <c r="R284" i="9"/>
  <c r="W366" i="9"/>
  <c r="AC280" i="9"/>
  <c r="AA281" i="9"/>
  <c r="AD280" i="9"/>
  <c r="AG301" i="9" s="1"/>
  <c r="AB280" i="9"/>
  <c r="AE327" i="8"/>
  <c r="AF325" i="8"/>
  <c r="AF326" i="8"/>
  <c r="AE328" i="8"/>
  <c r="Z282" i="8"/>
  <c r="U283" i="8"/>
  <c r="X283" i="8" s="1"/>
  <c r="Y283" i="8" s="1"/>
  <c r="R284" i="8"/>
  <c r="V367" i="8"/>
  <c r="H284" i="8"/>
  <c r="S283" i="8"/>
  <c r="W366" i="8"/>
  <c r="L286" i="8" a="1"/>
  <c r="L286" i="8" s="1"/>
  <c r="T285" i="8"/>
  <c r="AC280" i="8"/>
  <c r="AA281" i="8"/>
  <c r="AD280" i="8"/>
  <c r="AG301" i="8" s="1"/>
  <c r="AB280" i="8"/>
  <c r="Z282" i="7"/>
  <c r="L285" i="7" a="1"/>
  <c r="L285" i="7" s="1"/>
  <c r="T284" i="7"/>
  <c r="U283" i="7"/>
  <c r="X283" i="7" s="1"/>
  <c r="Y283" i="7" s="1"/>
  <c r="R284" i="7"/>
  <c r="W366" i="7"/>
  <c r="AD280" i="7"/>
  <c r="AG301" i="7" s="1"/>
  <c r="AB280" i="7"/>
  <c r="AA281" i="7"/>
  <c r="AC280" i="7"/>
  <c r="V367" i="7"/>
  <c r="H284" i="7"/>
  <c r="S283" i="7"/>
  <c r="Z282" i="6"/>
  <c r="W366" i="6"/>
  <c r="V367" i="6"/>
  <c r="H284" i="6"/>
  <c r="S283" i="6"/>
  <c r="AD280" i="6"/>
  <c r="AG301" i="6" s="1"/>
  <c r="AB280" i="6"/>
  <c r="R284" i="6"/>
  <c r="U283" i="6"/>
  <c r="X283" i="6" s="1"/>
  <c r="Y283" i="6" s="1"/>
  <c r="T285" i="6"/>
  <c r="L286" i="6" a="1"/>
  <c r="L286" i="6" s="1"/>
  <c r="AC280" i="6"/>
  <c r="AA281" i="6"/>
  <c r="AE318" i="5"/>
  <c r="AF316" i="5"/>
  <c r="AF315" i="5"/>
  <c r="AE317" i="5"/>
  <c r="Z282" i="5"/>
  <c r="W366" i="5"/>
  <c r="U283" i="5"/>
  <c r="X283" i="5" s="1"/>
  <c r="Y283" i="5" s="1"/>
  <c r="R284" i="5"/>
  <c r="AD280" i="5"/>
  <c r="AG301" i="5" s="1"/>
  <c r="AB280" i="5"/>
  <c r="V367" i="5"/>
  <c r="S283" i="5"/>
  <c r="H284" i="5"/>
  <c r="AC280" i="5"/>
  <c r="AA281" i="5"/>
  <c r="L286" i="5" a="1"/>
  <c r="L286" i="5" s="1"/>
  <c r="T285" i="5"/>
  <c r="Z282" i="4"/>
  <c r="V367" i="4"/>
  <c r="S283" i="4"/>
  <c r="H284" i="4"/>
  <c r="W366" i="4"/>
  <c r="AD280" i="4"/>
  <c r="AG301" i="4" s="1"/>
  <c r="AB280" i="4"/>
  <c r="R284" i="4"/>
  <c r="U283" i="4"/>
  <c r="X283" i="4" s="1"/>
  <c r="Y283" i="4" s="1"/>
  <c r="AC280" i="4"/>
  <c r="AA281" i="4"/>
  <c r="T285" i="4"/>
  <c r="L286" i="4" a="1"/>
  <c r="L286" i="4" s="1"/>
  <c r="Z282" i="1"/>
  <c r="T285" i="1"/>
  <c r="L286" i="1" a="1"/>
  <c r="L286" i="1" s="1"/>
  <c r="R284" i="1"/>
  <c r="U283" i="1"/>
  <c r="X283" i="1" s="1"/>
  <c r="Y283" i="1" s="1"/>
  <c r="AD280" i="1"/>
  <c r="AG301" i="1" s="1"/>
  <c r="AB280" i="1"/>
  <c r="AF315" i="1"/>
  <c r="AE317" i="1"/>
  <c r="AA281" i="1"/>
  <c r="AC280" i="1"/>
  <c r="V367" i="1"/>
  <c r="S283" i="1"/>
  <c r="H284" i="1"/>
  <c r="W366" i="1"/>
  <c r="AF316" i="1"/>
  <c r="AE318" i="1"/>
  <c r="AF327" i="10" l="1"/>
  <c r="AE329" i="10"/>
  <c r="AF327" i="9"/>
  <c r="AE329" i="9"/>
  <c r="AF322" i="4"/>
  <c r="AE324" i="4"/>
  <c r="AF321" i="4"/>
  <c r="AE323" i="4"/>
  <c r="AF280" i="11"/>
  <c r="AG301" i="11" s="1"/>
  <c r="AE330" i="10"/>
  <c r="AF328" i="10"/>
  <c r="AE330" i="9"/>
  <c r="AF328" i="9"/>
  <c r="AE311" i="7"/>
  <c r="AF309" i="7"/>
  <c r="AF308" i="7"/>
  <c r="AE310" i="7"/>
  <c r="AF308" i="6"/>
  <c r="AE310" i="6"/>
  <c r="AE309" i="6"/>
  <c r="AF307" i="6"/>
  <c r="Z283" i="11"/>
  <c r="R285" i="11"/>
  <c r="U284" i="11"/>
  <c r="X284" i="11" s="1"/>
  <c r="Y284" i="11" s="1"/>
  <c r="V368" i="11"/>
  <c r="S284" i="11"/>
  <c r="H285" i="11"/>
  <c r="W367" i="11"/>
  <c r="T286" i="11"/>
  <c r="L287" i="11" a="1"/>
  <c r="L287" i="11" s="1"/>
  <c r="AD281" i="11"/>
  <c r="AB281" i="11"/>
  <c r="AC281" i="11"/>
  <c r="AE281" i="11" s="1"/>
  <c r="AA282" i="11"/>
  <c r="Z283" i="10"/>
  <c r="AD281" i="10"/>
  <c r="AG302" i="10" s="1"/>
  <c r="AB281" i="10"/>
  <c r="V368" i="10"/>
  <c r="H285" i="10"/>
  <c r="S284" i="10"/>
  <c r="L286" i="10" a="1"/>
  <c r="L286" i="10" s="1"/>
  <c r="T285" i="10"/>
  <c r="W367" i="10"/>
  <c r="R285" i="10"/>
  <c r="U284" i="10"/>
  <c r="X284" i="10" s="1"/>
  <c r="Y284" i="10" s="1"/>
  <c r="AA282" i="10"/>
  <c r="AC281" i="10"/>
  <c r="Z283" i="9"/>
  <c r="V368" i="9"/>
  <c r="H285" i="9"/>
  <c r="S284" i="9"/>
  <c r="W367" i="9"/>
  <c r="U284" i="9"/>
  <c r="X284" i="9" s="1"/>
  <c r="Y284" i="9" s="1"/>
  <c r="R285" i="9"/>
  <c r="AA282" i="9"/>
  <c r="AC281" i="9"/>
  <c r="L286" i="9" a="1"/>
  <c r="L286" i="9" s="1"/>
  <c r="T285" i="9"/>
  <c r="AD281" i="9"/>
  <c r="AG302" i="9" s="1"/>
  <c r="AB281" i="9"/>
  <c r="AE330" i="8"/>
  <c r="AF328" i="8"/>
  <c r="AF327" i="8"/>
  <c r="AE329" i="8"/>
  <c r="Z283" i="8"/>
  <c r="L287" i="8" a="1"/>
  <c r="L287" i="8" s="1"/>
  <c r="T286" i="8"/>
  <c r="U284" i="8"/>
  <c r="X284" i="8" s="1"/>
  <c r="Y284" i="8" s="1"/>
  <c r="R285" i="8"/>
  <c r="V368" i="8"/>
  <c r="H285" i="8"/>
  <c r="S284" i="8"/>
  <c r="W367" i="8"/>
  <c r="AC281" i="8"/>
  <c r="AA282" i="8"/>
  <c r="AD281" i="8"/>
  <c r="AG302" i="8" s="1"/>
  <c r="AB281" i="8"/>
  <c r="Z283" i="7"/>
  <c r="L286" i="7" a="1"/>
  <c r="L286" i="7" s="1"/>
  <c r="T285" i="7"/>
  <c r="V368" i="7"/>
  <c r="H285" i="7"/>
  <c r="S284" i="7"/>
  <c r="AC281" i="7"/>
  <c r="AA282" i="7"/>
  <c r="AD281" i="7"/>
  <c r="AG302" i="7" s="1"/>
  <c r="AB281" i="7"/>
  <c r="R285" i="7"/>
  <c r="U284" i="7"/>
  <c r="X284" i="7" s="1"/>
  <c r="Y284" i="7" s="1"/>
  <c r="W367" i="7"/>
  <c r="Z283" i="6"/>
  <c r="R285" i="6"/>
  <c r="U284" i="6"/>
  <c r="X284" i="6" s="1"/>
  <c r="Y284" i="6" s="1"/>
  <c r="W367" i="6"/>
  <c r="V368" i="6"/>
  <c r="H285" i="6"/>
  <c r="S284" i="6"/>
  <c r="AB281" i="6"/>
  <c r="AD281" i="6"/>
  <c r="AG302" i="6" s="1"/>
  <c r="AC281" i="6"/>
  <c r="AA282" i="6"/>
  <c r="L287" i="6" a="1"/>
  <c r="L287" i="6" s="1"/>
  <c r="T286" i="6"/>
  <c r="AF317" i="5"/>
  <c r="AE319" i="5"/>
  <c r="AE320" i="5"/>
  <c r="AF318" i="5"/>
  <c r="Z283" i="5"/>
  <c r="V368" i="5"/>
  <c r="H285" i="5"/>
  <c r="S284" i="5"/>
  <c r="W367" i="5"/>
  <c r="U284" i="5"/>
  <c r="X284" i="5" s="1"/>
  <c r="Y284" i="5" s="1"/>
  <c r="R285" i="5"/>
  <c r="L287" i="5" a="1"/>
  <c r="L287" i="5" s="1"/>
  <c r="T286" i="5"/>
  <c r="AC281" i="5"/>
  <c r="AA282" i="5"/>
  <c r="AD281" i="5"/>
  <c r="AG302" i="5" s="1"/>
  <c r="AB281" i="5"/>
  <c r="Z283" i="4"/>
  <c r="AD281" i="4"/>
  <c r="AG302" i="4" s="1"/>
  <c r="AB281" i="4"/>
  <c r="L287" i="4" a="1"/>
  <c r="L287" i="4" s="1"/>
  <c r="T286" i="4"/>
  <c r="U284" i="4"/>
  <c r="X284" i="4" s="1"/>
  <c r="Y284" i="4" s="1"/>
  <c r="R285" i="4"/>
  <c r="V368" i="4"/>
  <c r="S284" i="4"/>
  <c r="H285" i="4"/>
  <c r="AC281" i="4"/>
  <c r="AA282" i="4"/>
  <c r="W367" i="4"/>
  <c r="Z283" i="1"/>
  <c r="V368" i="1"/>
  <c r="S284" i="1"/>
  <c r="H285" i="1"/>
  <c r="W367" i="1"/>
  <c r="AB281" i="1"/>
  <c r="AD281" i="1"/>
  <c r="AG302" i="1" s="1"/>
  <c r="AF317" i="1"/>
  <c r="AE319" i="1"/>
  <c r="U284" i="1"/>
  <c r="X284" i="1" s="1"/>
  <c r="Y284" i="1" s="1"/>
  <c r="R285" i="1"/>
  <c r="AC281" i="1"/>
  <c r="AA282" i="1"/>
  <c r="L287" i="1" a="1"/>
  <c r="L287" i="1" s="1"/>
  <c r="T286" i="1"/>
  <c r="AE320" i="1"/>
  <c r="AF318" i="1"/>
  <c r="AE331" i="10" l="1"/>
  <c r="AF329" i="10"/>
  <c r="AE331" i="9"/>
  <c r="AF329" i="9"/>
  <c r="AE325" i="4"/>
  <c r="AF323" i="4"/>
  <c r="AF324" i="4"/>
  <c r="AE326" i="4"/>
  <c r="AF281" i="11"/>
  <c r="AG302" i="11" s="1"/>
  <c r="AE332" i="10"/>
  <c r="AF330" i="10"/>
  <c r="AF330" i="9"/>
  <c r="AE332" i="9"/>
  <c r="AF310" i="7"/>
  <c r="AE312" i="7"/>
  <c r="AE313" i="7"/>
  <c r="AF311" i="7"/>
  <c r="AE311" i="6"/>
  <c r="AF309" i="6"/>
  <c r="AE312" i="6"/>
  <c r="AF310" i="6"/>
  <c r="Z284" i="11"/>
  <c r="W368" i="11"/>
  <c r="L288" i="11" a="1"/>
  <c r="L288" i="11" s="1"/>
  <c r="T287" i="11"/>
  <c r="U285" i="11"/>
  <c r="X285" i="11" s="1"/>
  <c r="Y285" i="11" s="1"/>
  <c r="R286" i="11"/>
  <c r="V369" i="11"/>
  <c r="S285" i="11"/>
  <c r="H286" i="11"/>
  <c r="AD282" i="11"/>
  <c r="AB282" i="11"/>
  <c r="AC282" i="11"/>
  <c r="AE282" i="11" s="1"/>
  <c r="AA283" i="11"/>
  <c r="Z284" i="10"/>
  <c r="R286" i="10"/>
  <c r="U285" i="10"/>
  <c r="X285" i="10" s="1"/>
  <c r="Y285" i="10" s="1"/>
  <c r="V369" i="10"/>
  <c r="S285" i="10"/>
  <c r="H286" i="10"/>
  <c r="AB282" i="10"/>
  <c r="AD282" i="10"/>
  <c r="AG303" i="10" s="1"/>
  <c r="AC282" i="10"/>
  <c r="AA283" i="10"/>
  <c r="T286" i="10"/>
  <c r="L287" i="10" a="1"/>
  <c r="L287" i="10" s="1"/>
  <c r="W368" i="10"/>
  <c r="Z284" i="9"/>
  <c r="V369" i="9"/>
  <c r="H286" i="9"/>
  <c r="S285" i="9"/>
  <c r="L287" i="9" a="1"/>
  <c r="L287" i="9" s="1"/>
  <c r="T286" i="9"/>
  <c r="AD282" i="9"/>
  <c r="AG303" i="9" s="1"/>
  <c r="AB282" i="9"/>
  <c r="AA283" i="9"/>
  <c r="AC282" i="9"/>
  <c r="R286" i="9"/>
  <c r="U285" i="9"/>
  <c r="X285" i="9" s="1"/>
  <c r="Y285" i="9" s="1"/>
  <c r="W368" i="9"/>
  <c r="AF329" i="8"/>
  <c r="AE331" i="8"/>
  <c r="AF330" i="8"/>
  <c r="AE332" i="8"/>
  <c r="Z284" i="8"/>
  <c r="T287" i="8"/>
  <c r="L288" i="8" a="1"/>
  <c r="L288" i="8" s="1"/>
  <c r="V369" i="8"/>
  <c r="H286" i="8"/>
  <c r="S285" i="8"/>
  <c r="R286" i="8"/>
  <c r="U285" i="8"/>
  <c r="X285" i="8" s="1"/>
  <c r="Y285" i="8" s="1"/>
  <c r="AA283" i="8"/>
  <c r="AC282" i="8"/>
  <c r="W368" i="8"/>
  <c r="AD282" i="8"/>
  <c r="AG303" i="8" s="1"/>
  <c r="AB282" i="8"/>
  <c r="Z284" i="7"/>
  <c r="R286" i="7"/>
  <c r="U285" i="7"/>
  <c r="X285" i="7" s="1"/>
  <c r="Y285" i="7" s="1"/>
  <c r="V369" i="7"/>
  <c r="H286" i="7"/>
  <c r="S285" i="7"/>
  <c r="L287" i="7" a="1"/>
  <c r="L287" i="7" s="1"/>
  <c r="T286" i="7"/>
  <c r="AD282" i="7"/>
  <c r="AG303" i="7" s="1"/>
  <c r="AB282" i="7"/>
  <c r="W368" i="7"/>
  <c r="AC282" i="7"/>
  <c r="AA283" i="7"/>
  <c r="Z284" i="6"/>
  <c r="V369" i="6"/>
  <c r="S285" i="6"/>
  <c r="H286" i="6"/>
  <c r="W368" i="6"/>
  <c r="R286" i="6"/>
  <c r="U285" i="6"/>
  <c r="X285" i="6" s="1"/>
  <c r="Y285" i="6" s="1"/>
  <c r="T287" i="6"/>
  <c r="L288" i="6" a="1"/>
  <c r="L288" i="6" s="1"/>
  <c r="AA283" i="6"/>
  <c r="AC282" i="6"/>
  <c r="AD282" i="6"/>
  <c r="AG303" i="6" s="1"/>
  <c r="AB282" i="6"/>
  <c r="AF320" i="5"/>
  <c r="AE322" i="5"/>
  <c r="AE321" i="5"/>
  <c r="AF319" i="5"/>
  <c r="Z284" i="5"/>
  <c r="T287" i="5"/>
  <c r="L288" i="5" a="1"/>
  <c r="L288" i="5" s="1"/>
  <c r="V369" i="5"/>
  <c r="H286" i="5"/>
  <c r="S285" i="5"/>
  <c r="R286" i="5"/>
  <c r="U285" i="5"/>
  <c r="X285" i="5" s="1"/>
  <c r="Y285" i="5" s="1"/>
  <c r="W368" i="5"/>
  <c r="AD282" i="5"/>
  <c r="AG303" i="5" s="1"/>
  <c r="AB282" i="5"/>
  <c r="AC282" i="5"/>
  <c r="AA283" i="5"/>
  <c r="Z284" i="4"/>
  <c r="AD282" i="4"/>
  <c r="AG303" i="4" s="1"/>
  <c r="AB282" i="4"/>
  <c r="V369" i="4"/>
  <c r="H286" i="4"/>
  <c r="S285" i="4"/>
  <c r="W368" i="4"/>
  <c r="U285" i="4"/>
  <c r="X285" i="4" s="1"/>
  <c r="Y285" i="4" s="1"/>
  <c r="R286" i="4"/>
  <c r="AC282" i="4"/>
  <c r="AA283" i="4"/>
  <c r="L288" i="4" a="1"/>
  <c r="L288" i="4" s="1"/>
  <c r="T287" i="4"/>
  <c r="Z284" i="1"/>
  <c r="L288" i="1" a="1"/>
  <c r="L288" i="1" s="1"/>
  <c r="T287" i="1"/>
  <c r="AD282" i="1"/>
  <c r="AG303" i="1" s="1"/>
  <c r="AB282" i="1"/>
  <c r="U285" i="1"/>
  <c r="X285" i="1" s="1"/>
  <c r="Y285" i="1" s="1"/>
  <c r="R286" i="1"/>
  <c r="AE321" i="1"/>
  <c r="AF319" i="1"/>
  <c r="V369" i="1"/>
  <c r="H286" i="1"/>
  <c r="S285" i="1"/>
  <c r="W368" i="1"/>
  <c r="AF320" i="1"/>
  <c r="AE322" i="1"/>
  <c r="AC282" i="1"/>
  <c r="AA283" i="1"/>
  <c r="AE333" i="10" l="1"/>
  <c r="AF331" i="10"/>
  <c r="AE333" i="9"/>
  <c r="AF331" i="9"/>
  <c r="AF326" i="4"/>
  <c r="AE328" i="4"/>
  <c r="AF325" i="4"/>
  <c r="AE327" i="4"/>
  <c r="AF282" i="11"/>
  <c r="AG303" i="11"/>
  <c r="AE334" i="10"/>
  <c r="AF332" i="10"/>
  <c r="AE334" i="9"/>
  <c r="AF332" i="9"/>
  <c r="AF313" i="7"/>
  <c r="AE315" i="7"/>
  <c r="AE314" i="7"/>
  <c r="AF312" i="7"/>
  <c r="AE314" i="6"/>
  <c r="AF312" i="6"/>
  <c r="AF311" i="6"/>
  <c r="AE313" i="6"/>
  <c r="Z285" i="11"/>
  <c r="W369" i="11"/>
  <c r="U286" i="11"/>
  <c r="X286" i="11" s="1"/>
  <c r="Y286" i="11" s="1"/>
  <c r="R287" i="11"/>
  <c r="L289" i="11" a="1"/>
  <c r="L289" i="11" s="1"/>
  <c r="T288" i="11"/>
  <c r="AC283" i="11"/>
  <c r="AE283" i="11" s="1"/>
  <c r="AA284" i="11"/>
  <c r="V370" i="11"/>
  <c r="H287" i="11"/>
  <c r="S286" i="11"/>
  <c r="AD283" i="11"/>
  <c r="AB283" i="11"/>
  <c r="Z285" i="10"/>
  <c r="AD283" i="10"/>
  <c r="AG304" i="10" s="1"/>
  <c r="AB283" i="10"/>
  <c r="V370" i="10"/>
  <c r="S286" i="10"/>
  <c r="H287" i="10"/>
  <c r="U286" i="10"/>
  <c r="X286" i="10" s="1"/>
  <c r="Y286" i="10" s="1"/>
  <c r="R287" i="10"/>
  <c r="W369" i="10"/>
  <c r="AC283" i="10"/>
  <c r="AA284" i="10"/>
  <c r="T287" i="10"/>
  <c r="L288" i="10" a="1"/>
  <c r="L288" i="10" s="1"/>
  <c r="Z285" i="9"/>
  <c r="V370" i="9"/>
  <c r="S286" i="9"/>
  <c r="H287" i="9"/>
  <c r="AB283" i="9"/>
  <c r="AD283" i="9"/>
  <c r="AG304" i="9" s="1"/>
  <c r="W369" i="9"/>
  <c r="R287" i="9"/>
  <c r="U286" i="9"/>
  <c r="X286" i="9" s="1"/>
  <c r="Y286" i="9" s="1"/>
  <c r="AC283" i="9"/>
  <c r="AA284" i="9"/>
  <c r="T287" i="9"/>
  <c r="L288" i="9" a="1"/>
  <c r="L288" i="9" s="1"/>
  <c r="AE334" i="8"/>
  <c r="AF332" i="8"/>
  <c r="AF331" i="8"/>
  <c r="AE333" i="8"/>
  <c r="Z285" i="8"/>
  <c r="L289" i="8" a="1"/>
  <c r="L289" i="8" s="1"/>
  <c r="T288" i="8"/>
  <c r="W369" i="8"/>
  <c r="AD283" i="8"/>
  <c r="AG304" i="8" s="1"/>
  <c r="AB283" i="8"/>
  <c r="V370" i="8"/>
  <c r="H287" i="8"/>
  <c r="S286" i="8"/>
  <c r="AA284" i="8"/>
  <c r="AC283" i="8"/>
  <c r="R287" i="8"/>
  <c r="U286" i="8"/>
  <c r="X286" i="8" s="1"/>
  <c r="Y286" i="8" s="1"/>
  <c r="Z285" i="7"/>
  <c r="T287" i="7"/>
  <c r="L288" i="7" a="1"/>
  <c r="L288" i="7" s="1"/>
  <c r="V370" i="7"/>
  <c r="H287" i="7"/>
  <c r="S286" i="7"/>
  <c r="U286" i="7"/>
  <c r="X286" i="7" s="1"/>
  <c r="Y286" i="7" s="1"/>
  <c r="R287" i="7"/>
  <c r="W369" i="7"/>
  <c r="AA284" i="7"/>
  <c r="AC283" i="7"/>
  <c r="AB283" i="7"/>
  <c r="AD283" i="7"/>
  <c r="AG304" i="7" s="1"/>
  <c r="Z285" i="6"/>
  <c r="L289" i="6" a="1"/>
  <c r="L289" i="6" s="1"/>
  <c r="T288" i="6"/>
  <c r="U286" i="6"/>
  <c r="X286" i="6" s="1"/>
  <c r="Y286" i="6" s="1"/>
  <c r="R287" i="6"/>
  <c r="AD283" i="6"/>
  <c r="AG304" i="6" s="1"/>
  <c r="AB283" i="6"/>
  <c r="AA284" i="6"/>
  <c r="AC283" i="6"/>
  <c r="V370" i="6"/>
  <c r="H287" i="6"/>
  <c r="S286" i="6"/>
  <c r="W369" i="6"/>
  <c r="AF322" i="5"/>
  <c r="AE324" i="5"/>
  <c r="AF321" i="5"/>
  <c r="AE323" i="5"/>
  <c r="Z285" i="5"/>
  <c r="L289" i="5" a="1"/>
  <c r="L289" i="5" s="1"/>
  <c r="T288" i="5"/>
  <c r="U286" i="5"/>
  <c r="X286" i="5" s="1"/>
  <c r="Y286" i="5" s="1"/>
  <c r="R287" i="5"/>
  <c r="AC283" i="5"/>
  <c r="AA284" i="5"/>
  <c r="V370" i="5"/>
  <c r="H287" i="5"/>
  <c r="S286" i="5"/>
  <c r="W369" i="5"/>
  <c r="AD283" i="5"/>
  <c r="AG304" i="5" s="1"/>
  <c r="AB283" i="5"/>
  <c r="Z285" i="4"/>
  <c r="L289" i="4" a="1"/>
  <c r="L289" i="4" s="1"/>
  <c r="T288" i="4"/>
  <c r="AD283" i="4"/>
  <c r="AG304" i="4" s="1"/>
  <c r="AB283" i="4"/>
  <c r="U286" i="4"/>
  <c r="X286" i="4" s="1"/>
  <c r="Y286" i="4" s="1"/>
  <c r="R287" i="4"/>
  <c r="W369" i="4"/>
  <c r="AC283" i="4"/>
  <c r="AA284" i="4"/>
  <c r="V370" i="4"/>
  <c r="H287" i="4"/>
  <c r="S286" i="4"/>
  <c r="Z285" i="1"/>
  <c r="AF321" i="1"/>
  <c r="AE323" i="1"/>
  <c r="W369" i="1"/>
  <c r="V370" i="1"/>
  <c r="H287" i="1"/>
  <c r="S286" i="1"/>
  <c r="U286" i="1"/>
  <c r="X286" i="1" s="1"/>
  <c r="Y286" i="1" s="1"/>
  <c r="R287" i="1"/>
  <c r="AD283" i="1"/>
  <c r="AG304" i="1" s="1"/>
  <c r="AB283" i="1"/>
  <c r="AC283" i="1"/>
  <c r="AA284" i="1"/>
  <c r="L289" i="1" a="1"/>
  <c r="L289" i="1" s="1"/>
  <c r="T288" i="1"/>
  <c r="AF322" i="1"/>
  <c r="AE324" i="1"/>
  <c r="AE335" i="10" l="1"/>
  <c r="AF333" i="10"/>
  <c r="AF333" i="9"/>
  <c r="AE335" i="9"/>
  <c r="AE329" i="4"/>
  <c r="AF327" i="4"/>
  <c r="AE330" i="4"/>
  <c r="AF328" i="4"/>
  <c r="AF283" i="11"/>
  <c r="AG304" i="11" s="1"/>
  <c r="AF334" i="10"/>
  <c r="AE336" i="10"/>
  <c r="AF334" i="9"/>
  <c r="AE336" i="9"/>
  <c r="AF314" i="7"/>
  <c r="AE316" i="7"/>
  <c r="AE317" i="7"/>
  <c r="AF315" i="7"/>
  <c r="AF313" i="6"/>
  <c r="AE315" i="6"/>
  <c r="AE316" i="6"/>
  <c r="AF314" i="6"/>
  <c r="Z286" i="11"/>
  <c r="V371" i="11"/>
  <c r="H288" i="11"/>
  <c r="S287" i="11"/>
  <c r="W370" i="11"/>
  <c r="L290" i="11" a="1"/>
  <c r="L290" i="11" s="1"/>
  <c r="T289" i="11"/>
  <c r="U287" i="11"/>
  <c r="X287" i="11" s="1"/>
  <c r="Y287" i="11" s="1"/>
  <c r="R288" i="11"/>
  <c r="AC284" i="11"/>
  <c r="AE284" i="11" s="1"/>
  <c r="AA285" i="11"/>
  <c r="AD284" i="11"/>
  <c r="AB284" i="11"/>
  <c r="Z286" i="10"/>
  <c r="W370" i="10"/>
  <c r="L289" i="10" a="1"/>
  <c r="L289" i="10" s="1"/>
  <c r="T288" i="10"/>
  <c r="AC284" i="10"/>
  <c r="AA285" i="10"/>
  <c r="U287" i="10"/>
  <c r="X287" i="10" s="1"/>
  <c r="Y287" i="10" s="1"/>
  <c r="R288" i="10"/>
  <c r="V371" i="10"/>
  <c r="H288" i="10"/>
  <c r="S287" i="10"/>
  <c r="AD284" i="10"/>
  <c r="AG305" i="10" s="1"/>
  <c r="AB284" i="10"/>
  <c r="Z286" i="9"/>
  <c r="L289" i="9" a="1"/>
  <c r="L289" i="9" s="1"/>
  <c r="T288" i="9"/>
  <c r="V371" i="9"/>
  <c r="S287" i="9"/>
  <c r="H288" i="9"/>
  <c r="W370" i="9"/>
  <c r="AD284" i="9"/>
  <c r="AG305" i="9" s="1"/>
  <c r="AB284" i="9"/>
  <c r="AC284" i="9"/>
  <c r="AA285" i="9"/>
  <c r="R288" i="9"/>
  <c r="U287" i="9"/>
  <c r="X287" i="9" s="1"/>
  <c r="Y287" i="9" s="1"/>
  <c r="AF333" i="8"/>
  <c r="AE335" i="8"/>
  <c r="AE336" i="8"/>
  <c r="AF334" i="8"/>
  <c r="Z286" i="8"/>
  <c r="U287" i="8"/>
  <c r="X287" i="8" s="1"/>
  <c r="Y287" i="8" s="1"/>
  <c r="R288" i="8"/>
  <c r="AB284" i="8"/>
  <c r="AD284" i="8"/>
  <c r="AG305" i="8" s="1"/>
  <c r="L290" i="8" a="1"/>
  <c r="L290" i="8" s="1"/>
  <c r="T289" i="8"/>
  <c r="W370" i="8"/>
  <c r="AC284" i="8"/>
  <c r="AA285" i="8"/>
  <c r="V371" i="8"/>
  <c r="S287" i="8"/>
  <c r="H288" i="8"/>
  <c r="Z286" i="7"/>
  <c r="R288" i="7"/>
  <c r="U287" i="7"/>
  <c r="X287" i="7" s="1"/>
  <c r="Y287" i="7" s="1"/>
  <c r="AD284" i="7"/>
  <c r="AG305" i="7" s="1"/>
  <c r="AB284" i="7"/>
  <c r="V371" i="7"/>
  <c r="H288" i="7"/>
  <c r="S287" i="7"/>
  <c r="W370" i="7"/>
  <c r="L289" i="7" a="1"/>
  <c r="L289" i="7" s="1"/>
  <c r="T288" i="7"/>
  <c r="AC284" i="7"/>
  <c r="AA285" i="7"/>
  <c r="Z286" i="6"/>
  <c r="V371" i="6"/>
  <c r="S287" i="6"/>
  <c r="H288" i="6"/>
  <c r="AD284" i="6"/>
  <c r="AG305" i="6" s="1"/>
  <c r="AB284" i="6"/>
  <c r="L290" i="6" a="1"/>
  <c r="L290" i="6" s="1"/>
  <c r="T289" i="6"/>
  <c r="W370" i="6"/>
  <c r="U287" i="6"/>
  <c r="X287" i="6" s="1"/>
  <c r="Y287" i="6" s="1"/>
  <c r="R288" i="6"/>
  <c r="AC284" i="6"/>
  <c r="AA285" i="6"/>
  <c r="AE325" i="5"/>
  <c r="AF323" i="5"/>
  <c r="AF324" i="5"/>
  <c r="AE326" i="5"/>
  <c r="Z286" i="5"/>
  <c r="AD284" i="5"/>
  <c r="AG305" i="5" s="1"/>
  <c r="AB284" i="5"/>
  <c r="T289" i="5"/>
  <c r="L290" i="5" a="1"/>
  <c r="L290" i="5" s="1"/>
  <c r="W370" i="5"/>
  <c r="R288" i="5"/>
  <c r="U287" i="5"/>
  <c r="X287" i="5" s="1"/>
  <c r="Y287" i="5" s="1"/>
  <c r="AC284" i="5"/>
  <c r="AA285" i="5"/>
  <c r="V371" i="5"/>
  <c r="H288" i="5"/>
  <c r="S287" i="5"/>
  <c r="Z286" i="4"/>
  <c r="W370" i="4"/>
  <c r="U287" i="4"/>
  <c r="X287" i="4" s="1"/>
  <c r="Y287" i="4" s="1"/>
  <c r="R288" i="4"/>
  <c r="AD284" i="4"/>
  <c r="AG305" i="4" s="1"/>
  <c r="AB284" i="4"/>
  <c r="V371" i="4"/>
  <c r="H288" i="4"/>
  <c r="S287" i="4"/>
  <c r="AC284" i="4"/>
  <c r="AA285" i="4"/>
  <c r="L290" i="4" a="1"/>
  <c r="L290" i="4" s="1"/>
  <c r="T289" i="4"/>
  <c r="Z286" i="1"/>
  <c r="AD284" i="1"/>
  <c r="AG305" i="1" s="1"/>
  <c r="AB284" i="1"/>
  <c r="L290" i="1" a="1"/>
  <c r="L290" i="1" s="1"/>
  <c r="T289" i="1"/>
  <c r="W370" i="1"/>
  <c r="AC284" i="1"/>
  <c r="AA285" i="1"/>
  <c r="R288" i="1"/>
  <c r="U287" i="1"/>
  <c r="X287" i="1" s="1"/>
  <c r="Y287" i="1" s="1"/>
  <c r="V371" i="1"/>
  <c r="H288" i="1"/>
  <c r="S287" i="1"/>
  <c r="AE325" i="1"/>
  <c r="AF323" i="1"/>
  <c r="AE326" i="1"/>
  <c r="AF324" i="1"/>
  <c r="AE337" i="10" l="1"/>
  <c r="AF335" i="10"/>
  <c r="AF335" i="9"/>
  <c r="AE337" i="9"/>
  <c r="AF330" i="4"/>
  <c r="AE332" i="4"/>
  <c r="AE331" i="4"/>
  <c r="AF329" i="4"/>
  <c r="AF284" i="11"/>
  <c r="AG305" i="11" s="1"/>
  <c r="AF336" i="10"/>
  <c r="AE338" i="10"/>
  <c r="AF336" i="9"/>
  <c r="AE338" i="9"/>
  <c r="AF317" i="7"/>
  <c r="AE319" i="7"/>
  <c r="AE318" i="7"/>
  <c r="AF316" i="7"/>
  <c r="AF316" i="6"/>
  <c r="AE318" i="6"/>
  <c r="AE317" i="6"/>
  <c r="AF315" i="6"/>
  <c r="Z287" i="11"/>
  <c r="AD285" i="11"/>
  <c r="AB285" i="11"/>
  <c r="U288" i="11"/>
  <c r="X288" i="11" s="1"/>
  <c r="Y288" i="11" s="1"/>
  <c r="R289" i="11"/>
  <c r="L291" i="11" a="1"/>
  <c r="L291" i="11" s="1"/>
  <c r="T290" i="11"/>
  <c r="V372" i="11"/>
  <c r="H289" i="11"/>
  <c r="S288" i="11"/>
  <c r="W371" i="11"/>
  <c r="AC285" i="11"/>
  <c r="AE285" i="11" s="1"/>
  <c r="AA286" i="11"/>
  <c r="Z287" i="10"/>
  <c r="V372" i="10"/>
  <c r="H289" i="10"/>
  <c r="S288" i="10"/>
  <c r="AD285" i="10"/>
  <c r="AG306" i="10" s="1"/>
  <c r="AB285" i="10"/>
  <c r="L290" i="10" a="1"/>
  <c r="L290" i="10" s="1"/>
  <c r="T289" i="10"/>
  <c r="U288" i="10"/>
  <c r="X288" i="10" s="1"/>
  <c r="Y288" i="10" s="1"/>
  <c r="R289" i="10"/>
  <c r="AC285" i="10"/>
  <c r="AA286" i="10"/>
  <c r="W371" i="10"/>
  <c r="Z287" i="9"/>
  <c r="W371" i="9"/>
  <c r="AD285" i="9"/>
  <c r="AG306" i="9" s="1"/>
  <c r="AB285" i="9"/>
  <c r="T289" i="9"/>
  <c r="L290" i="9" a="1"/>
  <c r="L290" i="9" s="1"/>
  <c r="U288" i="9"/>
  <c r="X288" i="9" s="1"/>
  <c r="Y288" i="9" s="1"/>
  <c r="R289" i="9"/>
  <c r="AC285" i="9"/>
  <c r="AA286" i="9"/>
  <c r="V372" i="9"/>
  <c r="S288" i="9"/>
  <c r="H289" i="9"/>
  <c r="AF336" i="8"/>
  <c r="AE338" i="8"/>
  <c r="AE337" i="8"/>
  <c r="AF335" i="8"/>
  <c r="Z287" i="8"/>
  <c r="W371" i="8"/>
  <c r="V372" i="8"/>
  <c r="H289" i="8"/>
  <c r="S288" i="8"/>
  <c r="U288" i="8"/>
  <c r="X288" i="8" s="1"/>
  <c r="Y288" i="8" s="1"/>
  <c r="R289" i="8"/>
  <c r="AD285" i="8"/>
  <c r="AG306" i="8" s="1"/>
  <c r="AB285" i="8"/>
  <c r="L291" i="8" a="1"/>
  <c r="L291" i="8" s="1"/>
  <c r="T290" i="8"/>
  <c r="AC285" i="8"/>
  <c r="AA286" i="8"/>
  <c r="Z287" i="7"/>
  <c r="AB285" i="7"/>
  <c r="AD285" i="7"/>
  <c r="AG306" i="7" s="1"/>
  <c r="V372" i="7"/>
  <c r="H289" i="7"/>
  <c r="S288" i="7"/>
  <c r="R289" i="7"/>
  <c r="U288" i="7"/>
  <c r="X288" i="7" s="1"/>
  <c r="Y288" i="7" s="1"/>
  <c r="T289" i="7"/>
  <c r="L290" i="7" a="1"/>
  <c r="L290" i="7" s="1"/>
  <c r="W371" i="7"/>
  <c r="AC285" i="7"/>
  <c r="AA286" i="7"/>
  <c r="Z287" i="6"/>
  <c r="AD285" i="6"/>
  <c r="AG306" i="6" s="1"/>
  <c r="AB285" i="6"/>
  <c r="L291" i="6" a="1"/>
  <c r="L291" i="6" s="1"/>
  <c r="T290" i="6"/>
  <c r="W371" i="6"/>
  <c r="U288" i="6"/>
  <c r="X288" i="6" s="1"/>
  <c r="Y288" i="6" s="1"/>
  <c r="R289" i="6"/>
  <c r="AA286" i="6"/>
  <c r="AC285" i="6"/>
  <c r="V372" i="6"/>
  <c r="H289" i="6"/>
  <c r="S288" i="6"/>
  <c r="AE328" i="5"/>
  <c r="AF326" i="5"/>
  <c r="AF325" i="5"/>
  <c r="AE327" i="5"/>
  <c r="Z287" i="5"/>
  <c r="AD285" i="5"/>
  <c r="AG306" i="5" s="1"/>
  <c r="AB285" i="5"/>
  <c r="V372" i="5"/>
  <c r="H289" i="5"/>
  <c r="S288" i="5"/>
  <c r="W371" i="5"/>
  <c r="R289" i="5"/>
  <c r="U288" i="5"/>
  <c r="X288" i="5" s="1"/>
  <c r="Y288" i="5" s="1"/>
  <c r="AA286" i="5"/>
  <c r="AC285" i="5"/>
  <c r="L291" i="5" a="1"/>
  <c r="L291" i="5" s="1"/>
  <c r="T290" i="5"/>
  <c r="Z287" i="4"/>
  <c r="T290" i="4"/>
  <c r="L291" i="4" a="1"/>
  <c r="L291" i="4" s="1"/>
  <c r="W371" i="4"/>
  <c r="V372" i="4"/>
  <c r="H289" i="4"/>
  <c r="S288" i="4"/>
  <c r="AD285" i="4"/>
  <c r="AG306" i="4" s="1"/>
  <c r="AB285" i="4"/>
  <c r="AC285" i="4"/>
  <c r="AA286" i="4"/>
  <c r="R289" i="4"/>
  <c r="U288" i="4"/>
  <c r="X288" i="4" s="1"/>
  <c r="Y288" i="4" s="1"/>
  <c r="Z287" i="1"/>
  <c r="AF325" i="1"/>
  <c r="AE327" i="1"/>
  <c r="W371" i="1"/>
  <c r="AD285" i="1"/>
  <c r="AG306" i="1" s="1"/>
  <c r="AB285" i="1"/>
  <c r="T290" i="1"/>
  <c r="L291" i="1" a="1"/>
  <c r="L291" i="1" s="1"/>
  <c r="AA286" i="1"/>
  <c r="AC285" i="1"/>
  <c r="V372" i="1"/>
  <c r="S288" i="1"/>
  <c r="H289" i="1"/>
  <c r="R289" i="1"/>
  <c r="U288" i="1"/>
  <c r="X288" i="1" s="1"/>
  <c r="Y288" i="1" s="1"/>
  <c r="AF326" i="1"/>
  <c r="AE328" i="1"/>
  <c r="AF337" i="10" l="1"/>
  <c r="AE339" i="10"/>
  <c r="AE339" i="9"/>
  <c r="AF337" i="9"/>
  <c r="AE333" i="4"/>
  <c r="AF331" i="4"/>
  <c r="AE334" i="4"/>
  <c r="AF332" i="4"/>
  <c r="AF285" i="11"/>
  <c r="AG306" i="11" s="1"/>
  <c r="AE340" i="10"/>
  <c r="AF338" i="10"/>
  <c r="AF338" i="9"/>
  <c r="AE340" i="9"/>
  <c r="AF318" i="7"/>
  <c r="AE320" i="7"/>
  <c r="AF319" i="7"/>
  <c r="AE321" i="7"/>
  <c r="AF317" i="6"/>
  <c r="AE319" i="6"/>
  <c r="AF318" i="6"/>
  <c r="AE320" i="6"/>
  <c r="Z288" i="11"/>
  <c r="L292" i="11" a="1"/>
  <c r="L292" i="11" s="1"/>
  <c r="T291" i="11"/>
  <c r="U289" i="11"/>
  <c r="X289" i="11" s="1"/>
  <c r="Y289" i="11" s="1"/>
  <c r="R290" i="11"/>
  <c r="AD286" i="11"/>
  <c r="AB286" i="11"/>
  <c r="V373" i="11"/>
  <c r="H290" i="11"/>
  <c r="S289" i="11"/>
  <c r="AC286" i="11"/>
  <c r="AE286" i="11" s="1"/>
  <c r="AA287" i="11"/>
  <c r="W372" i="11"/>
  <c r="Z288" i="10"/>
  <c r="AD286" i="10"/>
  <c r="AG307" i="10" s="1"/>
  <c r="AB286" i="10"/>
  <c r="U289" i="10"/>
  <c r="X289" i="10" s="1"/>
  <c r="Y289" i="10" s="1"/>
  <c r="R290" i="10"/>
  <c r="V373" i="10"/>
  <c r="H290" i="10"/>
  <c r="S289" i="10"/>
  <c r="W372" i="10"/>
  <c r="AC286" i="10"/>
  <c r="AA287" i="10"/>
  <c r="L291" i="10" a="1"/>
  <c r="L291" i="10" s="1"/>
  <c r="T290" i="10"/>
  <c r="Z288" i="9"/>
  <c r="V373" i="9"/>
  <c r="H290" i="9"/>
  <c r="S289" i="9"/>
  <c r="W372" i="9"/>
  <c r="AD286" i="9"/>
  <c r="AG307" i="9" s="1"/>
  <c r="AB286" i="9"/>
  <c r="U289" i="9"/>
  <c r="X289" i="9" s="1"/>
  <c r="Y289" i="9" s="1"/>
  <c r="R290" i="9"/>
  <c r="AC286" i="9"/>
  <c r="AA287" i="9"/>
  <c r="L291" i="9" a="1"/>
  <c r="L291" i="9" s="1"/>
  <c r="T290" i="9"/>
  <c r="AE339" i="8"/>
  <c r="AF337" i="8"/>
  <c r="AE340" i="8"/>
  <c r="AF338" i="8"/>
  <c r="Z288" i="8"/>
  <c r="AD286" i="8"/>
  <c r="AG307" i="8" s="1"/>
  <c r="AB286" i="8"/>
  <c r="T291" i="8"/>
  <c r="L292" i="8" a="1"/>
  <c r="L292" i="8" s="1"/>
  <c r="U289" i="8"/>
  <c r="X289" i="8" s="1"/>
  <c r="Y289" i="8" s="1"/>
  <c r="R290" i="8"/>
  <c r="V373" i="8"/>
  <c r="H290" i="8"/>
  <c r="S289" i="8"/>
  <c r="W372" i="8"/>
  <c r="AA287" i="8"/>
  <c r="AC286" i="8"/>
  <c r="Z288" i="7"/>
  <c r="V373" i="7"/>
  <c r="S289" i="7"/>
  <c r="H290" i="7"/>
  <c r="W372" i="7"/>
  <c r="L291" i="7" a="1"/>
  <c r="L291" i="7" s="1"/>
  <c r="T290" i="7"/>
  <c r="AA287" i="7"/>
  <c r="AC286" i="7"/>
  <c r="R290" i="7"/>
  <c r="U289" i="7"/>
  <c r="X289" i="7" s="1"/>
  <c r="Y289" i="7" s="1"/>
  <c r="AD286" i="7"/>
  <c r="AG307" i="7" s="1"/>
  <c r="AB286" i="7"/>
  <c r="Z288" i="6"/>
  <c r="AD286" i="6"/>
  <c r="AG307" i="6" s="1"/>
  <c r="AB286" i="6"/>
  <c r="R290" i="6"/>
  <c r="U289" i="6"/>
  <c r="X289" i="6" s="1"/>
  <c r="Y289" i="6" s="1"/>
  <c r="V373" i="6"/>
  <c r="H290" i="6"/>
  <c r="S289" i="6"/>
  <c r="AA287" i="6"/>
  <c r="AC286" i="6"/>
  <c r="L292" i="6" a="1"/>
  <c r="L292" i="6" s="1"/>
  <c r="T291" i="6"/>
  <c r="W372" i="6"/>
  <c r="AE329" i="5"/>
  <c r="AF327" i="5"/>
  <c r="AF328" i="5"/>
  <c r="AE330" i="5"/>
  <c r="Z288" i="5"/>
  <c r="AB286" i="5"/>
  <c r="AD286" i="5"/>
  <c r="AG307" i="5" s="1"/>
  <c r="L292" i="5" a="1"/>
  <c r="L292" i="5" s="1"/>
  <c r="T291" i="5"/>
  <c r="U289" i="5"/>
  <c r="X289" i="5" s="1"/>
  <c r="Y289" i="5" s="1"/>
  <c r="R290" i="5"/>
  <c r="AC286" i="5"/>
  <c r="AA287" i="5"/>
  <c r="V373" i="5"/>
  <c r="H290" i="5"/>
  <c r="S289" i="5"/>
  <c r="W372" i="5"/>
  <c r="Z288" i="4"/>
  <c r="R290" i="4"/>
  <c r="U289" i="4"/>
  <c r="X289" i="4" s="1"/>
  <c r="Y289" i="4" s="1"/>
  <c r="W372" i="4"/>
  <c r="AD286" i="4"/>
  <c r="AG307" i="4" s="1"/>
  <c r="AB286" i="4"/>
  <c r="V373" i="4"/>
  <c r="S289" i="4"/>
  <c r="H290" i="4"/>
  <c r="L292" i="4" a="1"/>
  <c r="L292" i="4" s="1"/>
  <c r="T291" i="4"/>
  <c r="AA287" i="4"/>
  <c r="AC286" i="4"/>
  <c r="Z288" i="1"/>
  <c r="V373" i="1"/>
  <c r="S289" i="1"/>
  <c r="H290" i="1"/>
  <c r="R290" i="1"/>
  <c r="U289" i="1"/>
  <c r="X289" i="1" s="1"/>
  <c r="Y289" i="1" s="1"/>
  <c r="L292" i="1" a="1"/>
  <c r="L292" i="1" s="1"/>
  <c r="T291" i="1"/>
  <c r="W372" i="1"/>
  <c r="AC286" i="1"/>
  <c r="AA287" i="1"/>
  <c r="AB286" i="1"/>
  <c r="AD286" i="1"/>
  <c r="AG307" i="1" s="1"/>
  <c r="AF327" i="1"/>
  <c r="AE329" i="1"/>
  <c r="AE330" i="1"/>
  <c r="AF328" i="1"/>
  <c r="AF339" i="10" l="1"/>
  <c r="AE341" i="10"/>
  <c r="AE341" i="9"/>
  <c r="AF339" i="9"/>
  <c r="AE336" i="4"/>
  <c r="AF334" i="4"/>
  <c r="AF333" i="4"/>
  <c r="AE335" i="4"/>
  <c r="AF286" i="11"/>
  <c r="AG307" i="11" s="1"/>
  <c r="AE342" i="10"/>
  <c r="AF340" i="10"/>
  <c r="AF340" i="9"/>
  <c r="AE342" i="9"/>
  <c r="AF321" i="7"/>
  <c r="AE323" i="7"/>
  <c r="AF320" i="7"/>
  <c r="AE322" i="7"/>
  <c r="AE322" i="6"/>
  <c r="AF320" i="6"/>
  <c r="AF319" i="6"/>
  <c r="AE321" i="6"/>
  <c r="Z289" i="11"/>
  <c r="R291" i="11"/>
  <c r="U290" i="11"/>
  <c r="X290" i="11" s="1"/>
  <c r="Y290" i="11" s="1"/>
  <c r="AB287" i="11"/>
  <c r="AD287" i="11"/>
  <c r="W373" i="11"/>
  <c r="T292" i="11"/>
  <c r="L293" i="11" a="1"/>
  <c r="L293" i="11" s="1"/>
  <c r="AA288" i="11"/>
  <c r="AC287" i="11"/>
  <c r="AE287" i="11" s="1"/>
  <c r="V374" i="11"/>
  <c r="H291" i="11"/>
  <c r="S290" i="11"/>
  <c r="Z289" i="10"/>
  <c r="AD287" i="10"/>
  <c r="AG308" i="10" s="1"/>
  <c r="AB287" i="10"/>
  <c r="V374" i="10"/>
  <c r="H291" i="10"/>
  <c r="S290" i="10"/>
  <c r="W373" i="10"/>
  <c r="L292" i="10" a="1"/>
  <c r="L292" i="10" s="1"/>
  <c r="T291" i="10"/>
  <c r="R291" i="10"/>
  <c r="U290" i="10"/>
  <c r="X290" i="10" s="1"/>
  <c r="Y290" i="10" s="1"/>
  <c r="AC287" i="10"/>
  <c r="AA288" i="10"/>
  <c r="Z289" i="9"/>
  <c r="L292" i="9" a="1"/>
  <c r="L292" i="9" s="1"/>
  <c r="T291" i="9"/>
  <c r="AD287" i="9"/>
  <c r="AG308" i="9" s="1"/>
  <c r="AB287" i="9"/>
  <c r="V374" i="9"/>
  <c r="H291" i="9"/>
  <c r="S290" i="9"/>
  <c r="W373" i="9"/>
  <c r="AA288" i="9"/>
  <c r="AC287" i="9"/>
  <c r="U290" i="9"/>
  <c r="X290" i="9" s="1"/>
  <c r="Y290" i="9" s="1"/>
  <c r="R291" i="9"/>
  <c r="AF340" i="8"/>
  <c r="AE342" i="8"/>
  <c r="AF339" i="8"/>
  <c r="AE341" i="8"/>
  <c r="Z289" i="8"/>
  <c r="AD287" i="8"/>
  <c r="AG308" i="8" s="1"/>
  <c r="AB287" i="8"/>
  <c r="V374" i="8"/>
  <c r="H291" i="8"/>
  <c r="S290" i="8"/>
  <c r="W373" i="8"/>
  <c r="L293" i="8" a="1"/>
  <c r="L293" i="8" s="1"/>
  <c r="T292" i="8"/>
  <c r="AC287" i="8"/>
  <c r="AA288" i="8"/>
  <c r="R291" i="8"/>
  <c r="U290" i="8"/>
  <c r="X290" i="8" s="1"/>
  <c r="Y290" i="8" s="1"/>
  <c r="Z289" i="7"/>
  <c r="V374" i="7"/>
  <c r="H291" i="7"/>
  <c r="S290" i="7"/>
  <c r="AD287" i="7"/>
  <c r="AG308" i="7" s="1"/>
  <c r="AB287" i="7"/>
  <c r="R291" i="7"/>
  <c r="U290" i="7"/>
  <c r="X290" i="7" s="1"/>
  <c r="Y290" i="7" s="1"/>
  <c r="W373" i="7"/>
  <c r="L292" i="7" a="1"/>
  <c r="L292" i="7" s="1"/>
  <c r="T291" i="7"/>
  <c r="AA288" i="7"/>
  <c r="AC287" i="7"/>
  <c r="Z289" i="6"/>
  <c r="AD287" i="6"/>
  <c r="AG308" i="6" s="1"/>
  <c r="AB287" i="6"/>
  <c r="W373" i="6"/>
  <c r="V374" i="6"/>
  <c r="S290" i="6"/>
  <c r="H291" i="6"/>
  <c r="R291" i="6"/>
  <c r="U290" i="6"/>
  <c r="X290" i="6" s="1"/>
  <c r="Y290" i="6" s="1"/>
  <c r="AA288" i="6"/>
  <c r="AC287" i="6"/>
  <c r="L293" i="6" a="1"/>
  <c r="L293" i="6" s="1"/>
  <c r="T292" i="6"/>
  <c r="AE332" i="5"/>
  <c r="AF330" i="5"/>
  <c r="AE331" i="5"/>
  <c r="AF329" i="5"/>
  <c r="AD287" i="5"/>
  <c r="AG308" i="5" s="1"/>
  <c r="AB287" i="5"/>
  <c r="L293" i="5" a="1"/>
  <c r="L293" i="5" s="1"/>
  <c r="T292" i="5"/>
  <c r="Z289" i="5"/>
  <c r="W373" i="5"/>
  <c r="V374" i="5"/>
  <c r="H291" i="5"/>
  <c r="S290" i="5"/>
  <c r="U290" i="5"/>
  <c r="X290" i="5" s="1"/>
  <c r="Y290" i="5" s="1"/>
  <c r="R291" i="5"/>
  <c r="AC287" i="5"/>
  <c r="AA288" i="5"/>
  <c r="Z289" i="4"/>
  <c r="AB287" i="4"/>
  <c r="AD287" i="4"/>
  <c r="AG308" i="4" s="1"/>
  <c r="V374" i="4"/>
  <c r="S290" i="4"/>
  <c r="H291" i="4"/>
  <c r="W373" i="4"/>
  <c r="T292" i="4"/>
  <c r="L293" i="4" a="1"/>
  <c r="L293" i="4" s="1"/>
  <c r="AA288" i="4"/>
  <c r="AC287" i="4"/>
  <c r="U290" i="4"/>
  <c r="X290" i="4" s="1"/>
  <c r="Y290" i="4" s="1"/>
  <c r="R291" i="4"/>
  <c r="Z289" i="1"/>
  <c r="W373" i="1"/>
  <c r="AD287" i="1"/>
  <c r="AG308" i="1" s="1"/>
  <c r="AB287" i="1"/>
  <c r="R291" i="1"/>
  <c r="U290" i="1"/>
  <c r="X290" i="1" s="1"/>
  <c r="Y290" i="1" s="1"/>
  <c r="AA288" i="1"/>
  <c r="AC287" i="1"/>
  <c r="T292" i="1"/>
  <c r="L293" i="1" a="1"/>
  <c r="L293" i="1" s="1"/>
  <c r="V374" i="1"/>
  <c r="H291" i="1"/>
  <c r="S290" i="1"/>
  <c r="AF330" i="1"/>
  <c r="AE332" i="1"/>
  <c r="AE331" i="1"/>
  <c r="AF329" i="1"/>
  <c r="AF341" i="10" l="1"/>
  <c r="AE343" i="10"/>
  <c r="AF341" i="9"/>
  <c r="AE343" i="9"/>
  <c r="AE337" i="4"/>
  <c r="AF335" i="4"/>
  <c r="AE338" i="4"/>
  <c r="AF336" i="4"/>
  <c r="AF287" i="11"/>
  <c r="AG308" i="11" s="1"/>
  <c r="AF342" i="10"/>
  <c r="AE344" i="10"/>
  <c r="AF342" i="9"/>
  <c r="AE344" i="9"/>
  <c r="AE324" i="7"/>
  <c r="AF322" i="7"/>
  <c r="AF323" i="7"/>
  <c r="AE325" i="7"/>
  <c r="AF321" i="6"/>
  <c r="AE323" i="6"/>
  <c r="AE324" i="6"/>
  <c r="AF322" i="6"/>
  <c r="Z290" i="11"/>
  <c r="W374" i="11"/>
  <c r="R292" i="11"/>
  <c r="U291" i="11"/>
  <c r="X291" i="11" s="1"/>
  <c r="Y291" i="11" s="1"/>
  <c r="L294" i="11" a="1"/>
  <c r="L294" i="11" s="1"/>
  <c r="T293" i="11"/>
  <c r="AA289" i="11"/>
  <c r="AC288" i="11"/>
  <c r="AE288" i="11" s="1"/>
  <c r="V375" i="11"/>
  <c r="H292" i="11"/>
  <c r="S291" i="11"/>
  <c r="AB288" i="11"/>
  <c r="AD288" i="11"/>
  <c r="Z290" i="10"/>
  <c r="AD288" i="10"/>
  <c r="AG309" i="10" s="1"/>
  <c r="AB288" i="10"/>
  <c r="T292" i="10"/>
  <c r="L293" i="10" a="1"/>
  <c r="L293" i="10" s="1"/>
  <c r="V375" i="10"/>
  <c r="S291" i="10"/>
  <c r="H292" i="10"/>
  <c r="W374" i="10"/>
  <c r="AA289" i="10"/>
  <c r="AC288" i="10"/>
  <c r="R292" i="10"/>
  <c r="U291" i="10"/>
  <c r="X291" i="10" s="1"/>
  <c r="Y291" i="10" s="1"/>
  <c r="Z290" i="9"/>
  <c r="AD288" i="9"/>
  <c r="AG309" i="9" s="1"/>
  <c r="AB288" i="9"/>
  <c r="V375" i="9"/>
  <c r="H292" i="9"/>
  <c r="S291" i="9"/>
  <c r="L293" i="9" a="1"/>
  <c r="L293" i="9" s="1"/>
  <c r="T292" i="9"/>
  <c r="R292" i="9"/>
  <c r="U291" i="9"/>
  <c r="X291" i="9" s="1"/>
  <c r="Y291" i="9" s="1"/>
  <c r="W374" i="9"/>
  <c r="AC288" i="9"/>
  <c r="AA289" i="9"/>
  <c r="AE343" i="8"/>
  <c r="AF341" i="8"/>
  <c r="AE344" i="8"/>
  <c r="AF342" i="8"/>
  <c r="Z290" i="8"/>
  <c r="W374" i="8"/>
  <c r="U291" i="8"/>
  <c r="X291" i="8" s="1"/>
  <c r="Y291" i="8" s="1"/>
  <c r="R292" i="8"/>
  <c r="L294" i="8" a="1"/>
  <c r="L294" i="8" s="1"/>
  <c r="T293" i="8"/>
  <c r="V375" i="8"/>
  <c r="S291" i="8"/>
  <c r="H292" i="8"/>
  <c r="AC288" i="8"/>
  <c r="AA289" i="8"/>
  <c r="AB288" i="8"/>
  <c r="AD288" i="8"/>
  <c r="AG309" i="8" s="1"/>
  <c r="Z290" i="7"/>
  <c r="L293" i="7" a="1"/>
  <c r="L293" i="7" s="1"/>
  <c r="T292" i="7"/>
  <c r="V375" i="7"/>
  <c r="H292" i="7"/>
  <c r="S291" i="7"/>
  <c r="W374" i="7"/>
  <c r="U291" i="7"/>
  <c r="X291" i="7" s="1"/>
  <c r="Y291" i="7" s="1"/>
  <c r="R292" i="7"/>
  <c r="AD288" i="7"/>
  <c r="AG309" i="7" s="1"/>
  <c r="AB288" i="7"/>
  <c r="AA289" i="7"/>
  <c r="AC288" i="7"/>
  <c r="Z290" i="6"/>
  <c r="R292" i="6"/>
  <c r="U291" i="6"/>
  <c r="X291" i="6" s="1"/>
  <c r="Y291" i="6" s="1"/>
  <c r="AB288" i="6"/>
  <c r="AD288" i="6"/>
  <c r="AG309" i="6" s="1"/>
  <c r="W374" i="6"/>
  <c r="T293" i="6"/>
  <c r="L294" i="6" a="1"/>
  <c r="L294" i="6" s="1"/>
  <c r="AC288" i="6"/>
  <c r="AA289" i="6"/>
  <c r="V375" i="6"/>
  <c r="S291" i="6"/>
  <c r="H292" i="6"/>
  <c r="AE333" i="5"/>
  <c r="AF331" i="5"/>
  <c r="AF332" i="5"/>
  <c r="AE334" i="5"/>
  <c r="Z290" i="5"/>
  <c r="T293" i="5"/>
  <c r="L294" i="5" a="1"/>
  <c r="L294" i="5" s="1"/>
  <c r="U291" i="5"/>
  <c r="X291" i="5" s="1"/>
  <c r="Y291" i="5" s="1"/>
  <c r="R292" i="5"/>
  <c r="AC288" i="5"/>
  <c r="AA289" i="5"/>
  <c r="AD288" i="5"/>
  <c r="AG309" i="5" s="1"/>
  <c r="AB288" i="5"/>
  <c r="V375" i="5"/>
  <c r="H292" i="5"/>
  <c r="S291" i="5"/>
  <c r="W374" i="5"/>
  <c r="Z290" i="4"/>
  <c r="U291" i="4"/>
  <c r="X291" i="4" s="1"/>
  <c r="Y291" i="4" s="1"/>
  <c r="R292" i="4"/>
  <c r="AD288" i="4"/>
  <c r="AG309" i="4" s="1"/>
  <c r="AB288" i="4"/>
  <c r="AC288" i="4"/>
  <c r="AA289" i="4"/>
  <c r="L294" i="4" a="1"/>
  <c r="L294" i="4" s="1"/>
  <c r="T293" i="4"/>
  <c r="V375" i="4"/>
  <c r="H292" i="4"/>
  <c r="S291" i="4"/>
  <c r="W374" i="4"/>
  <c r="Z290" i="1"/>
  <c r="T293" i="1"/>
  <c r="L294" i="1" a="1"/>
  <c r="L294" i="1" s="1"/>
  <c r="V375" i="1"/>
  <c r="S291" i="1"/>
  <c r="H292" i="1"/>
  <c r="W374" i="1"/>
  <c r="AC288" i="1"/>
  <c r="AA289" i="1"/>
  <c r="AB288" i="1"/>
  <c r="AD288" i="1"/>
  <c r="AG309" i="1" s="1"/>
  <c r="R292" i="1"/>
  <c r="U291" i="1"/>
  <c r="X291" i="1" s="1"/>
  <c r="Y291" i="1" s="1"/>
  <c r="AF331" i="1"/>
  <c r="AE333" i="1"/>
  <c r="AE334" i="1"/>
  <c r="AF332" i="1"/>
  <c r="AF343" i="10" l="1"/>
  <c r="AE345" i="10"/>
  <c r="AE345" i="9"/>
  <c r="AF343" i="9"/>
  <c r="AF338" i="4"/>
  <c r="AE340" i="4"/>
  <c r="AF337" i="4"/>
  <c r="AE339" i="4"/>
  <c r="AF288" i="11"/>
  <c r="AG309" i="11"/>
  <c r="AE346" i="10"/>
  <c r="AF344" i="10"/>
  <c r="AE346" i="9"/>
  <c r="AF344" i="9"/>
  <c r="AE327" i="7"/>
  <c r="AF325" i="7"/>
  <c r="AE326" i="7"/>
  <c r="AF324" i="7"/>
  <c r="AF324" i="6"/>
  <c r="AE326" i="6"/>
  <c r="AE325" i="6"/>
  <c r="AF323" i="6"/>
  <c r="Z291" i="11"/>
  <c r="L295" i="11" a="1"/>
  <c r="L295" i="11" s="1"/>
  <c r="T294" i="11"/>
  <c r="U292" i="11"/>
  <c r="X292" i="11" s="1"/>
  <c r="Y292" i="11" s="1"/>
  <c r="R293" i="11"/>
  <c r="V376" i="11"/>
  <c r="S292" i="11"/>
  <c r="H293" i="11"/>
  <c r="AC289" i="11"/>
  <c r="AE289" i="11" s="1"/>
  <c r="AA290" i="11"/>
  <c r="W375" i="11"/>
  <c r="AD289" i="11"/>
  <c r="AB289" i="11"/>
  <c r="Z291" i="10"/>
  <c r="V376" i="10"/>
  <c r="H293" i="10"/>
  <c r="S292" i="10"/>
  <c r="L294" i="10" a="1"/>
  <c r="L294" i="10" s="1"/>
  <c r="T293" i="10"/>
  <c r="U292" i="10"/>
  <c r="X292" i="10" s="1"/>
  <c r="Y292" i="10" s="1"/>
  <c r="R293" i="10"/>
  <c r="AB289" i="10"/>
  <c r="AD289" i="10"/>
  <c r="AG310" i="10" s="1"/>
  <c r="W375" i="10"/>
  <c r="AA290" i="10"/>
  <c r="AC289" i="10"/>
  <c r="Z291" i="9"/>
  <c r="AD289" i="9"/>
  <c r="AG310" i="9" s="1"/>
  <c r="AB289" i="9"/>
  <c r="R293" i="9"/>
  <c r="U292" i="9"/>
  <c r="X292" i="9" s="1"/>
  <c r="Y292" i="9" s="1"/>
  <c r="V376" i="9"/>
  <c r="H293" i="9"/>
  <c r="S292" i="9"/>
  <c r="W375" i="9"/>
  <c r="L294" i="9" a="1"/>
  <c r="L294" i="9" s="1"/>
  <c r="T293" i="9"/>
  <c r="AC289" i="9"/>
  <c r="AA290" i="9"/>
  <c r="AE346" i="8"/>
  <c r="AF344" i="8"/>
  <c r="AF343" i="8"/>
  <c r="AE345" i="8"/>
  <c r="Z291" i="8"/>
  <c r="V376" i="8"/>
  <c r="H293" i="8"/>
  <c r="S292" i="8"/>
  <c r="U292" i="8"/>
  <c r="X292" i="8" s="1"/>
  <c r="Y292" i="8" s="1"/>
  <c r="R293" i="8"/>
  <c r="AB289" i="8"/>
  <c r="AD289" i="8"/>
  <c r="AG310" i="8" s="1"/>
  <c r="W375" i="8"/>
  <c r="AC289" i="8"/>
  <c r="AA290" i="8"/>
  <c r="T294" i="8"/>
  <c r="L295" i="8" a="1"/>
  <c r="L295" i="8" s="1"/>
  <c r="Z291" i="7"/>
  <c r="R293" i="7"/>
  <c r="U292" i="7"/>
  <c r="X292" i="7" s="1"/>
  <c r="Y292" i="7" s="1"/>
  <c r="V376" i="7"/>
  <c r="H293" i="7"/>
  <c r="S292" i="7"/>
  <c r="W375" i="7"/>
  <c r="AD289" i="7"/>
  <c r="AG310" i="7" s="1"/>
  <c r="AB289" i="7"/>
  <c r="T293" i="7"/>
  <c r="L294" i="7" a="1"/>
  <c r="L294" i="7" s="1"/>
  <c r="AA290" i="7"/>
  <c r="AC289" i="7"/>
  <c r="Z291" i="6"/>
  <c r="AB289" i="6"/>
  <c r="AD289" i="6"/>
  <c r="AG310" i="6" s="1"/>
  <c r="T294" i="6"/>
  <c r="L295" i="6" a="1"/>
  <c r="L295" i="6" s="1"/>
  <c r="R293" i="6"/>
  <c r="U292" i="6"/>
  <c r="X292" i="6" s="1"/>
  <c r="Y292" i="6" s="1"/>
  <c r="AC289" i="6"/>
  <c r="AA290" i="6"/>
  <c r="V376" i="6"/>
  <c r="S292" i="6"/>
  <c r="H293" i="6"/>
  <c r="W375" i="6"/>
  <c r="AE336" i="5"/>
  <c r="AF334" i="5"/>
  <c r="AE335" i="5"/>
  <c r="AF333" i="5"/>
  <c r="Z291" i="5"/>
  <c r="W375" i="5"/>
  <c r="L295" i="5" a="1"/>
  <c r="L295" i="5" s="1"/>
  <c r="T294" i="5"/>
  <c r="AD289" i="5"/>
  <c r="AG310" i="5" s="1"/>
  <c r="AB289" i="5"/>
  <c r="V376" i="5"/>
  <c r="H293" i="5"/>
  <c r="S292" i="5"/>
  <c r="U292" i="5"/>
  <c r="X292" i="5" s="1"/>
  <c r="Y292" i="5" s="1"/>
  <c r="R293" i="5"/>
  <c r="AC289" i="5"/>
  <c r="AA290" i="5"/>
  <c r="Z291" i="4"/>
  <c r="L295" i="4" a="1"/>
  <c r="L295" i="4" s="1"/>
  <c r="T294" i="4"/>
  <c r="V376" i="4"/>
  <c r="H293" i="4"/>
  <c r="S292" i="4"/>
  <c r="AD289" i="4"/>
  <c r="AG310" i="4" s="1"/>
  <c r="AB289" i="4"/>
  <c r="R293" i="4"/>
  <c r="U292" i="4"/>
  <c r="X292" i="4" s="1"/>
  <c r="Y292" i="4" s="1"/>
  <c r="AC289" i="4"/>
  <c r="AA290" i="4"/>
  <c r="W375" i="4"/>
  <c r="Z291" i="1"/>
  <c r="U292" i="1"/>
  <c r="X292" i="1" s="1"/>
  <c r="Y292" i="1" s="1"/>
  <c r="R293" i="1"/>
  <c r="AD289" i="1"/>
  <c r="AG310" i="1" s="1"/>
  <c r="AB289" i="1"/>
  <c r="V376" i="1"/>
  <c r="S292" i="1"/>
  <c r="H293" i="1"/>
  <c r="W375" i="1"/>
  <c r="AF334" i="1"/>
  <c r="AE336" i="1"/>
  <c r="AC289" i="1"/>
  <c r="AA290" i="1"/>
  <c r="T294" i="1"/>
  <c r="L295" i="1" a="1"/>
  <c r="L295" i="1" s="1"/>
  <c r="AF333" i="1"/>
  <c r="AE335" i="1"/>
  <c r="AF345" i="10" l="1"/>
  <c r="AE347" i="10"/>
  <c r="AE347" i="9"/>
  <c r="AF345" i="9"/>
  <c r="AE341" i="4"/>
  <c r="AF339" i="4"/>
  <c r="AE342" i="4"/>
  <c r="AF340" i="4"/>
  <c r="AF289" i="11"/>
  <c r="AG310" i="11" s="1"/>
  <c r="AE348" i="10"/>
  <c r="AF346" i="10"/>
  <c r="AF346" i="9"/>
  <c r="AE348" i="9"/>
  <c r="AE328" i="7"/>
  <c r="AF326" i="7"/>
  <c r="AF327" i="7"/>
  <c r="AE329" i="7"/>
  <c r="AE327" i="6"/>
  <c r="AF325" i="6"/>
  <c r="AE328" i="6"/>
  <c r="AF326" i="6"/>
  <c r="Z292" i="11"/>
  <c r="W376" i="11"/>
  <c r="U293" i="11"/>
  <c r="X293" i="11" s="1"/>
  <c r="Y293" i="11" s="1"/>
  <c r="R294" i="11"/>
  <c r="AD290" i="11"/>
  <c r="AB290" i="11"/>
  <c r="H294" i="11"/>
  <c r="V377" i="11"/>
  <c r="S293" i="11"/>
  <c r="L296" i="11" a="1"/>
  <c r="L296" i="11" s="1"/>
  <c r="T295" i="11"/>
  <c r="AC290" i="11"/>
  <c r="AE290" i="11" s="1"/>
  <c r="AA291" i="11"/>
  <c r="Z292" i="10"/>
  <c r="L295" i="10" a="1"/>
  <c r="L295" i="10" s="1"/>
  <c r="T294" i="10"/>
  <c r="V377" i="10"/>
  <c r="H294" i="10"/>
  <c r="S293" i="10"/>
  <c r="W376" i="10"/>
  <c r="AD290" i="10"/>
  <c r="AG311" i="10" s="1"/>
  <c r="AB290" i="10"/>
  <c r="U293" i="10"/>
  <c r="X293" i="10" s="1"/>
  <c r="Y293" i="10" s="1"/>
  <c r="R294" i="10"/>
  <c r="AC290" i="10"/>
  <c r="AA291" i="10"/>
  <c r="Z292" i="9"/>
  <c r="R294" i="9"/>
  <c r="U293" i="9"/>
  <c r="X293" i="9" s="1"/>
  <c r="Y293" i="9" s="1"/>
  <c r="AD290" i="9"/>
  <c r="AG311" i="9" s="1"/>
  <c r="AB290" i="9"/>
  <c r="V377" i="9"/>
  <c r="H294" i="9"/>
  <c r="S293" i="9"/>
  <c r="L295" i="9" a="1"/>
  <c r="L295" i="9" s="1"/>
  <c r="T294" i="9"/>
  <c r="AA291" i="9"/>
  <c r="AC290" i="9"/>
  <c r="W376" i="9"/>
  <c r="AF345" i="8"/>
  <c r="AE347" i="8"/>
  <c r="AF346" i="8"/>
  <c r="AE348" i="8"/>
  <c r="Z292" i="8"/>
  <c r="AD290" i="8"/>
  <c r="AG311" i="8" s="1"/>
  <c r="AB290" i="8"/>
  <c r="T295" i="8"/>
  <c r="L296" i="8" a="1"/>
  <c r="L296" i="8" s="1"/>
  <c r="V377" i="8"/>
  <c r="H294" i="8"/>
  <c r="S293" i="8"/>
  <c r="R294" i="8"/>
  <c r="U293" i="8"/>
  <c r="X293" i="8" s="1"/>
  <c r="Y293" i="8" s="1"/>
  <c r="W376" i="8"/>
  <c r="AC290" i="8"/>
  <c r="AA291" i="8"/>
  <c r="Z292" i="7"/>
  <c r="W376" i="7"/>
  <c r="AB290" i="7"/>
  <c r="AD290" i="7"/>
  <c r="AG311" i="7" s="1"/>
  <c r="V377" i="7"/>
  <c r="S293" i="7"/>
  <c r="H294" i="7"/>
  <c r="R294" i="7"/>
  <c r="U293" i="7"/>
  <c r="X293" i="7" s="1"/>
  <c r="Y293" i="7" s="1"/>
  <c r="T294" i="7"/>
  <c r="L295" i="7" a="1"/>
  <c r="L295" i="7" s="1"/>
  <c r="AA291" i="7"/>
  <c r="AC290" i="7"/>
  <c r="Z292" i="6"/>
  <c r="AD290" i="6"/>
  <c r="AG311" i="6" s="1"/>
  <c r="AB290" i="6"/>
  <c r="W376" i="6"/>
  <c r="V377" i="6"/>
  <c r="S293" i="6"/>
  <c r="H294" i="6"/>
  <c r="U293" i="6"/>
  <c r="X293" i="6" s="1"/>
  <c r="Y293" i="6" s="1"/>
  <c r="R294" i="6"/>
  <c r="AA291" i="6"/>
  <c r="AC290" i="6"/>
  <c r="T295" i="6"/>
  <c r="L296" i="6" a="1"/>
  <c r="L296" i="6" s="1"/>
  <c r="AF335" i="5"/>
  <c r="AE337" i="5"/>
  <c r="AE338" i="5"/>
  <c r="AF336" i="5"/>
  <c r="Z292" i="5"/>
  <c r="AD290" i="5"/>
  <c r="AG311" i="5" s="1"/>
  <c r="AB290" i="5"/>
  <c r="V377" i="5"/>
  <c r="H294" i="5"/>
  <c r="S293" i="5"/>
  <c r="R294" i="5"/>
  <c r="U293" i="5"/>
  <c r="X293" i="5" s="1"/>
  <c r="Y293" i="5" s="1"/>
  <c r="W376" i="5"/>
  <c r="AA291" i="5"/>
  <c r="AC290" i="5"/>
  <c r="T295" i="5"/>
  <c r="L296" i="5" a="1"/>
  <c r="L296" i="5" s="1"/>
  <c r="Z292" i="4"/>
  <c r="U293" i="4"/>
  <c r="X293" i="4" s="1"/>
  <c r="Y293" i="4" s="1"/>
  <c r="R294" i="4"/>
  <c r="AD290" i="4"/>
  <c r="AG311" i="4" s="1"/>
  <c r="AB290" i="4"/>
  <c r="V377" i="4"/>
  <c r="H294" i="4"/>
  <c r="S293" i="4"/>
  <c r="W376" i="4"/>
  <c r="AA291" i="4"/>
  <c r="AC290" i="4"/>
  <c r="L296" i="4" a="1"/>
  <c r="L296" i="4" s="1"/>
  <c r="T295" i="4"/>
  <c r="Z292" i="1"/>
  <c r="AD290" i="1"/>
  <c r="AG311" i="1" s="1"/>
  <c r="AB290" i="1"/>
  <c r="AE338" i="1"/>
  <c r="AF336" i="1"/>
  <c r="V377" i="1"/>
  <c r="H294" i="1"/>
  <c r="S293" i="1"/>
  <c r="W376" i="1"/>
  <c r="AE337" i="1"/>
  <c r="AF335" i="1"/>
  <c r="U293" i="1"/>
  <c r="X293" i="1" s="1"/>
  <c r="Y293" i="1" s="1"/>
  <c r="R294" i="1"/>
  <c r="AA291" i="1"/>
  <c r="AC290" i="1"/>
  <c r="L296" i="1" a="1"/>
  <c r="L296" i="1" s="1"/>
  <c r="T295" i="1"/>
  <c r="AE349" i="10" l="1"/>
  <c r="AF347" i="10"/>
  <c r="AE349" i="9"/>
  <c r="AF347" i="9"/>
  <c r="AE344" i="4"/>
  <c r="AF342" i="4"/>
  <c r="AF341" i="4"/>
  <c r="AE343" i="4"/>
  <c r="AF290" i="11"/>
  <c r="AG311" i="11" s="1"/>
  <c r="AE350" i="10"/>
  <c r="AF348" i="10"/>
  <c r="AE350" i="9"/>
  <c r="AF348" i="9"/>
  <c r="AE331" i="7"/>
  <c r="AF329" i="7"/>
  <c r="AF328" i="7"/>
  <c r="AE330" i="7"/>
  <c r="AF328" i="6"/>
  <c r="AE330" i="6"/>
  <c r="AF327" i="6"/>
  <c r="AE329" i="6"/>
  <c r="Z293" i="11"/>
  <c r="U294" i="11"/>
  <c r="X294" i="11" s="1"/>
  <c r="Y294" i="11" s="1"/>
  <c r="R295" i="11"/>
  <c r="L297" i="11" a="1"/>
  <c r="L297" i="11" s="1"/>
  <c r="T296" i="11"/>
  <c r="W377" i="11"/>
  <c r="AD291" i="11"/>
  <c r="AB291" i="11"/>
  <c r="AC291" i="11"/>
  <c r="AE291" i="11" s="1"/>
  <c r="AA292" i="11"/>
  <c r="V378" i="11"/>
  <c r="H295" i="11"/>
  <c r="S294" i="11"/>
  <c r="Z293" i="10"/>
  <c r="AD291" i="10"/>
  <c r="AG312" i="10" s="1"/>
  <c r="AB291" i="10"/>
  <c r="V378" i="10"/>
  <c r="S294" i="10"/>
  <c r="H295" i="10"/>
  <c r="W377" i="10"/>
  <c r="R295" i="10"/>
  <c r="U294" i="10"/>
  <c r="X294" i="10" s="1"/>
  <c r="Y294" i="10" s="1"/>
  <c r="T295" i="10"/>
  <c r="L296" i="10" a="1"/>
  <c r="L296" i="10" s="1"/>
  <c r="AC291" i="10"/>
  <c r="AA292" i="10"/>
  <c r="Z293" i="9"/>
  <c r="L296" i="9" a="1"/>
  <c r="L296" i="9" s="1"/>
  <c r="T295" i="9"/>
  <c r="R295" i="9"/>
  <c r="U294" i="9"/>
  <c r="X294" i="9" s="1"/>
  <c r="Y294" i="9" s="1"/>
  <c r="W377" i="9"/>
  <c r="AA292" i="9"/>
  <c r="AC291" i="9"/>
  <c r="AD291" i="9"/>
  <c r="AG312" i="9" s="1"/>
  <c r="AB291" i="9"/>
  <c r="V378" i="9"/>
  <c r="S294" i="9"/>
  <c r="H295" i="9"/>
  <c r="AE350" i="8"/>
  <c r="AF348" i="8"/>
  <c r="AF347" i="8"/>
  <c r="AE349" i="8"/>
  <c r="Z293" i="8"/>
  <c r="AB291" i="8"/>
  <c r="AD291" i="8"/>
  <c r="AG312" i="8" s="1"/>
  <c r="W377" i="8"/>
  <c r="L297" i="8" a="1"/>
  <c r="L297" i="8" s="1"/>
  <c r="T296" i="8"/>
  <c r="AA292" i="8"/>
  <c r="AC291" i="8"/>
  <c r="R295" i="8"/>
  <c r="U294" i="8"/>
  <c r="X294" i="8" s="1"/>
  <c r="Y294" i="8" s="1"/>
  <c r="V378" i="8"/>
  <c r="S294" i="8"/>
  <c r="H295" i="8"/>
  <c r="Z293" i="7"/>
  <c r="AB291" i="7"/>
  <c r="AD291" i="7"/>
  <c r="AG312" i="7" s="1"/>
  <c r="T295" i="7"/>
  <c r="L296" i="7" a="1"/>
  <c r="L296" i="7" s="1"/>
  <c r="V378" i="7"/>
  <c r="H295" i="7"/>
  <c r="S294" i="7"/>
  <c r="W377" i="7"/>
  <c r="AA292" i="7"/>
  <c r="AC291" i="7"/>
  <c r="R295" i="7"/>
  <c r="U294" i="7"/>
  <c r="X294" i="7" s="1"/>
  <c r="Y294" i="7" s="1"/>
  <c r="Z293" i="6"/>
  <c r="V378" i="6"/>
  <c r="H295" i="6"/>
  <c r="S294" i="6"/>
  <c r="L297" i="6" a="1"/>
  <c r="L297" i="6" s="1"/>
  <c r="T296" i="6"/>
  <c r="U294" i="6"/>
  <c r="X294" i="6" s="1"/>
  <c r="Y294" i="6" s="1"/>
  <c r="R295" i="6"/>
  <c r="AC291" i="6"/>
  <c r="AA292" i="6"/>
  <c r="AB291" i="6"/>
  <c r="AD291" i="6"/>
  <c r="AG312" i="6" s="1"/>
  <c r="W377" i="6"/>
  <c r="AF337" i="5"/>
  <c r="AE339" i="5"/>
  <c r="AF338" i="5"/>
  <c r="AE340" i="5"/>
  <c r="Z293" i="5"/>
  <c r="L297" i="5" a="1"/>
  <c r="L297" i="5" s="1"/>
  <c r="T296" i="5"/>
  <c r="AB291" i="5"/>
  <c r="AD291" i="5"/>
  <c r="AG312" i="5" s="1"/>
  <c r="W377" i="5"/>
  <c r="U294" i="5"/>
  <c r="X294" i="5" s="1"/>
  <c r="Y294" i="5" s="1"/>
  <c r="R295" i="5"/>
  <c r="V378" i="5"/>
  <c r="H295" i="5"/>
  <c r="S294" i="5"/>
  <c r="AC291" i="5"/>
  <c r="AA292" i="5"/>
  <c r="Z293" i="4"/>
  <c r="L297" i="4" a="1"/>
  <c r="L297" i="4" s="1"/>
  <c r="T296" i="4"/>
  <c r="AB291" i="4"/>
  <c r="AD291" i="4"/>
  <c r="AG312" i="4" s="1"/>
  <c r="AC291" i="4"/>
  <c r="AA292" i="4"/>
  <c r="V378" i="4"/>
  <c r="H295" i="4"/>
  <c r="S294" i="4"/>
  <c r="W377" i="4"/>
  <c r="R295" i="4"/>
  <c r="U294" i="4"/>
  <c r="X294" i="4" s="1"/>
  <c r="Y294" i="4" s="1"/>
  <c r="Z293" i="1"/>
  <c r="U294" i="1"/>
  <c r="X294" i="1" s="1"/>
  <c r="Y294" i="1" s="1"/>
  <c r="R295" i="1"/>
  <c r="AB291" i="1"/>
  <c r="AD291" i="1"/>
  <c r="AG312" i="1" s="1"/>
  <c r="AF337" i="1"/>
  <c r="AE339" i="1"/>
  <c r="L297" i="1" a="1"/>
  <c r="L297" i="1" s="1"/>
  <c r="T296" i="1"/>
  <c r="AA292" i="1"/>
  <c r="AC291" i="1"/>
  <c r="H295" i="1"/>
  <c r="V378" i="1"/>
  <c r="S294" i="1"/>
  <c r="W377" i="1"/>
  <c r="AF338" i="1"/>
  <c r="AE340" i="1"/>
  <c r="AE351" i="10" l="1"/>
  <c r="AF349" i="10"/>
  <c r="AE351" i="9"/>
  <c r="AF349" i="9"/>
  <c r="AE345" i="4"/>
  <c r="AF343" i="4"/>
  <c r="AF344" i="4"/>
  <c r="AE346" i="4"/>
  <c r="AF291" i="11"/>
  <c r="AG312" i="11" s="1"/>
  <c r="AF350" i="10"/>
  <c r="AE352" i="10"/>
  <c r="AF350" i="9"/>
  <c r="AE352" i="9"/>
  <c r="AE332" i="7"/>
  <c r="AF330" i="7"/>
  <c r="AF331" i="7"/>
  <c r="AE333" i="7"/>
  <c r="AF329" i="6"/>
  <c r="AE331" i="6"/>
  <c r="AF330" i="6"/>
  <c r="AE332" i="6"/>
  <c r="Z294" i="11"/>
  <c r="W378" i="11"/>
  <c r="L298" i="11" a="1"/>
  <c r="L298" i="11" s="1"/>
  <c r="T297" i="11"/>
  <c r="R296" i="11"/>
  <c r="U295" i="11"/>
  <c r="X295" i="11" s="1"/>
  <c r="Y295" i="11" s="1"/>
  <c r="V379" i="11"/>
  <c r="H296" i="11"/>
  <c r="S295" i="11"/>
  <c r="AC292" i="11"/>
  <c r="AE292" i="11" s="1"/>
  <c r="AA293" i="11"/>
  <c r="AD292" i="11"/>
  <c r="AB292" i="11"/>
  <c r="Z294" i="10"/>
  <c r="AD292" i="10"/>
  <c r="AG313" i="10" s="1"/>
  <c r="AB292" i="10"/>
  <c r="W378" i="10"/>
  <c r="L297" i="10" a="1"/>
  <c r="L297" i="10" s="1"/>
  <c r="T296" i="10"/>
  <c r="V379" i="10"/>
  <c r="H296" i="10"/>
  <c r="S295" i="10"/>
  <c r="AA293" i="10"/>
  <c r="AC292" i="10"/>
  <c r="U295" i="10"/>
  <c r="X295" i="10" s="1"/>
  <c r="Y295" i="10" s="1"/>
  <c r="R296" i="10"/>
  <c r="Z294" i="9"/>
  <c r="V379" i="9"/>
  <c r="S295" i="9"/>
  <c r="H296" i="9"/>
  <c r="R296" i="9"/>
  <c r="U295" i="9"/>
  <c r="X295" i="9" s="1"/>
  <c r="Y295" i="9" s="1"/>
  <c r="T296" i="9"/>
  <c r="L297" i="9" a="1"/>
  <c r="L297" i="9" s="1"/>
  <c r="AD292" i="9"/>
  <c r="AG313" i="9" s="1"/>
  <c r="AB292" i="9"/>
  <c r="AC292" i="9"/>
  <c r="AA293" i="9"/>
  <c r="W378" i="9"/>
  <c r="AE351" i="8"/>
  <c r="AF349" i="8"/>
  <c r="AE352" i="8"/>
  <c r="AF350" i="8"/>
  <c r="Z294" i="8"/>
  <c r="V379" i="8"/>
  <c r="H296" i="8"/>
  <c r="S295" i="8"/>
  <c r="W378" i="8"/>
  <c r="U295" i="8"/>
  <c r="X295" i="8" s="1"/>
  <c r="Y295" i="8" s="1"/>
  <c r="R296" i="8"/>
  <c r="AD292" i="8"/>
  <c r="AG313" i="8" s="1"/>
  <c r="AB292" i="8"/>
  <c r="AA293" i="8"/>
  <c r="AC292" i="8"/>
  <c r="L298" i="8" a="1"/>
  <c r="L298" i="8" s="1"/>
  <c r="T297" i="8"/>
  <c r="Z294" i="7"/>
  <c r="R296" i="7"/>
  <c r="U295" i="7"/>
  <c r="X295" i="7" s="1"/>
  <c r="Y295" i="7" s="1"/>
  <c r="W378" i="7"/>
  <c r="AD292" i="7"/>
  <c r="AG313" i="7" s="1"/>
  <c r="AB292" i="7"/>
  <c r="V379" i="7"/>
  <c r="H296" i="7"/>
  <c r="S295" i="7"/>
  <c r="AA293" i="7"/>
  <c r="AC292" i="7"/>
  <c r="T296" i="7"/>
  <c r="L297" i="7" a="1"/>
  <c r="L297" i="7" s="1"/>
  <c r="Z294" i="6"/>
  <c r="V379" i="6"/>
  <c r="H296" i="6"/>
  <c r="S295" i="6"/>
  <c r="W378" i="6"/>
  <c r="L298" i="6" a="1"/>
  <c r="L298" i="6" s="1"/>
  <c r="T297" i="6"/>
  <c r="AC292" i="6"/>
  <c r="AA293" i="6"/>
  <c r="AD292" i="6"/>
  <c r="AG313" i="6" s="1"/>
  <c r="AB292" i="6"/>
  <c r="U295" i="6"/>
  <c r="X295" i="6" s="1"/>
  <c r="Y295" i="6" s="1"/>
  <c r="R296" i="6"/>
  <c r="AF340" i="5"/>
  <c r="AE342" i="5"/>
  <c r="AE341" i="5"/>
  <c r="AF339" i="5"/>
  <c r="Z294" i="5"/>
  <c r="W378" i="5"/>
  <c r="AD292" i="5"/>
  <c r="AG313" i="5" s="1"/>
  <c r="AB292" i="5"/>
  <c r="L298" i="5" a="1"/>
  <c r="L298" i="5" s="1"/>
  <c r="T297" i="5"/>
  <c r="R296" i="5"/>
  <c r="U295" i="5"/>
  <c r="X295" i="5" s="1"/>
  <c r="Y295" i="5" s="1"/>
  <c r="AC292" i="5"/>
  <c r="AA293" i="5"/>
  <c r="V379" i="5"/>
  <c r="S295" i="5"/>
  <c r="H296" i="5"/>
  <c r="Z294" i="4"/>
  <c r="AD292" i="4"/>
  <c r="AG313" i="4" s="1"/>
  <c r="AB292" i="4"/>
  <c r="V379" i="4"/>
  <c r="H296" i="4"/>
  <c r="S295" i="4"/>
  <c r="R296" i="4"/>
  <c r="U295" i="4"/>
  <c r="X295" i="4" s="1"/>
  <c r="Y295" i="4" s="1"/>
  <c r="W378" i="4"/>
  <c r="AC292" i="4"/>
  <c r="AA293" i="4"/>
  <c r="L298" i="4" a="1"/>
  <c r="L298" i="4" s="1"/>
  <c r="T297" i="4"/>
  <c r="Z294" i="1"/>
  <c r="L298" i="1" a="1"/>
  <c r="L298" i="1" s="1"/>
  <c r="T297" i="1"/>
  <c r="W378" i="1"/>
  <c r="AD292" i="1"/>
  <c r="AG313" i="1" s="1"/>
  <c r="AB292" i="1"/>
  <c r="AA293" i="1"/>
  <c r="AC292" i="1"/>
  <c r="V379" i="1"/>
  <c r="H296" i="1"/>
  <c r="S295" i="1"/>
  <c r="AF339" i="1"/>
  <c r="AE341" i="1"/>
  <c r="R296" i="1"/>
  <c r="U295" i="1"/>
  <c r="X295" i="1" s="1"/>
  <c r="Y295" i="1" s="1"/>
  <c r="AF340" i="1"/>
  <c r="AE342" i="1"/>
  <c r="AF351" i="10" l="1"/>
  <c r="AE353" i="10"/>
  <c r="AF351" i="9"/>
  <c r="AE353" i="9"/>
  <c r="AF346" i="4"/>
  <c r="AE348" i="4"/>
  <c r="AE347" i="4"/>
  <c r="AF345" i="4"/>
  <c r="AF292" i="11"/>
  <c r="AG313" i="11" s="1"/>
  <c r="AF352" i="10"/>
  <c r="AE354" i="10"/>
  <c r="AF352" i="9"/>
  <c r="AE354" i="9"/>
  <c r="AF333" i="7"/>
  <c r="AE335" i="7"/>
  <c r="AF332" i="7"/>
  <c r="AE334" i="7"/>
  <c r="AE334" i="6"/>
  <c r="AF332" i="6"/>
  <c r="AF331" i="6"/>
  <c r="AE333" i="6"/>
  <c r="Z295" i="11"/>
  <c r="R297" i="11"/>
  <c r="U296" i="11"/>
  <c r="X296" i="11" s="1"/>
  <c r="Y296" i="11" s="1"/>
  <c r="L299" i="11" a="1"/>
  <c r="L299" i="11" s="1"/>
  <c r="T298" i="11"/>
  <c r="AD293" i="11"/>
  <c r="AB293" i="11"/>
  <c r="V380" i="11"/>
  <c r="H297" i="11"/>
  <c r="S296" i="11"/>
  <c r="AA294" i="11"/>
  <c r="AC293" i="11"/>
  <c r="AE293" i="11" s="1"/>
  <c r="W379" i="11"/>
  <c r="Z295" i="10"/>
  <c r="AB293" i="10"/>
  <c r="AD293" i="10"/>
  <c r="AG314" i="10" s="1"/>
  <c r="V380" i="10"/>
  <c r="H297" i="10"/>
  <c r="S296" i="10"/>
  <c r="R297" i="10"/>
  <c r="U296" i="10"/>
  <c r="X296" i="10" s="1"/>
  <c r="Y296" i="10" s="1"/>
  <c r="W379" i="10"/>
  <c r="AA294" i="10"/>
  <c r="AC293" i="10"/>
  <c r="T297" i="10"/>
  <c r="L298" i="10" a="1"/>
  <c r="L298" i="10" s="1"/>
  <c r="Z295" i="9"/>
  <c r="AB293" i="9"/>
  <c r="AD293" i="9"/>
  <c r="AG314" i="9" s="1"/>
  <c r="V380" i="9"/>
  <c r="H297" i="9"/>
  <c r="S296" i="9"/>
  <c r="W379" i="9"/>
  <c r="T297" i="9"/>
  <c r="L298" i="9" a="1"/>
  <c r="L298" i="9" s="1"/>
  <c r="U296" i="9"/>
  <c r="X296" i="9" s="1"/>
  <c r="Y296" i="9" s="1"/>
  <c r="R297" i="9"/>
  <c r="AC293" i="9"/>
  <c r="AA294" i="9"/>
  <c r="AF352" i="8"/>
  <c r="AE354" i="8"/>
  <c r="AE353" i="8"/>
  <c r="AF351" i="8"/>
  <c r="Z295" i="8"/>
  <c r="V380" i="8"/>
  <c r="H297" i="8"/>
  <c r="S296" i="8"/>
  <c r="L299" i="8" a="1"/>
  <c r="L299" i="8" s="1"/>
  <c r="T298" i="8"/>
  <c r="W379" i="8"/>
  <c r="AD293" i="8"/>
  <c r="AG314" i="8" s="1"/>
  <c r="AB293" i="8"/>
  <c r="R297" i="8"/>
  <c r="U296" i="8"/>
  <c r="X296" i="8" s="1"/>
  <c r="Y296" i="8" s="1"/>
  <c r="AC293" i="8"/>
  <c r="AA294" i="8"/>
  <c r="Z295" i="7"/>
  <c r="T297" i="7"/>
  <c r="L298" i="7" a="1"/>
  <c r="L298" i="7" s="1"/>
  <c r="V380" i="7"/>
  <c r="S296" i="7"/>
  <c r="H297" i="7"/>
  <c r="R297" i="7"/>
  <c r="U296" i="7"/>
  <c r="X296" i="7" s="1"/>
  <c r="Y296" i="7" s="1"/>
  <c r="AC293" i="7"/>
  <c r="AA294" i="7"/>
  <c r="AD293" i="7"/>
  <c r="AG314" i="7" s="1"/>
  <c r="AB293" i="7"/>
  <c r="W379" i="7"/>
  <c r="Z295" i="6"/>
  <c r="AB293" i="6"/>
  <c r="AD293" i="6"/>
  <c r="AG314" i="6" s="1"/>
  <c r="V380" i="6"/>
  <c r="H297" i="6"/>
  <c r="S296" i="6"/>
  <c r="W379" i="6"/>
  <c r="U296" i="6"/>
  <c r="X296" i="6" s="1"/>
  <c r="Y296" i="6" s="1"/>
  <c r="R297" i="6"/>
  <c r="AC293" i="6"/>
  <c r="AA294" i="6"/>
  <c r="L299" i="6" a="1"/>
  <c r="L299" i="6" s="1"/>
  <c r="T298" i="6"/>
  <c r="AE344" i="5"/>
  <c r="AF342" i="5"/>
  <c r="AF341" i="5"/>
  <c r="AE343" i="5"/>
  <c r="Z295" i="5"/>
  <c r="W379" i="5"/>
  <c r="AD293" i="5"/>
  <c r="AG314" i="5" s="1"/>
  <c r="AB293" i="5"/>
  <c r="V380" i="5"/>
  <c r="S296" i="5"/>
  <c r="H297" i="5"/>
  <c r="U296" i="5"/>
  <c r="X296" i="5" s="1"/>
  <c r="Y296" i="5" s="1"/>
  <c r="R297" i="5"/>
  <c r="AA294" i="5"/>
  <c r="AC293" i="5"/>
  <c r="L299" i="5" a="1"/>
  <c r="L299" i="5" s="1"/>
  <c r="T298" i="5"/>
  <c r="Z295" i="4"/>
  <c r="AD293" i="4"/>
  <c r="AG314" i="4" s="1"/>
  <c r="AB293" i="4"/>
  <c r="R297" i="4"/>
  <c r="U296" i="4"/>
  <c r="X296" i="4" s="1"/>
  <c r="Y296" i="4" s="1"/>
  <c r="T298" i="4"/>
  <c r="L299" i="4" a="1"/>
  <c r="L299" i="4" s="1"/>
  <c r="W379" i="4"/>
  <c r="V380" i="4"/>
  <c r="S296" i="4"/>
  <c r="H297" i="4"/>
  <c r="AA294" i="4"/>
  <c r="AC293" i="4"/>
  <c r="Z295" i="1"/>
  <c r="R297" i="1"/>
  <c r="U296" i="1"/>
  <c r="X296" i="1" s="1"/>
  <c r="Y296" i="1" s="1"/>
  <c r="AB293" i="1"/>
  <c r="AD293" i="1"/>
  <c r="AG314" i="1" s="1"/>
  <c r="AE343" i="1"/>
  <c r="AF341" i="1"/>
  <c r="V380" i="1"/>
  <c r="H297" i="1"/>
  <c r="S296" i="1"/>
  <c r="AE344" i="1"/>
  <c r="AF342" i="1"/>
  <c r="W379" i="1"/>
  <c r="AC293" i="1"/>
  <c r="AA294" i="1"/>
  <c r="L299" i="1" a="1"/>
  <c r="L299" i="1" s="1"/>
  <c r="T298" i="1"/>
  <c r="AF353" i="10" l="1"/>
  <c r="AE355" i="10"/>
  <c r="AE355" i="9"/>
  <c r="AF353" i="9"/>
  <c r="AF347" i="4"/>
  <c r="AE349" i="4"/>
  <c r="AE350" i="4"/>
  <c r="AF348" i="4"/>
  <c r="AF293" i="11"/>
  <c r="AG314" i="11" s="1"/>
  <c r="AE356" i="10"/>
  <c r="AF354" i="10"/>
  <c r="AF354" i="9"/>
  <c r="AE356" i="9"/>
  <c r="AF334" i="7"/>
  <c r="AE336" i="7"/>
  <c r="AF335" i="7"/>
  <c r="AE337" i="7"/>
  <c r="AE335" i="6"/>
  <c r="AF333" i="6"/>
  <c r="AE336" i="6"/>
  <c r="AF334" i="6"/>
  <c r="Z296" i="11"/>
  <c r="AD294" i="11"/>
  <c r="AB294" i="11"/>
  <c r="L300" i="11" a="1"/>
  <c r="L300" i="11" s="1"/>
  <c r="T299" i="11"/>
  <c r="W380" i="11"/>
  <c r="R298" i="11"/>
  <c r="U297" i="11"/>
  <c r="X297" i="11" s="1"/>
  <c r="Y297" i="11" s="1"/>
  <c r="AA295" i="11"/>
  <c r="AC294" i="11"/>
  <c r="AE294" i="11" s="1"/>
  <c r="V381" i="11"/>
  <c r="S297" i="11"/>
  <c r="H298" i="11"/>
  <c r="Z296" i="10"/>
  <c r="L299" i="10" a="1"/>
  <c r="L299" i="10" s="1"/>
  <c r="T298" i="10"/>
  <c r="V381" i="10"/>
  <c r="H298" i="10"/>
  <c r="S297" i="10"/>
  <c r="W380" i="10"/>
  <c r="AD294" i="10"/>
  <c r="AG315" i="10" s="1"/>
  <c r="AB294" i="10"/>
  <c r="R298" i="10"/>
  <c r="U297" i="10"/>
  <c r="X297" i="10" s="1"/>
  <c r="Y297" i="10" s="1"/>
  <c r="AC294" i="10"/>
  <c r="AA295" i="10"/>
  <c r="Z296" i="9"/>
  <c r="AD294" i="9"/>
  <c r="AG315" i="9" s="1"/>
  <c r="AB294" i="9"/>
  <c r="U297" i="9"/>
  <c r="X297" i="9" s="1"/>
  <c r="Y297" i="9" s="1"/>
  <c r="R298" i="9"/>
  <c r="W380" i="9"/>
  <c r="V381" i="9"/>
  <c r="H298" i="9"/>
  <c r="S297" i="9"/>
  <c r="AC294" i="9"/>
  <c r="AA295" i="9"/>
  <c r="L299" i="9" a="1"/>
  <c r="L299" i="9" s="1"/>
  <c r="T298" i="9"/>
  <c r="AF353" i="8"/>
  <c r="AE355" i="8"/>
  <c r="AF354" i="8"/>
  <c r="AE356" i="8"/>
  <c r="Z296" i="8"/>
  <c r="AD294" i="8"/>
  <c r="AG315" i="8" s="1"/>
  <c r="AB294" i="8"/>
  <c r="V381" i="8"/>
  <c r="H298" i="8"/>
  <c r="S297" i="8"/>
  <c r="R298" i="8"/>
  <c r="U297" i="8"/>
  <c r="X297" i="8" s="1"/>
  <c r="Y297" i="8" s="1"/>
  <c r="W380" i="8"/>
  <c r="AA295" i="8"/>
  <c r="AC294" i="8"/>
  <c r="L300" i="8" a="1"/>
  <c r="L300" i="8" s="1"/>
  <c r="T299" i="8"/>
  <c r="Z296" i="7"/>
  <c r="L299" i="7" a="1"/>
  <c r="L299" i="7" s="1"/>
  <c r="T298" i="7"/>
  <c r="AD294" i="7"/>
  <c r="AG315" i="7" s="1"/>
  <c r="AB294" i="7"/>
  <c r="V381" i="7"/>
  <c r="S297" i="7"/>
  <c r="H298" i="7"/>
  <c r="W380" i="7"/>
  <c r="AC294" i="7"/>
  <c r="AA295" i="7"/>
  <c r="U297" i="7"/>
  <c r="X297" i="7" s="1"/>
  <c r="Y297" i="7" s="1"/>
  <c r="R298" i="7"/>
  <c r="Z296" i="6"/>
  <c r="L300" i="6" a="1"/>
  <c r="L300" i="6" s="1"/>
  <c r="T299" i="6"/>
  <c r="AD294" i="6"/>
  <c r="AG315" i="6" s="1"/>
  <c r="AB294" i="6"/>
  <c r="U297" i="6"/>
  <c r="X297" i="6" s="1"/>
  <c r="Y297" i="6" s="1"/>
  <c r="R298" i="6"/>
  <c r="V381" i="6"/>
  <c r="H298" i="6"/>
  <c r="S297" i="6"/>
  <c r="W380" i="6"/>
  <c r="AC294" i="6"/>
  <c r="AA295" i="6"/>
  <c r="AE345" i="5"/>
  <c r="AF343" i="5"/>
  <c r="AF344" i="5"/>
  <c r="AE346" i="5"/>
  <c r="Z296" i="5"/>
  <c r="AB294" i="5"/>
  <c r="AD294" i="5"/>
  <c r="AG315" i="5" s="1"/>
  <c r="V381" i="5"/>
  <c r="S297" i="5"/>
  <c r="H298" i="5"/>
  <c r="T299" i="5"/>
  <c r="L300" i="5" a="1"/>
  <c r="L300" i="5" s="1"/>
  <c r="R298" i="5"/>
  <c r="U297" i="5"/>
  <c r="X297" i="5" s="1"/>
  <c r="Y297" i="5" s="1"/>
  <c r="AA295" i="5"/>
  <c r="AC294" i="5"/>
  <c r="W380" i="5"/>
  <c r="Z296" i="4"/>
  <c r="V381" i="4"/>
  <c r="H298" i="4"/>
  <c r="S297" i="4"/>
  <c r="W380" i="4"/>
  <c r="U297" i="4"/>
  <c r="X297" i="4" s="1"/>
  <c r="Y297" i="4" s="1"/>
  <c r="R298" i="4"/>
  <c r="L300" i="4" a="1"/>
  <c r="L300" i="4" s="1"/>
  <c r="T299" i="4"/>
  <c r="AB294" i="4"/>
  <c r="AD294" i="4"/>
  <c r="AG315" i="4" s="1"/>
  <c r="AC294" i="4"/>
  <c r="AA295" i="4"/>
  <c r="Z296" i="1"/>
  <c r="V381" i="1"/>
  <c r="H298" i="1"/>
  <c r="S297" i="1"/>
  <c r="AE346" i="1"/>
  <c r="AF344" i="1"/>
  <c r="U297" i="1"/>
  <c r="X297" i="1" s="1"/>
  <c r="Y297" i="1" s="1"/>
  <c r="R298" i="1"/>
  <c r="W380" i="1"/>
  <c r="AE345" i="1"/>
  <c r="AF343" i="1"/>
  <c r="AA295" i="1"/>
  <c r="AC294" i="1"/>
  <c r="L300" i="1" a="1"/>
  <c r="L300" i="1" s="1"/>
  <c r="T299" i="1"/>
  <c r="AD294" i="1"/>
  <c r="AG315" i="1" s="1"/>
  <c r="AB294" i="1"/>
  <c r="AE357" i="10" l="1"/>
  <c r="AF355" i="10"/>
  <c r="AE357" i="9"/>
  <c r="AF355" i="9"/>
  <c r="AE352" i="4"/>
  <c r="AF350" i="4"/>
  <c r="AE351" i="4"/>
  <c r="AF349" i="4"/>
  <c r="AF294" i="11"/>
  <c r="AG315" i="11" s="1"/>
  <c r="AE358" i="10"/>
  <c r="AF356" i="10"/>
  <c r="AE358" i="9"/>
  <c r="AF356" i="9"/>
  <c r="AE339" i="7"/>
  <c r="AF337" i="7"/>
  <c r="AF336" i="7"/>
  <c r="AE338" i="7"/>
  <c r="AE338" i="6"/>
  <c r="AF336" i="6"/>
  <c r="AF335" i="6"/>
  <c r="AE337" i="6"/>
  <c r="Z297" i="11"/>
  <c r="V382" i="11"/>
  <c r="S298" i="11"/>
  <c r="H299" i="11"/>
  <c r="T300" i="11"/>
  <c r="L301" i="11" a="1"/>
  <c r="L301" i="11" s="1"/>
  <c r="AD295" i="11"/>
  <c r="AB295" i="11"/>
  <c r="R299" i="11"/>
  <c r="U298" i="11"/>
  <c r="X298" i="11" s="1"/>
  <c r="Y298" i="11" s="1"/>
  <c r="AA296" i="11"/>
  <c r="AC295" i="11"/>
  <c r="AE295" i="11" s="1"/>
  <c r="W381" i="11"/>
  <c r="Z297" i="10"/>
  <c r="AD295" i="10"/>
  <c r="AG316" i="10" s="1"/>
  <c r="AB295" i="10"/>
  <c r="V382" i="10"/>
  <c r="S298" i="10"/>
  <c r="H299" i="10"/>
  <c r="U298" i="10"/>
  <c r="X298" i="10" s="1"/>
  <c r="Y298" i="10" s="1"/>
  <c r="R299" i="10"/>
  <c r="W381" i="10"/>
  <c r="L300" i="10" a="1"/>
  <c r="L300" i="10" s="1"/>
  <c r="T299" i="10"/>
  <c r="AA296" i="10"/>
  <c r="AC295" i="10"/>
  <c r="Z297" i="9"/>
  <c r="L300" i="9" a="1"/>
  <c r="L300" i="9" s="1"/>
  <c r="T299" i="9"/>
  <c r="U298" i="9"/>
  <c r="X298" i="9" s="1"/>
  <c r="Y298" i="9" s="1"/>
  <c r="R299" i="9"/>
  <c r="V382" i="9"/>
  <c r="H299" i="9"/>
  <c r="S298" i="9"/>
  <c r="AB295" i="9"/>
  <c r="AD295" i="9"/>
  <c r="AG316" i="9" s="1"/>
  <c r="AA296" i="9"/>
  <c r="AC295" i="9"/>
  <c r="W381" i="9"/>
  <c r="AF356" i="8"/>
  <c r="AE358" i="8"/>
  <c r="AF355" i="8"/>
  <c r="AE357" i="8"/>
  <c r="Z297" i="8"/>
  <c r="W381" i="8"/>
  <c r="AD295" i="8"/>
  <c r="AG316" i="8" s="1"/>
  <c r="AB295" i="8"/>
  <c r="L301" i="8" a="1"/>
  <c r="L301" i="8" s="1"/>
  <c r="T300" i="8"/>
  <c r="V382" i="8"/>
  <c r="H299" i="8"/>
  <c r="S298" i="8"/>
  <c r="AA296" i="8"/>
  <c r="AC295" i="8"/>
  <c r="U298" i="8"/>
  <c r="X298" i="8" s="1"/>
  <c r="Y298" i="8" s="1"/>
  <c r="R299" i="8"/>
  <c r="Z297" i="7"/>
  <c r="AD295" i="7"/>
  <c r="AG316" i="7" s="1"/>
  <c r="AB295" i="7"/>
  <c r="U298" i="7"/>
  <c r="X298" i="7" s="1"/>
  <c r="Y298" i="7" s="1"/>
  <c r="R299" i="7"/>
  <c r="L300" i="7" a="1"/>
  <c r="L300" i="7" s="1"/>
  <c r="T299" i="7"/>
  <c r="AC295" i="7"/>
  <c r="AA296" i="7"/>
  <c r="V382" i="7"/>
  <c r="H299" i="7"/>
  <c r="S298" i="7"/>
  <c r="W381" i="7"/>
  <c r="Z297" i="6"/>
  <c r="L301" i="6" a="1"/>
  <c r="L301" i="6" s="1"/>
  <c r="T300" i="6"/>
  <c r="U298" i="6"/>
  <c r="X298" i="6" s="1"/>
  <c r="Y298" i="6" s="1"/>
  <c r="R299" i="6"/>
  <c r="AA296" i="6"/>
  <c r="AC295" i="6"/>
  <c r="AD295" i="6"/>
  <c r="AG316" i="6" s="1"/>
  <c r="AB295" i="6"/>
  <c r="V382" i="6"/>
  <c r="H299" i="6"/>
  <c r="S298" i="6"/>
  <c r="W381" i="6"/>
  <c r="AF346" i="5"/>
  <c r="AE348" i="5"/>
  <c r="AE347" i="5"/>
  <c r="AF345" i="5"/>
  <c r="Z297" i="5"/>
  <c r="AD295" i="5"/>
  <c r="AG316" i="5" s="1"/>
  <c r="AB295" i="5"/>
  <c r="L301" i="5" a="1"/>
  <c r="L301" i="5" s="1"/>
  <c r="T300" i="5"/>
  <c r="W381" i="5"/>
  <c r="AC295" i="5"/>
  <c r="AA296" i="5"/>
  <c r="U298" i="5"/>
  <c r="X298" i="5" s="1"/>
  <c r="Y298" i="5" s="1"/>
  <c r="R299" i="5"/>
  <c r="V382" i="5"/>
  <c r="S298" i="5"/>
  <c r="H299" i="5"/>
  <c r="Z297" i="4"/>
  <c r="T300" i="4"/>
  <c r="L301" i="4" a="1"/>
  <c r="L301" i="4" s="1"/>
  <c r="V382" i="4"/>
  <c r="S298" i="4"/>
  <c r="H299" i="4"/>
  <c r="AD295" i="4"/>
  <c r="AG316" i="4" s="1"/>
  <c r="AB295" i="4"/>
  <c r="W381" i="4"/>
  <c r="R299" i="4"/>
  <c r="U298" i="4"/>
  <c r="X298" i="4" s="1"/>
  <c r="Y298" i="4" s="1"/>
  <c r="AC295" i="4"/>
  <c r="AA296" i="4"/>
  <c r="Z297" i="1"/>
  <c r="T300" i="1"/>
  <c r="L301" i="1" a="1"/>
  <c r="L301" i="1" s="1"/>
  <c r="AD295" i="1"/>
  <c r="AG316" i="1" s="1"/>
  <c r="AB295" i="1"/>
  <c r="V382" i="1"/>
  <c r="H299" i="1"/>
  <c r="S298" i="1"/>
  <c r="W381" i="1"/>
  <c r="AF346" i="1"/>
  <c r="AE348" i="1"/>
  <c r="AA296" i="1"/>
  <c r="AC295" i="1"/>
  <c r="AF345" i="1"/>
  <c r="AE347" i="1"/>
  <c r="R299" i="1"/>
  <c r="U298" i="1"/>
  <c r="X298" i="1" s="1"/>
  <c r="Y298" i="1" s="1"/>
  <c r="AF357" i="10" l="1"/>
  <c r="AE359" i="10"/>
  <c r="AE359" i="9"/>
  <c r="AF357" i="9"/>
  <c r="AF351" i="4"/>
  <c r="AE353" i="4"/>
  <c r="AF352" i="4"/>
  <c r="AE354" i="4"/>
  <c r="AF295" i="11"/>
  <c r="AG316" i="11" s="1"/>
  <c r="AF358" i="10"/>
  <c r="AE360" i="10"/>
  <c r="AE360" i="9"/>
  <c r="AF358" i="9"/>
  <c r="AF338" i="7"/>
  <c r="AE340" i="7"/>
  <c r="AE341" i="7"/>
  <c r="AF339" i="7"/>
  <c r="AF337" i="6"/>
  <c r="AE339" i="6"/>
  <c r="AE340" i="6"/>
  <c r="AF338" i="6"/>
  <c r="Z298" i="11"/>
  <c r="T301" i="11"/>
  <c r="L302" i="11" a="1"/>
  <c r="L302" i="11" s="1"/>
  <c r="V383" i="11"/>
  <c r="S299" i="11"/>
  <c r="H300" i="11"/>
  <c r="AB296" i="11"/>
  <c r="AD296" i="11"/>
  <c r="R300" i="11"/>
  <c r="U299" i="11"/>
  <c r="X299" i="11" s="1"/>
  <c r="Y299" i="11" s="1"/>
  <c r="W382" i="11"/>
  <c r="AC296" i="11"/>
  <c r="AE296" i="11" s="1"/>
  <c r="AA297" i="11"/>
  <c r="Z298" i="10"/>
  <c r="L301" i="10" a="1"/>
  <c r="L301" i="10" s="1"/>
  <c r="T300" i="10"/>
  <c r="W382" i="10"/>
  <c r="AD296" i="10"/>
  <c r="AG317" i="10" s="1"/>
  <c r="AB296" i="10"/>
  <c r="AC296" i="10"/>
  <c r="AA297" i="10"/>
  <c r="R300" i="10"/>
  <c r="U299" i="10"/>
  <c r="X299" i="10" s="1"/>
  <c r="Y299" i="10" s="1"/>
  <c r="V383" i="10"/>
  <c r="H300" i="10"/>
  <c r="S299" i="10"/>
  <c r="Z298" i="9"/>
  <c r="R300" i="9"/>
  <c r="U299" i="9"/>
  <c r="X299" i="9" s="1"/>
  <c r="Y299" i="9" s="1"/>
  <c r="V383" i="9"/>
  <c r="H300" i="9"/>
  <c r="S299" i="9"/>
  <c r="L301" i="9" a="1"/>
  <c r="L301" i="9" s="1"/>
  <c r="T300" i="9"/>
  <c r="AD296" i="9"/>
  <c r="AG317" i="9" s="1"/>
  <c r="AB296" i="9"/>
  <c r="W382" i="9"/>
  <c r="AA297" i="9"/>
  <c r="AC296" i="9"/>
  <c r="AE359" i="8"/>
  <c r="AF357" i="8"/>
  <c r="AF358" i="8"/>
  <c r="AE360" i="8"/>
  <c r="Z298" i="8"/>
  <c r="R300" i="8"/>
  <c r="U299" i="8"/>
  <c r="X299" i="8" s="1"/>
  <c r="Y299" i="8" s="1"/>
  <c r="T301" i="8"/>
  <c r="L302" i="8" a="1"/>
  <c r="L302" i="8" s="1"/>
  <c r="AD296" i="8"/>
  <c r="AG317" i="8" s="1"/>
  <c r="AB296" i="8"/>
  <c r="V383" i="8"/>
  <c r="S299" i="8"/>
  <c r="H300" i="8"/>
  <c r="W382" i="8"/>
  <c r="AC296" i="8"/>
  <c r="AA297" i="8"/>
  <c r="Z298" i="7"/>
  <c r="V383" i="7"/>
  <c r="H300" i="7"/>
  <c r="S299" i="7"/>
  <c r="W382" i="7"/>
  <c r="L301" i="7" a="1"/>
  <c r="L301" i="7" s="1"/>
  <c r="T300" i="7"/>
  <c r="AB296" i="7"/>
  <c r="AD296" i="7"/>
  <c r="AG317" i="7" s="1"/>
  <c r="AC296" i="7"/>
  <c r="AA297" i="7"/>
  <c r="U299" i="7"/>
  <c r="X299" i="7" s="1"/>
  <c r="Y299" i="7" s="1"/>
  <c r="R300" i="7"/>
  <c r="Z298" i="6"/>
  <c r="T301" i="6"/>
  <c r="L302" i="6" a="1"/>
  <c r="L302" i="6" s="1"/>
  <c r="V383" i="6"/>
  <c r="H300" i="6"/>
  <c r="S299" i="6"/>
  <c r="AD296" i="6"/>
  <c r="AG317" i="6" s="1"/>
  <c r="AB296" i="6"/>
  <c r="AA297" i="6"/>
  <c r="AC296" i="6"/>
  <c r="W382" i="6"/>
  <c r="R300" i="6"/>
  <c r="U299" i="6"/>
  <c r="X299" i="6" s="1"/>
  <c r="Y299" i="6" s="1"/>
  <c r="AE350" i="5"/>
  <c r="AF348" i="5"/>
  <c r="AF347" i="5"/>
  <c r="AE349" i="5"/>
  <c r="Z298" i="5"/>
  <c r="W382" i="5"/>
  <c r="V383" i="5"/>
  <c r="S299" i="5"/>
  <c r="H300" i="5"/>
  <c r="R300" i="5"/>
  <c r="U299" i="5"/>
  <c r="X299" i="5" s="1"/>
  <c r="Y299" i="5" s="1"/>
  <c r="AD296" i="5"/>
  <c r="AG317" i="5" s="1"/>
  <c r="AB296" i="5"/>
  <c r="AC296" i="5"/>
  <c r="AA297" i="5"/>
  <c r="T301" i="5"/>
  <c r="L302" i="5" a="1"/>
  <c r="L302" i="5" s="1"/>
  <c r="Z298" i="4"/>
  <c r="AB296" i="4"/>
  <c r="AD296" i="4"/>
  <c r="AG317" i="4" s="1"/>
  <c r="U299" i="4"/>
  <c r="X299" i="4" s="1"/>
  <c r="Y299" i="4" s="1"/>
  <c r="R300" i="4"/>
  <c r="V383" i="4"/>
  <c r="S299" i="4"/>
  <c r="H300" i="4"/>
  <c r="W382" i="4"/>
  <c r="AC296" i="4"/>
  <c r="AA297" i="4"/>
  <c r="L302" i="4" a="1"/>
  <c r="L302" i="4" s="1"/>
  <c r="T301" i="4"/>
  <c r="Z298" i="1"/>
  <c r="AB296" i="1"/>
  <c r="AD296" i="1"/>
  <c r="AG317" i="1" s="1"/>
  <c r="AF348" i="1"/>
  <c r="AE350" i="1"/>
  <c r="W382" i="1"/>
  <c r="T301" i="1"/>
  <c r="L302" i="1" a="1"/>
  <c r="L302" i="1" s="1"/>
  <c r="AC296" i="1"/>
  <c r="AA297" i="1"/>
  <c r="V383" i="1"/>
  <c r="S299" i="1"/>
  <c r="H300" i="1"/>
  <c r="R300" i="1"/>
  <c r="U299" i="1"/>
  <c r="X299" i="1" s="1"/>
  <c r="Y299" i="1" s="1"/>
  <c r="AF347" i="1"/>
  <c r="AE349" i="1"/>
  <c r="AF359" i="10" l="1"/>
  <c r="AE361" i="10"/>
  <c r="AF359" i="9"/>
  <c r="AE361" i="9"/>
  <c r="AE356" i="4"/>
  <c r="AF354" i="4"/>
  <c r="AE355" i="4"/>
  <c r="AF353" i="4"/>
  <c r="AF296" i="11"/>
  <c r="AG317" i="11" s="1"/>
  <c r="AE362" i="10"/>
  <c r="AF360" i="10"/>
  <c r="AE362" i="9"/>
  <c r="AF360" i="9"/>
  <c r="AE343" i="7"/>
  <c r="AF341" i="7"/>
  <c r="AF340" i="7"/>
  <c r="AE342" i="7"/>
  <c r="AF340" i="6"/>
  <c r="AE342" i="6"/>
  <c r="AF339" i="6"/>
  <c r="AE341" i="6"/>
  <c r="Z299" i="11"/>
  <c r="V384" i="11"/>
  <c r="S300" i="11"/>
  <c r="H301" i="11"/>
  <c r="AD297" i="11"/>
  <c r="AB297" i="11"/>
  <c r="W383" i="11"/>
  <c r="T302" i="11"/>
  <c r="L303" i="11" a="1"/>
  <c r="L303" i="11" s="1"/>
  <c r="AC297" i="11"/>
  <c r="AE297" i="11" s="1"/>
  <c r="AA298" i="11"/>
  <c r="U300" i="11"/>
  <c r="X300" i="11" s="1"/>
  <c r="Y300" i="11" s="1"/>
  <c r="R301" i="11"/>
  <c r="Z299" i="10"/>
  <c r="V384" i="10"/>
  <c r="S300" i="10"/>
  <c r="H301" i="10"/>
  <c r="W383" i="10"/>
  <c r="R301" i="10"/>
  <c r="U300" i="10"/>
  <c r="X300" i="10" s="1"/>
  <c r="Y300" i="10" s="1"/>
  <c r="L302" i="10" a="1"/>
  <c r="L302" i="10" s="1"/>
  <c r="T301" i="10"/>
  <c r="AA298" i="10"/>
  <c r="AC297" i="10"/>
  <c r="AD297" i="10"/>
  <c r="AG318" i="10" s="1"/>
  <c r="AB297" i="10"/>
  <c r="Z299" i="9"/>
  <c r="AD297" i="9"/>
  <c r="AG318" i="9" s="1"/>
  <c r="AB297" i="9"/>
  <c r="W383" i="9"/>
  <c r="R301" i="9"/>
  <c r="U300" i="9"/>
  <c r="X300" i="9" s="1"/>
  <c r="Y300" i="9" s="1"/>
  <c r="V384" i="9"/>
  <c r="S300" i="9"/>
  <c r="H301" i="9"/>
  <c r="AA298" i="9"/>
  <c r="AC297" i="9"/>
  <c r="L302" i="9" a="1"/>
  <c r="L302" i="9" s="1"/>
  <c r="T301" i="9"/>
  <c r="AE362" i="8"/>
  <c r="AF360" i="8"/>
  <c r="AF359" i="8"/>
  <c r="AE361" i="8"/>
  <c r="Z299" i="8"/>
  <c r="AD297" i="8"/>
  <c r="AG318" i="8" s="1"/>
  <c r="AB297" i="8"/>
  <c r="W383" i="8"/>
  <c r="U300" i="8"/>
  <c r="X300" i="8" s="1"/>
  <c r="Y300" i="8" s="1"/>
  <c r="R301" i="8"/>
  <c r="L303" i="8" a="1"/>
  <c r="L303" i="8" s="1"/>
  <c r="T302" i="8"/>
  <c r="AA298" i="8"/>
  <c r="AC297" i="8"/>
  <c r="V384" i="8"/>
  <c r="S300" i="8"/>
  <c r="H301" i="8"/>
  <c r="Z299" i="7"/>
  <c r="U300" i="7"/>
  <c r="X300" i="7" s="1"/>
  <c r="Y300" i="7" s="1"/>
  <c r="R301" i="7"/>
  <c r="V384" i="7"/>
  <c r="H301" i="7"/>
  <c r="S300" i="7"/>
  <c r="AD297" i="7"/>
  <c r="AG318" i="7" s="1"/>
  <c r="AB297" i="7"/>
  <c r="W383" i="7"/>
  <c r="L302" i="7" a="1"/>
  <c r="L302" i="7" s="1"/>
  <c r="T301" i="7"/>
  <c r="AC297" i="7"/>
  <c r="AA298" i="7"/>
  <c r="Z299" i="6"/>
  <c r="AB297" i="6"/>
  <c r="AD297" i="6"/>
  <c r="AG318" i="6" s="1"/>
  <c r="R301" i="6"/>
  <c r="U300" i="6"/>
  <c r="X300" i="6" s="1"/>
  <c r="Y300" i="6" s="1"/>
  <c r="V384" i="6"/>
  <c r="S300" i="6"/>
  <c r="H301" i="6"/>
  <c r="W383" i="6"/>
  <c r="AC297" i="6"/>
  <c r="AA298" i="6"/>
  <c r="T302" i="6"/>
  <c r="L303" i="6" a="1"/>
  <c r="L303" i="6" s="1"/>
  <c r="AF349" i="5"/>
  <c r="AE351" i="5"/>
  <c r="AE352" i="5"/>
  <c r="AF350" i="5"/>
  <c r="Z299" i="5"/>
  <c r="AB297" i="5"/>
  <c r="AD297" i="5"/>
  <c r="AG318" i="5" s="1"/>
  <c r="V384" i="5"/>
  <c r="S300" i="5"/>
  <c r="H301" i="5"/>
  <c r="AA298" i="5"/>
  <c r="AC297" i="5"/>
  <c r="T302" i="5"/>
  <c r="L303" i="5" a="1"/>
  <c r="L303" i="5" s="1"/>
  <c r="U300" i="5"/>
  <c r="X300" i="5" s="1"/>
  <c r="Y300" i="5" s="1"/>
  <c r="R301" i="5"/>
  <c r="W383" i="5"/>
  <c r="Z299" i="4"/>
  <c r="L303" i="4" a="1"/>
  <c r="L303" i="4" s="1"/>
  <c r="T302" i="4"/>
  <c r="AD297" i="4"/>
  <c r="AG318" i="4" s="1"/>
  <c r="AB297" i="4"/>
  <c r="W383" i="4"/>
  <c r="V384" i="4"/>
  <c r="H301" i="4"/>
  <c r="S300" i="4"/>
  <c r="U300" i="4"/>
  <c r="X300" i="4" s="1"/>
  <c r="Y300" i="4" s="1"/>
  <c r="R301" i="4"/>
  <c r="AC297" i="4"/>
  <c r="AA298" i="4"/>
  <c r="Z299" i="1"/>
  <c r="U300" i="1"/>
  <c r="X300" i="1" s="1"/>
  <c r="Y300" i="1" s="1"/>
  <c r="R301" i="1"/>
  <c r="V384" i="1"/>
  <c r="S300" i="1"/>
  <c r="H301" i="1"/>
  <c r="W383" i="1"/>
  <c r="AE352" i="1"/>
  <c r="AF350" i="1"/>
  <c r="AD297" i="1"/>
  <c r="AG318" i="1" s="1"/>
  <c r="AB297" i="1"/>
  <c r="AC297" i="1"/>
  <c r="AA298" i="1"/>
  <c r="T302" i="1"/>
  <c r="L303" i="1" a="1"/>
  <c r="L303" i="1" s="1"/>
  <c r="AE351" i="1"/>
  <c r="AF349" i="1"/>
  <c r="AF361" i="10" l="1"/>
  <c r="AE363" i="10"/>
  <c r="AF361" i="9"/>
  <c r="AE363" i="9"/>
  <c r="AE357" i="4"/>
  <c r="AF355" i="4"/>
  <c r="AE358" i="4"/>
  <c r="AF356" i="4"/>
  <c r="AF297" i="11"/>
  <c r="AG318" i="11" s="1"/>
  <c r="AF362" i="10"/>
  <c r="AE364" i="10"/>
  <c r="AF362" i="9"/>
  <c r="AE364" i="9"/>
  <c r="AF342" i="7"/>
  <c r="AE344" i="7"/>
  <c r="AE345" i="7"/>
  <c r="AF343" i="7"/>
  <c r="AE343" i="6"/>
  <c r="AF341" i="6"/>
  <c r="AF342" i="6"/>
  <c r="AE344" i="6"/>
  <c r="Z300" i="11"/>
  <c r="U301" i="11"/>
  <c r="X301" i="11" s="1"/>
  <c r="Y301" i="11" s="1"/>
  <c r="R302" i="11"/>
  <c r="H302" i="11"/>
  <c r="V385" i="11"/>
  <c r="S301" i="11"/>
  <c r="L304" i="11" a="1"/>
  <c r="L304" i="11" s="1"/>
  <c r="T303" i="11"/>
  <c r="W384" i="11"/>
  <c r="AC298" i="11"/>
  <c r="AE298" i="11" s="1"/>
  <c r="AA299" i="11"/>
  <c r="AD298" i="11"/>
  <c r="AB298" i="11"/>
  <c r="Z300" i="10"/>
  <c r="AD298" i="10"/>
  <c r="AG319" i="10" s="1"/>
  <c r="AB298" i="10"/>
  <c r="V385" i="10"/>
  <c r="S301" i="10"/>
  <c r="H302" i="10"/>
  <c r="R302" i="10"/>
  <c r="U301" i="10"/>
  <c r="X301" i="10" s="1"/>
  <c r="Y301" i="10" s="1"/>
  <c r="W384" i="10"/>
  <c r="T302" i="10"/>
  <c r="L303" i="10" a="1"/>
  <c r="L303" i="10" s="1"/>
  <c r="AA299" i="10"/>
  <c r="AC298" i="10"/>
  <c r="Z300" i="9"/>
  <c r="AD298" i="9"/>
  <c r="AG319" i="9" s="1"/>
  <c r="AB298" i="9"/>
  <c r="W384" i="9"/>
  <c r="L303" i="9" a="1"/>
  <c r="L303" i="9" s="1"/>
  <c r="T302" i="9"/>
  <c r="AA299" i="9"/>
  <c r="AC298" i="9"/>
  <c r="V385" i="9"/>
  <c r="H302" i="9"/>
  <c r="S301" i="9"/>
  <c r="R302" i="9"/>
  <c r="U301" i="9"/>
  <c r="X301" i="9" s="1"/>
  <c r="Y301" i="9" s="1"/>
  <c r="AF361" i="8"/>
  <c r="AE363" i="8"/>
  <c r="AF362" i="8"/>
  <c r="AE364" i="8"/>
  <c r="Z300" i="8"/>
  <c r="W384" i="8"/>
  <c r="T303" i="8"/>
  <c r="L304" i="8" a="1"/>
  <c r="L304" i="8" s="1"/>
  <c r="AD298" i="8"/>
  <c r="AG319" i="8" s="1"/>
  <c r="AB298" i="8"/>
  <c r="AA299" i="8"/>
  <c r="AC298" i="8"/>
  <c r="V385" i="8"/>
  <c r="H302" i="8"/>
  <c r="S301" i="8"/>
  <c r="U301" i="8"/>
  <c r="X301" i="8" s="1"/>
  <c r="Y301" i="8" s="1"/>
  <c r="R302" i="8"/>
  <c r="Z300" i="7"/>
  <c r="R302" i="7"/>
  <c r="U301" i="7"/>
  <c r="X301" i="7" s="1"/>
  <c r="Y301" i="7" s="1"/>
  <c r="W384" i="7"/>
  <c r="AD298" i="7"/>
  <c r="AG319" i="7" s="1"/>
  <c r="AB298" i="7"/>
  <c r="AC298" i="7"/>
  <c r="AA299" i="7"/>
  <c r="L303" i="7" a="1"/>
  <c r="L303" i="7" s="1"/>
  <c r="T302" i="7"/>
  <c r="V385" i="7"/>
  <c r="H302" i="7"/>
  <c r="S301" i="7"/>
  <c r="Z300" i="6"/>
  <c r="T303" i="6"/>
  <c r="L304" i="6" a="1"/>
  <c r="L304" i="6" s="1"/>
  <c r="AD298" i="6"/>
  <c r="AG319" i="6" s="1"/>
  <c r="AB298" i="6"/>
  <c r="V385" i="6"/>
  <c r="S301" i="6"/>
  <c r="H302" i="6"/>
  <c r="W384" i="6"/>
  <c r="U301" i="6"/>
  <c r="X301" i="6" s="1"/>
  <c r="Y301" i="6" s="1"/>
  <c r="R302" i="6"/>
  <c r="AC298" i="6"/>
  <c r="AA299" i="6"/>
  <c r="AE354" i="5"/>
  <c r="AF352" i="5"/>
  <c r="AE353" i="5"/>
  <c r="AF351" i="5"/>
  <c r="Z300" i="5"/>
  <c r="R302" i="5"/>
  <c r="U301" i="5"/>
  <c r="X301" i="5" s="1"/>
  <c r="Y301" i="5" s="1"/>
  <c r="T303" i="5"/>
  <c r="L304" i="5" a="1"/>
  <c r="L304" i="5" s="1"/>
  <c r="V385" i="5"/>
  <c r="H302" i="5"/>
  <c r="S301" i="5"/>
  <c r="AC298" i="5"/>
  <c r="AA299" i="5"/>
  <c r="AD298" i="5"/>
  <c r="AG319" i="5" s="1"/>
  <c r="AB298" i="5"/>
  <c r="W384" i="5"/>
  <c r="Z300" i="4"/>
  <c r="V385" i="4"/>
  <c r="H302" i="4"/>
  <c r="S301" i="4"/>
  <c r="AD298" i="4"/>
  <c r="AG319" i="4" s="1"/>
  <c r="AB298" i="4"/>
  <c r="U301" i="4"/>
  <c r="X301" i="4" s="1"/>
  <c r="Y301" i="4" s="1"/>
  <c r="R302" i="4"/>
  <c r="W384" i="4"/>
  <c r="AA299" i="4"/>
  <c r="AC298" i="4"/>
  <c r="L304" i="4" a="1"/>
  <c r="L304" i="4" s="1"/>
  <c r="T303" i="4"/>
  <c r="Z300" i="1"/>
  <c r="W384" i="1"/>
  <c r="V385" i="1"/>
  <c r="H302" i="1"/>
  <c r="S301" i="1"/>
  <c r="AD298" i="1"/>
  <c r="AG319" i="1" s="1"/>
  <c r="AB298" i="1"/>
  <c r="AE354" i="1"/>
  <c r="AF352" i="1"/>
  <c r="U301" i="1"/>
  <c r="X301" i="1" s="1"/>
  <c r="Y301" i="1" s="1"/>
  <c r="R302" i="1"/>
  <c r="AE353" i="1"/>
  <c r="AF351" i="1"/>
  <c r="AC298" i="1"/>
  <c r="AA299" i="1"/>
  <c r="L304" i="1" a="1"/>
  <c r="L304" i="1" s="1"/>
  <c r="T303" i="1"/>
  <c r="AF363" i="10" l="1"/>
  <c r="AE365" i="10"/>
  <c r="AF363" i="9"/>
  <c r="AE365" i="9"/>
  <c r="AE360" i="4"/>
  <c r="AF358" i="4"/>
  <c r="AF357" i="4"/>
  <c r="AE359" i="4"/>
  <c r="AF298" i="11"/>
  <c r="AG319" i="11" s="1"/>
  <c r="AF364" i="10"/>
  <c r="AE366" i="10"/>
  <c r="AE366" i="9"/>
  <c r="AF364" i="9"/>
  <c r="AE347" i="7"/>
  <c r="AF345" i="7"/>
  <c r="AF344" i="7"/>
  <c r="AE346" i="7"/>
  <c r="AE346" i="6"/>
  <c r="AF344" i="6"/>
  <c r="AE345" i="6"/>
  <c r="AF343" i="6"/>
  <c r="Z301" i="11"/>
  <c r="AD299" i="11"/>
  <c r="AB299" i="11"/>
  <c r="W385" i="11"/>
  <c r="H303" i="11"/>
  <c r="S302" i="11"/>
  <c r="U302" i="11"/>
  <c r="X302" i="11" s="1"/>
  <c r="Y302" i="11" s="1"/>
  <c r="R303" i="11"/>
  <c r="L305" i="11" a="1"/>
  <c r="L305" i="11" s="1"/>
  <c r="T304" i="11"/>
  <c r="AC299" i="11"/>
  <c r="AE299" i="11" s="1"/>
  <c r="AA300" i="11"/>
  <c r="Z301" i="10"/>
  <c r="AB299" i="10"/>
  <c r="AD299" i="10"/>
  <c r="AG320" i="10" s="1"/>
  <c r="R303" i="10"/>
  <c r="U302" i="10"/>
  <c r="X302" i="10" s="1"/>
  <c r="Y302" i="10" s="1"/>
  <c r="W385" i="10"/>
  <c r="T303" i="10"/>
  <c r="L304" i="10" a="1"/>
  <c r="L304" i="10" s="1"/>
  <c r="S302" i="10"/>
  <c r="H303" i="10"/>
  <c r="AC299" i="10"/>
  <c r="AA300" i="10"/>
  <c r="Z301" i="9"/>
  <c r="W385" i="9"/>
  <c r="S302" i="9"/>
  <c r="H303" i="9"/>
  <c r="AB299" i="9"/>
  <c r="AD299" i="9"/>
  <c r="AG320" i="9" s="1"/>
  <c r="R303" i="9"/>
  <c r="U302" i="9"/>
  <c r="X302" i="9" s="1"/>
  <c r="Y302" i="9" s="1"/>
  <c r="AC299" i="9"/>
  <c r="AA300" i="9"/>
  <c r="T303" i="9"/>
  <c r="L304" i="9" a="1"/>
  <c r="L304" i="9" s="1"/>
  <c r="AF364" i="8"/>
  <c r="AE366" i="8"/>
  <c r="AE365" i="8"/>
  <c r="AF363" i="8"/>
  <c r="Z301" i="8"/>
  <c r="R303" i="8"/>
  <c r="U302" i="8"/>
  <c r="X302" i="8" s="1"/>
  <c r="Y302" i="8" s="1"/>
  <c r="H303" i="8"/>
  <c r="S302" i="8"/>
  <c r="T304" i="8"/>
  <c r="L305" i="8" a="1"/>
  <c r="L305" i="8" s="1"/>
  <c r="AB299" i="8"/>
  <c r="AD299" i="8"/>
  <c r="AG320" i="8" s="1"/>
  <c r="AC299" i="8"/>
  <c r="AA300" i="8"/>
  <c r="W385" i="8"/>
  <c r="Z301" i="7"/>
  <c r="AB299" i="7"/>
  <c r="AD299" i="7"/>
  <c r="AG320" i="7" s="1"/>
  <c r="H303" i="7"/>
  <c r="S302" i="7"/>
  <c r="R303" i="7"/>
  <c r="U302" i="7"/>
  <c r="X302" i="7" s="1"/>
  <c r="Y302" i="7" s="1"/>
  <c r="W385" i="7"/>
  <c r="AA300" i="7"/>
  <c r="AC299" i="7"/>
  <c r="T303" i="7"/>
  <c r="L304" i="7" a="1"/>
  <c r="L304" i="7" s="1"/>
  <c r="Z301" i="6"/>
  <c r="AD299" i="6"/>
  <c r="AG320" i="6" s="1"/>
  <c r="AB299" i="6"/>
  <c r="H303" i="6"/>
  <c r="S302" i="6"/>
  <c r="U302" i="6"/>
  <c r="X302" i="6" s="1"/>
  <c r="Y302" i="6" s="1"/>
  <c r="R303" i="6"/>
  <c r="W385" i="6"/>
  <c r="AC299" i="6"/>
  <c r="AA300" i="6"/>
  <c r="L305" i="6" a="1"/>
  <c r="L305" i="6" s="1"/>
  <c r="T304" i="6"/>
  <c r="AF353" i="5"/>
  <c r="AE355" i="5"/>
  <c r="AF354" i="5"/>
  <c r="AE356" i="5"/>
  <c r="Z301" i="5"/>
  <c r="AD299" i="5"/>
  <c r="AG320" i="5" s="1"/>
  <c r="AB299" i="5"/>
  <c r="S302" i="5"/>
  <c r="H303" i="5"/>
  <c r="L305" i="5" a="1"/>
  <c r="L305" i="5" s="1"/>
  <c r="T304" i="5"/>
  <c r="AC299" i="5"/>
  <c r="AA300" i="5"/>
  <c r="W385" i="5"/>
  <c r="U302" i="5"/>
  <c r="X302" i="5" s="1"/>
  <c r="Y302" i="5" s="1"/>
  <c r="R303" i="5"/>
  <c r="Z301" i="4"/>
  <c r="R303" i="4"/>
  <c r="U302" i="4"/>
  <c r="X302" i="4" s="1"/>
  <c r="Y302" i="4" s="1"/>
  <c r="AB299" i="4"/>
  <c r="AD299" i="4"/>
  <c r="AG320" i="4" s="1"/>
  <c r="H303" i="4"/>
  <c r="S302" i="4"/>
  <c r="AC299" i="4"/>
  <c r="AA300" i="4"/>
  <c r="L305" i="4" a="1"/>
  <c r="L305" i="4" s="1"/>
  <c r="T304" i="4"/>
  <c r="W385" i="4"/>
  <c r="Z301" i="1"/>
  <c r="U302" i="1"/>
  <c r="X302" i="1" s="1"/>
  <c r="Y302" i="1" s="1"/>
  <c r="R303" i="1"/>
  <c r="AF353" i="1"/>
  <c r="AE355" i="1"/>
  <c r="AF354" i="1"/>
  <c r="AE356" i="1"/>
  <c r="H303" i="1"/>
  <c r="S302" i="1"/>
  <c r="W385" i="1"/>
  <c r="AC299" i="1"/>
  <c r="AA300" i="1"/>
  <c r="L305" i="1" a="1"/>
  <c r="L305" i="1" s="1"/>
  <c r="T304" i="1"/>
  <c r="AD299" i="1"/>
  <c r="AG320" i="1" s="1"/>
  <c r="AB299" i="1"/>
  <c r="AE367" i="10" l="1"/>
  <c r="AF365" i="10"/>
  <c r="AF365" i="9"/>
  <c r="AE367" i="9"/>
  <c r="AE361" i="4"/>
  <c r="AF359" i="4"/>
  <c r="AE362" i="4"/>
  <c r="AF360" i="4"/>
  <c r="AF299" i="11"/>
  <c r="AG320" i="11"/>
  <c r="AE368" i="10"/>
  <c r="AF366" i="10"/>
  <c r="AF366" i="9"/>
  <c r="AE368" i="9"/>
  <c r="AE348" i="7"/>
  <c r="AF346" i="7"/>
  <c r="AE349" i="7"/>
  <c r="AF347" i="7"/>
  <c r="AE347" i="6"/>
  <c r="AF345" i="6"/>
  <c r="AF346" i="6"/>
  <c r="AE348" i="6"/>
  <c r="Z302" i="11"/>
  <c r="U303" i="11"/>
  <c r="X303" i="11" s="1"/>
  <c r="Y303" i="11" s="1"/>
  <c r="R304" i="11"/>
  <c r="L306" i="11" a="1"/>
  <c r="L306" i="11" s="1"/>
  <c r="T305" i="11"/>
  <c r="AD300" i="11"/>
  <c r="AB300" i="11"/>
  <c r="H304" i="11"/>
  <c r="S303" i="11"/>
  <c r="AA301" i="11"/>
  <c r="AC300" i="11"/>
  <c r="AE300" i="11" s="1"/>
  <c r="Z302" i="10"/>
  <c r="T304" i="10"/>
  <c r="L305" i="10" a="1"/>
  <c r="L305" i="10" s="1"/>
  <c r="S303" i="10"/>
  <c r="H304" i="10"/>
  <c r="U303" i="10"/>
  <c r="X303" i="10" s="1"/>
  <c r="Y303" i="10" s="1"/>
  <c r="R304" i="10"/>
  <c r="AD300" i="10"/>
  <c r="AG321" i="10" s="1"/>
  <c r="AB300" i="10"/>
  <c r="AC300" i="10"/>
  <c r="AA301" i="10"/>
  <c r="Z302" i="9"/>
  <c r="U303" i="9"/>
  <c r="X303" i="9" s="1"/>
  <c r="Y303" i="9" s="1"/>
  <c r="R304" i="9"/>
  <c r="AD300" i="9"/>
  <c r="AG321" i="9" s="1"/>
  <c r="AB300" i="9"/>
  <c r="T304" i="9"/>
  <c r="L305" i="9" a="1"/>
  <c r="L305" i="9" s="1"/>
  <c r="S303" i="9"/>
  <c r="H304" i="9"/>
  <c r="AC300" i="9"/>
  <c r="AA301" i="9"/>
  <c r="AF365" i="8"/>
  <c r="AE367" i="8"/>
  <c r="AF366" i="8"/>
  <c r="AE368" i="8"/>
  <c r="Z302" i="8"/>
  <c r="AD300" i="8"/>
  <c r="AG321" i="8" s="1"/>
  <c r="AB300" i="8"/>
  <c r="U303" i="8"/>
  <c r="X303" i="8" s="1"/>
  <c r="Y303" i="8" s="1"/>
  <c r="R304" i="8"/>
  <c r="L306" i="8" a="1"/>
  <c r="L306" i="8" s="1"/>
  <c r="T305" i="8"/>
  <c r="S303" i="8"/>
  <c r="H304" i="8"/>
  <c r="AA301" i="8"/>
  <c r="AC300" i="8"/>
  <c r="Z302" i="7"/>
  <c r="R304" i="7"/>
  <c r="U303" i="7"/>
  <c r="X303" i="7" s="1"/>
  <c r="Y303" i="7" s="1"/>
  <c r="AD300" i="7"/>
  <c r="AG321" i="7" s="1"/>
  <c r="AB300" i="7"/>
  <c r="AA301" i="7"/>
  <c r="AC300" i="7"/>
  <c r="T304" i="7"/>
  <c r="L305" i="7" a="1"/>
  <c r="L305" i="7" s="1"/>
  <c r="S303" i="7"/>
  <c r="H304" i="7"/>
  <c r="Z302" i="6"/>
  <c r="AD300" i="6"/>
  <c r="AG321" i="6" s="1"/>
  <c r="AB300" i="6"/>
  <c r="U303" i="6"/>
  <c r="X303" i="6" s="1"/>
  <c r="Y303" i="6" s="1"/>
  <c r="R304" i="6"/>
  <c r="L306" i="6" a="1"/>
  <c r="L306" i="6" s="1"/>
  <c r="T305" i="6"/>
  <c r="H304" i="6"/>
  <c r="S303" i="6"/>
  <c r="AC300" i="6"/>
  <c r="AA301" i="6"/>
  <c r="AE358" i="5"/>
  <c r="AF356" i="5"/>
  <c r="AE357" i="5"/>
  <c r="AF355" i="5"/>
  <c r="Z302" i="5"/>
  <c r="AD300" i="5"/>
  <c r="AG321" i="5" s="1"/>
  <c r="AB300" i="5"/>
  <c r="U303" i="5"/>
  <c r="X303" i="5" s="1"/>
  <c r="Y303" i="5" s="1"/>
  <c r="R304" i="5"/>
  <c r="H304" i="5"/>
  <c r="S303" i="5"/>
  <c r="AA301" i="5"/>
  <c r="AC300" i="5"/>
  <c r="L306" i="5" a="1"/>
  <c r="L306" i="5" s="1"/>
  <c r="T305" i="5"/>
  <c r="Z302" i="4"/>
  <c r="T305" i="4"/>
  <c r="L306" i="4" a="1"/>
  <c r="L306" i="4" s="1"/>
  <c r="AD300" i="4"/>
  <c r="AG321" i="4" s="1"/>
  <c r="AB300" i="4"/>
  <c r="H304" i="4"/>
  <c r="S303" i="4"/>
  <c r="AA301" i="4"/>
  <c r="AC300" i="4"/>
  <c r="R304" i="4"/>
  <c r="U303" i="4"/>
  <c r="X303" i="4" s="1"/>
  <c r="Y303" i="4" s="1"/>
  <c r="Z302" i="1"/>
  <c r="L306" i="1" a="1"/>
  <c r="L306" i="1" s="1"/>
  <c r="T305" i="1"/>
  <c r="AF356" i="1"/>
  <c r="AE358" i="1"/>
  <c r="U303" i="1"/>
  <c r="X303" i="1" s="1"/>
  <c r="Y303" i="1" s="1"/>
  <c r="R304" i="1"/>
  <c r="AC300" i="1"/>
  <c r="AA301" i="1"/>
  <c r="AD300" i="1"/>
  <c r="AG321" i="1" s="1"/>
  <c r="AB300" i="1"/>
  <c r="H304" i="1"/>
  <c r="S303" i="1"/>
  <c r="AF355" i="1"/>
  <c r="AE357" i="1"/>
  <c r="AE369" i="10" l="1"/>
  <c r="AF367" i="10"/>
  <c r="AE369" i="9"/>
  <c r="AF367" i="9"/>
  <c r="AF362" i="4"/>
  <c r="AE364" i="4"/>
  <c r="AF361" i="4"/>
  <c r="AE363" i="4"/>
  <c r="AF300" i="11"/>
  <c r="AG321" i="11" s="1"/>
  <c r="AE370" i="10"/>
  <c r="AF368" i="10"/>
  <c r="AE370" i="9"/>
  <c r="AF368" i="9"/>
  <c r="AE351" i="7"/>
  <c r="AF349" i="7"/>
  <c r="AE350" i="7"/>
  <c r="AF348" i="7"/>
  <c r="AF348" i="6"/>
  <c r="AE350" i="6"/>
  <c r="AE349" i="6"/>
  <c r="AF347" i="6"/>
  <c r="Z303" i="11"/>
  <c r="L307" i="11" a="1"/>
  <c r="L307" i="11" s="1"/>
  <c r="T306" i="11"/>
  <c r="U304" i="11"/>
  <c r="X304" i="11" s="1"/>
  <c r="Y304" i="11" s="1"/>
  <c r="R305" i="11"/>
  <c r="AC301" i="11"/>
  <c r="AE301" i="11" s="1"/>
  <c r="AA302" i="11"/>
  <c r="AD301" i="11"/>
  <c r="AB301" i="11"/>
  <c r="H305" i="11"/>
  <c r="S304" i="11"/>
  <c r="Z303" i="10"/>
  <c r="AD301" i="10"/>
  <c r="AG322" i="10" s="1"/>
  <c r="AB301" i="10"/>
  <c r="T305" i="10"/>
  <c r="L306" i="10" a="1"/>
  <c r="L306" i="10" s="1"/>
  <c r="U304" i="10"/>
  <c r="X304" i="10" s="1"/>
  <c r="Y304" i="10" s="1"/>
  <c r="R305" i="10"/>
  <c r="H305" i="10"/>
  <c r="S304" i="10"/>
  <c r="AA302" i="10"/>
  <c r="AC301" i="10"/>
  <c r="Z303" i="9"/>
  <c r="U304" i="9"/>
  <c r="X304" i="9" s="1"/>
  <c r="Y304" i="9" s="1"/>
  <c r="R305" i="9"/>
  <c r="H305" i="9"/>
  <c r="S304" i="9"/>
  <c r="T305" i="9"/>
  <c r="L306" i="9" a="1"/>
  <c r="L306" i="9" s="1"/>
  <c r="AC301" i="9"/>
  <c r="AA302" i="9"/>
  <c r="AD301" i="9"/>
  <c r="AG322" i="9" s="1"/>
  <c r="AB301" i="9"/>
  <c r="AF368" i="8"/>
  <c r="AE370" i="8"/>
  <c r="AF367" i="8"/>
  <c r="AE369" i="8"/>
  <c r="Z303" i="8"/>
  <c r="H305" i="8"/>
  <c r="S304" i="8"/>
  <c r="U304" i="8"/>
  <c r="X304" i="8" s="1"/>
  <c r="Y304" i="8" s="1"/>
  <c r="R305" i="8"/>
  <c r="L307" i="8" a="1"/>
  <c r="L307" i="8" s="1"/>
  <c r="T306" i="8"/>
  <c r="AA302" i="8"/>
  <c r="AC301" i="8"/>
  <c r="AD301" i="8"/>
  <c r="AG322" i="8" s="1"/>
  <c r="AB301" i="8"/>
  <c r="Z303" i="7"/>
  <c r="S304" i="7"/>
  <c r="H305" i="7"/>
  <c r="T305" i="7"/>
  <c r="L306" i="7" a="1"/>
  <c r="L306" i="7" s="1"/>
  <c r="U304" i="7"/>
  <c r="X304" i="7" s="1"/>
  <c r="Y304" i="7" s="1"/>
  <c r="R305" i="7"/>
  <c r="AD301" i="7"/>
  <c r="AG322" i="7" s="1"/>
  <c r="AB301" i="7"/>
  <c r="AC301" i="7"/>
  <c r="AA302" i="7"/>
  <c r="Z303" i="6"/>
  <c r="AD301" i="6"/>
  <c r="AG322" i="6" s="1"/>
  <c r="AB301" i="6"/>
  <c r="L307" i="6" a="1"/>
  <c r="L307" i="6" s="1"/>
  <c r="T306" i="6"/>
  <c r="H305" i="6"/>
  <c r="S304" i="6"/>
  <c r="AC301" i="6"/>
  <c r="AA302" i="6"/>
  <c r="U304" i="6"/>
  <c r="X304" i="6" s="1"/>
  <c r="Y304" i="6" s="1"/>
  <c r="R305" i="6"/>
  <c r="AE359" i="5"/>
  <c r="AF357" i="5"/>
  <c r="AF358" i="5"/>
  <c r="AE360" i="5"/>
  <c r="Z303" i="5"/>
  <c r="AD301" i="5"/>
  <c r="AG322" i="5" s="1"/>
  <c r="AB301" i="5"/>
  <c r="L307" i="5" a="1"/>
  <c r="L307" i="5" s="1"/>
  <c r="T306" i="5"/>
  <c r="H305" i="5"/>
  <c r="S304" i="5"/>
  <c r="AC301" i="5"/>
  <c r="AA302" i="5"/>
  <c r="U304" i="5"/>
  <c r="X304" i="5" s="1"/>
  <c r="Y304" i="5" s="1"/>
  <c r="R305" i="5"/>
  <c r="Z303" i="4"/>
  <c r="AD301" i="4"/>
  <c r="AG322" i="4" s="1"/>
  <c r="AB301" i="4"/>
  <c r="R305" i="4"/>
  <c r="U304" i="4"/>
  <c r="X304" i="4" s="1"/>
  <c r="Y304" i="4" s="1"/>
  <c r="H305" i="4"/>
  <c r="S304" i="4"/>
  <c r="AA302" i="4"/>
  <c r="AC301" i="4"/>
  <c r="T306" i="4"/>
  <c r="L307" i="4" a="1"/>
  <c r="L307" i="4" s="1"/>
  <c r="Z303" i="1"/>
  <c r="H305" i="1"/>
  <c r="S304" i="1"/>
  <c r="AD301" i="1"/>
  <c r="AG322" i="1" s="1"/>
  <c r="AB301" i="1"/>
  <c r="U304" i="1"/>
  <c r="X304" i="1" s="1"/>
  <c r="Y304" i="1" s="1"/>
  <c r="R305" i="1"/>
  <c r="AE359" i="1"/>
  <c r="AF357" i="1"/>
  <c r="AE360" i="1"/>
  <c r="AF358" i="1"/>
  <c r="AC301" i="1"/>
  <c r="AA302" i="1"/>
  <c r="L307" i="1" a="1"/>
  <c r="L307" i="1" s="1"/>
  <c r="T306" i="1"/>
  <c r="AE371" i="10" l="1"/>
  <c r="AF369" i="10"/>
  <c r="AF369" i="9"/>
  <c r="AE371" i="9"/>
  <c r="AE365" i="4"/>
  <c r="AF363" i="4"/>
  <c r="AE366" i="4"/>
  <c r="AF364" i="4"/>
  <c r="AF301" i="11"/>
  <c r="AG322" i="11" s="1"/>
  <c r="AE372" i="10"/>
  <c r="AF370" i="10"/>
  <c r="AF370" i="9"/>
  <c r="AE372" i="9"/>
  <c r="AF350" i="7"/>
  <c r="AE352" i="7"/>
  <c r="AF351" i="7"/>
  <c r="AE353" i="7"/>
  <c r="AF349" i="6"/>
  <c r="AE351" i="6"/>
  <c r="AF350" i="6"/>
  <c r="AE352" i="6"/>
  <c r="Z304" i="11"/>
  <c r="R306" i="11"/>
  <c r="U305" i="11"/>
  <c r="X305" i="11" s="1"/>
  <c r="Y305" i="11" s="1"/>
  <c r="AD302" i="11"/>
  <c r="AB302" i="11"/>
  <c r="L308" i="11" a="1"/>
  <c r="L308" i="11" s="1"/>
  <c r="T307" i="11"/>
  <c r="AA303" i="11"/>
  <c r="AC302" i="11"/>
  <c r="AE302" i="11" s="1"/>
  <c r="S305" i="11"/>
  <c r="H306" i="11"/>
  <c r="Z304" i="10"/>
  <c r="R306" i="10"/>
  <c r="U305" i="10"/>
  <c r="X305" i="10" s="1"/>
  <c r="Y305" i="10" s="1"/>
  <c r="AD302" i="10"/>
  <c r="AG323" i="10" s="1"/>
  <c r="AB302" i="10"/>
  <c r="H306" i="10"/>
  <c r="S305" i="10"/>
  <c r="L307" i="10" a="1"/>
  <c r="L307" i="10" s="1"/>
  <c r="T306" i="10"/>
  <c r="AC302" i="10"/>
  <c r="AA303" i="10"/>
  <c r="Z304" i="9"/>
  <c r="L307" i="9" a="1"/>
  <c r="L307" i="9" s="1"/>
  <c r="T306" i="9"/>
  <c r="H306" i="9"/>
  <c r="S305" i="9"/>
  <c r="AD302" i="9"/>
  <c r="AG323" i="9" s="1"/>
  <c r="AB302" i="9"/>
  <c r="U305" i="9"/>
  <c r="X305" i="9" s="1"/>
  <c r="Y305" i="9" s="1"/>
  <c r="R306" i="9"/>
  <c r="AC302" i="9"/>
  <c r="AA303" i="9"/>
  <c r="AF369" i="8"/>
  <c r="AE371" i="8"/>
  <c r="AF370" i="8"/>
  <c r="AE372" i="8"/>
  <c r="Z304" i="8"/>
  <c r="AB302" i="8"/>
  <c r="AD302" i="8"/>
  <c r="AG323" i="8" s="1"/>
  <c r="U305" i="8"/>
  <c r="X305" i="8" s="1"/>
  <c r="Y305" i="8" s="1"/>
  <c r="R306" i="8"/>
  <c r="H306" i="8"/>
  <c r="S305" i="8"/>
  <c r="L308" i="8" a="1"/>
  <c r="L308" i="8" s="1"/>
  <c r="T307" i="8"/>
  <c r="AA303" i="8"/>
  <c r="AC302" i="8"/>
  <c r="Z304" i="7"/>
  <c r="H306" i="7"/>
  <c r="S305" i="7"/>
  <c r="L307" i="7" a="1"/>
  <c r="L307" i="7" s="1"/>
  <c r="T306" i="7"/>
  <c r="AC302" i="7"/>
  <c r="AA303" i="7"/>
  <c r="AD302" i="7"/>
  <c r="AG323" i="7" s="1"/>
  <c r="AB302" i="7"/>
  <c r="U305" i="7"/>
  <c r="X305" i="7" s="1"/>
  <c r="Y305" i="7" s="1"/>
  <c r="R306" i="7"/>
  <c r="Z304" i="6"/>
  <c r="AD302" i="6"/>
  <c r="AG323" i="6" s="1"/>
  <c r="AB302" i="6"/>
  <c r="L308" i="6" a="1"/>
  <c r="L308" i="6" s="1"/>
  <c r="T307" i="6"/>
  <c r="AC302" i="6"/>
  <c r="AA303" i="6"/>
  <c r="U305" i="6"/>
  <c r="X305" i="6" s="1"/>
  <c r="Y305" i="6" s="1"/>
  <c r="R306" i="6"/>
  <c r="H306" i="6"/>
  <c r="S305" i="6"/>
  <c r="AE362" i="5"/>
  <c r="AF360" i="5"/>
  <c r="AF359" i="5"/>
  <c r="AE361" i="5"/>
  <c r="Z304" i="5"/>
  <c r="AD302" i="5"/>
  <c r="AG323" i="5" s="1"/>
  <c r="AB302" i="5"/>
  <c r="L308" i="5" a="1"/>
  <c r="L308" i="5" s="1"/>
  <c r="T307" i="5"/>
  <c r="AA303" i="5"/>
  <c r="AC302" i="5"/>
  <c r="U305" i="5"/>
  <c r="X305" i="5" s="1"/>
  <c r="Y305" i="5" s="1"/>
  <c r="R306" i="5"/>
  <c r="H306" i="5"/>
  <c r="S305" i="5"/>
  <c r="Z304" i="4"/>
  <c r="AB302" i="4"/>
  <c r="AD302" i="4"/>
  <c r="AG323" i="4" s="1"/>
  <c r="S305" i="4"/>
  <c r="H306" i="4"/>
  <c r="R306" i="4"/>
  <c r="U305" i="4"/>
  <c r="X305" i="4" s="1"/>
  <c r="Y305" i="4" s="1"/>
  <c r="AA303" i="4"/>
  <c r="AC302" i="4"/>
  <c r="T307" i="4"/>
  <c r="L308" i="4" a="1"/>
  <c r="L308" i="4" s="1"/>
  <c r="Z304" i="1"/>
  <c r="AD302" i="1"/>
  <c r="AG323" i="1" s="1"/>
  <c r="AB302" i="1"/>
  <c r="U305" i="1"/>
  <c r="X305" i="1" s="1"/>
  <c r="Y305" i="1" s="1"/>
  <c r="R306" i="1"/>
  <c r="L308" i="1" a="1"/>
  <c r="L308" i="1" s="1"/>
  <c r="T307" i="1"/>
  <c r="AA303" i="1"/>
  <c r="AC302" i="1"/>
  <c r="AF360" i="1"/>
  <c r="AE362" i="1"/>
  <c r="AE361" i="1"/>
  <c r="AF359" i="1"/>
  <c r="H306" i="1"/>
  <c r="S305" i="1"/>
  <c r="AF371" i="10" l="1"/>
  <c r="AE373" i="10"/>
  <c r="AE373" i="9"/>
  <c r="AF371" i="9"/>
  <c r="AE368" i="4"/>
  <c r="AF366" i="4"/>
  <c r="AF365" i="4"/>
  <c r="AE367" i="4"/>
  <c r="AF302" i="11"/>
  <c r="AG323" i="11"/>
  <c r="AF372" i="10"/>
  <c r="AE374" i="10"/>
  <c r="AE374" i="9"/>
  <c r="AF372" i="9"/>
  <c r="AE355" i="7"/>
  <c r="AF353" i="7"/>
  <c r="AF352" i="7"/>
  <c r="AE354" i="7"/>
  <c r="AE354" i="6"/>
  <c r="AF352" i="6"/>
  <c r="AF351" i="6"/>
  <c r="AE353" i="6"/>
  <c r="Z305" i="11"/>
  <c r="R307" i="11"/>
  <c r="U306" i="11"/>
  <c r="X306" i="11" s="1"/>
  <c r="Y306" i="11" s="1"/>
  <c r="T308" i="11"/>
  <c r="L309" i="11" a="1"/>
  <c r="L309" i="11" s="1"/>
  <c r="AA304" i="11"/>
  <c r="AC303" i="11"/>
  <c r="AE303" i="11" s="1"/>
  <c r="H307" i="11"/>
  <c r="S306" i="11"/>
  <c r="AD303" i="11"/>
  <c r="AB303" i="11"/>
  <c r="Z305" i="10"/>
  <c r="L308" i="10" a="1"/>
  <c r="L308" i="10" s="1"/>
  <c r="T307" i="10"/>
  <c r="H307" i="10"/>
  <c r="S306" i="10"/>
  <c r="U306" i="10"/>
  <c r="X306" i="10" s="1"/>
  <c r="Y306" i="10" s="1"/>
  <c r="R307" i="10"/>
  <c r="AC303" i="10"/>
  <c r="AA304" i="10"/>
  <c r="AD303" i="10"/>
  <c r="AG324" i="10" s="1"/>
  <c r="AB303" i="10"/>
  <c r="Z305" i="9"/>
  <c r="AD303" i="9"/>
  <c r="AG324" i="9" s="1"/>
  <c r="AB303" i="9"/>
  <c r="U306" i="9"/>
  <c r="X306" i="9" s="1"/>
  <c r="Y306" i="9" s="1"/>
  <c r="R307" i="9"/>
  <c r="H307" i="9"/>
  <c r="S306" i="9"/>
  <c r="L308" i="9" a="1"/>
  <c r="L308" i="9" s="1"/>
  <c r="T307" i="9"/>
  <c r="AC303" i="9"/>
  <c r="AA304" i="9"/>
  <c r="AF372" i="8"/>
  <c r="AE374" i="8"/>
  <c r="AF371" i="8"/>
  <c r="AE373" i="8"/>
  <c r="Z305" i="8"/>
  <c r="AD303" i="8"/>
  <c r="AG324" i="8" s="1"/>
  <c r="AB303" i="8"/>
  <c r="R307" i="8"/>
  <c r="U306" i="8"/>
  <c r="X306" i="8" s="1"/>
  <c r="Y306" i="8" s="1"/>
  <c r="T308" i="8"/>
  <c r="L309" i="8" a="1"/>
  <c r="L309" i="8" s="1"/>
  <c r="H307" i="8"/>
  <c r="S306" i="8"/>
  <c r="AA304" i="8"/>
  <c r="AC303" i="8"/>
  <c r="Z305" i="7"/>
  <c r="L308" i="7" a="1"/>
  <c r="L308" i="7" s="1"/>
  <c r="T307" i="7"/>
  <c r="U306" i="7"/>
  <c r="X306" i="7" s="1"/>
  <c r="Y306" i="7" s="1"/>
  <c r="R307" i="7"/>
  <c r="AD303" i="7"/>
  <c r="AG324" i="7" s="1"/>
  <c r="AB303" i="7"/>
  <c r="H307" i="7"/>
  <c r="S306" i="7"/>
  <c r="AC303" i="7"/>
  <c r="AA304" i="7"/>
  <c r="Z305" i="6"/>
  <c r="H307" i="6"/>
  <c r="S306" i="6"/>
  <c r="L309" i="6" a="1"/>
  <c r="L309" i="6" s="1"/>
  <c r="T308" i="6"/>
  <c r="AA304" i="6"/>
  <c r="AC303" i="6"/>
  <c r="U306" i="6"/>
  <c r="X306" i="6" s="1"/>
  <c r="Y306" i="6" s="1"/>
  <c r="R307" i="6"/>
  <c r="AD303" i="6"/>
  <c r="AG324" i="6" s="1"/>
  <c r="AB303" i="6"/>
  <c r="AE363" i="5"/>
  <c r="AF361" i="5"/>
  <c r="AF362" i="5"/>
  <c r="AE364" i="5"/>
  <c r="Z305" i="5"/>
  <c r="U306" i="5"/>
  <c r="X306" i="5" s="1"/>
  <c r="Y306" i="5" s="1"/>
  <c r="R307" i="5"/>
  <c r="L309" i="5" a="1"/>
  <c r="L309" i="5" s="1"/>
  <c r="T308" i="5"/>
  <c r="H307" i="5"/>
  <c r="S306" i="5"/>
  <c r="AD303" i="5"/>
  <c r="AG324" i="5" s="1"/>
  <c r="AB303" i="5"/>
  <c r="AC303" i="5"/>
  <c r="AA304" i="5"/>
  <c r="Z305" i="4"/>
  <c r="L309" i="4" a="1"/>
  <c r="L309" i="4" s="1"/>
  <c r="T308" i="4"/>
  <c r="U306" i="4"/>
  <c r="X306" i="4" s="1"/>
  <c r="Y306" i="4" s="1"/>
  <c r="R307" i="4"/>
  <c r="AD303" i="4"/>
  <c r="AG324" i="4" s="1"/>
  <c r="AB303" i="4"/>
  <c r="AC303" i="4"/>
  <c r="AA304" i="4"/>
  <c r="S306" i="4"/>
  <c r="H307" i="4"/>
  <c r="Z305" i="1"/>
  <c r="H307" i="1"/>
  <c r="S306" i="1"/>
  <c r="T308" i="1"/>
  <c r="L309" i="1" a="1"/>
  <c r="L309" i="1" s="1"/>
  <c r="AF362" i="1"/>
  <c r="AE364" i="1"/>
  <c r="AD303" i="1"/>
  <c r="AG324" i="1" s="1"/>
  <c r="AB303" i="1"/>
  <c r="R307" i="1"/>
  <c r="U306" i="1"/>
  <c r="X306" i="1" s="1"/>
  <c r="Y306" i="1" s="1"/>
  <c r="AA304" i="1"/>
  <c r="AC303" i="1"/>
  <c r="AF361" i="1"/>
  <c r="AE363" i="1"/>
  <c r="AF373" i="10" l="1"/>
  <c r="AE375" i="10"/>
  <c r="AF373" i="9"/>
  <c r="AE375" i="9"/>
  <c r="AF367" i="4"/>
  <c r="AE369" i="4"/>
  <c r="AF368" i="4"/>
  <c r="AE370" i="4"/>
  <c r="AF303" i="11"/>
  <c r="AG324" i="11"/>
  <c r="AF374" i="10"/>
  <c r="AE376" i="10"/>
  <c r="AE376" i="9"/>
  <c r="AF374" i="9"/>
  <c r="AF354" i="7"/>
  <c r="AE356" i="7"/>
  <c r="AF355" i="7"/>
  <c r="AE357" i="7"/>
  <c r="AF353" i="6"/>
  <c r="AE355" i="6"/>
  <c r="AF354" i="6"/>
  <c r="AE356" i="6"/>
  <c r="Z306" i="11"/>
  <c r="T309" i="11"/>
  <c r="L310" i="11" a="1"/>
  <c r="L310" i="11" s="1"/>
  <c r="S307" i="11"/>
  <c r="H308" i="11"/>
  <c r="R308" i="11"/>
  <c r="U307" i="11"/>
  <c r="X307" i="11" s="1"/>
  <c r="Y307" i="11" s="1"/>
  <c r="AB304" i="11"/>
  <c r="AD304" i="11"/>
  <c r="AC304" i="11"/>
  <c r="AE304" i="11" s="1"/>
  <c r="AA305" i="11"/>
  <c r="Z306" i="10"/>
  <c r="AB304" i="10"/>
  <c r="AD304" i="10"/>
  <c r="AG325" i="10" s="1"/>
  <c r="H308" i="10"/>
  <c r="S307" i="10"/>
  <c r="L309" i="10" a="1"/>
  <c r="L309" i="10" s="1"/>
  <c r="T308" i="10"/>
  <c r="AC304" i="10"/>
  <c r="AA305" i="10"/>
  <c r="U307" i="10"/>
  <c r="X307" i="10" s="1"/>
  <c r="Y307" i="10" s="1"/>
  <c r="R308" i="10"/>
  <c r="Z306" i="9"/>
  <c r="AD304" i="9"/>
  <c r="AG325" i="9" s="1"/>
  <c r="AB304" i="9"/>
  <c r="L309" i="9" a="1"/>
  <c r="L309" i="9" s="1"/>
  <c r="T308" i="9"/>
  <c r="H308" i="9"/>
  <c r="S307" i="9"/>
  <c r="U307" i="9"/>
  <c r="X307" i="9" s="1"/>
  <c r="Y307" i="9" s="1"/>
  <c r="R308" i="9"/>
  <c r="AC304" i="9"/>
  <c r="AA305" i="9"/>
  <c r="AF373" i="8"/>
  <c r="AE375" i="8"/>
  <c r="AE376" i="8"/>
  <c r="AF374" i="8"/>
  <c r="Z306" i="8"/>
  <c r="AD304" i="8"/>
  <c r="AG325" i="8" s="1"/>
  <c r="AB304" i="8"/>
  <c r="S307" i="8"/>
  <c r="H308" i="8"/>
  <c r="L310" i="8" a="1"/>
  <c r="L310" i="8" s="1"/>
  <c r="T309" i="8"/>
  <c r="U307" i="8"/>
  <c r="X307" i="8" s="1"/>
  <c r="Y307" i="8" s="1"/>
  <c r="R308" i="8"/>
  <c r="AC304" i="8"/>
  <c r="AA305" i="8"/>
  <c r="Z306" i="7"/>
  <c r="AD304" i="7"/>
  <c r="AG325" i="7" s="1"/>
  <c r="AB304" i="7"/>
  <c r="L309" i="7" a="1"/>
  <c r="L309" i="7" s="1"/>
  <c r="T308" i="7"/>
  <c r="AC304" i="7"/>
  <c r="AA305" i="7"/>
  <c r="H308" i="7"/>
  <c r="S307" i="7"/>
  <c r="U307" i="7"/>
  <c r="X307" i="7" s="1"/>
  <c r="Y307" i="7" s="1"/>
  <c r="R308" i="7"/>
  <c r="Z306" i="6"/>
  <c r="R308" i="6"/>
  <c r="U307" i="6"/>
  <c r="X307" i="6" s="1"/>
  <c r="Y307" i="6" s="1"/>
  <c r="AB304" i="6"/>
  <c r="AD304" i="6"/>
  <c r="AG325" i="6" s="1"/>
  <c r="AA305" i="6"/>
  <c r="AC304" i="6"/>
  <c r="T309" i="6"/>
  <c r="L310" i="6" a="1"/>
  <c r="L310" i="6" s="1"/>
  <c r="H308" i="6"/>
  <c r="S307" i="6"/>
  <c r="AE366" i="5"/>
  <c r="AF364" i="5"/>
  <c r="AF363" i="5"/>
  <c r="AE365" i="5"/>
  <c r="Z306" i="5"/>
  <c r="AD304" i="5"/>
  <c r="AG325" i="5" s="1"/>
  <c r="AB304" i="5"/>
  <c r="S307" i="5"/>
  <c r="H308" i="5"/>
  <c r="R308" i="5"/>
  <c r="U307" i="5"/>
  <c r="X307" i="5" s="1"/>
  <c r="Y307" i="5" s="1"/>
  <c r="AC304" i="5"/>
  <c r="AA305" i="5"/>
  <c r="T309" i="5"/>
  <c r="L310" i="5" a="1"/>
  <c r="L310" i="5" s="1"/>
  <c r="Z306" i="4"/>
  <c r="U307" i="4"/>
  <c r="X307" i="4" s="1"/>
  <c r="Y307" i="4" s="1"/>
  <c r="R308" i="4"/>
  <c r="H308" i="4"/>
  <c r="S307" i="4"/>
  <c r="AD304" i="4"/>
  <c r="AG325" i="4" s="1"/>
  <c r="AB304" i="4"/>
  <c r="AC304" i="4"/>
  <c r="AA305" i="4"/>
  <c r="L310" i="4" a="1"/>
  <c r="L310" i="4" s="1"/>
  <c r="T309" i="4"/>
  <c r="Z306" i="1"/>
  <c r="AF363" i="1"/>
  <c r="AE365" i="1"/>
  <c r="AB304" i="1"/>
  <c r="AD304" i="1"/>
  <c r="AG325" i="1" s="1"/>
  <c r="T309" i="1"/>
  <c r="L310" i="1" a="1"/>
  <c r="L310" i="1" s="1"/>
  <c r="AC304" i="1"/>
  <c r="AA305" i="1"/>
  <c r="R308" i="1"/>
  <c r="U307" i="1"/>
  <c r="X307" i="1" s="1"/>
  <c r="Y307" i="1" s="1"/>
  <c r="AF364" i="1"/>
  <c r="AE366" i="1"/>
  <c r="S307" i="1"/>
  <c r="H308" i="1"/>
  <c r="AE377" i="10" l="1"/>
  <c r="AF375" i="10"/>
  <c r="AE377" i="9"/>
  <c r="AF375" i="9"/>
  <c r="AF370" i="4"/>
  <c r="AE372" i="4"/>
  <c r="AE371" i="4"/>
  <c r="AF369" i="4"/>
  <c r="AF304" i="11"/>
  <c r="AG325" i="11" s="1"/>
  <c r="AF376" i="10"/>
  <c r="AE378" i="10"/>
  <c r="AF376" i="9"/>
  <c r="AE378" i="9"/>
  <c r="AE359" i="7"/>
  <c r="AF357" i="7"/>
  <c r="AF356" i="7"/>
  <c r="AE358" i="7"/>
  <c r="AE358" i="6"/>
  <c r="AF356" i="6"/>
  <c r="AE357" i="6"/>
  <c r="AF355" i="6"/>
  <c r="Z307" i="11"/>
  <c r="U308" i="11"/>
  <c r="X308" i="11" s="1"/>
  <c r="Y308" i="11" s="1"/>
  <c r="R309" i="11"/>
  <c r="AD305" i="11"/>
  <c r="AB305" i="11"/>
  <c r="S308" i="11"/>
  <c r="H309" i="11"/>
  <c r="T310" i="11"/>
  <c r="L311" i="11" a="1"/>
  <c r="L311" i="11" s="1"/>
  <c r="AC305" i="11"/>
  <c r="AE305" i="11" s="1"/>
  <c r="AA306" i="11"/>
  <c r="Z307" i="10"/>
  <c r="AD305" i="10"/>
  <c r="AG326" i="10" s="1"/>
  <c r="AB305" i="10"/>
  <c r="L310" i="10" a="1"/>
  <c r="L310" i="10" s="1"/>
  <c r="T309" i="10"/>
  <c r="U308" i="10"/>
  <c r="X308" i="10" s="1"/>
  <c r="Y308" i="10" s="1"/>
  <c r="R309" i="10"/>
  <c r="H309" i="10"/>
  <c r="S308" i="10"/>
  <c r="AA306" i="10"/>
  <c r="AC305" i="10"/>
  <c r="Z307" i="9"/>
  <c r="U308" i="9"/>
  <c r="X308" i="9" s="1"/>
  <c r="Y308" i="9" s="1"/>
  <c r="R309" i="9"/>
  <c r="L310" i="9" a="1"/>
  <c r="L310" i="9" s="1"/>
  <c r="T309" i="9"/>
  <c r="H309" i="9"/>
  <c r="S308" i="9"/>
  <c r="AA306" i="9"/>
  <c r="AC305" i="9"/>
  <c r="AD305" i="9"/>
  <c r="AG326" i="9" s="1"/>
  <c r="AB305" i="9"/>
  <c r="AE378" i="8"/>
  <c r="AF376" i="8"/>
  <c r="AE377" i="8"/>
  <c r="AF375" i="8"/>
  <c r="Z307" i="8"/>
  <c r="AD305" i="8"/>
  <c r="AG326" i="8" s="1"/>
  <c r="AB305" i="8"/>
  <c r="T310" i="8"/>
  <c r="L311" i="8" a="1"/>
  <c r="L311" i="8" s="1"/>
  <c r="S308" i="8"/>
  <c r="H309" i="8"/>
  <c r="AC305" i="8"/>
  <c r="AA306" i="8"/>
  <c r="U308" i="8"/>
  <c r="X308" i="8" s="1"/>
  <c r="Y308" i="8" s="1"/>
  <c r="R309" i="8"/>
  <c r="Z307" i="7"/>
  <c r="U308" i="7"/>
  <c r="X308" i="7" s="1"/>
  <c r="Y308" i="7" s="1"/>
  <c r="R309" i="7"/>
  <c r="L310" i="7" a="1"/>
  <c r="L310" i="7" s="1"/>
  <c r="T309" i="7"/>
  <c r="AD305" i="7"/>
  <c r="AG326" i="7" s="1"/>
  <c r="AB305" i="7"/>
  <c r="AC305" i="7"/>
  <c r="AA306" i="7"/>
  <c r="H309" i="7"/>
  <c r="S308" i="7"/>
  <c r="Z307" i="6"/>
  <c r="T310" i="6"/>
  <c r="L311" i="6" a="1"/>
  <c r="L311" i="6" s="1"/>
  <c r="AB305" i="6"/>
  <c r="AD305" i="6"/>
  <c r="AG326" i="6" s="1"/>
  <c r="AC305" i="6"/>
  <c r="AA306" i="6"/>
  <c r="S308" i="6"/>
  <c r="H309" i="6"/>
  <c r="R309" i="6"/>
  <c r="U308" i="6"/>
  <c r="X308" i="6" s="1"/>
  <c r="Y308" i="6" s="1"/>
  <c r="AF365" i="5"/>
  <c r="AE367" i="5"/>
  <c r="AE368" i="5"/>
  <c r="AF366" i="5"/>
  <c r="Z307" i="5"/>
  <c r="T310" i="5"/>
  <c r="L311" i="5" a="1"/>
  <c r="L311" i="5" s="1"/>
  <c r="S308" i="5"/>
  <c r="H309" i="5"/>
  <c r="AA306" i="5"/>
  <c r="AC305" i="5"/>
  <c r="AB305" i="5"/>
  <c r="AD305" i="5"/>
  <c r="AG326" i="5" s="1"/>
  <c r="U308" i="5"/>
  <c r="X308" i="5" s="1"/>
  <c r="Y308" i="5" s="1"/>
  <c r="R309" i="5"/>
  <c r="Z307" i="4"/>
  <c r="AD305" i="4"/>
  <c r="AG326" i="4" s="1"/>
  <c r="AB305" i="4"/>
  <c r="L311" i="4" a="1"/>
  <c r="L311" i="4" s="1"/>
  <c r="T310" i="4"/>
  <c r="H309" i="4"/>
  <c r="S308" i="4"/>
  <c r="U308" i="4"/>
  <c r="X308" i="4" s="1"/>
  <c r="Y308" i="4" s="1"/>
  <c r="R309" i="4"/>
  <c r="AC305" i="4"/>
  <c r="AA306" i="4"/>
  <c r="Z307" i="1"/>
  <c r="S308" i="1"/>
  <c r="H309" i="1"/>
  <c r="AD305" i="1"/>
  <c r="AG326" i="1" s="1"/>
  <c r="AB305" i="1"/>
  <c r="AE368" i="1"/>
  <c r="AF366" i="1"/>
  <c r="U308" i="1"/>
  <c r="X308" i="1" s="1"/>
  <c r="Y308" i="1" s="1"/>
  <c r="R309" i="1"/>
  <c r="AE367" i="1"/>
  <c r="AF365" i="1"/>
  <c r="T310" i="1"/>
  <c r="L311" i="1" a="1"/>
  <c r="L311" i="1" s="1"/>
  <c r="AC305" i="1"/>
  <c r="AA306" i="1"/>
  <c r="AE379" i="10" l="1"/>
  <c r="AF377" i="10"/>
  <c r="AE379" i="9"/>
  <c r="AF377" i="9"/>
  <c r="AE373" i="4"/>
  <c r="AF371" i="4"/>
  <c r="AE374" i="4"/>
  <c r="AF372" i="4"/>
  <c r="AF305" i="11"/>
  <c r="AG326" i="11" s="1"/>
  <c r="AE380" i="10"/>
  <c r="AF378" i="10"/>
  <c r="AF378" i="9"/>
  <c r="AE380" i="9"/>
  <c r="AE360" i="7"/>
  <c r="AF358" i="7"/>
  <c r="AE361" i="7"/>
  <c r="AF359" i="7"/>
  <c r="AF357" i="6"/>
  <c r="AE359" i="6"/>
  <c r="AE360" i="6"/>
  <c r="AF358" i="6"/>
  <c r="Z308" i="11"/>
  <c r="AD306" i="11"/>
  <c r="AB306" i="11"/>
  <c r="U309" i="11"/>
  <c r="X309" i="11" s="1"/>
  <c r="Y309" i="11" s="1"/>
  <c r="R310" i="11"/>
  <c r="AC306" i="11"/>
  <c r="AE306" i="11" s="1"/>
  <c r="AA307" i="11"/>
  <c r="L312" i="11" a="1"/>
  <c r="L312" i="11" s="1"/>
  <c r="T311" i="11"/>
  <c r="H310" i="11"/>
  <c r="S309" i="11"/>
  <c r="Z308" i="10"/>
  <c r="L311" i="10" a="1"/>
  <c r="L311" i="10" s="1"/>
  <c r="T310" i="10"/>
  <c r="R310" i="10"/>
  <c r="U309" i="10"/>
  <c r="X309" i="10" s="1"/>
  <c r="Y309" i="10" s="1"/>
  <c r="H310" i="10"/>
  <c r="S309" i="10"/>
  <c r="AA307" i="10"/>
  <c r="AC306" i="10"/>
  <c r="AD306" i="10"/>
  <c r="AG327" i="10" s="1"/>
  <c r="AB306" i="10"/>
  <c r="Z308" i="9"/>
  <c r="T310" i="9"/>
  <c r="L311" i="9" a="1"/>
  <c r="L311" i="9" s="1"/>
  <c r="R310" i="9"/>
  <c r="U309" i="9"/>
  <c r="X309" i="9" s="1"/>
  <c r="Y309" i="9" s="1"/>
  <c r="H310" i="9"/>
  <c r="S309" i="9"/>
  <c r="AA307" i="9"/>
  <c r="AC306" i="9"/>
  <c r="AD306" i="9"/>
  <c r="AG327" i="9" s="1"/>
  <c r="AB306" i="9"/>
  <c r="AF377" i="8"/>
  <c r="AE379" i="8"/>
  <c r="AE380" i="8"/>
  <c r="AF378" i="8"/>
  <c r="Z308" i="8"/>
  <c r="U309" i="8"/>
  <c r="X309" i="8" s="1"/>
  <c r="Y309" i="8" s="1"/>
  <c r="R310" i="8"/>
  <c r="AB306" i="8"/>
  <c r="AD306" i="8"/>
  <c r="AG327" i="8" s="1"/>
  <c r="H310" i="8"/>
  <c r="S309" i="8"/>
  <c r="AC306" i="8"/>
  <c r="AA307" i="8"/>
  <c r="L312" i="8" a="1"/>
  <c r="L312" i="8" s="1"/>
  <c r="T311" i="8"/>
  <c r="Z308" i="7"/>
  <c r="AB306" i="7"/>
  <c r="AD306" i="7"/>
  <c r="AG327" i="7" s="1"/>
  <c r="L311" i="7" a="1"/>
  <c r="L311" i="7" s="1"/>
  <c r="T310" i="7"/>
  <c r="AA307" i="7"/>
  <c r="AC306" i="7"/>
  <c r="H310" i="7"/>
  <c r="S309" i="7"/>
  <c r="R310" i="7"/>
  <c r="U309" i="7"/>
  <c r="X309" i="7" s="1"/>
  <c r="Y309" i="7" s="1"/>
  <c r="Z308" i="6"/>
  <c r="T311" i="6"/>
  <c r="L312" i="6" a="1"/>
  <c r="L312" i="6" s="1"/>
  <c r="S309" i="6"/>
  <c r="H310" i="6"/>
  <c r="AC306" i="6"/>
  <c r="AA307" i="6"/>
  <c r="U309" i="6"/>
  <c r="X309" i="6" s="1"/>
  <c r="Y309" i="6" s="1"/>
  <c r="R310" i="6"/>
  <c r="AD306" i="6"/>
  <c r="AG327" i="6" s="1"/>
  <c r="AB306" i="6"/>
  <c r="AF368" i="5"/>
  <c r="AE370" i="5"/>
  <c r="AF367" i="5"/>
  <c r="AE369" i="5"/>
  <c r="Z308" i="5"/>
  <c r="R310" i="5"/>
  <c r="U309" i="5"/>
  <c r="X309" i="5" s="1"/>
  <c r="Y309" i="5" s="1"/>
  <c r="AD306" i="5"/>
  <c r="AG327" i="5" s="1"/>
  <c r="AB306" i="5"/>
  <c r="L312" i="5" a="1"/>
  <c r="L312" i="5" s="1"/>
  <c r="T311" i="5"/>
  <c r="AC306" i="5"/>
  <c r="AA307" i="5"/>
  <c r="H310" i="5"/>
  <c r="S309" i="5"/>
  <c r="Z308" i="4"/>
  <c r="AD306" i="4"/>
  <c r="AG327" i="4" s="1"/>
  <c r="AB306" i="4"/>
  <c r="U309" i="4"/>
  <c r="X309" i="4" s="1"/>
  <c r="Y309" i="4" s="1"/>
  <c r="R310" i="4"/>
  <c r="H310" i="4"/>
  <c r="S309" i="4"/>
  <c r="AC306" i="4"/>
  <c r="AA307" i="4"/>
  <c r="L312" i="4" a="1"/>
  <c r="L312" i="4" s="1"/>
  <c r="T311" i="4"/>
  <c r="Z308" i="1"/>
  <c r="L312" i="1" a="1"/>
  <c r="L312" i="1" s="1"/>
  <c r="T311" i="1"/>
  <c r="AF368" i="1"/>
  <c r="AE370" i="1"/>
  <c r="AD306" i="1"/>
  <c r="AG327" i="1" s="1"/>
  <c r="AB306" i="1"/>
  <c r="AE369" i="1"/>
  <c r="AF367" i="1"/>
  <c r="AC306" i="1"/>
  <c r="AA307" i="1"/>
  <c r="U309" i="1"/>
  <c r="X309" i="1" s="1"/>
  <c r="Y309" i="1" s="1"/>
  <c r="R310" i="1"/>
  <c r="H310" i="1"/>
  <c r="S309" i="1"/>
  <c r="AF379" i="10" l="1"/>
  <c r="AE381" i="10"/>
  <c r="AF379" i="9"/>
  <c r="AE381" i="9"/>
  <c r="AE376" i="4"/>
  <c r="AF374" i="4"/>
  <c r="AF373" i="4"/>
  <c r="AE375" i="4"/>
  <c r="AF306" i="11"/>
  <c r="AG327" i="11"/>
  <c r="AE382" i="10"/>
  <c r="AF380" i="10"/>
  <c r="AE382" i="9"/>
  <c r="AF380" i="9"/>
  <c r="AF361" i="7"/>
  <c r="AE363" i="7"/>
  <c r="AE362" i="7"/>
  <c r="AF360" i="7"/>
  <c r="AF360" i="6"/>
  <c r="AE362" i="6"/>
  <c r="AF359" i="6"/>
  <c r="AE361" i="6"/>
  <c r="Z309" i="11"/>
  <c r="U310" i="11"/>
  <c r="X310" i="11" s="1"/>
  <c r="Y310" i="11" s="1"/>
  <c r="R311" i="11"/>
  <c r="H311" i="11"/>
  <c r="S310" i="11"/>
  <c r="L313" i="11" a="1"/>
  <c r="L313" i="11" s="1"/>
  <c r="T312" i="11"/>
  <c r="AC307" i="11"/>
  <c r="AE307" i="11" s="1"/>
  <c r="AA308" i="11"/>
  <c r="AD307" i="11"/>
  <c r="AB307" i="11"/>
  <c r="Z309" i="10"/>
  <c r="S310" i="10"/>
  <c r="H311" i="10"/>
  <c r="T311" i="10"/>
  <c r="L312" i="10" a="1"/>
  <c r="L312" i="10" s="1"/>
  <c r="AC307" i="10"/>
  <c r="AA308" i="10"/>
  <c r="AB307" i="10"/>
  <c r="AD307" i="10"/>
  <c r="AG328" i="10" s="1"/>
  <c r="R311" i="10"/>
  <c r="U310" i="10"/>
  <c r="X310" i="10" s="1"/>
  <c r="Y310" i="10" s="1"/>
  <c r="Z309" i="9"/>
  <c r="S310" i="9"/>
  <c r="H311" i="9"/>
  <c r="AB307" i="9"/>
  <c r="AD307" i="9"/>
  <c r="AG328" i="9" s="1"/>
  <c r="R311" i="9"/>
  <c r="U310" i="9"/>
  <c r="X310" i="9" s="1"/>
  <c r="Y310" i="9" s="1"/>
  <c r="T311" i="9"/>
  <c r="L312" i="9" a="1"/>
  <c r="L312" i="9" s="1"/>
  <c r="AC307" i="9"/>
  <c r="AA308" i="9"/>
  <c r="AF380" i="8"/>
  <c r="AE382" i="8"/>
  <c r="AF379" i="8"/>
  <c r="AE381" i="8"/>
  <c r="Z309" i="8"/>
  <c r="U310" i="8"/>
  <c r="X310" i="8" s="1"/>
  <c r="Y310" i="8" s="1"/>
  <c r="R311" i="8"/>
  <c r="AD307" i="8"/>
  <c r="AG328" i="8" s="1"/>
  <c r="AB307" i="8"/>
  <c r="H311" i="8"/>
  <c r="S310" i="8"/>
  <c r="AC307" i="8"/>
  <c r="AA308" i="8"/>
  <c r="T312" i="8"/>
  <c r="L313" i="8" a="1"/>
  <c r="L313" i="8" s="1"/>
  <c r="Z309" i="7"/>
  <c r="R311" i="7"/>
  <c r="U310" i="7"/>
  <c r="X310" i="7" s="1"/>
  <c r="Y310" i="7" s="1"/>
  <c r="H311" i="7"/>
  <c r="S310" i="7"/>
  <c r="T311" i="7"/>
  <c r="L312" i="7" a="1"/>
  <c r="L312" i="7" s="1"/>
  <c r="AA308" i="7"/>
  <c r="AC307" i="7"/>
  <c r="AB307" i="7"/>
  <c r="AD307" i="7"/>
  <c r="AG328" i="7" s="1"/>
  <c r="Z309" i="6"/>
  <c r="U310" i="6"/>
  <c r="X310" i="6" s="1"/>
  <c r="Y310" i="6" s="1"/>
  <c r="R311" i="6"/>
  <c r="L313" i="6" a="1"/>
  <c r="L313" i="6" s="1"/>
  <c r="T312" i="6"/>
  <c r="AC307" i="6"/>
  <c r="AA308" i="6"/>
  <c r="AD307" i="6"/>
  <c r="AG328" i="6" s="1"/>
  <c r="AB307" i="6"/>
  <c r="H311" i="6"/>
  <c r="S310" i="6"/>
  <c r="AF370" i="5"/>
  <c r="AE372" i="5"/>
  <c r="AE371" i="5"/>
  <c r="AF369" i="5"/>
  <c r="Z309" i="5"/>
  <c r="L313" i="5" a="1"/>
  <c r="L313" i="5" s="1"/>
  <c r="T312" i="5"/>
  <c r="AD307" i="5"/>
  <c r="AG328" i="5" s="1"/>
  <c r="AB307" i="5"/>
  <c r="S310" i="5"/>
  <c r="H311" i="5"/>
  <c r="AC307" i="5"/>
  <c r="AA308" i="5"/>
  <c r="U310" i="5"/>
  <c r="X310" i="5" s="1"/>
  <c r="Y310" i="5" s="1"/>
  <c r="R311" i="5"/>
  <c r="Z309" i="4"/>
  <c r="L313" i="4" a="1"/>
  <c r="L313" i="4" s="1"/>
  <c r="T312" i="4"/>
  <c r="H311" i="4"/>
  <c r="S310" i="4"/>
  <c r="AD307" i="4"/>
  <c r="AG328" i="4" s="1"/>
  <c r="AB307" i="4"/>
  <c r="AC307" i="4"/>
  <c r="AA308" i="4"/>
  <c r="U310" i="4"/>
  <c r="X310" i="4" s="1"/>
  <c r="Y310" i="4" s="1"/>
  <c r="R311" i="4"/>
  <c r="Z309" i="1"/>
  <c r="H311" i="1"/>
  <c r="S310" i="1"/>
  <c r="U310" i="1"/>
  <c r="X310" i="1" s="1"/>
  <c r="Y310" i="1" s="1"/>
  <c r="R311" i="1"/>
  <c r="AF369" i="1"/>
  <c r="AE371" i="1"/>
  <c r="AD307" i="1"/>
  <c r="AG328" i="1" s="1"/>
  <c r="AB307" i="1"/>
  <c r="AF370" i="1"/>
  <c r="AE372" i="1"/>
  <c r="AC307" i="1"/>
  <c r="AA308" i="1"/>
  <c r="L313" i="1" a="1"/>
  <c r="L313" i="1" s="1"/>
  <c r="T312" i="1"/>
  <c r="AE383" i="10" l="1"/>
  <c r="AF381" i="10"/>
  <c r="AF381" i="9"/>
  <c r="AE383" i="9"/>
  <c r="AF375" i="4"/>
  <c r="AE377" i="4"/>
  <c r="AE378" i="4"/>
  <c r="AF376" i="4"/>
  <c r="AF307" i="11"/>
  <c r="AG328" i="11" s="1"/>
  <c r="AE384" i="10"/>
  <c r="AF384" i="10" s="1"/>
  <c r="AF382" i="10"/>
  <c r="AE384" i="9"/>
  <c r="AF384" i="9" s="1"/>
  <c r="AF382" i="9"/>
  <c r="AE364" i="7"/>
  <c r="AF362" i="7"/>
  <c r="AE365" i="7"/>
  <c r="AF363" i="7"/>
  <c r="AE363" i="6"/>
  <c r="AF361" i="6"/>
  <c r="AE364" i="6"/>
  <c r="AF362" i="6"/>
  <c r="Z310" i="11"/>
  <c r="H312" i="11"/>
  <c r="S311" i="11"/>
  <c r="L314" i="11" a="1"/>
  <c r="L314" i="11" s="1"/>
  <c r="T313" i="11"/>
  <c r="U311" i="11"/>
  <c r="X311" i="11" s="1"/>
  <c r="Y311" i="11" s="1"/>
  <c r="R312" i="11"/>
  <c r="AC308" i="11"/>
  <c r="AE308" i="11" s="1"/>
  <c r="AA309" i="11"/>
  <c r="AD308" i="11"/>
  <c r="AB308" i="11"/>
  <c r="Z310" i="10"/>
  <c r="S311" i="10"/>
  <c r="H312" i="10"/>
  <c r="AD308" i="10"/>
  <c r="AG329" i="10" s="1"/>
  <c r="AB308" i="10"/>
  <c r="T312" i="10"/>
  <c r="L313" i="10" a="1"/>
  <c r="L313" i="10" s="1"/>
  <c r="AC308" i="10"/>
  <c r="AA309" i="10"/>
  <c r="U311" i="10"/>
  <c r="X311" i="10" s="1"/>
  <c r="Y311" i="10" s="1"/>
  <c r="R312" i="10"/>
  <c r="Z310" i="9"/>
  <c r="T312" i="9"/>
  <c r="L313" i="9" a="1"/>
  <c r="L313" i="9" s="1"/>
  <c r="AD308" i="9"/>
  <c r="AG329" i="9" s="1"/>
  <c r="AB308" i="9"/>
  <c r="S311" i="9"/>
  <c r="H312" i="9"/>
  <c r="AC308" i="9"/>
  <c r="AA309" i="9"/>
  <c r="U311" i="9"/>
  <c r="X311" i="9" s="1"/>
  <c r="Y311" i="9" s="1"/>
  <c r="R312" i="9"/>
  <c r="AE383" i="8"/>
  <c r="AF381" i="8"/>
  <c r="AE384" i="8"/>
  <c r="AF384" i="8" s="1"/>
  <c r="AF382" i="8"/>
  <c r="Z310" i="8"/>
  <c r="U311" i="8"/>
  <c r="X311" i="8" s="1"/>
  <c r="Y311" i="8" s="1"/>
  <c r="R312" i="8"/>
  <c r="L314" i="8" a="1"/>
  <c r="L314" i="8" s="1"/>
  <c r="T313" i="8"/>
  <c r="H312" i="8"/>
  <c r="S311" i="8"/>
  <c r="AC308" i="8"/>
  <c r="AA309" i="8"/>
  <c r="AD308" i="8"/>
  <c r="AG329" i="8" s="1"/>
  <c r="AB308" i="8"/>
  <c r="Z310" i="7"/>
  <c r="R312" i="7"/>
  <c r="U311" i="7"/>
  <c r="X311" i="7" s="1"/>
  <c r="Y311" i="7" s="1"/>
  <c r="T312" i="7"/>
  <c r="L313" i="7" a="1"/>
  <c r="L313" i="7" s="1"/>
  <c r="AC308" i="7"/>
  <c r="AA309" i="7"/>
  <c r="AD308" i="7"/>
  <c r="AG329" i="7" s="1"/>
  <c r="AB308" i="7"/>
  <c r="S311" i="7"/>
  <c r="H312" i="7"/>
  <c r="Z310" i="6"/>
  <c r="H312" i="6"/>
  <c r="S311" i="6"/>
  <c r="U311" i="6"/>
  <c r="X311" i="6" s="1"/>
  <c r="Y311" i="6" s="1"/>
  <c r="R312" i="6"/>
  <c r="AD308" i="6"/>
  <c r="AG329" i="6" s="1"/>
  <c r="AB308" i="6"/>
  <c r="AC308" i="6"/>
  <c r="AA309" i="6"/>
  <c r="L314" i="6" a="1"/>
  <c r="L314" i="6" s="1"/>
  <c r="T313" i="6"/>
  <c r="AE373" i="5"/>
  <c r="AF371" i="5"/>
  <c r="AE374" i="5"/>
  <c r="AF372" i="5"/>
  <c r="Z310" i="5"/>
  <c r="U311" i="5"/>
  <c r="X311" i="5" s="1"/>
  <c r="Y311" i="5" s="1"/>
  <c r="R312" i="5"/>
  <c r="AD308" i="5"/>
  <c r="AG329" i="5" s="1"/>
  <c r="AB308" i="5"/>
  <c r="H312" i="5"/>
  <c r="S311" i="5"/>
  <c r="AC308" i="5"/>
  <c r="AA309" i="5"/>
  <c r="L314" i="5" a="1"/>
  <c r="L314" i="5" s="1"/>
  <c r="T313" i="5"/>
  <c r="Z310" i="4"/>
  <c r="AD308" i="4"/>
  <c r="AG329" i="4" s="1"/>
  <c r="AB308" i="4"/>
  <c r="R312" i="4"/>
  <c r="U311" i="4"/>
  <c r="X311" i="4" s="1"/>
  <c r="Y311" i="4" s="1"/>
  <c r="H312" i="4"/>
  <c r="S311" i="4"/>
  <c r="AA309" i="4"/>
  <c r="AC308" i="4"/>
  <c r="T313" i="4"/>
  <c r="L314" i="4" a="1"/>
  <c r="L314" i="4" s="1"/>
  <c r="Z310" i="1"/>
  <c r="AD308" i="1"/>
  <c r="AG329" i="1" s="1"/>
  <c r="AB308" i="1"/>
  <c r="U311" i="1"/>
  <c r="X311" i="1" s="1"/>
  <c r="Y311" i="1" s="1"/>
  <c r="R312" i="1"/>
  <c r="L314" i="1" a="1"/>
  <c r="L314" i="1" s="1"/>
  <c r="T313" i="1"/>
  <c r="AF372" i="1"/>
  <c r="AE374" i="1"/>
  <c r="AC308" i="1"/>
  <c r="AA309" i="1"/>
  <c r="AF371" i="1"/>
  <c r="AE373" i="1"/>
  <c r="H312" i="1"/>
  <c r="S311" i="1"/>
  <c r="AF1" i="3" l="1" a="1"/>
  <c r="AF1" i="3" s="1"/>
  <c r="AE385" i="10"/>
  <c r="AF385" i="10" s="1"/>
  <c r="AF383" i="10"/>
  <c r="AF383" i="9"/>
  <c r="AB1" i="3" s="1" a="1"/>
  <c r="AB1" i="3" s="1"/>
  <c r="AE385" i="9"/>
  <c r="AF385" i="9" s="1"/>
  <c r="AE380" i="4"/>
  <c r="AF378" i="4"/>
  <c r="AF377" i="4"/>
  <c r="AE379" i="4"/>
  <c r="AF308" i="11"/>
  <c r="AG329" i="11" s="1"/>
  <c r="AE367" i="7"/>
  <c r="AF365" i="7"/>
  <c r="AE366" i="7"/>
  <c r="AF364" i="7"/>
  <c r="AE366" i="6"/>
  <c r="AF364" i="6"/>
  <c r="AF363" i="6"/>
  <c r="AE365" i="6"/>
  <c r="Z311" i="11"/>
  <c r="L315" i="11" a="1"/>
  <c r="L315" i="11" s="1"/>
  <c r="T314" i="11"/>
  <c r="AD309" i="11"/>
  <c r="AB309" i="11"/>
  <c r="U312" i="11"/>
  <c r="X312" i="11" s="1"/>
  <c r="Y312" i="11" s="1"/>
  <c r="R313" i="11"/>
  <c r="H313" i="11"/>
  <c r="S312" i="11"/>
  <c r="AC309" i="11"/>
  <c r="AE309" i="11" s="1"/>
  <c r="AA310" i="11"/>
  <c r="Z311" i="10"/>
  <c r="H313" i="10"/>
  <c r="S312" i="10"/>
  <c r="U312" i="10"/>
  <c r="X312" i="10" s="1"/>
  <c r="Y312" i="10" s="1"/>
  <c r="R313" i="10"/>
  <c r="AD309" i="10"/>
  <c r="AG330" i="10" s="1"/>
  <c r="AB309" i="10"/>
  <c r="AC309" i="10"/>
  <c r="AA310" i="10"/>
  <c r="T313" i="10"/>
  <c r="L314" i="10" a="1"/>
  <c r="L314" i="10" s="1"/>
  <c r="Z311" i="9"/>
  <c r="U312" i="9"/>
  <c r="X312" i="9" s="1"/>
  <c r="Y312" i="9" s="1"/>
  <c r="R313" i="9"/>
  <c r="AD309" i="9"/>
  <c r="AG330" i="9" s="1"/>
  <c r="AB309" i="9"/>
  <c r="L314" i="9" a="1"/>
  <c r="L314" i="9" s="1"/>
  <c r="T313" i="9"/>
  <c r="H313" i="9"/>
  <c r="S312" i="9"/>
  <c r="AC309" i="9"/>
  <c r="AA310" i="9"/>
  <c r="AE385" i="8"/>
  <c r="AF385" i="8" s="1"/>
  <c r="X1" i="3" s="1" a="1"/>
  <c r="X1" i="3" s="1"/>
  <c r="AF383" i="8"/>
  <c r="Z311" i="8"/>
  <c r="U312" i="8"/>
  <c r="X312" i="8" s="1"/>
  <c r="Y312" i="8" s="1"/>
  <c r="R313" i="8"/>
  <c r="AD309" i="8"/>
  <c r="AG330" i="8" s="1"/>
  <c r="AB309" i="8"/>
  <c r="H313" i="8"/>
  <c r="S312" i="8"/>
  <c r="AC309" i="8"/>
  <c r="AA310" i="8"/>
  <c r="L315" i="8" a="1"/>
  <c r="L315" i="8" s="1"/>
  <c r="T314" i="8"/>
  <c r="Z311" i="7"/>
  <c r="S312" i="7"/>
  <c r="H313" i="7"/>
  <c r="AD309" i="7"/>
  <c r="AG330" i="7" s="1"/>
  <c r="AB309" i="7"/>
  <c r="U312" i="7"/>
  <c r="X312" i="7" s="1"/>
  <c r="Y312" i="7" s="1"/>
  <c r="R313" i="7"/>
  <c r="AC309" i="7"/>
  <c r="AA310" i="7"/>
  <c r="T313" i="7"/>
  <c r="L314" i="7" a="1"/>
  <c r="L314" i="7" s="1"/>
  <c r="Z311" i="6"/>
  <c r="H313" i="6"/>
  <c r="S312" i="6"/>
  <c r="L315" i="6" a="1"/>
  <c r="L315" i="6" s="1"/>
  <c r="T314" i="6"/>
  <c r="U312" i="6"/>
  <c r="X312" i="6" s="1"/>
  <c r="Y312" i="6" s="1"/>
  <c r="R313" i="6"/>
  <c r="AC309" i="6"/>
  <c r="AA310" i="6"/>
  <c r="AD309" i="6"/>
  <c r="AG330" i="6" s="1"/>
  <c r="AB309" i="6"/>
  <c r="AF374" i="5"/>
  <c r="AE376" i="5"/>
  <c r="AF373" i="5"/>
  <c r="AE375" i="5"/>
  <c r="Z311" i="5"/>
  <c r="L315" i="5" a="1"/>
  <c r="L315" i="5" s="1"/>
  <c r="T314" i="5"/>
  <c r="H313" i="5"/>
  <c r="S312" i="5"/>
  <c r="AD309" i="5"/>
  <c r="AG330" i="5" s="1"/>
  <c r="AB309" i="5"/>
  <c r="AC309" i="5"/>
  <c r="AA310" i="5"/>
  <c r="U312" i="5"/>
  <c r="X312" i="5" s="1"/>
  <c r="Y312" i="5" s="1"/>
  <c r="R313" i="5"/>
  <c r="Z311" i="4"/>
  <c r="T314" i="4"/>
  <c r="L315" i="4" a="1"/>
  <c r="L315" i="4" s="1"/>
  <c r="AB309" i="4"/>
  <c r="AD309" i="4"/>
  <c r="AG330" i="4" s="1"/>
  <c r="H313" i="4"/>
  <c r="S312" i="4"/>
  <c r="R313" i="4"/>
  <c r="U312" i="4"/>
  <c r="X312" i="4" s="1"/>
  <c r="Y312" i="4" s="1"/>
  <c r="AA310" i="4"/>
  <c r="AC309" i="4"/>
  <c r="Z311" i="1"/>
  <c r="AD309" i="1"/>
  <c r="AG330" i="1" s="1"/>
  <c r="AB309" i="1"/>
  <c r="H313" i="1"/>
  <c r="S312" i="1"/>
  <c r="L315" i="1" a="1"/>
  <c r="L315" i="1" s="1"/>
  <c r="T314" i="1"/>
  <c r="U312" i="1"/>
  <c r="X312" i="1" s="1"/>
  <c r="Y312" i="1" s="1"/>
  <c r="R313" i="1"/>
  <c r="AC309" i="1"/>
  <c r="AA310" i="1"/>
  <c r="AE375" i="1"/>
  <c r="AF373" i="1"/>
  <c r="AE376" i="1"/>
  <c r="AF374" i="1"/>
  <c r="AF379" i="4" l="1"/>
  <c r="AE381" i="4"/>
  <c r="AF380" i="4"/>
  <c r="AE382" i="4"/>
  <c r="AF309" i="11"/>
  <c r="AG330" i="11" s="1"/>
  <c r="AF366" i="7"/>
  <c r="AE368" i="7"/>
  <c r="AE369" i="7"/>
  <c r="AF367" i="7"/>
  <c r="AF365" i="6"/>
  <c r="AE367" i="6"/>
  <c r="AF366" i="6"/>
  <c r="AE368" i="6"/>
  <c r="Z312" i="11"/>
  <c r="AD310" i="11"/>
  <c r="AB310" i="11"/>
  <c r="L316" i="11" a="1"/>
  <c r="L316" i="11" s="1"/>
  <c r="T315" i="11"/>
  <c r="H314" i="11"/>
  <c r="S313" i="11"/>
  <c r="AA311" i="11"/>
  <c r="AC310" i="11"/>
  <c r="AE310" i="11" s="1"/>
  <c r="U313" i="11"/>
  <c r="X313" i="11" s="1"/>
  <c r="Y313" i="11" s="1"/>
  <c r="R314" i="11"/>
  <c r="Z312" i="10"/>
  <c r="AD310" i="10"/>
  <c r="AG331" i="10" s="1"/>
  <c r="AB310" i="10"/>
  <c r="L315" i="10" a="1"/>
  <c r="L315" i="10" s="1"/>
  <c r="T314" i="10"/>
  <c r="H314" i="10"/>
  <c r="S313" i="10"/>
  <c r="AC310" i="10"/>
  <c r="AA311" i="10"/>
  <c r="U313" i="10"/>
  <c r="X313" i="10" s="1"/>
  <c r="Y313" i="10" s="1"/>
  <c r="R314" i="10"/>
  <c r="Z312" i="9"/>
  <c r="U313" i="9"/>
  <c r="X313" i="9" s="1"/>
  <c r="Y313" i="9" s="1"/>
  <c r="R314" i="9"/>
  <c r="H314" i="9"/>
  <c r="S313" i="9"/>
  <c r="L315" i="9" a="1"/>
  <c r="L315" i="9" s="1"/>
  <c r="T314" i="9"/>
  <c r="AC310" i="9"/>
  <c r="AA311" i="9"/>
  <c r="AD310" i="9"/>
  <c r="AG331" i="9" s="1"/>
  <c r="AB310" i="9"/>
  <c r="Z312" i="8"/>
  <c r="U313" i="8"/>
  <c r="X313" i="8" s="1"/>
  <c r="Y313" i="8" s="1"/>
  <c r="R314" i="8"/>
  <c r="L316" i="8" a="1"/>
  <c r="L316" i="8" s="1"/>
  <c r="T315" i="8"/>
  <c r="AD310" i="8"/>
  <c r="AG331" i="8" s="1"/>
  <c r="AB310" i="8"/>
  <c r="H314" i="8"/>
  <c r="S313" i="8"/>
  <c r="AA311" i="8"/>
  <c r="AC310" i="8"/>
  <c r="Z312" i="7"/>
  <c r="L315" i="7" a="1"/>
  <c r="L315" i="7" s="1"/>
  <c r="T314" i="7"/>
  <c r="AD310" i="7"/>
  <c r="AG331" i="7" s="1"/>
  <c r="AB310" i="7"/>
  <c r="H314" i="7"/>
  <c r="S313" i="7"/>
  <c r="AC310" i="7"/>
  <c r="AA311" i="7"/>
  <c r="U313" i="7"/>
  <c r="X313" i="7" s="1"/>
  <c r="Y313" i="7" s="1"/>
  <c r="R314" i="7"/>
  <c r="Z312" i="6"/>
  <c r="H314" i="6"/>
  <c r="S313" i="6"/>
  <c r="AD310" i="6"/>
  <c r="AG331" i="6" s="1"/>
  <c r="AB310" i="6"/>
  <c r="U313" i="6"/>
  <c r="X313" i="6" s="1"/>
  <c r="Y313" i="6" s="1"/>
  <c r="R314" i="6"/>
  <c r="AC310" i="6"/>
  <c r="AA311" i="6"/>
  <c r="L316" i="6" a="1"/>
  <c r="L316" i="6" s="1"/>
  <c r="T315" i="6"/>
  <c r="AE377" i="5"/>
  <c r="AF375" i="5"/>
  <c r="AE378" i="5"/>
  <c r="AF376" i="5"/>
  <c r="Z312" i="5"/>
  <c r="AD310" i="5"/>
  <c r="AG331" i="5" s="1"/>
  <c r="AB310" i="5"/>
  <c r="U313" i="5"/>
  <c r="X313" i="5" s="1"/>
  <c r="Y313" i="5" s="1"/>
  <c r="R314" i="5"/>
  <c r="H314" i="5"/>
  <c r="S313" i="5"/>
  <c r="AA311" i="5"/>
  <c r="AC310" i="5"/>
  <c r="L316" i="5" a="1"/>
  <c r="L316" i="5" s="1"/>
  <c r="T315" i="5"/>
  <c r="Z312" i="4"/>
  <c r="AD310" i="4"/>
  <c r="AG331" i="4" s="1"/>
  <c r="AB310" i="4"/>
  <c r="S313" i="4"/>
  <c r="H314" i="4"/>
  <c r="T315" i="4"/>
  <c r="L316" i="4" a="1"/>
  <c r="L316" i="4" s="1"/>
  <c r="R314" i="4"/>
  <c r="U313" i="4"/>
  <c r="X313" i="4" s="1"/>
  <c r="Y313" i="4" s="1"/>
  <c r="AC310" i="4"/>
  <c r="AA311" i="4"/>
  <c r="Z312" i="1"/>
  <c r="AE377" i="1"/>
  <c r="AF375" i="1"/>
  <c r="AF376" i="1"/>
  <c r="AE378" i="1"/>
  <c r="U313" i="1"/>
  <c r="X313" i="1" s="1"/>
  <c r="Y313" i="1" s="1"/>
  <c r="R314" i="1"/>
  <c r="AD310" i="1"/>
  <c r="AG331" i="1" s="1"/>
  <c r="AB310" i="1"/>
  <c r="H314" i="1"/>
  <c r="S313" i="1"/>
  <c r="AA311" i="1"/>
  <c r="AC310" i="1"/>
  <c r="L316" i="1" a="1"/>
  <c r="L316" i="1" s="1"/>
  <c r="T315" i="1"/>
  <c r="AF382" i="4" l="1"/>
  <c r="AE384" i="4"/>
  <c r="AF384" i="4" s="1"/>
  <c r="AF381" i="4"/>
  <c r="AE383" i="4"/>
  <c r="AF310" i="11"/>
  <c r="AG331" i="11" s="1"/>
  <c r="AE371" i="7"/>
  <c r="AF369" i="7"/>
  <c r="AF368" i="7"/>
  <c r="AE370" i="7"/>
  <c r="AF368" i="6"/>
  <c r="AE370" i="6"/>
  <c r="AF367" i="6"/>
  <c r="AE369" i="6"/>
  <c r="Z313" i="11"/>
  <c r="R315" i="11"/>
  <c r="U314" i="11"/>
  <c r="X314" i="11" s="1"/>
  <c r="Y314" i="11" s="1"/>
  <c r="H315" i="11"/>
  <c r="S314" i="11"/>
  <c r="T316" i="11"/>
  <c r="L317" i="11" a="1"/>
  <c r="L317" i="11" s="1"/>
  <c r="AA312" i="11"/>
  <c r="AC311" i="11"/>
  <c r="AE311" i="11" s="1"/>
  <c r="AD311" i="11"/>
  <c r="AB311" i="11"/>
  <c r="Z313" i="10"/>
  <c r="H315" i="10"/>
  <c r="S314" i="10"/>
  <c r="L316" i="10" a="1"/>
  <c r="L316" i="10" s="1"/>
  <c r="T315" i="10"/>
  <c r="AD311" i="10"/>
  <c r="AG332" i="10" s="1"/>
  <c r="AB311" i="10"/>
  <c r="U314" i="10"/>
  <c r="X314" i="10" s="1"/>
  <c r="Y314" i="10" s="1"/>
  <c r="R315" i="10"/>
  <c r="AC311" i="10"/>
  <c r="AA312" i="10"/>
  <c r="Z313" i="9"/>
  <c r="U314" i="9"/>
  <c r="X314" i="9" s="1"/>
  <c r="Y314" i="9" s="1"/>
  <c r="R315" i="9"/>
  <c r="AD311" i="9"/>
  <c r="AG332" i="9" s="1"/>
  <c r="AB311" i="9"/>
  <c r="AC311" i="9"/>
  <c r="AA312" i="9"/>
  <c r="L316" i="9" a="1"/>
  <c r="L316" i="9" s="1"/>
  <c r="T315" i="9"/>
  <c r="H315" i="9"/>
  <c r="S314" i="9"/>
  <c r="Z313" i="8"/>
  <c r="T316" i="8"/>
  <c r="L317" i="8" a="1"/>
  <c r="L317" i="8" s="1"/>
  <c r="AA312" i="8"/>
  <c r="AC311" i="8"/>
  <c r="AD311" i="8"/>
  <c r="AG332" i="8" s="1"/>
  <c r="AB311" i="8"/>
  <c r="H315" i="8"/>
  <c r="S314" i="8"/>
  <c r="R315" i="8"/>
  <c r="U314" i="8"/>
  <c r="X314" i="8" s="1"/>
  <c r="Y314" i="8" s="1"/>
  <c r="Z313" i="7"/>
  <c r="AD311" i="7"/>
  <c r="AG332" i="7" s="1"/>
  <c r="AB311" i="7"/>
  <c r="L316" i="7" a="1"/>
  <c r="L316" i="7" s="1"/>
  <c r="T315" i="7"/>
  <c r="H315" i="7"/>
  <c r="S314" i="7"/>
  <c r="AC311" i="7"/>
  <c r="AA312" i="7"/>
  <c r="U314" i="7"/>
  <c r="X314" i="7" s="1"/>
  <c r="Y314" i="7" s="1"/>
  <c r="R315" i="7"/>
  <c r="Z313" i="6"/>
  <c r="AD311" i="6"/>
  <c r="AG332" i="6" s="1"/>
  <c r="AB311" i="6"/>
  <c r="U314" i="6"/>
  <c r="X314" i="6" s="1"/>
  <c r="Y314" i="6" s="1"/>
  <c r="R315" i="6"/>
  <c r="H315" i="6"/>
  <c r="S314" i="6"/>
  <c r="AA312" i="6"/>
  <c r="AC311" i="6"/>
  <c r="L317" i="6" a="1"/>
  <c r="L317" i="6" s="1"/>
  <c r="T316" i="6"/>
  <c r="AE380" i="5"/>
  <c r="AF378" i="5"/>
  <c r="AF377" i="5"/>
  <c r="AE379" i="5"/>
  <c r="Z313" i="5"/>
  <c r="H315" i="5"/>
  <c r="S314" i="5"/>
  <c r="AD311" i="5"/>
  <c r="AG332" i="5" s="1"/>
  <c r="AB311" i="5"/>
  <c r="R315" i="5"/>
  <c r="U314" i="5"/>
  <c r="X314" i="5" s="1"/>
  <c r="Y314" i="5" s="1"/>
  <c r="AC311" i="5"/>
  <c r="AA312" i="5"/>
  <c r="T316" i="5"/>
  <c r="L317" i="5" a="1"/>
  <c r="L317" i="5" s="1"/>
  <c r="Z313" i="4"/>
  <c r="S314" i="4"/>
  <c r="H315" i="4"/>
  <c r="U314" i="4"/>
  <c r="X314" i="4" s="1"/>
  <c r="Y314" i="4" s="1"/>
  <c r="R315" i="4"/>
  <c r="AD311" i="4"/>
  <c r="AG332" i="4" s="1"/>
  <c r="AB311" i="4"/>
  <c r="AC311" i="4"/>
  <c r="AA312" i="4"/>
  <c r="L317" i="4" a="1"/>
  <c r="L317" i="4" s="1"/>
  <c r="T316" i="4"/>
  <c r="Z313" i="1"/>
  <c r="T316" i="1"/>
  <c r="L317" i="1" a="1"/>
  <c r="L317" i="1" s="1"/>
  <c r="H315" i="1"/>
  <c r="S314" i="1"/>
  <c r="R315" i="1"/>
  <c r="U314" i="1"/>
  <c r="X314" i="1" s="1"/>
  <c r="Y314" i="1" s="1"/>
  <c r="AF378" i="1"/>
  <c r="AE380" i="1"/>
  <c r="AA312" i="1"/>
  <c r="AC311" i="1"/>
  <c r="AD311" i="1"/>
  <c r="AG332" i="1" s="1"/>
  <c r="AB311" i="1"/>
  <c r="AF377" i="1"/>
  <c r="AE379" i="1"/>
  <c r="AE385" i="4" l="1"/>
  <c r="AF385" i="4" s="1"/>
  <c r="H1" i="3" s="1" a="1"/>
  <c r="H1" i="3" s="1"/>
  <c r="AF383" i="4"/>
  <c r="AF311" i="11"/>
  <c r="AG332" i="11"/>
  <c r="AF370" i="7"/>
  <c r="AE372" i="7"/>
  <c r="AF371" i="7"/>
  <c r="AE373" i="7"/>
  <c r="AE372" i="6"/>
  <c r="AF370" i="6"/>
  <c r="AF369" i="6"/>
  <c r="AE371" i="6"/>
  <c r="Z314" i="11"/>
  <c r="S315" i="11"/>
  <c r="H316" i="11"/>
  <c r="T317" i="11"/>
  <c r="L318" i="11" a="1"/>
  <c r="L318" i="11" s="1"/>
  <c r="R316" i="11"/>
  <c r="U315" i="11"/>
  <c r="X315" i="11" s="1"/>
  <c r="Y315" i="11" s="1"/>
  <c r="AB312" i="11"/>
  <c r="AD312" i="11"/>
  <c r="AC312" i="11"/>
  <c r="AE312" i="11" s="1"/>
  <c r="AA313" i="11"/>
  <c r="Z314" i="10"/>
  <c r="U315" i="10"/>
  <c r="X315" i="10" s="1"/>
  <c r="Y315" i="10" s="1"/>
  <c r="R316" i="10"/>
  <c r="AD312" i="10"/>
  <c r="AG333" i="10" s="1"/>
  <c r="AB312" i="10"/>
  <c r="H316" i="10"/>
  <c r="S315" i="10"/>
  <c r="AC312" i="10"/>
  <c r="AA313" i="10"/>
  <c r="L317" i="10" a="1"/>
  <c r="L317" i="10" s="1"/>
  <c r="T316" i="10"/>
  <c r="Z314" i="9"/>
  <c r="U315" i="9"/>
  <c r="X315" i="9" s="1"/>
  <c r="Y315" i="9" s="1"/>
  <c r="R316" i="9"/>
  <c r="H316" i="9"/>
  <c r="S315" i="9"/>
  <c r="AD312" i="9"/>
  <c r="AG333" i="9" s="1"/>
  <c r="AB312" i="9"/>
  <c r="AC312" i="9"/>
  <c r="AA313" i="9"/>
  <c r="L317" i="9" a="1"/>
  <c r="L317" i="9" s="1"/>
  <c r="T316" i="9"/>
  <c r="Z314" i="8"/>
  <c r="R316" i="8"/>
  <c r="U315" i="8"/>
  <c r="X315" i="8" s="1"/>
  <c r="Y315" i="8" s="1"/>
  <c r="L318" i="8" a="1"/>
  <c r="L318" i="8" s="1"/>
  <c r="T317" i="8"/>
  <c r="AC312" i="8"/>
  <c r="AA313" i="8"/>
  <c r="S315" i="8"/>
  <c r="H316" i="8"/>
  <c r="AB312" i="8"/>
  <c r="AD312" i="8"/>
  <c r="AG333" i="8" s="1"/>
  <c r="Z314" i="7"/>
  <c r="U315" i="7"/>
  <c r="X315" i="7" s="1"/>
  <c r="Y315" i="7" s="1"/>
  <c r="R316" i="7"/>
  <c r="AD312" i="7"/>
  <c r="AG333" i="7" s="1"/>
  <c r="AB312" i="7"/>
  <c r="H316" i="7"/>
  <c r="S315" i="7"/>
  <c r="AC312" i="7"/>
  <c r="AA313" i="7"/>
  <c r="L317" i="7" a="1"/>
  <c r="L317" i="7" s="1"/>
  <c r="T316" i="7"/>
  <c r="Z314" i="6"/>
  <c r="T317" i="6"/>
  <c r="L318" i="6" a="1"/>
  <c r="L318" i="6" s="1"/>
  <c r="H316" i="6"/>
  <c r="S315" i="6"/>
  <c r="AA313" i="6"/>
  <c r="AC312" i="6"/>
  <c r="AB312" i="6"/>
  <c r="AD312" i="6"/>
  <c r="AG333" i="6" s="1"/>
  <c r="R316" i="6"/>
  <c r="U315" i="6"/>
  <c r="X315" i="6" s="1"/>
  <c r="Y315" i="6" s="1"/>
  <c r="AE381" i="5"/>
  <c r="AF379" i="5"/>
  <c r="AF380" i="5"/>
  <c r="AE382" i="5"/>
  <c r="Z314" i="5"/>
  <c r="R316" i="5"/>
  <c r="U315" i="5"/>
  <c r="X315" i="5" s="1"/>
  <c r="Y315" i="5" s="1"/>
  <c r="T317" i="5"/>
  <c r="L318" i="5" a="1"/>
  <c r="L318" i="5" s="1"/>
  <c r="AC312" i="5"/>
  <c r="AA313" i="5"/>
  <c r="AB312" i="5"/>
  <c r="AD312" i="5"/>
  <c r="AG333" i="5" s="1"/>
  <c r="S315" i="5"/>
  <c r="H316" i="5"/>
  <c r="Z314" i="4"/>
  <c r="L318" i="4" a="1"/>
  <c r="L318" i="4" s="1"/>
  <c r="T317" i="4"/>
  <c r="AD312" i="4"/>
  <c r="AG333" i="4" s="1"/>
  <c r="AB312" i="4"/>
  <c r="AC312" i="4"/>
  <c r="AA313" i="4"/>
  <c r="U315" i="4"/>
  <c r="X315" i="4" s="1"/>
  <c r="Y315" i="4" s="1"/>
  <c r="R316" i="4"/>
  <c r="H316" i="4"/>
  <c r="S315" i="4"/>
  <c r="Z314" i="1"/>
  <c r="AF380" i="1"/>
  <c r="AE382" i="1"/>
  <c r="AF379" i="1"/>
  <c r="AE381" i="1"/>
  <c r="AB312" i="1"/>
  <c r="AD312" i="1"/>
  <c r="AG333" i="1" s="1"/>
  <c r="R316" i="1"/>
  <c r="U315" i="1"/>
  <c r="X315" i="1" s="1"/>
  <c r="Y315" i="1" s="1"/>
  <c r="S315" i="1"/>
  <c r="H316" i="1"/>
  <c r="AC312" i="1"/>
  <c r="AA313" i="1"/>
  <c r="T317" i="1"/>
  <c r="L318" i="1" a="1"/>
  <c r="L318" i="1" s="1"/>
  <c r="AF312" i="11" l="1"/>
  <c r="AG333" i="11"/>
  <c r="AF373" i="7"/>
  <c r="AE375" i="7"/>
  <c r="AF372" i="7"/>
  <c r="AE374" i="7"/>
  <c r="AE373" i="6"/>
  <c r="AF371" i="6"/>
  <c r="AE374" i="6"/>
  <c r="AF372" i="6"/>
  <c r="Z315" i="11"/>
  <c r="AD313" i="11"/>
  <c r="AB313" i="11"/>
  <c r="U316" i="11"/>
  <c r="X316" i="11" s="1"/>
  <c r="Y316" i="11" s="1"/>
  <c r="R317" i="11"/>
  <c r="T318" i="11"/>
  <c r="L319" i="11" a="1"/>
  <c r="L319" i="11" s="1"/>
  <c r="AC313" i="11"/>
  <c r="AE313" i="11" s="1"/>
  <c r="AA314" i="11"/>
  <c r="S316" i="11"/>
  <c r="H317" i="11"/>
  <c r="Z315" i="10"/>
  <c r="L318" i="10" a="1"/>
  <c r="L318" i="10" s="1"/>
  <c r="T317" i="10"/>
  <c r="AD313" i="10"/>
  <c r="AG334" i="10" s="1"/>
  <c r="AB313" i="10"/>
  <c r="H317" i="10"/>
  <c r="S316" i="10"/>
  <c r="U316" i="10"/>
  <c r="X316" i="10" s="1"/>
  <c r="Y316" i="10" s="1"/>
  <c r="R317" i="10"/>
  <c r="AA314" i="10"/>
  <c r="AC313" i="10"/>
  <c r="Z315" i="9"/>
  <c r="AD313" i="9"/>
  <c r="AG334" i="9" s="1"/>
  <c r="AB313" i="9"/>
  <c r="R317" i="9"/>
  <c r="U316" i="9"/>
  <c r="X316" i="9" s="1"/>
  <c r="Y316" i="9" s="1"/>
  <c r="L318" i="9" a="1"/>
  <c r="L318" i="9" s="1"/>
  <c r="T317" i="9"/>
  <c r="H317" i="9"/>
  <c r="S316" i="9"/>
  <c r="AA314" i="9"/>
  <c r="AC313" i="9"/>
  <c r="Z315" i="8"/>
  <c r="AD313" i="8"/>
  <c r="AG334" i="8" s="1"/>
  <c r="AB313" i="8"/>
  <c r="U316" i="8"/>
  <c r="X316" i="8" s="1"/>
  <c r="Y316" i="8" s="1"/>
  <c r="R317" i="8"/>
  <c r="S316" i="8"/>
  <c r="H317" i="8"/>
  <c r="AC313" i="8"/>
  <c r="AA314" i="8"/>
  <c r="L319" i="8" a="1"/>
  <c r="L319" i="8" s="1"/>
  <c r="T318" i="8"/>
  <c r="Z315" i="7"/>
  <c r="AD313" i="7"/>
  <c r="AG334" i="7" s="1"/>
  <c r="AB313" i="7"/>
  <c r="U316" i="7"/>
  <c r="X316" i="7" s="1"/>
  <c r="Y316" i="7" s="1"/>
  <c r="R317" i="7"/>
  <c r="AC313" i="7"/>
  <c r="AA314" i="7"/>
  <c r="L318" i="7" a="1"/>
  <c r="L318" i="7" s="1"/>
  <c r="T317" i="7"/>
  <c r="H317" i="7"/>
  <c r="S316" i="7"/>
  <c r="Z315" i="6"/>
  <c r="AB313" i="6"/>
  <c r="AD313" i="6"/>
  <c r="AG334" i="6" s="1"/>
  <c r="R317" i="6"/>
  <c r="U316" i="6"/>
  <c r="X316" i="6" s="1"/>
  <c r="Y316" i="6" s="1"/>
  <c r="S316" i="6"/>
  <c r="H317" i="6"/>
  <c r="AC313" i="6"/>
  <c r="AA314" i="6"/>
  <c r="T318" i="6"/>
  <c r="L319" i="6" a="1"/>
  <c r="L319" i="6" s="1"/>
  <c r="AF382" i="5"/>
  <c r="AE384" i="5"/>
  <c r="AF384" i="5" s="1"/>
  <c r="AF381" i="5"/>
  <c r="AE383" i="5"/>
  <c r="Z315" i="5"/>
  <c r="S316" i="5"/>
  <c r="H317" i="5"/>
  <c r="AD313" i="5"/>
  <c r="AG334" i="5" s="1"/>
  <c r="AB313" i="5"/>
  <c r="AA314" i="5"/>
  <c r="AC313" i="5"/>
  <c r="T318" i="5"/>
  <c r="L319" i="5" a="1"/>
  <c r="L319" i="5" s="1"/>
  <c r="U316" i="5"/>
  <c r="X316" i="5" s="1"/>
  <c r="Y316" i="5" s="1"/>
  <c r="R317" i="5"/>
  <c r="Z315" i="4"/>
  <c r="U316" i="4"/>
  <c r="X316" i="4" s="1"/>
  <c r="Y316" i="4" s="1"/>
  <c r="R317" i="4"/>
  <c r="H317" i="4"/>
  <c r="S316" i="4"/>
  <c r="AD313" i="4"/>
  <c r="AG334" i="4" s="1"/>
  <c r="AB313" i="4"/>
  <c r="AC313" i="4"/>
  <c r="AA314" i="4"/>
  <c r="L319" i="4" a="1"/>
  <c r="L319" i="4" s="1"/>
  <c r="T318" i="4"/>
  <c r="Z315" i="1"/>
  <c r="AD313" i="1"/>
  <c r="AG334" i="1" s="1"/>
  <c r="AB313" i="1"/>
  <c r="AE383" i="1"/>
  <c r="AF381" i="1"/>
  <c r="AC313" i="1"/>
  <c r="AA314" i="1"/>
  <c r="T318" i="1"/>
  <c r="L319" i="1" a="1"/>
  <c r="L319" i="1" s="1"/>
  <c r="S316" i="1"/>
  <c r="H317" i="1"/>
  <c r="U316" i="1"/>
  <c r="X316" i="1" s="1"/>
  <c r="Y316" i="1" s="1"/>
  <c r="R317" i="1"/>
  <c r="AE384" i="1"/>
  <c r="AF384" i="1" s="1"/>
  <c r="AF382" i="1"/>
  <c r="AF313" i="11" l="1"/>
  <c r="AG334" i="11"/>
  <c r="AF374" i="7"/>
  <c r="AE376" i="7"/>
  <c r="AF375" i="7"/>
  <c r="AE377" i="7"/>
  <c r="AF374" i="6"/>
  <c r="AE376" i="6"/>
  <c r="AF373" i="6"/>
  <c r="AE375" i="6"/>
  <c r="Z316" i="11"/>
  <c r="H318" i="11"/>
  <c r="S317" i="11"/>
  <c r="AD314" i="11"/>
  <c r="AB314" i="11"/>
  <c r="L320" i="11" a="1"/>
  <c r="L320" i="11" s="1"/>
  <c r="T319" i="11"/>
  <c r="U317" i="11"/>
  <c r="X317" i="11" s="1"/>
  <c r="Y317" i="11" s="1"/>
  <c r="R318" i="11"/>
  <c r="AC314" i="11"/>
  <c r="AE314" i="11" s="1"/>
  <c r="AA315" i="11"/>
  <c r="Z316" i="10"/>
  <c r="R318" i="10"/>
  <c r="U317" i="10"/>
  <c r="X317" i="10" s="1"/>
  <c r="Y317" i="10" s="1"/>
  <c r="H318" i="10"/>
  <c r="S317" i="10"/>
  <c r="L319" i="10" a="1"/>
  <c r="L319" i="10" s="1"/>
  <c r="T318" i="10"/>
  <c r="AA315" i="10"/>
  <c r="AC314" i="10"/>
  <c r="AD314" i="10"/>
  <c r="AG335" i="10" s="1"/>
  <c r="AB314" i="10"/>
  <c r="Z316" i="9"/>
  <c r="T318" i="9"/>
  <c r="L319" i="9" a="1"/>
  <c r="L319" i="9" s="1"/>
  <c r="R318" i="9"/>
  <c r="U317" i="9"/>
  <c r="X317" i="9" s="1"/>
  <c r="Y317" i="9" s="1"/>
  <c r="H318" i="9"/>
  <c r="S317" i="9"/>
  <c r="AA315" i="9"/>
  <c r="AC314" i="9"/>
  <c r="AB314" i="9"/>
  <c r="AD314" i="9"/>
  <c r="AG335" i="9" s="1"/>
  <c r="Z316" i="8"/>
  <c r="L320" i="8" a="1"/>
  <c r="L320" i="8" s="1"/>
  <c r="T319" i="8"/>
  <c r="H318" i="8"/>
  <c r="S317" i="8"/>
  <c r="U317" i="8"/>
  <c r="X317" i="8" s="1"/>
  <c r="Y317" i="8" s="1"/>
  <c r="R318" i="8"/>
  <c r="AC314" i="8"/>
  <c r="AA315" i="8"/>
  <c r="AB314" i="8"/>
  <c r="AD314" i="8"/>
  <c r="AG335" i="8" s="1"/>
  <c r="Z316" i="7"/>
  <c r="L319" i="7" a="1"/>
  <c r="L319" i="7" s="1"/>
  <c r="T318" i="7"/>
  <c r="R318" i="7"/>
  <c r="U317" i="7"/>
  <c r="X317" i="7" s="1"/>
  <c r="Y317" i="7" s="1"/>
  <c r="H318" i="7"/>
  <c r="S317" i="7"/>
  <c r="AA315" i="7"/>
  <c r="AC314" i="7"/>
  <c r="AB314" i="7"/>
  <c r="AD314" i="7"/>
  <c r="AG335" i="7" s="1"/>
  <c r="Z316" i="6"/>
  <c r="T319" i="6"/>
  <c r="L320" i="6" a="1"/>
  <c r="L320" i="6" s="1"/>
  <c r="AD314" i="6"/>
  <c r="AG335" i="6" s="1"/>
  <c r="AB314" i="6"/>
  <c r="S317" i="6"/>
  <c r="H318" i="6"/>
  <c r="AC314" i="6"/>
  <c r="AA315" i="6"/>
  <c r="U317" i="6"/>
  <c r="X317" i="6" s="1"/>
  <c r="Y317" i="6" s="1"/>
  <c r="R318" i="6"/>
  <c r="AE385" i="5"/>
  <c r="AF385" i="5" s="1"/>
  <c r="L1" i="3" s="1" a="1"/>
  <c r="L1" i="3" s="1"/>
  <c r="AF383" i="5"/>
  <c r="Z316" i="5"/>
  <c r="R318" i="5"/>
  <c r="U317" i="5"/>
  <c r="X317" i="5" s="1"/>
  <c r="Y317" i="5" s="1"/>
  <c r="L320" i="5" a="1"/>
  <c r="L320" i="5" s="1"/>
  <c r="T319" i="5"/>
  <c r="H318" i="5"/>
  <c r="S317" i="5"/>
  <c r="AC314" i="5"/>
  <c r="AA315" i="5"/>
  <c r="AD314" i="5"/>
  <c r="AG335" i="5" s="1"/>
  <c r="AB314" i="5"/>
  <c r="Z316" i="4"/>
  <c r="AD314" i="4"/>
  <c r="AG335" i="4" s="1"/>
  <c r="AB314" i="4"/>
  <c r="U317" i="4"/>
  <c r="X317" i="4" s="1"/>
  <c r="Y317" i="4" s="1"/>
  <c r="R318" i="4"/>
  <c r="AC314" i="4"/>
  <c r="AA315" i="4"/>
  <c r="L320" i="4" a="1"/>
  <c r="L320" i="4" s="1"/>
  <c r="T319" i="4"/>
  <c r="H318" i="4"/>
  <c r="S317" i="4"/>
  <c r="Z316" i="1"/>
  <c r="H318" i="1"/>
  <c r="S317" i="1"/>
  <c r="L320" i="1" a="1"/>
  <c r="L320" i="1" s="1"/>
  <c r="T319" i="1"/>
  <c r="AE385" i="1"/>
  <c r="AF385" i="1" s="1"/>
  <c r="AF383" i="1"/>
  <c r="U317" i="1"/>
  <c r="X317" i="1" s="1"/>
  <c r="Y317" i="1" s="1"/>
  <c r="R318" i="1"/>
  <c r="AD314" i="1"/>
  <c r="AG335" i="1" s="1"/>
  <c r="AB314" i="1"/>
  <c r="AC314" i="1"/>
  <c r="AA315" i="1"/>
  <c r="AF314" i="11" l="1"/>
  <c r="AG335" i="11"/>
  <c r="AE379" i="7"/>
  <c r="AF377" i="7"/>
  <c r="AE378" i="7"/>
  <c r="AF376" i="7"/>
  <c r="AE378" i="6"/>
  <c r="AF376" i="6"/>
  <c r="AF375" i="6"/>
  <c r="AE377" i="6"/>
  <c r="Z317" i="11"/>
  <c r="AD315" i="11"/>
  <c r="AB315" i="11"/>
  <c r="U318" i="11"/>
  <c r="X318" i="11" s="1"/>
  <c r="Y318" i="11" s="1"/>
  <c r="R319" i="11"/>
  <c r="H319" i="11"/>
  <c r="S318" i="11"/>
  <c r="L321" i="11" a="1"/>
  <c r="L321" i="11" s="1"/>
  <c r="T320" i="11"/>
  <c r="AC315" i="11"/>
  <c r="AE315" i="11" s="1"/>
  <c r="AA316" i="11"/>
  <c r="Z317" i="10"/>
  <c r="AB315" i="10"/>
  <c r="AD315" i="10"/>
  <c r="AG336" i="10" s="1"/>
  <c r="R319" i="10"/>
  <c r="U318" i="10"/>
  <c r="X318" i="10" s="1"/>
  <c r="Y318" i="10" s="1"/>
  <c r="T319" i="10"/>
  <c r="L320" i="10" a="1"/>
  <c r="L320" i="10" s="1"/>
  <c r="AC315" i="10"/>
  <c r="AA316" i="10"/>
  <c r="S318" i="10"/>
  <c r="H319" i="10"/>
  <c r="Z317" i="9"/>
  <c r="AD315" i="9"/>
  <c r="AG336" i="9" s="1"/>
  <c r="AB315" i="9"/>
  <c r="L320" i="9" a="1"/>
  <c r="L320" i="9" s="1"/>
  <c r="T319" i="9"/>
  <c r="AC315" i="9"/>
  <c r="AA316" i="9"/>
  <c r="S318" i="9"/>
  <c r="H319" i="9"/>
  <c r="R319" i="9"/>
  <c r="U318" i="9"/>
  <c r="X318" i="9" s="1"/>
  <c r="Y318" i="9" s="1"/>
  <c r="Z317" i="8"/>
  <c r="AD315" i="8"/>
  <c r="AG336" i="8" s="1"/>
  <c r="AB315" i="8"/>
  <c r="L321" i="8" a="1"/>
  <c r="L321" i="8" s="1"/>
  <c r="T320" i="8"/>
  <c r="U318" i="8"/>
  <c r="X318" i="8" s="1"/>
  <c r="Y318" i="8" s="1"/>
  <c r="R319" i="8"/>
  <c r="S318" i="8"/>
  <c r="H319" i="8"/>
  <c r="AC315" i="8"/>
  <c r="AA316" i="8"/>
  <c r="Z317" i="7"/>
  <c r="T319" i="7"/>
  <c r="L320" i="7" a="1"/>
  <c r="L320" i="7" s="1"/>
  <c r="AB315" i="7"/>
  <c r="AD315" i="7"/>
  <c r="AG336" i="7" s="1"/>
  <c r="H319" i="7"/>
  <c r="S318" i="7"/>
  <c r="AA316" i="7"/>
  <c r="AC315" i="7"/>
  <c r="R319" i="7"/>
  <c r="U318" i="7"/>
  <c r="X318" i="7" s="1"/>
  <c r="Y318" i="7" s="1"/>
  <c r="Z317" i="6"/>
  <c r="H319" i="6"/>
  <c r="S318" i="6"/>
  <c r="L321" i="6" a="1"/>
  <c r="L321" i="6" s="1"/>
  <c r="T320" i="6"/>
  <c r="AC315" i="6"/>
  <c r="AA316" i="6"/>
  <c r="U318" i="6"/>
  <c r="X318" i="6" s="1"/>
  <c r="Y318" i="6" s="1"/>
  <c r="R319" i="6"/>
  <c r="AD315" i="6"/>
  <c r="AG336" i="6" s="1"/>
  <c r="AB315" i="6"/>
  <c r="Z317" i="5"/>
  <c r="AD315" i="5"/>
  <c r="AG336" i="5" s="1"/>
  <c r="AB315" i="5"/>
  <c r="S318" i="5"/>
  <c r="H319" i="5"/>
  <c r="AC315" i="5"/>
  <c r="AA316" i="5"/>
  <c r="L321" i="5" a="1"/>
  <c r="L321" i="5" s="1"/>
  <c r="T320" i="5"/>
  <c r="U318" i="5"/>
  <c r="X318" i="5" s="1"/>
  <c r="Y318" i="5" s="1"/>
  <c r="R319" i="5"/>
  <c r="Z317" i="4"/>
  <c r="H319" i="4"/>
  <c r="S318" i="4"/>
  <c r="L321" i="4" a="1"/>
  <c r="L321" i="4" s="1"/>
  <c r="T320" i="4"/>
  <c r="AC315" i="4"/>
  <c r="AA316" i="4"/>
  <c r="AD315" i="4"/>
  <c r="AG336" i="4" s="1"/>
  <c r="AB315" i="4"/>
  <c r="U318" i="4"/>
  <c r="X318" i="4" s="1"/>
  <c r="Y318" i="4" s="1"/>
  <c r="R319" i="4"/>
  <c r="Z317" i="1"/>
  <c r="AD315" i="1"/>
  <c r="AG336" i="1" s="1"/>
  <c r="AB315" i="1"/>
  <c r="U318" i="1"/>
  <c r="X318" i="1" s="1"/>
  <c r="Y318" i="1" s="1"/>
  <c r="R319" i="1"/>
  <c r="L321" i="1" a="1"/>
  <c r="L321" i="1" s="1"/>
  <c r="T320" i="1"/>
  <c r="AC315" i="1"/>
  <c r="AA316" i="1"/>
  <c r="H319" i="1"/>
  <c r="S318" i="1"/>
  <c r="AF315" i="11" l="1"/>
  <c r="AG336" i="11" s="1"/>
  <c r="AF378" i="7"/>
  <c r="AE380" i="7"/>
  <c r="AE381" i="7"/>
  <c r="AF379" i="7"/>
  <c r="AF377" i="6"/>
  <c r="AE379" i="6"/>
  <c r="AF378" i="6"/>
  <c r="AE380" i="6"/>
  <c r="Z318" i="11"/>
  <c r="AD316" i="11"/>
  <c r="AB316" i="11"/>
  <c r="L322" i="11" a="1"/>
  <c r="L322" i="11" s="1"/>
  <c r="T321" i="11"/>
  <c r="U319" i="11"/>
  <c r="X319" i="11" s="1"/>
  <c r="Y319" i="11" s="1"/>
  <c r="R320" i="11"/>
  <c r="AC316" i="11"/>
  <c r="AE316" i="11" s="1"/>
  <c r="AA317" i="11"/>
  <c r="H320" i="11"/>
  <c r="S319" i="11"/>
  <c r="Z318" i="10"/>
  <c r="T320" i="10"/>
  <c r="L321" i="10" a="1"/>
  <c r="L321" i="10" s="1"/>
  <c r="AD316" i="10"/>
  <c r="AG337" i="10" s="1"/>
  <c r="AB316" i="10"/>
  <c r="AC316" i="10"/>
  <c r="AA317" i="10"/>
  <c r="S319" i="10"/>
  <c r="H320" i="10"/>
  <c r="U319" i="10"/>
  <c r="X319" i="10" s="1"/>
  <c r="Y319" i="10" s="1"/>
  <c r="R320" i="10"/>
  <c r="Z318" i="9"/>
  <c r="U319" i="9"/>
  <c r="X319" i="9" s="1"/>
  <c r="Y319" i="9" s="1"/>
  <c r="R320" i="9"/>
  <c r="H320" i="9"/>
  <c r="S319" i="9"/>
  <c r="AD316" i="9"/>
  <c r="AG337" i="9" s="1"/>
  <c r="AB316" i="9"/>
  <c r="AC316" i="9"/>
  <c r="AA317" i="9"/>
  <c r="L321" i="9" a="1"/>
  <c r="L321" i="9" s="1"/>
  <c r="T320" i="9"/>
  <c r="Z318" i="8"/>
  <c r="H320" i="8"/>
  <c r="S319" i="8"/>
  <c r="AD316" i="8"/>
  <c r="AG337" i="8" s="1"/>
  <c r="AB316" i="8"/>
  <c r="T321" i="8"/>
  <c r="L322" i="8" a="1"/>
  <c r="L322" i="8" s="1"/>
  <c r="AC316" i="8"/>
  <c r="AA317" i="8"/>
  <c r="U319" i="8"/>
  <c r="X319" i="8" s="1"/>
  <c r="Y319" i="8" s="1"/>
  <c r="R320" i="8"/>
  <c r="Z318" i="7"/>
  <c r="R320" i="7"/>
  <c r="U319" i="7"/>
  <c r="X319" i="7" s="1"/>
  <c r="Y319" i="7" s="1"/>
  <c r="S319" i="7"/>
  <c r="H320" i="7"/>
  <c r="AD316" i="7"/>
  <c r="AG337" i="7" s="1"/>
  <c r="AB316" i="7"/>
  <c r="AC316" i="7"/>
  <c r="AA317" i="7"/>
  <c r="T320" i="7"/>
  <c r="L321" i="7" a="1"/>
  <c r="L321" i="7" s="1"/>
  <c r="Z318" i="6"/>
  <c r="AD316" i="6"/>
  <c r="AG337" i="6" s="1"/>
  <c r="AB316" i="6"/>
  <c r="U319" i="6"/>
  <c r="X319" i="6" s="1"/>
  <c r="Y319" i="6" s="1"/>
  <c r="R320" i="6"/>
  <c r="L322" i="6" a="1"/>
  <c r="L322" i="6" s="1"/>
  <c r="T321" i="6"/>
  <c r="AC316" i="6"/>
  <c r="AA317" i="6"/>
  <c r="H320" i="6"/>
  <c r="S319" i="6"/>
  <c r="Z318" i="5"/>
  <c r="L322" i="5" a="1"/>
  <c r="L322" i="5" s="1"/>
  <c r="T321" i="5"/>
  <c r="U319" i="5"/>
  <c r="X319" i="5" s="1"/>
  <c r="Y319" i="5" s="1"/>
  <c r="R320" i="5"/>
  <c r="AD316" i="5"/>
  <c r="AG337" i="5" s="1"/>
  <c r="AB316" i="5"/>
  <c r="H320" i="5"/>
  <c r="S319" i="5"/>
  <c r="AC316" i="5"/>
  <c r="AA317" i="5"/>
  <c r="Z318" i="4"/>
  <c r="R320" i="4"/>
  <c r="U319" i="4"/>
  <c r="X319" i="4" s="1"/>
  <c r="Y319" i="4" s="1"/>
  <c r="AD316" i="4"/>
  <c r="AG337" i="4" s="1"/>
  <c r="AB316" i="4"/>
  <c r="AA317" i="4"/>
  <c r="AC316" i="4"/>
  <c r="T321" i="4"/>
  <c r="L322" i="4" a="1"/>
  <c r="L322" i="4" s="1"/>
  <c r="H320" i="4"/>
  <c r="S319" i="4"/>
  <c r="Z318" i="1"/>
  <c r="H320" i="1"/>
  <c r="S319" i="1"/>
  <c r="AD316" i="1"/>
  <c r="AG337" i="1" s="1"/>
  <c r="AB316" i="1"/>
  <c r="U319" i="1"/>
  <c r="X319" i="1" s="1"/>
  <c r="Y319" i="1" s="1"/>
  <c r="R320" i="1"/>
  <c r="L322" i="1" a="1"/>
  <c r="L322" i="1" s="1"/>
  <c r="T321" i="1"/>
  <c r="AC316" i="1"/>
  <c r="AA317" i="1"/>
  <c r="AF316" i="11" l="1"/>
  <c r="AG337" i="11" s="1"/>
  <c r="AF381" i="7"/>
  <c r="AE383" i="7"/>
  <c r="AF380" i="7"/>
  <c r="AE382" i="7"/>
  <c r="AF380" i="6"/>
  <c r="AE382" i="6"/>
  <c r="AF379" i="6"/>
  <c r="AE381" i="6"/>
  <c r="Z319" i="11"/>
  <c r="AD317" i="11"/>
  <c r="AB317" i="11"/>
  <c r="H321" i="11"/>
  <c r="S320" i="11"/>
  <c r="L323" i="11" a="1"/>
  <c r="L323" i="11" s="1"/>
  <c r="T322" i="11"/>
  <c r="AC317" i="11"/>
  <c r="AE317" i="11" s="1"/>
  <c r="AA318" i="11"/>
  <c r="U320" i="11"/>
  <c r="X320" i="11" s="1"/>
  <c r="Y320" i="11" s="1"/>
  <c r="R321" i="11"/>
  <c r="Z319" i="10"/>
  <c r="T321" i="10"/>
  <c r="L322" i="10" a="1"/>
  <c r="L322" i="10" s="1"/>
  <c r="H321" i="10"/>
  <c r="S320" i="10"/>
  <c r="U320" i="10"/>
  <c r="X320" i="10" s="1"/>
  <c r="Y320" i="10" s="1"/>
  <c r="R321" i="10"/>
  <c r="AC317" i="10"/>
  <c r="AA318" i="10"/>
  <c r="AD317" i="10"/>
  <c r="AG338" i="10" s="1"/>
  <c r="AB317" i="10"/>
  <c r="Z319" i="9"/>
  <c r="AD317" i="9"/>
  <c r="AG338" i="9" s="1"/>
  <c r="AB317" i="9"/>
  <c r="R321" i="9"/>
  <c r="U320" i="9"/>
  <c r="X320" i="9" s="1"/>
  <c r="Y320" i="9" s="1"/>
  <c r="L322" i="9" a="1"/>
  <c r="L322" i="9" s="1"/>
  <c r="T321" i="9"/>
  <c r="H321" i="9"/>
  <c r="S320" i="9"/>
  <c r="AC317" i="9"/>
  <c r="AA318" i="9"/>
  <c r="Z319" i="8"/>
  <c r="R321" i="8"/>
  <c r="U320" i="8"/>
  <c r="X320" i="8" s="1"/>
  <c r="Y320" i="8" s="1"/>
  <c r="AD317" i="8"/>
  <c r="AG338" i="8" s="1"/>
  <c r="AB317" i="8"/>
  <c r="H321" i="8"/>
  <c r="S320" i="8"/>
  <c r="T322" i="8"/>
  <c r="L323" i="8" a="1"/>
  <c r="L323" i="8" s="1"/>
  <c r="AC317" i="8"/>
  <c r="AA318" i="8"/>
  <c r="Z319" i="7"/>
  <c r="S320" i="7"/>
  <c r="H321" i="7"/>
  <c r="U320" i="7"/>
  <c r="X320" i="7" s="1"/>
  <c r="Y320" i="7" s="1"/>
  <c r="R321" i="7"/>
  <c r="T321" i="7"/>
  <c r="L322" i="7" a="1"/>
  <c r="L322" i="7" s="1"/>
  <c r="AC317" i="7"/>
  <c r="AA318" i="7"/>
  <c r="AD317" i="7"/>
  <c r="AG338" i="7" s="1"/>
  <c r="AB317" i="7"/>
  <c r="Z319" i="6"/>
  <c r="H321" i="6"/>
  <c r="S320" i="6"/>
  <c r="AD317" i="6"/>
  <c r="AG338" i="6" s="1"/>
  <c r="AB317" i="6"/>
  <c r="U320" i="6"/>
  <c r="X320" i="6" s="1"/>
  <c r="Y320" i="6" s="1"/>
  <c r="R321" i="6"/>
  <c r="AC317" i="6"/>
  <c r="AA318" i="6"/>
  <c r="L323" i="6" a="1"/>
  <c r="L323" i="6" s="1"/>
  <c r="T322" i="6"/>
  <c r="Z319" i="5"/>
  <c r="AD317" i="5"/>
  <c r="AG338" i="5" s="1"/>
  <c r="AB317" i="5"/>
  <c r="H321" i="5"/>
  <c r="S320" i="5"/>
  <c r="U320" i="5"/>
  <c r="X320" i="5" s="1"/>
  <c r="Y320" i="5" s="1"/>
  <c r="R321" i="5"/>
  <c r="AC317" i="5"/>
  <c r="AA318" i="5"/>
  <c r="L323" i="5" a="1"/>
  <c r="L323" i="5" s="1"/>
  <c r="T322" i="5"/>
  <c r="Z319" i="4"/>
  <c r="H321" i="4"/>
  <c r="S320" i="4"/>
  <c r="AB317" i="4"/>
  <c r="AD317" i="4"/>
  <c r="AG338" i="4" s="1"/>
  <c r="T322" i="4"/>
  <c r="L323" i="4" a="1"/>
  <c r="L323" i="4" s="1"/>
  <c r="R321" i="4"/>
  <c r="U320" i="4"/>
  <c r="X320" i="4" s="1"/>
  <c r="Y320" i="4" s="1"/>
  <c r="AA318" i="4"/>
  <c r="AC317" i="4"/>
  <c r="Z319" i="1"/>
  <c r="AD317" i="1"/>
  <c r="AG338" i="1" s="1"/>
  <c r="AB317" i="1"/>
  <c r="R321" i="1"/>
  <c r="U320" i="1"/>
  <c r="X320" i="1" s="1"/>
  <c r="Y320" i="1" s="1"/>
  <c r="AC317" i="1"/>
  <c r="AA318" i="1"/>
  <c r="T322" i="1"/>
  <c r="L323" i="1" a="1"/>
  <c r="L323" i="1" s="1"/>
  <c r="H321" i="1"/>
  <c r="S320" i="1"/>
  <c r="AF317" i="11" l="1"/>
  <c r="AG338" i="11" s="1"/>
  <c r="AE384" i="7"/>
  <c r="AF384" i="7" s="1"/>
  <c r="AF382" i="7"/>
  <c r="AF383" i="7"/>
  <c r="AE385" i="7"/>
  <c r="AF385" i="7" s="1"/>
  <c r="T1" i="3" s="1" a="1"/>
  <c r="T1" i="3" s="1"/>
  <c r="AF381" i="6"/>
  <c r="AE383" i="6"/>
  <c r="AE384" i="6"/>
  <c r="AF384" i="6" s="1"/>
  <c r="AF382" i="6"/>
  <c r="Z320" i="11"/>
  <c r="U321" i="11"/>
  <c r="X321" i="11" s="1"/>
  <c r="Y321" i="11" s="1"/>
  <c r="R322" i="11"/>
  <c r="AD318" i="11"/>
  <c r="AB318" i="11"/>
  <c r="AA319" i="11"/>
  <c r="AC318" i="11"/>
  <c r="AE318" i="11" s="1"/>
  <c r="L324" i="11" a="1"/>
  <c r="L324" i="11" s="1"/>
  <c r="T323" i="11"/>
  <c r="H322" i="11"/>
  <c r="S321" i="11"/>
  <c r="Z320" i="10"/>
  <c r="L323" i="10" a="1"/>
  <c r="L323" i="10" s="1"/>
  <c r="T322" i="10"/>
  <c r="AD318" i="10"/>
  <c r="AG339" i="10" s="1"/>
  <c r="AB318" i="10"/>
  <c r="U321" i="10"/>
  <c r="X321" i="10" s="1"/>
  <c r="Y321" i="10" s="1"/>
  <c r="R322" i="10"/>
  <c r="H322" i="10"/>
  <c r="S321" i="10"/>
  <c r="AC318" i="10"/>
  <c r="AA319" i="10"/>
  <c r="Z320" i="9"/>
  <c r="H322" i="9"/>
  <c r="S321" i="9"/>
  <c r="R322" i="9"/>
  <c r="U321" i="9"/>
  <c r="X321" i="9" s="1"/>
  <c r="Y321" i="9" s="1"/>
  <c r="T322" i="9"/>
  <c r="L323" i="9" a="1"/>
  <c r="L323" i="9" s="1"/>
  <c r="AD318" i="9"/>
  <c r="AG339" i="9" s="1"/>
  <c r="AB318" i="9"/>
  <c r="AC318" i="9"/>
  <c r="AA319" i="9"/>
  <c r="Z320" i="8"/>
  <c r="L324" i="8" a="1"/>
  <c r="L324" i="8" s="1"/>
  <c r="T323" i="8"/>
  <c r="U321" i="8"/>
  <c r="X321" i="8" s="1"/>
  <c r="Y321" i="8" s="1"/>
  <c r="R322" i="8"/>
  <c r="AD318" i="8"/>
  <c r="AG339" i="8" s="1"/>
  <c r="AB318" i="8"/>
  <c r="AA319" i="8"/>
  <c r="AC318" i="8"/>
  <c r="H322" i="8"/>
  <c r="S321" i="8"/>
  <c r="Z320" i="7"/>
  <c r="L323" i="7" a="1"/>
  <c r="L323" i="7" s="1"/>
  <c r="T322" i="7"/>
  <c r="U321" i="7"/>
  <c r="X321" i="7" s="1"/>
  <c r="Y321" i="7" s="1"/>
  <c r="R322" i="7"/>
  <c r="AD318" i="7"/>
  <c r="AG339" i="7" s="1"/>
  <c r="AB318" i="7"/>
  <c r="AC318" i="7"/>
  <c r="AA319" i="7"/>
  <c r="H322" i="7"/>
  <c r="S321" i="7"/>
  <c r="Z320" i="6"/>
  <c r="U321" i="6"/>
  <c r="X321" i="6" s="1"/>
  <c r="Y321" i="6" s="1"/>
  <c r="R322" i="6"/>
  <c r="AD318" i="6"/>
  <c r="AG339" i="6" s="1"/>
  <c r="AB318" i="6"/>
  <c r="H322" i="6"/>
  <c r="S321" i="6"/>
  <c r="L324" i="6" a="1"/>
  <c r="L324" i="6" s="1"/>
  <c r="T323" i="6"/>
  <c r="AC318" i="6"/>
  <c r="AA319" i="6"/>
  <c r="Z320" i="5"/>
  <c r="AD318" i="5"/>
  <c r="AG339" i="5" s="1"/>
  <c r="AB318" i="5"/>
  <c r="U321" i="5"/>
  <c r="X321" i="5" s="1"/>
  <c r="Y321" i="5" s="1"/>
  <c r="R322" i="5"/>
  <c r="AA319" i="5"/>
  <c r="AC318" i="5"/>
  <c r="L324" i="5" a="1"/>
  <c r="L324" i="5" s="1"/>
  <c r="T323" i="5"/>
  <c r="H322" i="5"/>
  <c r="S321" i="5"/>
  <c r="Z320" i="4"/>
  <c r="T323" i="4"/>
  <c r="L324" i="4" a="1"/>
  <c r="L324" i="4" s="1"/>
  <c r="AD318" i="4"/>
  <c r="AG339" i="4" s="1"/>
  <c r="AB318" i="4"/>
  <c r="AC318" i="4"/>
  <c r="AA319" i="4"/>
  <c r="R322" i="4"/>
  <c r="U321" i="4"/>
  <c r="X321" i="4" s="1"/>
  <c r="Y321" i="4" s="1"/>
  <c r="S321" i="4"/>
  <c r="H322" i="4"/>
  <c r="Z320" i="1"/>
  <c r="T323" i="1"/>
  <c r="L324" i="1" a="1"/>
  <c r="L324" i="1" s="1"/>
  <c r="S321" i="1"/>
  <c r="H322" i="1"/>
  <c r="R322" i="1"/>
  <c r="U321" i="1"/>
  <c r="X321" i="1" s="1"/>
  <c r="Y321" i="1" s="1"/>
  <c r="AB318" i="1"/>
  <c r="AD318" i="1"/>
  <c r="AG339" i="1" s="1"/>
  <c r="AA319" i="1"/>
  <c r="AC318" i="1"/>
  <c r="AF318" i="11" l="1"/>
  <c r="AG339" i="11" s="1"/>
  <c r="AF383" i="6"/>
  <c r="AE385" i="6"/>
  <c r="AF385" i="6" s="1"/>
  <c r="P1" i="3" s="1" a="1"/>
  <c r="P1" i="3" s="1"/>
  <c r="Z321" i="11"/>
  <c r="R323" i="11"/>
  <c r="U322" i="11"/>
  <c r="X322" i="11" s="1"/>
  <c r="Y322" i="11" s="1"/>
  <c r="T324" i="11"/>
  <c r="L325" i="11" a="1"/>
  <c r="L325" i="11" s="1"/>
  <c r="AA320" i="11"/>
  <c r="AC319" i="11"/>
  <c r="AE319" i="11" s="1"/>
  <c r="H323" i="11"/>
  <c r="S322" i="11"/>
  <c r="AD319" i="11"/>
  <c r="AB319" i="11"/>
  <c r="Z321" i="10"/>
  <c r="L324" i="10" a="1"/>
  <c r="L324" i="10" s="1"/>
  <c r="T323" i="10"/>
  <c r="AD319" i="10"/>
  <c r="AG340" i="10" s="1"/>
  <c r="AB319" i="10"/>
  <c r="U322" i="10"/>
  <c r="X322" i="10" s="1"/>
  <c r="Y322" i="10" s="1"/>
  <c r="R323" i="10"/>
  <c r="AC319" i="10"/>
  <c r="AA320" i="10"/>
  <c r="H323" i="10"/>
  <c r="S322" i="10"/>
  <c r="Z321" i="9"/>
  <c r="T323" i="9"/>
  <c r="L324" i="9" a="1"/>
  <c r="L324" i="9" s="1"/>
  <c r="AD319" i="9"/>
  <c r="AG340" i="9" s="1"/>
  <c r="AB319" i="9"/>
  <c r="H323" i="9"/>
  <c r="S322" i="9"/>
  <c r="R323" i="9"/>
  <c r="U322" i="9"/>
  <c r="X322" i="9" s="1"/>
  <c r="Y322" i="9" s="1"/>
  <c r="AA320" i="9"/>
  <c r="AC319" i="9"/>
  <c r="Z321" i="8"/>
  <c r="T324" i="8"/>
  <c r="L325" i="8" a="1"/>
  <c r="L325" i="8" s="1"/>
  <c r="H323" i="8"/>
  <c r="S322" i="8"/>
  <c r="AD319" i="8"/>
  <c r="AG340" i="8" s="1"/>
  <c r="AB319" i="8"/>
  <c r="AC319" i="8"/>
  <c r="AA320" i="8"/>
  <c r="U322" i="8"/>
  <c r="X322" i="8" s="1"/>
  <c r="Y322" i="8" s="1"/>
  <c r="R323" i="8"/>
  <c r="Z321" i="7"/>
  <c r="L324" i="7" a="1"/>
  <c r="L324" i="7" s="1"/>
  <c r="T323" i="7"/>
  <c r="H323" i="7"/>
  <c r="S322" i="7"/>
  <c r="AC319" i="7"/>
  <c r="AA320" i="7"/>
  <c r="AD319" i="7"/>
  <c r="AG340" i="7" s="1"/>
  <c r="AB319" i="7"/>
  <c r="U322" i="7"/>
  <c r="X322" i="7" s="1"/>
  <c r="Y322" i="7" s="1"/>
  <c r="R323" i="7"/>
  <c r="Z321" i="6"/>
  <c r="L325" i="6" a="1"/>
  <c r="L325" i="6" s="1"/>
  <c r="T324" i="6"/>
  <c r="AD319" i="6"/>
  <c r="AG340" i="6" s="1"/>
  <c r="AB319" i="6"/>
  <c r="U322" i="6"/>
  <c r="X322" i="6" s="1"/>
  <c r="Y322" i="6" s="1"/>
  <c r="R323" i="6"/>
  <c r="H323" i="6"/>
  <c r="S322" i="6"/>
  <c r="AA320" i="6"/>
  <c r="AC319" i="6"/>
  <c r="Z321" i="5"/>
  <c r="T324" i="5"/>
  <c r="L325" i="5" a="1"/>
  <c r="L325" i="5" s="1"/>
  <c r="R323" i="5"/>
  <c r="U322" i="5"/>
  <c r="X322" i="5" s="1"/>
  <c r="Y322" i="5" s="1"/>
  <c r="AA320" i="5"/>
  <c r="AC319" i="5"/>
  <c r="H323" i="5"/>
  <c r="S322" i="5"/>
  <c r="AD319" i="5"/>
  <c r="AG340" i="5" s="1"/>
  <c r="AB319" i="5"/>
  <c r="Z321" i="4"/>
  <c r="AD319" i="4"/>
  <c r="AG340" i="4" s="1"/>
  <c r="AB319" i="4"/>
  <c r="S322" i="4"/>
  <c r="H323" i="4"/>
  <c r="U322" i="4"/>
  <c r="X322" i="4" s="1"/>
  <c r="Y322" i="4" s="1"/>
  <c r="R323" i="4"/>
  <c r="AC319" i="4"/>
  <c r="AA320" i="4"/>
  <c r="L325" i="4" a="1"/>
  <c r="L325" i="4" s="1"/>
  <c r="T324" i="4"/>
  <c r="Z321" i="1"/>
  <c r="R323" i="1"/>
  <c r="U322" i="1"/>
  <c r="X322" i="1" s="1"/>
  <c r="Y322" i="1" s="1"/>
  <c r="T324" i="1"/>
  <c r="L325" i="1" a="1"/>
  <c r="L325" i="1" s="1"/>
  <c r="AC319" i="1"/>
  <c r="AA320" i="1"/>
  <c r="AB319" i="1"/>
  <c r="AD319" i="1"/>
  <c r="AG340" i="1" s="1"/>
  <c r="H323" i="1"/>
  <c r="S322" i="1"/>
  <c r="AF319" i="11" l="1"/>
  <c r="AG340" i="11" s="1"/>
  <c r="Z322" i="11"/>
  <c r="S323" i="11"/>
  <c r="H324" i="11"/>
  <c r="R324" i="11"/>
  <c r="U323" i="11"/>
  <c r="X323" i="11" s="1"/>
  <c r="Y323" i="11" s="1"/>
  <c r="AB320" i="11"/>
  <c r="AD320" i="11"/>
  <c r="AC320" i="11"/>
  <c r="AE320" i="11" s="1"/>
  <c r="AA321" i="11"/>
  <c r="T325" i="11"/>
  <c r="L326" i="11" a="1"/>
  <c r="L326" i="11" s="1"/>
  <c r="Z322" i="10"/>
  <c r="H324" i="10"/>
  <c r="S323" i="10"/>
  <c r="L325" i="10" a="1"/>
  <c r="L325" i="10" s="1"/>
  <c r="T324" i="10"/>
  <c r="AD320" i="10"/>
  <c r="AG341" i="10" s="1"/>
  <c r="AB320" i="10"/>
  <c r="AC320" i="10"/>
  <c r="AA321" i="10"/>
  <c r="U323" i="10"/>
  <c r="X323" i="10" s="1"/>
  <c r="Y323" i="10" s="1"/>
  <c r="R324" i="10"/>
  <c r="Z322" i="9"/>
  <c r="AB320" i="9"/>
  <c r="AD320" i="9"/>
  <c r="AG341" i="9" s="1"/>
  <c r="T324" i="9"/>
  <c r="L325" i="9" a="1"/>
  <c r="L325" i="9" s="1"/>
  <c r="H324" i="9"/>
  <c r="S323" i="9"/>
  <c r="R324" i="9"/>
  <c r="U323" i="9"/>
  <c r="X323" i="9" s="1"/>
  <c r="Y323" i="9" s="1"/>
  <c r="AC320" i="9"/>
  <c r="AA321" i="9"/>
  <c r="Z322" i="8"/>
  <c r="R324" i="8"/>
  <c r="U323" i="8"/>
  <c r="X323" i="8" s="1"/>
  <c r="Y323" i="8" s="1"/>
  <c r="H324" i="8"/>
  <c r="S323" i="8"/>
  <c r="L326" i="8" a="1"/>
  <c r="L326" i="8" s="1"/>
  <c r="T325" i="8"/>
  <c r="AB320" i="8"/>
  <c r="AD320" i="8"/>
  <c r="AG341" i="8" s="1"/>
  <c r="AC320" i="8"/>
  <c r="AA321" i="8"/>
  <c r="Z322" i="7"/>
  <c r="U323" i="7"/>
  <c r="X323" i="7" s="1"/>
  <c r="Y323" i="7" s="1"/>
  <c r="R324" i="7"/>
  <c r="L325" i="7" a="1"/>
  <c r="L325" i="7" s="1"/>
  <c r="T324" i="7"/>
  <c r="H324" i="7"/>
  <c r="S323" i="7"/>
  <c r="AC320" i="7"/>
  <c r="AA321" i="7"/>
  <c r="AD320" i="7"/>
  <c r="AG341" i="7" s="1"/>
  <c r="AB320" i="7"/>
  <c r="Z322" i="6"/>
  <c r="R324" i="6"/>
  <c r="U323" i="6"/>
  <c r="X323" i="6" s="1"/>
  <c r="Y323" i="6" s="1"/>
  <c r="H324" i="6"/>
  <c r="S323" i="6"/>
  <c r="AB320" i="6"/>
  <c r="AD320" i="6"/>
  <c r="AG341" i="6" s="1"/>
  <c r="AA321" i="6"/>
  <c r="AC320" i="6"/>
  <c r="T325" i="6"/>
  <c r="L326" i="6" a="1"/>
  <c r="L326" i="6" s="1"/>
  <c r="Z322" i="5"/>
  <c r="AB320" i="5"/>
  <c r="AD320" i="5"/>
  <c r="AG341" i="5" s="1"/>
  <c r="S323" i="5"/>
  <c r="H324" i="5"/>
  <c r="R324" i="5"/>
  <c r="U323" i="5"/>
  <c r="X323" i="5" s="1"/>
  <c r="Y323" i="5" s="1"/>
  <c r="AC320" i="5"/>
  <c r="AA321" i="5"/>
  <c r="T325" i="5"/>
  <c r="L326" i="5" a="1"/>
  <c r="L326" i="5" s="1"/>
  <c r="Z322" i="4"/>
  <c r="L326" i="4" a="1"/>
  <c r="L326" i="4" s="1"/>
  <c r="T325" i="4"/>
  <c r="U323" i="4"/>
  <c r="X323" i="4" s="1"/>
  <c r="Y323" i="4" s="1"/>
  <c r="R324" i="4"/>
  <c r="AD320" i="4"/>
  <c r="AG341" i="4" s="1"/>
  <c r="AB320" i="4"/>
  <c r="H324" i="4"/>
  <c r="S323" i="4"/>
  <c r="AC320" i="4"/>
  <c r="AA321" i="4"/>
  <c r="Z322" i="1"/>
  <c r="H324" i="1"/>
  <c r="S323" i="1"/>
  <c r="AB320" i="1"/>
  <c r="AD320" i="1"/>
  <c r="AG341" i="1" s="1"/>
  <c r="L326" i="1" a="1"/>
  <c r="L326" i="1" s="1"/>
  <c r="T325" i="1"/>
  <c r="U323" i="1"/>
  <c r="X323" i="1" s="1"/>
  <c r="Y323" i="1" s="1"/>
  <c r="R324" i="1"/>
  <c r="AC320" i="1"/>
  <c r="AA321" i="1"/>
  <c r="AF320" i="11" l="1"/>
  <c r="AG341" i="11"/>
  <c r="Z323" i="11"/>
  <c r="S324" i="11"/>
  <c r="H325" i="11"/>
  <c r="T326" i="11"/>
  <c r="L327" i="11" a="1"/>
  <c r="L327" i="11" s="1"/>
  <c r="AD321" i="11"/>
  <c r="AB321" i="11"/>
  <c r="U324" i="11"/>
  <c r="X324" i="11" s="1"/>
  <c r="Y324" i="11" s="1"/>
  <c r="R325" i="11"/>
  <c r="AC321" i="11"/>
  <c r="AE321" i="11" s="1"/>
  <c r="AA322" i="11"/>
  <c r="Z323" i="10"/>
  <c r="U324" i="10"/>
  <c r="X324" i="10" s="1"/>
  <c r="Y324" i="10" s="1"/>
  <c r="R325" i="10"/>
  <c r="L326" i="10" a="1"/>
  <c r="L326" i="10" s="1"/>
  <c r="T325" i="10"/>
  <c r="H325" i="10"/>
  <c r="S324" i="10"/>
  <c r="AD321" i="10"/>
  <c r="AG342" i="10" s="1"/>
  <c r="AB321" i="10"/>
  <c r="AA322" i="10"/>
  <c r="AC321" i="10"/>
  <c r="Z323" i="9"/>
  <c r="L326" i="9" a="1"/>
  <c r="L326" i="9" s="1"/>
  <c r="T325" i="9"/>
  <c r="AD321" i="9"/>
  <c r="AG342" i="9" s="1"/>
  <c r="AB321" i="9"/>
  <c r="U324" i="9"/>
  <c r="X324" i="9" s="1"/>
  <c r="Y324" i="9" s="1"/>
  <c r="R325" i="9"/>
  <c r="H325" i="9"/>
  <c r="S324" i="9"/>
  <c r="AC321" i="9"/>
  <c r="AA322" i="9"/>
  <c r="Z323" i="8"/>
  <c r="AB321" i="8"/>
  <c r="AD321" i="8"/>
  <c r="AG342" i="8" s="1"/>
  <c r="U324" i="8"/>
  <c r="X324" i="8" s="1"/>
  <c r="Y324" i="8" s="1"/>
  <c r="R325" i="8"/>
  <c r="H325" i="8"/>
  <c r="S324" i="8"/>
  <c r="AC321" i="8"/>
  <c r="AA322" i="8"/>
  <c r="L327" i="8" a="1"/>
  <c r="L327" i="8" s="1"/>
  <c r="T326" i="8"/>
  <c r="Z323" i="7"/>
  <c r="H325" i="7"/>
  <c r="S324" i="7"/>
  <c r="L326" i="7" a="1"/>
  <c r="L326" i="7" s="1"/>
  <c r="T325" i="7"/>
  <c r="AC321" i="7"/>
  <c r="AA322" i="7"/>
  <c r="AD321" i="7"/>
  <c r="AG342" i="7" s="1"/>
  <c r="AB321" i="7"/>
  <c r="U324" i="7"/>
  <c r="X324" i="7" s="1"/>
  <c r="Y324" i="7" s="1"/>
  <c r="R325" i="7"/>
  <c r="Z323" i="6"/>
  <c r="T326" i="6"/>
  <c r="L327" i="6" a="1"/>
  <c r="L327" i="6" s="1"/>
  <c r="S324" i="6"/>
  <c r="H325" i="6"/>
  <c r="AB321" i="6"/>
  <c r="AD321" i="6"/>
  <c r="AG342" i="6" s="1"/>
  <c r="R325" i="6"/>
  <c r="U324" i="6"/>
  <c r="X324" i="6" s="1"/>
  <c r="Y324" i="6" s="1"/>
  <c r="AC321" i="6"/>
  <c r="AA322" i="6"/>
  <c r="Z323" i="5"/>
  <c r="T326" i="5"/>
  <c r="L327" i="5" a="1"/>
  <c r="L327" i="5" s="1"/>
  <c r="S324" i="5"/>
  <c r="H325" i="5"/>
  <c r="AA322" i="5"/>
  <c r="AC321" i="5"/>
  <c r="AD321" i="5"/>
  <c r="AG342" i="5" s="1"/>
  <c r="AB321" i="5"/>
  <c r="U324" i="5"/>
  <c r="X324" i="5" s="1"/>
  <c r="Y324" i="5" s="1"/>
  <c r="R325" i="5"/>
  <c r="Z323" i="4"/>
  <c r="AD321" i="4"/>
  <c r="AG342" i="4" s="1"/>
  <c r="AB321" i="4"/>
  <c r="H325" i="4"/>
  <c r="S324" i="4"/>
  <c r="U324" i="4"/>
  <c r="X324" i="4" s="1"/>
  <c r="Y324" i="4" s="1"/>
  <c r="R325" i="4"/>
  <c r="L327" i="4" a="1"/>
  <c r="L327" i="4" s="1"/>
  <c r="T326" i="4"/>
  <c r="AC321" i="4"/>
  <c r="AA322" i="4"/>
  <c r="Z323" i="1"/>
  <c r="L327" i="1" a="1"/>
  <c r="L327" i="1" s="1"/>
  <c r="T326" i="1"/>
  <c r="AC321" i="1"/>
  <c r="AA322" i="1"/>
  <c r="AD321" i="1"/>
  <c r="AG342" i="1" s="1"/>
  <c r="AB321" i="1"/>
  <c r="U324" i="1"/>
  <c r="X324" i="1" s="1"/>
  <c r="Y324" i="1" s="1"/>
  <c r="R325" i="1"/>
  <c r="H325" i="1"/>
  <c r="S324" i="1"/>
  <c r="AF321" i="11" l="1"/>
  <c r="AG342" i="11"/>
  <c r="Z324" i="11"/>
  <c r="AD322" i="11"/>
  <c r="AB322" i="11"/>
  <c r="U325" i="11"/>
  <c r="X325" i="11" s="1"/>
  <c r="Y325" i="11" s="1"/>
  <c r="R326" i="11"/>
  <c r="H326" i="11"/>
  <c r="S325" i="11"/>
  <c r="AC322" i="11"/>
  <c r="AE322" i="11" s="1"/>
  <c r="AA323" i="11"/>
  <c r="L328" i="11" a="1"/>
  <c r="L328" i="11" s="1"/>
  <c r="T327" i="11"/>
  <c r="Z324" i="10"/>
  <c r="R326" i="10"/>
  <c r="U325" i="10"/>
  <c r="X325" i="10" s="1"/>
  <c r="Y325" i="10" s="1"/>
  <c r="AD322" i="10"/>
  <c r="AG343" i="10" s="1"/>
  <c r="AB322" i="10"/>
  <c r="H326" i="10"/>
  <c r="S325" i="10"/>
  <c r="AA323" i="10"/>
  <c r="AC322" i="10"/>
  <c r="L327" i="10" a="1"/>
  <c r="L327" i="10" s="1"/>
  <c r="T326" i="10"/>
  <c r="Z324" i="9"/>
  <c r="R326" i="9"/>
  <c r="U325" i="9"/>
  <c r="X325" i="9" s="1"/>
  <c r="Y325" i="9" s="1"/>
  <c r="AD322" i="9"/>
  <c r="AG343" i="9" s="1"/>
  <c r="AB322" i="9"/>
  <c r="L327" i="9" a="1"/>
  <c r="L327" i="9" s="1"/>
  <c r="T326" i="9"/>
  <c r="S325" i="9"/>
  <c r="H326" i="9"/>
  <c r="AA323" i="9"/>
  <c r="AC322" i="9"/>
  <c r="Z324" i="8"/>
  <c r="AD322" i="8"/>
  <c r="AG343" i="8" s="1"/>
  <c r="AB322" i="8"/>
  <c r="R326" i="8"/>
  <c r="U325" i="8"/>
  <c r="X325" i="8" s="1"/>
  <c r="Y325" i="8" s="1"/>
  <c r="L328" i="8" a="1"/>
  <c r="L328" i="8" s="1"/>
  <c r="T327" i="8"/>
  <c r="AA323" i="8"/>
  <c r="AC322" i="8"/>
  <c r="H326" i="8"/>
  <c r="S325" i="8"/>
  <c r="Z324" i="7"/>
  <c r="L327" i="7" a="1"/>
  <c r="L327" i="7" s="1"/>
  <c r="T326" i="7"/>
  <c r="H326" i="7"/>
  <c r="S325" i="7"/>
  <c r="AB322" i="7"/>
  <c r="AD322" i="7"/>
  <c r="AG343" i="7" s="1"/>
  <c r="AA323" i="7"/>
  <c r="AC322" i="7"/>
  <c r="R326" i="7"/>
  <c r="U325" i="7"/>
  <c r="X325" i="7" s="1"/>
  <c r="Y325" i="7" s="1"/>
  <c r="Z324" i="6"/>
  <c r="AD322" i="6"/>
  <c r="AG343" i="6" s="1"/>
  <c r="AB322" i="6"/>
  <c r="U325" i="6"/>
  <c r="X325" i="6" s="1"/>
  <c r="Y325" i="6" s="1"/>
  <c r="R326" i="6"/>
  <c r="S325" i="6"/>
  <c r="H326" i="6"/>
  <c r="AC322" i="6"/>
  <c r="AA323" i="6"/>
  <c r="L328" i="6" a="1"/>
  <c r="L328" i="6" s="1"/>
  <c r="T327" i="6"/>
  <c r="Z324" i="5"/>
  <c r="R326" i="5"/>
  <c r="U325" i="5"/>
  <c r="X325" i="5" s="1"/>
  <c r="Y325" i="5" s="1"/>
  <c r="AD322" i="5"/>
  <c r="AG343" i="5" s="1"/>
  <c r="AB322" i="5"/>
  <c r="H326" i="5"/>
  <c r="S325" i="5"/>
  <c r="AC322" i="5"/>
  <c r="AA323" i="5"/>
  <c r="L328" i="5" a="1"/>
  <c r="L328" i="5" s="1"/>
  <c r="T327" i="5"/>
  <c r="Z324" i="4"/>
  <c r="AD322" i="4"/>
  <c r="AG343" i="4" s="1"/>
  <c r="AB322" i="4"/>
  <c r="U325" i="4"/>
  <c r="X325" i="4" s="1"/>
  <c r="Y325" i="4" s="1"/>
  <c r="R326" i="4"/>
  <c r="L328" i="4" a="1"/>
  <c r="L328" i="4" s="1"/>
  <c r="T327" i="4"/>
  <c r="AC322" i="4"/>
  <c r="AA323" i="4"/>
  <c r="H326" i="4"/>
  <c r="S325" i="4"/>
  <c r="Z324" i="1"/>
  <c r="H326" i="1"/>
  <c r="S325" i="1"/>
  <c r="R326" i="1"/>
  <c r="U325" i="1"/>
  <c r="X325" i="1" s="1"/>
  <c r="Y325" i="1" s="1"/>
  <c r="AD322" i="1"/>
  <c r="AG343" i="1" s="1"/>
  <c r="AB322" i="1"/>
  <c r="AC322" i="1"/>
  <c r="AA323" i="1"/>
  <c r="T327" i="1"/>
  <c r="L328" i="1" a="1"/>
  <c r="L328" i="1" s="1"/>
  <c r="AF322" i="11" l="1"/>
  <c r="AG343" i="11"/>
  <c r="Z325" i="11"/>
  <c r="L329" i="11" a="1"/>
  <c r="L329" i="11" s="1"/>
  <c r="T328" i="11"/>
  <c r="AD323" i="11"/>
  <c r="AB323" i="11"/>
  <c r="H327" i="11"/>
  <c r="S326" i="11"/>
  <c r="AC323" i="11"/>
  <c r="AE323" i="11" s="1"/>
  <c r="AA324" i="11"/>
  <c r="U326" i="11"/>
  <c r="X326" i="11" s="1"/>
  <c r="Y326" i="11" s="1"/>
  <c r="R327" i="11"/>
  <c r="Z325" i="10"/>
  <c r="AB323" i="10"/>
  <c r="AD323" i="10"/>
  <c r="AG344" i="10" s="1"/>
  <c r="R327" i="10"/>
  <c r="U326" i="10"/>
  <c r="X326" i="10" s="1"/>
  <c r="Y326" i="10" s="1"/>
  <c r="T327" i="10"/>
  <c r="L328" i="10" a="1"/>
  <c r="L328" i="10" s="1"/>
  <c r="S326" i="10"/>
  <c r="H327" i="10"/>
  <c r="AC323" i="10"/>
  <c r="AA324" i="10"/>
  <c r="Z325" i="9"/>
  <c r="AD323" i="9"/>
  <c r="AG344" i="9" s="1"/>
  <c r="AB323" i="9"/>
  <c r="R327" i="9"/>
  <c r="U326" i="9"/>
  <c r="X326" i="9" s="1"/>
  <c r="Y326" i="9" s="1"/>
  <c r="L328" i="9" a="1"/>
  <c r="L328" i="9" s="1"/>
  <c r="T327" i="9"/>
  <c r="AC323" i="9"/>
  <c r="AA324" i="9"/>
  <c r="S326" i="9"/>
  <c r="H327" i="9"/>
  <c r="Z325" i="8"/>
  <c r="AD323" i="8"/>
  <c r="AG344" i="8" s="1"/>
  <c r="AB323" i="8"/>
  <c r="H327" i="8"/>
  <c r="S326" i="8"/>
  <c r="R327" i="8"/>
  <c r="U326" i="8"/>
  <c r="X326" i="8" s="1"/>
  <c r="Y326" i="8" s="1"/>
  <c r="L329" i="8" a="1"/>
  <c r="L329" i="8" s="1"/>
  <c r="T328" i="8"/>
  <c r="AC323" i="8"/>
  <c r="AA324" i="8"/>
  <c r="Z325" i="7"/>
  <c r="R327" i="7"/>
  <c r="U326" i="7"/>
  <c r="X326" i="7" s="1"/>
  <c r="Y326" i="7" s="1"/>
  <c r="T327" i="7"/>
  <c r="L328" i="7" a="1"/>
  <c r="L328" i="7" s="1"/>
  <c r="AB323" i="7"/>
  <c r="AD323" i="7"/>
  <c r="AG344" i="7" s="1"/>
  <c r="H327" i="7"/>
  <c r="S326" i="7"/>
  <c r="AA324" i="7"/>
  <c r="AC323" i="7"/>
  <c r="Z325" i="6"/>
  <c r="L329" i="6" a="1"/>
  <c r="L329" i="6" s="1"/>
  <c r="T328" i="6"/>
  <c r="H327" i="6"/>
  <c r="S326" i="6"/>
  <c r="U326" i="6"/>
  <c r="X326" i="6" s="1"/>
  <c r="Y326" i="6" s="1"/>
  <c r="R327" i="6"/>
  <c r="AC323" i="6"/>
  <c r="AA324" i="6"/>
  <c r="AD323" i="6"/>
  <c r="AG344" i="6" s="1"/>
  <c r="AB323" i="6"/>
  <c r="Z325" i="5"/>
  <c r="L329" i="5" a="1"/>
  <c r="L329" i="5" s="1"/>
  <c r="T328" i="5"/>
  <c r="S326" i="5"/>
  <c r="H327" i="5"/>
  <c r="AD323" i="5"/>
  <c r="AG344" i="5" s="1"/>
  <c r="AB323" i="5"/>
  <c r="AC323" i="5"/>
  <c r="AA324" i="5"/>
  <c r="U326" i="5"/>
  <c r="X326" i="5" s="1"/>
  <c r="Y326" i="5" s="1"/>
  <c r="R327" i="5"/>
  <c r="Z325" i="4"/>
  <c r="L329" i="4" a="1"/>
  <c r="L329" i="4" s="1"/>
  <c r="T328" i="4"/>
  <c r="H327" i="4"/>
  <c r="S326" i="4"/>
  <c r="AC323" i="4"/>
  <c r="AA324" i="4"/>
  <c r="AD323" i="4"/>
  <c r="AG344" i="4" s="1"/>
  <c r="AB323" i="4"/>
  <c r="U326" i="4"/>
  <c r="X326" i="4" s="1"/>
  <c r="Y326" i="4" s="1"/>
  <c r="R327" i="4"/>
  <c r="Z325" i="1"/>
  <c r="L329" i="1" a="1"/>
  <c r="L329" i="1" s="1"/>
  <c r="T328" i="1"/>
  <c r="AB323" i="1"/>
  <c r="AD323" i="1"/>
  <c r="AG344" i="1" s="1"/>
  <c r="AA324" i="1"/>
  <c r="AC323" i="1"/>
  <c r="R327" i="1"/>
  <c r="U326" i="1"/>
  <c r="X326" i="1" s="1"/>
  <c r="Y326" i="1" s="1"/>
  <c r="S326" i="1"/>
  <c r="H327" i="1"/>
  <c r="AF323" i="11" l="1"/>
  <c r="AG344" i="11"/>
  <c r="Z326" i="11"/>
  <c r="L330" i="11" a="1"/>
  <c r="L330" i="11" s="1"/>
  <c r="T329" i="11"/>
  <c r="AD324" i="11"/>
  <c r="AB324" i="11"/>
  <c r="AC324" i="11"/>
  <c r="AE324" i="11" s="1"/>
  <c r="AA325" i="11"/>
  <c r="U327" i="11"/>
  <c r="X327" i="11" s="1"/>
  <c r="Y327" i="11" s="1"/>
  <c r="R328" i="11"/>
  <c r="H328" i="11"/>
  <c r="S327" i="11"/>
  <c r="Z326" i="10"/>
  <c r="AD324" i="10"/>
  <c r="AG345" i="10" s="1"/>
  <c r="AB324" i="10"/>
  <c r="S327" i="10"/>
  <c r="H328" i="10"/>
  <c r="AC324" i="10"/>
  <c r="AA325" i="10"/>
  <c r="T328" i="10"/>
  <c r="L329" i="10" a="1"/>
  <c r="L329" i="10" s="1"/>
  <c r="U327" i="10"/>
  <c r="X327" i="10" s="1"/>
  <c r="Y327" i="10" s="1"/>
  <c r="R328" i="10"/>
  <c r="Z326" i="9"/>
  <c r="L329" i="9" a="1"/>
  <c r="L329" i="9" s="1"/>
  <c r="T328" i="9"/>
  <c r="H328" i="9"/>
  <c r="S327" i="9"/>
  <c r="AD324" i="9"/>
  <c r="AG345" i="9" s="1"/>
  <c r="AB324" i="9"/>
  <c r="R328" i="9"/>
  <c r="U327" i="9"/>
  <c r="X327" i="9" s="1"/>
  <c r="Y327" i="9" s="1"/>
  <c r="AA325" i="9"/>
  <c r="AC324" i="9"/>
  <c r="Z326" i="8"/>
  <c r="AB324" i="8"/>
  <c r="AD324" i="8"/>
  <c r="AG345" i="8" s="1"/>
  <c r="H328" i="8"/>
  <c r="S327" i="8"/>
  <c r="R328" i="8"/>
  <c r="U327" i="8"/>
  <c r="X327" i="8" s="1"/>
  <c r="Y327" i="8" s="1"/>
  <c r="L330" i="8" a="1"/>
  <c r="L330" i="8" s="1"/>
  <c r="T329" i="8"/>
  <c r="AC324" i="8"/>
  <c r="AA325" i="8"/>
  <c r="Z326" i="7"/>
  <c r="AD324" i="7"/>
  <c r="AG345" i="7" s="1"/>
  <c r="AB324" i="7"/>
  <c r="S327" i="7"/>
  <c r="H328" i="7"/>
  <c r="R328" i="7"/>
  <c r="U327" i="7"/>
  <c r="X327" i="7" s="1"/>
  <c r="Y327" i="7" s="1"/>
  <c r="AC324" i="7"/>
  <c r="AA325" i="7"/>
  <c r="L329" i="7" a="1"/>
  <c r="L329" i="7" s="1"/>
  <c r="T328" i="7"/>
  <c r="Z326" i="6"/>
  <c r="AD324" i="6"/>
  <c r="AG345" i="6" s="1"/>
  <c r="AB324" i="6"/>
  <c r="U327" i="6"/>
  <c r="X327" i="6" s="1"/>
  <c r="Y327" i="6" s="1"/>
  <c r="R328" i="6"/>
  <c r="H328" i="6"/>
  <c r="S327" i="6"/>
  <c r="AC324" i="6"/>
  <c r="AA325" i="6"/>
  <c r="T329" i="6"/>
  <c r="L330" i="6" a="1"/>
  <c r="L330" i="6" s="1"/>
  <c r="Z326" i="5"/>
  <c r="U327" i="5"/>
  <c r="X327" i="5" s="1"/>
  <c r="Y327" i="5" s="1"/>
  <c r="R328" i="5"/>
  <c r="AD324" i="5"/>
  <c r="AG345" i="5" s="1"/>
  <c r="AB324" i="5"/>
  <c r="H328" i="5"/>
  <c r="S327" i="5"/>
  <c r="AC324" i="5"/>
  <c r="AA325" i="5"/>
  <c r="L330" i="5" a="1"/>
  <c r="L330" i="5" s="1"/>
  <c r="T329" i="5"/>
  <c r="Z326" i="4"/>
  <c r="R328" i="4"/>
  <c r="U327" i="4"/>
  <c r="X327" i="4" s="1"/>
  <c r="Y327" i="4" s="1"/>
  <c r="AD324" i="4"/>
  <c r="AG345" i="4" s="1"/>
  <c r="AB324" i="4"/>
  <c r="H328" i="4"/>
  <c r="S327" i="4"/>
  <c r="AA325" i="4"/>
  <c r="AC324" i="4"/>
  <c r="T329" i="4"/>
  <c r="L330" i="4" a="1"/>
  <c r="L330" i="4" s="1"/>
  <c r="Z326" i="1"/>
  <c r="H328" i="1"/>
  <c r="S327" i="1"/>
  <c r="AB324" i="1"/>
  <c r="AD324" i="1"/>
  <c r="AG345" i="1" s="1"/>
  <c r="U327" i="1"/>
  <c r="X327" i="1" s="1"/>
  <c r="Y327" i="1" s="1"/>
  <c r="R328" i="1"/>
  <c r="AC324" i="1"/>
  <c r="AA325" i="1"/>
  <c r="L330" i="1" a="1"/>
  <c r="L330" i="1" s="1"/>
  <c r="T329" i="1"/>
  <c r="AF324" i="11" l="1"/>
  <c r="AG345" i="11" s="1"/>
  <c r="Z327" i="11"/>
  <c r="U328" i="11"/>
  <c r="X328" i="11" s="1"/>
  <c r="Y328" i="11" s="1"/>
  <c r="R329" i="11"/>
  <c r="AD325" i="11"/>
  <c r="AB325" i="11"/>
  <c r="L331" i="11" a="1"/>
  <c r="L331" i="11" s="1"/>
  <c r="T330" i="11"/>
  <c r="H329" i="11"/>
  <c r="S328" i="11"/>
  <c r="AC325" i="11"/>
  <c r="AE325" i="11" s="1"/>
  <c r="AA326" i="11"/>
  <c r="Z327" i="10"/>
  <c r="U328" i="10"/>
  <c r="X328" i="10" s="1"/>
  <c r="Y328" i="10" s="1"/>
  <c r="R329" i="10"/>
  <c r="T329" i="10"/>
  <c r="L330" i="10" a="1"/>
  <c r="L330" i="10" s="1"/>
  <c r="AC325" i="10"/>
  <c r="AA326" i="10"/>
  <c r="AD325" i="10"/>
  <c r="AG346" i="10" s="1"/>
  <c r="AB325" i="10"/>
  <c r="H329" i="10"/>
  <c r="S328" i="10"/>
  <c r="Z327" i="9"/>
  <c r="AD325" i="9"/>
  <c r="AG346" i="9" s="1"/>
  <c r="AB325" i="9"/>
  <c r="L330" i="9" a="1"/>
  <c r="L330" i="9" s="1"/>
  <c r="T329" i="9"/>
  <c r="H329" i="9"/>
  <c r="S328" i="9"/>
  <c r="AC325" i="9"/>
  <c r="AA326" i="9"/>
  <c r="R329" i="9"/>
  <c r="U328" i="9"/>
  <c r="X328" i="9" s="1"/>
  <c r="Y328" i="9" s="1"/>
  <c r="Z327" i="8"/>
  <c r="T330" i="8"/>
  <c r="L331" i="8" a="1"/>
  <c r="L331" i="8" s="1"/>
  <c r="S328" i="8"/>
  <c r="H329" i="8"/>
  <c r="AD325" i="8"/>
  <c r="AG346" i="8" s="1"/>
  <c r="AB325" i="8"/>
  <c r="R329" i="8"/>
  <c r="U328" i="8"/>
  <c r="X328" i="8" s="1"/>
  <c r="Y328" i="8" s="1"/>
  <c r="AC325" i="8"/>
  <c r="AA326" i="8"/>
  <c r="Z327" i="7"/>
  <c r="AD325" i="7"/>
  <c r="AG346" i="7" s="1"/>
  <c r="AB325" i="7"/>
  <c r="S328" i="7"/>
  <c r="H329" i="7"/>
  <c r="L330" i="7" a="1"/>
  <c r="L330" i="7" s="1"/>
  <c r="T329" i="7"/>
  <c r="AC325" i="7"/>
  <c r="AA326" i="7"/>
  <c r="R329" i="7"/>
  <c r="U328" i="7"/>
  <c r="X328" i="7" s="1"/>
  <c r="Y328" i="7" s="1"/>
  <c r="Z327" i="6"/>
  <c r="AD325" i="6"/>
  <c r="AG346" i="6" s="1"/>
  <c r="AB325" i="6"/>
  <c r="H329" i="6"/>
  <c r="S328" i="6"/>
  <c r="T330" i="6"/>
  <c r="L331" i="6" a="1"/>
  <c r="L331" i="6" s="1"/>
  <c r="AC325" i="6"/>
  <c r="AA326" i="6"/>
  <c r="R329" i="6"/>
  <c r="U328" i="6"/>
  <c r="X328" i="6" s="1"/>
  <c r="Y328" i="6" s="1"/>
  <c r="Z327" i="5"/>
  <c r="H329" i="5"/>
  <c r="S328" i="5"/>
  <c r="AD325" i="5"/>
  <c r="AG346" i="5" s="1"/>
  <c r="AB325" i="5"/>
  <c r="L331" i="5" a="1"/>
  <c r="L331" i="5" s="1"/>
  <c r="T330" i="5"/>
  <c r="U328" i="5"/>
  <c r="X328" i="5" s="1"/>
  <c r="Y328" i="5" s="1"/>
  <c r="R329" i="5"/>
  <c r="AC325" i="5"/>
  <c r="AA326" i="5"/>
  <c r="Z327" i="4"/>
  <c r="AB325" i="4"/>
  <c r="AD325" i="4"/>
  <c r="AG346" i="4" s="1"/>
  <c r="H329" i="4"/>
  <c r="S328" i="4"/>
  <c r="AA326" i="4"/>
  <c r="AC325" i="4"/>
  <c r="L331" i="4" a="1"/>
  <c r="L331" i="4" s="1"/>
  <c r="T330" i="4"/>
  <c r="R329" i="4"/>
  <c r="U328" i="4"/>
  <c r="X328" i="4" s="1"/>
  <c r="Y328" i="4" s="1"/>
  <c r="Z327" i="1"/>
  <c r="AD325" i="1"/>
  <c r="AG346" i="1" s="1"/>
  <c r="AB325" i="1"/>
  <c r="U328" i="1"/>
  <c r="X328" i="1" s="1"/>
  <c r="Y328" i="1" s="1"/>
  <c r="R329" i="1"/>
  <c r="AC325" i="1"/>
  <c r="AA326" i="1"/>
  <c r="L331" i="1" a="1"/>
  <c r="L331" i="1" s="1"/>
  <c r="T330" i="1"/>
  <c r="H329" i="1"/>
  <c r="S328" i="1"/>
  <c r="AF325" i="11" l="1"/>
  <c r="AG346" i="11"/>
  <c r="Z328" i="11"/>
  <c r="AD326" i="11"/>
  <c r="AB326" i="11"/>
  <c r="H330" i="11"/>
  <c r="S329" i="11"/>
  <c r="U329" i="11"/>
  <c r="X329" i="11" s="1"/>
  <c r="Y329" i="11" s="1"/>
  <c r="R330" i="11"/>
  <c r="AA327" i="11"/>
  <c r="AC326" i="11"/>
  <c r="AE326" i="11" s="1"/>
  <c r="L332" i="11" a="1"/>
  <c r="L332" i="11" s="1"/>
  <c r="T331" i="11"/>
  <c r="Z328" i="10"/>
  <c r="U329" i="10"/>
  <c r="X329" i="10" s="1"/>
  <c r="Y329" i="10" s="1"/>
  <c r="R330" i="10"/>
  <c r="L331" i="10" a="1"/>
  <c r="L331" i="10" s="1"/>
  <c r="T330" i="10"/>
  <c r="AC326" i="10"/>
  <c r="AA327" i="10"/>
  <c r="H330" i="10"/>
  <c r="S329" i="10"/>
  <c r="AD326" i="10"/>
  <c r="AG347" i="10" s="1"/>
  <c r="AB326" i="10"/>
  <c r="Z328" i="9"/>
  <c r="R330" i="9"/>
  <c r="U329" i="9"/>
  <c r="X329" i="9" s="1"/>
  <c r="Y329" i="9" s="1"/>
  <c r="T330" i="9"/>
  <c r="L331" i="9" a="1"/>
  <c r="L331" i="9" s="1"/>
  <c r="AA327" i="9"/>
  <c r="AC326" i="9"/>
  <c r="AB326" i="9"/>
  <c r="AD326" i="9"/>
  <c r="AG347" i="9" s="1"/>
  <c r="H330" i="9"/>
  <c r="S329" i="9"/>
  <c r="Z328" i="8"/>
  <c r="AB326" i="8"/>
  <c r="AD326" i="8"/>
  <c r="AG347" i="8" s="1"/>
  <c r="T331" i="8"/>
  <c r="L332" i="8" a="1"/>
  <c r="L332" i="8" s="1"/>
  <c r="R330" i="8"/>
  <c r="U329" i="8"/>
  <c r="X329" i="8" s="1"/>
  <c r="Y329" i="8" s="1"/>
  <c r="S329" i="8"/>
  <c r="H330" i="8"/>
  <c r="AC326" i="8"/>
  <c r="AA327" i="8"/>
  <c r="Z328" i="7"/>
  <c r="U329" i="7"/>
  <c r="X329" i="7" s="1"/>
  <c r="Y329" i="7" s="1"/>
  <c r="R330" i="7"/>
  <c r="H330" i="7"/>
  <c r="S329" i="7"/>
  <c r="AD326" i="7"/>
  <c r="AG347" i="7" s="1"/>
  <c r="AB326" i="7"/>
  <c r="AC326" i="7"/>
  <c r="AA327" i="7"/>
  <c r="T330" i="7"/>
  <c r="L331" i="7" a="1"/>
  <c r="L331" i="7" s="1"/>
  <c r="Z328" i="6"/>
  <c r="AB326" i="6"/>
  <c r="AD326" i="6"/>
  <c r="AG347" i="6" s="1"/>
  <c r="L332" i="6" a="1"/>
  <c r="L332" i="6" s="1"/>
  <c r="T331" i="6"/>
  <c r="AA327" i="6"/>
  <c r="AC326" i="6"/>
  <c r="U329" i="6"/>
  <c r="X329" i="6" s="1"/>
  <c r="Y329" i="6" s="1"/>
  <c r="R330" i="6"/>
  <c r="S329" i="6"/>
  <c r="H330" i="6"/>
  <c r="Z328" i="5"/>
  <c r="L332" i="5" a="1"/>
  <c r="L332" i="5" s="1"/>
  <c r="T331" i="5"/>
  <c r="AA327" i="5"/>
  <c r="AC326" i="5"/>
  <c r="AD326" i="5"/>
  <c r="AG347" i="5" s="1"/>
  <c r="AB326" i="5"/>
  <c r="U329" i="5"/>
  <c r="X329" i="5" s="1"/>
  <c r="Y329" i="5" s="1"/>
  <c r="R330" i="5"/>
  <c r="H330" i="5"/>
  <c r="S329" i="5"/>
  <c r="Z328" i="4"/>
  <c r="T331" i="4"/>
  <c r="L332" i="4" a="1"/>
  <c r="L332" i="4" s="1"/>
  <c r="AD326" i="4"/>
  <c r="AG347" i="4" s="1"/>
  <c r="AB326" i="4"/>
  <c r="S329" i="4"/>
  <c r="H330" i="4"/>
  <c r="AC326" i="4"/>
  <c r="AA327" i="4"/>
  <c r="R330" i="4"/>
  <c r="U329" i="4"/>
  <c r="X329" i="4" s="1"/>
  <c r="Y329" i="4" s="1"/>
  <c r="Z328" i="1"/>
  <c r="T331" i="1"/>
  <c r="L332" i="1" a="1"/>
  <c r="L332" i="1" s="1"/>
  <c r="AD326" i="1"/>
  <c r="AG347" i="1" s="1"/>
  <c r="AB326" i="1"/>
  <c r="U329" i="1"/>
  <c r="X329" i="1" s="1"/>
  <c r="Y329" i="1" s="1"/>
  <c r="R330" i="1"/>
  <c r="AC326" i="1"/>
  <c r="AA327" i="1"/>
  <c r="H330" i="1"/>
  <c r="S329" i="1"/>
  <c r="AF326" i="11" l="1"/>
  <c r="AG347" i="11"/>
  <c r="Z329" i="11"/>
  <c r="T332" i="11"/>
  <c r="L333" i="11" a="1"/>
  <c r="L333" i="11" s="1"/>
  <c r="AD327" i="11"/>
  <c r="AB327" i="11"/>
  <c r="H331" i="11"/>
  <c r="S330" i="11"/>
  <c r="AA328" i="11"/>
  <c r="AC327" i="11"/>
  <c r="AE327" i="11" s="1"/>
  <c r="R331" i="11"/>
  <c r="U330" i="11"/>
  <c r="X330" i="11" s="1"/>
  <c r="Y330" i="11" s="1"/>
  <c r="Z329" i="10"/>
  <c r="U330" i="10"/>
  <c r="X330" i="10" s="1"/>
  <c r="Y330" i="10" s="1"/>
  <c r="R331" i="10"/>
  <c r="AD327" i="10"/>
  <c r="AG348" i="10" s="1"/>
  <c r="AB327" i="10"/>
  <c r="T331" i="10"/>
  <c r="L332" i="10" a="1"/>
  <c r="L332" i="10" s="1"/>
  <c r="AC327" i="10"/>
  <c r="AA328" i="10"/>
  <c r="H331" i="10"/>
  <c r="S330" i="10"/>
  <c r="Z329" i="9"/>
  <c r="R331" i="9"/>
  <c r="U330" i="9"/>
  <c r="X330" i="9" s="1"/>
  <c r="Y330" i="9" s="1"/>
  <c r="H331" i="9"/>
  <c r="S330" i="9"/>
  <c r="AD327" i="9"/>
  <c r="AG348" i="9" s="1"/>
  <c r="AB327" i="9"/>
  <c r="AC327" i="9"/>
  <c r="AA328" i="9"/>
  <c r="T331" i="9"/>
  <c r="L332" i="9" a="1"/>
  <c r="L332" i="9" s="1"/>
  <c r="Z329" i="8"/>
  <c r="H331" i="8"/>
  <c r="S330" i="8"/>
  <c r="T332" i="8"/>
  <c r="L333" i="8" a="1"/>
  <c r="L333" i="8" s="1"/>
  <c r="AC327" i="8"/>
  <c r="AA328" i="8"/>
  <c r="AD327" i="8"/>
  <c r="AG348" i="8" s="1"/>
  <c r="AB327" i="8"/>
  <c r="R331" i="8"/>
  <c r="U330" i="8"/>
  <c r="X330" i="8" s="1"/>
  <c r="Y330" i="8" s="1"/>
  <c r="Z329" i="7"/>
  <c r="T331" i="7"/>
  <c r="L332" i="7" a="1"/>
  <c r="L332" i="7" s="1"/>
  <c r="AD327" i="7"/>
  <c r="AG348" i="7" s="1"/>
  <c r="AB327" i="7"/>
  <c r="H331" i="7"/>
  <c r="S330" i="7"/>
  <c r="AC327" i="7"/>
  <c r="AA328" i="7"/>
  <c r="R331" i="7"/>
  <c r="U330" i="7"/>
  <c r="X330" i="7" s="1"/>
  <c r="Y330" i="7" s="1"/>
  <c r="Z329" i="6"/>
  <c r="H331" i="6"/>
  <c r="S330" i="6"/>
  <c r="U330" i="6"/>
  <c r="X330" i="6" s="1"/>
  <c r="Y330" i="6" s="1"/>
  <c r="R331" i="6"/>
  <c r="T332" i="6"/>
  <c r="L333" i="6" a="1"/>
  <c r="L333" i="6" s="1"/>
  <c r="AA328" i="6"/>
  <c r="AC327" i="6"/>
  <c r="AD327" i="6"/>
  <c r="AG348" i="6" s="1"/>
  <c r="AB327" i="6"/>
  <c r="Z329" i="5"/>
  <c r="H331" i="5"/>
  <c r="S330" i="5"/>
  <c r="R331" i="5"/>
  <c r="U330" i="5"/>
  <c r="X330" i="5" s="1"/>
  <c r="Y330" i="5" s="1"/>
  <c r="AD327" i="5"/>
  <c r="AG348" i="5" s="1"/>
  <c r="AB327" i="5"/>
  <c r="AA328" i="5"/>
  <c r="AC327" i="5"/>
  <c r="T332" i="5"/>
  <c r="L333" i="5" a="1"/>
  <c r="L333" i="5" s="1"/>
  <c r="Z329" i="4"/>
  <c r="AD327" i="4"/>
  <c r="AG348" i="4" s="1"/>
  <c r="AB327" i="4"/>
  <c r="H331" i="4"/>
  <c r="S330" i="4"/>
  <c r="U330" i="4"/>
  <c r="X330" i="4" s="1"/>
  <c r="Y330" i="4" s="1"/>
  <c r="R331" i="4"/>
  <c r="T332" i="4"/>
  <c r="L333" i="4" a="1"/>
  <c r="L333" i="4" s="1"/>
  <c r="AC327" i="4"/>
  <c r="AA328" i="4"/>
  <c r="Z329" i="1"/>
  <c r="H331" i="1"/>
  <c r="S330" i="1"/>
  <c r="T332" i="1"/>
  <c r="L333" i="1" a="1"/>
  <c r="L333" i="1" s="1"/>
  <c r="AC327" i="1"/>
  <c r="AA328" i="1"/>
  <c r="AD327" i="1"/>
  <c r="AG348" i="1" s="1"/>
  <c r="AB327" i="1"/>
  <c r="R331" i="1"/>
  <c r="U330" i="1"/>
  <c r="X330" i="1" s="1"/>
  <c r="Y330" i="1" s="1"/>
  <c r="AF327" i="11" l="1"/>
  <c r="AG348" i="11"/>
  <c r="Z330" i="11"/>
  <c r="L334" i="11" a="1"/>
  <c r="L334" i="11" s="1"/>
  <c r="T333" i="11"/>
  <c r="R332" i="11"/>
  <c r="U331" i="11"/>
  <c r="X331" i="11" s="1"/>
  <c r="Y331" i="11" s="1"/>
  <c r="AB328" i="11"/>
  <c r="AD328" i="11"/>
  <c r="S331" i="11"/>
  <c r="H332" i="11"/>
  <c r="AC328" i="11"/>
  <c r="AE328" i="11" s="1"/>
  <c r="AA329" i="11"/>
  <c r="Z330" i="10"/>
  <c r="R332" i="10"/>
  <c r="U331" i="10"/>
  <c r="X331" i="10" s="1"/>
  <c r="Y331" i="10" s="1"/>
  <c r="H332" i="10"/>
  <c r="S331" i="10"/>
  <c r="AD328" i="10"/>
  <c r="AG349" i="10" s="1"/>
  <c r="AB328" i="10"/>
  <c r="AC328" i="10"/>
  <c r="AA329" i="10"/>
  <c r="L333" i="10" a="1"/>
  <c r="L333" i="10" s="1"/>
  <c r="T332" i="10"/>
  <c r="Z330" i="9"/>
  <c r="T332" i="9"/>
  <c r="L333" i="9" a="1"/>
  <c r="L333" i="9" s="1"/>
  <c r="R332" i="9"/>
  <c r="U331" i="9"/>
  <c r="X331" i="9" s="1"/>
  <c r="Y331" i="9" s="1"/>
  <c r="AC328" i="9"/>
  <c r="AA329" i="9"/>
  <c r="AD328" i="9"/>
  <c r="AG349" i="9" s="1"/>
  <c r="AB328" i="9"/>
  <c r="S331" i="9"/>
  <c r="H332" i="9"/>
  <c r="Z330" i="8"/>
  <c r="R332" i="8"/>
  <c r="U331" i="8"/>
  <c r="X331" i="8" s="1"/>
  <c r="Y331" i="8" s="1"/>
  <c r="S331" i="8"/>
  <c r="H332" i="8"/>
  <c r="L334" i="8" a="1"/>
  <c r="L334" i="8" s="1"/>
  <c r="T333" i="8"/>
  <c r="AA329" i="8"/>
  <c r="AC328" i="8"/>
  <c r="AD328" i="8"/>
  <c r="AG349" i="8" s="1"/>
  <c r="AB328" i="8"/>
  <c r="Z330" i="7"/>
  <c r="R332" i="7"/>
  <c r="U331" i="7"/>
  <c r="X331" i="7" s="1"/>
  <c r="Y331" i="7" s="1"/>
  <c r="AD328" i="7"/>
  <c r="AG349" i="7" s="1"/>
  <c r="AB328" i="7"/>
  <c r="S331" i="7"/>
  <c r="H332" i="7"/>
  <c r="AC328" i="7"/>
  <c r="AA329" i="7"/>
  <c r="L333" i="7" a="1"/>
  <c r="L333" i="7" s="1"/>
  <c r="T332" i="7"/>
  <c r="Z330" i="6"/>
  <c r="AD328" i="6"/>
  <c r="AG349" i="6" s="1"/>
  <c r="AB328" i="6"/>
  <c r="R332" i="6"/>
  <c r="U331" i="6"/>
  <c r="X331" i="6" s="1"/>
  <c r="Y331" i="6" s="1"/>
  <c r="H332" i="6"/>
  <c r="S331" i="6"/>
  <c r="AC328" i="6"/>
  <c r="AA329" i="6"/>
  <c r="L334" i="6" a="1"/>
  <c r="L334" i="6" s="1"/>
  <c r="T333" i="6"/>
  <c r="Z330" i="5"/>
  <c r="AB328" i="5"/>
  <c r="AD328" i="5"/>
  <c r="AG349" i="5" s="1"/>
  <c r="AC328" i="5"/>
  <c r="AA329" i="5"/>
  <c r="L334" i="5" a="1"/>
  <c r="L334" i="5" s="1"/>
  <c r="T333" i="5"/>
  <c r="R332" i="5"/>
  <c r="U331" i="5"/>
  <c r="X331" i="5" s="1"/>
  <c r="Y331" i="5" s="1"/>
  <c r="S331" i="5"/>
  <c r="H332" i="5"/>
  <c r="Z330" i="4"/>
  <c r="AD328" i="4"/>
  <c r="AG349" i="4" s="1"/>
  <c r="AB328" i="4"/>
  <c r="T333" i="4"/>
  <c r="L334" i="4" a="1"/>
  <c r="L334" i="4" s="1"/>
  <c r="AC328" i="4"/>
  <c r="AA329" i="4"/>
  <c r="U331" i="4"/>
  <c r="X331" i="4" s="1"/>
  <c r="Y331" i="4" s="1"/>
  <c r="R332" i="4"/>
  <c r="H332" i="4"/>
  <c r="S331" i="4"/>
  <c r="Z330" i="1"/>
  <c r="U331" i="1"/>
  <c r="X331" i="1" s="1"/>
  <c r="Y331" i="1" s="1"/>
  <c r="R332" i="1"/>
  <c r="AB328" i="1"/>
  <c r="AD328" i="1"/>
  <c r="AG349" i="1" s="1"/>
  <c r="S331" i="1"/>
  <c r="H332" i="1"/>
  <c r="L334" i="1" a="1"/>
  <c r="L334" i="1" s="1"/>
  <c r="T333" i="1"/>
  <c r="AA329" i="1"/>
  <c r="AC328" i="1"/>
  <c r="AF328" i="11" l="1"/>
  <c r="AG349" i="11" s="1"/>
  <c r="Z331" i="11"/>
  <c r="L335" i="11" a="1"/>
  <c r="L335" i="11" s="1"/>
  <c r="T334" i="11"/>
  <c r="AD329" i="11"/>
  <c r="AB329" i="11"/>
  <c r="AC329" i="11"/>
  <c r="AE329" i="11" s="1"/>
  <c r="AA330" i="11"/>
  <c r="S332" i="11"/>
  <c r="H333" i="11"/>
  <c r="U332" i="11"/>
  <c r="X332" i="11" s="1"/>
  <c r="Y332" i="11" s="1"/>
  <c r="R333" i="11"/>
  <c r="Z331" i="10"/>
  <c r="U332" i="10"/>
  <c r="X332" i="10" s="1"/>
  <c r="Y332" i="10" s="1"/>
  <c r="R333" i="10"/>
  <c r="AD329" i="10"/>
  <c r="AG350" i="10" s="1"/>
  <c r="AB329" i="10"/>
  <c r="AA330" i="10"/>
  <c r="AC329" i="10"/>
  <c r="T333" i="10"/>
  <c r="L334" i="10" a="1"/>
  <c r="L334" i="10" s="1"/>
  <c r="S332" i="10"/>
  <c r="H333" i="10"/>
  <c r="Z331" i="9"/>
  <c r="S332" i="9"/>
  <c r="H333" i="9"/>
  <c r="L334" i="9" a="1"/>
  <c r="L334" i="9" s="1"/>
  <c r="T333" i="9"/>
  <c r="R333" i="9"/>
  <c r="U332" i="9"/>
  <c r="X332" i="9" s="1"/>
  <c r="Y332" i="9" s="1"/>
  <c r="AA330" i="9"/>
  <c r="AC329" i="9"/>
  <c r="AD329" i="9"/>
  <c r="AG350" i="9" s="1"/>
  <c r="AB329" i="9"/>
  <c r="Z331" i="8"/>
  <c r="L335" i="8" a="1"/>
  <c r="L335" i="8" s="1"/>
  <c r="T334" i="8"/>
  <c r="U332" i="8"/>
  <c r="X332" i="8" s="1"/>
  <c r="Y332" i="8" s="1"/>
  <c r="R333" i="8"/>
  <c r="AD329" i="8"/>
  <c r="AG350" i="8" s="1"/>
  <c r="AB329" i="8"/>
  <c r="S332" i="8"/>
  <c r="H333" i="8"/>
  <c r="AC329" i="8"/>
  <c r="AA330" i="8"/>
  <c r="Z331" i="7"/>
  <c r="S332" i="7"/>
  <c r="H333" i="7"/>
  <c r="R333" i="7"/>
  <c r="U332" i="7"/>
  <c r="X332" i="7" s="1"/>
  <c r="Y332" i="7" s="1"/>
  <c r="L334" i="7" a="1"/>
  <c r="L334" i="7" s="1"/>
  <c r="T333" i="7"/>
  <c r="AC329" i="7"/>
  <c r="AA330" i="7"/>
  <c r="AB329" i="7"/>
  <c r="AD329" i="7"/>
  <c r="AG350" i="7" s="1"/>
  <c r="Z331" i="6"/>
  <c r="L335" i="6" a="1"/>
  <c r="L335" i="6" s="1"/>
  <c r="T334" i="6"/>
  <c r="S332" i="6"/>
  <c r="H333" i="6"/>
  <c r="AB329" i="6"/>
  <c r="AD329" i="6"/>
  <c r="AG350" i="6" s="1"/>
  <c r="R333" i="6"/>
  <c r="U332" i="6"/>
  <c r="X332" i="6" s="1"/>
  <c r="Y332" i="6" s="1"/>
  <c r="AC329" i="6"/>
  <c r="AA330" i="6"/>
  <c r="Z331" i="5"/>
  <c r="S332" i="5"/>
  <c r="H333" i="5"/>
  <c r="L335" i="5" a="1"/>
  <c r="L335" i="5" s="1"/>
  <c r="T334" i="5"/>
  <c r="AA330" i="5"/>
  <c r="AC329" i="5"/>
  <c r="U332" i="5"/>
  <c r="X332" i="5" s="1"/>
  <c r="Y332" i="5" s="1"/>
  <c r="R333" i="5"/>
  <c r="AD329" i="5"/>
  <c r="AG350" i="5" s="1"/>
  <c r="AB329" i="5"/>
  <c r="Z331" i="4"/>
  <c r="R333" i="4"/>
  <c r="U332" i="4"/>
  <c r="X332" i="4" s="1"/>
  <c r="Y332" i="4" s="1"/>
  <c r="AD329" i="4"/>
  <c r="AG350" i="4" s="1"/>
  <c r="AB329" i="4"/>
  <c r="S332" i="4"/>
  <c r="H333" i="4"/>
  <c r="L335" i="4" a="1"/>
  <c r="L335" i="4" s="1"/>
  <c r="T334" i="4"/>
  <c r="AC329" i="4"/>
  <c r="AA330" i="4"/>
  <c r="Z331" i="1"/>
  <c r="AD329" i="1"/>
  <c r="AG350" i="1" s="1"/>
  <c r="AB329" i="1"/>
  <c r="H333" i="1"/>
  <c r="S332" i="1"/>
  <c r="AC329" i="1"/>
  <c r="AA330" i="1"/>
  <c r="L335" i="1" a="1"/>
  <c r="L335" i="1" s="1"/>
  <c r="T334" i="1"/>
  <c r="U332" i="1"/>
  <c r="X332" i="1" s="1"/>
  <c r="Y332" i="1" s="1"/>
  <c r="R333" i="1"/>
  <c r="AF329" i="11" l="1"/>
  <c r="AG350" i="11"/>
  <c r="Z332" i="11"/>
  <c r="U333" i="11"/>
  <c r="X333" i="11" s="1"/>
  <c r="Y333" i="11" s="1"/>
  <c r="R334" i="11"/>
  <c r="H334" i="11"/>
  <c r="S333" i="11"/>
  <c r="L336" i="11" a="1"/>
  <c r="L336" i="11" s="1"/>
  <c r="T335" i="11"/>
  <c r="AC330" i="11"/>
  <c r="AE330" i="11" s="1"/>
  <c r="AA331" i="11"/>
  <c r="AD330" i="11"/>
  <c r="AB330" i="11"/>
  <c r="Z332" i="10"/>
  <c r="H334" i="10"/>
  <c r="S333" i="10"/>
  <c r="U333" i="10"/>
  <c r="X333" i="10" s="1"/>
  <c r="Y333" i="10" s="1"/>
  <c r="R334" i="10"/>
  <c r="L335" i="10" a="1"/>
  <c r="L335" i="10" s="1"/>
  <c r="T334" i="10"/>
  <c r="AD330" i="10"/>
  <c r="AG351" i="10" s="1"/>
  <c r="AB330" i="10"/>
  <c r="AA331" i="10"/>
  <c r="AC330" i="10"/>
  <c r="Z332" i="9"/>
  <c r="H334" i="9"/>
  <c r="S333" i="9"/>
  <c r="L335" i="9" a="1"/>
  <c r="L335" i="9" s="1"/>
  <c r="T334" i="9"/>
  <c r="AC330" i="9"/>
  <c r="AA331" i="9"/>
  <c r="AD330" i="9"/>
  <c r="AG351" i="9" s="1"/>
  <c r="AB330" i="9"/>
  <c r="U333" i="9"/>
  <c r="X333" i="9" s="1"/>
  <c r="Y333" i="9" s="1"/>
  <c r="R334" i="9"/>
  <c r="Z332" i="8"/>
  <c r="L336" i="8" a="1"/>
  <c r="L336" i="8" s="1"/>
  <c r="T335" i="8"/>
  <c r="AA331" i="8"/>
  <c r="AC330" i="8"/>
  <c r="AD330" i="8"/>
  <c r="AG351" i="8" s="1"/>
  <c r="AB330" i="8"/>
  <c r="S333" i="8"/>
  <c r="H334" i="8"/>
  <c r="U333" i="8"/>
  <c r="X333" i="8" s="1"/>
  <c r="Y333" i="8" s="1"/>
  <c r="R334" i="8"/>
  <c r="Z332" i="7"/>
  <c r="AD330" i="7"/>
  <c r="AG351" i="7" s="1"/>
  <c r="AB330" i="7"/>
  <c r="U333" i="7"/>
  <c r="X333" i="7" s="1"/>
  <c r="Y333" i="7" s="1"/>
  <c r="R334" i="7"/>
  <c r="AC330" i="7"/>
  <c r="AA331" i="7"/>
  <c r="T334" i="7"/>
  <c r="L335" i="7" a="1"/>
  <c r="L335" i="7" s="1"/>
  <c r="S333" i="7"/>
  <c r="H334" i="7"/>
  <c r="Z332" i="6"/>
  <c r="AD330" i="6"/>
  <c r="AG351" i="6" s="1"/>
  <c r="AB330" i="6"/>
  <c r="U333" i="6"/>
  <c r="X333" i="6" s="1"/>
  <c r="Y333" i="6" s="1"/>
  <c r="R334" i="6"/>
  <c r="H334" i="6"/>
  <c r="S333" i="6"/>
  <c r="AA331" i="6"/>
  <c r="AC330" i="6"/>
  <c r="L336" i="6" a="1"/>
  <c r="L336" i="6" s="1"/>
  <c r="T335" i="6"/>
  <c r="Z332" i="5"/>
  <c r="U333" i="5"/>
  <c r="X333" i="5" s="1"/>
  <c r="Y333" i="5" s="1"/>
  <c r="R334" i="5"/>
  <c r="AD330" i="5"/>
  <c r="AG351" i="5" s="1"/>
  <c r="AB330" i="5"/>
  <c r="H334" i="5"/>
  <c r="S333" i="5"/>
  <c r="AC330" i="5"/>
  <c r="AA331" i="5"/>
  <c r="L336" i="5" a="1"/>
  <c r="L336" i="5" s="1"/>
  <c r="T335" i="5"/>
  <c r="Z332" i="4"/>
  <c r="L336" i="4" a="1"/>
  <c r="L336" i="4" s="1"/>
  <c r="T335" i="4"/>
  <c r="AA331" i="4"/>
  <c r="AC330" i="4"/>
  <c r="AD330" i="4"/>
  <c r="AG351" i="4" s="1"/>
  <c r="AB330" i="4"/>
  <c r="S333" i="4"/>
  <c r="H334" i="4"/>
  <c r="U333" i="4"/>
  <c r="X333" i="4" s="1"/>
  <c r="Y333" i="4" s="1"/>
  <c r="R334" i="4"/>
  <c r="Z332" i="1"/>
  <c r="U333" i="1"/>
  <c r="X333" i="1" s="1"/>
  <c r="Y333" i="1" s="1"/>
  <c r="R334" i="1"/>
  <c r="AD330" i="1"/>
  <c r="AG351" i="1" s="1"/>
  <c r="AB330" i="1"/>
  <c r="H334" i="1"/>
  <c r="S333" i="1"/>
  <c r="AC330" i="1"/>
  <c r="AA331" i="1"/>
  <c r="T335" i="1"/>
  <c r="L336" i="1" a="1"/>
  <c r="L336" i="1" s="1"/>
  <c r="AF330" i="11" l="1"/>
  <c r="AG351" i="11" s="1"/>
  <c r="Z333" i="11"/>
  <c r="H335" i="11"/>
  <c r="S334" i="11"/>
  <c r="AD331" i="11"/>
  <c r="AB331" i="11"/>
  <c r="U334" i="11"/>
  <c r="X334" i="11" s="1"/>
  <c r="Y334" i="11" s="1"/>
  <c r="R335" i="11"/>
  <c r="L337" i="11" a="1"/>
  <c r="L337" i="11" s="1"/>
  <c r="T336" i="11"/>
  <c r="AC331" i="11"/>
  <c r="AE331" i="11" s="1"/>
  <c r="AA332" i="11"/>
  <c r="Z333" i="10"/>
  <c r="AD331" i="10"/>
  <c r="AG352" i="10" s="1"/>
  <c r="AB331" i="10"/>
  <c r="H335" i="10"/>
  <c r="S334" i="10"/>
  <c r="L336" i="10" a="1"/>
  <c r="L336" i="10" s="1"/>
  <c r="T335" i="10"/>
  <c r="AC331" i="10"/>
  <c r="AA332" i="10"/>
  <c r="R335" i="10"/>
  <c r="U334" i="10"/>
  <c r="X334" i="10" s="1"/>
  <c r="Y334" i="10" s="1"/>
  <c r="Z333" i="9"/>
  <c r="R335" i="9"/>
  <c r="U334" i="9"/>
  <c r="X334" i="9" s="1"/>
  <c r="Y334" i="9" s="1"/>
  <c r="H335" i="9"/>
  <c r="S334" i="9"/>
  <c r="L336" i="9" a="1"/>
  <c r="L336" i="9" s="1"/>
  <c r="T335" i="9"/>
  <c r="AA332" i="9"/>
  <c r="AC331" i="9"/>
  <c r="AD331" i="9"/>
  <c r="AG352" i="9" s="1"/>
  <c r="AB331" i="9"/>
  <c r="Z333" i="8"/>
  <c r="R335" i="8"/>
  <c r="U334" i="8"/>
  <c r="X334" i="8" s="1"/>
  <c r="Y334" i="8" s="1"/>
  <c r="L337" i="8" a="1"/>
  <c r="L337" i="8" s="1"/>
  <c r="T336" i="8"/>
  <c r="AC331" i="8"/>
  <c r="AA332" i="8"/>
  <c r="H335" i="8"/>
  <c r="S334" i="8"/>
  <c r="AB331" i="8"/>
  <c r="AD331" i="8"/>
  <c r="AG352" i="8" s="1"/>
  <c r="Z333" i="7"/>
  <c r="T335" i="7"/>
  <c r="L336" i="7" a="1"/>
  <c r="L336" i="7" s="1"/>
  <c r="H335" i="7"/>
  <c r="S334" i="7"/>
  <c r="AD331" i="7"/>
  <c r="AG352" i="7" s="1"/>
  <c r="AB331" i="7"/>
  <c r="AA332" i="7"/>
  <c r="AC331" i="7"/>
  <c r="U334" i="7"/>
  <c r="X334" i="7" s="1"/>
  <c r="Y334" i="7" s="1"/>
  <c r="R335" i="7"/>
  <c r="Z333" i="6"/>
  <c r="L337" i="6" a="1"/>
  <c r="L337" i="6" s="1"/>
  <c r="T336" i="6"/>
  <c r="H335" i="6"/>
  <c r="S334" i="6"/>
  <c r="U334" i="6"/>
  <c r="X334" i="6" s="1"/>
  <c r="Y334" i="6" s="1"/>
  <c r="R335" i="6"/>
  <c r="AC331" i="6"/>
  <c r="AA332" i="6"/>
  <c r="AB331" i="6"/>
  <c r="AD331" i="6"/>
  <c r="AG352" i="6" s="1"/>
  <c r="Z333" i="5"/>
  <c r="U334" i="5"/>
  <c r="X334" i="5" s="1"/>
  <c r="Y334" i="5" s="1"/>
  <c r="R335" i="5"/>
  <c r="AD331" i="5"/>
  <c r="AG352" i="5" s="1"/>
  <c r="AB331" i="5"/>
  <c r="T336" i="5"/>
  <c r="L337" i="5" a="1"/>
  <c r="L337" i="5" s="1"/>
  <c r="H335" i="5"/>
  <c r="S334" i="5"/>
  <c r="AC331" i="5"/>
  <c r="AA332" i="5"/>
  <c r="Z333" i="4"/>
  <c r="U334" i="4"/>
  <c r="X334" i="4" s="1"/>
  <c r="Y334" i="4" s="1"/>
  <c r="R335" i="4"/>
  <c r="H335" i="4"/>
  <c r="S334" i="4"/>
  <c r="AB331" i="4"/>
  <c r="AD331" i="4"/>
  <c r="AG352" i="4" s="1"/>
  <c r="AA332" i="4"/>
  <c r="AC331" i="4"/>
  <c r="L337" i="4" a="1"/>
  <c r="L337" i="4" s="1"/>
  <c r="T336" i="4"/>
  <c r="Z333" i="1"/>
  <c r="AD331" i="1"/>
  <c r="AG352" i="1" s="1"/>
  <c r="AB331" i="1"/>
  <c r="L337" i="1" a="1"/>
  <c r="L337" i="1" s="1"/>
  <c r="T336" i="1"/>
  <c r="H335" i="1"/>
  <c r="S334" i="1"/>
  <c r="R335" i="1"/>
  <c r="U334" i="1"/>
  <c r="X334" i="1" s="1"/>
  <c r="Y334" i="1" s="1"/>
  <c r="AC331" i="1"/>
  <c r="AA332" i="1"/>
  <c r="AF331" i="11" l="1"/>
  <c r="AG352" i="11"/>
  <c r="Z334" i="11"/>
  <c r="AD332" i="11"/>
  <c r="AB332" i="11"/>
  <c r="T337" i="11"/>
  <c r="L338" i="11" a="1"/>
  <c r="L338" i="11" s="1"/>
  <c r="H336" i="11"/>
  <c r="S335" i="11"/>
  <c r="U335" i="11"/>
  <c r="X335" i="11" s="1"/>
  <c r="Y335" i="11" s="1"/>
  <c r="R336" i="11"/>
  <c r="AC332" i="11"/>
  <c r="AE332" i="11" s="1"/>
  <c r="AA333" i="11"/>
  <c r="Z334" i="10"/>
  <c r="L337" i="10" a="1"/>
  <c r="L337" i="10" s="1"/>
  <c r="T336" i="10"/>
  <c r="AD332" i="10"/>
  <c r="AG353" i="10" s="1"/>
  <c r="AB332" i="10"/>
  <c r="H336" i="10"/>
  <c r="S335" i="10"/>
  <c r="AA333" i="10"/>
  <c r="AC332" i="10"/>
  <c r="R336" i="10"/>
  <c r="U335" i="10"/>
  <c r="X335" i="10" s="1"/>
  <c r="Y335" i="10" s="1"/>
  <c r="Z334" i="9"/>
  <c r="AD332" i="9"/>
  <c r="AG353" i="9" s="1"/>
  <c r="AB332" i="9"/>
  <c r="U335" i="9"/>
  <c r="X335" i="9" s="1"/>
  <c r="Y335" i="9" s="1"/>
  <c r="R336" i="9"/>
  <c r="L337" i="9" a="1"/>
  <c r="L337" i="9" s="1"/>
  <c r="T336" i="9"/>
  <c r="H336" i="9"/>
  <c r="S335" i="9"/>
  <c r="AA333" i="9"/>
  <c r="AC332" i="9"/>
  <c r="Z334" i="8"/>
  <c r="AD332" i="8"/>
  <c r="AG353" i="8" s="1"/>
  <c r="AB332" i="8"/>
  <c r="U335" i="8"/>
  <c r="X335" i="8" s="1"/>
  <c r="Y335" i="8" s="1"/>
  <c r="R336" i="8"/>
  <c r="L338" i="8" a="1"/>
  <c r="L338" i="8" s="1"/>
  <c r="T337" i="8"/>
  <c r="AC332" i="8"/>
  <c r="AA333" i="8"/>
  <c r="H336" i="8"/>
  <c r="S335" i="8"/>
  <c r="Z334" i="7"/>
  <c r="R336" i="7"/>
  <c r="U335" i="7"/>
  <c r="X335" i="7" s="1"/>
  <c r="Y335" i="7" s="1"/>
  <c r="AD332" i="7"/>
  <c r="AG353" i="7" s="1"/>
  <c r="AB332" i="7"/>
  <c r="S335" i="7"/>
  <c r="H336" i="7"/>
  <c r="AC332" i="7"/>
  <c r="AA333" i="7"/>
  <c r="L337" i="7" a="1"/>
  <c r="L337" i="7" s="1"/>
  <c r="T336" i="7"/>
  <c r="Z334" i="6"/>
  <c r="AD332" i="6"/>
  <c r="AG353" i="6" s="1"/>
  <c r="AB332" i="6"/>
  <c r="L338" i="6" a="1"/>
  <c r="L338" i="6" s="1"/>
  <c r="T337" i="6"/>
  <c r="R336" i="6"/>
  <c r="U335" i="6"/>
  <c r="X335" i="6" s="1"/>
  <c r="Y335" i="6" s="1"/>
  <c r="H336" i="6"/>
  <c r="S335" i="6"/>
  <c r="AA333" i="6"/>
  <c r="AC332" i="6"/>
  <c r="Z334" i="5"/>
  <c r="L338" i="5" a="1"/>
  <c r="L338" i="5" s="1"/>
  <c r="T337" i="5"/>
  <c r="AD332" i="5"/>
  <c r="AG353" i="5" s="1"/>
  <c r="AB332" i="5"/>
  <c r="H336" i="5"/>
  <c r="S335" i="5"/>
  <c r="U335" i="5"/>
  <c r="X335" i="5" s="1"/>
  <c r="Y335" i="5" s="1"/>
  <c r="R336" i="5"/>
  <c r="AC332" i="5"/>
  <c r="AA333" i="5"/>
  <c r="Z334" i="4"/>
  <c r="AD332" i="4"/>
  <c r="AG353" i="4" s="1"/>
  <c r="AB332" i="4"/>
  <c r="R336" i="4"/>
  <c r="U335" i="4"/>
  <c r="X335" i="4" s="1"/>
  <c r="Y335" i="4" s="1"/>
  <c r="AA333" i="4"/>
  <c r="AC332" i="4"/>
  <c r="L338" i="4" a="1"/>
  <c r="L338" i="4" s="1"/>
  <c r="T337" i="4"/>
  <c r="H336" i="4"/>
  <c r="S335" i="4"/>
  <c r="Z334" i="1"/>
  <c r="AD332" i="1"/>
  <c r="AG353" i="1" s="1"/>
  <c r="AB332" i="1"/>
  <c r="T337" i="1"/>
  <c r="L338" i="1" a="1"/>
  <c r="L338" i="1" s="1"/>
  <c r="AA333" i="1"/>
  <c r="AC332" i="1"/>
  <c r="U335" i="1"/>
  <c r="X335" i="1" s="1"/>
  <c r="Y335" i="1" s="1"/>
  <c r="R336" i="1"/>
  <c r="S335" i="1"/>
  <c r="H336" i="1"/>
  <c r="AF332" i="11" l="1"/>
  <c r="AG353" i="11"/>
  <c r="Z335" i="11"/>
  <c r="AD333" i="11"/>
  <c r="AB333" i="11"/>
  <c r="L339" i="11" a="1"/>
  <c r="L339" i="11" s="1"/>
  <c r="T338" i="11"/>
  <c r="AA334" i="11"/>
  <c r="AC333" i="11"/>
  <c r="AE333" i="11" s="1"/>
  <c r="R337" i="11"/>
  <c r="U336" i="11"/>
  <c r="X336" i="11" s="1"/>
  <c r="Y336" i="11" s="1"/>
  <c r="H337" i="11"/>
  <c r="S336" i="11"/>
  <c r="Z335" i="10"/>
  <c r="H337" i="10"/>
  <c r="S336" i="10"/>
  <c r="L338" i="10" a="1"/>
  <c r="L338" i="10" s="1"/>
  <c r="T337" i="10"/>
  <c r="R337" i="10"/>
  <c r="U336" i="10"/>
  <c r="X336" i="10" s="1"/>
  <c r="Y336" i="10" s="1"/>
  <c r="AA334" i="10"/>
  <c r="AC333" i="10"/>
  <c r="AD333" i="10"/>
  <c r="AG354" i="10" s="1"/>
  <c r="AB333" i="10"/>
  <c r="Z335" i="9"/>
  <c r="S336" i="9"/>
  <c r="H337" i="9"/>
  <c r="AD333" i="9"/>
  <c r="AG354" i="9" s="1"/>
  <c r="AB333" i="9"/>
  <c r="R337" i="9"/>
  <c r="U336" i="9"/>
  <c r="X336" i="9" s="1"/>
  <c r="Y336" i="9" s="1"/>
  <c r="AA334" i="9"/>
  <c r="AC333" i="9"/>
  <c r="L338" i="9" a="1"/>
  <c r="L338" i="9" s="1"/>
  <c r="T337" i="9"/>
  <c r="Z335" i="8"/>
  <c r="T338" i="8"/>
  <c r="L339" i="8" a="1"/>
  <c r="L339" i="8" s="1"/>
  <c r="H337" i="8"/>
  <c r="S336" i="8"/>
  <c r="AA334" i="8"/>
  <c r="AC333" i="8"/>
  <c r="AD333" i="8"/>
  <c r="AG354" i="8" s="1"/>
  <c r="AB333" i="8"/>
  <c r="R337" i="8"/>
  <c r="U336" i="8"/>
  <c r="X336" i="8" s="1"/>
  <c r="Y336" i="8" s="1"/>
  <c r="Z335" i="7"/>
  <c r="AD333" i="7"/>
  <c r="AG354" i="7" s="1"/>
  <c r="AB333" i="7"/>
  <c r="R337" i="7"/>
  <c r="U336" i="7"/>
  <c r="X336" i="7" s="1"/>
  <c r="Y336" i="7" s="1"/>
  <c r="L338" i="7" a="1"/>
  <c r="L338" i="7" s="1"/>
  <c r="T337" i="7"/>
  <c r="S336" i="7"/>
  <c r="H337" i="7"/>
  <c r="AA334" i="7"/>
  <c r="AC333" i="7"/>
  <c r="Z335" i="6"/>
  <c r="AD333" i="6"/>
  <c r="AG354" i="6" s="1"/>
  <c r="AB333" i="6"/>
  <c r="R337" i="6"/>
  <c r="U336" i="6"/>
  <c r="X336" i="6" s="1"/>
  <c r="Y336" i="6" s="1"/>
  <c r="S336" i="6"/>
  <c r="H337" i="6"/>
  <c r="AC333" i="6"/>
  <c r="AA334" i="6"/>
  <c r="T338" i="6"/>
  <c r="L339" i="6" a="1"/>
  <c r="L339" i="6" s="1"/>
  <c r="Z335" i="5"/>
  <c r="R337" i="5"/>
  <c r="U336" i="5"/>
  <c r="X336" i="5" s="1"/>
  <c r="Y336" i="5" s="1"/>
  <c r="AD333" i="5"/>
  <c r="AG354" i="5" s="1"/>
  <c r="AB333" i="5"/>
  <c r="H337" i="5"/>
  <c r="S336" i="5"/>
  <c r="AA334" i="5"/>
  <c r="AC333" i="5"/>
  <c r="T338" i="5"/>
  <c r="L339" i="5" a="1"/>
  <c r="L339" i="5" s="1"/>
  <c r="Z335" i="4"/>
  <c r="S336" i="4"/>
  <c r="H337" i="4"/>
  <c r="AD333" i="4"/>
  <c r="AG354" i="4" s="1"/>
  <c r="AB333" i="4"/>
  <c r="AA334" i="4"/>
  <c r="AC333" i="4"/>
  <c r="L339" i="4" a="1"/>
  <c r="L339" i="4" s="1"/>
  <c r="T338" i="4"/>
  <c r="R337" i="4"/>
  <c r="U336" i="4"/>
  <c r="X336" i="4" s="1"/>
  <c r="Y336" i="4" s="1"/>
  <c r="Z335" i="1"/>
  <c r="H337" i="1"/>
  <c r="S336" i="1"/>
  <c r="U336" i="1"/>
  <c r="X336" i="1" s="1"/>
  <c r="Y336" i="1" s="1"/>
  <c r="R337" i="1"/>
  <c r="L339" i="1" a="1"/>
  <c r="L339" i="1" s="1"/>
  <c r="T338" i="1"/>
  <c r="AC333" i="1"/>
  <c r="AA334" i="1"/>
  <c r="AD333" i="1"/>
  <c r="AG354" i="1" s="1"/>
  <c r="AB333" i="1"/>
  <c r="AF333" i="11" l="1"/>
  <c r="AG354" i="11"/>
  <c r="Z336" i="11"/>
  <c r="H338" i="11"/>
  <c r="S337" i="11"/>
  <c r="T339" i="11"/>
  <c r="L340" i="11" a="1"/>
  <c r="L340" i="11" s="1"/>
  <c r="AC334" i="11"/>
  <c r="AE334" i="11" s="1"/>
  <c r="AA335" i="11"/>
  <c r="U337" i="11"/>
  <c r="X337" i="11" s="1"/>
  <c r="Y337" i="11" s="1"/>
  <c r="R338" i="11"/>
  <c r="AD334" i="11"/>
  <c r="AB334" i="11"/>
  <c r="Z336" i="10"/>
  <c r="S337" i="10"/>
  <c r="H338" i="10"/>
  <c r="L339" i="10" a="1"/>
  <c r="L339" i="10" s="1"/>
  <c r="T338" i="10"/>
  <c r="AA335" i="10"/>
  <c r="AC334" i="10"/>
  <c r="AD334" i="10"/>
  <c r="AG355" i="10" s="1"/>
  <c r="AB334" i="10"/>
  <c r="R338" i="10"/>
  <c r="U337" i="10"/>
  <c r="X337" i="10" s="1"/>
  <c r="Y337" i="10" s="1"/>
  <c r="Z336" i="9"/>
  <c r="T338" i="9"/>
  <c r="L339" i="9" a="1"/>
  <c r="L339" i="9" s="1"/>
  <c r="R338" i="9"/>
  <c r="U337" i="9"/>
  <c r="X337" i="9" s="1"/>
  <c r="Y337" i="9" s="1"/>
  <c r="H338" i="9"/>
  <c r="S337" i="9"/>
  <c r="AB334" i="9"/>
  <c r="AD334" i="9"/>
  <c r="AG355" i="9" s="1"/>
  <c r="AA335" i="9"/>
  <c r="AC334" i="9"/>
  <c r="Z336" i="8"/>
  <c r="AB334" i="8"/>
  <c r="AD334" i="8"/>
  <c r="AG355" i="8" s="1"/>
  <c r="R338" i="8"/>
  <c r="U337" i="8"/>
  <c r="X337" i="8" s="1"/>
  <c r="Y337" i="8" s="1"/>
  <c r="H338" i="8"/>
  <c r="S337" i="8"/>
  <c r="AC334" i="8"/>
  <c r="AA335" i="8"/>
  <c r="T339" i="8"/>
  <c r="L340" i="8" a="1"/>
  <c r="L340" i="8" s="1"/>
  <c r="Z336" i="7"/>
  <c r="AB334" i="7"/>
  <c r="AD334" i="7"/>
  <c r="AG355" i="7" s="1"/>
  <c r="S337" i="7"/>
  <c r="H338" i="7"/>
  <c r="AC334" i="7"/>
  <c r="AA335" i="7"/>
  <c r="T338" i="7"/>
  <c r="L339" i="7" a="1"/>
  <c r="L339" i="7" s="1"/>
  <c r="R338" i="7"/>
  <c r="U337" i="7"/>
  <c r="X337" i="7" s="1"/>
  <c r="Y337" i="7" s="1"/>
  <c r="Z336" i="6"/>
  <c r="T339" i="6"/>
  <c r="L340" i="6" a="1"/>
  <c r="L340" i="6" s="1"/>
  <c r="AA335" i="6"/>
  <c r="AC334" i="6"/>
  <c r="AB334" i="6"/>
  <c r="AD334" i="6"/>
  <c r="AG355" i="6" s="1"/>
  <c r="H338" i="6"/>
  <c r="S337" i="6"/>
  <c r="R338" i="6"/>
  <c r="U337" i="6"/>
  <c r="X337" i="6" s="1"/>
  <c r="Y337" i="6" s="1"/>
  <c r="Z336" i="5"/>
  <c r="T339" i="5"/>
  <c r="L340" i="5" a="1"/>
  <c r="L340" i="5" s="1"/>
  <c r="U337" i="5"/>
  <c r="X337" i="5" s="1"/>
  <c r="Y337" i="5" s="1"/>
  <c r="R338" i="5"/>
  <c r="AB334" i="5"/>
  <c r="AD334" i="5"/>
  <c r="AG355" i="5" s="1"/>
  <c r="AC334" i="5"/>
  <c r="AA335" i="5"/>
  <c r="H338" i="5"/>
  <c r="S337" i="5"/>
  <c r="Z336" i="4"/>
  <c r="R338" i="4"/>
  <c r="U337" i="4"/>
  <c r="X337" i="4" s="1"/>
  <c r="Y337" i="4" s="1"/>
  <c r="AD334" i="4"/>
  <c r="AG355" i="4" s="1"/>
  <c r="AB334" i="4"/>
  <c r="AA335" i="4"/>
  <c r="AC334" i="4"/>
  <c r="T339" i="4"/>
  <c r="L340" i="4" a="1"/>
  <c r="L340" i="4" s="1"/>
  <c r="H338" i="4"/>
  <c r="S337" i="4"/>
  <c r="Z336" i="1"/>
  <c r="AD334" i="1"/>
  <c r="AG355" i="1" s="1"/>
  <c r="AB334" i="1"/>
  <c r="R338" i="1"/>
  <c r="U337" i="1"/>
  <c r="X337" i="1" s="1"/>
  <c r="Y337" i="1" s="1"/>
  <c r="AA335" i="1"/>
  <c r="AC334" i="1"/>
  <c r="T339" i="1"/>
  <c r="L340" i="1" a="1"/>
  <c r="L340" i="1" s="1"/>
  <c r="H338" i="1"/>
  <c r="S337" i="1"/>
  <c r="AF334" i="11" l="1"/>
  <c r="AG355" i="11" s="1"/>
  <c r="Z337" i="11"/>
  <c r="T340" i="11"/>
  <c r="L341" i="11" a="1"/>
  <c r="L341" i="11" s="1"/>
  <c r="H339" i="11"/>
  <c r="S338" i="11"/>
  <c r="R339" i="11"/>
  <c r="U338" i="11"/>
  <c r="X338" i="11" s="1"/>
  <c r="Y338" i="11" s="1"/>
  <c r="AD335" i="11"/>
  <c r="AB335" i="11"/>
  <c r="AA336" i="11"/>
  <c r="AC335" i="11"/>
  <c r="AE335" i="11" s="1"/>
  <c r="Z337" i="10"/>
  <c r="S338" i="10"/>
  <c r="H339" i="10"/>
  <c r="R339" i="10"/>
  <c r="U338" i="10"/>
  <c r="X338" i="10" s="1"/>
  <c r="Y338" i="10" s="1"/>
  <c r="T339" i="10"/>
  <c r="L340" i="10" a="1"/>
  <c r="L340" i="10" s="1"/>
  <c r="AC335" i="10"/>
  <c r="AA336" i="10"/>
  <c r="AB335" i="10"/>
  <c r="AD335" i="10"/>
  <c r="AG356" i="10" s="1"/>
  <c r="Z337" i="9"/>
  <c r="R339" i="9"/>
  <c r="U338" i="9"/>
  <c r="X338" i="9" s="1"/>
  <c r="Y338" i="9" s="1"/>
  <c r="T339" i="9"/>
  <c r="L340" i="9" a="1"/>
  <c r="L340" i="9" s="1"/>
  <c r="S338" i="9"/>
  <c r="H339" i="9"/>
  <c r="AD335" i="9"/>
  <c r="AG356" i="9" s="1"/>
  <c r="AB335" i="9"/>
  <c r="AC335" i="9"/>
  <c r="AA336" i="9"/>
  <c r="Z337" i="8"/>
  <c r="AD335" i="8"/>
  <c r="AG356" i="8" s="1"/>
  <c r="AB335" i="8"/>
  <c r="T340" i="8"/>
  <c r="L341" i="8" a="1"/>
  <c r="L341" i="8" s="1"/>
  <c r="H339" i="8"/>
  <c r="S338" i="8"/>
  <c r="R339" i="8"/>
  <c r="U338" i="8"/>
  <c r="X338" i="8" s="1"/>
  <c r="Y338" i="8" s="1"/>
  <c r="AA336" i="8"/>
  <c r="AC335" i="8"/>
  <c r="Z337" i="7"/>
  <c r="H339" i="7"/>
  <c r="S338" i="7"/>
  <c r="R339" i="7"/>
  <c r="U338" i="7"/>
  <c r="X338" i="7" s="1"/>
  <c r="Y338" i="7" s="1"/>
  <c r="AD335" i="7"/>
  <c r="AG356" i="7" s="1"/>
  <c r="AB335" i="7"/>
  <c r="AA336" i="7"/>
  <c r="AC335" i="7"/>
  <c r="L340" i="7" a="1"/>
  <c r="L340" i="7" s="1"/>
  <c r="T339" i="7"/>
  <c r="Z337" i="6"/>
  <c r="T340" i="6"/>
  <c r="L341" i="6" a="1"/>
  <c r="L341" i="6" s="1"/>
  <c r="R339" i="6"/>
  <c r="U338" i="6"/>
  <c r="X338" i="6" s="1"/>
  <c r="Y338" i="6" s="1"/>
  <c r="AD335" i="6"/>
  <c r="AG356" i="6" s="1"/>
  <c r="AB335" i="6"/>
  <c r="AA336" i="6"/>
  <c r="AC335" i="6"/>
  <c r="H339" i="6"/>
  <c r="S338" i="6"/>
  <c r="Z337" i="5"/>
  <c r="H339" i="5"/>
  <c r="S338" i="5"/>
  <c r="AD335" i="5"/>
  <c r="AG356" i="5" s="1"/>
  <c r="AB335" i="5"/>
  <c r="R339" i="5"/>
  <c r="U338" i="5"/>
  <c r="X338" i="5" s="1"/>
  <c r="Y338" i="5" s="1"/>
  <c r="AA336" i="5"/>
  <c r="AC335" i="5"/>
  <c r="L341" i="5" a="1"/>
  <c r="L341" i="5" s="1"/>
  <c r="T340" i="5"/>
  <c r="Z337" i="4"/>
  <c r="AB335" i="4"/>
  <c r="AD335" i="4"/>
  <c r="AG356" i="4" s="1"/>
  <c r="T340" i="4"/>
  <c r="L341" i="4" a="1"/>
  <c r="L341" i="4" s="1"/>
  <c r="AA336" i="4"/>
  <c r="AC335" i="4"/>
  <c r="S338" i="4"/>
  <c r="H339" i="4"/>
  <c r="R339" i="4"/>
  <c r="U338" i="4"/>
  <c r="X338" i="4" s="1"/>
  <c r="Y338" i="4" s="1"/>
  <c r="Z337" i="1"/>
  <c r="S338" i="1"/>
  <c r="H339" i="1"/>
  <c r="AB335" i="1"/>
  <c r="AD335" i="1"/>
  <c r="AG356" i="1" s="1"/>
  <c r="T340" i="1"/>
  <c r="L341" i="1" a="1"/>
  <c r="L341" i="1" s="1"/>
  <c r="R339" i="1"/>
  <c r="U338" i="1"/>
  <c r="X338" i="1" s="1"/>
  <c r="Y338" i="1" s="1"/>
  <c r="AC335" i="1"/>
  <c r="AA336" i="1"/>
  <c r="AF335" i="11" l="1"/>
  <c r="AG356" i="11"/>
  <c r="Z338" i="11"/>
  <c r="T341" i="11"/>
  <c r="L342" i="11" a="1"/>
  <c r="L342" i="11" s="1"/>
  <c r="AB336" i="11"/>
  <c r="AD336" i="11"/>
  <c r="H340" i="11"/>
  <c r="S339" i="11"/>
  <c r="R340" i="11"/>
  <c r="U339" i="11"/>
  <c r="X339" i="11" s="1"/>
  <c r="Y339" i="11" s="1"/>
  <c r="AA337" i="11"/>
  <c r="AC336" i="11"/>
  <c r="AE336" i="11" s="1"/>
  <c r="Z338" i="10"/>
  <c r="T340" i="10"/>
  <c r="L341" i="10" a="1"/>
  <c r="L341" i="10" s="1"/>
  <c r="H340" i="10"/>
  <c r="S339" i="10"/>
  <c r="AA337" i="10"/>
  <c r="AC336" i="10"/>
  <c r="AD336" i="10"/>
  <c r="AG357" i="10" s="1"/>
  <c r="AB336" i="10"/>
  <c r="U339" i="10"/>
  <c r="X339" i="10" s="1"/>
  <c r="Y339" i="10" s="1"/>
  <c r="R340" i="10"/>
  <c r="Z338" i="9"/>
  <c r="T340" i="9"/>
  <c r="L341" i="9" a="1"/>
  <c r="L341" i="9" s="1"/>
  <c r="U339" i="9"/>
  <c r="X339" i="9" s="1"/>
  <c r="Y339" i="9" s="1"/>
  <c r="R340" i="9"/>
  <c r="AD336" i="9"/>
  <c r="AG357" i="9" s="1"/>
  <c r="AB336" i="9"/>
  <c r="S339" i="9"/>
  <c r="H340" i="9"/>
  <c r="AC336" i="9"/>
  <c r="AA337" i="9"/>
  <c r="Z338" i="8"/>
  <c r="AD336" i="8"/>
  <c r="AG357" i="8" s="1"/>
  <c r="AB336" i="8"/>
  <c r="R340" i="8"/>
  <c r="U339" i="8"/>
  <c r="X339" i="8" s="1"/>
  <c r="Y339" i="8" s="1"/>
  <c r="S339" i="8"/>
  <c r="H340" i="8"/>
  <c r="AA337" i="8"/>
  <c r="AC336" i="8"/>
  <c r="L342" i="8" a="1"/>
  <c r="L342" i="8" s="1"/>
  <c r="T341" i="8"/>
  <c r="Z338" i="7"/>
  <c r="T340" i="7"/>
  <c r="L341" i="7" a="1"/>
  <c r="L341" i="7" s="1"/>
  <c r="S339" i="7"/>
  <c r="H340" i="7"/>
  <c r="R340" i="7"/>
  <c r="U339" i="7"/>
  <c r="X339" i="7" s="1"/>
  <c r="Y339" i="7" s="1"/>
  <c r="AA337" i="7"/>
  <c r="AC336" i="7"/>
  <c r="AB336" i="7"/>
  <c r="AD336" i="7"/>
  <c r="AG357" i="7" s="1"/>
  <c r="Z338" i="6"/>
  <c r="S339" i="6"/>
  <c r="H340" i="6"/>
  <c r="AD336" i="6"/>
  <c r="AG357" i="6" s="1"/>
  <c r="AB336" i="6"/>
  <c r="R340" i="6"/>
  <c r="U339" i="6"/>
  <c r="X339" i="6" s="1"/>
  <c r="Y339" i="6" s="1"/>
  <c r="AC336" i="6"/>
  <c r="AA337" i="6"/>
  <c r="L342" i="6" a="1"/>
  <c r="L342" i="6" s="1"/>
  <c r="T341" i="6"/>
  <c r="Z338" i="5"/>
  <c r="L342" i="5" a="1"/>
  <c r="L342" i="5" s="1"/>
  <c r="T341" i="5"/>
  <c r="AA337" i="5"/>
  <c r="AC336" i="5"/>
  <c r="AD336" i="5"/>
  <c r="AG357" i="5" s="1"/>
  <c r="AB336" i="5"/>
  <c r="U339" i="5"/>
  <c r="X339" i="5" s="1"/>
  <c r="Y339" i="5" s="1"/>
  <c r="R340" i="5"/>
  <c r="S339" i="5"/>
  <c r="H340" i="5"/>
  <c r="Z338" i="4"/>
  <c r="S339" i="4"/>
  <c r="H340" i="4"/>
  <c r="R340" i="4"/>
  <c r="U339" i="4"/>
  <c r="X339" i="4" s="1"/>
  <c r="Y339" i="4" s="1"/>
  <c r="AD336" i="4"/>
  <c r="AG357" i="4" s="1"/>
  <c r="AB336" i="4"/>
  <c r="AC336" i="4"/>
  <c r="AA337" i="4"/>
  <c r="T341" i="4"/>
  <c r="L342" i="4" a="1"/>
  <c r="L342" i="4" s="1"/>
  <c r="Z338" i="1"/>
  <c r="AD336" i="1"/>
  <c r="AG357" i="1" s="1"/>
  <c r="AB336" i="1"/>
  <c r="L342" i="1" a="1"/>
  <c r="L342" i="1" s="1"/>
  <c r="T341" i="1"/>
  <c r="AA337" i="1"/>
  <c r="AC336" i="1"/>
  <c r="U339" i="1"/>
  <c r="X339" i="1" s="1"/>
  <c r="Y339" i="1" s="1"/>
  <c r="R340" i="1"/>
  <c r="S339" i="1"/>
  <c r="H340" i="1"/>
  <c r="AF336" i="11" l="1"/>
  <c r="AG357" i="11"/>
  <c r="Z339" i="11"/>
  <c r="AD337" i="11"/>
  <c r="AB337" i="11"/>
  <c r="S340" i="11"/>
  <c r="H341" i="11"/>
  <c r="T342" i="11"/>
  <c r="L343" i="11" a="1"/>
  <c r="L343" i="11" s="1"/>
  <c r="R341" i="11"/>
  <c r="U340" i="11"/>
  <c r="X340" i="11" s="1"/>
  <c r="Y340" i="11" s="1"/>
  <c r="AC337" i="11"/>
  <c r="AE337" i="11" s="1"/>
  <c r="AA338" i="11"/>
  <c r="Z339" i="10"/>
  <c r="T341" i="10"/>
  <c r="L342" i="10" a="1"/>
  <c r="L342" i="10" s="1"/>
  <c r="U340" i="10"/>
  <c r="X340" i="10" s="1"/>
  <c r="Y340" i="10" s="1"/>
  <c r="R341" i="10"/>
  <c r="AD337" i="10"/>
  <c r="AG358" i="10" s="1"/>
  <c r="AB337" i="10"/>
  <c r="AC337" i="10"/>
  <c r="AA338" i="10"/>
  <c r="H341" i="10"/>
  <c r="S340" i="10"/>
  <c r="Z339" i="9"/>
  <c r="H341" i="9"/>
  <c r="S340" i="9"/>
  <c r="L342" i="9" a="1"/>
  <c r="L342" i="9" s="1"/>
  <c r="T341" i="9"/>
  <c r="AD337" i="9"/>
  <c r="AG358" i="9" s="1"/>
  <c r="AB337" i="9"/>
  <c r="AC337" i="9"/>
  <c r="AA338" i="9"/>
  <c r="U340" i="9"/>
  <c r="X340" i="9" s="1"/>
  <c r="Y340" i="9" s="1"/>
  <c r="R341" i="9"/>
  <c r="Z339" i="8"/>
  <c r="L343" i="8" a="1"/>
  <c r="L343" i="8" s="1"/>
  <c r="T342" i="8"/>
  <c r="S340" i="8"/>
  <c r="H341" i="8"/>
  <c r="R341" i="8"/>
  <c r="U340" i="8"/>
  <c r="X340" i="8" s="1"/>
  <c r="Y340" i="8" s="1"/>
  <c r="AC337" i="8"/>
  <c r="AA338" i="8"/>
  <c r="AD337" i="8"/>
  <c r="AG358" i="8" s="1"/>
  <c r="AB337" i="8"/>
  <c r="Z339" i="7"/>
  <c r="S340" i="7"/>
  <c r="H341" i="7"/>
  <c r="AD337" i="7"/>
  <c r="AG358" i="7" s="1"/>
  <c r="AB337" i="7"/>
  <c r="U340" i="7"/>
  <c r="X340" i="7" s="1"/>
  <c r="Y340" i="7" s="1"/>
  <c r="R341" i="7"/>
  <c r="AC337" i="7"/>
  <c r="AA338" i="7"/>
  <c r="L342" i="7" a="1"/>
  <c r="L342" i="7" s="1"/>
  <c r="T341" i="7"/>
  <c r="Z339" i="6"/>
  <c r="AD337" i="6"/>
  <c r="AG358" i="6" s="1"/>
  <c r="AB337" i="6"/>
  <c r="U340" i="6"/>
  <c r="X340" i="6" s="1"/>
  <c r="Y340" i="6" s="1"/>
  <c r="R341" i="6"/>
  <c r="S340" i="6"/>
  <c r="H341" i="6"/>
  <c r="L343" i="6" a="1"/>
  <c r="L343" i="6" s="1"/>
  <c r="T342" i="6"/>
  <c r="AC337" i="6"/>
  <c r="AA338" i="6"/>
  <c r="Z339" i="5"/>
  <c r="S340" i="5"/>
  <c r="H341" i="5"/>
  <c r="U340" i="5"/>
  <c r="X340" i="5" s="1"/>
  <c r="Y340" i="5" s="1"/>
  <c r="R341" i="5"/>
  <c r="AB337" i="5"/>
  <c r="AD337" i="5"/>
  <c r="AG358" i="5" s="1"/>
  <c r="AC337" i="5"/>
  <c r="AA338" i="5"/>
  <c r="L343" i="5" a="1"/>
  <c r="L343" i="5" s="1"/>
  <c r="T342" i="5"/>
  <c r="Z339" i="4"/>
  <c r="AD337" i="4"/>
  <c r="AG358" i="4" s="1"/>
  <c r="AB337" i="4"/>
  <c r="S340" i="4"/>
  <c r="H341" i="4"/>
  <c r="AC337" i="4"/>
  <c r="AA338" i="4"/>
  <c r="L343" i="4" a="1"/>
  <c r="L343" i="4" s="1"/>
  <c r="T342" i="4"/>
  <c r="U340" i="4"/>
  <c r="X340" i="4" s="1"/>
  <c r="Y340" i="4" s="1"/>
  <c r="R341" i="4"/>
  <c r="Z339" i="1"/>
  <c r="U340" i="1"/>
  <c r="X340" i="1" s="1"/>
  <c r="Y340" i="1" s="1"/>
  <c r="R341" i="1"/>
  <c r="H341" i="1"/>
  <c r="S340" i="1"/>
  <c r="AD337" i="1"/>
  <c r="AG358" i="1" s="1"/>
  <c r="AB337" i="1"/>
  <c r="AC337" i="1"/>
  <c r="AA338" i="1"/>
  <c r="L343" i="1" a="1"/>
  <c r="L343" i="1" s="1"/>
  <c r="T342" i="1"/>
  <c r="AF337" i="11" l="1"/>
  <c r="AG358" i="11" s="1"/>
  <c r="Z340" i="11"/>
  <c r="L344" i="11" a="1"/>
  <c r="L344" i="11" s="1"/>
  <c r="T343" i="11"/>
  <c r="AC338" i="11"/>
  <c r="AE338" i="11" s="1"/>
  <c r="AA339" i="11"/>
  <c r="AD338" i="11"/>
  <c r="AB338" i="11"/>
  <c r="U341" i="11"/>
  <c r="X341" i="11" s="1"/>
  <c r="Y341" i="11" s="1"/>
  <c r="R342" i="11"/>
  <c r="H342" i="11"/>
  <c r="S341" i="11"/>
  <c r="Z340" i="10"/>
  <c r="AD338" i="10"/>
  <c r="AG359" i="10" s="1"/>
  <c r="AB338" i="10"/>
  <c r="L343" i="10" a="1"/>
  <c r="L343" i="10" s="1"/>
  <c r="T342" i="10"/>
  <c r="U341" i="10"/>
  <c r="X341" i="10" s="1"/>
  <c r="Y341" i="10" s="1"/>
  <c r="R342" i="10"/>
  <c r="AA339" i="10"/>
  <c r="AC338" i="10"/>
  <c r="H342" i="10"/>
  <c r="S341" i="10"/>
  <c r="Z340" i="9"/>
  <c r="U341" i="9"/>
  <c r="X341" i="9" s="1"/>
  <c r="Y341" i="9" s="1"/>
  <c r="R342" i="9"/>
  <c r="L343" i="9" a="1"/>
  <c r="L343" i="9" s="1"/>
  <c r="T342" i="9"/>
  <c r="AD338" i="9"/>
  <c r="AG359" i="9" s="1"/>
  <c r="AB338" i="9"/>
  <c r="H342" i="9"/>
  <c r="S341" i="9"/>
  <c r="AC338" i="9"/>
  <c r="AA339" i="9"/>
  <c r="Z340" i="8"/>
  <c r="AD338" i="8"/>
  <c r="AG359" i="8" s="1"/>
  <c r="AB338" i="8"/>
  <c r="U341" i="8"/>
  <c r="X341" i="8" s="1"/>
  <c r="Y341" i="8" s="1"/>
  <c r="R342" i="8"/>
  <c r="S341" i="8"/>
  <c r="H342" i="8"/>
  <c r="AC338" i="8"/>
  <c r="AA339" i="8"/>
  <c r="L344" i="8" a="1"/>
  <c r="L344" i="8" s="1"/>
  <c r="T343" i="8"/>
  <c r="Z340" i="7"/>
  <c r="U341" i="7"/>
  <c r="X341" i="7" s="1"/>
  <c r="Y341" i="7" s="1"/>
  <c r="R342" i="7"/>
  <c r="AD338" i="7"/>
  <c r="AG359" i="7" s="1"/>
  <c r="AB338" i="7"/>
  <c r="AC338" i="7"/>
  <c r="AA339" i="7"/>
  <c r="T342" i="7"/>
  <c r="L343" i="7" a="1"/>
  <c r="L343" i="7" s="1"/>
  <c r="H342" i="7"/>
  <c r="S341" i="7"/>
  <c r="Z340" i="6"/>
  <c r="AD338" i="6"/>
  <c r="AG359" i="6" s="1"/>
  <c r="AB338" i="6"/>
  <c r="H342" i="6"/>
  <c r="S341" i="6"/>
  <c r="L344" i="6" a="1"/>
  <c r="L344" i="6" s="1"/>
  <c r="T343" i="6"/>
  <c r="U341" i="6"/>
  <c r="X341" i="6" s="1"/>
  <c r="Y341" i="6" s="1"/>
  <c r="R342" i="6"/>
  <c r="AC338" i="6"/>
  <c r="AA339" i="6"/>
  <c r="Z340" i="5"/>
  <c r="L344" i="5" a="1"/>
  <c r="L344" i="5" s="1"/>
  <c r="T343" i="5"/>
  <c r="AD338" i="5"/>
  <c r="AG359" i="5" s="1"/>
  <c r="AB338" i="5"/>
  <c r="H342" i="5"/>
  <c r="S341" i="5"/>
  <c r="AC338" i="5"/>
  <c r="AA339" i="5"/>
  <c r="U341" i="5"/>
  <c r="X341" i="5" s="1"/>
  <c r="Y341" i="5" s="1"/>
  <c r="R342" i="5"/>
  <c r="Z340" i="4"/>
  <c r="L344" i="4" a="1"/>
  <c r="L344" i="4" s="1"/>
  <c r="T343" i="4"/>
  <c r="U341" i="4"/>
  <c r="X341" i="4" s="1"/>
  <c r="Y341" i="4" s="1"/>
  <c r="R342" i="4"/>
  <c r="AD338" i="4"/>
  <c r="AG359" i="4" s="1"/>
  <c r="AB338" i="4"/>
  <c r="H342" i="4"/>
  <c r="S341" i="4"/>
  <c r="AC338" i="4"/>
  <c r="AA339" i="4"/>
  <c r="Z340" i="1"/>
  <c r="L344" i="1" a="1"/>
  <c r="L344" i="1" s="1"/>
  <c r="T343" i="1"/>
  <c r="AD338" i="1"/>
  <c r="AG359" i="1" s="1"/>
  <c r="AB338" i="1"/>
  <c r="H342" i="1"/>
  <c r="S341" i="1"/>
  <c r="AC338" i="1"/>
  <c r="AA339" i="1"/>
  <c r="U341" i="1"/>
  <c r="X341" i="1" s="1"/>
  <c r="Y341" i="1" s="1"/>
  <c r="R342" i="1"/>
  <c r="AF338" i="11" l="1"/>
  <c r="AG359" i="11" s="1"/>
  <c r="Z341" i="11"/>
  <c r="U342" i="11"/>
  <c r="X342" i="11" s="1"/>
  <c r="Y342" i="11" s="1"/>
  <c r="R343" i="11"/>
  <c r="L345" i="11" a="1"/>
  <c r="L345" i="11" s="1"/>
  <c r="T344" i="11"/>
  <c r="AA340" i="11"/>
  <c r="AC339" i="11"/>
  <c r="AE339" i="11" s="1"/>
  <c r="H343" i="11"/>
  <c r="S342" i="11"/>
  <c r="AD339" i="11"/>
  <c r="AB339" i="11"/>
  <c r="Z341" i="10"/>
  <c r="H343" i="10"/>
  <c r="S342" i="10"/>
  <c r="AB339" i="10"/>
  <c r="AD339" i="10"/>
  <c r="AG360" i="10" s="1"/>
  <c r="U342" i="10"/>
  <c r="X342" i="10" s="1"/>
  <c r="Y342" i="10" s="1"/>
  <c r="R343" i="10"/>
  <c r="AA340" i="10"/>
  <c r="AC339" i="10"/>
  <c r="L344" i="10" a="1"/>
  <c r="L344" i="10" s="1"/>
  <c r="T343" i="10"/>
  <c r="Z341" i="9"/>
  <c r="AD339" i="9"/>
  <c r="AG360" i="9" s="1"/>
  <c r="AB339" i="9"/>
  <c r="H343" i="9"/>
  <c r="S342" i="9"/>
  <c r="L344" i="9" a="1"/>
  <c r="L344" i="9" s="1"/>
  <c r="T343" i="9"/>
  <c r="U342" i="9"/>
  <c r="X342" i="9" s="1"/>
  <c r="Y342" i="9" s="1"/>
  <c r="R343" i="9"/>
  <c r="AC339" i="9"/>
  <c r="AA340" i="9"/>
  <c r="Z341" i="8"/>
  <c r="L345" i="8" a="1"/>
  <c r="L345" i="8" s="1"/>
  <c r="T344" i="8"/>
  <c r="AD339" i="8"/>
  <c r="AG360" i="8" s="1"/>
  <c r="AB339" i="8"/>
  <c r="H343" i="8"/>
  <c r="S342" i="8"/>
  <c r="AC339" i="8"/>
  <c r="AA340" i="8"/>
  <c r="U342" i="8"/>
  <c r="X342" i="8" s="1"/>
  <c r="Y342" i="8" s="1"/>
  <c r="R343" i="8"/>
  <c r="Z341" i="7"/>
  <c r="L344" i="7" a="1"/>
  <c r="L344" i="7" s="1"/>
  <c r="T343" i="7"/>
  <c r="AD339" i="7"/>
  <c r="AG360" i="7" s="1"/>
  <c r="AB339" i="7"/>
  <c r="AC339" i="7"/>
  <c r="AA340" i="7"/>
  <c r="H343" i="7"/>
  <c r="S342" i="7"/>
  <c r="U342" i="7"/>
  <c r="X342" i="7" s="1"/>
  <c r="Y342" i="7" s="1"/>
  <c r="R343" i="7"/>
  <c r="Z341" i="6"/>
  <c r="AD339" i="6"/>
  <c r="AG360" i="6" s="1"/>
  <c r="AB339" i="6"/>
  <c r="L345" i="6" a="1"/>
  <c r="L345" i="6" s="1"/>
  <c r="T344" i="6"/>
  <c r="AC339" i="6"/>
  <c r="AA340" i="6"/>
  <c r="U342" i="6"/>
  <c r="X342" i="6" s="1"/>
  <c r="Y342" i="6" s="1"/>
  <c r="R343" i="6"/>
  <c r="H343" i="6"/>
  <c r="S342" i="6"/>
  <c r="Z341" i="5"/>
  <c r="U342" i="5"/>
  <c r="X342" i="5" s="1"/>
  <c r="Y342" i="5" s="1"/>
  <c r="R343" i="5"/>
  <c r="AD339" i="5"/>
  <c r="AG360" i="5" s="1"/>
  <c r="AB339" i="5"/>
  <c r="H343" i="5"/>
  <c r="S342" i="5"/>
  <c r="AA340" i="5"/>
  <c r="AC339" i="5"/>
  <c r="L345" i="5" a="1"/>
  <c r="L345" i="5" s="1"/>
  <c r="T344" i="5"/>
  <c r="Z341" i="4"/>
  <c r="H343" i="4"/>
  <c r="S342" i="4"/>
  <c r="AD339" i="4"/>
  <c r="AG360" i="4" s="1"/>
  <c r="AB339" i="4"/>
  <c r="U342" i="4"/>
  <c r="X342" i="4" s="1"/>
  <c r="Y342" i="4" s="1"/>
  <c r="R343" i="4"/>
  <c r="AC339" i="4"/>
  <c r="AA340" i="4"/>
  <c r="L345" i="4" a="1"/>
  <c r="L345" i="4" s="1"/>
  <c r="T344" i="4"/>
  <c r="Z341" i="1"/>
  <c r="R343" i="1"/>
  <c r="U342" i="1"/>
  <c r="X342" i="1" s="1"/>
  <c r="Y342" i="1" s="1"/>
  <c r="H343" i="1"/>
  <c r="S342" i="1"/>
  <c r="AD339" i="1"/>
  <c r="AG360" i="1" s="1"/>
  <c r="AB339" i="1"/>
  <c r="L345" i="1" a="1"/>
  <c r="L345" i="1" s="1"/>
  <c r="T344" i="1"/>
  <c r="AC339" i="1"/>
  <c r="AA340" i="1"/>
  <c r="AF339" i="11" l="1"/>
  <c r="AG360" i="11" s="1"/>
  <c r="Z342" i="11"/>
  <c r="H344" i="11"/>
  <c r="S343" i="11"/>
  <c r="R344" i="11"/>
  <c r="U343" i="11"/>
  <c r="X343" i="11" s="1"/>
  <c r="Y343" i="11" s="1"/>
  <c r="L346" i="11" a="1"/>
  <c r="L346" i="11" s="1"/>
  <c r="T345" i="11"/>
  <c r="AC340" i="11"/>
  <c r="AE340" i="11" s="1"/>
  <c r="AA341" i="11"/>
  <c r="AD340" i="11"/>
  <c r="AB340" i="11"/>
  <c r="Z342" i="10"/>
  <c r="L345" i="10" a="1"/>
  <c r="L345" i="10" s="1"/>
  <c r="T344" i="10"/>
  <c r="R344" i="10"/>
  <c r="U343" i="10"/>
  <c r="X343" i="10" s="1"/>
  <c r="Y343" i="10" s="1"/>
  <c r="H344" i="10"/>
  <c r="S343" i="10"/>
  <c r="AD340" i="10"/>
  <c r="AG361" i="10" s="1"/>
  <c r="AB340" i="10"/>
  <c r="AC340" i="10"/>
  <c r="AA341" i="10"/>
  <c r="Z342" i="9"/>
  <c r="U343" i="9"/>
  <c r="X343" i="9" s="1"/>
  <c r="Y343" i="9" s="1"/>
  <c r="R344" i="9"/>
  <c r="AD340" i="9"/>
  <c r="AG361" i="9" s="1"/>
  <c r="AB340" i="9"/>
  <c r="L345" i="9" a="1"/>
  <c r="L345" i="9" s="1"/>
  <c r="T344" i="9"/>
  <c r="H344" i="9"/>
  <c r="S343" i="9"/>
  <c r="AC340" i="9"/>
  <c r="AA341" i="9"/>
  <c r="Z342" i="8"/>
  <c r="U343" i="8"/>
  <c r="X343" i="8" s="1"/>
  <c r="Y343" i="8" s="1"/>
  <c r="R344" i="8"/>
  <c r="AD340" i="8"/>
  <c r="AG361" i="8" s="1"/>
  <c r="AB340" i="8"/>
  <c r="H344" i="8"/>
  <c r="S343" i="8"/>
  <c r="AC340" i="8"/>
  <c r="AA341" i="8"/>
  <c r="L346" i="8" a="1"/>
  <c r="L346" i="8" s="1"/>
  <c r="T345" i="8"/>
  <c r="Z342" i="7"/>
  <c r="L345" i="7" a="1"/>
  <c r="L345" i="7" s="1"/>
  <c r="T344" i="7"/>
  <c r="H344" i="7"/>
  <c r="S343" i="7"/>
  <c r="AC340" i="7"/>
  <c r="AA341" i="7"/>
  <c r="U343" i="7"/>
  <c r="X343" i="7" s="1"/>
  <c r="Y343" i="7" s="1"/>
  <c r="R344" i="7"/>
  <c r="AD340" i="7"/>
  <c r="AG361" i="7" s="1"/>
  <c r="AB340" i="7"/>
  <c r="Z342" i="6"/>
  <c r="H344" i="6"/>
  <c r="S343" i="6"/>
  <c r="U343" i="6"/>
  <c r="X343" i="6" s="1"/>
  <c r="Y343" i="6" s="1"/>
  <c r="R344" i="6"/>
  <c r="AD340" i="6"/>
  <c r="AG361" i="6" s="1"/>
  <c r="AB340" i="6"/>
  <c r="AC340" i="6"/>
  <c r="AA341" i="6"/>
  <c r="L346" i="6" a="1"/>
  <c r="L346" i="6" s="1"/>
  <c r="T345" i="6"/>
  <c r="Z342" i="5"/>
  <c r="AB340" i="5"/>
  <c r="AD340" i="5"/>
  <c r="AG361" i="5" s="1"/>
  <c r="H344" i="5"/>
  <c r="S343" i="5"/>
  <c r="R344" i="5"/>
  <c r="U343" i="5"/>
  <c r="X343" i="5" s="1"/>
  <c r="Y343" i="5" s="1"/>
  <c r="AC340" i="5"/>
  <c r="AA341" i="5"/>
  <c r="L346" i="5" a="1"/>
  <c r="L346" i="5" s="1"/>
  <c r="T345" i="5"/>
  <c r="Z342" i="4"/>
  <c r="U343" i="4"/>
  <c r="X343" i="4" s="1"/>
  <c r="Y343" i="4" s="1"/>
  <c r="R344" i="4"/>
  <c r="L346" i="4" a="1"/>
  <c r="L346" i="4" s="1"/>
  <c r="T345" i="4"/>
  <c r="AC340" i="4"/>
  <c r="AA341" i="4"/>
  <c r="AD340" i="4"/>
  <c r="AG361" i="4" s="1"/>
  <c r="AB340" i="4"/>
  <c r="H344" i="4"/>
  <c r="S343" i="4"/>
  <c r="Z342" i="1"/>
  <c r="L346" i="1" a="1"/>
  <c r="L346" i="1" s="1"/>
  <c r="T345" i="1"/>
  <c r="AD340" i="1"/>
  <c r="AG361" i="1" s="1"/>
  <c r="AB340" i="1"/>
  <c r="H344" i="1"/>
  <c r="S343" i="1"/>
  <c r="AA341" i="1"/>
  <c r="AC340" i="1"/>
  <c r="U343" i="1"/>
  <c r="X343" i="1" s="1"/>
  <c r="Y343" i="1" s="1"/>
  <c r="R344" i="1"/>
  <c r="AF340" i="11" l="1"/>
  <c r="AG361" i="11" s="1"/>
  <c r="Z343" i="11"/>
  <c r="AD341" i="11"/>
  <c r="AB341" i="11"/>
  <c r="L347" i="11" a="1"/>
  <c r="L347" i="11" s="1"/>
  <c r="T346" i="11"/>
  <c r="S344" i="11"/>
  <c r="H345" i="11"/>
  <c r="R345" i="11"/>
  <c r="U344" i="11"/>
  <c r="X344" i="11" s="1"/>
  <c r="Y344" i="11" s="1"/>
  <c r="AA342" i="11"/>
  <c r="AC341" i="11"/>
  <c r="AE341" i="11" s="1"/>
  <c r="Z343" i="10"/>
  <c r="AD341" i="10"/>
  <c r="AG362" i="10" s="1"/>
  <c r="AB341" i="10"/>
  <c r="L346" i="10" a="1"/>
  <c r="L346" i="10" s="1"/>
  <c r="T345" i="10"/>
  <c r="AA342" i="10"/>
  <c r="AC341" i="10"/>
  <c r="H345" i="10"/>
  <c r="S344" i="10"/>
  <c r="R345" i="10"/>
  <c r="U344" i="10"/>
  <c r="X344" i="10" s="1"/>
  <c r="Y344" i="10" s="1"/>
  <c r="Z343" i="9"/>
  <c r="H345" i="9"/>
  <c r="S344" i="9"/>
  <c r="R345" i="9"/>
  <c r="U344" i="9"/>
  <c r="X344" i="9" s="1"/>
  <c r="Y344" i="9" s="1"/>
  <c r="AD341" i="9"/>
  <c r="AG362" i="9" s="1"/>
  <c r="AB341" i="9"/>
  <c r="AA342" i="9"/>
  <c r="AC341" i="9"/>
  <c r="L346" i="9" a="1"/>
  <c r="L346" i="9" s="1"/>
  <c r="T345" i="9"/>
  <c r="Z343" i="8"/>
  <c r="R345" i="8"/>
  <c r="U344" i="8"/>
  <c r="X344" i="8" s="1"/>
  <c r="Y344" i="8" s="1"/>
  <c r="AD341" i="8"/>
  <c r="AG362" i="8" s="1"/>
  <c r="AB341" i="8"/>
  <c r="AC341" i="8"/>
  <c r="AA342" i="8"/>
  <c r="T346" i="8"/>
  <c r="L347" i="8" a="1"/>
  <c r="L347" i="8" s="1"/>
  <c r="H345" i="8"/>
  <c r="S344" i="8"/>
  <c r="Z343" i="7"/>
  <c r="L346" i="7" a="1"/>
  <c r="L346" i="7" s="1"/>
  <c r="T345" i="7"/>
  <c r="H345" i="7"/>
  <c r="S344" i="7"/>
  <c r="AC341" i="7"/>
  <c r="AA342" i="7"/>
  <c r="R345" i="7"/>
  <c r="U344" i="7"/>
  <c r="X344" i="7" s="1"/>
  <c r="Y344" i="7" s="1"/>
  <c r="AD341" i="7"/>
  <c r="AG362" i="7" s="1"/>
  <c r="AB341" i="7"/>
  <c r="Z343" i="6"/>
  <c r="AD341" i="6"/>
  <c r="AG362" i="6" s="1"/>
  <c r="AB341" i="6"/>
  <c r="H345" i="6"/>
  <c r="S344" i="6"/>
  <c r="T346" i="6"/>
  <c r="L347" i="6" a="1"/>
  <c r="L347" i="6" s="1"/>
  <c r="R345" i="6"/>
  <c r="U344" i="6"/>
  <c r="X344" i="6" s="1"/>
  <c r="Y344" i="6" s="1"/>
  <c r="AC341" i="6"/>
  <c r="AA342" i="6"/>
  <c r="Z343" i="5"/>
  <c r="T346" i="5"/>
  <c r="L347" i="5" a="1"/>
  <c r="L347" i="5" s="1"/>
  <c r="AC341" i="5"/>
  <c r="AA342" i="5"/>
  <c r="AD341" i="5"/>
  <c r="AG362" i="5" s="1"/>
  <c r="AB341" i="5"/>
  <c r="R345" i="5"/>
  <c r="U344" i="5"/>
  <c r="X344" i="5" s="1"/>
  <c r="Y344" i="5" s="1"/>
  <c r="H345" i="5"/>
  <c r="S344" i="5"/>
  <c r="Z343" i="4"/>
  <c r="H345" i="4"/>
  <c r="S344" i="4"/>
  <c r="AD341" i="4"/>
  <c r="AG362" i="4" s="1"/>
  <c r="AB341" i="4"/>
  <c r="U344" i="4"/>
  <c r="X344" i="4" s="1"/>
  <c r="Y344" i="4" s="1"/>
  <c r="R345" i="4"/>
  <c r="AC341" i="4"/>
  <c r="AA342" i="4"/>
  <c r="L347" i="4" a="1"/>
  <c r="L347" i="4" s="1"/>
  <c r="T346" i="4"/>
  <c r="Z343" i="1"/>
  <c r="AD341" i="1"/>
  <c r="AG362" i="1" s="1"/>
  <c r="AB341" i="1"/>
  <c r="U344" i="1"/>
  <c r="X344" i="1" s="1"/>
  <c r="Y344" i="1" s="1"/>
  <c r="R345" i="1"/>
  <c r="H345" i="1"/>
  <c r="S344" i="1"/>
  <c r="AA342" i="1"/>
  <c r="AC341" i="1"/>
  <c r="L347" i="1" a="1"/>
  <c r="L347" i="1" s="1"/>
  <c r="T346" i="1"/>
  <c r="AF341" i="11" l="1"/>
  <c r="AG362" i="11"/>
  <c r="Z344" i="11"/>
  <c r="AD342" i="11"/>
  <c r="AB342" i="11"/>
  <c r="H346" i="11"/>
  <c r="S345" i="11"/>
  <c r="T347" i="11"/>
  <c r="L348" i="11" a="1"/>
  <c r="L348" i="11" s="1"/>
  <c r="AA343" i="11"/>
  <c r="AC342" i="11"/>
  <c r="AE342" i="11" s="1"/>
  <c r="R346" i="11"/>
  <c r="U345" i="11"/>
  <c r="X345" i="11" s="1"/>
  <c r="Y345" i="11" s="1"/>
  <c r="Z344" i="10"/>
  <c r="H346" i="10"/>
  <c r="S345" i="10"/>
  <c r="T346" i="10"/>
  <c r="L347" i="10" a="1"/>
  <c r="L347" i="10" s="1"/>
  <c r="AA343" i="10"/>
  <c r="AC342" i="10"/>
  <c r="R346" i="10"/>
  <c r="U345" i="10"/>
  <c r="X345" i="10" s="1"/>
  <c r="Y345" i="10" s="1"/>
  <c r="AD342" i="10"/>
  <c r="AG363" i="10" s="1"/>
  <c r="AB342" i="10"/>
  <c r="Z344" i="9"/>
  <c r="T346" i="9"/>
  <c r="L347" i="9" a="1"/>
  <c r="L347" i="9" s="1"/>
  <c r="AB342" i="9"/>
  <c r="AD342" i="9"/>
  <c r="AG363" i="9" s="1"/>
  <c r="H346" i="9"/>
  <c r="S345" i="9"/>
  <c r="AA343" i="9"/>
  <c r="AC342" i="9"/>
  <c r="R346" i="9"/>
  <c r="U345" i="9"/>
  <c r="X345" i="9" s="1"/>
  <c r="Y345" i="9" s="1"/>
  <c r="Z344" i="8"/>
  <c r="T347" i="8"/>
  <c r="L348" i="8" a="1"/>
  <c r="L348" i="8" s="1"/>
  <c r="R346" i="8"/>
  <c r="U345" i="8"/>
  <c r="X345" i="8" s="1"/>
  <c r="Y345" i="8" s="1"/>
  <c r="H346" i="8"/>
  <c r="S345" i="8"/>
  <c r="AB342" i="8"/>
  <c r="AD342" i="8"/>
  <c r="AG363" i="8" s="1"/>
  <c r="AA343" i="8"/>
  <c r="AC342" i="8"/>
  <c r="Z344" i="7"/>
  <c r="T346" i="7"/>
  <c r="L347" i="7" a="1"/>
  <c r="L347" i="7" s="1"/>
  <c r="U345" i="7"/>
  <c r="X345" i="7" s="1"/>
  <c r="Y345" i="7" s="1"/>
  <c r="R346" i="7"/>
  <c r="AA343" i="7"/>
  <c r="AC342" i="7"/>
  <c r="AB342" i="7"/>
  <c r="AD342" i="7"/>
  <c r="AG363" i="7" s="1"/>
  <c r="H346" i="7"/>
  <c r="S345" i="7"/>
  <c r="Z344" i="6"/>
  <c r="AB342" i="6"/>
  <c r="AD342" i="6"/>
  <c r="AG363" i="6" s="1"/>
  <c r="T347" i="6"/>
  <c r="L348" i="6" a="1"/>
  <c r="L348" i="6" s="1"/>
  <c r="AA343" i="6"/>
  <c r="AC342" i="6"/>
  <c r="R346" i="6"/>
  <c r="U345" i="6"/>
  <c r="X345" i="6" s="1"/>
  <c r="Y345" i="6" s="1"/>
  <c r="H346" i="6"/>
  <c r="S345" i="6"/>
  <c r="Z344" i="5"/>
  <c r="H346" i="5"/>
  <c r="S345" i="5"/>
  <c r="T347" i="5"/>
  <c r="L348" i="5" a="1"/>
  <c r="L348" i="5" s="1"/>
  <c r="AA343" i="5"/>
  <c r="AC342" i="5"/>
  <c r="R346" i="5"/>
  <c r="U345" i="5"/>
  <c r="X345" i="5" s="1"/>
  <c r="Y345" i="5" s="1"/>
  <c r="AB342" i="5"/>
  <c r="AD342" i="5"/>
  <c r="AG363" i="5" s="1"/>
  <c r="Z344" i="4"/>
  <c r="AD342" i="4"/>
  <c r="AG363" i="4" s="1"/>
  <c r="AB342" i="4"/>
  <c r="T347" i="4"/>
  <c r="L348" i="4" a="1"/>
  <c r="L348" i="4" s="1"/>
  <c r="AA343" i="4"/>
  <c r="AC342" i="4"/>
  <c r="R346" i="4"/>
  <c r="U345" i="4"/>
  <c r="X345" i="4" s="1"/>
  <c r="Y345" i="4" s="1"/>
  <c r="H346" i="4"/>
  <c r="S345" i="4"/>
  <c r="Z344" i="1"/>
  <c r="AD342" i="1"/>
  <c r="AG363" i="1" s="1"/>
  <c r="AB342" i="1"/>
  <c r="T347" i="1"/>
  <c r="L348" i="1" a="1"/>
  <c r="L348" i="1" s="1"/>
  <c r="R346" i="1"/>
  <c r="U345" i="1"/>
  <c r="X345" i="1" s="1"/>
  <c r="Y345" i="1" s="1"/>
  <c r="AC342" i="1"/>
  <c r="AA343" i="1"/>
  <c r="S345" i="1"/>
  <c r="H346" i="1"/>
  <c r="AF342" i="11" l="1"/>
  <c r="AG363" i="11"/>
  <c r="Z345" i="11"/>
  <c r="R347" i="11"/>
  <c r="U346" i="11"/>
  <c r="X346" i="11" s="1"/>
  <c r="Y346" i="11" s="1"/>
  <c r="H347" i="11"/>
  <c r="S346" i="11"/>
  <c r="AD343" i="11"/>
  <c r="AB343" i="11"/>
  <c r="AA344" i="11"/>
  <c r="AC343" i="11"/>
  <c r="AE343" i="11" s="1"/>
  <c r="T348" i="11"/>
  <c r="L349" i="11" a="1"/>
  <c r="L349" i="11" s="1"/>
  <c r="Z345" i="10"/>
  <c r="S346" i="10"/>
  <c r="H347" i="10"/>
  <c r="R347" i="10"/>
  <c r="U346" i="10"/>
  <c r="X346" i="10" s="1"/>
  <c r="Y346" i="10" s="1"/>
  <c r="AB343" i="10"/>
  <c r="AD343" i="10"/>
  <c r="AG364" i="10" s="1"/>
  <c r="AC343" i="10"/>
  <c r="AA344" i="10"/>
  <c r="T347" i="10"/>
  <c r="L348" i="10" a="1"/>
  <c r="L348" i="10" s="1"/>
  <c r="Z345" i="9"/>
  <c r="R347" i="9"/>
  <c r="U346" i="9"/>
  <c r="X346" i="9" s="1"/>
  <c r="Y346" i="9" s="1"/>
  <c r="AD343" i="9"/>
  <c r="AG364" i="9" s="1"/>
  <c r="AB343" i="9"/>
  <c r="T347" i="9"/>
  <c r="L348" i="9" a="1"/>
  <c r="L348" i="9" s="1"/>
  <c r="AC343" i="9"/>
  <c r="AA344" i="9"/>
  <c r="S346" i="9"/>
  <c r="H347" i="9"/>
  <c r="Z345" i="8"/>
  <c r="AD343" i="8"/>
  <c r="AG364" i="8" s="1"/>
  <c r="AB343" i="8"/>
  <c r="H347" i="8"/>
  <c r="S346" i="8"/>
  <c r="R347" i="8"/>
  <c r="U346" i="8"/>
  <c r="X346" i="8" s="1"/>
  <c r="Y346" i="8" s="1"/>
  <c r="AA344" i="8"/>
  <c r="AC343" i="8"/>
  <c r="T348" i="8"/>
  <c r="L349" i="8" a="1"/>
  <c r="L349" i="8" s="1"/>
  <c r="Z345" i="7"/>
  <c r="H347" i="7"/>
  <c r="S346" i="7"/>
  <c r="R347" i="7"/>
  <c r="U346" i="7"/>
  <c r="X346" i="7" s="1"/>
  <c r="Y346" i="7" s="1"/>
  <c r="AD343" i="7"/>
  <c r="AG364" i="7" s="1"/>
  <c r="AB343" i="7"/>
  <c r="AA344" i="7"/>
  <c r="AC343" i="7"/>
  <c r="L348" i="7" a="1"/>
  <c r="L348" i="7" s="1"/>
  <c r="T347" i="7"/>
  <c r="Z345" i="6"/>
  <c r="T348" i="6"/>
  <c r="L349" i="6" a="1"/>
  <c r="L349" i="6" s="1"/>
  <c r="H347" i="6"/>
  <c r="S346" i="6"/>
  <c r="AA344" i="6"/>
  <c r="AC343" i="6"/>
  <c r="R347" i="6"/>
  <c r="U346" i="6"/>
  <c r="X346" i="6" s="1"/>
  <c r="Y346" i="6" s="1"/>
  <c r="AD343" i="6"/>
  <c r="AG364" i="6" s="1"/>
  <c r="AB343" i="6"/>
  <c r="Z345" i="5"/>
  <c r="R347" i="5"/>
  <c r="U346" i="5"/>
  <c r="X346" i="5" s="1"/>
  <c r="Y346" i="5" s="1"/>
  <c r="AD343" i="5"/>
  <c r="AG364" i="5" s="1"/>
  <c r="AB343" i="5"/>
  <c r="AA344" i="5"/>
  <c r="AC343" i="5"/>
  <c r="T348" i="5"/>
  <c r="L349" i="5" a="1"/>
  <c r="L349" i="5" s="1"/>
  <c r="H347" i="5"/>
  <c r="S346" i="5"/>
  <c r="Z345" i="4"/>
  <c r="R347" i="4"/>
  <c r="U346" i="4"/>
  <c r="X346" i="4" s="1"/>
  <c r="Y346" i="4" s="1"/>
  <c r="H347" i="4"/>
  <c r="S346" i="4"/>
  <c r="AB343" i="4"/>
  <c r="AD343" i="4"/>
  <c r="AG364" i="4" s="1"/>
  <c r="AA344" i="4"/>
  <c r="AC343" i="4"/>
  <c r="T348" i="4"/>
  <c r="L349" i="4" a="1"/>
  <c r="L349" i="4" s="1"/>
  <c r="Z345" i="1"/>
  <c r="S346" i="1"/>
  <c r="H347" i="1"/>
  <c r="AB343" i="1"/>
  <c r="AD343" i="1"/>
  <c r="AG364" i="1" s="1"/>
  <c r="U346" i="1"/>
  <c r="X346" i="1" s="1"/>
  <c r="Y346" i="1" s="1"/>
  <c r="R347" i="1"/>
  <c r="T348" i="1"/>
  <c r="L349" i="1" a="1"/>
  <c r="L349" i="1" s="1"/>
  <c r="AC343" i="1"/>
  <c r="AA344" i="1"/>
  <c r="AF343" i="11" l="1"/>
  <c r="AG364" i="11"/>
  <c r="Z346" i="11"/>
  <c r="AB344" i="11"/>
  <c r="AD344" i="11"/>
  <c r="T349" i="11"/>
  <c r="L350" i="11" a="1"/>
  <c r="L350" i="11" s="1"/>
  <c r="S347" i="11"/>
  <c r="H348" i="11"/>
  <c r="R348" i="11"/>
  <c r="U347" i="11"/>
  <c r="X347" i="11" s="1"/>
  <c r="Y347" i="11" s="1"/>
  <c r="AC344" i="11"/>
  <c r="AE344" i="11" s="1"/>
  <c r="AA345" i="11"/>
  <c r="Z346" i="10"/>
  <c r="S347" i="10"/>
  <c r="H348" i="10"/>
  <c r="AD344" i="10"/>
  <c r="AG365" i="10" s="1"/>
  <c r="AB344" i="10"/>
  <c r="U347" i="10"/>
  <c r="X347" i="10" s="1"/>
  <c r="Y347" i="10" s="1"/>
  <c r="R348" i="10"/>
  <c r="AC344" i="10"/>
  <c r="AA345" i="10"/>
  <c r="T348" i="10"/>
  <c r="L349" i="10" a="1"/>
  <c r="L349" i="10" s="1"/>
  <c r="Z346" i="9"/>
  <c r="S347" i="9"/>
  <c r="H348" i="9"/>
  <c r="AD344" i="9"/>
  <c r="AG365" i="9" s="1"/>
  <c r="AB344" i="9"/>
  <c r="U347" i="9"/>
  <c r="X347" i="9" s="1"/>
  <c r="Y347" i="9" s="1"/>
  <c r="R348" i="9"/>
  <c r="T348" i="9"/>
  <c r="L349" i="9" a="1"/>
  <c r="L349" i="9" s="1"/>
  <c r="AC344" i="9"/>
  <c r="AA345" i="9"/>
  <c r="Z346" i="8"/>
  <c r="L350" i="8" a="1"/>
  <c r="L350" i="8" s="1"/>
  <c r="T349" i="8"/>
  <c r="AD344" i="8"/>
  <c r="AG365" i="8" s="1"/>
  <c r="AB344" i="8"/>
  <c r="AA345" i="8"/>
  <c r="AC344" i="8"/>
  <c r="R348" i="8"/>
  <c r="U347" i="8"/>
  <c r="X347" i="8" s="1"/>
  <c r="Y347" i="8" s="1"/>
  <c r="H348" i="8"/>
  <c r="S347" i="8"/>
  <c r="Z346" i="7"/>
  <c r="T348" i="7"/>
  <c r="L349" i="7" a="1"/>
  <c r="L349" i="7" s="1"/>
  <c r="S347" i="7"/>
  <c r="H348" i="7"/>
  <c r="R348" i="7"/>
  <c r="U347" i="7"/>
  <c r="X347" i="7" s="1"/>
  <c r="Y347" i="7" s="1"/>
  <c r="AC344" i="7"/>
  <c r="AA345" i="7"/>
  <c r="AB344" i="7"/>
  <c r="AD344" i="7"/>
  <c r="AG365" i="7" s="1"/>
  <c r="Z346" i="6"/>
  <c r="R348" i="6"/>
  <c r="U347" i="6"/>
  <c r="X347" i="6" s="1"/>
  <c r="Y347" i="6" s="1"/>
  <c r="AD344" i="6"/>
  <c r="AG365" i="6" s="1"/>
  <c r="AB344" i="6"/>
  <c r="S347" i="6"/>
  <c r="H348" i="6"/>
  <c r="AC344" i="6"/>
  <c r="AA345" i="6"/>
  <c r="L350" i="6" a="1"/>
  <c r="L350" i="6" s="1"/>
  <c r="T349" i="6"/>
  <c r="Z346" i="5"/>
  <c r="L350" i="5" a="1"/>
  <c r="L350" i="5" s="1"/>
  <c r="T349" i="5"/>
  <c r="S347" i="5"/>
  <c r="H348" i="5"/>
  <c r="AC344" i="5"/>
  <c r="AA345" i="5"/>
  <c r="AD344" i="5"/>
  <c r="AG365" i="5" s="1"/>
  <c r="AB344" i="5"/>
  <c r="R348" i="5"/>
  <c r="U347" i="5"/>
  <c r="X347" i="5" s="1"/>
  <c r="Y347" i="5" s="1"/>
  <c r="Z346" i="4"/>
  <c r="AD344" i="4"/>
  <c r="AG365" i="4" s="1"/>
  <c r="AB344" i="4"/>
  <c r="AC344" i="4"/>
  <c r="AA345" i="4"/>
  <c r="T349" i="4"/>
  <c r="L350" i="4" a="1"/>
  <c r="L350" i="4" s="1"/>
  <c r="S347" i="4"/>
  <c r="H348" i="4"/>
  <c r="R348" i="4"/>
  <c r="U347" i="4"/>
  <c r="X347" i="4" s="1"/>
  <c r="Y347" i="4" s="1"/>
  <c r="Z346" i="1"/>
  <c r="AD344" i="1"/>
  <c r="AG365" i="1" s="1"/>
  <c r="AB344" i="1"/>
  <c r="AC344" i="1"/>
  <c r="AA345" i="1"/>
  <c r="L350" i="1" a="1"/>
  <c r="L350" i="1" s="1"/>
  <c r="T349" i="1"/>
  <c r="U347" i="1"/>
  <c r="X347" i="1" s="1"/>
  <c r="Y347" i="1" s="1"/>
  <c r="R348" i="1"/>
  <c r="H348" i="1"/>
  <c r="S347" i="1"/>
  <c r="AF344" i="11" l="1"/>
  <c r="AG365" i="11" s="1"/>
  <c r="Z347" i="11"/>
  <c r="L351" i="11" a="1"/>
  <c r="L351" i="11" s="1"/>
  <c r="T350" i="11"/>
  <c r="AD345" i="11"/>
  <c r="AB345" i="11"/>
  <c r="S348" i="11"/>
  <c r="H349" i="11"/>
  <c r="U348" i="11"/>
  <c r="X348" i="11" s="1"/>
  <c r="Y348" i="11" s="1"/>
  <c r="R349" i="11"/>
  <c r="AC345" i="11"/>
  <c r="AE345" i="11" s="1"/>
  <c r="AA346" i="11"/>
  <c r="Z347" i="10"/>
  <c r="L350" i="10" a="1"/>
  <c r="L350" i="10" s="1"/>
  <c r="T349" i="10"/>
  <c r="H349" i="10"/>
  <c r="S348" i="10"/>
  <c r="AD345" i="10"/>
  <c r="AG366" i="10" s="1"/>
  <c r="AB345" i="10"/>
  <c r="AC345" i="10"/>
  <c r="AA346" i="10"/>
  <c r="U348" i="10"/>
  <c r="X348" i="10" s="1"/>
  <c r="Y348" i="10" s="1"/>
  <c r="R349" i="10"/>
  <c r="Z347" i="9"/>
  <c r="L350" i="9" a="1"/>
  <c r="L350" i="9" s="1"/>
  <c r="T349" i="9"/>
  <c r="H349" i="9"/>
  <c r="S348" i="9"/>
  <c r="AD345" i="9"/>
  <c r="AG366" i="9" s="1"/>
  <c r="AB345" i="9"/>
  <c r="U348" i="9"/>
  <c r="X348" i="9" s="1"/>
  <c r="Y348" i="9" s="1"/>
  <c r="R349" i="9"/>
  <c r="AC345" i="9"/>
  <c r="AA346" i="9"/>
  <c r="Z347" i="8"/>
  <c r="H349" i="8"/>
  <c r="S348" i="8"/>
  <c r="AD345" i="8"/>
  <c r="AG366" i="8" s="1"/>
  <c r="AB345" i="8"/>
  <c r="R349" i="8"/>
  <c r="U348" i="8"/>
  <c r="X348" i="8" s="1"/>
  <c r="Y348" i="8" s="1"/>
  <c r="AC345" i="8"/>
  <c r="AA346" i="8"/>
  <c r="L351" i="8" a="1"/>
  <c r="L351" i="8" s="1"/>
  <c r="T350" i="8"/>
  <c r="Z347" i="7"/>
  <c r="AD345" i="7"/>
  <c r="AG366" i="7" s="1"/>
  <c r="AB345" i="7"/>
  <c r="S348" i="7"/>
  <c r="H349" i="7"/>
  <c r="U348" i="7"/>
  <c r="X348" i="7" s="1"/>
  <c r="Y348" i="7" s="1"/>
  <c r="R349" i="7"/>
  <c r="AC345" i="7"/>
  <c r="AA346" i="7"/>
  <c r="L350" i="7" a="1"/>
  <c r="L350" i="7" s="1"/>
  <c r="T349" i="7"/>
  <c r="Z347" i="6"/>
  <c r="AD345" i="6"/>
  <c r="AG366" i="6" s="1"/>
  <c r="AB345" i="6"/>
  <c r="U348" i="6"/>
  <c r="X348" i="6" s="1"/>
  <c r="Y348" i="6" s="1"/>
  <c r="R349" i="6"/>
  <c r="L351" i="6" a="1"/>
  <c r="L351" i="6" s="1"/>
  <c r="T350" i="6"/>
  <c r="AC345" i="6"/>
  <c r="AA346" i="6"/>
  <c r="S348" i="6"/>
  <c r="H349" i="6"/>
  <c r="Z347" i="5"/>
  <c r="U348" i="5"/>
  <c r="X348" i="5" s="1"/>
  <c r="Y348" i="5" s="1"/>
  <c r="R349" i="5"/>
  <c r="AD345" i="5"/>
  <c r="AG366" i="5" s="1"/>
  <c r="AB345" i="5"/>
  <c r="S348" i="5"/>
  <c r="H349" i="5"/>
  <c r="AC345" i="5"/>
  <c r="AA346" i="5"/>
  <c r="L351" i="5" a="1"/>
  <c r="L351" i="5" s="1"/>
  <c r="T350" i="5"/>
  <c r="Z347" i="4"/>
  <c r="U348" i="4"/>
  <c r="X348" i="4" s="1"/>
  <c r="Y348" i="4" s="1"/>
  <c r="R349" i="4"/>
  <c r="S348" i="4"/>
  <c r="H349" i="4"/>
  <c r="AC345" i="4"/>
  <c r="AA346" i="4"/>
  <c r="L351" i="4" a="1"/>
  <c r="L351" i="4" s="1"/>
  <c r="T350" i="4"/>
  <c r="AD345" i="4"/>
  <c r="AG366" i="4" s="1"/>
  <c r="AB345" i="4"/>
  <c r="Z347" i="1"/>
  <c r="H349" i="1"/>
  <c r="S348" i="1"/>
  <c r="L351" i="1" a="1"/>
  <c r="L351" i="1" s="1"/>
  <c r="T350" i="1"/>
  <c r="U348" i="1"/>
  <c r="X348" i="1" s="1"/>
  <c r="Y348" i="1" s="1"/>
  <c r="R349" i="1"/>
  <c r="AC345" i="1"/>
  <c r="AA346" i="1"/>
  <c r="AD345" i="1"/>
  <c r="AG366" i="1" s="1"/>
  <c r="AB345" i="1"/>
  <c r="AF345" i="11" l="1"/>
  <c r="AG366" i="11"/>
  <c r="Z348" i="11"/>
  <c r="H350" i="11"/>
  <c r="S349" i="11"/>
  <c r="AD346" i="11"/>
  <c r="AB346" i="11"/>
  <c r="U349" i="11"/>
  <c r="X349" i="11" s="1"/>
  <c r="Y349" i="11" s="1"/>
  <c r="R350" i="11"/>
  <c r="L352" i="11" a="1"/>
  <c r="L352" i="11" s="1"/>
  <c r="T351" i="11"/>
  <c r="AC346" i="11"/>
  <c r="AE346" i="11" s="1"/>
  <c r="AA347" i="11"/>
  <c r="Z348" i="10"/>
  <c r="L351" i="10" a="1"/>
  <c r="L351" i="10" s="1"/>
  <c r="T350" i="10"/>
  <c r="U349" i="10"/>
  <c r="X349" i="10" s="1"/>
  <c r="Y349" i="10" s="1"/>
  <c r="R350" i="10"/>
  <c r="H350" i="10"/>
  <c r="S349" i="10"/>
  <c r="AC346" i="10"/>
  <c r="AA347" i="10"/>
  <c r="AD346" i="10"/>
  <c r="AG367" i="10" s="1"/>
  <c r="AB346" i="10"/>
  <c r="Z348" i="9"/>
  <c r="L351" i="9" a="1"/>
  <c r="L351" i="9" s="1"/>
  <c r="T350" i="9"/>
  <c r="AD346" i="9"/>
  <c r="AG367" i="9" s="1"/>
  <c r="AB346" i="9"/>
  <c r="H350" i="9"/>
  <c r="S349" i="9"/>
  <c r="AC346" i="9"/>
  <c r="AA347" i="9"/>
  <c r="U349" i="9"/>
  <c r="X349" i="9" s="1"/>
  <c r="Y349" i="9" s="1"/>
  <c r="R350" i="9"/>
  <c r="Z348" i="8"/>
  <c r="AD346" i="8"/>
  <c r="AG367" i="8" s="1"/>
  <c r="AB346" i="8"/>
  <c r="U349" i="8"/>
  <c r="X349" i="8" s="1"/>
  <c r="Y349" i="8" s="1"/>
  <c r="R350" i="8"/>
  <c r="L352" i="8" a="1"/>
  <c r="L352" i="8" s="1"/>
  <c r="T351" i="8"/>
  <c r="AC346" i="8"/>
  <c r="AA347" i="8"/>
  <c r="S349" i="8"/>
  <c r="H350" i="8"/>
  <c r="Z348" i="7"/>
  <c r="AD346" i="7"/>
  <c r="AG367" i="7" s="1"/>
  <c r="AB346" i="7"/>
  <c r="U349" i="7"/>
  <c r="X349" i="7" s="1"/>
  <c r="Y349" i="7" s="1"/>
  <c r="R350" i="7"/>
  <c r="AC346" i="7"/>
  <c r="AA347" i="7"/>
  <c r="T350" i="7"/>
  <c r="L351" i="7" a="1"/>
  <c r="L351" i="7" s="1"/>
  <c r="H350" i="7"/>
  <c r="S349" i="7"/>
  <c r="Z348" i="6"/>
  <c r="H350" i="6"/>
  <c r="S349" i="6"/>
  <c r="L352" i="6" a="1"/>
  <c r="L352" i="6" s="1"/>
  <c r="T351" i="6"/>
  <c r="AD346" i="6"/>
  <c r="AG367" i="6" s="1"/>
  <c r="AB346" i="6"/>
  <c r="U349" i="6"/>
  <c r="X349" i="6" s="1"/>
  <c r="Y349" i="6" s="1"/>
  <c r="R350" i="6"/>
  <c r="AC346" i="6"/>
  <c r="AA347" i="6"/>
  <c r="Z348" i="5"/>
  <c r="H350" i="5"/>
  <c r="S349" i="5"/>
  <c r="AD346" i="5"/>
  <c r="AG367" i="5" s="1"/>
  <c r="AB346" i="5"/>
  <c r="U349" i="5"/>
  <c r="X349" i="5" s="1"/>
  <c r="Y349" i="5" s="1"/>
  <c r="R350" i="5"/>
  <c r="AC346" i="5"/>
  <c r="AA347" i="5"/>
  <c r="L352" i="5" a="1"/>
  <c r="L352" i="5" s="1"/>
  <c r="T351" i="5"/>
  <c r="Z348" i="4"/>
  <c r="L352" i="4" a="1"/>
  <c r="L352" i="4" s="1"/>
  <c r="T351" i="4"/>
  <c r="U349" i="4"/>
  <c r="X349" i="4" s="1"/>
  <c r="Y349" i="4" s="1"/>
  <c r="R350" i="4"/>
  <c r="AC346" i="4"/>
  <c r="AA347" i="4"/>
  <c r="AD346" i="4"/>
  <c r="AG367" i="4" s="1"/>
  <c r="AB346" i="4"/>
  <c r="H350" i="4"/>
  <c r="S349" i="4"/>
  <c r="Z348" i="1"/>
  <c r="L352" i="1" a="1"/>
  <c r="L352" i="1" s="1"/>
  <c r="T351" i="1"/>
  <c r="H350" i="1"/>
  <c r="S349" i="1"/>
  <c r="AD346" i="1"/>
  <c r="AG367" i="1" s="1"/>
  <c r="AB346" i="1"/>
  <c r="U349" i="1"/>
  <c r="X349" i="1" s="1"/>
  <c r="Y349" i="1" s="1"/>
  <c r="R350" i="1"/>
  <c r="AC346" i="1"/>
  <c r="AA347" i="1"/>
  <c r="AF346" i="11" l="1"/>
  <c r="AG367" i="11"/>
  <c r="Z349" i="11"/>
  <c r="L353" i="11" a="1"/>
  <c r="L353" i="11" s="1"/>
  <c r="T352" i="11"/>
  <c r="H351" i="11"/>
  <c r="S350" i="11"/>
  <c r="AA348" i="11"/>
  <c r="AC347" i="11"/>
  <c r="AE347" i="11" s="1"/>
  <c r="AD347" i="11"/>
  <c r="AB347" i="11"/>
  <c r="U350" i="11"/>
  <c r="X350" i="11" s="1"/>
  <c r="Y350" i="11" s="1"/>
  <c r="R351" i="11"/>
  <c r="Z349" i="10"/>
  <c r="L352" i="10" a="1"/>
  <c r="L352" i="10" s="1"/>
  <c r="T351" i="10"/>
  <c r="U350" i="10"/>
  <c r="X350" i="10" s="1"/>
  <c r="Y350" i="10" s="1"/>
  <c r="R351" i="10"/>
  <c r="AC347" i="10"/>
  <c r="AA348" i="10"/>
  <c r="AD347" i="10"/>
  <c r="AG368" i="10" s="1"/>
  <c r="AB347" i="10"/>
  <c r="H351" i="10"/>
  <c r="S350" i="10"/>
  <c r="Z349" i="9"/>
  <c r="L352" i="9" a="1"/>
  <c r="L352" i="9" s="1"/>
  <c r="T351" i="9"/>
  <c r="U350" i="9"/>
  <c r="X350" i="9" s="1"/>
  <c r="Y350" i="9" s="1"/>
  <c r="R351" i="9"/>
  <c r="AC347" i="9"/>
  <c r="AA348" i="9"/>
  <c r="AD347" i="9"/>
  <c r="AG368" i="9" s="1"/>
  <c r="AB347" i="9"/>
  <c r="H351" i="9"/>
  <c r="S350" i="9"/>
  <c r="Z349" i="8"/>
  <c r="H351" i="8"/>
  <c r="S350" i="8"/>
  <c r="L353" i="8" a="1"/>
  <c r="L353" i="8" s="1"/>
  <c r="T352" i="8"/>
  <c r="U350" i="8"/>
  <c r="X350" i="8" s="1"/>
  <c r="Y350" i="8" s="1"/>
  <c r="R351" i="8"/>
  <c r="AC347" i="8"/>
  <c r="AA348" i="8"/>
  <c r="AD347" i="8"/>
  <c r="AG368" i="8" s="1"/>
  <c r="AB347" i="8"/>
  <c r="Z349" i="7"/>
  <c r="L352" i="7" a="1"/>
  <c r="L352" i="7" s="1"/>
  <c r="T351" i="7"/>
  <c r="H351" i="7"/>
  <c r="S350" i="7"/>
  <c r="AC347" i="7"/>
  <c r="AA348" i="7"/>
  <c r="AD347" i="7"/>
  <c r="AG368" i="7" s="1"/>
  <c r="AB347" i="7"/>
  <c r="U350" i="7"/>
  <c r="X350" i="7" s="1"/>
  <c r="Y350" i="7" s="1"/>
  <c r="R351" i="7"/>
  <c r="Z349" i="6"/>
  <c r="AD347" i="6"/>
  <c r="AG368" i="6" s="1"/>
  <c r="AB347" i="6"/>
  <c r="H351" i="6"/>
  <c r="S350" i="6"/>
  <c r="U350" i="6"/>
  <c r="X350" i="6" s="1"/>
  <c r="Y350" i="6" s="1"/>
  <c r="R351" i="6"/>
  <c r="AC347" i="6"/>
  <c r="AA348" i="6"/>
  <c r="L353" i="6" a="1"/>
  <c r="L353" i="6" s="1"/>
  <c r="T352" i="6"/>
  <c r="Z349" i="5"/>
  <c r="AD347" i="5"/>
  <c r="AG368" i="5" s="1"/>
  <c r="AB347" i="5"/>
  <c r="U350" i="5"/>
  <c r="X350" i="5" s="1"/>
  <c r="Y350" i="5" s="1"/>
  <c r="R351" i="5"/>
  <c r="AC347" i="5"/>
  <c r="AA348" i="5"/>
  <c r="L353" i="5" a="1"/>
  <c r="L353" i="5" s="1"/>
  <c r="T352" i="5"/>
  <c r="H351" i="5"/>
  <c r="S350" i="5"/>
  <c r="Z349" i="4"/>
  <c r="H351" i="4"/>
  <c r="S350" i="4"/>
  <c r="U350" i="4"/>
  <c r="X350" i="4" s="1"/>
  <c r="Y350" i="4" s="1"/>
  <c r="R351" i="4"/>
  <c r="AD347" i="4"/>
  <c r="AG368" i="4" s="1"/>
  <c r="AB347" i="4"/>
  <c r="AC347" i="4"/>
  <c r="AA348" i="4"/>
  <c r="L353" i="4" a="1"/>
  <c r="L353" i="4" s="1"/>
  <c r="T352" i="4"/>
  <c r="Z349" i="1"/>
  <c r="AD347" i="1"/>
  <c r="AG368" i="1" s="1"/>
  <c r="AB347" i="1"/>
  <c r="U350" i="1"/>
  <c r="X350" i="1" s="1"/>
  <c r="Y350" i="1" s="1"/>
  <c r="R351" i="1"/>
  <c r="H351" i="1"/>
  <c r="S350" i="1"/>
  <c r="AC347" i="1"/>
  <c r="AA348" i="1"/>
  <c r="L353" i="1" a="1"/>
  <c r="L353" i="1" s="1"/>
  <c r="T352" i="1"/>
  <c r="AF347" i="11" l="1"/>
  <c r="AG368" i="11"/>
  <c r="Z350" i="11"/>
  <c r="U351" i="11"/>
  <c r="X351" i="11" s="1"/>
  <c r="Y351" i="11" s="1"/>
  <c r="R352" i="11"/>
  <c r="H352" i="11"/>
  <c r="S351" i="11"/>
  <c r="L354" i="11" a="1"/>
  <c r="L354" i="11" s="1"/>
  <c r="T353" i="11"/>
  <c r="AC348" i="11"/>
  <c r="AE348" i="11" s="1"/>
  <c r="AA349" i="11"/>
  <c r="AD348" i="11"/>
  <c r="AB348" i="11"/>
  <c r="Z350" i="10"/>
  <c r="H352" i="10"/>
  <c r="S351" i="10"/>
  <c r="AD348" i="10"/>
  <c r="AG369" i="10" s="1"/>
  <c r="AB348" i="10"/>
  <c r="L353" i="10" a="1"/>
  <c r="L353" i="10" s="1"/>
  <c r="T352" i="10"/>
  <c r="AC348" i="10"/>
  <c r="AA349" i="10"/>
  <c r="U351" i="10"/>
  <c r="X351" i="10" s="1"/>
  <c r="Y351" i="10" s="1"/>
  <c r="R352" i="10"/>
  <c r="Z350" i="9"/>
  <c r="H352" i="9"/>
  <c r="S351" i="9"/>
  <c r="U351" i="9"/>
  <c r="X351" i="9" s="1"/>
  <c r="Y351" i="9" s="1"/>
  <c r="R352" i="9"/>
  <c r="AD348" i="9"/>
  <c r="AG369" i="9" s="1"/>
  <c r="AB348" i="9"/>
  <c r="AC348" i="9"/>
  <c r="AA349" i="9"/>
  <c r="L353" i="9" a="1"/>
  <c r="L353" i="9" s="1"/>
  <c r="T352" i="9"/>
  <c r="Z350" i="8"/>
  <c r="AD348" i="8"/>
  <c r="AG369" i="8" s="1"/>
  <c r="AB348" i="8"/>
  <c r="H352" i="8"/>
  <c r="S351" i="8"/>
  <c r="L354" i="8" a="1"/>
  <c r="L354" i="8" s="1"/>
  <c r="T353" i="8"/>
  <c r="AC348" i="8"/>
  <c r="AA349" i="8"/>
  <c r="U351" i="8"/>
  <c r="X351" i="8" s="1"/>
  <c r="Y351" i="8" s="1"/>
  <c r="R352" i="8"/>
  <c r="Z350" i="7"/>
  <c r="U351" i="7"/>
  <c r="X351" i="7" s="1"/>
  <c r="Y351" i="7" s="1"/>
  <c r="R352" i="7"/>
  <c r="L353" i="7" a="1"/>
  <c r="L353" i="7" s="1"/>
  <c r="T352" i="7"/>
  <c r="AD348" i="7"/>
  <c r="AG369" i="7" s="1"/>
  <c r="AB348" i="7"/>
  <c r="H352" i="7"/>
  <c r="S351" i="7"/>
  <c r="AC348" i="7"/>
  <c r="AA349" i="7"/>
  <c r="Z350" i="6"/>
  <c r="L354" i="6" a="1"/>
  <c r="L354" i="6" s="1"/>
  <c r="T353" i="6"/>
  <c r="U351" i="6"/>
  <c r="X351" i="6" s="1"/>
  <c r="Y351" i="6" s="1"/>
  <c r="R352" i="6"/>
  <c r="H352" i="6"/>
  <c r="S351" i="6"/>
  <c r="AC348" i="6"/>
  <c r="AA349" i="6"/>
  <c r="AD348" i="6"/>
  <c r="AG369" i="6" s="1"/>
  <c r="AB348" i="6"/>
  <c r="Z350" i="5"/>
  <c r="L354" i="5" a="1"/>
  <c r="L354" i="5" s="1"/>
  <c r="T353" i="5"/>
  <c r="AD348" i="5"/>
  <c r="AG369" i="5" s="1"/>
  <c r="AB348" i="5"/>
  <c r="AC348" i="5"/>
  <c r="AA349" i="5"/>
  <c r="H352" i="5"/>
  <c r="S351" i="5"/>
  <c r="U351" i="5"/>
  <c r="X351" i="5" s="1"/>
  <c r="Y351" i="5" s="1"/>
  <c r="R352" i="5"/>
  <c r="Z350" i="4"/>
  <c r="AD348" i="4"/>
  <c r="AG369" i="4" s="1"/>
  <c r="AB348" i="4"/>
  <c r="L354" i="4" a="1"/>
  <c r="L354" i="4" s="1"/>
  <c r="T353" i="4"/>
  <c r="AC348" i="4"/>
  <c r="AA349" i="4"/>
  <c r="U351" i="4"/>
  <c r="X351" i="4" s="1"/>
  <c r="Y351" i="4" s="1"/>
  <c r="R352" i="4"/>
  <c r="H352" i="4"/>
  <c r="S351" i="4"/>
  <c r="Z350" i="1"/>
  <c r="L354" i="1" a="1"/>
  <c r="L354" i="1" s="1"/>
  <c r="T353" i="1"/>
  <c r="AD348" i="1"/>
  <c r="AG369" i="1" s="1"/>
  <c r="AB348" i="1"/>
  <c r="AA349" i="1"/>
  <c r="AC348" i="1"/>
  <c r="H352" i="1"/>
  <c r="S351" i="1"/>
  <c r="U351" i="1"/>
  <c r="X351" i="1" s="1"/>
  <c r="Y351" i="1" s="1"/>
  <c r="R352" i="1"/>
  <c r="AF348" i="11" l="1"/>
  <c r="AG369" i="11" s="1"/>
  <c r="Z351" i="11"/>
  <c r="AD349" i="11"/>
  <c r="AB349" i="11"/>
  <c r="H353" i="11"/>
  <c r="S352" i="11"/>
  <c r="U352" i="11"/>
  <c r="X352" i="11" s="1"/>
  <c r="Y352" i="11" s="1"/>
  <c r="R353" i="11"/>
  <c r="L355" i="11" a="1"/>
  <c r="L355" i="11" s="1"/>
  <c r="T354" i="11"/>
  <c r="AC349" i="11"/>
  <c r="AE349" i="11" s="1"/>
  <c r="AA350" i="11"/>
  <c r="Z351" i="10"/>
  <c r="R353" i="10"/>
  <c r="U352" i="10"/>
  <c r="X352" i="10" s="1"/>
  <c r="Y352" i="10" s="1"/>
  <c r="H353" i="10"/>
  <c r="S352" i="10"/>
  <c r="L354" i="10" a="1"/>
  <c r="L354" i="10" s="1"/>
  <c r="T353" i="10"/>
  <c r="AA350" i="10"/>
  <c r="AC349" i="10"/>
  <c r="AD349" i="10"/>
  <c r="AG370" i="10" s="1"/>
  <c r="AB349" i="10"/>
  <c r="Z351" i="9"/>
  <c r="AD349" i="9"/>
  <c r="AG370" i="9" s="1"/>
  <c r="AB349" i="9"/>
  <c r="L354" i="9" a="1"/>
  <c r="L354" i="9" s="1"/>
  <c r="T353" i="9"/>
  <c r="H353" i="9"/>
  <c r="S352" i="9"/>
  <c r="R353" i="9"/>
  <c r="U352" i="9"/>
  <c r="X352" i="9" s="1"/>
  <c r="Y352" i="9" s="1"/>
  <c r="AA350" i="9"/>
  <c r="AC349" i="9"/>
  <c r="Z351" i="8"/>
  <c r="R353" i="8"/>
  <c r="U352" i="8"/>
  <c r="X352" i="8" s="1"/>
  <c r="Y352" i="8" s="1"/>
  <c r="T354" i="8"/>
  <c r="L355" i="8" a="1"/>
  <c r="L355" i="8" s="1"/>
  <c r="AA350" i="8"/>
  <c r="AC349" i="8"/>
  <c r="AD349" i="8"/>
  <c r="AG370" i="8" s="1"/>
  <c r="AB349" i="8"/>
  <c r="H353" i="8"/>
  <c r="S352" i="8"/>
  <c r="Z351" i="7"/>
  <c r="AD349" i="7"/>
  <c r="AG370" i="7" s="1"/>
  <c r="AB349" i="7"/>
  <c r="H353" i="7"/>
  <c r="S352" i="7"/>
  <c r="R353" i="7"/>
  <c r="U352" i="7"/>
  <c r="X352" i="7" s="1"/>
  <c r="Y352" i="7" s="1"/>
  <c r="AC349" i="7"/>
  <c r="AA350" i="7"/>
  <c r="L354" i="7" a="1"/>
  <c r="L354" i="7" s="1"/>
  <c r="T353" i="7"/>
  <c r="Z351" i="6"/>
  <c r="T354" i="6"/>
  <c r="L355" i="6" a="1"/>
  <c r="L355" i="6" s="1"/>
  <c r="AD349" i="6"/>
  <c r="AG370" i="6" s="1"/>
  <c r="AB349" i="6"/>
  <c r="R353" i="6"/>
  <c r="U352" i="6"/>
  <c r="X352" i="6" s="1"/>
  <c r="Y352" i="6" s="1"/>
  <c r="AC349" i="6"/>
  <c r="AA350" i="6"/>
  <c r="H353" i="6"/>
  <c r="S352" i="6"/>
  <c r="Z351" i="5"/>
  <c r="R353" i="5"/>
  <c r="U352" i="5"/>
  <c r="X352" i="5" s="1"/>
  <c r="Y352" i="5" s="1"/>
  <c r="AD349" i="5"/>
  <c r="AG370" i="5" s="1"/>
  <c r="AB349" i="5"/>
  <c r="H353" i="5"/>
  <c r="S352" i="5"/>
  <c r="AC349" i="5"/>
  <c r="AA350" i="5"/>
  <c r="T354" i="5"/>
  <c r="L355" i="5" a="1"/>
  <c r="L355" i="5" s="1"/>
  <c r="Z351" i="4"/>
  <c r="U352" i="4"/>
  <c r="X352" i="4" s="1"/>
  <c r="Y352" i="4" s="1"/>
  <c r="R353" i="4"/>
  <c r="H353" i="4"/>
  <c r="S352" i="4"/>
  <c r="AD349" i="4"/>
  <c r="AG370" i="4" s="1"/>
  <c r="AB349" i="4"/>
  <c r="AC349" i="4"/>
  <c r="AA350" i="4"/>
  <c r="L355" i="4" a="1"/>
  <c r="L355" i="4" s="1"/>
  <c r="T354" i="4"/>
  <c r="Z351" i="1"/>
  <c r="U352" i="1"/>
  <c r="X352" i="1" s="1"/>
  <c r="Y352" i="1" s="1"/>
  <c r="R353" i="1"/>
  <c r="AD349" i="1"/>
  <c r="AG370" i="1" s="1"/>
  <c r="AB349" i="1"/>
  <c r="H353" i="1"/>
  <c r="S352" i="1"/>
  <c r="AA350" i="1"/>
  <c r="AC349" i="1"/>
  <c r="L355" i="1" a="1"/>
  <c r="L355" i="1" s="1"/>
  <c r="T354" i="1"/>
  <c r="AF349" i="11" l="1"/>
  <c r="AG370" i="11"/>
  <c r="Z352" i="11"/>
  <c r="H354" i="11"/>
  <c r="S353" i="11"/>
  <c r="AD350" i="11"/>
  <c r="AB350" i="11"/>
  <c r="R354" i="11"/>
  <c r="U353" i="11"/>
  <c r="X353" i="11" s="1"/>
  <c r="Y353" i="11" s="1"/>
  <c r="AA351" i="11"/>
  <c r="AC350" i="11"/>
  <c r="AE350" i="11" s="1"/>
  <c r="T355" i="11"/>
  <c r="L356" i="11" a="1"/>
  <c r="L356" i="11" s="1"/>
  <c r="Z352" i="10"/>
  <c r="T354" i="10"/>
  <c r="L355" i="10" a="1"/>
  <c r="L355" i="10" s="1"/>
  <c r="R354" i="10"/>
  <c r="U353" i="10"/>
  <c r="X353" i="10" s="1"/>
  <c r="Y353" i="10" s="1"/>
  <c r="H354" i="10"/>
  <c r="S353" i="10"/>
  <c r="AA351" i="10"/>
  <c r="AC350" i="10"/>
  <c r="AB350" i="10"/>
  <c r="AD350" i="10"/>
  <c r="AG371" i="10" s="1"/>
  <c r="Z352" i="9"/>
  <c r="AB350" i="9"/>
  <c r="AD350" i="9"/>
  <c r="AG371" i="9" s="1"/>
  <c r="T354" i="9"/>
  <c r="L355" i="9" a="1"/>
  <c r="L355" i="9" s="1"/>
  <c r="AA351" i="9"/>
  <c r="AC350" i="9"/>
  <c r="R354" i="9"/>
  <c r="U353" i="9"/>
  <c r="X353" i="9" s="1"/>
  <c r="Y353" i="9" s="1"/>
  <c r="H354" i="9"/>
  <c r="S353" i="9"/>
  <c r="Z352" i="8"/>
  <c r="H354" i="8"/>
  <c r="S353" i="8"/>
  <c r="T355" i="8"/>
  <c r="L356" i="8" a="1"/>
  <c r="L356" i="8" s="1"/>
  <c r="AC350" i="8"/>
  <c r="AA351" i="8"/>
  <c r="AB350" i="8"/>
  <c r="AD350" i="8"/>
  <c r="AG371" i="8" s="1"/>
  <c r="R354" i="8"/>
  <c r="U353" i="8"/>
  <c r="X353" i="8" s="1"/>
  <c r="Y353" i="8" s="1"/>
  <c r="Z352" i="7"/>
  <c r="T354" i="7"/>
  <c r="L355" i="7" a="1"/>
  <c r="L355" i="7" s="1"/>
  <c r="AB350" i="7"/>
  <c r="AD350" i="7"/>
  <c r="AG371" i="7" s="1"/>
  <c r="AA351" i="7"/>
  <c r="AC350" i="7"/>
  <c r="U353" i="7"/>
  <c r="X353" i="7" s="1"/>
  <c r="Y353" i="7" s="1"/>
  <c r="R354" i="7"/>
  <c r="H354" i="7"/>
  <c r="S353" i="7"/>
  <c r="Z352" i="6"/>
  <c r="H354" i="6"/>
  <c r="S353" i="6"/>
  <c r="AB350" i="6"/>
  <c r="AD350" i="6"/>
  <c r="AG371" i="6" s="1"/>
  <c r="R354" i="6"/>
  <c r="U353" i="6"/>
  <c r="X353" i="6" s="1"/>
  <c r="Y353" i="6" s="1"/>
  <c r="AA351" i="6"/>
  <c r="AC350" i="6"/>
  <c r="T355" i="6"/>
  <c r="L356" i="6" a="1"/>
  <c r="L356" i="6" s="1"/>
  <c r="Z352" i="5"/>
  <c r="AB350" i="5"/>
  <c r="AD350" i="5"/>
  <c r="AG371" i="5" s="1"/>
  <c r="H354" i="5"/>
  <c r="S353" i="5"/>
  <c r="R354" i="5"/>
  <c r="U353" i="5"/>
  <c r="X353" i="5" s="1"/>
  <c r="Y353" i="5" s="1"/>
  <c r="T355" i="5"/>
  <c r="L356" i="5" a="1"/>
  <c r="L356" i="5" s="1"/>
  <c r="AA351" i="5"/>
  <c r="AC350" i="5"/>
  <c r="Z352" i="4"/>
  <c r="T355" i="4"/>
  <c r="L356" i="4" a="1"/>
  <c r="L356" i="4" s="1"/>
  <c r="AD350" i="4"/>
  <c r="AG371" i="4" s="1"/>
  <c r="AB350" i="4"/>
  <c r="R354" i="4"/>
  <c r="U353" i="4"/>
  <c r="X353" i="4" s="1"/>
  <c r="Y353" i="4" s="1"/>
  <c r="AA351" i="4"/>
  <c r="AC350" i="4"/>
  <c r="H354" i="4"/>
  <c r="S353" i="4"/>
  <c r="Z352" i="1"/>
  <c r="T355" i="1"/>
  <c r="L356" i="1" a="1"/>
  <c r="L356" i="1" s="1"/>
  <c r="S353" i="1"/>
  <c r="H354" i="1"/>
  <c r="AD350" i="1"/>
  <c r="AG371" i="1" s="1"/>
  <c r="AB350" i="1"/>
  <c r="R354" i="1"/>
  <c r="U353" i="1"/>
  <c r="X353" i="1" s="1"/>
  <c r="Y353" i="1" s="1"/>
  <c r="AC350" i="1"/>
  <c r="AA351" i="1"/>
  <c r="AF350" i="11" l="1"/>
  <c r="AG371" i="11"/>
  <c r="Z353" i="11"/>
  <c r="AB351" i="11"/>
  <c r="AD351" i="11"/>
  <c r="H355" i="11"/>
  <c r="S354" i="11"/>
  <c r="R355" i="11"/>
  <c r="U354" i="11"/>
  <c r="X354" i="11" s="1"/>
  <c r="Y354" i="11" s="1"/>
  <c r="AA352" i="11"/>
  <c r="AC351" i="11"/>
  <c r="AE351" i="11" s="1"/>
  <c r="T356" i="11"/>
  <c r="L357" i="11" a="1"/>
  <c r="L357" i="11" s="1"/>
  <c r="Z353" i="10"/>
  <c r="T355" i="10"/>
  <c r="L356" i="10" a="1"/>
  <c r="L356" i="10" s="1"/>
  <c r="AC351" i="10"/>
  <c r="AA352" i="10"/>
  <c r="AD351" i="10"/>
  <c r="AG372" i="10" s="1"/>
  <c r="AB351" i="10"/>
  <c r="S354" i="10"/>
  <c r="H355" i="10"/>
  <c r="R355" i="10"/>
  <c r="U354" i="10"/>
  <c r="X354" i="10" s="1"/>
  <c r="Y354" i="10" s="1"/>
  <c r="Z353" i="9"/>
  <c r="R355" i="9"/>
  <c r="U354" i="9"/>
  <c r="X354" i="9" s="1"/>
  <c r="Y354" i="9" s="1"/>
  <c r="S354" i="9"/>
  <c r="H355" i="9"/>
  <c r="T355" i="9"/>
  <c r="L356" i="9" a="1"/>
  <c r="L356" i="9" s="1"/>
  <c r="AC351" i="9"/>
  <c r="AA352" i="9"/>
  <c r="AD351" i="9"/>
  <c r="AG372" i="9" s="1"/>
  <c r="AB351" i="9"/>
  <c r="Z353" i="8"/>
  <c r="R355" i="8"/>
  <c r="U354" i="8"/>
  <c r="X354" i="8" s="1"/>
  <c r="Y354" i="8" s="1"/>
  <c r="S354" i="8"/>
  <c r="H355" i="8"/>
  <c r="AD351" i="8"/>
  <c r="AG372" i="8" s="1"/>
  <c r="AB351" i="8"/>
  <c r="AC351" i="8"/>
  <c r="AA352" i="8"/>
  <c r="T356" i="8"/>
  <c r="L357" i="8" a="1"/>
  <c r="L357" i="8" s="1"/>
  <c r="Z353" i="7"/>
  <c r="R355" i="7"/>
  <c r="U354" i="7"/>
  <c r="X354" i="7" s="1"/>
  <c r="Y354" i="7" s="1"/>
  <c r="AD351" i="7"/>
  <c r="AG372" i="7" s="1"/>
  <c r="AB351" i="7"/>
  <c r="H355" i="7"/>
  <c r="S354" i="7"/>
  <c r="AA352" i="7"/>
  <c r="AC351" i="7"/>
  <c r="L356" i="7" a="1"/>
  <c r="L356" i="7" s="1"/>
  <c r="T355" i="7"/>
  <c r="Z353" i="6"/>
  <c r="S354" i="6"/>
  <c r="H355" i="6"/>
  <c r="AD351" i="6"/>
  <c r="AG372" i="6" s="1"/>
  <c r="AB351" i="6"/>
  <c r="R355" i="6"/>
  <c r="U354" i="6"/>
  <c r="X354" i="6" s="1"/>
  <c r="Y354" i="6" s="1"/>
  <c r="AA352" i="6"/>
  <c r="AC351" i="6"/>
  <c r="T356" i="6"/>
  <c r="L357" i="6" a="1"/>
  <c r="L357" i="6" s="1"/>
  <c r="Z353" i="5"/>
  <c r="R355" i="5"/>
  <c r="U354" i="5"/>
  <c r="X354" i="5" s="1"/>
  <c r="Y354" i="5" s="1"/>
  <c r="T356" i="5"/>
  <c r="L357" i="5" a="1"/>
  <c r="L357" i="5" s="1"/>
  <c r="S354" i="5"/>
  <c r="H355" i="5"/>
  <c r="AC351" i="5"/>
  <c r="AA352" i="5"/>
  <c r="AD351" i="5"/>
  <c r="AG372" i="5" s="1"/>
  <c r="AB351" i="5"/>
  <c r="Z353" i="4"/>
  <c r="R355" i="4"/>
  <c r="U354" i="4"/>
  <c r="X354" i="4" s="1"/>
  <c r="Y354" i="4" s="1"/>
  <c r="H355" i="4"/>
  <c r="S354" i="4"/>
  <c r="AB351" i="4"/>
  <c r="AD351" i="4"/>
  <c r="AG372" i="4" s="1"/>
  <c r="AA352" i="4"/>
  <c r="AC351" i="4"/>
  <c r="T356" i="4"/>
  <c r="L357" i="4" a="1"/>
  <c r="L357" i="4" s="1"/>
  <c r="Z353" i="1"/>
  <c r="U354" i="1"/>
  <c r="X354" i="1" s="1"/>
  <c r="Y354" i="1" s="1"/>
  <c r="R355" i="1"/>
  <c r="AB351" i="1"/>
  <c r="AD351" i="1"/>
  <c r="AG372" i="1" s="1"/>
  <c r="S354" i="1"/>
  <c r="H355" i="1"/>
  <c r="T356" i="1"/>
  <c r="L357" i="1" a="1"/>
  <c r="L357" i="1" s="1"/>
  <c r="AC351" i="1"/>
  <c r="AA352" i="1"/>
  <c r="AF351" i="11" l="1"/>
  <c r="AG372" i="11"/>
  <c r="Z354" i="11"/>
  <c r="T357" i="11"/>
  <c r="L358" i="11" a="1"/>
  <c r="L358" i="11" s="1"/>
  <c r="S355" i="11"/>
  <c r="H356" i="11"/>
  <c r="R356" i="11"/>
  <c r="U355" i="11"/>
  <c r="X355" i="11" s="1"/>
  <c r="Y355" i="11" s="1"/>
  <c r="AC352" i="11"/>
  <c r="AE352" i="11" s="1"/>
  <c r="AA353" i="11"/>
  <c r="AD352" i="11"/>
  <c r="AB352" i="11"/>
  <c r="Z354" i="10"/>
  <c r="T356" i="10"/>
  <c r="L357" i="10" a="1"/>
  <c r="L357" i="10" s="1"/>
  <c r="U355" i="10"/>
  <c r="X355" i="10" s="1"/>
  <c r="Y355" i="10" s="1"/>
  <c r="R356" i="10"/>
  <c r="S355" i="10"/>
  <c r="H356" i="10"/>
  <c r="AC352" i="10"/>
  <c r="AA353" i="10"/>
  <c r="AD352" i="10"/>
  <c r="AG373" i="10" s="1"/>
  <c r="AB352" i="10"/>
  <c r="Z354" i="9"/>
  <c r="AD352" i="9"/>
  <c r="AG373" i="9" s="1"/>
  <c r="AB352" i="9"/>
  <c r="U355" i="9"/>
  <c r="X355" i="9" s="1"/>
  <c r="Y355" i="9" s="1"/>
  <c r="R356" i="9"/>
  <c r="S355" i="9"/>
  <c r="H356" i="9"/>
  <c r="AC352" i="9"/>
  <c r="AA353" i="9"/>
  <c r="T356" i="9"/>
  <c r="L357" i="9" a="1"/>
  <c r="L357" i="9" s="1"/>
  <c r="Z354" i="8"/>
  <c r="L358" i="8" a="1"/>
  <c r="L358" i="8" s="1"/>
  <c r="T357" i="8"/>
  <c r="AA353" i="8"/>
  <c r="AC352" i="8"/>
  <c r="AD352" i="8"/>
  <c r="AG373" i="8" s="1"/>
  <c r="AB352" i="8"/>
  <c r="H356" i="8"/>
  <c r="S355" i="8"/>
  <c r="U355" i="8"/>
  <c r="X355" i="8" s="1"/>
  <c r="Y355" i="8" s="1"/>
  <c r="R356" i="8"/>
  <c r="Z354" i="7"/>
  <c r="AB352" i="7"/>
  <c r="AD352" i="7"/>
  <c r="AG373" i="7" s="1"/>
  <c r="T356" i="7"/>
  <c r="L357" i="7" a="1"/>
  <c r="L357" i="7" s="1"/>
  <c r="S355" i="7"/>
  <c r="H356" i="7"/>
  <c r="R356" i="7"/>
  <c r="U355" i="7"/>
  <c r="X355" i="7" s="1"/>
  <c r="Y355" i="7" s="1"/>
  <c r="AC352" i="7"/>
  <c r="AA353" i="7"/>
  <c r="Z354" i="6"/>
  <c r="L358" i="6" a="1"/>
  <c r="L358" i="6" s="1"/>
  <c r="T357" i="6"/>
  <c r="AD352" i="6"/>
  <c r="AG373" i="6" s="1"/>
  <c r="AB352" i="6"/>
  <c r="AC352" i="6"/>
  <c r="AA353" i="6"/>
  <c r="U355" i="6"/>
  <c r="X355" i="6" s="1"/>
  <c r="Y355" i="6" s="1"/>
  <c r="R356" i="6"/>
  <c r="S355" i="6"/>
  <c r="H356" i="6"/>
  <c r="Z354" i="5"/>
  <c r="AD352" i="5"/>
  <c r="AG373" i="5" s="1"/>
  <c r="AB352" i="5"/>
  <c r="S355" i="5"/>
  <c r="H356" i="5"/>
  <c r="AC352" i="5"/>
  <c r="AA353" i="5"/>
  <c r="L358" i="5" a="1"/>
  <c r="L358" i="5" s="1"/>
  <c r="T357" i="5"/>
  <c r="U355" i="5"/>
  <c r="X355" i="5" s="1"/>
  <c r="Y355" i="5" s="1"/>
  <c r="R356" i="5"/>
  <c r="Z354" i="4"/>
  <c r="T357" i="4"/>
  <c r="L358" i="4" a="1"/>
  <c r="L358" i="4" s="1"/>
  <c r="AD352" i="4"/>
  <c r="AG373" i="4" s="1"/>
  <c r="AB352" i="4"/>
  <c r="AC352" i="4"/>
  <c r="AA353" i="4"/>
  <c r="S355" i="4"/>
  <c r="H356" i="4"/>
  <c r="R356" i="4"/>
  <c r="U355" i="4"/>
  <c r="X355" i="4" s="1"/>
  <c r="Y355" i="4" s="1"/>
  <c r="Z354" i="1"/>
  <c r="AD352" i="1"/>
  <c r="AG373" i="1" s="1"/>
  <c r="AB352" i="1"/>
  <c r="H356" i="1"/>
  <c r="S355" i="1"/>
  <c r="L358" i="1" a="1"/>
  <c r="L358" i="1" s="1"/>
  <c r="T357" i="1"/>
  <c r="U355" i="1"/>
  <c r="X355" i="1" s="1"/>
  <c r="Y355" i="1" s="1"/>
  <c r="R356" i="1"/>
  <c r="AC352" i="1"/>
  <c r="AA353" i="1"/>
  <c r="AF352" i="11" l="1"/>
  <c r="AG373" i="11" s="1"/>
  <c r="Z355" i="11"/>
  <c r="L359" i="11" a="1"/>
  <c r="L359" i="11" s="1"/>
  <c r="T358" i="11"/>
  <c r="U356" i="11"/>
  <c r="X356" i="11" s="1"/>
  <c r="Y356" i="11" s="1"/>
  <c r="R357" i="11"/>
  <c r="AC353" i="11"/>
  <c r="AE353" i="11" s="1"/>
  <c r="AA354" i="11"/>
  <c r="AD353" i="11"/>
  <c r="AB353" i="11"/>
  <c r="S356" i="11"/>
  <c r="H357" i="11"/>
  <c r="Z355" i="10"/>
  <c r="L358" i="10" a="1"/>
  <c r="L358" i="10" s="1"/>
  <c r="T357" i="10"/>
  <c r="AD353" i="10"/>
  <c r="AG374" i="10" s="1"/>
  <c r="AB353" i="10"/>
  <c r="H357" i="10"/>
  <c r="S356" i="10"/>
  <c r="U356" i="10"/>
  <c r="X356" i="10" s="1"/>
  <c r="Y356" i="10" s="1"/>
  <c r="R357" i="10"/>
  <c r="AC353" i="10"/>
  <c r="AA354" i="10"/>
  <c r="Z355" i="9"/>
  <c r="L358" i="9" a="1"/>
  <c r="L358" i="9" s="1"/>
  <c r="T357" i="9"/>
  <c r="AD353" i="9"/>
  <c r="AG374" i="9" s="1"/>
  <c r="AB353" i="9"/>
  <c r="U356" i="9"/>
  <c r="X356" i="9" s="1"/>
  <c r="Y356" i="9" s="1"/>
  <c r="R357" i="9"/>
  <c r="H357" i="9"/>
  <c r="S356" i="9"/>
  <c r="AC353" i="9"/>
  <c r="AA354" i="9"/>
  <c r="Z355" i="8"/>
  <c r="R357" i="8"/>
  <c r="U356" i="8"/>
  <c r="X356" i="8" s="1"/>
  <c r="Y356" i="8" s="1"/>
  <c r="H357" i="8"/>
  <c r="S356" i="8"/>
  <c r="AD353" i="8"/>
  <c r="AG374" i="8" s="1"/>
  <c r="AB353" i="8"/>
  <c r="AC353" i="8"/>
  <c r="AA354" i="8"/>
  <c r="L359" i="8" a="1"/>
  <c r="L359" i="8" s="1"/>
  <c r="T358" i="8"/>
  <c r="Z355" i="7"/>
  <c r="AD353" i="7"/>
  <c r="AG374" i="7" s="1"/>
  <c r="AB353" i="7"/>
  <c r="U356" i="7"/>
  <c r="X356" i="7" s="1"/>
  <c r="Y356" i="7" s="1"/>
  <c r="R357" i="7"/>
  <c r="S356" i="7"/>
  <c r="H357" i="7"/>
  <c r="AC353" i="7"/>
  <c r="AA354" i="7"/>
  <c r="L358" i="7" a="1"/>
  <c r="L358" i="7" s="1"/>
  <c r="T357" i="7"/>
  <c r="Z355" i="6"/>
  <c r="AD353" i="6"/>
  <c r="AG374" i="6" s="1"/>
  <c r="AB353" i="6"/>
  <c r="H357" i="6"/>
  <c r="S356" i="6"/>
  <c r="U356" i="6"/>
  <c r="X356" i="6" s="1"/>
  <c r="Y356" i="6" s="1"/>
  <c r="R357" i="6"/>
  <c r="AC353" i="6"/>
  <c r="AA354" i="6"/>
  <c r="L359" i="6" a="1"/>
  <c r="L359" i="6" s="1"/>
  <c r="T358" i="6"/>
  <c r="Z355" i="5"/>
  <c r="L359" i="5" a="1"/>
  <c r="L359" i="5" s="1"/>
  <c r="T358" i="5"/>
  <c r="AC353" i="5"/>
  <c r="AA354" i="5"/>
  <c r="U356" i="5"/>
  <c r="X356" i="5" s="1"/>
  <c r="Y356" i="5" s="1"/>
  <c r="R357" i="5"/>
  <c r="AD353" i="5"/>
  <c r="AG374" i="5" s="1"/>
  <c r="AB353" i="5"/>
  <c r="H357" i="5"/>
  <c r="S356" i="5"/>
  <c r="Z355" i="4"/>
  <c r="S356" i="4"/>
  <c r="H357" i="4"/>
  <c r="U356" i="4"/>
  <c r="X356" i="4" s="1"/>
  <c r="Y356" i="4" s="1"/>
  <c r="R357" i="4"/>
  <c r="AD353" i="4"/>
  <c r="AG374" i="4" s="1"/>
  <c r="AB353" i="4"/>
  <c r="AC353" i="4"/>
  <c r="AA354" i="4"/>
  <c r="L359" i="4" a="1"/>
  <c r="L359" i="4" s="1"/>
  <c r="T358" i="4"/>
  <c r="Z355" i="1"/>
  <c r="U356" i="1"/>
  <c r="X356" i="1" s="1"/>
  <c r="Y356" i="1" s="1"/>
  <c r="R357" i="1"/>
  <c r="AD353" i="1"/>
  <c r="AG374" i="1" s="1"/>
  <c r="AB353" i="1"/>
  <c r="H357" i="1"/>
  <c r="S356" i="1"/>
  <c r="L359" i="1" a="1"/>
  <c r="L359" i="1" s="1"/>
  <c r="T358" i="1"/>
  <c r="AC353" i="1"/>
  <c r="AA354" i="1"/>
  <c r="AF353" i="11" l="1"/>
  <c r="AG374" i="11" s="1"/>
  <c r="Z356" i="11"/>
  <c r="U357" i="11"/>
  <c r="X357" i="11" s="1"/>
  <c r="Y357" i="11" s="1"/>
  <c r="R358" i="11"/>
  <c r="L360" i="11" a="1"/>
  <c r="L360" i="11" s="1"/>
  <c r="T359" i="11"/>
  <c r="AC354" i="11"/>
  <c r="AE354" i="11" s="1"/>
  <c r="AA355" i="11"/>
  <c r="H358" i="11"/>
  <c r="S357" i="11"/>
  <c r="AD354" i="11"/>
  <c r="AB354" i="11"/>
  <c r="Z356" i="10"/>
  <c r="L359" i="10" a="1"/>
  <c r="L359" i="10" s="1"/>
  <c r="T358" i="10"/>
  <c r="AD354" i="10"/>
  <c r="AG375" i="10" s="1"/>
  <c r="AB354" i="10"/>
  <c r="U357" i="10"/>
  <c r="X357" i="10" s="1"/>
  <c r="Y357" i="10" s="1"/>
  <c r="R358" i="10"/>
  <c r="H358" i="10"/>
  <c r="S357" i="10"/>
  <c r="AC354" i="10"/>
  <c r="AA355" i="10"/>
  <c r="Z356" i="9"/>
  <c r="AD354" i="9"/>
  <c r="AG375" i="9" s="1"/>
  <c r="AB354" i="9"/>
  <c r="H358" i="9"/>
  <c r="S357" i="9"/>
  <c r="L359" i="9" a="1"/>
  <c r="L359" i="9" s="1"/>
  <c r="T358" i="9"/>
  <c r="U357" i="9"/>
  <c r="X357" i="9" s="1"/>
  <c r="Y357" i="9" s="1"/>
  <c r="R358" i="9"/>
  <c r="AC354" i="9"/>
  <c r="AA355" i="9"/>
  <c r="Z356" i="8"/>
  <c r="L360" i="8" a="1"/>
  <c r="L360" i="8" s="1"/>
  <c r="T359" i="8"/>
  <c r="U357" i="8"/>
  <c r="X357" i="8" s="1"/>
  <c r="Y357" i="8" s="1"/>
  <c r="R358" i="8"/>
  <c r="AD354" i="8"/>
  <c r="AG375" i="8" s="1"/>
  <c r="AB354" i="8"/>
  <c r="AC354" i="8"/>
  <c r="AA355" i="8"/>
  <c r="S357" i="8"/>
  <c r="H358" i="8"/>
  <c r="Z356" i="7"/>
  <c r="T358" i="7"/>
  <c r="L359" i="7" a="1"/>
  <c r="L359" i="7" s="1"/>
  <c r="AD354" i="7"/>
  <c r="AG375" i="7" s="1"/>
  <c r="AB354" i="7"/>
  <c r="H358" i="7"/>
  <c r="S357" i="7"/>
  <c r="AC354" i="7"/>
  <c r="AA355" i="7"/>
  <c r="U357" i="7"/>
  <c r="X357" i="7" s="1"/>
  <c r="Y357" i="7" s="1"/>
  <c r="R358" i="7"/>
  <c r="Z356" i="6"/>
  <c r="AD354" i="6"/>
  <c r="AG375" i="6" s="1"/>
  <c r="AB354" i="6"/>
  <c r="U357" i="6"/>
  <c r="X357" i="6" s="1"/>
  <c r="Y357" i="6" s="1"/>
  <c r="R358" i="6"/>
  <c r="AC354" i="6"/>
  <c r="AA355" i="6"/>
  <c r="L360" i="6" a="1"/>
  <c r="L360" i="6" s="1"/>
  <c r="T359" i="6"/>
  <c r="H358" i="6"/>
  <c r="S357" i="6"/>
  <c r="Z356" i="5"/>
  <c r="U357" i="5"/>
  <c r="X357" i="5" s="1"/>
  <c r="Y357" i="5" s="1"/>
  <c r="R358" i="5"/>
  <c r="H358" i="5"/>
  <c r="S357" i="5"/>
  <c r="AD354" i="5"/>
  <c r="AG375" i="5" s="1"/>
  <c r="AB354" i="5"/>
  <c r="AC354" i="5"/>
  <c r="AA355" i="5"/>
  <c r="L360" i="5" a="1"/>
  <c r="L360" i="5" s="1"/>
  <c r="T359" i="5"/>
  <c r="Z356" i="4"/>
  <c r="AD354" i="4"/>
  <c r="AG375" i="4" s="1"/>
  <c r="AB354" i="4"/>
  <c r="U357" i="4"/>
  <c r="X357" i="4" s="1"/>
  <c r="Y357" i="4" s="1"/>
  <c r="R358" i="4"/>
  <c r="H358" i="4"/>
  <c r="S357" i="4"/>
  <c r="AC354" i="4"/>
  <c r="AA355" i="4"/>
  <c r="L360" i="4" a="1"/>
  <c r="L360" i="4" s="1"/>
  <c r="T359" i="4"/>
  <c r="Z356" i="1"/>
  <c r="AD354" i="1"/>
  <c r="AG375" i="1" s="1"/>
  <c r="AB354" i="1"/>
  <c r="H358" i="1"/>
  <c r="S357" i="1"/>
  <c r="L360" i="1" a="1"/>
  <c r="L360" i="1" s="1"/>
  <c r="T359" i="1"/>
  <c r="U357" i="1"/>
  <c r="X357" i="1" s="1"/>
  <c r="Y357" i="1" s="1"/>
  <c r="R358" i="1"/>
  <c r="AC354" i="1"/>
  <c r="AA355" i="1"/>
  <c r="AF354" i="11" l="1"/>
  <c r="AG375" i="11" s="1"/>
  <c r="Z357" i="11"/>
  <c r="H359" i="11"/>
  <c r="S358" i="11"/>
  <c r="AD355" i="11"/>
  <c r="AB355" i="11"/>
  <c r="L361" i="11" a="1"/>
  <c r="L361" i="11" s="1"/>
  <c r="T360" i="11"/>
  <c r="U358" i="11"/>
  <c r="X358" i="11" s="1"/>
  <c r="Y358" i="11" s="1"/>
  <c r="R359" i="11"/>
  <c r="AC355" i="11"/>
  <c r="AE355" i="11" s="1"/>
  <c r="AA356" i="11"/>
  <c r="Z357" i="10"/>
  <c r="AD355" i="10"/>
  <c r="AG376" i="10" s="1"/>
  <c r="AB355" i="10"/>
  <c r="U358" i="10"/>
  <c r="X358" i="10" s="1"/>
  <c r="Y358" i="10" s="1"/>
  <c r="R359" i="10"/>
  <c r="L360" i="10" a="1"/>
  <c r="L360" i="10" s="1"/>
  <c r="T359" i="10"/>
  <c r="H359" i="10"/>
  <c r="S358" i="10"/>
  <c r="AC355" i="10"/>
  <c r="AA356" i="10"/>
  <c r="Z357" i="9"/>
  <c r="U358" i="9"/>
  <c r="X358" i="9" s="1"/>
  <c r="Y358" i="9" s="1"/>
  <c r="R359" i="9"/>
  <c r="AD355" i="9"/>
  <c r="AG376" i="9" s="1"/>
  <c r="AB355" i="9"/>
  <c r="L360" i="9" a="1"/>
  <c r="L360" i="9" s="1"/>
  <c r="T359" i="9"/>
  <c r="AC355" i="9"/>
  <c r="AA356" i="9"/>
  <c r="H359" i="9"/>
  <c r="S358" i="9"/>
  <c r="Z357" i="8"/>
  <c r="H359" i="8"/>
  <c r="S358" i="8"/>
  <c r="AD355" i="8"/>
  <c r="AG376" i="8" s="1"/>
  <c r="AB355" i="8"/>
  <c r="U358" i="8"/>
  <c r="X358" i="8" s="1"/>
  <c r="Y358" i="8" s="1"/>
  <c r="R359" i="8"/>
  <c r="AC355" i="8"/>
  <c r="AA356" i="8"/>
  <c r="L361" i="8" a="1"/>
  <c r="L361" i="8" s="1"/>
  <c r="T360" i="8"/>
  <c r="Z357" i="7"/>
  <c r="U358" i="7"/>
  <c r="X358" i="7" s="1"/>
  <c r="Y358" i="7" s="1"/>
  <c r="R359" i="7"/>
  <c r="H359" i="7"/>
  <c r="S358" i="7"/>
  <c r="L360" i="7" a="1"/>
  <c r="L360" i="7" s="1"/>
  <c r="T359" i="7"/>
  <c r="AC355" i="7"/>
  <c r="AA356" i="7"/>
  <c r="AD355" i="7"/>
  <c r="AG376" i="7" s="1"/>
  <c r="AB355" i="7"/>
  <c r="Z357" i="6"/>
  <c r="AD355" i="6"/>
  <c r="AG376" i="6" s="1"/>
  <c r="AB355" i="6"/>
  <c r="L361" i="6" a="1"/>
  <c r="L361" i="6" s="1"/>
  <c r="T360" i="6"/>
  <c r="U358" i="6"/>
  <c r="X358" i="6" s="1"/>
  <c r="Y358" i="6" s="1"/>
  <c r="R359" i="6"/>
  <c r="AC355" i="6"/>
  <c r="AA356" i="6"/>
  <c r="H359" i="6"/>
  <c r="S358" i="6"/>
  <c r="Z357" i="5"/>
  <c r="L361" i="5" a="1"/>
  <c r="L361" i="5" s="1"/>
  <c r="T360" i="5"/>
  <c r="AD355" i="5"/>
  <c r="AG376" i="5" s="1"/>
  <c r="AB355" i="5"/>
  <c r="U358" i="5"/>
  <c r="X358" i="5" s="1"/>
  <c r="Y358" i="5" s="1"/>
  <c r="R359" i="5"/>
  <c r="AC355" i="5"/>
  <c r="AA356" i="5"/>
  <c r="H359" i="5"/>
  <c r="S358" i="5"/>
  <c r="Z357" i="4"/>
  <c r="AD355" i="4"/>
  <c r="AG376" i="4" s="1"/>
  <c r="AB355" i="4"/>
  <c r="H359" i="4"/>
  <c r="S358" i="4"/>
  <c r="AC355" i="4"/>
  <c r="AA356" i="4"/>
  <c r="L361" i="4" a="1"/>
  <c r="L361" i="4" s="1"/>
  <c r="T360" i="4"/>
  <c r="U358" i="4"/>
  <c r="X358" i="4" s="1"/>
  <c r="Y358" i="4" s="1"/>
  <c r="R359" i="4"/>
  <c r="Z357" i="1"/>
  <c r="AD355" i="1"/>
  <c r="AG376" i="1" s="1"/>
  <c r="AB355" i="1"/>
  <c r="U358" i="1"/>
  <c r="X358" i="1" s="1"/>
  <c r="Y358" i="1" s="1"/>
  <c r="R359" i="1"/>
  <c r="AC355" i="1"/>
  <c r="AA356" i="1"/>
  <c r="L361" i="1" a="1"/>
  <c r="L361" i="1" s="1"/>
  <c r="T360" i="1"/>
  <c r="H359" i="1"/>
  <c r="S358" i="1"/>
  <c r="AF355" i="11" l="1"/>
  <c r="AG376" i="11"/>
  <c r="Z358" i="11"/>
  <c r="L362" i="11" a="1"/>
  <c r="L362" i="11" s="1"/>
  <c r="T361" i="11"/>
  <c r="U359" i="11"/>
  <c r="X359" i="11" s="1"/>
  <c r="Y359" i="11" s="1"/>
  <c r="R360" i="11"/>
  <c r="H360" i="11"/>
  <c r="S359" i="11"/>
  <c r="AD356" i="11"/>
  <c r="AB356" i="11"/>
  <c r="AC356" i="11"/>
  <c r="AE356" i="11" s="1"/>
  <c r="AA357" i="11"/>
  <c r="Z358" i="10"/>
  <c r="H360" i="10"/>
  <c r="S359" i="10"/>
  <c r="AD356" i="10"/>
  <c r="AG377" i="10" s="1"/>
  <c r="AB356" i="10"/>
  <c r="AC356" i="10"/>
  <c r="AA357" i="10"/>
  <c r="L361" i="10" a="1"/>
  <c r="L361" i="10" s="1"/>
  <c r="T360" i="10"/>
  <c r="U359" i="10"/>
  <c r="X359" i="10" s="1"/>
  <c r="Y359" i="10" s="1"/>
  <c r="R360" i="10"/>
  <c r="Z358" i="9"/>
  <c r="H360" i="9"/>
  <c r="S359" i="9"/>
  <c r="AD356" i="9"/>
  <c r="AG377" i="9" s="1"/>
  <c r="AB356" i="9"/>
  <c r="L361" i="9" a="1"/>
  <c r="L361" i="9" s="1"/>
  <c r="T360" i="9"/>
  <c r="AC356" i="9"/>
  <c r="AA357" i="9"/>
  <c r="U359" i="9"/>
  <c r="X359" i="9" s="1"/>
  <c r="Y359" i="9" s="1"/>
  <c r="R360" i="9"/>
  <c r="Z358" i="8"/>
  <c r="L362" i="8" a="1"/>
  <c r="L362" i="8" s="1"/>
  <c r="T361" i="8"/>
  <c r="AD356" i="8"/>
  <c r="AG377" i="8" s="1"/>
  <c r="AB356" i="8"/>
  <c r="U359" i="8"/>
  <c r="X359" i="8" s="1"/>
  <c r="Y359" i="8" s="1"/>
  <c r="R360" i="8"/>
  <c r="AC356" i="8"/>
  <c r="AA357" i="8"/>
  <c r="H360" i="8"/>
  <c r="S359" i="8"/>
  <c r="Z358" i="7"/>
  <c r="AD356" i="7"/>
  <c r="AG377" i="7" s="1"/>
  <c r="AB356" i="7"/>
  <c r="U359" i="7"/>
  <c r="X359" i="7" s="1"/>
  <c r="Y359" i="7" s="1"/>
  <c r="R360" i="7"/>
  <c r="H360" i="7"/>
  <c r="S359" i="7"/>
  <c r="AC356" i="7"/>
  <c r="AA357" i="7"/>
  <c r="L361" i="7" a="1"/>
  <c r="L361" i="7" s="1"/>
  <c r="T360" i="7"/>
  <c r="Z358" i="6"/>
  <c r="H360" i="6"/>
  <c r="S359" i="6"/>
  <c r="L362" i="6" a="1"/>
  <c r="L362" i="6" s="1"/>
  <c r="T361" i="6"/>
  <c r="U359" i="6"/>
  <c r="X359" i="6" s="1"/>
  <c r="Y359" i="6" s="1"/>
  <c r="R360" i="6"/>
  <c r="AD356" i="6"/>
  <c r="AG377" i="6" s="1"/>
  <c r="AB356" i="6"/>
  <c r="AC356" i="6"/>
  <c r="AA357" i="6"/>
  <c r="Z358" i="5"/>
  <c r="AD356" i="5"/>
  <c r="AG377" i="5" s="1"/>
  <c r="AB356" i="5"/>
  <c r="H360" i="5"/>
  <c r="S359" i="5"/>
  <c r="U359" i="5"/>
  <c r="X359" i="5" s="1"/>
  <c r="Y359" i="5" s="1"/>
  <c r="R360" i="5"/>
  <c r="AC356" i="5"/>
  <c r="AA357" i="5"/>
  <c r="L362" i="5" a="1"/>
  <c r="L362" i="5" s="1"/>
  <c r="T361" i="5"/>
  <c r="Z358" i="4"/>
  <c r="U359" i="4"/>
  <c r="X359" i="4" s="1"/>
  <c r="Y359" i="4" s="1"/>
  <c r="R360" i="4"/>
  <c r="AD356" i="4"/>
  <c r="AG377" i="4" s="1"/>
  <c r="AB356" i="4"/>
  <c r="L362" i="4" a="1"/>
  <c r="L362" i="4" s="1"/>
  <c r="T361" i="4"/>
  <c r="AC356" i="4"/>
  <c r="AA357" i="4"/>
  <c r="H360" i="4"/>
  <c r="S359" i="4"/>
  <c r="Z358" i="1"/>
  <c r="L362" i="1" a="1"/>
  <c r="L362" i="1" s="1"/>
  <c r="T361" i="1"/>
  <c r="AD356" i="1"/>
  <c r="AG377" i="1" s="1"/>
  <c r="AB356" i="1"/>
  <c r="H360" i="1"/>
  <c r="S359" i="1"/>
  <c r="U359" i="1"/>
  <c r="X359" i="1" s="1"/>
  <c r="Y359" i="1" s="1"/>
  <c r="R360" i="1"/>
  <c r="AA357" i="1"/>
  <c r="AC356" i="1"/>
  <c r="AF356" i="11" l="1"/>
  <c r="AG377" i="11"/>
  <c r="Z359" i="11"/>
  <c r="AB357" i="11"/>
  <c r="AD357" i="11"/>
  <c r="T362" i="11"/>
  <c r="L363" i="11" a="1"/>
  <c r="L363" i="11" s="1"/>
  <c r="R361" i="11"/>
  <c r="U360" i="11"/>
  <c r="X360" i="11" s="1"/>
  <c r="Y360" i="11" s="1"/>
  <c r="AC357" i="11"/>
  <c r="AE357" i="11" s="1"/>
  <c r="AA358" i="11"/>
  <c r="H361" i="11"/>
  <c r="S360" i="11"/>
  <c r="Z359" i="10"/>
  <c r="R361" i="10"/>
  <c r="U360" i="10"/>
  <c r="X360" i="10" s="1"/>
  <c r="Y360" i="10" s="1"/>
  <c r="AB357" i="10"/>
  <c r="AD357" i="10"/>
  <c r="AG378" i="10" s="1"/>
  <c r="H361" i="10"/>
  <c r="S360" i="10"/>
  <c r="L362" i="10" a="1"/>
  <c r="L362" i="10" s="1"/>
  <c r="T361" i="10"/>
  <c r="AA358" i="10"/>
  <c r="AC357" i="10"/>
  <c r="Z359" i="9"/>
  <c r="R361" i="9"/>
  <c r="U360" i="9"/>
  <c r="X360" i="9" s="1"/>
  <c r="Y360" i="9" s="1"/>
  <c r="AD357" i="9"/>
  <c r="AG378" i="9" s="1"/>
  <c r="AB357" i="9"/>
  <c r="H361" i="9"/>
  <c r="S360" i="9"/>
  <c r="L362" i="9" a="1"/>
  <c r="L362" i="9" s="1"/>
  <c r="T361" i="9"/>
  <c r="AA358" i="9"/>
  <c r="AC357" i="9"/>
  <c r="Z359" i="8"/>
  <c r="AD357" i="8"/>
  <c r="AG378" i="8" s="1"/>
  <c r="AB357" i="8"/>
  <c r="H361" i="8"/>
  <c r="S360" i="8"/>
  <c r="R361" i="8"/>
  <c r="U360" i="8"/>
  <c r="X360" i="8" s="1"/>
  <c r="Y360" i="8" s="1"/>
  <c r="AA358" i="8"/>
  <c r="AC357" i="8"/>
  <c r="T362" i="8"/>
  <c r="L363" i="8" a="1"/>
  <c r="L363" i="8" s="1"/>
  <c r="Z359" i="7"/>
  <c r="L362" i="7" a="1"/>
  <c r="L362" i="7" s="1"/>
  <c r="T361" i="7"/>
  <c r="H361" i="7"/>
  <c r="S360" i="7"/>
  <c r="AC357" i="7"/>
  <c r="AA358" i="7"/>
  <c r="AD357" i="7"/>
  <c r="AG378" i="7" s="1"/>
  <c r="AB357" i="7"/>
  <c r="R361" i="7"/>
  <c r="U360" i="7"/>
  <c r="X360" i="7" s="1"/>
  <c r="Y360" i="7" s="1"/>
  <c r="Z359" i="6"/>
  <c r="T362" i="6"/>
  <c r="L363" i="6" a="1"/>
  <c r="L363" i="6" s="1"/>
  <c r="AD357" i="6"/>
  <c r="AG378" i="6" s="1"/>
  <c r="AB357" i="6"/>
  <c r="H361" i="6"/>
  <c r="S360" i="6"/>
  <c r="AA358" i="6"/>
  <c r="AC357" i="6"/>
  <c r="R361" i="6"/>
  <c r="U360" i="6"/>
  <c r="X360" i="6" s="1"/>
  <c r="Y360" i="6" s="1"/>
  <c r="Z359" i="5"/>
  <c r="AD357" i="5"/>
  <c r="AG378" i="5" s="1"/>
  <c r="AB357" i="5"/>
  <c r="H361" i="5"/>
  <c r="S360" i="5"/>
  <c r="AA358" i="5"/>
  <c r="AC357" i="5"/>
  <c r="T362" i="5"/>
  <c r="L363" i="5" a="1"/>
  <c r="L363" i="5" s="1"/>
  <c r="R361" i="5"/>
  <c r="U360" i="5"/>
  <c r="X360" i="5" s="1"/>
  <c r="Y360" i="5" s="1"/>
  <c r="Z359" i="4"/>
  <c r="T362" i="4"/>
  <c r="L363" i="4" a="1"/>
  <c r="L363" i="4" s="1"/>
  <c r="H361" i="4"/>
  <c r="S360" i="4"/>
  <c r="AD357" i="4"/>
  <c r="AG378" i="4" s="1"/>
  <c r="AB357" i="4"/>
  <c r="U360" i="4"/>
  <c r="X360" i="4" s="1"/>
  <c r="Y360" i="4" s="1"/>
  <c r="R361" i="4"/>
  <c r="AC357" i="4"/>
  <c r="AA358" i="4"/>
  <c r="Z359" i="1"/>
  <c r="AD357" i="1"/>
  <c r="AG378" i="1" s="1"/>
  <c r="AB357" i="1"/>
  <c r="R361" i="1"/>
  <c r="U360" i="1"/>
  <c r="X360" i="1" s="1"/>
  <c r="Y360" i="1" s="1"/>
  <c r="H361" i="1"/>
  <c r="S360" i="1"/>
  <c r="T362" i="1"/>
  <c r="L363" i="1" a="1"/>
  <c r="L363" i="1" s="1"/>
  <c r="AA358" i="1"/>
  <c r="AC357" i="1"/>
  <c r="AF357" i="11" l="1"/>
  <c r="AG378" i="11"/>
  <c r="Z360" i="11"/>
  <c r="AD358" i="11"/>
  <c r="AB358" i="11"/>
  <c r="H362" i="11"/>
  <c r="S361" i="11"/>
  <c r="R362" i="11"/>
  <c r="U361" i="11"/>
  <c r="X361" i="11" s="1"/>
  <c r="Y361" i="11" s="1"/>
  <c r="T363" i="11"/>
  <c r="L364" i="11" a="1"/>
  <c r="L364" i="11" s="1"/>
  <c r="AA359" i="11"/>
  <c r="AC358" i="11"/>
  <c r="AE358" i="11" s="1"/>
  <c r="Z360" i="10"/>
  <c r="T362" i="10"/>
  <c r="L363" i="10" a="1"/>
  <c r="L363" i="10" s="1"/>
  <c r="R362" i="10"/>
  <c r="U361" i="10"/>
  <c r="X361" i="10" s="1"/>
  <c r="Y361" i="10" s="1"/>
  <c r="AB358" i="10"/>
  <c r="AD358" i="10"/>
  <c r="AG379" i="10" s="1"/>
  <c r="H362" i="10"/>
  <c r="S361" i="10"/>
  <c r="AA359" i="10"/>
  <c r="AC358" i="10"/>
  <c r="Z360" i="9"/>
  <c r="AB358" i="9"/>
  <c r="AD358" i="9"/>
  <c r="AG379" i="9" s="1"/>
  <c r="R362" i="9"/>
  <c r="U361" i="9"/>
  <c r="X361" i="9" s="1"/>
  <c r="Y361" i="9" s="1"/>
  <c r="T362" i="9"/>
  <c r="L363" i="9" a="1"/>
  <c r="L363" i="9" s="1"/>
  <c r="H362" i="9"/>
  <c r="S361" i="9"/>
  <c r="AA359" i="9"/>
  <c r="AC358" i="9"/>
  <c r="Z360" i="8"/>
  <c r="T363" i="8"/>
  <c r="L364" i="8" a="1"/>
  <c r="L364" i="8" s="1"/>
  <c r="AB358" i="8"/>
  <c r="AD358" i="8"/>
  <c r="AG379" i="8" s="1"/>
  <c r="H362" i="8"/>
  <c r="S361" i="8"/>
  <c r="AC358" i="8"/>
  <c r="AA359" i="8"/>
  <c r="R362" i="8"/>
  <c r="U361" i="8"/>
  <c r="X361" i="8" s="1"/>
  <c r="Y361" i="8" s="1"/>
  <c r="Z360" i="7"/>
  <c r="U361" i="7"/>
  <c r="X361" i="7" s="1"/>
  <c r="Y361" i="7" s="1"/>
  <c r="R362" i="7"/>
  <c r="AB358" i="7"/>
  <c r="AD358" i="7"/>
  <c r="AG379" i="7" s="1"/>
  <c r="H362" i="7"/>
  <c r="S361" i="7"/>
  <c r="AA359" i="7"/>
  <c r="AC358" i="7"/>
  <c r="T362" i="7"/>
  <c r="L363" i="7" a="1"/>
  <c r="L363" i="7" s="1"/>
  <c r="Z360" i="6"/>
  <c r="AB358" i="6"/>
  <c r="AD358" i="6"/>
  <c r="AG379" i="6" s="1"/>
  <c r="H362" i="6"/>
  <c r="S361" i="6"/>
  <c r="R362" i="6"/>
  <c r="U361" i="6"/>
  <c r="X361" i="6" s="1"/>
  <c r="Y361" i="6" s="1"/>
  <c r="AA359" i="6"/>
  <c r="AC358" i="6"/>
  <c r="T363" i="6"/>
  <c r="L364" i="6" a="1"/>
  <c r="L364" i="6" s="1"/>
  <c r="Z360" i="5"/>
  <c r="T363" i="5"/>
  <c r="L364" i="5" a="1"/>
  <c r="L364" i="5" s="1"/>
  <c r="AA359" i="5"/>
  <c r="AC358" i="5"/>
  <c r="R362" i="5"/>
  <c r="U361" i="5"/>
  <c r="X361" i="5" s="1"/>
  <c r="Y361" i="5" s="1"/>
  <c r="AB358" i="5"/>
  <c r="AD358" i="5"/>
  <c r="AG379" i="5" s="1"/>
  <c r="H362" i="5"/>
  <c r="S361" i="5"/>
  <c r="Z360" i="4"/>
  <c r="AD358" i="4"/>
  <c r="AG379" i="4" s="1"/>
  <c r="AB358" i="4"/>
  <c r="T363" i="4"/>
  <c r="L364" i="4" a="1"/>
  <c r="L364" i="4" s="1"/>
  <c r="AA359" i="4"/>
  <c r="AC358" i="4"/>
  <c r="R362" i="4"/>
  <c r="U361" i="4"/>
  <c r="X361" i="4" s="1"/>
  <c r="Y361" i="4" s="1"/>
  <c r="H362" i="4"/>
  <c r="S361" i="4"/>
  <c r="Z360" i="1"/>
  <c r="AB358" i="1"/>
  <c r="AD358" i="1"/>
  <c r="AG379" i="1" s="1"/>
  <c r="R362" i="1"/>
  <c r="U361" i="1"/>
  <c r="X361" i="1" s="1"/>
  <c r="Y361" i="1" s="1"/>
  <c r="T363" i="1"/>
  <c r="L364" i="1" a="1"/>
  <c r="L364" i="1" s="1"/>
  <c r="S361" i="1"/>
  <c r="H362" i="1"/>
  <c r="AC358" i="1"/>
  <c r="AA359" i="1"/>
  <c r="AF358" i="11" l="1"/>
  <c r="AG379" i="11"/>
  <c r="Z361" i="11"/>
  <c r="T364" i="11"/>
  <c r="L365" i="11" a="1"/>
  <c r="L365" i="11" s="1"/>
  <c r="AA360" i="11"/>
  <c r="AC359" i="11"/>
  <c r="AE359" i="11" s="1"/>
  <c r="AD359" i="11"/>
  <c r="AB359" i="11"/>
  <c r="R363" i="11"/>
  <c r="U362" i="11"/>
  <c r="X362" i="11" s="1"/>
  <c r="Y362" i="11" s="1"/>
  <c r="H363" i="11"/>
  <c r="S362" i="11"/>
  <c r="Z361" i="10"/>
  <c r="AD359" i="10"/>
  <c r="AG380" i="10" s="1"/>
  <c r="AB359" i="10"/>
  <c r="T363" i="10"/>
  <c r="L364" i="10" a="1"/>
  <c r="L364" i="10" s="1"/>
  <c r="S362" i="10"/>
  <c r="H363" i="10"/>
  <c r="R363" i="10"/>
  <c r="U362" i="10"/>
  <c r="X362" i="10" s="1"/>
  <c r="Y362" i="10" s="1"/>
  <c r="AC359" i="10"/>
  <c r="AA360" i="10"/>
  <c r="Z361" i="9"/>
  <c r="R363" i="9"/>
  <c r="U362" i="9"/>
  <c r="X362" i="9" s="1"/>
  <c r="Y362" i="9" s="1"/>
  <c r="T363" i="9"/>
  <c r="L364" i="9" a="1"/>
  <c r="L364" i="9" s="1"/>
  <c r="S362" i="9"/>
  <c r="H363" i="9"/>
  <c r="AD359" i="9"/>
  <c r="AG380" i="9" s="1"/>
  <c r="AB359" i="9"/>
  <c r="AC359" i="9"/>
  <c r="AA360" i="9"/>
  <c r="Z361" i="8"/>
  <c r="S362" i="8"/>
  <c r="H363" i="8"/>
  <c r="R363" i="8"/>
  <c r="U362" i="8"/>
  <c r="X362" i="8" s="1"/>
  <c r="Y362" i="8" s="1"/>
  <c r="T364" i="8"/>
  <c r="L365" i="8" a="1"/>
  <c r="L365" i="8" s="1"/>
  <c r="AC359" i="8"/>
  <c r="AA360" i="8"/>
  <c r="AD359" i="8"/>
  <c r="AG380" i="8" s="1"/>
  <c r="AB359" i="8"/>
  <c r="Z361" i="7"/>
  <c r="T363" i="7"/>
  <c r="L364" i="7" a="1"/>
  <c r="L364" i="7" s="1"/>
  <c r="H363" i="7"/>
  <c r="S362" i="7"/>
  <c r="AD359" i="7"/>
  <c r="AG380" i="7" s="1"/>
  <c r="AB359" i="7"/>
  <c r="R363" i="7"/>
  <c r="U362" i="7"/>
  <c r="X362" i="7" s="1"/>
  <c r="Y362" i="7" s="1"/>
  <c r="AA360" i="7"/>
  <c r="AC359" i="7"/>
  <c r="Z361" i="6"/>
  <c r="T364" i="6"/>
  <c r="L365" i="6" a="1"/>
  <c r="L365" i="6" s="1"/>
  <c r="AD359" i="6"/>
  <c r="AG380" i="6" s="1"/>
  <c r="AB359" i="6"/>
  <c r="AC359" i="6"/>
  <c r="AA360" i="6"/>
  <c r="R363" i="6"/>
  <c r="U362" i="6"/>
  <c r="X362" i="6" s="1"/>
  <c r="Y362" i="6" s="1"/>
  <c r="S362" i="6"/>
  <c r="H363" i="6"/>
  <c r="Z361" i="5"/>
  <c r="S362" i="5"/>
  <c r="H363" i="5"/>
  <c r="R363" i="5"/>
  <c r="U362" i="5"/>
  <c r="X362" i="5" s="1"/>
  <c r="Y362" i="5" s="1"/>
  <c r="AD359" i="5"/>
  <c r="AG380" i="5" s="1"/>
  <c r="AB359" i="5"/>
  <c r="AC359" i="5"/>
  <c r="AA360" i="5"/>
  <c r="T364" i="5"/>
  <c r="L365" i="5" a="1"/>
  <c r="L365" i="5" s="1"/>
  <c r="Z361" i="4"/>
  <c r="R363" i="4"/>
  <c r="U362" i="4"/>
  <c r="X362" i="4" s="1"/>
  <c r="Y362" i="4" s="1"/>
  <c r="H363" i="4"/>
  <c r="S362" i="4"/>
  <c r="AB359" i="4"/>
  <c r="AD359" i="4"/>
  <c r="AG380" i="4" s="1"/>
  <c r="AA360" i="4"/>
  <c r="AC359" i="4"/>
  <c r="T364" i="4"/>
  <c r="L365" i="4" a="1"/>
  <c r="L365" i="4" s="1"/>
  <c r="Z361" i="1"/>
  <c r="AD359" i="1"/>
  <c r="AG380" i="1" s="1"/>
  <c r="AB359" i="1"/>
  <c r="S362" i="1"/>
  <c r="H363" i="1"/>
  <c r="T364" i="1"/>
  <c r="L365" i="1" a="1"/>
  <c r="L365" i="1" s="1"/>
  <c r="U362" i="1"/>
  <c r="X362" i="1" s="1"/>
  <c r="Y362" i="1" s="1"/>
  <c r="R363" i="1"/>
  <c r="AC359" i="1"/>
  <c r="AA360" i="1"/>
  <c r="AF359" i="11" l="1"/>
  <c r="AG380" i="11" s="1"/>
  <c r="Z362" i="11"/>
  <c r="U363" i="11"/>
  <c r="X363" i="11" s="1"/>
  <c r="Y363" i="11" s="1"/>
  <c r="R364" i="11"/>
  <c r="AD360" i="11"/>
  <c r="AB360" i="11"/>
  <c r="L366" i="11" a="1"/>
  <c r="L366" i="11" s="1"/>
  <c r="T365" i="11"/>
  <c r="S363" i="11"/>
  <c r="H364" i="11"/>
  <c r="AC360" i="11"/>
  <c r="AE360" i="11" s="1"/>
  <c r="AA361" i="11"/>
  <c r="Z362" i="10"/>
  <c r="AD360" i="10"/>
  <c r="AG381" i="10" s="1"/>
  <c r="AB360" i="10"/>
  <c r="S363" i="10"/>
  <c r="H364" i="10"/>
  <c r="U363" i="10"/>
  <c r="X363" i="10" s="1"/>
  <c r="Y363" i="10" s="1"/>
  <c r="R364" i="10"/>
  <c r="AC360" i="10"/>
  <c r="AA361" i="10"/>
  <c r="T364" i="10"/>
  <c r="L365" i="10" a="1"/>
  <c r="L365" i="10" s="1"/>
  <c r="Z362" i="9"/>
  <c r="AD360" i="9"/>
  <c r="AG381" i="9" s="1"/>
  <c r="AB360" i="9"/>
  <c r="U363" i="9"/>
  <c r="X363" i="9" s="1"/>
  <c r="Y363" i="9" s="1"/>
  <c r="R364" i="9"/>
  <c r="S363" i="9"/>
  <c r="H364" i="9"/>
  <c r="AC360" i="9"/>
  <c r="AA361" i="9"/>
  <c r="T364" i="9"/>
  <c r="L365" i="9" a="1"/>
  <c r="L365" i="9" s="1"/>
  <c r="Z362" i="8"/>
  <c r="H364" i="8"/>
  <c r="S363" i="8"/>
  <c r="AD360" i="8"/>
  <c r="AG381" i="8" s="1"/>
  <c r="AB360" i="8"/>
  <c r="AA361" i="8"/>
  <c r="AC360" i="8"/>
  <c r="L366" i="8" a="1"/>
  <c r="L366" i="8" s="1"/>
  <c r="T365" i="8"/>
  <c r="U363" i="8"/>
  <c r="X363" i="8" s="1"/>
  <c r="Y363" i="8" s="1"/>
  <c r="R364" i="8"/>
  <c r="Z362" i="7"/>
  <c r="AB360" i="7"/>
  <c r="AD360" i="7"/>
  <c r="AG381" i="7" s="1"/>
  <c r="U363" i="7"/>
  <c r="X363" i="7" s="1"/>
  <c r="Y363" i="7" s="1"/>
  <c r="R364" i="7"/>
  <c r="S363" i="7"/>
  <c r="H364" i="7"/>
  <c r="AC360" i="7"/>
  <c r="AA361" i="7"/>
  <c r="T364" i="7"/>
  <c r="L365" i="7" a="1"/>
  <c r="L365" i="7" s="1"/>
  <c r="Z362" i="6"/>
  <c r="AD360" i="6"/>
  <c r="AG381" i="6" s="1"/>
  <c r="AB360" i="6"/>
  <c r="S363" i="6"/>
  <c r="H364" i="6"/>
  <c r="U363" i="6"/>
  <c r="X363" i="6" s="1"/>
  <c r="Y363" i="6" s="1"/>
  <c r="R364" i="6"/>
  <c r="AC360" i="6"/>
  <c r="AA361" i="6"/>
  <c r="L366" i="6" a="1"/>
  <c r="L366" i="6" s="1"/>
  <c r="T365" i="6"/>
  <c r="Z362" i="5"/>
  <c r="L366" i="5" a="1"/>
  <c r="L366" i="5" s="1"/>
  <c r="T365" i="5"/>
  <c r="AD360" i="5"/>
  <c r="AG381" i="5" s="1"/>
  <c r="AB360" i="5"/>
  <c r="U363" i="5"/>
  <c r="X363" i="5" s="1"/>
  <c r="Y363" i="5" s="1"/>
  <c r="R364" i="5"/>
  <c r="AC360" i="5"/>
  <c r="AA361" i="5"/>
  <c r="S363" i="5"/>
  <c r="H364" i="5"/>
  <c r="Z362" i="4"/>
  <c r="L366" i="4" a="1"/>
  <c r="L366" i="4" s="1"/>
  <c r="T365" i="4"/>
  <c r="AD360" i="4"/>
  <c r="AG381" i="4" s="1"/>
  <c r="AB360" i="4"/>
  <c r="AC360" i="4"/>
  <c r="AA361" i="4"/>
  <c r="S363" i="4"/>
  <c r="H364" i="4"/>
  <c r="R364" i="4"/>
  <c r="U363" i="4"/>
  <c r="X363" i="4" s="1"/>
  <c r="Y363" i="4" s="1"/>
  <c r="Z362" i="1"/>
  <c r="L366" i="1" a="1"/>
  <c r="L366" i="1" s="1"/>
  <c r="T365" i="1"/>
  <c r="AD360" i="1"/>
  <c r="AG381" i="1" s="1"/>
  <c r="AB360" i="1"/>
  <c r="U363" i="1"/>
  <c r="X363" i="1" s="1"/>
  <c r="Y363" i="1" s="1"/>
  <c r="R364" i="1"/>
  <c r="H364" i="1"/>
  <c r="S363" i="1"/>
  <c r="AC360" i="1"/>
  <c r="AA361" i="1"/>
  <c r="AF360" i="11" l="1"/>
  <c r="AG381" i="11"/>
  <c r="Z363" i="11"/>
  <c r="AD361" i="11"/>
  <c r="AB361" i="11"/>
  <c r="U364" i="11"/>
  <c r="X364" i="11" s="1"/>
  <c r="Y364" i="11" s="1"/>
  <c r="R365" i="11"/>
  <c r="L367" i="11" a="1"/>
  <c r="L367" i="11" s="1"/>
  <c r="T366" i="11"/>
  <c r="AC361" i="11"/>
  <c r="AE361" i="11" s="1"/>
  <c r="AA362" i="11"/>
  <c r="H365" i="11"/>
  <c r="S364" i="11"/>
  <c r="Z363" i="10"/>
  <c r="AD361" i="10"/>
  <c r="AG382" i="10" s="1"/>
  <c r="AB361" i="10"/>
  <c r="L366" i="10" a="1"/>
  <c r="L366" i="10" s="1"/>
  <c r="T365" i="10"/>
  <c r="U364" i="10"/>
  <c r="X364" i="10" s="1"/>
  <c r="Y364" i="10" s="1"/>
  <c r="R365" i="10"/>
  <c r="H365" i="10"/>
  <c r="S364" i="10"/>
  <c r="AC361" i="10"/>
  <c r="AA362" i="10"/>
  <c r="Z363" i="9"/>
  <c r="L366" i="9" a="1"/>
  <c r="L366" i="9" s="1"/>
  <c r="T365" i="9"/>
  <c r="AD361" i="9"/>
  <c r="AG382" i="9" s="1"/>
  <c r="AB361" i="9"/>
  <c r="H365" i="9"/>
  <c r="S364" i="9"/>
  <c r="AC361" i="9"/>
  <c r="AA362" i="9"/>
  <c r="U364" i="9"/>
  <c r="X364" i="9" s="1"/>
  <c r="Y364" i="9" s="1"/>
  <c r="R365" i="9"/>
  <c r="Z363" i="8"/>
  <c r="L367" i="8" a="1"/>
  <c r="L367" i="8" s="1"/>
  <c r="T366" i="8"/>
  <c r="H365" i="8"/>
  <c r="S364" i="8"/>
  <c r="R365" i="8"/>
  <c r="U364" i="8"/>
  <c r="X364" i="8" s="1"/>
  <c r="Y364" i="8" s="1"/>
  <c r="AC361" i="8"/>
  <c r="AA362" i="8"/>
  <c r="AD361" i="8"/>
  <c r="AG382" i="8" s="1"/>
  <c r="AB361" i="8"/>
  <c r="Z363" i="7"/>
  <c r="AD361" i="7"/>
  <c r="AG382" i="7" s="1"/>
  <c r="AB361" i="7"/>
  <c r="U364" i="7"/>
  <c r="X364" i="7" s="1"/>
  <c r="Y364" i="7" s="1"/>
  <c r="R365" i="7"/>
  <c r="AC361" i="7"/>
  <c r="AA362" i="7"/>
  <c r="L366" i="7" a="1"/>
  <c r="L366" i="7" s="1"/>
  <c r="T365" i="7"/>
  <c r="H365" i="7"/>
  <c r="S364" i="7"/>
  <c r="Z363" i="6"/>
  <c r="L367" i="6" a="1"/>
  <c r="L367" i="6" s="1"/>
  <c r="T366" i="6"/>
  <c r="U364" i="6"/>
  <c r="X364" i="6" s="1"/>
  <c r="Y364" i="6" s="1"/>
  <c r="R365" i="6"/>
  <c r="AC361" i="6"/>
  <c r="AA362" i="6"/>
  <c r="AD361" i="6"/>
  <c r="AG382" i="6" s="1"/>
  <c r="AB361" i="6"/>
  <c r="H365" i="6"/>
  <c r="S364" i="6"/>
  <c r="Z363" i="5"/>
  <c r="H365" i="5"/>
  <c r="S364" i="5"/>
  <c r="AD361" i="5"/>
  <c r="AG382" i="5" s="1"/>
  <c r="AB361" i="5"/>
  <c r="U364" i="5"/>
  <c r="X364" i="5" s="1"/>
  <c r="Y364" i="5" s="1"/>
  <c r="R365" i="5"/>
  <c r="AC361" i="5"/>
  <c r="AA362" i="5"/>
  <c r="L367" i="5" a="1"/>
  <c r="L367" i="5" s="1"/>
  <c r="T366" i="5"/>
  <c r="Z363" i="4"/>
  <c r="U364" i="4"/>
  <c r="X364" i="4" s="1"/>
  <c r="Y364" i="4" s="1"/>
  <c r="R365" i="4"/>
  <c r="S364" i="4"/>
  <c r="H365" i="4"/>
  <c r="AD361" i="4"/>
  <c r="AG382" i="4" s="1"/>
  <c r="AB361" i="4"/>
  <c r="AC361" i="4"/>
  <c r="AA362" i="4"/>
  <c r="L367" i="4" a="1"/>
  <c r="L367" i="4" s="1"/>
  <c r="T366" i="4"/>
  <c r="Z363" i="1"/>
  <c r="AD361" i="1"/>
  <c r="AG382" i="1" s="1"/>
  <c r="AB361" i="1"/>
  <c r="U364" i="1"/>
  <c r="X364" i="1" s="1"/>
  <c r="Y364" i="1" s="1"/>
  <c r="R365" i="1"/>
  <c r="H365" i="1"/>
  <c r="S364" i="1"/>
  <c r="L367" i="1" a="1"/>
  <c r="L367" i="1" s="1"/>
  <c r="T366" i="1"/>
  <c r="AC361" i="1"/>
  <c r="AA362" i="1"/>
  <c r="AF361" i="11" l="1"/>
  <c r="AG382" i="11"/>
  <c r="L368" i="11" a="1"/>
  <c r="L368" i="11" s="1"/>
  <c r="T367" i="11"/>
  <c r="U365" i="11"/>
  <c r="X365" i="11" s="1"/>
  <c r="R366" i="11"/>
  <c r="AD362" i="11"/>
  <c r="AB362" i="11"/>
  <c r="H366" i="11"/>
  <c r="S365" i="11"/>
  <c r="AC362" i="11"/>
  <c r="AE362" i="11" s="1"/>
  <c r="AA363" i="11"/>
  <c r="Y365" i="11"/>
  <c r="Z364" i="11"/>
  <c r="Z364" i="10"/>
  <c r="H366" i="10"/>
  <c r="S365" i="10"/>
  <c r="U365" i="10"/>
  <c r="X365" i="10" s="1"/>
  <c r="Y365" i="10" s="1"/>
  <c r="R366" i="10"/>
  <c r="AD362" i="10"/>
  <c r="AG383" i="10" s="1"/>
  <c r="AB362" i="10"/>
  <c r="L367" i="10" a="1"/>
  <c r="L367" i="10" s="1"/>
  <c r="T366" i="10"/>
  <c r="AC362" i="10"/>
  <c r="AA363" i="10"/>
  <c r="Z364" i="9"/>
  <c r="U365" i="9"/>
  <c r="X365" i="9" s="1"/>
  <c r="Y365" i="9" s="1"/>
  <c r="R366" i="9"/>
  <c r="L367" i="9" a="1"/>
  <c r="L367" i="9" s="1"/>
  <c r="T366" i="9"/>
  <c r="AD362" i="9"/>
  <c r="AG383" i="9" s="1"/>
  <c r="AB362" i="9"/>
  <c r="H366" i="9"/>
  <c r="S365" i="9"/>
  <c r="AC362" i="9"/>
  <c r="AA363" i="9"/>
  <c r="Z364" i="8"/>
  <c r="AD362" i="8"/>
  <c r="AG383" i="8" s="1"/>
  <c r="AB362" i="8"/>
  <c r="L368" i="8" a="1"/>
  <c r="L368" i="8" s="1"/>
  <c r="T367" i="8"/>
  <c r="AC362" i="8"/>
  <c r="AA363" i="8"/>
  <c r="U365" i="8"/>
  <c r="X365" i="8" s="1"/>
  <c r="Y365" i="8" s="1"/>
  <c r="R366" i="8"/>
  <c r="H366" i="8"/>
  <c r="S365" i="8"/>
  <c r="Z364" i="7"/>
  <c r="H366" i="7"/>
  <c r="S365" i="7"/>
  <c r="AD362" i="7"/>
  <c r="AG383" i="7" s="1"/>
  <c r="AB362" i="7"/>
  <c r="L367" i="7" a="1"/>
  <c r="L367" i="7" s="1"/>
  <c r="T366" i="7"/>
  <c r="U365" i="7"/>
  <c r="X365" i="7" s="1"/>
  <c r="Y365" i="7" s="1"/>
  <c r="R366" i="7"/>
  <c r="AC362" i="7"/>
  <c r="AA363" i="7"/>
  <c r="Z364" i="6"/>
  <c r="U365" i="6"/>
  <c r="X365" i="6" s="1"/>
  <c r="Y365" i="6" s="1"/>
  <c r="R366" i="6"/>
  <c r="H366" i="6"/>
  <c r="S365" i="6"/>
  <c r="AD362" i="6"/>
  <c r="AG383" i="6" s="1"/>
  <c r="AB362" i="6"/>
  <c r="AC362" i="6"/>
  <c r="AA363" i="6"/>
  <c r="L368" i="6" a="1"/>
  <c r="L368" i="6" s="1"/>
  <c r="T367" i="6"/>
  <c r="Z364" i="5"/>
  <c r="U365" i="5"/>
  <c r="X365" i="5" s="1"/>
  <c r="Y365" i="5" s="1"/>
  <c r="R366" i="5"/>
  <c r="AD362" i="5"/>
  <c r="AG383" i="5" s="1"/>
  <c r="AB362" i="5"/>
  <c r="L368" i="5" a="1"/>
  <c r="L368" i="5" s="1"/>
  <c r="T367" i="5"/>
  <c r="AC362" i="5"/>
  <c r="AA363" i="5"/>
  <c r="H366" i="5"/>
  <c r="S365" i="5"/>
  <c r="Z364" i="4"/>
  <c r="L368" i="4" a="1"/>
  <c r="L368" i="4" s="1"/>
  <c r="T367" i="4"/>
  <c r="AD362" i="4"/>
  <c r="AG383" i="4" s="1"/>
  <c r="AB362" i="4"/>
  <c r="H366" i="4"/>
  <c r="S365" i="4"/>
  <c r="U365" i="4"/>
  <c r="X365" i="4" s="1"/>
  <c r="Y365" i="4" s="1"/>
  <c r="R366" i="4"/>
  <c r="AC362" i="4"/>
  <c r="AA363" i="4"/>
  <c r="Z364" i="1"/>
  <c r="AD362" i="1"/>
  <c r="AG383" i="1" s="1"/>
  <c r="AB362" i="1"/>
  <c r="H366" i="1"/>
  <c r="S365" i="1"/>
  <c r="U365" i="1"/>
  <c r="X365" i="1" s="1"/>
  <c r="Y365" i="1" s="1"/>
  <c r="R366" i="1"/>
  <c r="AC362" i="1"/>
  <c r="AA363" i="1"/>
  <c r="L368" i="1" a="1"/>
  <c r="L368" i="1" s="1"/>
  <c r="T367" i="1"/>
  <c r="AF362" i="11" l="1"/>
  <c r="AG383" i="11"/>
  <c r="H367" i="11"/>
  <c r="S366" i="11"/>
  <c r="AD363" i="11"/>
  <c r="AB363" i="11"/>
  <c r="Z365" i="11"/>
  <c r="AC363" i="11"/>
  <c r="AE363" i="11" s="1"/>
  <c r="AA364" i="11"/>
  <c r="U366" i="11"/>
  <c r="X366" i="11" s="1"/>
  <c r="Y366" i="11" s="1"/>
  <c r="R367" i="11"/>
  <c r="L369" i="11" a="1"/>
  <c r="L369" i="11" s="1"/>
  <c r="T368" i="11"/>
  <c r="Z365" i="10"/>
  <c r="AD363" i="10"/>
  <c r="AG384" i="10" s="1"/>
  <c r="AB363" i="10"/>
  <c r="H367" i="10"/>
  <c r="S366" i="10"/>
  <c r="L368" i="10" a="1"/>
  <c r="L368" i="10" s="1"/>
  <c r="T367" i="10"/>
  <c r="AC363" i="10"/>
  <c r="AA364" i="10"/>
  <c r="U366" i="10"/>
  <c r="X366" i="10" s="1"/>
  <c r="Y366" i="10" s="1"/>
  <c r="R367" i="10"/>
  <c r="Z365" i="9"/>
  <c r="AD363" i="9"/>
  <c r="AG384" i="9" s="1"/>
  <c r="AB363" i="9"/>
  <c r="U366" i="9"/>
  <c r="X366" i="9" s="1"/>
  <c r="Y366" i="9" s="1"/>
  <c r="R367" i="9"/>
  <c r="L368" i="9" a="1"/>
  <c r="L368" i="9" s="1"/>
  <c r="T367" i="9"/>
  <c r="AC363" i="9"/>
  <c r="AA364" i="9"/>
  <c r="H367" i="9"/>
  <c r="S366" i="9"/>
  <c r="Z365" i="8"/>
  <c r="U366" i="8"/>
  <c r="X366" i="8" s="1"/>
  <c r="Y366" i="8" s="1"/>
  <c r="R367" i="8"/>
  <c r="AD363" i="8"/>
  <c r="AG384" i="8" s="1"/>
  <c r="AB363" i="8"/>
  <c r="L369" i="8" a="1"/>
  <c r="L369" i="8" s="1"/>
  <c r="T368" i="8"/>
  <c r="AC363" i="8"/>
  <c r="AA364" i="8"/>
  <c r="H367" i="8"/>
  <c r="S366" i="8"/>
  <c r="Z365" i="7"/>
  <c r="U366" i="7"/>
  <c r="X366" i="7" s="1"/>
  <c r="Y366" i="7" s="1"/>
  <c r="R367" i="7"/>
  <c r="AD363" i="7"/>
  <c r="AG384" i="7" s="1"/>
  <c r="AB363" i="7"/>
  <c r="H367" i="7"/>
  <c r="S366" i="7"/>
  <c r="L368" i="7" a="1"/>
  <c r="L368" i="7" s="1"/>
  <c r="T367" i="7"/>
  <c r="AC363" i="7"/>
  <c r="AA364" i="7"/>
  <c r="Z365" i="6"/>
  <c r="L369" i="6" a="1"/>
  <c r="L369" i="6" s="1"/>
  <c r="T368" i="6"/>
  <c r="U366" i="6"/>
  <c r="X366" i="6" s="1"/>
  <c r="Y366" i="6" s="1"/>
  <c r="R367" i="6"/>
  <c r="AC363" i="6"/>
  <c r="AA364" i="6"/>
  <c r="AD363" i="6"/>
  <c r="AG384" i="6" s="1"/>
  <c r="AB363" i="6"/>
  <c r="H367" i="6"/>
  <c r="S366" i="6"/>
  <c r="Z365" i="5"/>
  <c r="AD363" i="5"/>
  <c r="AG384" i="5" s="1"/>
  <c r="AB363" i="5"/>
  <c r="L369" i="5" a="1"/>
  <c r="L369" i="5" s="1"/>
  <c r="T368" i="5"/>
  <c r="U366" i="5"/>
  <c r="X366" i="5" s="1"/>
  <c r="Y366" i="5" s="1"/>
  <c r="R367" i="5"/>
  <c r="AC363" i="5"/>
  <c r="AA364" i="5"/>
  <c r="H367" i="5"/>
  <c r="S366" i="5"/>
  <c r="Z365" i="4"/>
  <c r="U366" i="4"/>
  <c r="X366" i="4" s="1"/>
  <c r="Y366" i="4" s="1"/>
  <c r="R367" i="4"/>
  <c r="AD363" i="4"/>
  <c r="AG384" i="4" s="1"/>
  <c r="AB363" i="4"/>
  <c r="H367" i="4"/>
  <c r="S366" i="4"/>
  <c r="AC363" i="4"/>
  <c r="AA364" i="4"/>
  <c r="L369" i="4" a="1"/>
  <c r="L369" i="4" s="1"/>
  <c r="T368" i="4"/>
  <c r="Z365" i="1"/>
  <c r="AD363" i="1"/>
  <c r="AG384" i="1" s="1"/>
  <c r="AB363" i="1"/>
  <c r="U366" i="1"/>
  <c r="X366" i="1" s="1"/>
  <c r="Y366" i="1" s="1"/>
  <c r="R367" i="1"/>
  <c r="L369" i="1" a="1"/>
  <c r="L369" i="1" s="1"/>
  <c r="T368" i="1"/>
  <c r="H367" i="1"/>
  <c r="S366" i="1"/>
  <c r="AC363" i="1"/>
  <c r="AA364" i="1"/>
  <c r="AF363" i="11" l="1"/>
  <c r="AG384" i="11"/>
  <c r="Z366" i="11"/>
  <c r="L370" i="11" a="1"/>
  <c r="L370" i="11" s="1"/>
  <c r="T369" i="11"/>
  <c r="U367" i="11"/>
  <c r="X367" i="11" s="1"/>
  <c r="Y367" i="11" s="1"/>
  <c r="R368" i="11"/>
  <c r="AD364" i="11"/>
  <c r="AB364" i="11"/>
  <c r="AC364" i="11"/>
  <c r="AE364" i="11" s="1"/>
  <c r="AA365" i="11"/>
  <c r="H368" i="11"/>
  <c r="S367" i="11"/>
  <c r="Z366" i="10"/>
  <c r="U367" i="10"/>
  <c r="X367" i="10" s="1"/>
  <c r="Y367" i="10" s="1"/>
  <c r="R368" i="10"/>
  <c r="AD364" i="10"/>
  <c r="AG385" i="10" s="1"/>
  <c r="AG1" i="3" s="1" a="1"/>
  <c r="AG1" i="3" s="1"/>
  <c r="AB364" i="10"/>
  <c r="AC364" i="10"/>
  <c r="AA365" i="10"/>
  <c r="L369" i="10" a="1"/>
  <c r="L369" i="10" s="1"/>
  <c r="T368" i="10"/>
  <c r="H368" i="10"/>
  <c r="S367" i="10"/>
  <c r="Z366" i="9"/>
  <c r="H368" i="9"/>
  <c r="S367" i="9"/>
  <c r="U367" i="9"/>
  <c r="X367" i="9" s="1"/>
  <c r="Y367" i="9" s="1"/>
  <c r="R368" i="9"/>
  <c r="AD364" i="9"/>
  <c r="AG385" i="9" s="1"/>
  <c r="AC1" i="3" s="1" a="1"/>
  <c r="AC1" i="3" s="1"/>
  <c r="AB364" i="9"/>
  <c r="AC364" i="9"/>
  <c r="AA365" i="9"/>
  <c r="L369" i="9" a="1"/>
  <c r="L369" i="9" s="1"/>
  <c r="T368" i="9"/>
  <c r="Z366" i="8"/>
  <c r="H368" i="8"/>
  <c r="S367" i="8"/>
  <c r="U367" i="8"/>
  <c r="X367" i="8" s="1"/>
  <c r="Y367" i="8" s="1"/>
  <c r="R368" i="8"/>
  <c r="L370" i="8" a="1"/>
  <c r="L370" i="8" s="1"/>
  <c r="T369" i="8"/>
  <c r="AC364" i="8"/>
  <c r="AA365" i="8"/>
  <c r="AD364" i="8"/>
  <c r="AG385" i="8" s="1"/>
  <c r="Y1" i="3" s="1" a="1"/>
  <c r="Y1" i="3" s="1"/>
  <c r="AB364" i="8"/>
  <c r="Z366" i="7"/>
  <c r="AD364" i="7"/>
  <c r="AG385" i="7" s="1"/>
  <c r="U1" i="3" s="1" a="1"/>
  <c r="U1" i="3" s="1"/>
  <c r="AB364" i="7"/>
  <c r="L369" i="7" a="1"/>
  <c r="L369" i="7" s="1"/>
  <c r="T368" i="7"/>
  <c r="H368" i="7"/>
  <c r="S367" i="7"/>
  <c r="U367" i="7"/>
  <c r="X367" i="7" s="1"/>
  <c r="Y367" i="7" s="1"/>
  <c r="R368" i="7"/>
  <c r="AC364" i="7"/>
  <c r="AA365" i="7"/>
  <c r="Z366" i="6"/>
  <c r="H368" i="6"/>
  <c r="S367" i="6"/>
  <c r="U367" i="6"/>
  <c r="X367" i="6" s="1"/>
  <c r="Y367" i="6" s="1"/>
  <c r="R368" i="6"/>
  <c r="AD364" i="6"/>
  <c r="AG385" i="6" s="1"/>
  <c r="Q1" i="3" s="1" a="1"/>
  <c r="Q1" i="3" s="1"/>
  <c r="AB364" i="6"/>
  <c r="AC364" i="6"/>
  <c r="AA365" i="6"/>
  <c r="L370" i="6" a="1"/>
  <c r="L370" i="6" s="1"/>
  <c r="T369" i="6"/>
  <c r="Z366" i="5"/>
  <c r="AD364" i="5"/>
  <c r="AG385" i="5" s="1"/>
  <c r="M1" i="3" s="1" a="1"/>
  <c r="M1" i="3" s="1"/>
  <c r="AB364" i="5"/>
  <c r="U367" i="5"/>
  <c r="X367" i="5" s="1"/>
  <c r="Y367" i="5" s="1"/>
  <c r="R368" i="5"/>
  <c r="H368" i="5"/>
  <c r="S367" i="5"/>
  <c r="AC364" i="5"/>
  <c r="AA365" i="5"/>
  <c r="L370" i="5" a="1"/>
  <c r="L370" i="5" s="1"/>
  <c r="T369" i="5"/>
  <c r="Z366" i="4"/>
  <c r="H368" i="4"/>
  <c r="S367" i="4"/>
  <c r="L370" i="4" a="1"/>
  <c r="L370" i="4" s="1"/>
  <c r="T369" i="4"/>
  <c r="U367" i="4"/>
  <c r="X367" i="4" s="1"/>
  <c r="Y367" i="4" s="1"/>
  <c r="R368" i="4"/>
  <c r="AC364" i="4"/>
  <c r="AA365" i="4"/>
  <c r="AD364" i="4"/>
  <c r="AG385" i="4" s="1"/>
  <c r="I1" i="3" s="1" a="1"/>
  <c r="I1" i="3" s="1"/>
  <c r="AB364" i="4"/>
  <c r="Z366" i="1"/>
  <c r="U367" i="1"/>
  <c r="X367" i="1" s="1"/>
  <c r="Y367" i="1" s="1"/>
  <c r="R368" i="1"/>
  <c r="L370" i="1" a="1"/>
  <c r="L370" i="1" s="1"/>
  <c r="T369" i="1"/>
  <c r="AD364" i="1"/>
  <c r="AG385" i="1" s="1"/>
  <c r="AB364" i="1"/>
  <c r="H368" i="1"/>
  <c r="S367" i="1"/>
  <c r="AA365" i="1"/>
  <c r="AC364" i="1"/>
  <c r="AF364" i="11" l="1"/>
  <c r="AG385" i="11" s="1"/>
  <c r="AK1" i="3" s="1" a="1"/>
  <c r="AK1" i="3" s="1"/>
  <c r="Z367" i="11"/>
  <c r="R369" i="11"/>
  <c r="U368" i="11"/>
  <c r="X368" i="11" s="1"/>
  <c r="Y368" i="11" s="1"/>
  <c r="AB365" i="11"/>
  <c r="AD365" i="11"/>
  <c r="T370" i="11"/>
  <c r="L371" i="11" a="1"/>
  <c r="L371" i="11" s="1"/>
  <c r="AA366" i="11"/>
  <c r="AC365" i="11"/>
  <c r="AE365" i="11" s="1"/>
  <c r="H369" i="11"/>
  <c r="S368" i="11"/>
  <c r="Z367" i="10"/>
  <c r="H369" i="10"/>
  <c r="S368" i="10"/>
  <c r="R369" i="10"/>
  <c r="U368" i="10"/>
  <c r="X368" i="10" s="1"/>
  <c r="Y368" i="10" s="1"/>
  <c r="L370" i="10" a="1"/>
  <c r="L370" i="10" s="1"/>
  <c r="T369" i="10"/>
  <c r="AA366" i="10"/>
  <c r="AC365" i="10"/>
  <c r="AB365" i="10"/>
  <c r="AD365" i="10"/>
  <c r="Z367" i="9"/>
  <c r="L370" i="9" a="1"/>
  <c r="L370" i="9" s="1"/>
  <c r="T369" i="9"/>
  <c r="H369" i="9"/>
  <c r="S368" i="9"/>
  <c r="AD365" i="9"/>
  <c r="AB365" i="9"/>
  <c r="AA366" i="9"/>
  <c r="AC365" i="9"/>
  <c r="R369" i="9"/>
  <c r="U368" i="9"/>
  <c r="X368" i="9" s="1"/>
  <c r="Y368" i="9" s="1"/>
  <c r="Z367" i="8"/>
  <c r="T370" i="8"/>
  <c r="L371" i="8" a="1"/>
  <c r="L371" i="8" s="1"/>
  <c r="H369" i="8"/>
  <c r="S368" i="8"/>
  <c r="AA366" i="8"/>
  <c r="AC365" i="8"/>
  <c r="AD365" i="8"/>
  <c r="AB365" i="8"/>
  <c r="R369" i="8"/>
  <c r="U368" i="8"/>
  <c r="X368" i="8" s="1"/>
  <c r="Y368" i="8" s="1"/>
  <c r="Z367" i="7"/>
  <c r="AD365" i="7"/>
  <c r="AB365" i="7"/>
  <c r="R369" i="7"/>
  <c r="U368" i="7"/>
  <c r="X368" i="7" s="1"/>
  <c r="Y368" i="7" s="1"/>
  <c r="H369" i="7"/>
  <c r="S368" i="7"/>
  <c r="AA366" i="7"/>
  <c r="AC365" i="7"/>
  <c r="L370" i="7" a="1"/>
  <c r="L370" i="7" s="1"/>
  <c r="T369" i="7"/>
  <c r="Z367" i="6"/>
  <c r="T370" i="6"/>
  <c r="L371" i="6" a="1"/>
  <c r="L371" i="6" s="1"/>
  <c r="R369" i="6"/>
  <c r="U368" i="6"/>
  <c r="X368" i="6" s="1"/>
  <c r="Y368" i="6" s="1"/>
  <c r="AA366" i="6"/>
  <c r="AC365" i="6"/>
  <c r="AD365" i="6"/>
  <c r="AB365" i="6"/>
  <c r="H369" i="6"/>
  <c r="S368" i="6"/>
  <c r="Z367" i="5"/>
  <c r="T370" i="5"/>
  <c r="L371" i="5" a="1"/>
  <c r="L371" i="5" s="1"/>
  <c r="AD365" i="5"/>
  <c r="AB365" i="5"/>
  <c r="R369" i="5"/>
  <c r="U368" i="5"/>
  <c r="X368" i="5" s="1"/>
  <c r="Y368" i="5" s="1"/>
  <c r="AA366" i="5"/>
  <c r="AC365" i="5"/>
  <c r="H369" i="5"/>
  <c r="S368" i="5"/>
  <c r="Z367" i="4"/>
  <c r="AD365" i="4"/>
  <c r="AB365" i="4"/>
  <c r="H369" i="4"/>
  <c r="S368" i="4"/>
  <c r="T370" i="4"/>
  <c r="L371" i="4" a="1"/>
  <c r="L371" i="4" s="1"/>
  <c r="R369" i="4"/>
  <c r="U368" i="4"/>
  <c r="X368" i="4" s="1"/>
  <c r="Y368" i="4" s="1"/>
  <c r="AC365" i="4"/>
  <c r="AA366" i="4"/>
  <c r="Z367" i="1"/>
  <c r="AD365" i="1"/>
  <c r="AB365" i="1"/>
  <c r="H369" i="1"/>
  <c r="S368" i="1"/>
  <c r="R369" i="1"/>
  <c r="U368" i="1"/>
  <c r="X368" i="1" s="1"/>
  <c r="Y368" i="1" s="1"/>
  <c r="T370" i="1"/>
  <c r="L371" i="1" a="1"/>
  <c r="L371" i="1" s="1"/>
  <c r="AA366" i="1"/>
  <c r="AC365" i="1"/>
  <c r="AF365" i="11" l="1"/>
  <c r="Z368" i="11"/>
  <c r="H370" i="11"/>
  <c r="S369" i="11"/>
  <c r="T371" i="11"/>
  <c r="L372" i="11" a="1"/>
  <c r="L372" i="11" s="1"/>
  <c r="R370" i="11"/>
  <c r="U369" i="11"/>
  <c r="X369" i="11" s="1"/>
  <c r="Y369" i="11" s="1"/>
  <c r="AB366" i="11"/>
  <c r="AD366" i="11"/>
  <c r="AA367" i="11"/>
  <c r="AC366" i="11"/>
  <c r="AE366" i="11" s="1"/>
  <c r="Z368" i="10"/>
  <c r="H370" i="10"/>
  <c r="S369" i="10"/>
  <c r="AB366" i="10"/>
  <c r="AD366" i="10"/>
  <c r="AA367" i="10"/>
  <c r="AC366" i="10"/>
  <c r="T370" i="10"/>
  <c r="L371" i="10" a="1"/>
  <c r="L371" i="10" s="1"/>
  <c r="R370" i="10"/>
  <c r="U369" i="10"/>
  <c r="X369" i="10" s="1"/>
  <c r="Y369" i="10" s="1"/>
  <c r="Z368" i="9"/>
  <c r="T370" i="9"/>
  <c r="L371" i="9" a="1"/>
  <c r="L371" i="9" s="1"/>
  <c r="R370" i="9"/>
  <c r="U369" i="9"/>
  <c r="X369" i="9" s="1"/>
  <c r="Y369" i="9" s="1"/>
  <c r="AB366" i="9"/>
  <c r="AD366" i="9"/>
  <c r="H370" i="9"/>
  <c r="S369" i="9"/>
  <c r="AA367" i="9"/>
  <c r="AC366" i="9"/>
  <c r="Z368" i="8"/>
  <c r="T371" i="8"/>
  <c r="L372" i="8" a="1"/>
  <c r="L372" i="8" s="1"/>
  <c r="AB366" i="8"/>
  <c r="AD366" i="8"/>
  <c r="AA367" i="8"/>
  <c r="AC366" i="8"/>
  <c r="R370" i="8"/>
  <c r="U369" i="8"/>
  <c r="X369" i="8" s="1"/>
  <c r="Y369" i="8" s="1"/>
  <c r="H370" i="8"/>
  <c r="S369" i="8"/>
  <c r="Z368" i="7"/>
  <c r="T370" i="7"/>
  <c r="L371" i="7" a="1"/>
  <c r="L371" i="7" s="1"/>
  <c r="AB366" i="7"/>
  <c r="AD366" i="7"/>
  <c r="H370" i="7"/>
  <c r="S369" i="7"/>
  <c r="R370" i="7"/>
  <c r="U369" i="7"/>
  <c r="X369" i="7" s="1"/>
  <c r="Y369" i="7" s="1"/>
  <c r="AA367" i="7"/>
  <c r="AC366" i="7"/>
  <c r="Z368" i="6"/>
  <c r="H370" i="6"/>
  <c r="S369" i="6"/>
  <c r="AB366" i="6"/>
  <c r="AD366" i="6"/>
  <c r="T371" i="6"/>
  <c r="L372" i="6" a="1"/>
  <c r="L372" i="6" s="1"/>
  <c r="AA367" i="6"/>
  <c r="AC366" i="6"/>
  <c r="R370" i="6"/>
  <c r="U369" i="6"/>
  <c r="X369" i="6" s="1"/>
  <c r="Y369" i="6" s="1"/>
  <c r="Z368" i="5"/>
  <c r="H370" i="5"/>
  <c r="S369" i="5"/>
  <c r="AB366" i="5"/>
  <c r="AD366" i="5"/>
  <c r="R370" i="5"/>
  <c r="U369" i="5"/>
  <c r="X369" i="5" s="1"/>
  <c r="Y369" i="5" s="1"/>
  <c r="AA367" i="5"/>
  <c r="AC366" i="5"/>
  <c r="T371" i="5"/>
  <c r="L372" i="5" a="1"/>
  <c r="L372" i="5" s="1"/>
  <c r="Z368" i="4"/>
  <c r="AB366" i="4"/>
  <c r="AD366" i="4"/>
  <c r="T371" i="4"/>
  <c r="L372" i="4" a="1"/>
  <c r="L372" i="4" s="1"/>
  <c r="H370" i="4"/>
  <c r="S369" i="4"/>
  <c r="AA367" i="4"/>
  <c r="AC366" i="4"/>
  <c r="R370" i="4"/>
  <c r="U369" i="4"/>
  <c r="X369" i="4" s="1"/>
  <c r="Y369" i="4" s="1"/>
  <c r="Z368" i="1"/>
  <c r="T371" i="1"/>
  <c r="L372" i="1" a="1"/>
  <c r="L372" i="1" s="1"/>
  <c r="AB366" i="1"/>
  <c r="AD366" i="1"/>
  <c r="R370" i="1"/>
  <c r="U369" i="1"/>
  <c r="X369" i="1" s="1"/>
  <c r="Y369" i="1" s="1"/>
  <c r="S369" i="1"/>
  <c r="H370" i="1"/>
  <c r="AC366" i="1"/>
  <c r="AA367" i="1"/>
  <c r="AF366" i="11" l="1"/>
  <c r="Z369" i="11"/>
  <c r="AD367" i="11"/>
  <c r="AB367" i="11"/>
  <c r="R371" i="11"/>
  <c r="U370" i="11"/>
  <c r="X370" i="11" s="1"/>
  <c r="Y370" i="11" s="1"/>
  <c r="S370" i="11"/>
  <c r="H371" i="11"/>
  <c r="T372" i="11"/>
  <c r="L373" i="11" a="1"/>
  <c r="L373" i="11" s="1"/>
  <c r="AC367" i="11"/>
  <c r="AE367" i="11" s="1"/>
  <c r="AA368" i="11"/>
  <c r="Z369" i="10"/>
  <c r="R371" i="10"/>
  <c r="U370" i="10"/>
  <c r="X370" i="10" s="1"/>
  <c r="Y370" i="10" s="1"/>
  <c r="AD367" i="10"/>
  <c r="AB367" i="10"/>
  <c r="S370" i="10"/>
  <c r="H371" i="10"/>
  <c r="T371" i="10"/>
  <c r="L372" i="10" a="1"/>
  <c r="L372" i="10" s="1"/>
  <c r="AC367" i="10"/>
  <c r="AA368" i="10"/>
  <c r="Z369" i="9"/>
  <c r="AD367" i="9"/>
  <c r="AB367" i="9"/>
  <c r="S370" i="9"/>
  <c r="H371" i="9"/>
  <c r="T371" i="9"/>
  <c r="L372" i="9" a="1"/>
  <c r="L372" i="9" s="1"/>
  <c r="AC367" i="9"/>
  <c r="AA368" i="9"/>
  <c r="R371" i="9"/>
  <c r="U370" i="9"/>
  <c r="X370" i="9" s="1"/>
  <c r="Y370" i="9" s="1"/>
  <c r="Z369" i="8"/>
  <c r="T372" i="8"/>
  <c r="L373" i="8" a="1"/>
  <c r="L373" i="8" s="1"/>
  <c r="S370" i="8"/>
  <c r="H371" i="8"/>
  <c r="R371" i="8"/>
  <c r="U370" i="8"/>
  <c r="X370" i="8" s="1"/>
  <c r="Y370" i="8" s="1"/>
  <c r="AC367" i="8"/>
  <c r="AA368" i="8"/>
  <c r="AD367" i="8"/>
  <c r="AB367" i="8"/>
  <c r="Z369" i="7"/>
  <c r="AD367" i="7"/>
  <c r="AB367" i="7"/>
  <c r="R371" i="7"/>
  <c r="U370" i="7"/>
  <c r="X370" i="7" s="1"/>
  <c r="Y370" i="7" s="1"/>
  <c r="S370" i="7"/>
  <c r="H371" i="7"/>
  <c r="AC367" i="7"/>
  <c r="AA368" i="7"/>
  <c r="T371" i="7"/>
  <c r="L372" i="7" a="1"/>
  <c r="L372" i="7" s="1"/>
  <c r="Z369" i="6"/>
  <c r="R371" i="6"/>
  <c r="U370" i="6"/>
  <c r="X370" i="6" s="1"/>
  <c r="Y370" i="6" s="1"/>
  <c r="AD367" i="6"/>
  <c r="AB367" i="6"/>
  <c r="AC367" i="6"/>
  <c r="AA368" i="6"/>
  <c r="T372" i="6"/>
  <c r="L373" i="6" a="1"/>
  <c r="L373" i="6" s="1"/>
  <c r="S370" i="6"/>
  <c r="H371" i="6"/>
  <c r="Z369" i="5"/>
  <c r="T372" i="5"/>
  <c r="L373" i="5" a="1"/>
  <c r="L373" i="5" s="1"/>
  <c r="AD367" i="5"/>
  <c r="AB367" i="5"/>
  <c r="R371" i="5"/>
  <c r="U370" i="5"/>
  <c r="X370" i="5" s="1"/>
  <c r="Y370" i="5" s="1"/>
  <c r="S370" i="5"/>
  <c r="H371" i="5"/>
  <c r="AC367" i="5"/>
  <c r="AA368" i="5"/>
  <c r="Z369" i="4"/>
  <c r="R371" i="4"/>
  <c r="U370" i="4"/>
  <c r="X370" i="4" s="1"/>
  <c r="Y370" i="4" s="1"/>
  <c r="H371" i="4"/>
  <c r="S370" i="4"/>
  <c r="AD367" i="4"/>
  <c r="AB367" i="4"/>
  <c r="AA368" i="4"/>
  <c r="AC367" i="4"/>
  <c r="T372" i="4"/>
  <c r="L373" i="4" a="1"/>
  <c r="L373" i="4" s="1"/>
  <c r="Z369" i="1"/>
  <c r="AD367" i="1"/>
  <c r="AB367" i="1"/>
  <c r="T372" i="1"/>
  <c r="L373" i="1" a="1"/>
  <c r="L373" i="1" s="1"/>
  <c r="S370" i="1"/>
  <c r="H371" i="1"/>
  <c r="U370" i="1"/>
  <c r="X370" i="1" s="1"/>
  <c r="Y370" i="1" s="1"/>
  <c r="R371" i="1"/>
  <c r="AC367" i="1"/>
  <c r="AA368" i="1"/>
  <c r="AF367" i="11" l="1"/>
  <c r="Z370" i="11"/>
  <c r="U371" i="11"/>
  <c r="X371" i="11" s="1"/>
  <c r="Y371" i="11" s="1"/>
  <c r="R372" i="11"/>
  <c r="L374" i="11" a="1"/>
  <c r="L374" i="11" s="1"/>
  <c r="T373" i="11"/>
  <c r="S371" i="11"/>
  <c r="H372" i="11"/>
  <c r="AC368" i="11"/>
  <c r="AE368" i="11" s="1"/>
  <c r="AA369" i="11"/>
  <c r="AD368" i="11"/>
  <c r="AB368" i="11"/>
  <c r="Z370" i="10"/>
  <c r="AD368" i="10"/>
  <c r="AB368" i="10"/>
  <c r="T372" i="10"/>
  <c r="L373" i="10" a="1"/>
  <c r="L373" i="10" s="1"/>
  <c r="U371" i="10"/>
  <c r="X371" i="10" s="1"/>
  <c r="Y371" i="10" s="1"/>
  <c r="R372" i="10"/>
  <c r="AC368" i="10"/>
  <c r="AA369" i="10"/>
  <c r="S371" i="10"/>
  <c r="H372" i="10"/>
  <c r="Z370" i="9"/>
  <c r="U371" i="9"/>
  <c r="X371" i="9" s="1"/>
  <c r="Y371" i="9" s="1"/>
  <c r="R372" i="9"/>
  <c r="AD368" i="9"/>
  <c r="AB368" i="9"/>
  <c r="S371" i="9"/>
  <c r="H372" i="9"/>
  <c r="AC368" i="9"/>
  <c r="AA369" i="9"/>
  <c r="T372" i="9"/>
  <c r="L373" i="9" a="1"/>
  <c r="L373" i="9" s="1"/>
  <c r="Z370" i="8"/>
  <c r="L374" i="8" a="1"/>
  <c r="L374" i="8" s="1"/>
  <c r="T373" i="8"/>
  <c r="AD368" i="8"/>
  <c r="AB368" i="8"/>
  <c r="S371" i="8"/>
  <c r="H372" i="8"/>
  <c r="AC368" i="8"/>
  <c r="AA369" i="8"/>
  <c r="U371" i="8"/>
  <c r="X371" i="8" s="1"/>
  <c r="Y371" i="8" s="1"/>
  <c r="R372" i="8"/>
  <c r="Z370" i="7"/>
  <c r="T372" i="7"/>
  <c r="L373" i="7" a="1"/>
  <c r="L373" i="7" s="1"/>
  <c r="U371" i="7"/>
  <c r="X371" i="7" s="1"/>
  <c r="Y371" i="7" s="1"/>
  <c r="R372" i="7"/>
  <c r="AC368" i="7"/>
  <c r="AA369" i="7"/>
  <c r="AD368" i="7"/>
  <c r="AB368" i="7"/>
  <c r="S371" i="7"/>
  <c r="H372" i="7"/>
  <c r="Z370" i="6"/>
  <c r="S371" i="6"/>
  <c r="H372" i="6"/>
  <c r="AD368" i="6"/>
  <c r="AB368" i="6"/>
  <c r="AC368" i="6"/>
  <c r="AA369" i="6"/>
  <c r="L374" i="6" a="1"/>
  <c r="L374" i="6" s="1"/>
  <c r="T373" i="6"/>
  <c r="U371" i="6"/>
  <c r="X371" i="6" s="1"/>
  <c r="Y371" i="6" s="1"/>
  <c r="R372" i="6"/>
  <c r="Z370" i="5"/>
  <c r="S371" i="5"/>
  <c r="H372" i="5"/>
  <c r="U371" i="5"/>
  <c r="X371" i="5" s="1"/>
  <c r="Y371" i="5" s="1"/>
  <c r="R372" i="5"/>
  <c r="AD368" i="5"/>
  <c r="AB368" i="5"/>
  <c r="AC368" i="5"/>
  <c r="AA369" i="5"/>
  <c r="L374" i="5" a="1"/>
  <c r="L374" i="5" s="1"/>
  <c r="T373" i="5"/>
  <c r="Z370" i="4"/>
  <c r="L374" i="4" a="1"/>
  <c r="L374" i="4" s="1"/>
  <c r="T373" i="4"/>
  <c r="AD368" i="4"/>
  <c r="AB368" i="4"/>
  <c r="S371" i="4"/>
  <c r="H372" i="4"/>
  <c r="AC368" i="4"/>
  <c r="AA369" i="4"/>
  <c r="R372" i="4"/>
  <c r="U371" i="4"/>
  <c r="X371" i="4" s="1"/>
  <c r="Y371" i="4" s="1"/>
  <c r="Z370" i="1"/>
  <c r="AD368" i="1"/>
  <c r="AB368" i="1"/>
  <c r="H372" i="1"/>
  <c r="S371" i="1"/>
  <c r="L374" i="1" a="1"/>
  <c r="L374" i="1" s="1"/>
  <c r="T373" i="1"/>
  <c r="U371" i="1"/>
  <c r="X371" i="1" s="1"/>
  <c r="Y371" i="1" s="1"/>
  <c r="R372" i="1"/>
  <c r="AC368" i="1"/>
  <c r="AA369" i="1"/>
  <c r="AF368" i="11" l="1"/>
  <c r="Z371" i="11"/>
  <c r="L375" i="11" a="1"/>
  <c r="L375" i="11" s="1"/>
  <c r="T374" i="11"/>
  <c r="U372" i="11"/>
  <c r="X372" i="11" s="1"/>
  <c r="Y372" i="11" s="1"/>
  <c r="R373" i="11"/>
  <c r="AD369" i="11"/>
  <c r="AB369" i="11"/>
  <c r="H373" i="11"/>
  <c r="S372" i="11"/>
  <c r="AC369" i="11"/>
  <c r="AE369" i="11" s="1"/>
  <c r="AA370" i="11"/>
  <c r="Z371" i="10"/>
  <c r="H373" i="10"/>
  <c r="S372" i="10"/>
  <c r="L374" i="10" a="1"/>
  <c r="L374" i="10" s="1"/>
  <c r="T373" i="10"/>
  <c r="AC369" i="10"/>
  <c r="AA370" i="10"/>
  <c r="AD369" i="10"/>
  <c r="AB369" i="10"/>
  <c r="U372" i="10"/>
  <c r="X372" i="10" s="1"/>
  <c r="Y372" i="10" s="1"/>
  <c r="R373" i="10"/>
  <c r="Z371" i="9"/>
  <c r="L374" i="9" a="1"/>
  <c r="L374" i="9" s="1"/>
  <c r="T373" i="9"/>
  <c r="H373" i="9"/>
  <c r="S372" i="9"/>
  <c r="AC369" i="9"/>
  <c r="AA370" i="9"/>
  <c r="AD369" i="9"/>
  <c r="AB369" i="9"/>
  <c r="U372" i="9"/>
  <c r="X372" i="9" s="1"/>
  <c r="Y372" i="9" s="1"/>
  <c r="R373" i="9"/>
  <c r="Z371" i="8"/>
  <c r="U372" i="8"/>
  <c r="X372" i="8" s="1"/>
  <c r="Y372" i="8" s="1"/>
  <c r="R373" i="8"/>
  <c r="H373" i="8"/>
  <c r="S372" i="8"/>
  <c r="AD369" i="8"/>
  <c r="AB369" i="8"/>
  <c r="AC369" i="8"/>
  <c r="AA370" i="8"/>
  <c r="L375" i="8" a="1"/>
  <c r="L375" i="8" s="1"/>
  <c r="T374" i="8"/>
  <c r="Z371" i="7"/>
  <c r="H373" i="7"/>
  <c r="S372" i="7"/>
  <c r="AD369" i="7"/>
  <c r="AB369" i="7"/>
  <c r="U372" i="7"/>
  <c r="X372" i="7" s="1"/>
  <c r="Y372" i="7" s="1"/>
  <c r="R373" i="7"/>
  <c r="AC369" i="7"/>
  <c r="AA370" i="7"/>
  <c r="L374" i="7" a="1"/>
  <c r="L374" i="7" s="1"/>
  <c r="T373" i="7"/>
  <c r="Z371" i="6"/>
  <c r="L375" i="6" a="1"/>
  <c r="L375" i="6" s="1"/>
  <c r="T374" i="6"/>
  <c r="AD369" i="6"/>
  <c r="AB369" i="6"/>
  <c r="H373" i="6"/>
  <c r="S372" i="6"/>
  <c r="AC369" i="6"/>
  <c r="AA370" i="6"/>
  <c r="U372" i="6"/>
  <c r="X372" i="6" s="1"/>
  <c r="Y372" i="6" s="1"/>
  <c r="R373" i="6"/>
  <c r="Z371" i="5"/>
  <c r="AD369" i="5"/>
  <c r="AB369" i="5"/>
  <c r="AC369" i="5"/>
  <c r="AA370" i="5"/>
  <c r="L375" i="5" a="1"/>
  <c r="L375" i="5" s="1"/>
  <c r="T374" i="5"/>
  <c r="U372" i="5"/>
  <c r="X372" i="5" s="1"/>
  <c r="Y372" i="5" s="1"/>
  <c r="R373" i="5"/>
  <c r="H373" i="5"/>
  <c r="S372" i="5"/>
  <c r="Z371" i="4"/>
  <c r="L375" i="4" a="1"/>
  <c r="L375" i="4" s="1"/>
  <c r="T374" i="4"/>
  <c r="AD369" i="4"/>
  <c r="AB369" i="4"/>
  <c r="AC369" i="4"/>
  <c r="AA370" i="4"/>
  <c r="U372" i="4"/>
  <c r="X372" i="4" s="1"/>
  <c r="Y372" i="4" s="1"/>
  <c r="R373" i="4"/>
  <c r="S372" i="4"/>
  <c r="H373" i="4"/>
  <c r="Z371" i="1"/>
  <c r="U372" i="1"/>
  <c r="X372" i="1" s="1"/>
  <c r="Y372" i="1" s="1"/>
  <c r="R373" i="1"/>
  <c r="AD369" i="1"/>
  <c r="AB369" i="1"/>
  <c r="H373" i="1"/>
  <c r="S372" i="1"/>
  <c r="L375" i="1" a="1"/>
  <c r="L375" i="1" s="1"/>
  <c r="T374" i="1"/>
  <c r="AC369" i="1"/>
  <c r="AA370" i="1"/>
  <c r="AF369" i="11" l="1"/>
  <c r="Z372" i="11"/>
  <c r="AD370" i="11"/>
  <c r="AB370" i="11"/>
  <c r="U373" i="11"/>
  <c r="X373" i="11" s="1"/>
  <c r="Y373" i="11" s="1"/>
  <c r="R374" i="11"/>
  <c r="L376" i="11" a="1"/>
  <c r="L376" i="11" s="1"/>
  <c r="T375" i="11"/>
  <c r="H374" i="11"/>
  <c r="S373" i="11"/>
  <c r="AC370" i="11"/>
  <c r="AE370" i="11" s="1"/>
  <c r="AA371" i="11"/>
  <c r="Z372" i="10"/>
  <c r="U373" i="10"/>
  <c r="X373" i="10" s="1"/>
  <c r="Y373" i="10" s="1"/>
  <c r="R374" i="10"/>
  <c r="AD370" i="10"/>
  <c r="AB370" i="10"/>
  <c r="H374" i="10"/>
  <c r="S373" i="10"/>
  <c r="L375" i="10" a="1"/>
  <c r="L375" i="10" s="1"/>
  <c r="T374" i="10"/>
  <c r="AC370" i="10"/>
  <c r="AA371" i="10"/>
  <c r="Z372" i="9"/>
  <c r="U373" i="9"/>
  <c r="X373" i="9" s="1"/>
  <c r="Y373" i="9" s="1"/>
  <c r="R374" i="9"/>
  <c r="H374" i="9"/>
  <c r="S373" i="9"/>
  <c r="L375" i="9" a="1"/>
  <c r="L375" i="9" s="1"/>
  <c r="T374" i="9"/>
  <c r="AD370" i="9"/>
  <c r="AB370" i="9"/>
  <c r="AC370" i="9"/>
  <c r="AA371" i="9"/>
  <c r="Z372" i="8"/>
  <c r="AD370" i="8"/>
  <c r="AB370" i="8"/>
  <c r="U373" i="8"/>
  <c r="X373" i="8" s="1"/>
  <c r="Y373" i="8" s="1"/>
  <c r="R374" i="8"/>
  <c r="H374" i="8"/>
  <c r="S373" i="8"/>
  <c r="AC370" i="8"/>
  <c r="AA371" i="8"/>
  <c r="L376" i="8" a="1"/>
  <c r="L376" i="8" s="1"/>
  <c r="T375" i="8"/>
  <c r="Z372" i="7"/>
  <c r="H374" i="7"/>
  <c r="S373" i="7"/>
  <c r="L375" i="7" a="1"/>
  <c r="L375" i="7" s="1"/>
  <c r="T374" i="7"/>
  <c r="AC370" i="7"/>
  <c r="AA371" i="7"/>
  <c r="AD370" i="7"/>
  <c r="AB370" i="7"/>
  <c r="U373" i="7"/>
  <c r="X373" i="7" s="1"/>
  <c r="Y373" i="7" s="1"/>
  <c r="R374" i="7"/>
  <c r="Z372" i="6"/>
  <c r="H374" i="6"/>
  <c r="S373" i="6"/>
  <c r="U373" i="6"/>
  <c r="X373" i="6" s="1"/>
  <c r="Y373" i="6" s="1"/>
  <c r="R374" i="6"/>
  <c r="AD370" i="6"/>
  <c r="AB370" i="6"/>
  <c r="AC370" i="6"/>
  <c r="AA371" i="6"/>
  <c r="L376" i="6" a="1"/>
  <c r="L376" i="6" s="1"/>
  <c r="T375" i="6"/>
  <c r="Z372" i="5"/>
  <c r="U373" i="5"/>
  <c r="X373" i="5" s="1"/>
  <c r="Y373" i="5" s="1"/>
  <c r="R374" i="5"/>
  <c r="H374" i="5"/>
  <c r="S373" i="5"/>
  <c r="L376" i="5" a="1"/>
  <c r="L376" i="5" s="1"/>
  <c r="T375" i="5"/>
  <c r="AD370" i="5"/>
  <c r="AB370" i="5"/>
  <c r="AC370" i="5"/>
  <c r="AA371" i="5"/>
  <c r="Z372" i="4"/>
  <c r="H374" i="4"/>
  <c r="S373" i="4"/>
  <c r="U373" i="4"/>
  <c r="X373" i="4" s="1"/>
  <c r="Y373" i="4" s="1"/>
  <c r="R374" i="4"/>
  <c r="AD370" i="4"/>
  <c r="AB370" i="4"/>
  <c r="AC370" i="4"/>
  <c r="AA371" i="4"/>
  <c r="L376" i="4" a="1"/>
  <c r="L376" i="4" s="1"/>
  <c r="T375" i="4"/>
  <c r="Z372" i="1"/>
  <c r="AD370" i="1"/>
  <c r="AB370" i="1"/>
  <c r="L376" i="1" a="1"/>
  <c r="L376" i="1" s="1"/>
  <c r="T375" i="1"/>
  <c r="U373" i="1"/>
  <c r="X373" i="1" s="1"/>
  <c r="Y373" i="1" s="1"/>
  <c r="R374" i="1"/>
  <c r="H374" i="1"/>
  <c r="S373" i="1"/>
  <c r="AC370" i="1"/>
  <c r="AA371" i="1"/>
  <c r="AF370" i="11" l="1"/>
  <c r="Z373" i="11"/>
  <c r="AD371" i="11"/>
  <c r="AB371" i="11"/>
  <c r="H375" i="11"/>
  <c r="S374" i="11"/>
  <c r="U374" i="11"/>
  <c r="X374" i="11" s="1"/>
  <c r="Y374" i="11" s="1"/>
  <c r="R375" i="11"/>
  <c r="L377" i="11" a="1"/>
  <c r="L377" i="11" s="1"/>
  <c r="T376" i="11"/>
  <c r="AC371" i="11"/>
  <c r="AE371" i="11" s="1"/>
  <c r="AA372" i="11"/>
  <c r="Z373" i="10"/>
  <c r="AD371" i="10"/>
  <c r="AB371" i="10"/>
  <c r="U374" i="10"/>
  <c r="X374" i="10" s="1"/>
  <c r="Y374" i="10" s="1"/>
  <c r="R375" i="10"/>
  <c r="AC371" i="10"/>
  <c r="AA372" i="10"/>
  <c r="L376" i="10" a="1"/>
  <c r="L376" i="10" s="1"/>
  <c r="T375" i="10"/>
  <c r="H375" i="10"/>
  <c r="S374" i="10"/>
  <c r="Z373" i="9"/>
  <c r="AD371" i="9"/>
  <c r="AB371" i="9"/>
  <c r="U374" i="9"/>
  <c r="X374" i="9" s="1"/>
  <c r="Y374" i="9" s="1"/>
  <c r="R375" i="9"/>
  <c r="AC371" i="9"/>
  <c r="AA372" i="9"/>
  <c r="L376" i="9" a="1"/>
  <c r="L376" i="9" s="1"/>
  <c r="T375" i="9"/>
  <c r="H375" i="9"/>
  <c r="S374" i="9"/>
  <c r="Z373" i="8"/>
  <c r="AD371" i="8"/>
  <c r="AB371" i="8"/>
  <c r="H375" i="8"/>
  <c r="S374" i="8"/>
  <c r="L377" i="8" a="1"/>
  <c r="L377" i="8" s="1"/>
  <c r="T376" i="8"/>
  <c r="AC371" i="8"/>
  <c r="AA372" i="8"/>
  <c r="U374" i="8"/>
  <c r="X374" i="8" s="1"/>
  <c r="Y374" i="8" s="1"/>
  <c r="R375" i="8"/>
  <c r="Z373" i="7"/>
  <c r="U374" i="7"/>
  <c r="X374" i="7" s="1"/>
  <c r="Y374" i="7" s="1"/>
  <c r="R375" i="7"/>
  <c r="H375" i="7"/>
  <c r="S374" i="7"/>
  <c r="L376" i="7" a="1"/>
  <c r="L376" i="7" s="1"/>
  <c r="T375" i="7"/>
  <c r="AC371" i="7"/>
  <c r="AA372" i="7"/>
  <c r="AD371" i="7"/>
  <c r="AB371" i="7"/>
  <c r="Z373" i="6"/>
  <c r="L377" i="6" a="1"/>
  <c r="L377" i="6" s="1"/>
  <c r="T376" i="6"/>
  <c r="AD371" i="6"/>
  <c r="AB371" i="6"/>
  <c r="U374" i="6"/>
  <c r="X374" i="6" s="1"/>
  <c r="Y374" i="6" s="1"/>
  <c r="R375" i="6"/>
  <c r="AC371" i="6"/>
  <c r="AA372" i="6"/>
  <c r="H375" i="6"/>
  <c r="S374" i="6"/>
  <c r="Z373" i="5"/>
  <c r="AD371" i="5"/>
  <c r="AB371" i="5"/>
  <c r="L377" i="5" a="1"/>
  <c r="L377" i="5" s="1"/>
  <c r="T376" i="5"/>
  <c r="H375" i="5"/>
  <c r="S374" i="5"/>
  <c r="U374" i="5"/>
  <c r="X374" i="5" s="1"/>
  <c r="Y374" i="5" s="1"/>
  <c r="R375" i="5"/>
  <c r="AC371" i="5"/>
  <c r="AA372" i="5"/>
  <c r="Z373" i="4"/>
  <c r="L377" i="4" a="1"/>
  <c r="L377" i="4" s="1"/>
  <c r="T376" i="4"/>
  <c r="H375" i="4"/>
  <c r="S374" i="4"/>
  <c r="AD371" i="4"/>
  <c r="AB371" i="4"/>
  <c r="AC371" i="4"/>
  <c r="AA372" i="4"/>
  <c r="U374" i="4"/>
  <c r="X374" i="4" s="1"/>
  <c r="Y374" i="4" s="1"/>
  <c r="R375" i="4"/>
  <c r="Z373" i="1"/>
  <c r="H375" i="1"/>
  <c r="S374" i="1"/>
  <c r="U374" i="1"/>
  <c r="X374" i="1" s="1"/>
  <c r="Y374" i="1" s="1"/>
  <c r="R375" i="1"/>
  <c r="AD371" i="1"/>
  <c r="AB371" i="1"/>
  <c r="AC371" i="1"/>
  <c r="AA372" i="1"/>
  <c r="L377" i="1" a="1"/>
  <c r="L377" i="1" s="1"/>
  <c r="T376" i="1"/>
  <c r="AF371" i="11" l="1"/>
  <c r="Z374" i="11"/>
  <c r="L378" i="11" a="1"/>
  <c r="L378" i="11" s="1"/>
  <c r="T377" i="11"/>
  <c r="U375" i="11"/>
  <c r="X375" i="11" s="1"/>
  <c r="Y375" i="11" s="1"/>
  <c r="R376" i="11"/>
  <c r="AC372" i="11"/>
  <c r="AE372" i="11" s="1"/>
  <c r="AA373" i="11"/>
  <c r="AD372" i="11"/>
  <c r="AB372" i="11"/>
  <c r="H376" i="11"/>
  <c r="S375" i="11"/>
  <c r="Z374" i="10"/>
  <c r="H376" i="10"/>
  <c r="S375" i="10"/>
  <c r="AD372" i="10"/>
  <c r="AB372" i="10"/>
  <c r="L377" i="10" a="1"/>
  <c r="L377" i="10" s="1"/>
  <c r="T376" i="10"/>
  <c r="U375" i="10"/>
  <c r="X375" i="10" s="1"/>
  <c r="Y375" i="10" s="1"/>
  <c r="R376" i="10"/>
  <c r="AC372" i="10"/>
  <c r="AA373" i="10"/>
  <c r="Z374" i="9"/>
  <c r="H376" i="9"/>
  <c r="S375" i="9"/>
  <c r="U375" i="9"/>
  <c r="X375" i="9" s="1"/>
  <c r="Y375" i="9" s="1"/>
  <c r="R376" i="9"/>
  <c r="L377" i="9" a="1"/>
  <c r="L377" i="9" s="1"/>
  <c r="T376" i="9"/>
  <c r="AC372" i="9"/>
  <c r="AA373" i="9"/>
  <c r="AD372" i="9"/>
  <c r="AB372" i="9"/>
  <c r="Z374" i="8"/>
  <c r="U375" i="8"/>
  <c r="X375" i="8" s="1"/>
  <c r="Y375" i="8" s="1"/>
  <c r="R376" i="8"/>
  <c r="L378" i="8" a="1"/>
  <c r="L378" i="8" s="1"/>
  <c r="T377" i="8"/>
  <c r="AD372" i="8"/>
  <c r="AB372" i="8"/>
  <c r="H376" i="8"/>
  <c r="S375" i="8"/>
  <c r="AC372" i="8"/>
  <c r="AA373" i="8"/>
  <c r="Z374" i="7"/>
  <c r="L377" i="7" a="1"/>
  <c r="L377" i="7" s="1"/>
  <c r="T376" i="7"/>
  <c r="H376" i="7"/>
  <c r="S375" i="7"/>
  <c r="AC372" i="7"/>
  <c r="AA373" i="7"/>
  <c r="AD372" i="7"/>
  <c r="AB372" i="7"/>
  <c r="U375" i="7"/>
  <c r="X375" i="7" s="1"/>
  <c r="Y375" i="7" s="1"/>
  <c r="R376" i="7"/>
  <c r="Z374" i="6"/>
  <c r="AD372" i="6"/>
  <c r="AB372" i="6"/>
  <c r="U375" i="6"/>
  <c r="X375" i="6" s="1"/>
  <c r="Y375" i="6" s="1"/>
  <c r="R376" i="6"/>
  <c r="H376" i="6"/>
  <c r="S375" i="6"/>
  <c r="AC372" i="6"/>
  <c r="AA373" i="6"/>
  <c r="L378" i="6" a="1"/>
  <c r="L378" i="6" s="1"/>
  <c r="T377" i="6"/>
  <c r="Z374" i="5"/>
  <c r="AD372" i="5"/>
  <c r="AB372" i="5"/>
  <c r="U375" i="5"/>
  <c r="X375" i="5" s="1"/>
  <c r="Y375" i="5" s="1"/>
  <c r="R376" i="5"/>
  <c r="H376" i="5"/>
  <c r="S375" i="5"/>
  <c r="AC372" i="5"/>
  <c r="AA373" i="5"/>
  <c r="L378" i="5" a="1"/>
  <c r="L378" i="5" s="1"/>
  <c r="T377" i="5"/>
  <c r="Z374" i="4"/>
  <c r="H376" i="4"/>
  <c r="S375" i="4"/>
  <c r="U375" i="4"/>
  <c r="X375" i="4" s="1"/>
  <c r="Y375" i="4" s="1"/>
  <c r="R376" i="4"/>
  <c r="AD372" i="4"/>
  <c r="AB372" i="4"/>
  <c r="AC372" i="4"/>
  <c r="AA373" i="4"/>
  <c r="L378" i="4" a="1"/>
  <c r="L378" i="4" s="1"/>
  <c r="T377" i="4"/>
  <c r="Z374" i="1"/>
  <c r="AD372" i="1"/>
  <c r="AB372" i="1"/>
  <c r="L378" i="1" a="1"/>
  <c r="L378" i="1" s="1"/>
  <c r="T377" i="1"/>
  <c r="U375" i="1"/>
  <c r="X375" i="1" s="1"/>
  <c r="Y375" i="1" s="1"/>
  <c r="R376" i="1"/>
  <c r="H376" i="1"/>
  <c r="S375" i="1"/>
  <c r="AA373" i="1"/>
  <c r="AC372" i="1"/>
  <c r="AF372" i="11" l="1"/>
  <c r="Z375" i="11"/>
  <c r="H377" i="11"/>
  <c r="S376" i="11"/>
  <c r="R377" i="11"/>
  <c r="U376" i="11"/>
  <c r="X376" i="11" s="1"/>
  <c r="Y376" i="11" s="1"/>
  <c r="T378" i="11"/>
  <c r="L379" i="11" a="1"/>
  <c r="L379" i="11" s="1"/>
  <c r="AA374" i="11"/>
  <c r="AC373" i="11"/>
  <c r="AE373" i="11" s="1"/>
  <c r="AB373" i="11"/>
  <c r="AD373" i="11"/>
  <c r="Z375" i="10"/>
  <c r="AB373" i="10"/>
  <c r="AD373" i="10"/>
  <c r="R377" i="10"/>
  <c r="U376" i="10"/>
  <c r="X376" i="10" s="1"/>
  <c r="Y376" i="10" s="1"/>
  <c r="H377" i="10"/>
  <c r="S376" i="10"/>
  <c r="AA374" i="10"/>
  <c r="AC373" i="10"/>
  <c r="L378" i="10" a="1"/>
  <c r="L378" i="10" s="1"/>
  <c r="T377" i="10"/>
  <c r="Z375" i="9"/>
  <c r="AD373" i="9"/>
  <c r="AB373" i="9"/>
  <c r="H377" i="9"/>
  <c r="S376" i="9"/>
  <c r="R377" i="9"/>
  <c r="U376" i="9"/>
  <c r="X376" i="9" s="1"/>
  <c r="Y376" i="9" s="1"/>
  <c r="AA374" i="9"/>
  <c r="AC373" i="9"/>
  <c r="L378" i="9" a="1"/>
  <c r="L378" i="9" s="1"/>
  <c r="T377" i="9"/>
  <c r="Z375" i="8"/>
  <c r="AD373" i="8"/>
  <c r="AB373" i="8"/>
  <c r="T378" i="8"/>
  <c r="L379" i="8" a="1"/>
  <c r="L379" i="8" s="1"/>
  <c r="AA374" i="8"/>
  <c r="AC373" i="8"/>
  <c r="H377" i="8"/>
  <c r="S376" i="8"/>
  <c r="R377" i="8"/>
  <c r="U376" i="8"/>
  <c r="X376" i="8" s="1"/>
  <c r="Y376" i="8" s="1"/>
  <c r="Z375" i="7"/>
  <c r="R377" i="7"/>
  <c r="U376" i="7"/>
  <c r="X376" i="7" s="1"/>
  <c r="Y376" i="7" s="1"/>
  <c r="L378" i="7" a="1"/>
  <c r="L378" i="7" s="1"/>
  <c r="T377" i="7"/>
  <c r="AD373" i="7"/>
  <c r="AB373" i="7"/>
  <c r="H377" i="7"/>
  <c r="S376" i="7"/>
  <c r="AA374" i="7"/>
  <c r="AC373" i="7"/>
  <c r="Z375" i="6"/>
  <c r="AD373" i="6"/>
  <c r="AB373" i="6"/>
  <c r="R377" i="6"/>
  <c r="U376" i="6"/>
  <c r="X376" i="6" s="1"/>
  <c r="Y376" i="6" s="1"/>
  <c r="AA374" i="6"/>
  <c r="AC373" i="6"/>
  <c r="T378" i="6"/>
  <c r="L379" i="6" a="1"/>
  <c r="L379" i="6" s="1"/>
  <c r="H377" i="6"/>
  <c r="S376" i="6"/>
  <c r="Z375" i="5"/>
  <c r="T378" i="5"/>
  <c r="L379" i="5" a="1"/>
  <c r="L379" i="5" s="1"/>
  <c r="AA374" i="5"/>
  <c r="AC373" i="5"/>
  <c r="AD373" i="5"/>
  <c r="AB373" i="5"/>
  <c r="H377" i="5"/>
  <c r="S376" i="5"/>
  <c r="R377" i="5"/>
  <c r="U376" i="5"/>
  <c r="X376" i="5" s="1"/>
  <c r="Y376" i="5" s="1"/>
  <c r="Z375" i="4"/>
  <c r="AD373" i="4"/>
  <c r="AB373" i="4"/>
  <c r="T378" i="4"/>
  <c r="L379" i="4" a="1"/>
  <c r="L379" i="4" s="1"/>
  <c r="AA374" i="4"/>
  <c r="AC373" i="4"/>
  <c r="R377" i="4"/>
  <c r="U376" i="4"/>
  <c r="X376" i="4" s="1"/>
  <c r="Y376" i="4" s="1"/>
  <c r="H377" i="4"/>
  <c r="S376" i="4"/>
  <c r="Z375" i="1"/>
  <c r="R377" i="1"/>
  <c r="U376" i="1"/>
  <c r="X376" i="1" s="1"/>
  <c r="Y376" i="1" s="1"/>
  <c r="H377" i="1"/>
  <c r="S376" i="1"/>
  <c r="T378" i="1"/>
  <c r="L379" i="1" a="1"/>
  <c r="L379" i="1" s="1"/>
  <c r="AD373" i="1"/>
  <c r="AB373" i="1"/>
  <c r="AA374" i="1"/>
  <c r="AC373" i="1"/>
  <c r="AF373" i="11" l="1"/>
  <c r="Z376" i="11"/>
  <c r="R378" i="11"/>
  <c r="U377" i="11"/>
  <c r="X377" i="11" s="1"/>
  <c r="Y377" i="11" s="1"/>
  <c r="T379" i="11"/>
  <c r="L380" i="11" a="1"/>
  <c r="L380" i="11" s="1"/>
  <c r="H378" i="11"/>
  <c r="S377" i="11"/>
  <c r="AB374" i="11"/>
  <c r="AD374" i="11"/>
  <c r="AA375" i="11"/>
  <c r="AC374" i="11"/>
  <c r="AE374" i="11" s="1"/>
  <c r="Z376" i="10"/>
  <c r="AB374" i="10"/>
  <c r="AD374" i="10"/>
  <c r="T378" i="10"/>
  <c r="L379" i="10" a="1"/>
  <c r="L379" i="10" s="1"/>
  <c r="AA375" i="10"/>
  <c r="AC374" i="10"/>
  <c r="H378" i="10"/>
  <c r="S377" i="10"/>
  <c r="R378" i="10"/>
  <c r="U377" i="10"/>
  <c r="X377" i="10" s="1"/>
  <c r="Y377" i="10" s="1"/>
  <c r="Z376" i="9"/>
  <c r="H378" i="9"/>
  <c r="S377" i="9"/>
  <c r="T378" i="9"/>
  <c r="L379" i="9" a="1"/>
  <c r="L379" i="9" s="1"/>
  <c r="AB374" i="9"/>
  <c r="AD374" i="9"/>
  <c r="R378" i="9"/>
  <c r="U377" i="9"/>
  <c r="X377" i="9" s="1"/>
  <c r="Y377" i="9" s="1"/>
  <c r="AA375" i="9"/>
  <c r="AC374" i="9"/>
  <c r="Z376" i="8"/>
  <c r="R378" i="8"/>
  <c r="U377" i="8"/>
  <c r="X377" i="8" s="1"/>
  <c r="Y377" i="8" s="1"/>
  <c r="AB374" i="8"/>
  <c r="AD374" i="8"/>
  <c r="H378" i="8"/>
  <c r="S377" i="8"/>
  <c r="AA375" i="8"/>
  <c r="AC374" i="8"/>
  <c r="T379" i="8"/>
  <c r="L380" i="8" a="1"/>
  <c r="L380" i="8" s="1"/>
  <c r="Z376" i="7"/>
  <c r="R378" i="7"/>
  <c r="U377" i="7"/>
  <c r="X377" i="7" s="1"/>
  <c r="Y377" i="7" s="1"/>
  <c r="T378" i="7"/>
  <c r="L379" i="7" a="1"/>
  <c r="L379" i="7" s="1"/>
  <c r="AA375" i="7"/>
  <c r="AC374" i="7"/>
  <c r="AB374" i="7"/>
  <c r="AD374" i="7"/>
  <c r="H378" i="7"/>
  <c r="S377" i="7"/>
  <c r="Z376" i="6"/>
  <c r="T379" i="6"/>
  <c r="L380" i="6" a="1"/>
  <c r="L380" i="6" s="1"/>
  <c r="AB374" i="6"/>
  <c r="AD374" i="6"/>
  <c r="H378" i="6"/>
  <c r="S377" i="6"/>
  <c r="AA375" i="6"/>
  <c r="AC374" i="6"/>
  <c r="R378" i="6"/>
  <c r="U377" i="6"/>
  <c r="X377" i="6" s="1"/>
  <c r="Y377" i="6" s="1"/>
  <c r="Z376" i="5"/>
  <c r="T379" i="5"/>
  <c r="L380" i="5" a="1"/>
  <c r="L380" i="5" s="1"/>
  <c r="AA375" i="5"/>
  <c r="AC374" i="5"/>
  <c r="R378" i="5"/>
  <c r="U377" i="5"/>
  <c r="X377" i="5" s="1"/>
  <c r="Y377" i="5" s="1"/>
  <c r="H378" i="5"/>
  <c r="S377" i="5"/>
  <c r="AB374" i="5"/>
  <c r="AD374" i="5"/>
  <c r="Z376" i="4"/>
  <c r="H378" i="4"/>
  <c r="S377" i="4"/>
  <c r="R378" i="4"/>
  <c r="U377" i="4"/>
  <c r="X377" i="4" s="1"/>
  <c r="Y377" i="4" s="1"/>
  <c r="AB374" i="4"/>
  <c r="AD374" i="4"/>
  <c r="AA375" i="4"/>
  <c r="AC374" i="4"/>
  <c r="T379" i="4"/>
  <c r="L380" i="4" a="1"/>
  <c r="L380" i="4" s="1"/>
  <c r="Z376" i="1"/>
  <c r="AB374" i="1"/>
  <c r="AD374" i="1"/>
  <c r="T379" i="1"/>
  <c r="L380" i="1" a="1"/>
  <c r="L380" i="1" s="1"/>
  <c r="S377" i="1"/>
  <c r="H378" i="1"/>
  <c r="R378" i="1"/>
  <c r="U377" i="1"/>
  <c r="X377" i="1" s="1"/>
  <c r="Y377" i="1" s="1"/>
  <c r="AC374" i="1"/>
  <c r="AA375" i="1"/>
  <c r="AF374" i="11" l="1"/>
  <c r="Z377" i="11"/>
  <c r="AD375" i="11"/>
  <c r="AB375" i="11"/>
  <c r="R379" i="11"/>
  <c r="U378" i="11"/>
  <c r="X378" i="11" s="1"/>
  <c r="Y378" i="11" s="1"/>
  <c r="S378" i="11"/>
  <c r="H379" i="11"/>
  <c r="AC375" i="11"/>
  <c r="AE375" i="11" s="1"/>
  <c r="AA376" i="11"/>
  <c r="T380" i="11"/>
  <c r="L381" i="11" a="1"/>
  <c r="L381" i="11" s="1"/>
  <c r="Z377" i="10"/>
  <c r="R379" i="10"/>
  <c r="U378" i="10"/>
  <c r="X378" i="10" s="1"/>
  <c r="Y378" i="10" s="1"/>
  <c r="S378" i="10"/>
  <c r="H379" i="10"/>
  <c r="AD375" i="10"/>
  <c r="AB375" i="10"/>
  <c r="AC375" i="10"/>
  <c r="AA376" i="10"/>
  <c r="T379" i="10"/>
  <c r="L380" i="10" a="1"/>
  <c r="L380" i="10" s="1"/>
  <c r="Z377" i="9"/>
  <c r="AD375" i="9"/>
  <c r="AB375" i="9"/>
  <c r="R379" i="9"/>
  <c r="U378" i="9"/>
  <c r="X378" i="9" s="1"/>
  <c r="Y378" i="9" s="1"/>
  <c r="S378" i="9"/>
  <c r="H379" i="9"/>
  <c r="T379" i="9"/>
  <c r="L380" i="9" a="1"/>
  <c r="L380" i="9" s="1"/>
  <c r="AC375" i="9"/>
  <c r="AA376" i="9"/>
  <c r="Z377" i="8"/>
  <c r="T380" i="8"/>
  <c r="L381" i="8" a="1"/>
  <c r="L381" i="8" s="1"/>
  <c r="S378" i="8"/>
  <c r="H379" i="8"/>
  <c r="R379" i="8"/>
  <c r="U378" i="8"/>
  <c r="X378" i="8" s="1"/>
  <c r="Y378" i="8" s="1"/>
  <c r="AC375" i="8"/>
  <c r="AA376" i="8"/>
  <c r="AD375" i="8"/>
  <c r="AB375" i="8"/>
  <c r="Z377" i="7"/>
  <c r="T379" i="7"/>
  <c r="L380" i="7" a="1"/>
  <c r="L380" i="7" s="1"/>
  <c r="R379" i="7"/>
  <c r="U378" i="7"/>
  <c r="X378" i="7" s="1"/>
  <c r="Y378" i="7" s="1"/>
  <c r="AD375" i="7"/>
  <c r="AB375" i="7"/>
  <c r="AC375" i="7"/>
  <c r="AA376" i="7"/>
  <c r="S378" i="7"/>
  <c r="H379" i="7"/>
  <c r="Z377" i="6"/>
  <c r="R379" i="6"/>
  <c r="U378" i="6"/>
  <c r="X378" i="6" s="1"/>
  <c r="Y378" i="6" s="1"/>
  <c r="AD375" i="6"/>
  <c r="AB375" i="6"/>
  <c r="T380" i="6"/>
  <c r="L381" i="6" a="1"/>
  <c r="L381" i="6" s="1"/>
  <c r="AC375" i="6"/>
  <c r="AA376" i="6"/>
  <c r="S378" i="6"/>
  <c r="H379" i="6"/>
  <c r="Z377" i="5"/>
  <c r="S378" i="5"/>
  <c r="H379" i="5"/>
  <c r="R379" i="5"/>
  <c r="U378" i="5"/>
  <c r="X378" i="5" s="1"/>
  <c r="Y378" i="5" s="1"/>
  <c r="AD375" i="5"/>
  <c r="AB375" i="5"/>
  <c r="AC375" i="5"/>
  <c r="AA376" i="5"/>
  <c r="T380" i="5"/>
  <c r="L381" i="5" a="1"/>
  <c r="L381" i="5" s="1"/>
  <c r="Z377" i="4"/>
  <c r="T380" i="4"/>
  <c r="L381" i="4" a="1"/>
  <c r="L381" i="4" s="1"/>
  <c r="AD375" i="4"/>
  <c r="AB375" i="4"/>
  <c r="R379" i="4"/>
  <c r="U378" i="4"/>
  <c r="X378" i="4" s="1"/>
  <c r="Y378" i="4" s="1"/>
  <c r="AC375" i="4"/>
  <c r="AA376" i="4"/>
  <c r="S378" i="4"/>
  <c r="H379" i="4"/>
  <c r="Z377" i="1"/>
  <c r="AD375" i="1"/>
  <c r="AB375" i="1"/>
  <c r="U378" i="1"/>
  <c r="X378" i="1" s="1"/>
  <c r="Y378" i="1" s="1"/>
  <c r="R379" i="1"/>
  <c r="S378" i="1"/>
  <c r="H379" i="1"/>
  <c r="AC375" i="1"/>
  <c r="AA376" i="1"/>
  <c r="T380" i="1"/>
  <c r="L381" i="1" a="1"/>
  <c r="L381" i="1" s="1"/>
  <c r="AF375" i="11" l="1"/>
  <c r="Z378" i="11"/>
  <c r="U379" i="11"/>
  <c r="X379" i="11" s="1"/>
  <c r="Y379" i="11" s="1"/>
  <c r="R380" i="11"/>
  <c r="L382" i="11" a="1"/>
  <c r="L382" i="11" s="1"/>
  <c r="T381" i="11"/>
  <c r="AD376" i="11"/>
  <c r="AB376" i="11"/>
  <c r="AC376" i="11"/>
  <c r="AE376" i="11" s="1"/>
  <c r="AA377" i="11"/>
  <c r="S379" i="11"/>
  <c r="H380" i="11"/>
  <c r="Z378" i="10"/>
  <c r="T380" i="10"/>
  <c r="L381" i="10" a="1"/>
  <c r="L381" i="10" s="1"/>
  <c r="AD376" i="10"/>
  <c r="AB376" i="10"/>
  <c r="U379" i="10"/>
  <c r="X379" i="10" s="1"/>
  <c r="Y379" i="10" s="1"/>
  <c r="R380" i="10"/>
  <c r="AC376" i="10"/>
  <c r="AA377" i="10"/>
  <c r="S379" i="10"/>
  <c r="H380" i="10"/>
  <c r="Z378" i="9"/>
  <c r="T380" i="9"/>
  <c r="L381" i="9" a="1"/>
  <c r="L381" i="9" s="1"/>
  <c r="AD376" i="9"/>
  <c r="AB376" i="9"/>
  <c r="S379" i="9"/>
  <c r="H380" i="9"/>
  <c r="U379" i="9"/>
  <c r="X379" i="9" s="1"/>
  <c r="Y379" i="9" s="1"/>
  <c r="R380" i="9"/>
  <c r="AC376" i="9"/>
  <c r="AA377" i="9"/>
  <c r="Z378" i="8"/>
  <c r="AD376" i="8"/>
  <c r="AB376" i="8"/>
  <c r="L382" i="8" a="1"/>
  <c r="L382" i="8" s="1"/>
  <c r="T381" i="8"/>
  <c r="AC376" i="8"/>
  <c r="AA377" i="8"/>
  <c r="U379" i="8"/>
  <c r="X379" i="8" s="1"/>
  <c r="Y379" i="8" s="1"/>
  <c r="R380" i="8"/>
  <c r="S379" i="8"/>
  <c r="H380" i="8"/>
  <c r="Z378" i="7"/>
  <c r="AD376" i="7"/>
  <c r="AB376" i="7"/>
  <c r="T380" i="7"/>
  <c r="L381" i="7" a="1"/>
  <c r="L381" i="7" s="1"/>
  <c r="AC376" i="7"/>
  <c r="AA377" i="7"/>
  <c r="S379" i="7"/>
  <c r="H380" i="7"/>
  <c r="U379" i="7"/>
  <c r="X379" i="7" s="1"/>
  <c r="Y379" i="7" s="1"/>
  <c r="R380" i="7"/>
  <c r="Z378" i="6"/>
  <c r="S379" i="6"/>
  <c r="H380" i="6"/>
  <c r="AD376" i="6"/>
  <c r="AB376" i="6"/>
  <c r="AC376" i="6"/>
  <c r="AA377" i="6"/>
  <c r="L382" i="6" a="1"/>
  <c r="L382" i="6" s="1"/>
  <c r="T381" i="6"/>
  <c r="U379" i="6"/>
  <c r="X379" i="6" s="1"/>
  <c r="Y379" i="6" s="1"/>
  <c r="R380" i="6"/>
  <c r="Z378" i="5"/>
  <c r="L382" i="5" a="1"/>
  <c r="L382" i="5" s="1"/>
  <c r="T381" i="5"/>
  <c r="AD376" i="5"/>
  <c r="AB376" i="5"/>
  <c r="U379" i="5"/>
  <c r="X379" i="5" s="1"/>
  <c r="Y379" i="5" s="1"/>
  <c r="R380" i="5"/>
  <c r="AC376" i="5"/>
  <c r="AA377" i="5"/>
  <c r="S379" i="5"/>
  <c r="H380" i="5"/>
  <c r="Z378" i="4"/>
  <c r="L382" i="4" a="1"/>
  <c r="L382" i="4" s="1"/>
  <c r="T381" i="4"/>
  <c r="AC376" i="4"/>
  <c r="AA377" i="4"/>
  <c r="S379" i="4"/>
  <c r="H380" i="4"/>
  <c r="AD376" i="4"/>
  <c r="AB376" i="4"/>
  <c r="U379" i="4"/>
  <c r="X379" i="4" s="1"/>
  <c r="Y379" i="4" s="1"/>
  <c r="R380" i="4"/>
  <c r="Z378" i="1"/>
  <c r="AD376" i="1"/>
  <c r="AB376" i="1"/>
  <c r="AC376" i="1"/>
  <c r="AA377" i="1"/>
  <c r="L382" i="1" a="1"/>
  <c r="L382" i="1" s="1"/>
  <c r="T381" i="1"/>
  <c r="H380" i="1"/>
  <c r="S379" i="1"/>
  <c r="U379" i="1"/>
  <c r="X379" i="1" s="1"/>
  <c r="Y379" i="1" s="1"/>
  <c r="R380" i="1"/>
  <c r="AF376" i="11" l="1"/>
  <c r="Z379" i="11"/>
  <c r="L383" i="11" a="1"/>
  <c r="L383" i="11" s="1"/>
  <c r="T382" i="11"/>
  <c r="U380" i="11"/>
  <c r="X380" i="11" s="1"/>
  <c r="Y380" i="11" s="1"/>
  <c r="R381" i="11"/>
  <c r="AD377" i="11"/>
  <c r="AB377" i="11"/>
  <c r="H381" i="11"/>
  <c r="S380" i="11"/>
  <c r="AC377" i="11"/>
  <c r="AE377" i="11" s="1"/>
  <c r="AA378" i="11"/>
  <c r="Z379" i="10"/>
  <c r="L382" i="10" a="1"/>
  <c r="L382" i="10" s="1"/>
  <c r="T381" i="10"/>
  <c r="H381" i="10"/>
  <c r="S380" i="10"/>
  <c r="AD377" i="10"/>
  <c r="AB377" i="10"/>
  <c r="AC377" i="10"/>
  <c r="AA378" i="10"/>
  <c r="U380" i="10"/>
  <c r="X380" i="10" s="1"/>
  <c r="Y380" i="10" s="1"/>
  <c r="R381" i="10"/>
  <c r="Z379" i="9"/>
  <c r="AD377" i="9"/>
  <c r="AB377" i="9"/>
  <c r="H381" i="9"/>
  <c r="S380" i="9"/>
  <c r="L382" i="9" a="1"/>
  <c r="L382" i="9" s="1"/>
  <c r="T381" i="9"/>
  <c r="AC377" i="9"/>
  <c r="AA378" i="9"/>
  <c r="U380" i="9"/>
  <c r="X380" i="9" s="1"/>
  <c r="Y380" i="9" s="1"/>
  <c r="R381" i="9"/>
  <c r="Z379" i="8"/>
  <c r="U380" i="8"/>
  <c r="X380" i="8" s="1"/>
  <c r="Y380" i="8" s="1"/>
  <c r="R381" i="8"/>
  <c r="H381" i="8"/>
  <c r="S380" i="8"/>
  <c r="AD377" i="8"/>
  <c r="AB377" i="8"/>
  <c r="AC377" i="8"/>
  <c r="AA378" i="8"/>
  <c r="L383" i="8" a="1"/>
  <c r="L383" i="8" s="1"/>
  <c r="T382" i="8"/>
  <c r="Z379" i="7"/>
  <c r="U380" i="7"/>
  <c r="X380" i="7" s="1"/>
  <c r="Y380" i="7" s="1"/>
  <c r="R381" i="7"/>
  <c r="H381" i="7"/>
  <c r="S380" i="7"/>
  <c r="AD377" i="7"/>
  <c r="AB377" i="7"/>
  <c r="AC377" i="7"/>
  <c r="AA378" i="7"/>
  <c r="L382" i="7" a="1"/>
  <c r="L382" i="7" s="1"/>
  <c r="T381" i="7"/>
  <c r="Z379" i="6"/>
  <c r="L383" i="6" a="1"/>
  <c r="L383" i="6" s="1"/>
  <c r="T382" i="6"/>
  <c r="AC377" i="6"/>
  <c r="AA378" i="6"/>
  <c r="U380" i="6"/>
  <c r="X380" i="6" s="1"/>
  <c r="Y380" i="6" s="1"/>
  <c r="R381" i="6"/>
  <c r="AD377" i="6"/>
  <c r="AB377" i="6"/>
  <c r="H381" i="6"/>
  <c r="S380" i="6"/>
  <c r="Z379" i="5"/>
  <c r="AD377" i="5"/>
  <c r="AB377" i="5"/>
  <c r="H381" i="5"/>
  <c r="S380" i="5"/>
  <c r="U380" i="5"/>
  <c r="X380" i="5" s="1"/>
  <c r="Y380" i="5" s="1"/>
  <c r="R381" i="5"/>
  <c r="AC377" i="5"/>
  <c r="AA378" i="5"/>
  <c r="L383" i="5" a="1"/>
  <c r="L383" i="5" s="1"/>
  <c r="T382" i="5"/>
  <c r="Z379" i="4"/>
  <c r="U380" i="4"/>
  <c r="X380" i="4" s="1"/>
  <c r="Y380" i="4" s="1"/>
  <c r="R381" i="4"/>
  <c r="H381" i="4"/>
  <c r="S380" i="4"/>
  <c r="AD377" i="4"/>
  <c r="AB377" i="4"/>
  <c r="AC377" i="4"/>
  <c r="AA378" i="4"/>
  <c r="L383" i="4" a="1"/>
  <c r="L383" i="4" s="1"/>
  <c r="T382" i="4"/>
  <c r="Z379" i="1"/>
  <c r="U380" i="1"/>
  <c r="X380" i="1" s="1"/>
  <c r="Y380" i="1" s="1"/>
  <c r="R381" i="1"/>
  <c r="H381" i="1"/>
  <c r="S380" i="1"/>
  <c r="AD377" i="1"/>
  <c r="AB377" i="1"/>
  <c r="L383" i="1" a="1"/>
  <c r="L383" i="1" s="1"/>
  <c r="T382" i="1"/>
  <c r="AC377" i="1"/>
  <c r="AA378" i="1"/>
  <c r="AF377" i="11" l="1"/>
  <c r="Z380" i="11"/>
  <c r="AD378" i="11"/>
  <c r="AB378" i="11"/>
  <c r="U381" i="11"/>
  <c r="X381" i="11" s="1"/>
  <c r="Y381" i="11" s="1"/>
  <c r="R382" i="11"/>
  <c r="L384" i="11" a="1"/>
  <c r="L384" i="11" s="1"/>
  <c r="T383" i="11"/>
  <c r="AC378" i="11"/>
  <c r="AE378" i="11" s="1"/>
  <c r="AA379" i="11"/>
  <c r="H382" i="11"/>
  <c r="S381" i="11"/>
  <c r="Z380" i="10"/>
  <c r="U381" i="10"/>
  <c r="X381" i="10" s="1"/>
  <c r="Y381" i="10" s="1"/>
  <c r="R382" i="10"/>
  <c r="L383" i="10" a="1"/>
  <c r="L383" i="10" s="1"/>
  <c r="T382" i="10"/>
  <c r="AC378" i="10"/>
  <c r="AA379" i="10"/>
  <c r="AD378" i="10"/>
  <c r="AB378" i="10"/>
  <c r="H382" i="10"/>
  <c r="S381" i="10"/>
  <c r="Z380" i="9"/>
  <c r="AD378" i="9"/>
  <c r="AB378" i="9"/>
  <c r="U381" i="9"/>
  <c r="X381" i="9" s="1"/>
  <c r="Y381" i="9" s="1"/>
  <c r="R382" i="9"/>
  <c r="H382" i="9"/>
  <c r="S381" i="9"/>
  <c r="L383" i="9" a="1"/>
  <c r="L383" i="9" s="1"/>
  <c r="T382" i="9"/>
  <c r="AC378" i="9"/>
  <c r="AA379" i="9"/>
  <c r="Z380" i="8"/>
  <c r="U381" i="8"/>
  <c r="X381" i="8" s="1"/>
  <c r="Y381" i="8" s="1"/>
  <c r="R382" i="8"/>
  <c r="L384" i="8" a="1"/>
  <c r="L384" i="8" s="1"/>
  <c r="T383" i="8"/>
  <c r="H382" i="8"/>
  <c r="S381" i="8"/>
  <c r="AC378" i="8"/>
  <c r="AA379" i="8"/>
  <c r="AD378" i="8"/>
  <c r="AB378" i="8"/>
  <c r="Z380" i="7"/>
  <c r="L383" i="7" a="1"/>
  <c r="L383" i="7" s="1"/>
  <c r="T382" i="7"/>
  <c r="U381" i="7"/>
  <c r="X381" i="7" s="1"/>
  <c r="Y381" i="7" s="1"/>
  <c r="R382" i="7"/>
  <c r="AC378" i="7"/>
  <c r="AA379" i="7"/>
  <c r="AD378" i="7"/>
  <c r="AB378" i="7"/>
  <c r="H382" i="7"/>
  <c r="S381" i="7"/>
  <c r="Z380" i="6"/>
  <c r="H382" i="6"/>
  <c r="S381" i="6"/>
  <c r="U381" i="6"/>
  <c r="X381" i="6" s="1"/>
  <c r="Y381" i="6" s="1"/>
  <c r="R382" i="6"/>
  <c r="AD378" i="6"/>
  <c r="AB378" i="6"/>
  <c r="AC378" i="6"/>
  <c r="AA379" i="6"/>
  <c r="L384" i="6" a="1"/>
  <c r="L384" i="6" s="1"/>
  <c r="T383" i="6"/>
  <c r="Z380" i="5"/>
  <c r="L384" i="5" a="1"/>
  <c r="L384" i="5" s="1"/>
  <c r="T383" i="5"/>
  <c r="AD378" i="5"/>
  <c r="AB378" i="5"/>
  <c r="H382" i="5"/>
  <c r="S381" i="5"/>
  <c r="AC378" i="5"/>
  <c r="AA379" i="5"/>
  <c r="U381" i="5"/>
  <c r="X381" i="5" s="1"/>
  <c r="Y381" i="5" s="1"/>
  <c r="R382" i="5"/>
  <c r="Z380" i="4"/>
  <c r="AD378" i="4"/>
  <c r="AB378" i="4"/>
  <c r="L384" i="4" a="1"/>
  <c r="L384" i="4" s="1"/>
  <c r="T383" i="4"/>
  <c r="U381" i="4"/>
  <c r="X381" i="4" s="1"/>
  <c r="Y381" i="4" s="1"/>
  <c r="R382" i="4"/>
  <c r="H382" i="4"/>
  <c r="S381" i="4"/>
  <c r="AC378" i="4"/>
  <c r="AA379" i="4"/>
  <c r="Z380" i="1"/>
  <c r="L384" i="1" a="1"/>
  <c r="L384" i="1" s="1"/>
  <c r="T383" i="1"/>
  <c r="AD378" i="1"/>
  <c r="AB378" i="1"/>
  <c r="U381" i="1"/>
  <c r="X381" i="1" s="1"/>
  <c r="Y381" i="1" s="1"/>
  <c r="R382" i="1"/>
  <c r="H382" i="1"/>
  <c r="S381" i="1"/>
  <c r="AC378" i="1"/>
  <c r="AA379" i="1"/>
  <c r="AF378" i="11" l="1"/>
  <c r="Z381" i="11"/>
  <c r="L385" i="11" a="1"/>
  <c r="L385" i="11" s="1"/>
  <c r="T385" i="11" s="1"/>
  <c r="T384" i="11"/>
  <c r="AD379" i="11"/>
  <c r="AB379" i="11"/>
  <c r="AC379" i="11"/>
  <c r="AE379" i="11" s="1"/>
  <c r="AA380" i="11"/>
  <c r="H383" i="11"/>
  <c r="S382" i="11"/>
  <c r="U382" i="11"/>
  <c r="X382" i="11" s="1"/>
  <c r="Y382" i="11" s="1"/>
  <c r="R383" i="11"/>
  <c r="Z381" i="10"/>
  <c r="U382" i="10"/>
  <c r="X382" i="10" s="1"/>
  <c r="Y382" i="10" s="1"/>
  <c r="R383" i="10"/>
  <c r="L384" i="10" a="1"/>
  <c r="L384" i="10" s="1"/>
  <c r="T383" i="10"/>
  <c r="AC379" i="10"/>
  <c r="AA380" i="10"/>
  <c r="H383" i="10"/>
  <c r="S382" i="10"/>
  <c r="AD379" i="10"/>
  <c r="AB379" i="10"/>
  <c r="Z381" i="9"/>
  <c r="H383" i="9"/>
  <c r="S382" i="9"/>
  <c r="AD379" i="9"/>
  <c r="AB379" i="9"/>
  <c r="L384" i="9" a="1"/>
  <c r="L384" i="9" s="1"/>
  <c r="T383" i="9"/>
  <c r="AC379" i="9"/>
  <c r="AA380" i="9"/>
  <c r="U382" i="9"/>
  <c r="X382" i="9" s="1"/>
  <c r="Y382" i="9" s="1"/>
  <c r="R383" i="9"/>
  <c r="Z381" i="8"/>
  <c r="AD379" i="8"/>
  <c r="AB379" i="8"/>
  <c r="L385" i="8" a="1"/>
  <c r="L385" i="8" s="1"/>
  <c r="T385" i="8" s="1"/>
  <c r="T384" i="8"/>
  <c r="AC379" i="8"/>
  <c r="AA380" i="8"/>
  <c r="H383" i="8"/>
  <c r="S382" i="8"/>
  <c r="U382" i="8"/>
  <c r="X382" i="8" s="1"/>
  <c r="Y382" i="8" s="1"/>
  <c r="R383" i="8"/>
  <c r="Z381" i="7"/>
  <c r="L384" i="7" a="1"/>
  <c r="L384" i="7" s="1"/>
  <c r="T383" i="7"/>
  <c r="H383" i="7"/>
  <c r="S382" i="7"/>
  <c r="U382" i="7"/>
  <c r="X382" i="7" s="1"/>
  <c r="Y382" i="7" s="1"/>
  <c r="R383" i="7"/>
  <c r="AC379" i="7"/>
  <c r="AA380" i="7"/>
  <c r="AD379" i="7"/>
  <c r="AB379" i="7"/>
  <c r="Z381" i="6"/>
  <c r="L385" i="6" a="1"/>
  <c r="L385" i="6" s="1"/>
  <c r="T385" i="6" s="1"/>
  <c r="T384" i="6"/>
  <c r="U382" i="6"/>
  <c r="X382" i="6" s="1"/>
  <c r="Y382" i="6" s="1"/>
  <c r="R383" i="6"/>
  <c r="AC379" i="6"/>
  <c r="AA380" i="6"/>
  <c r="AD379" i="6"/>
  <c r="AB379" i="6"/>
  <c r="H383" i="6"/>
  <c r="S382" i="6"/>
  <c r="Z381" i="5"/>
  <c r="U382" i="5"/>
  <c r="X382" i="5" s="1"/>
  <c r="Y382" i="5" s="1"/>
  <c r="R383" i="5"/>
  <c r="AD379" i="5"/>
  <c r="AB379" i="5"/>
  <c r="H383" i="5"/>
  <c r="S382" i="5"/>
  <c r="AC379" i="5"/>
  <c r="AA380" i="5"/>
  <c r="L385" i="5" a="1"/>
  <c r="L385" i="5" s="1"/>
  <c r="T385" i="5" s="1"/>
  <c r="T384" i="5"/>
  <c r="Z381" i="4"/>
  <c r="AD379" i="4"/>
  <c r="AB379" i="4"/>
  <c r="L385" i="4" a="1"/>
  <c r="L385" i="4" s="1"/>
  <c r="T385" i="4" s="1"/>
  <c r="T384" i="4"/>
  <c r="AC379" i="4"/>
  <c r="AA380" i="4"/>
  <c r="H383" i="4"/>
  <c r="S382" i="4"/>
  <c r="U382" i="4"/>
  <c r="X382" i="4" s="1"/>
  <c r="Y382" i="4" s="1"/>
  <c r="R383" i="4"/>
  <c r="Z381" i="1"/>
  <c r="AD379" i="1"/>
  <c r="AB379" i="1"/>
  <c r="U382" i="1"/>
  <c r="X382" i="1" s="1"/>
  <c r="Y382" i="1" s="1"/>
  <c r="R383" i="1"/>
  <c r="H383" i="1"/>
  <c r="S382" i="1"/>
  <c r="L385" i="1" a="1"/>
  <c r="L385" i="1" s="1"/>
  <c r="T385" i="1" s="1"/>
  <c r="T384" i="1"/>
  <c r="AC379" i="1"/>
  <c r="AA380" i="1"/>
  <c r="AF379" i="11" l="1"/>
  <c r="Z382" i="11"/>
  <c r="U383" i="11"/>
  <c r="X383" i="11" s="1"/>
  <c r="Y383" i="11" s="1"/>
  <c r="R384" i="11"/>
  <c r="AD380" i="11"/>
  <c r="AB380" i="11"/>
  <c r="AC380" i="11"/>
  <c r="AE380" i="11" s="1"/>
  <c r="AA381" i="11"/>
  <c r="H384" i="11"/>
  <c r="S383" i="11"/>
  <c r="Z382" i="10"/>
  <c r="H384" i="10"/>
  <c r="S383" i="10"/>
  <c r="U383" i="10"/>
  <c r="X383" i="10" s="1"/>
  <c r="Y383" i="10" s="1"/>
  <c r="R384" i="10"/>
  <c r="L385" i="10" a="1"/>
  <c r="L385" i="10" s="1"/>
  <c r="T385" i="10" s="1"/>
  <c r="T384" i="10"/>
  <c r="AC380" i="10"/>
  <c r="AA381" i="10"/>
  <c r="AD380" i="10"/>
  <c r="AB380" i="10"/>
  <c r="Z382" i="9"/>
  <c r="AD380" i="9"/>
  <c r="AB380" i="9"/>
  <c r="L385" i="9" a="1"/>
  <c r="L385" i="9" s="1"/>
  <c r="T385" i="9" s="1"/>
  <c r="T384" i="9"/>
  <c r="H384" i="9"/>
  <c r="S383" i="9"/>
  <c r="U383" i="9"/>
  <c r="X383" i="9" s="1"/>
  <c r="Y383" i="9" s="1"/>
  <c r="R384" i="9"/>
  <c r="AC380" i="9"/>
  <c r="AA381" i="9"/>
  <c r="Z382" i="8"/>
  <c r="AD380" i="8"/>
  <c r="AB380" i="8"/>
  <c r="U383" i="8"/>
  <c r="X383" i="8" s="1"/>
  <c r="Y383" i="8" s="1"/>
  <c r="R384" i="8"/>
  <c r="AC380" i="8"/>
  <c r="AA381" i="8"/>
  <c r="H384" i="8"/>
  <c r="S383" i="8"/>
  <c r="Z382" i="7"/>
  <c r="U383" i="7"/>
  <c r="X383" i="7" s="1"/>
  <c r="Y383" i="7" s="1"/>
  <c r="R384" i="7"/>
  <c r="L385" i="7" a="1"/>
  <c r="L385" i="7" s="1"/>
  <c r="T385" i="7" s="1"/>
  <c r="T384" i="7"/>
  <c r="H384" i="7"/>
  <c r="S383" i="7"/>
  <c r="AC380" i="7"/>
  <c r="AA381" i="7"/>
  <c r="AD380" i="7"/>
  <c r="AB380" i="7"/>
  <c r="Z382" i="6"/>
  <c r="H384" i="6"/>
  <c r="S383" i="6"/>
  <c r="AD380" i="6"/>
  <c r="AB380" i="6"/>
  <c r="U383" i="6"/>
  <c r="X383" i="6" s="1"/>
  <c r="Y383" i="6" s="1"/>
  <c r="R384" i="6"/>
  <c r="AC380" i="6"/>
  <c r="AA381" i="6"/>
  <c r="Z382" i="5"/>
  <c r="AD380" i="5"/>
  <c r="AB380" i="5"/>
  <c r="U383" i="5"/>
  <c r="X383" i="5" s="1"/>
  <c r="Y383" i="5" s="1"/>
  <c r="R384" i="5"/>
  <c r="AC380" i="5"/>
  <c r="AA381" i="5"/>
  <c r="H384" i="5"/>
  <c r="S383" i="5"/>
  <c r="Z382" i="4"/>
  <c r="U383" i="4"/>
  <c r="X383" i="4" s="1"/>
  <c r="Y383" i="4" s="1"/>
  <c r="R384" i="4"/>
  <c r="H384" i="4"/>
  <c r="S383" i="4"/>
  <c r="AD380" i="4"/>
  <c r="AB380" i="4"/>
  <c r="AC380" i="4"/>
  <c r="AA381" i="4"/>
  <c r="Z382" i="1"/>
  <c r="U383" i="1"/>
  <c r="X383" i="1" s="1"/>
  <c r="Y383" i="1" s="1"/>
  <c r="R384" i="1"/>
  <c r="AD380" i="1"/>
  <c r="AB380" i="1"/>
  <c r="H384" i="1"/>
  <c r="S383" i="1"/>
  <c r="AA381" i="1"/>
  <c r="AC380" i="1"/>
  <c r="AF380" i="11" l="1"/>
  <c r="Z383" i="11"/>
  <c r="H385" i="11"/>
  <c r="S385" i="11" s="1"/>
  <c r="S384" i="11"/>
  <c r="AB381" i="11"/>
  <c r="AD381" i="11"/>
  <c r="R385" i="11"/>
  <c r="U385" i="11" s="1"/>
  <c r="X385" i="11" s="1"/>
  <c r="U384" i="11"/>
  <c r="X384" i="11" s="1"/>
  <c r="Y384" i="11" s="1"/>
  <c r="AA382" i="11"/>
  <c r="AC381" i="11"/>
  <c r="AE381" i="11" s="1"/>
  <c r="Z383" i="10"/>
  <c r="H385" i="10"/>
  <c r="S385" i="10" s="1"/>
  <c r="S384" i="10"/>
  <c r="R385" i="10"/>
  <c r="U385" i="10" s="1"/>
  <c r="X385" i="10" s="1"/>
  <c r="U384" i="10"/>
  <c r="X384" i="10" s="1"/>
  <c r="Y384" i="10" s="1"/>
  <c r="AA382" i="10"/>
  <c r="AC381" i="10"/>
  <c r="AB381" i="10"/>
  <c r="AD381" i="10"/>
  <c r="Z383" i="9"/>
  <c r="AD381" i="9"/>
  <c r="AB381" i="9"/>
  <c r="H385" i="9"/>
  <c r="S385" i="9" s="1"/>
  <c r="S384" i="9"/>
  <c r="R385" i="9"/>
  <c r="U385" i="9" s="1"/>
  <c r="X385" i="9" s="1"/>
  <c r="U384" i="9"/>
  <c r="X384" i="9" s="1"/>
  <c r="Y384" i="9" s="1"/>
  <c r="AA382" i="9"/>
  <c r="AC381" i="9"/>
  <c r="Z383" i="8"/>
  <c r="AD381" i="8"/>
  <c r="AB381" i="8"/>
  <c r="R385" i="8"/>
  <c r="U385" i="8" s="1"/>
  <c r="X385" i="8" s="1"/>
  <c r="U384" i="8"/>
  <c r="X384" i="8" s="1"/>
  <c r="Y384" i="8" s="1"/>
  <c r="AA382" i="8"/>
  <c r="AC381" i="8"/>
  <c r="H385" i="8"/>
  <c r="S385" i="8" s="1"/>
  <c r="S384" i="8"/>
  <c r="Z383" i="7"/>
  <c r="AD381" i="7"/>
  <c r="AB381" i="7"/>
  <c r="H385" i="7"/>
  <c r="S385" i="7" s="1"/>
  <c r="S384" i="7"/>
  <c r="R385" i="7"/>
  <c r="U385" i="7" s="1"/>
  <c r="X385" i="7" s="1"/>
  <c r="U384" i="7"/>
  <c r="X384" i="7" s="1"/>
  <c r="Y384" i="7" s="1"/>
  <c r="AA382" i="7"/>
  <c r="AC381" i="7"/>
  <c r="Z383" i="6"/>
  <c r="R385" i="6"/>
  <c r="U385" i="6" s="1"/>
  <c r="X385" i="6" s="1"/>
  <c r="U384" i="6"/>
  <c r="X384" i="6" s="1"/>
  <c r="Y384" i="6" s="1"/>
  <c r="AA382" i="6"/>
  <c r="AC381" i="6"/>
  <c r="AD381" i="6"/>
  <c r="AB381" i="6"/>
  <c r="H385" i="6"/>
  <c r="S385" i="6" s="1"/>
  <c r="S384" i="6"/>
  <c r="Z383" i="5"/>
  <c r="AD381" i="5"/>
  <c r="AB381" i="5"/>
  <c r="R385" i="5"/>
  <c r="U385" i="5" s="1"/>
  <c r="X385" i="5" s="1"/>
  <c r="U384" i="5"/>
  <c r="X384" i="5" s="1"/>
  <c r="Y384" i="5" s="1"/>
  <c r="AA382" i="5"/>
  <c r="AC381" i="5"/>
  <c r="H385" i="5"/>
  <c r="S385" i="5" s="1"/>
  <c r="S384" i="5"/>
  <c r="Z383" i="4"/>
  <c r="R385" i="4"/>
  <c r="U385" i="4" s="1"/>
  <c r="X385" i="4" s="1"/>
  <c r="U384" i="4"/>
  <c r="X384" i="4" s="1"/>
  <c r="Y384" i="4" s="1"/>
  <c r="AD381" i="4"/>
  <c r="AB381" i="4"/>
  <c r="H385" i="4"/>
  <c r="S385" i="4" s="1"/>
  <c r="S384" i="4"/>
  <c r="AA382" i="4"/>
  <c r="AC381" i="4"/>
  <c r="Z383" i="1"/>
  <c r="AA382" i="1"/>
  <c r="AC381" i="1"/>
  <c r="AD381" i="1"/>
  <c r="AB381" i="1"/>
  <c r="H385" i="1"/>
  <c r="S385" i="1" s="1"/>
  <c r="S384" i="1"/>
  <c r="R385" i="1"/>
  <c r="U385" i="1" s="1"/>
  <c r="X385" i="1" s="1"/>
  <c r="U384" i="1"/>
  <c r="X384" i="1" s="1"/>
  <c r="Y384" i="1" s="1"/>
  <c r="AF381" i="11" l="1"/>
  <c r="Y385" i="11"/>
  <c r="Z385" i="11" s="1"/>
  <c r="Z384" i="11"/>
  <c r="AB382" i="11"/>
  <c r="AD382" i="11"/>
  <c r="AA383" i="11"/>
  <c r="AC382" i="11"/>
  <c r="AE382" i="11" s="1"/>
  <c r="Y385" i="10"/>
  <c r="Z385" i="10" s="1"/>
  <c r="Z384" i="10"/>
  <c r="AB382" i="10"/>
  <c r="AD382" i="10"/>
  <c r="AA383" i="10"/>
  <c r="AC382" i="10"/>
  <c r="Y385" i="9"/>
  <c r="Z385" i="9" s="1"/>
  <c r="Z384" i="9"/>
  <c r="AB382" i="9"/>
  <c r="AD382" i="9"/>
  <c r="AA383" i="9"/>
  <c r="AC382" i="9"/>
  <c r="Y385" i="8"/>
  <c r="Z385" i="8" s="1"/>
  <c r="Z384" i="8"/>
  <c r="AB382" i="8"/>
  <c r="AD382" i="8"/>
  <c r="AA383" i="8"/>
  <c r="AC382" i="8"/>
  <c r="Y385" i="7"/>
  <c r="Z385" i="7" s="1"/>
  <c r="Z384" i="7"/>
  <c r="AB382" i="7"/>
  <c r="AD382" i="7"/>
  <c r="AA383" i="7"/>
  <c r="AC382" i="7"/>
  <c r="Y385" i="6"/>
  <c r="Z385" i="6" s="1"/>
  <c r="Z384" i="6"/>
  <c r="AA383" i="6"/>
  <c r="AC382" i="6"/>
  <c r="AB382" i="6"/>
  <c r="AD382" i="6"/>
  <c r="Y385" i="5"/>
  <c r="Z385" i="5" s="1"/>
  <c r="Z384" i="5"/>
  <c r="AB382" i="5"/>
  <c r="AD382" i="5"/>
  <c r="AA383" i="5"/>
  <c r="AC382" i="5"/>
  <c r="Y385" i="4"/>
  <c r="Z385" i="4" s="1"/>
  <c r="Z384" i="4"/>
  <c r="AA383" i="4"/>
  <c r="AC382" i="4"/>
  <c r="AB382" i="4"/>
  <c r="AD382" i="4"/>
  <c r="Y385" i="1"/>
  <c r="Z385" i="1" s="1"/>
  <c r="Z384" i="1"/>
  <c r="AC382" i="1"/>
  <c r="AA383" i="1"/>
  <c r="AB382" i="1"/>
  <c r="AD382" i="1"/>
  <c r="AF382" i="11" l="1"/>
  <c r="AC383" i="11"/>
  <c r="AE383" i="11" s="1"/>
  <c r="AA384" i="11"/>
  <c r="AD383" i="11"/>
  <c r="AB383" i="11"/>
  <c r="AC384" i="11"/>
  <c r="AC385" i="11" s="1"/>
  <c r="AA385" i="11"/>
  <c r="AC383" i="10"/>
  <c r="AA384" i="10"/>
  <c r="AD383" i="10"/>
  <c r="AB383" i="10"/>
  <c r="AC384" i="10"/>
  <c r="AC385" i="10" s="1"/>
  <c r="AA385" i="10"/>
  <c r="AD383" i="9"/>
  <c r="AB383" i="9"/>
  <c r="AC383" i="9"/>
  <c r="AC384" i="9" s="1"/>
  <c r="AC385" i="9" s="1"/>
  <c r="AA384" i="9"/>
  <c r="AA385" i="9" s="1"/>
  <c r="AD383" i="8"/>
  <c r="AB383" i="8"/>
  <c r="AC383" i="8"/>
  <c r="AA384" i="8"/>
  <c r="AA385" i="8" s="1"/>
  <c r="AC384" i="8"/>
  <c r="AC385" i="8" s="1"/>
  <c r="AC383" i="7"/>
  <c r="AA384" i="7"/>
  <c r="AD383" i="7"/>
  <c r="AB383" i="7"/>
  <c r="AC384" i="7"/>
  <c r="AC385" i="7" s="1"/>
  <c r="AA385" i="7"/>
  <c r="AD383" i="6"/>
  <c r="AB383" i="6"/>
  <c r="AC383" i="6"/>
  <c r="AC384" i="6" s="1"/>
  <c r="AC385" i="6" s="1"/>
  <c r="AA384" i="6"/>
  <c r="AA385" i="6" s="1"/>
  <c r="AD383" i="5"/>
  <c r="AB383" i="5"/>
  <c r="AC383" i="5"/>
  <c r="AA384" i="5"/>
  <c r="AA385" i="5" s="1"/>
  <c r="AC384" i="5"/>
  <c r="AC385" i="5" s="1"/>
  <c r="AD383" i="4"/>
  <c r="AB383" i="4"/>
  <c r="AC383" i="4"/>
  <c r="AA384" i="4"/>
  <c r="AA385" i="4" s="1"/>
  <c r="AC384" i="4"/>
  <c r="AC385" i="4" s="1"/>
  <c r="AD383" i="1"/>
  <c r="AB383" i="1"/>
  <c r="AC383" i="1"/>
  <c r="AC384" i="1" s="1"/>
  <c r="AC385" i="1" s="1"/>
  <c r="AA384" i="1"/>
  <c r="AA385" i="1" s="1"/>
  <c r="AF383" i="11" l="1"/>
  <c r="AJ1" i="3" s="1" a="1"/>
  <c r="AJ1" i="3" s="1"/>
  <c r="AE385" i="11"/>
  <c r="AF385" i="11" s="1"/>
  <c r="AE384" i="11"/>
  <c r="AF384" i="11" s="1"/>
  <c r="AD385" i="11"/>
  <c r="AI1" i="3" s="1" a="1"/>
  <c r="AI1" i="3" s="1"/>
  <c r="AB385" i="11"/>
  <c r="AD384" i="11"/>
  <c r="AB384" i="11"/>
  <c r="AD384" i="10"/>
  <c r="AB384" i="10"/>
  <c r="AD385" i="10"/>
  <c r="AE1" i="3" s="1" a="1"/>
  <c r="AE1" i="3" s="1"/>
  <c r="AB385" i="10"/>
  <c r="AD385" i="9"/>
  <c r="AA1" i="3" s="1" a="1"/>
  <c r="AA1" i="3" s="1"/>
  <c r="AB385" i="9"/>
  <c r="AD384" i="9"/>
  <c r="AB384" i="9"/>
  <c r="AD384" i="8"/>
  <c r="AB384" i="8"/>
  <c r="AD385" i="8"/>
  <c r="W1" i="3" s="1" a="1"/>
  <c r="W1" i="3" s="1"/>
  <c r="AB385" i="8"/>
  <c r="AD384" i="7"/>
  <c r="AB384" i="7"/>
  <c r="AD385" i="7"/>
  <c r="S1" i="3" s="1" a="1"/>
  <c r="S1" i="3" s="1"/>
  <c r="AB385" i="7"/>
  <c r="AD385" i="6"/>
  <c r="O1" i="3" s="1" a="1"/>
  <c r="O1" i="3" s="1"/>
  <c r="AB385" i="6"/>
  <c r="AD384" i="6"/>
  <c r="AB384" i="6"/>
  <c r="AD385" i="5"/>
  <c r="K1" i="3" s="1" a="1"/>
  <c r="K1" i="3" s="1"/>
  <c r="AB385" i="5"/>
  <c r="AD384" i="5"/>
  <c r="AB384" i="5"/>
  <c r="AD385" i="4"/>
  <c r="G1" i="3" s="1" a="1"/>
  <c r="G1" i="3" s="1"/>
  <c r="AB385" i="4"/>
  <c r="AD384" i="4"/>
  <c r="AB384" i="4"/>
  <c r="AD385" i="1"/>
  <c r="AB385" i="1"/>
  <c r="AD384" i="1"/>
  <c r="AB38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<sst xmlns="http://schemas.openxmlformats.org/spreadsheetml/2006/main" count="321" uniqueCount="85">
  <si>
    <t>date</t>
  </si>
  <si>
    <t>days since data</t>
  </si>
  <si>
    <t>daily 1st doses</t>
  </si>
  <si>
    <t>7da 1st doses</t>
  </si>
  <si>
    <t>trendline 1st doses</t>
  </si>
  <si>
    <t>follows trend until xxx</t>
  </si>
  <si>
    <t>predicted 1st doses</t>
  </si>
  <si>
    <t>daily 2nd doses</t>
  </si>
  <si>
    <t>7da 2nd doses</t>
  </si>
  <si>
    <t>predicted 2nd doses</t>
  </si>
  <si>
    <t>total doses</t>
  </si>
  <si>
    <t>7da total doses</t>
  </si>
  <si>
    <t>Trendline total doses</t>
  </si>
  <si>
    <t>Follows trend until xxx</t>
  </si>
  <si>
    <t>predicted total doses</t>
  </si>
  <si>
    <t>1st doses</t>
  </si>
  <si>
    <t>2nd doses</t>
  </si>
  <si>
    <t>predicted 2nd doses, but mar23=dec27</t>
  </si>
  <si>
    <t>predicted new 2nd doses</t>
  </si>
  <si>
    <t>therefore new 1st doses</t>
  </si>
  <si>
    <t>predicted 1st doses, but taking into account the second doses we have to do</t>
  </si>
  <si>
    <t>1st doses but starts up again after 2nd doses catch up</t>
  </si>
  <si>
    <t>1st doses differnece</t>
  </si>
  <si>
    <t>2nd doses but starts up again after 1st doses complete</t>
  </si>
  <si>
    <t>immunity</t>
  </si>
  <si>
    <t>Groups 1-4</t>
  </si>
  <si>
    <t>Groups 5-9</t>
  </si>
  <si>
    <t>All Adults</t>
  </si>
  <si>
    <t>1st limit</t>
  </si>
  <si>
    <t>current 7 day avarage</t>
  </si>
  <si>
    <t>current cumulative</t>
  </si>
  <si>
    <t>total limit</t>
  </si>
  <si>
    <t>k/day</t>
  </si>
  <si>
    <t>you can only edit it if you save a copy unfortunately</t>
  </si>
  <si>
    <t>edit cell B1 (top left) to see the effects it has</t>
  </si>
  <si>
    <t>the graph doesnt work properly under 450k/day though</t>
  </si>
  <si>
    <t>first</t>
  </si>
  <si>
    <t>second</t>
  </si>
  <si>
    <t>firstEstimate</t>
  </si>
  <si>
    <t>secondEstimate</t>
  </si>
  <si>
    <t>immunityEstimate</t>
  </si>
  <si>
    <t>ivvfirstEstimate</t>
  </si>
  <si>
    <t>ivvsecondEstimate</t>
  </si>
  <si>
    <t>ivvimmunityEstimate</t>
  </si>
  <si>
    <t>vvsecondEstimate</t>
  </si>
  <si>
    <t>vfirstEstimate</t>
  </si>
  <si>
    <t>vsecondEstimate</t>
  </si>
  <si>
    <t>vimmunityEstimate</t>
  </si>
  <si>
    <t>vvfirstestimate</t>
  </si>
  <si>
    <t>vvimmunityEstimate</t>
  </si>
  <si>
    <t>vifirstEstimate</t>
  </si>
  <si>
    <t>visecondEstimate</t>
  </si>
  <si>
    <t>viimmunityEstimate</t>
  </si>
  <si>
    <t>vivfirstEstimate</t>
  </si>
  <si>
    <t>vivsecondEstimate</t>
  </si>
  <si>
    <t>vivimmunityEstimate</t>
  </si>
  <si>
    <t>viifirstEstimate</t>
  </si>
  <si>
    <t>viisecondEstimate</t>
  </si>
  <si>
    <t>viiimmunityEstimate</t>
  </si>
  <si>
    <t>viivfirstEstimate</t>
  </si>
  <si>
    <t>viivsecondEstimate</t>
  </si>
  <si>
    <t>viivimmunityEstimate</t>
  </si>
  <si>
    <t>viiifirstEstimate</t>
  </si>
  <si>
    <t>viiisecondEstimate</t>
  </si>
  <si>
    <t>viiiimmunityEstimate</t>
  </si>
  <si>
    <t>galladults</t>
  </si>
  <si>
    <t>gfivetonine</t>
  </si>
  <si>
    <t>gonetofour</t>
  </si>
  <si>
    <t>ivvpredicteddaily</t>
  </si>
  <si>
    <t>ivvdaily</t>
  </si>
  <si>
    <t>vdaily</t>
  </si>
  <si>
    <t>vvdaily</t>
  </si>
  <si>
    <t>vidaily</t>
  </si>
  <si>
    <t>viidaily</t>
  </si>
  <si>
    <t>vivdaily</t>
  </si>
  <si>
    <t>viivdaily</t>
  </si>
  <si>
    <t>viiidaily</t>
  </si>
  <si>
    <t>vpredicteddaily</t>
  </si>
  <si>
    <t>vvpredicteddaily</t>
  </si>
  <si>
    <t>vipredicteddaily</t>
  </si>
  <si>
    <t>vivpredicteddaily</t>
  </si>
  <si>
    <t>viipredicteddaily</t>
  </si>
  <si>
    <t>viivpredicteddaily</t>
  </si>
  <si>
    <t>viiipredicteddaily</t>
  </si>
  <si>
    <t>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</si>
</sst>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9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FFC000"/>
        <bgColor rgb="FFFFC0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 style="thick">
        <color indexed="64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164" fontId="1" fillId="0" borderId="0" xfId="0" applyNumberFormat="1" applyFont="1"/>
    <xf numFmtId="3" fontId="2" fillId="0" borderId="0" xfId="0" applyNumberFormat="1" applyFont="1"/>
    <xf numFmtId="3" fontId="1" fillId="0" borderId="0" xfId="0" applyNumberFormat="1" applyFont="1"/>
    <xf numFmtId="3" fontId="1" fillId="0" borderId="0" xfId="0" applyNumberFormat="1" applyFont="1" applyAlignment="1"/>
    <xf numFmtId="0" fontId="3" fillId="0" borderId="0" xfId="0" applyFont="1" applyAlignment="1"/>
    <xf numFmtId="3" fontId="4" fillId="0" borderId="0" xfId="0" applyNumberFormat="1" applyFont="1" applyAlignment="1">
      <alignment horizontal="right"/>
    </xf>
    <xf numFmtId="3" fontId="1" fillId="2" borderId="1" xfId="0" applyNumberFormat="1" applyFont="1" applyFill="1" applyBorder="1"/>
    <xf numFmtId="3" fontId="2" fillId="2" borderId="1" xfId="0" applyNumberFormat="1" applyFont="1" applyFill="1" applyBorder="1"/>
    <xf numFmtId="0" fontId="3" fillId="0" borderId="0" xfId="0" applyFont="1"/>
    <xf numFmtId="3" fontId="2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/>
    <xf numFmtId="164" fontId="1" fillId="3" borderId="1" xfId="0" applyNumberFormat="1" applyFont="1" applyFill="1" applyBorder="1"/>
    <xf numFmtId="3" fontId="2" fillId="3" borderId="1" xfId="0" applyNumberFormat="1" applyFont="1" applyFill="1" applyBorder="1"/>
    <xf numFmtId="3" fontId="1" fillId="3" borderId="1" xfId="0" applyNumberFormat="1" applyFont="1" applyFill="1" applyBorder="1"/>
    <xf numFmtId="0" fontId="2" fillId="3" borderId="1" xfId="0" applyFont="1" applyFill="1" applyBorder="1"/>
    <xf numFmtId="0" fontId="2" fillId="0" borderId="0" xfId="0" applyFont="1"/>
    <xf numFmtId="0" fontId="1" fillId="0" borderId="0" xfId="0" applyFont="1"/>
    <xf numFmtId="14" fontId="0" fillId="0" borderId="0" xfId="0" applyNumberFormat="1" applyFont="1" applyAlignment="1"/>
    <xf numFmtId="1" fontId="0" fillId="0" borderId="0" xfId="0" applyNumberFormat="1" applyFont="1" applyAlignment="1"/>
    <xf numFmtId="0" fontId="5" fillId="0" borderId="0" xfId="0" applyFont="1" applyAlignment="1"/>
    <xf numFmtId="3" fontId="6" fillId="0" borderId="0" xfId="0" applyNumberFormat="1" applyFont="1"/>
    <xf numFmtId="3" fontId="5" fillId="0" borderId="0" xfId="0" applyNumberFormat="1" applyFont="1" applyAlignment="1"/>
    <xf numFmtId="0" fontId="7" fillId="0" borderId="0" xfId="0" applyFont="1" applyAlignment="1"/>
    <xf numFmtId="3" fontId="6" fillId="3" borderId="1" xfId="0" applyNumberFormat="1" applyFont="1" applyFill="1" applyBorder="1"/>
    <xf numFmtId="3" fontId="8" fillId="0" borderId="0" xfId="0" applyNumberFormat="1" applyFont="1"/>
    <xf numFmtId="1" fontId="0" fillId="0" borderId="1" xfId="0" applyNumberFormat="1" applyFont="1" applyBorder="1" applyAlignment="1"/>
    <xf numFmtId="3" fontId="5" fillId="0" borderId="1" xfId="0" applyNumberFormat="1" applyFont="1" applyBorder="1" applyAlignment="1"/>
    <xf numFmtId="0" fontId="0" fillId="0" borderId="1" xfId="0" applyFont="1" applyBorder="1" applyAlignment="1"/>
    <xf numFmtId="1" fontId="0" fillId="0" borderId="2" xfId="0" applyNumberFormat="1" applyFont="1" applyBorder="1" applyAlignment="1"/>
    <xf numFmtId="3" fontId="5" fillId="0" borderId="2" xfId="0" applyNumberFormat="1" applyFont="1" applyBorder="1" applyAlignment="1"/>
    <xf numFmtId="0" fontId="0" fillId="0" borderId="2" xfId="0" applyFont="1" applyBorder="1" applyAlignment="1"/>
  </cellXfs>
  <cellStyles count="1">
    <cellStyle name="Normal" xfId="0" builtinId="0"/>
  </cellStyles>
  <dxfs count="244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UK Vaccination Predictions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Cumulative First Dose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Sheet1!$C$2:$C$385</c:f>
              <c:numCache>
                <c:formatCode>#,##0</c:formatCode>
                <c:ptCount val="384"/>
                <c:pt idx="0">
                  <c:v>86215</c:v>
                </c:pt>
                <c:pt idx="1">
                  <c:v>170155.42857142858</c:v>
                </c:pt>
                <c:pt idx="2">
                  <c:v>254095.85714285713</c:v>
                </c:pt>
                <c:pt idx="3">
                  <c:v>338036.28571428568</c:v>
                </c:pt>
                <c:pt idx="4">
                  <c:v>421976.71428571426</c:v>
                </c:pt>
                <c:pt idx="5">
                  <c:v>505917.14285714284</c:v>
                </c:pt>
                <c:pt idx="6">
                  <c:v>589857.57142857136</c:v>
                </c:pt>
                <c:pt idx="7">
                  <c:v>673798</c:v>
                </c:pt>
                <c:pt idx="8">
                  <c:v>720816.85714285716</c:v>
                </c:pt>
                <c:pt idx="9">
                  <c:v>767835.71428571432</c:v>
                </c:pt>
                <c:pt idx="10">
                  <c:v>814854.57142857136</c:v>
                </c:pt>
                <c:pt idx="11">
                  <c:v>861873.42857142864</c:v>
                </c:pt>
                <c:pt idx="12">
                  <c:v>908892.28571428568</c:v>
                </c:pt>
                <c:pt idx="13">
                  <c:v>955911.14285714284</c:v>
                </c:pt>
                <c:pt idx="14">
                  <c:v>1002930</c:v>
                </c:pt>
                <c:pt idx="15">
                  <c:v>1056367.7142857143</c:v>
                </c:pt>
                <c:pt idx="16">
                  <c:v>1109805.4285714286</c:v>
                </c:pt>
                <c:pt idx="17">
                  <c:v>1163243.1428571427</c:v>
                </c:pt>
                <c:pt idx="18">
                  <c:v>1216680.857142857</c:v>
                </c:pt>
                <c:pt idx="19">
                  <c:v>1270118.5714285714</c:v>
                </c:pt>
                <c:pt idx="20">
                  <c:v>1323556.2857142857</c:v>
                </c:pt>
                <c:pt idx="21">
                  <c:v>1376994</c:v>
                </c:pt>
                <c:pt idx="22">
                  <c:v>1508825.75</c:v>
                </c:pt>
                <c:pt idx="23">
                  <c:v>1640657.5</c:v>
                </c:pt>
                <c:pt idx="24">
                  <c:v>1772489.25</c:v>
                </c:pt>
                <c:pt idx="25">
                  <c:v>1904321</c:v>
                </c:pt>
                <c:pt idx="26">
                  <c:v>2036152.75</c:v>
                </c:pt>
                <c:pt idx="27">
                  <c:v>2167984.5</c:v>
                </c:pt>
                <c:pt idx="28">
                  <c:v>2299816.25</c:v>
                </c:pt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17247442</c:v>
                </c:pt>
                <c:pt idx="69">
                  <c:v>17582121</c:v>
                </c:pt>
                <c:pt idx="70">
                  <c:v>17723840</c:v>
                </c:pt>
                <c:pt idx="71">
                  <c:v>17916181</c:v>
                </c:pt>
                <c:pt idx="72">
                  <c:v>18242873</c:v>
                </c:pt>
                <c:pt idx="73">
                  <c:v>18691835</c:v>
                </c:pt>
                <c:pt idx="74">
                  <c:v>19177555</c:v>
                </c:pt>
                <c:pt idx="75">
                  <c:v>19682048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B-49DB-86F7-D672D4D581EE}"/>
            </c:ext>
          </c:extLst>
        </c:ser>
        <c:ser>
          <c:idx val="1"/>
          <c:order val="1"/>
          <c:tx>
            <c:v>Cumulative Seecond Dose</c:v>
          </c:tx>
          <c:spPr>
            <a:ln w="28575" cmpd="sng">
              <a:solidFill>
                <a:srgbClr val="FF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Sheet1!$I$2:$I$385</c:f>
              <c:numCache>
                <c:formatCode>#,##0</c:formatCode>
                <c:ptCount val="384"/>
                <c:pt idx="21">
                  <c:v>21905</c:v>
                </c:pt>
                <c:pt idx="22">
                  <c:v>70687.75</c:v>
                </c:pt>
                <c:pt idx="23">
                  <c:v>119470.5</c:v>
                </c:pt>
                <c:pt idx="24">
                  <c:v>168253.25</c:v>
                </c:pt>
                <c:pt idx="25">
                  <c:v>217036</c:v>
                </c:pt>
                <c:pt idx="26">
                  <c:v>265818.75</c:v>
                </c:pt>
                <c:pt idx="27">
                  <c:v>314601.5</c:v>
                </c:pt>
                <c:pt idx="28">
                  <c:v>363384.25</c:v>
                </c:pt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604885</c:v>
                </c:pt>
                <c:pt idx="69">
                  <c:v>615148</c:v>
                </c:pt>
                <c:pt idx="70">
                  <c:v>624325</c:v>
                </c:pt>
                <c:pt idx="71">
                  <c:v>642788</c:v>
                </c:pt>
                <c:pt idx="72">
                  <c:v>669105</c:v>
                </c:pt>
                <c:pt idx="73">
                  <c:v>700718</c:v>
                </c:pt>
                <c:pt idx="74">
                  <c:v>736037</c:v>
                </c:pt>
                <c:pt idx="75">
                  <c:v>768810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B-49DB-86F7-D672D4D581EE}"/>
            </c:ext>
          </c:extLst>
        </c:ser>
        <c:ser>
          <c:idx val="2"/>
          <c:order val="2"/>
          <c:tx>
            <c:v>1ST DOSES</c:v>
          </c:tx>
          <c:spPr>
            <a:ln w="28575" cmpd="sng">
              <a:solidFill>
                <a:schemeClr val="accent1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Sheet1!$AD$2:$AD$385</c:f>
              <c:numCache>
                <c:formatCode>#,##0</c:formatCode>
                <c:ptCount val="384"/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17247442</c:v>
                </c:pt>
                <c:pt idx="69">
                  <c:v>17582121</c:v>
                </c:pt>
                <c:pt idx="70">
                  <c:v>17723840</c:v>
                </c:pt>
                <c:pt idx="71">
                  <c:v>17916181</c:v>
                </c:pt>
                <c:pt idx="72">
                  <c:v>18242873</c:v>
                </c:pt>
                <c:pt idx="73">
                  <c:v>18691835</c:v>
                </c:pt>
                <c:pt idx="74">
                  <c:v>19177555</c:v>
                </c:pt>
                <c:pt idx="75">
                  <c:v>19682048</c:v>
                </c:pt>
                <c:pt idx="76">
                  <c:v>20091868.869565219</c:v>
                </c:pt>
                <c:pt idx="77">
                  <c:v>20501689.739130437</c:v>
                </c:pt>
                <c:pt idx="78">
                  <c:v>20911510.608695656</c:v>
                </c:pt>
                <c:pt idx="79">
                  <c:v>21321331.478260875</c:v>
                </c:pt>
                <c:pt idx="80">
                  <c:v>21731152.347826093</c:v>
                </c:pt>
                <c:pt idx="81">
                  <c:v>22140973.217391312</c:v>
                </c:pt>
                <c:pt idx="82">
                  <c:v>22550794.086956531</c:v>
                </c:pt>
                <c:pt idx="83">
                  <c:v>22960614.956521749</c:v>
                </c:pt>
                <c:pt idx="84">
                  <c:v>23370435.826086968</c:v>
                </c:pt>
                <c:pt idx="85">
                  <c:v>23780256.695652187</c:v>
                </c:pt>
                <c:pt idx="86">
                  <c:v>24190077.565217406</c:v>
                </c:pt>
                <c:pt idx="87">
                  <c:v>24599898.434782624</c:v>
                </c:pt>
                <c:pt idx="88">
                  <c:v>25009719.304347843</c:v>
                </c:pt>
                <c:pt idx="89">
                  <c:v>25419540.173913062</c:v>
                </c:pt>
                <c:pt idx="90">
                  <c:v>25829361.04347828</c:v>
                </c:pt>
                <c:pt idx="91">
                  <c:v>26239181.913043499</c:v>
                </c:pt>
                <c:pt idx="92">
                  <c:v>26649002.782608718</c:v>
                </c:pt>
                <c:pt idx="93">
                  <c:v>27058823.652173936</c:v>
                </c:pt>
                <c:pt idx="94">
                  <c:v>27468644.521739155</c:v>
                </c:pt>
                <c:pt idx="95">
                  <c:v>27878465.391304374</c:v>
                </c:pt>
                <c:pt idx="96">
                  <c:v>28288286.260869592</c:v>
                </c:pt>
                <c:pt idx="97">
                  <c:v>28698107.130434811</c:v>
                </c:pt>
                <c:pt idx="98">
                  <c:v>29107928.00000003</c:v>
                </c:pt>
                <c:pt idx="99">
                  <c:v>29474490.285714317</c:v>
                </c:pt>
                <c:pt idx="100">
                  <c:v>29841052.571428604</c:v>
                </c:pt>
                <c:pt idx="101">
                  <c:v>30207614.857142892</c:v>
                </c:pt>
                <c:pt idx="102">
                  <c:v>30574177.142857179</c:v>
                </c:pt>
                <c:pt idx="103">
                  <c:v>30940739.428571466</c:v>
                </c:pt>
                <c:pt idx="104">
                  <c:v>31307301.714285754</c:v>
                </c:pt>
                <c:pt idx="105">
                  <c:v>31673864.000000041</c:v>
                </c:pt>
                <c:pt idx="106">
                  <c:v>31962032.250000041</c:v>
                </c:pt>
                <c:pt idx="107">
                  <c:v>32250200.500000041</c:v>
                </c:pt>
                <c:pt idx="108">
                  <c:v>32538368.750000041</c:v>
                </c:pt>
                <c:pt idx="109">
                  <c:v>32826537.000000041</c:v>
                </c:pt>
                <c:pt idx="110">
                  <c:v>33114705.250000041</c:v>
                </c:pt>
                <c:pt idx="111">
                  <c:v>33402873.500000041</c:v>
                </c:pt>
                <c:pt idx="112">
                  <c:v>33691041.750000045</c:v>
                </c:pt>
                <c:pt idx="113">
                  <c:v>33979210.000000045</c:v>
                </c:pt>
                <c:pt idx="114">
                  <c:v>34191549.000000045</c:v>
                </c:pt>
                <c:pt idx="115">
                  <c:v>34332606.000000045</c:v>
                </c:pt>
                <c:pt idx="116">
                  <c:v>34435912.000000045</c:v>
                </c:pt>
                <c:pt idx="117">
                  <c:v>34531679.000000045</c:v>
                </c:pt>
                <c:pt idx="118">
                  <c:v>34673764.000000045</c:v>
                </c:pt>
                <c:pt idx="119">
                  <c:v>34868357.000000045</c:v>
                </c:pt>
                <c:pt idx="120">
                  <c:v>35084281.000000045</c:v>
                </c:pt>
                <c:pt idx="121">
                  <c:v>35161118.000000045</c:v>
                </c:pt>
                <c:pt idx="122">
                  <c:v>35217610.000000045</c:v>
                </c:pt>
                <c:pt idx="123">
                  <c:v>35227755.000000045</c:v>
                </c:pt>
                <c:pt idx="124">
                  <c:v>35169507.000000045</c:v>
                </c:pt>
                <c:pt idx="125">
                  <c:v>35097537.000000045</c:v>
                </c:pt>
                <c:pt idx="126">
                  <c:v>35297288.000000045</c:v>
                </c:pt>
                <c:pt idx="127">
                  <c:v>35437486.000000045</c:v>
                </c:pt>
                <c:pt idx="128">
                  <c:v>35546471.000000045</c:v>
                </c:pt>
                <c:pt idx="129">
                  <c:v>35683659.000000045</c:v>
                </c:pt>
                <c:pt idx="130">
                  <c:v>35659674.000000045</c:v>
                </c:pt>
                <c:pt idx="131">
                  <c:v>35591918.000000045</c:v>
                </c:pt>
                <c:pt idx="132">
                  <c:v>35413529.000000045</c:v>
                </c:pt>
                <c:pt idx="133">
                  <c:v>35514491.000000045</c:v>
                </c:pt>
                <c:pt idx="134">
                  <c:v>35584143.000000045</c:v>
                </c:pt>
                <c:pt idx="135">
                  <c:v>35629387.000000045</c:v>
                </c:pt>
                <c:pt idx="136">
                  <c:v>35580371.000000045</c:v>
                </c:pt>
                <c:pt idx="137">
                  <c:v>35519811.000000045</c:v>
                </c:pt>
                <c:pt idx="138">
                  <c:v>35445648.000000045</c:v>
                </c:pt>
                <c:pt idx="139">
                  <c:v>35316570.000000045</c:v>
                </c:pt>
                <c:pt idx="140">
                  <c:v>35456852.000000045</c:v>
                </c:pt>
                <c:pt idx="141">
                  <c:v>35524372.000000045</c:v>
                </c:pt>
                <c:pt idx="142">
                  <c:v>35532560.000000045</c:v>
                </c:pt>
                <c:pt idx="143">
                  <c:v>35501750.000000045</c:v>
                </c:pt>
                <c:pt idx="144">
                  <c:v>35418634.000000045</c:v>
                </c:pt>
                <c:pt idx="145">
                  <c:v>35294031.000000045</c:v>
                </c:pt>
                <c:pt idx="146">
                  <c:v>35208669.000000045</c:v>
                </c:pt>
                <c:pt idx="147">
                  <c:v>35390707.000000045</c:v>
                </c:pt>
                <c:pt idx="148">
                  <c:v>35534751.000000045</c:v>
                </c:pt>
                <c:pt idx="149">
                  <c:v>35589886.000000045</c:v>
                </c:pt>
                <c:pt idx="150">
                  <c:v>35527776.000000045</c:v>
                </c:pt>
                <c:pt idx="151">
                  <c:v>35495322.000000045</c:v>
                </c:pt>
                <c:pt idx="152">
                  <c:v>35543416.000000045</c:v>
                </c:pt>
                <c:pt idx="153">
                  <c:v>35628737.000000045</c:v>
                </c:pt>
                <c:pt idx="154">
                  <c:v>35907018.000000045</c:v>
                </c:pt>
                <c:pt idx="155">
                  <c:v>36134677.000000045</c:v>
                </c:pt>
                <c:pt idx="156">
                  <c:v>36227985.000000045</c:v>
                </c:pt>
                <c:pt idx="157">
                  <c:v>36199023.000000045</c:v>
                </c:pt>
                <c:pt idx="158">
                  <c:v>36133303.000000045</c:v>
                </c:pt>
                <c:pt idx="159">
                  <c:v>36048810.000000045</c:v>
                </c:pt>
                <c:pt idx="160">
                  <c:v>36072227.857142903</c:v>
                </c:pt>
                <c:pt idx="161">
                  <c:v>36095645.714285761</c:v>
                </c:pt>
                <c:pt idx="162">
                  <c:v>36119063.571428619</c:v>
                </c:pt>
                <c:pt idx="163">
                  <c:v>36142481.428571478</c:v>
                </c:pt>
                <c:pt idx="164">
                  <c:v>36165899.285714336</c:v>
                </c:pt>
                <c:pt idx="165">
                  <c:v>36189317.142857194</c:v>
                </c:pt>
                <c:pt idx="166">
                  <c:v>36212735.000000052</c:v>
                </c:pt>
                <c:pt idx="167">
                  <c:v>36236152.85714291</c:v>
                </c:pt>
                <c:pt idx="168">
                  <c:v>36259570.714285769</c:v>
                </c:pt>
                <c:pt idx="169">
                  <c:v>36282988.571428627</c:v>
                </c:pt>
                <c:pt idx="170">
                  <c:v>36306406.428571485</c:v>
                </c:pt>
                <c:pt idx="171">
                  <c:v>36329824.285714343</c:v>
                </c:pt>
                <c:pt idx="172">
                  <c:v>36353242.142857201</c:v>
                </c:pt>
                <c:pt idx="173">
                  <c:v>36376660.00000006</c:v>
                </c:pt>
                <c:pt idx="174">
                  <c:v>36400077.857142918</c:v>
                </c:pt>
                <c:pt idx="175">
                  <c:v>36423495.714285776</c:v>
                </c:pt>
                <c:pt idx="176">
                  <c:v>36446913.571428634</c:v>
                </c:pt>
                <c:pt idx="177">
                  <c:v>36470331.428571492</c:v>
                </c:pt>
                <c:pt idx="178">
                  <c:v>36493749.285714351</c:v>
                </c:pt>
                <c:pt idx="179">
                  <c:v>36517167.142857209</c:v>
                </c:pt>
                <c:pt idx="180">
                  <c:v>36540585.000000067</c:v>
                </c:pt>
                <c:pt idx="181">
                  <c:v>36564002.857142925</c:v>
                </c:pt>
                <c:pt idx="182">
                  <c:v>36587420.714285783</c:v>
                </c:pt>
                <c:pt idx="183">
                  <c:v>36610838.571428642</c:v>
                </c:pt>
                <c:pt idx="184">
                  <c:v>36634256.4285715</c:v>
                </c:pt>
                <c:pt idx="185">
                  <c:v>36657674.285714358</c:v>
                </c:pt>
                <c:pt idx="186">
                  <c:v>36681092.142857216</c:v>
                </c:pt>
                <c:pt idx="187">
                  <c:v>36704510.000000075</c:v>
                </c:pt>
                <c:pt idx="188">
                  <c:v>36727927.857142933</c:v>
                </c:pt>
                <c:pt idx="189">
                  <c:v>36751345.714285791</c:v>
                </c:pt>
                <c:pt idx="190">
                  <c:v>36774763.571428649</c:v>
                </c:pt>
                <c:pt idx="191">
                  <c:v>36798181.428571507</c:v>
                </c:pt>
                <c:pt idx="192">
                  <c:v>36821599.285714366</c:v>
                </c:pt>
                <c:pt idx="193">
                  <c:v>36845017.142857224</c:v>
                </c:pt>
                <c:pt idx="194">
                  <c:v>36868435.000000082</c:v>
                </c:pt>
                <c:pt idx="195">
                  <c:v>36891852.85714294</c:v>
                </c:pt>
                <c:pt idx="196">
                  <c:v>36915270.714285798</c:v>
                </c:pt>
                <c:pt idx="197">
                  <c:v>36938688.571428657</c:v>
                </c:pt>
                <c:pt idx="198">
                  <c:v>36962106.428571515</c:v>
                </c:pt>
                <c:pt idx="199">
                  <c:v>36985524.285714373</c:v>
                </c:pt>
                <c:pt idx="200">
                  <c:v>37008942.142857231</c:v>
                </c:pt>
                <c:pt idx="201">
                  <c:v>37032360.000000089</c:v>
                </c:pt>
                <c:pt idx="202">
                  <c:v>37055777.857142948</c:v>
                </c:pt>
                <c:pt idx="203">
                  <c:v>37475777.857142948</c:v>
                </c:pt>
                <c:pt idx="204">
                  <c:v>37895777.857142948</c:v>
                </c:pt>
                <c:pt idx="205">
                  <c:v>38315777.857142948</c:v>
                </c:pt>
                <c:pt idx="206">
                  <c:v>38735777.857142948</c:v>
                </c:pt>
                <c:pt idx="207">
                  <c:v>39155777.857142948</c:v>
                </c:pt>
                <c:pt idx="208">
                  <c:v>39575777.857142948</c:v>
                </c:pt>
                <c:pt idx="209">
                  <c:v>39995777.857142948</c:v>
                </c:pt>
                <c:pt idx="210">
                  <c:v>40415777.857142948</c:v>
                </c:pt>
                <c:pt idx="211">
                  <c:v>40835777.857142948</c:v>
                </c:pt>
                <c:pt idx="212">
                  <c:v>41255777.857142948</c:v>
                </c:pt>
                <c:pt idx="213">
                  <c:v>41675777.857142948</c:v>
                </c:pt>
                <c:pt idx="214">
                  <c:v>42095777.857142948</c:v>
                </c:pt>
                <c:pt idx="215">
                  <c:v>42515777.857142948</c:v>
                </c:pt>
                <c:pt idx="216">
                  <c:v>42935777.857142948</c:v>
                </c:pt>
                <c:pt idx="217">
                  <c:v>43355777.857142948</c:v>
                </c:pt>
                <c:pt idx="218">
                  <c:v>43775777.857142948</c:v>
                </c:pt>
                <c:pt idx="219">
                  <c:v>44195777.857142948</c:v>
                </c:pt>
                <c:pt idx="220">
                  <c:v>44615777.857142948</c:v>
                </c:pt>
                <c:pt idx="221">
                  <c:v>45035777.857142948</c:v>
                </c:pt>
                <c:pt idx="222">
                  <c:v>45455777.857142948</c:v>
                </c:pt>
                <c:pt idx="223">
                  <c:v>45875777.857142948</c:v>
                </c:pt>
                <c:pt idx="224">
                  <c:v>46295777.857142948</c:v>
                </c:pt>
                <c:pt idx="225">
                  <c:v>46715777.857142948</c:v>
                </c:pt>
                <c:pt idx="226">
                  <c:v>47135777.857142948</c:v>
                </c:pt>
                <c:pt idx="227">
                  <c:v>47555777.857142948</c:v>
                </c:pt>
                <c:pt idx="228">
                  <c:v>47975777.857142948</c:v>
                </c:pt>
                <c:pt idx="229">
                  <c:v>48395777.857142948</c:v>
                </c:pt>
                <c:pt idx="230">
                  <c:v>48815777.857142948</c:v>
                </c:pt>
                <c:pt idx="231">
                  <c:v>49235777.857142948</c:v>
                </c:pt>
                <c:pt idx="232">
                  <c:v>49655777.857142948</c:v>
                </c:pt>
                <c:pt idx="233">
                  <c:v>50075777.857142948</c:v>
                </c:pt>
                <c:pt idx="234">
                  <c:v>50495777.857142948</c:v>
                </c:pt>
                <c:pt idx="235">
                  <c:v>50915777.857142948</c:v>
                </c:pt>
                <c:pt idx="236">
                  <c:v>51335777.857142948</c:v>
                </c:pt>
                <c:pt idx="237">
                  <c:v>51755777.857142948</c:v>
                </c:pt>
                <c:pt idx="238">
                  <c:v>52175777.857142948</c:v>
                </c:pt>
                <c:pt idx="239">
                  <c:v>52595777.857142948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B-49DB-86F7-D672D4D581EE}"/>
            </c:ext>
          </c:extLst>
        </c:ser>
        <c:ser>
          <c:idx val="3"/>
          <c:order val="3"/>
          <c:tx>
            <c:v>2ND DOSES</c:v>
          </c:tx>
          <c:spPr>
            <a:ln w="28575" cmpd="sng">
              <a:solidFill>
                <a:srgbClr val="FFC000">
                  <a:alpha val="49803"/>
                </a:srgbClr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Sheet1!$AF$2:$AF$385</c:f>
              <c:numCache>
                <c:formatCode>#,##0</c:formatCode>
                <c:ptCount val="384"/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604885</c:v>
                </c:pt>
                <c:pt idx="69">
                  <c:v>615148</c:v>
                </c:pt>
                <c:pt idx="70">
                  <c:v>624325</c:v>
                </c:pt>
                <c:pt idx="71">
                  <c:v>642788</c:v>
                </c:pt>
                <c:pt idx="72">
                  <c:v>669105</c:v>
                </c:pt>
                <c:pt idx="73">
                  <c:v>700718</c:v>
                </c:pt>
                <c:pt idx="74">
                  <c:v>736037</c:v>
                </c:pt>
                <c:pt idx="75">
                  <c:v>768810</c:v>
                </c:pt>
                <c:pt idx="76">
                  <c:v>778989.13043478259</c:v>
                </c:pt>
                <c:pt idx="77">
                  <c:v>789168.26086956519</c:v>
                </c:pt>
                <c:pt idx="78">
                  <c:v>799347.39130434778</c:v>
                </c:pt>
                <c:pt idx="79">
                  <c:v>809526.52173913037</c:v>
                </c:pt>
                <c:pt idx="80">
                  <c:v>819705.65217391308</c:v>
                </c:pt>
                <c:pt idx="81">
                  <c:v>829884.78260869568</c:v>
                </c:pt>
                <c:pt idx="82">
                  <c:v>840063.91304347827</c:v>
                </c:pt>
                <c:pt idx="83">
                  <c:v>850243.04347826086</c:v>
                </c:pt>
                <c:pt idx="84">
                  <c:v>860422.17391304346</c:v>
                </c:pt>
                <c:pt idx="85">
                  <c:v>870601.30434782605</c:v>
                </c:pt>
                <c:pt idx="86">
                  <c:v>880780.43478260865</c:v>
                </c:pt>
                <c:pt idx="87">
                  <c:v>890959.56521739135</c:v>
                </c:pt>
                <c:pt idx="88">
                  <c:v>901138.69565217383</c:v>
                </c:pt>
                <c:pt idx="89">
                  <c:v>911317.82608695654</c:v>
                </c:pt>
                <c:pt idx="90">
                  <c:v>921496.95652173914</c:v>
                </c:pt>
                <c:pt idx="91">
                  <c:v>931676.08695652173</c:v>
                </c:pt>
                <c:pt idx="92">
                  <c:v>941855.21739130432</c:v>
                </c:pt>
                <c:pt idx="93">
                  <c:v>952034.34782608692</c:v>
                </c:pt>
                <c:pt idx="94">
                  <c:v>962213.47826086963</c:v>
                </c:pt>
                <c:pt idx="95">
                  <c:v>972392.6086956521</c:v>
                </c:pt>
                <c:pt idx="96">
                  <c:v>982571.73913043481</c:v>
                </c:pt>
                <c:pt idx="97">
                  <c:v>992750.86956521741</c:v>
                </c:pt>
                <c:pt idx="98">
                  <c:v>1002930</c:v>
                </c:pt>
                <c:pt idx="99">
                  <c:v>1056367.7142857143</c:v>
                </c:pt>
                <c:pt idx="100">
                  <c:v>1109805.4285714286</c:v>
                </c:pt>
                <c:pt idx="101">
                  <c:v>1163243.1428571427</c:v>
                </c:pt>
                <c:pt idx="102">
                  <c:v>1216680.857142857</c:v>
                </c:pt>
                <c:pt idx="103">
                  <c:v>1270118.5714285714</c:v>
                </c:pt>
                <c:pt idx="104">
                  <c:v>1323556.2857142857</c:v>
                </c:pt>
                <c:pt idx="105">
                  <c:v>1376994</c:v>
                </c:pt>
                <c:pt idx="106">
                  <c:v>1508825.75</c:v>
                </c:pt>
                <c:pt idx="107">
                  <c:v>1640657.5</c:v>
                </c:pt>
                <c:pt idx="108">
                  <c:v>1772489.25</c:v>
                </c:pt>
                <c:pt idx="109">
                  <c:v>1904321</c:v>
                </c:pt>
                <c:pt idx="110">
                  <c:v>2036152.75</c:v>
                </c:pt>
                <c:pt idx="111">
                  <c:v>2167984.5</c:v>
                </c:pt>
                <c:pt idx="112">
                  <c:v>2299816.25</c:v>
                </c:pt>
                <c:pt idx="113">
                  <c:v>2431648</c:v>
                </c:pt>
                <c:pt idx="114">
                  <c:v>2639309</c:v>
                </c:pt>
                <c:pt idx="115">
                  <c:v>2918252</c:v>
                </c:pt>
                <c:pt idx="116">
                  <c:v>3234946</c:v>
                </c:pt>
                <c:pt idx="117">
                  <c:v>3559179</c:v>
                </c:pt>
                <c:pt idx="118">
                  <c:v>3837094</c:v>
                </c:pt>
                <c:pt idx="119">
                  <c:v>4062501</c:v>
                </c:pt>
                <c:pt idx="120">
                  <c:v>4266577</c:v>
                </c:pt>
                <c:pt idx="121">
                  <c:v>4609740</c:v>
                </c:pt>
                <c:pt idx="122">
                  <c:v>4973248</c:v>
                </c:pt>
                <c:pt idx="123">
                  <c:v>5383103</c:v>
                </c:pt>
                <c:pt idx="124">
                  <c:v>5861351</c:v>
                </c:pt>
                <c:pt idx="125">
                  <c:v>6353321</c:v>
                </c:pt>
                <c:pt idx="126">
                  <c:v>6573570</c:v>
                </c:pt>
                <c:pt idx="127">
                  <c:v>6853372</c:v>
                </c:pt>
                <c:pt idx="128">
                  <c:v>7164387</c:v>
                </c:pt>
                <c:pt idx="129">
                  <c:v>7447199</c:v>
                </c:pt>
                <c:pt idx="130">
                  <c:v>7891184</c:v>
                </c:pt>
                <c:pt idx="131">
                  <c:v>8378940</c:v>
                </c:pt>
                <c:pt idx="132">
                  <c:v>8977329</c:v>
                </c:pt>
                <c:pt idx="133">
                  <c:v>9296367</c:v>
                </c:pt>
                <c:pt idx="134">
                  <c:v>9646715</c:v>
                </c:pt>
                <c:pt idx="135">
                  <c:v>10021471</c:v>
                </c:pt>
                <c:pt idx="136">
                  <c:v>10490487</c:v>
                </c:pt>
                <c:pt idx="137">
                  <c:v>10971047</c:v>
                </c:pt>
                <c:pt idx="138">
                  <c:v>11465210</c:v>
                </c:pt>
                <c:pt idx="139">
                  <c:v>12014288</c:v>
                </c:pt>
                <c:pt idx="140">
                  <c:v>12294006</c:v>
                </c:pt>
                <c:pt idx="141">
                  <c:v>12646486</c:v>
                </c:pt>
                <c:pt idx="142">
                  <c:v>13058298</c:v>
                </c:pt>
                <c:pt idx="143">
                  <c:v>13509108</c:v>
                </c:pt>
                <c:pt idx="144">
                  <c:v>14012224</c:v>
                </c:pt>
                <c:pt idx="145">
                  <c:v>14556827</c:v>
                </c:pt>
                <c:pt idx="146">
                  <c:v>15062189</c:v>
                </c:pt>
                <c:pt idx="147">
                  <c:v>15300151</c:v>
                </c:pt>
                <c:pt idx="148">
                  <c:v>15576107</c:v>
                </c:pt>
                <c:pt idx="149">
                  <c:v>15940972</c:v>
                </c:pt>
                <c:pt idx="150">
                  <c:v>16423082</c:v>
                </c:pt>
                <c:pt idx="151">
                  <c:v>16875536</c:v>
                </c:pt>
                <c:pt idx="152">
                  <c:v>17247442</c:v>
                </c:pt>
                <c:pt idx="153">
                  <c:v>17582121</c:v>
                </c:pt>
                <c:pt idx="154">
                  <c:v>17723840</c:v>
                </c:pt>
                <c:pt idx="155">
                  <c:v>17916181</c:v>
                </c:pt>
                <c:pt idx="156">
                  <c:v>18242873</c:v>
                </c:pt>
                <c:pt idx="157">
                  <c:v>18691835</c:v>
                </c:pt>
                <c:pt idx="158">
                  <c:v>19177555</c:v>
                </c:pt>
                <c:pt idx="159">
                  <c:v>19682048</c:v>
                </c:pt>
                <c:pt idx="160">
                  <c:v>20078630.142857142</c:v>
                </c:pt>
                <c:pt idx="161">
                  <c:v>20475212.285714284</c:v>
                </c:pt>
                <c:pt idx="162">
                  <c:v>20871794.428571425</c:v>
                </c:pt>
                <c:pt idx="163">
                  <c:v>21268376.571428567</c:v>
                </c:pt>
                <c:pt idx="164">
                  <c:v>21664958.714285709</c:v>
                </c:pt>
                <c:pt idx="165">
                  <c:v>22061540.857142851</c:v>
                </c:pt>
                <c:pt idx="166">
                  <c:v>22458122.999999993</c:v>
                </c:pt>
                <c:pt idx="167">
                  <c:v>22854705.142857134</c:v>
                </c:pt>
                <c:pt idx="168">
                  <c:v>23251287.285714276</c:v>
                </c:pt>
                <c:pt idx="169">
                  <c:v>23647869.428571418</c:v>
                </c:pt>
                <c:pt idx="170">
                  <c:v>24044451.57142856</c:v>
                </c:pt>
                <c:pt idx="171">
                  <c:v>24441033.714285702</c:v>
                </c:pt>
                <c:pt idx="172">
                  <c:v>24837615.857142843</c:v>
                </c:pt>
                <c:pt idx="173">
                  <c:v>25234197.999999985</c:v>
                </c:pt>
                <c:pt idx="174">
                  <c:v>25630780.142857127</c:v>
                </c:pt>
                <c:pt idx="175">
                  <c:v>26027362.285714269</c:v>
                </c:pt>
                <c:pt idx="176">
                  <c:v>26423944.42857141</c:v>
                </c:pt>
                <c:pt idx="177">
                  <c:v>26820526.571428552</c:v>
                </c:pt>
                <c:pt idx="178">
                  <c:v>27217108.714285694</c:v>
                </c:pt>
                <c:pt idx="179">
                  <c:v>27613690.857142836</c:v>
                </c:pt>
                <c:pt idx="180">
                  <c:v>28010272.999999978</c:v>
                </c:pt>
                <c:pt idx="181">
                  <c:v>28406855.142857119</c:v>
                </c:pt>
                <c:pt idx="182">
                  <c:v>28803437.285714261</c:v>
                </c:pt>
                <c:pt idx="183">
                  <c:v>29200019.428571403</c:v>
                </c:pt>
                <c:pt idx="184">
                  <c:v>29596601.571428545</c:v>
                </c:pt>
                <c:pt idx="185">
                  <c:v>29993183.714285687</c:v>
                </c:pt>
                <c:pt idx="186">
                  <c:v>30389765.857142828</c:v>
                </c:pt>
                <c:pt idx="187">
                  <c:v>30786347.99999997</c:v>
                </c:pt>
                <c:pt idx="188">
                  <c:v>31182930.142857112</c:v>
                </c:pt>
                <c:pt idx="189">
                  <c:v>31579512.285714254</c:v>
                </c:pt>
                <c:pt idx="190">
                  <c:v>31976094.428571396</c:v>
                </c:pt>
                <c:pt idx="191">
                  <c:v>32372676.571428537</c:v>
                </c:pt>
                <c:pt idx="192">
                  <c:v>32769258.714285679</c:v>
                </c:pt>
                <c:pt idx="193">
                  <c:v>33165840.857142821</c:v>
                </c:pt>
                <c:pt idx="194">
                  <c:v>33562422.999999963</c:v>
                </c:pt>
                <c:pt idx="195">
                  <c:v>33959005.142857105</c:v>
                </c:pt>
                <c:pt idx="196">
                  <c:v>34355587.285714246</c:v>
                </c:pt>
                <c:pt idx="197">
                  <c:v>34752169.428571388</c:v>
                </c:pt>
                <c:pt idx="198">
                  <c:v>35148751.57142853</c:v>
                </c:pt>
                <c:pt idx="199">
                  <c:v>35545333.714285672</c:v>
                </c:pt>
                <c:pt idx="200">
                  <c:v>35941915.857142814</c:v>
                </c:pt>
                <c:pt idx="201">
                  <c:v>36338497.999999955</c:v>
                </c:pt>
                <c:pt idx="202">
                  <c:v>36338497.999999955</c:v>
                </c:pt>
                <c:pt idx="203">
                  <c:v>36338497.999999955</c:v>
                </c:pt>
                <c:pt idx="204">
                  <c:v>36338497.999999955</c:v>
                </c:pt>
                <c:pt idx="205">
                  <c:v>36338497.999999955</c:v>
                </c:pt>
                <c:pt idx="206">
                  <c:v>36338497.999999955</c:v>
                </c:pt>
                <c:pt idx="207">
                  <c:v>36338497.999999955</c:v>
                </c:pt>
                <c:pt idx="208">
                  <c:v>36338497.999999955</c:v>
                </c:pt>
                <c:pt idx="209">
                  <c:v>36338497.999999955</c:v>
                </c:pt>
                <c:pt idx="210">
                  <c:v>36338497.999999955</c:v>
                </c:pt>
                <c:pt idx="211">
                  <c:v>36338497.999999955</c:v>
                </c:pt>
                <c:pt idx="212">
                  <c:v>36338497.999999955</c:v>
                </c:pt>
                <c:pt idx="213">
                  <c:v>36338497.999999955</c:v>
                </c:pt>
                <c:pt idx="214">
                  <c:v>36338497.999999955</c:v>
                </c:pt>
                <c:pt idx="215">
                  <c:v>36338497.999999955</c:v>
                </c:pt>
                <c:pt idx="216">
                  <c:v>36338497.999999955</c:v>
                </c:pt>
                <c:pt idx="217">
                  <c:v>36338497.999999955</c:v>
                </c:pt>
                <c:pt idx="218">
                  <c:v>36338497.999999955</c:v>
                </c:pt>
                <c:pt idx="219">
                  <c:v>36338497.999999955</c:v>
                </c:pt>
                <c:pt idx="220">
                  <c:v>36338497.999999955</c:v>
                </c:pt>
                <c:pt idx="221">
                  <c:v>36338497.999999955</c:v>
                </c:pt>
                <c:pt idx="222">
                  <c:v>36338497.999999955</c:v>
                </c:pt>
                <c:pt idx="223">
                  <c:v>36338497.999999955</c:v>
                </c:pt>
                <c:pt idx="224">
                  <c:v>36758497.999999955</c:v>
                </c:pt>
                <c:pt idx="225">
                  <c:v>37178497.999999955</c:v>
                </c:pt>
                <c:pt idx="226">
                  <c:v>37598497.999999955</c:v>
                </c:pt>
                <c:pt idx="227">
                  <c:v>38018497.999999955</c:v>
                </c:pt>
                <c:pt idx="228">
                  <c:v>38438497.999999955</c:v>
                </c:pt>
                <c:pt idx="229">
                  <c:v>38858497.999999955</c:v>
                </c:pt>
                <c:pt idx="230">
                  <c:v>39278497.999999955</c:v>
                </c:pt>
                <c:pt idx="231">
                  <c:v>39698497.999999955</c:v>
                </c:pt>
                <c:pt idx="232">
                  <c:v>40118497.999999955</c:v>
                </c:pt>
                <c:pt idx="233">
                  <c:v>40538497.999999955</c:v>
                </c:pt>
                <c:pt idx="234">
                  <c:v>40958497.999999955</c:v>
                </c:pt>
                <c:pt idx="235">
                  <c:v>41378497.999999955</c:v>
                </c:pt>
                <c:pt idx="236">
                  <c:v>41798497.999999955</c:v>
                </c:pt>
                <c:pt idx="237">
                  <c:v>42218497.999999955</c:v>
                </c:pt>
                <c:pt idx="238">
                  <c:v>42638497.999999955</c:v>
                </c:pt>
                <c:pt idx="239">
                  <c:v>43058497.999999955</c:v>
                </c:pt>
                <c:pt idx="240">
                  <c:v>43478497.999999955</c:v>
                </c:pt>
                <c:pt idx="241">
                  <c:v>43898497.999999955</c:v>
                </c:pt>
                <c:pt idx="242">
                  <c:v>44318497.999999955</c:v>
                </c:pt>
                <c:pt idx="243">
                  <c:v>44738497.999999955</c:v>
                </c:pt>
                <c:pt idx="244">
                  <c:v>45158497.999999955</c:v>
                </c:pt>
                <c:pt idx="245">
                  <c:v>45578497.999999955</c:v>
                </c:pt>
                <c:pt idx="246">
                  <c:v>45998497.999999955</c:v>
                </c:pt>
                <c:pt idx="247">
                  <c:v>46418497.999999955</c:v>
                </c:pt>
                <c:pt idx="248">
                  <c:v>46838497.999999955</c:v>
                </c:pt>
                <c:pt idx="249">
                  <c:v>47258497.999999955</c:v>
                </c:pt>
                <c:pt idx="250">
                  <c:v>47678497.999999955</c:v>
                </c:pt>
                <c:pt idx="251">
                  <c:v>48098497.999999955</c:v>
                </c:pt>
                <c:pt idx="252">
                  <c:v>48518497.999999955</c:v>
                </c:pt>
                <c:pt idx="253">
                  <c:v>48938497.999999955</c:v>
                </c:pt>
                <c:pt idx="254">
                  <c:v>49358497.999999955</c:v>
                </c:pt>
                <c:pt idx="255">
                  <c:v>49778497.999999955</c:v>
                </c:pt>
                <c:pt idx="256">
                  <c:v>50198497.999999955</c:v>
                </c:pt>
                <c:pt idx="257">
                  <c:v>50618497.999999955</c:v>
                </c:pt>
                <c:pt idx="258">
                  <c:v>51038497.999999955</c:v>
                </c:pt>
                <c:pt idx="259">
                  <c:v>51458497.999999955</c:v>
                </c:pt>
                <c:pt idx="260">
                  <c:v>51878497.999999955</c:v>
                </c:pt>
                <c:pt idx="261">
                  <c:v>52298497.999999955</c:v>
                </c:pt>
                <c:pt idx="262">
                  <c:v>52718497.999999955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AB-49DB-86F7-D672D4D581EE}"/>
            </c:ext>
          </c:extLst>
        </c:ser>
        <c:ser>
          <c:idx val="4"/>
          <c:order val="4"/>
          <c:tx>
            <c:strRef>
              <c:f>Sheet1!$AG$1</c:f>
              <c:strCache>
                <c:ptCount val="1"/>
                <c:pt idx="0">
                  <c:v>immunityEstimate</c:v>
                </c:pt>
              </c:strCache>
            </c:strRef>
          </c:tx>
          <c:spPr>
            <a:ln w="28575" cmpd="sng">
              <a:solidFill>
                <a:srgbClr val="999999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Sheet1!$AG$2:$AG$385</c:f>
              <c:numCache>
                <c:formatCode>#,##0</c:formatCode>
                <c:ptCount val="384"/>
                <c:pt idx="20">
                  <c:v>77593.5</c:v>
                </c:pt>
                <c:pt idx="21">
                  <c:v>153139.88571428572</c:v>
                </c:pt>
                <c:pt idx="22">
                  <c:v>228686.27142857143</c:v>
                </c:pt>
                <c:pt idx="23">
                  <c:v>304232.65714285715</c:v>
                </c:pt>
                <c:pt idx="24">
                  <c:v>379779.04285714286</c:v>
                </c:pt>
                <c:pt idx="25">
                  <c:v>455325.42857142858</c:v>
                </c:pt>
                <c:pt idx="26">
                  <c:v>530871.8142857143</c:v>
                </c:pt>
                <c:pt idx="27">
                  <c:v>606418.20000000007</c:v>
                </c:pt>
                <c:pt idx="28">
                  <c:v>648735.17142857146</c:v>
                </c:pt>
                <c:pt idx="29">
                  <c:v>691052.14285714296</c:v>
                </c:pt>
                <c:pt idx="30">
                  <c:v>733369.11428571423</c:v>
                </c:pt>
                <c:pt idx="31">
                  <c:v>775686.08571428584</c:v>
                </c:pt>
                <c:pt idx="32">
                  <c:v>818003.05714285711</c:v>
                </c:pt>
                <c:pt idx="33">
                  <c:v>860320.02857142861</c:v>
                </c:pt>
                <c:pt idx="34">
                  <c:v>902637</c:v>
                </c:pt>
                <c:pt idx="35">
                  <c:v>950730.94285714289</c:v>
                </c:pt>
                <c:pt idx="36">
                  <c:v>998824.88571428577</c:v>
                </c:pt>
                <c:pt idx="37">
                  <c:v>1046918.8285714284</c:v>
                </c:pt>
                <c:pt idx="38">
                  <c:v>1095012.7714285713</c:v>
                </c:pt>
                <c:pt idx="39">
                  <c:v>1143106.7142857143</c:v>
                </c:pt>
                <c:pt idx="40">
                  <c:v>1191200.6571428571</c:v>
                </c:pt>
                <c:pt idx="41">
                  <c:v>1240389.8500000001</c:v>
                </c:pt>
                <c:pt idx="42">
                  <c:v>1361477.5625</c:v>
                </c:pt>
                <c:pt idx="43">
                  <c:v>1482565.2749999999</c:v>
                </c:pt>
                <c:pt idx="44">
                  <c:v>1603652.9875</c:v>
                </c:pt>
                <c:pt idx="45">
                  <c:v>1724740.7000000002</c:v>
                </c:pt>
                <c:pt idx="46">
                  <c:v>1845828.4125000001</c:v>
                </c:pt>
                <c:pt idx="47">
                  <c:v>1966916.125</c:v>
                </c:pt>
                <c:pt idx="48">
                  <c:v>2088003.8374999999</c:v>
                </c:pt>
                <c:pt idx="49">
                  <c:v>2209091.5500000003</c:v>
                </c:pt>
                <c:pt idx="50">
                  <c:v>2209091.5500000003</c:v>
                </c:pt>
                <c:pt idx="51">
                  <c:v>2396789.7000000002</c:v>
                </c:pt>
                <c:pt idx="52">
                  <c:v>2648325.6500000004</c:v>
                </c:pt>
                <c:pt idx="53">
                  <c:v>2933613.1</c:v>
                </c:pt>
                <c:pt idx="54">
                  <c:v>3225624.15</c:v>
                </c:pt>
                <c:pt idx="55">
                  <c:v>3475871.4</c:v>
                </c:pt>
                <c:pt idx="56">
                  <c:v>3678865.9499999997</c:v>
                </c:pt>
                <c:pt idx="57">
                  <c:v>3862762.6</c:v>
                </c:pt>
                <c:pt idx="58">
                  <c:v>4171797.25</c:v>
                </c:pt>
                <c:pt idx="59">
                  <c:v>4499125</c:v>
                </c:pt>
                <c:pt idx="60">
                  <c:v>4868132.5</c:v>
                </c:pt>
                <c:pt idx="61">
                  <c:v>5298646.75</c:v>
                </c:pt>
                <c:pt idx="62">
                  <c:v>5741471.9000000004</c:v>
                </c:pt>
                <c:pt idx="63">
                  <c:v>5939736.9000000004</c:v>
                </c:pt>
                <c:pt idx="64">
                  <c:v>6191657.0999999996</c:v>
                </c:pt>
                <c:pt idx="65">
                  <c:v>6471656.0999999996</c:v>
                </c:pt>
                <c:pt idx="66">
                  <c:v>6726303.3500000006</c:v>
                </c:pt>
                <c:pt idx="67">
                  <c:v>7125978.3000000007</c:v>
                </c:pt>
                <c:pt idx="68">
                  <c:v>7565067.5999999996</c:v>
                </c:pt>
                <c:pt idx="69">
                  <c:v>8104148.7500000009</c:v>
                </c:pt>
                <c:pt idx="70">
                  <c:v>8391440.75</c:v>
                </c:pt>
                <c:pt idx="71">
                  <c:v>8706883.3000000007</c:v>
                </c:pt>
                <c:pt idx="72">
                  <c:v>9044272</c:v>
                </c:pt>
                <c:pt idx="73">
                  <c:v>9466536.1500000004</c:v>
                </c:pt>
                <c:pt idx="74">
                  <c:v>9899241.9500000011</c:v>
                </c:pt>
                <c:pt idx="75">
                  <c:v>10344191.85</c:v>
                </c:pt>
                <c:pt idx="76">
                  <c:v>10838431.550000001</c:v>
                </c:pt>
                <c:pt idx="77">
                  <c:v>11090234.450000001</c:v>
                </c:pt>
                <c:pt idx="78">
                  <c:v>11407657</c:v>
                </c:pt>
                <c:pt idx="79">
                  <c:v>11778445.850000001</c:v>
                </c:pt>
                <c:pt idx="80">
                  <c:v>12184419.550000001</c:v>
                </c:pt>
                <c:pt idx="81">
                  <c:v>12637506.299999999</c:v>
                </c:pt>
                <c:pt idx="82">
                  <c:v>13127887.75</c:v>
                </c:pt>
                <c:pt idx="83">
                  <c:v>13582855.85</c:v>
                </c:pt>
                <c:pt idx="84">
                  <c:v>13797117.4</c:v>
                </c:pt>
                <c:pt idx="85">
                  <c:v>14045827.050000001</c:v>
                </c:pt>
                <c:pt idx="86">
                  <c:v>14374803.65</c:v>
                </c:pt>
                <c:pt idx="87">
                  <c:v>14809460</c:v>
                </c:pt>
                <c:pt idx="88">
                  <c:v>15217461.950000001</c:v>
                </c:pt>
                <c:pt idx="89">
                  <c:v>15552942.050000001</c:v>
                </c:pt>
                <c:pt idx="90">
                  <c:v>15854666.300000001</c:v>
                </c:pt>
                <c:pt idx="91">
                  <c:v>15982672.25</c:v>
                </c:pt>
                <c:pt idx="92">
                  <c:v>16156702.300000001</c:v>
                </c:pt>
                <c:pt idx="93">
                  <c:v>16452040.950000001</c:v>
                </c:pt>
                <c:pt idx="94">
                  <c:v>16857687.399999999</c:v>
                </c:pt>
                <c:pt idx="95">
                  <c:v>17296601.350000001</c:v>
                </c:pt>
                <c:pt idx="96">
                  <c:v>17752283.699999999</c:v>
                </c:pt>
                <c:pt idx="97">
                  <c:v>18121631.439130437</c:v>
                </c:pt>
                <c:pt idx="98">
                  <c:v>18490979.17826087</c:v>
                </c:pt>
                <c:pt idx="99">
                  <c:v>18860326.917391311</c:v>
                </c:pt>
                <c:pt idx="100">
                  <c:v>19229674.656521745</c:v>
                </c:pt>
                <c:pt idx="101">
                  <c:v>19599022.395652179</c:v>
                </c:pt>
                <c:pt idx="102">
                  <c:v>19968370.134782616</c:v>
                </c:pt>
                <c:pt idx="103">
                  <c:v>20337717.873913053</c:v>
                </c:pt>
                <c:pt idx="104">
                  <c:v>20707065.613043491</c:v>
                </c:pt>
                <c:pt idx="105">
                  <c:v>21076413.352173924</c:v>
                </c:pt>
                <c:pt idx="106">
                  <c:v>21445761.091304358</c:v>
                </c:pt>
                <c:pt idx="107">
                  <c:v>21815108.830434795</c:v>
                </c:pt>
                <c:pt idx="108">
                  <c:v>22184456.569565233</c:v>
                </c:pt>
                <c:pt idx="109">
                  <c:v>22553804.30869567</c:v>
                </c:pt>
                <c:pt idx="110">
                  <c:v>22923152.047826104</c:v>
                </c:pt>
                <c:pt idx="111">
                  <c:v>23292499.786956538</c:v>
                </c:pt>
                <c:pt idx="112">
                  <c:v>23661847.526086975</c:v>
                </c:pt>
                <c:pt idx="113">
                  <c:v>24031195.265217412</c:v>
                </c:pt>
                <c:pt idx="114">
                  <c:v>24400543.00434785</c:v>
                </c:pt>
                <c:pt idx="115">
                  <c:v>24769890.743478283</c:v>
                </c:pt>
                <c:pt idx="116">
                  <c:v>25139238.482608717</c:v>
                </c:pt>
                <c:pt idx="117">
                  <c:v>25508586.221739158</c:v>
                </c:pt>
                <c:pt idx="118">
                  <c:v>25877933.960869592</c:v>
                </c:pt>
                <c:pt idx="119">
                  <c:v>26247281.700000029</c:v>
                </c:pt>
                <c:pt idx="120">
                  <c:v>26579859.642857172</c:v>
                </c:pt>
                <c:pt idx="121">
                  <c:v>26912437.585714314</c:v>
                </c:pt>
                <c:pt idx="122">
                  <c:v>27245015.52857146</c:v>
                </c:pt>
                <c:pt idx="123">
                  <c:v>27577593.471428607</c:v>
                </c:pt>
                <c:pt idx="124">
                  <c:v>27910171.414285749</c:v>
                </c:pt>
                <c:pt idx="125">
                  <c:v>28242749.357142892</c:v>
                </c:pt>
                <c:pt idx="126">
                  <c:v>28575327.300000038</c:v>
                </c:pt>
                <c:pt idx="127">
                  <c:v>28841270.312500037</c:v>
                </c:pt>
                <c:pt idx="128">
                  <c:v>29107213.325000037</c:v>
                </c:pt>
                <c:pt idx="129">
                  <c:v>29373156.337500036</c:v>
                </c:pt>
                <c:pt idx="130">
                  <c:v>29639099.350000039</c:v>
                </c:pt>
                <c:pt idx="131">
                  <c:v>29905042.362500038</c:v>
                </c:pt>
                <c:pt idx="132">
                  <c:v>30170985.375000037</c:v>
                </c:pt>
                <c:pt idx="133">
                  <c:v>30436928.38750004</c:v>
                </c:pt>
                <c:pt idx="134">
                  <c:v>30702871.400000039</c:v>
                </c:pt>
                <c:pt idx="135">
                  <c:v>30904359.550000042</c:v>
                </c:pt>
                <c:pt idx="136">
                  <c:v>31045258.000000041</c:v>
                </c:pt>
                <c:pt idx="137">
                  <c:v>31154068.100000042</c:v>
                </c:pt>
                <c:pt idx="138">
                  <c:v>31256470.050000042</c:v>
                </c:pt>
                <c:pt idx="139">
                  <c:v>31398242.300000042</c:v>
                </c:pt>
                <c:pt idx="140">
                  <c:v>31584646.350000042</c:v>
                </c:pt>
                <c:pt idx="141">
                  <c:v>31789181.750000041</c:v>
                </c:pt>
                <c:pt idx="142">
                  <c:v>31875493.20000004</c:v>
                </c:pt>
                <c:pt idx="143">
                  <c:v>31944511.400000039</c:v>
                </c:pt>
                <c:pt idx="144">
                  <c:v>31974134.650000039</c:v>
                </c:pt>
                <c:pt idx="145">
                  <c:v>31945623.850000042</c:v>
                </c:pt>
                <c:pt idx="146">
                  <c:v>31905449.350000042</c:v>
                </c:pt>
                <c:pt idx="147">
                  <c:v>32096237.70000004</c:v>
                </c:pt>
                <c:pt idx="148">
                  <c:v>32236406.000000041</c:v>
                </c:pt>
                <c:pt idx="149">
                  <c:v>32350043.250000041</c:v>
                </c:pt>
                <c:pt idx="150">
                  <c:v>32487653.050000042</c:v>
                </c:pt>
                <c:pt idx="151">
                  <c:v>32488265.800000042</c:v>
                </c:pt>
                <c:pt idx="152">
                  <c:v>32451673.20000004</c:v>
                </c:pt>
                <c:pt idx="153">
                  <c:v>32321042.550000042</c:v>
                </c:pt>
                <c:pt idx="154">
                  <c:v>32427860.250000041</c:v>
                </c:pt>
                <c:pt idx="155">
                  <c:v>32508064.45000004</c:v>
                </c:pt>
                <c:pt idx="156">
                  <c:v>32567521.850000042</c:v>
                </c:pt>
                <c:pt idx="157">
                  <c:v>32546858.250000041</c:v>
                </c:pt>
                <c:pt idx="158">
                  <c:v>32516382.250000041</c:v>
                </c:pt>
                <c:pt idx="159">
                  <c:v>32474343.70000004</c:v>
                </c:pt>
                <c:pt idx="160">
                  <c:v>32385627.400000039</c:v>
                </c:pt>
                <c:pt idx="161">
                  <c:v>32525867.100000042</c:v>
                </c:pt>
                <c:pt idx="162">
                  <c:v>32604259.100000042</c:v>
                </c:pt>
                <c:pt idx="163">
                  <c:v>32632218.900000039</c:v>
                </c:pt>
                <c:pt idx="164">
                  <c:v>32627030.400000039</c:v>
                </c:pt>
                <c:pt idx="165">
                  <c:v>32577381.800000042</c:v>
                </c:pt>
                <c:pt idx="166">
                  <c:v>32492469.250000041</c:v>
                </c:pt>
                <c:pt idx="167">
                  <c:v>32440911.550000042</c:v>
                </c:pt>
                <c:pt idx="168">
                  <c:v>32616643.850000042</c:v>
                </c:pt>
                <c:pt idx="169">
                  <c:v>32760081.250000041</c:v>
                </c:pt>
                <c:pt idx="170">
                  <c:v>32827946.000000041</c:v>
                </c:pt>
                <c:pt idx="171">
                  <c:v>32796152.500000041</c:v>
                </c:pt>
                <c:pt idx="172">
                  <c:v>32789566.600000042</c:v>
                </c:pt>
                <c:pt idx="173">
                  <c:v>32851446.500000041</c:v>
                </c:pt>
                <c:pt idx="174">
                  <c:v>32944969.350000042</c:v>
                </c:pt>
                <c:pt idx="175">
                  <c:v>33202508.20000004</c:v>
                </c:pt>
                <c:pt idx="176">
                  <c:v>33417018.350000042</c:v>
                </c:pt>
                <c:pt idx="177">
                  <c:v>33517330.150000039</c:v>
                </c:pt>
                <c:pt idx="178">
                  <c:v>33513712.45000004</c:v>
                </c:pt>
                <c:pt idx="179">
                  <c:v>33478850.45000004</c:v>
                </c:pt>
                <c:pt idx="180">
                  <c:v>33428031.400000039</c:v>
                </c:pt>
                <c:pt idx="181">
                  <c:v>33468936.578571469</c:v>
                </c:pt>
                <c:pt idx="182">
                  <c:v>33509841.757142901</c:v>
                </c:pt>
                <c:pt idx="183">
                  <c:v>33550746.935714327</c:v>
                </c:pt>
                <c:pt idx="184">
                  <c:v>33591652.11428576</c:v>
                </c:pt>
                <c:pt idx="185">
                  <c:v>33632557.292857185</c:v>
                </c:pt>
                <c:pt idx="186">
                  <c:v>33673462.471428618</c:v>
                </c:pt>
                <c:pt idx="187">
                  <c:v>33714367.650000051</c:v>
                </c:pt>
                <c:pt idx="188">
                  <c:v>33755272.828571476</c:v>
                </c:pt>
                <c:pt idx="189">
                  <c:v>33796178.007142909</c:v>
                </c:pt>
                <c:pt idx="190">
                  <c:v>33837083.185714334</c:v>
                </c:pt>
                <c:pt idx="191">
                  <c:v>33877988.364285767</c:v>
                </c:pt>
                <c:pt idx="192">
                  <c:v>33918893.542857192</c:v>
                </c:pt>
                <c:pt idx="193">
                  <c:v>33959798.721428625</c:v>
                </c:pt>
                <c:pt idx="194">
                  <c:v>34000703.900000058</c:v>
                </c:pt>
                <c:pt idx="195">
                  <c:v>34041609.078571483</c:v>
                </c:pt>
                <c:pt idx="196">
                  <c:v>34082514.257142909</c:v>
                </c:pt>
                <c:pt idx="197">
                  <c:v>34123419.435714342</c:v>
                </c:pt>
                <c:pt idx="198">
                  <c:v>34164324.614285767</c:v>
                </c:pt>
                <c:pt idx="199">
                  <c:v>34205229.7928572</c:v>
                </c:pt>
                <c:pt idx="200">
                  <c:v>34246134.971428633</c:v>
                </c:pt>
                <c:pt idx="201">
                  <c:v>34287040.150000058</c:v>
                </c:pt>
                <c:pt idx="202">
                  <c:v>34327945.328571491</c:v>
                </c:pt>
                <c:pt idx="203">
                  <c:v>34368850.507142916</c:v>
                </c:pt>
                <c:pt idx="204">
                  <c:v>34409755.685714349</c:v>
                </c:pt>
                <c:pt idx="205">
                  <c:v>34450660.864285775</c:v>
                </c:pt>
                <c:pt idx="206">
                  <c:v>34491566.042857207</c:v>
                </c:pt>
                <c:pt idx="207">
                  <c:v>34532471.22142864</c:v>
                </c:pt>
                <c:pt idx="208">
                  <c:v>34573376.400000066</c:v>
                </c:pt>
                <c:pt idx="209">
                  <c:v>34614281.578571498</c:v>
                </c:pt>
                <c:pt idx="210">
                  <c:v>34655186.757142924</c:v>
                </c:pt>
                <c:pt idx="211">
                  <c:v>34696091.935714357</c:v>
                </c:pt>
                <c:pt idx="212">
                  <c:v>34736997.114285782</c:v>
                </c:pt>
                <c:pt idx="213">
                  <c:v>34777902.292857215</c:v>
                </c:pt>
                <c:pt idx="214">
                  <c:v>34818807.471428648</c:v>
                </c:pt>
                <c:pt idx="215">
                  <c:v>34859712.650000073</c:v>
                </c:pt>
                <c:pt idx="216">
                  <c:v>34900617.828571498</c:v>
                </c:pt>
                <c:pt idx="217">
                  <c:v>34941523.007142931</c:v>
                </c:pt>
                <c:pt idx="218">
                  <c:v>34982428.185714364</c:v>
                </c:pt>
                <c:pt idx="219">
                  <c:v>35023333.364285789</c:v>
                </c:pt>
                <c:pt idx="220">
                  <c:v>35064238.542857222</c:v>
                </c:pt>
                <c:pt idx="221">
                  <c:v>35105143.721428648</c:v>
                </c:pt>
                <c:pt idx="222">
                  <c:v>35146048.90000008</c:v>
                </c:pt>
                <c:pt idx="223">
                  <c:v>35167124.971428648</c:v>
                </c:pt>
                <c:pt idx="224">
                  <c:v>35545124.971428655</c:v>
                </c:pt>
                <c:pt idx="225">
                  <c:v>35923124.971428655</c:v>
                </c:pt>
                <c:pt idx="226">
                  <c:v>36301124.971428655</c:v>
                </c:pt>
                <c:pt idx="227">
                  <c:v>36679124.971428655</c:v>
                </c:pt>
                <c:pt idx="228">
                  <c:v>37057124.971428655</c:v>
                </c:pt>
                <c:pt idx="229">
                  <c:v>37435124.971428655</c:v>
                </c:pt>
                <c:pt idx="230">
                  <c:v>37813124.971428655</c:v>
                </c:pt>
                <c:pt idx="231">
                  <c:v>38191124.971428655</c:v>
                </c:pt>
                <c:pt idx="232">
                  <c:v>38569124.971428655</c:v>
                </c:pt>
                <c:pt idx="233">
                  <c:v>38947124.971428655</c:v>
                </c:pt>
                <c:pt idx="234">
                  <c:v>39325124.971428655</c:v>
                </c:pt>
                <c:pt idx="235">
                  <c:v>39703124.971428655</c:v>
                </c:pt>
                <c:pt idx="236">
                  <c:v>40081124.971428655</c:v>
                </c:pt>
                <c:pt idx="237">
                  <c:v>40459124.971428655</c:v>
                </c:pt>
                <c:pt idx="238">
                  <c:v>40837124.971428655</c:v>
                </c:pt>
                <c:pt idx="239">
                  <c:v>41215124.971428655</c:v>
                </c:pt>
                <c:pt idx="240">
                  <c:v>41593124.971428655</c:v>
                </c:pt>
                <c:pt idx="241">
                  <c:v>41971124.971428655</c:v>
                </c:pt>
                <c:pt idx="242">
                  <c:v>42349124.971428655</c:v>
                </c:pt>
                <c:pt idx="243">
                  <c:v>42727124.971428655</c:v>
                </c:pt>
                <c:pt idx="244">
                  <c:v>43105124.971428655</c:v>
                </c:pt>
                <c:pt idx="245">
                  <c:v>43504124.971428655</c:v>
                </c:pt>
                <c:pt idx="246">
                  <c:v>43903124.971428655</c:v>
                </c:pt>
                <c:pt idx="247">
                  <c:v>44302124.971428655</c:v>
                </c:pt>
                <c:pt idx="248">
                  <c:v>44701124.971428655</c:v>
                </c:pt>
                <c:pt idx="249">
                  <c:v>45100124.971428655</c:v>
                </c:pt>
                <c:pt idx="250">
                  <c:v>45499124.971428655</c:v>
                </c:pt>
                <c:pt idx="251">
                  <c:v>45898124.971428655</c:v>
                </c:pt>
                <c:pt idx="252">
                  <c:v>46297124.971428655</c:v>
                </c:pt>
                <c:pt idx="253">
                  <c:v>46696124.971428655</c:v>
                </c:pt>
                <c:pt idx="254">
                  <c:v>47095124.971428655</c:v>
                </c:pt>
                <c:pt idx="255">
                  <c:v>47494124.971428655</c:v>
                </c:pt>
                <c:pt idx="256">
                  <c:v>47893124.971428655</c:v>
                </c:pt>
                <c:pt idx="257">
                  <c:v>48292124.971428655</c:v>
                </c:pt>
                <c:pt idx="258">
                  <c:v>48691124.971428655</c:v>
                </c:pt>
                <c:pt idx="259">
                  <c:v>49090124.971428655</c:v>
                </c:pt>
                <c:pt idx="260">
                  <c:v>49489124.971428655</c:v>
                </c:pt>
                <c:pt idx="261">
                  <c:v>49693924.899999999</c:v>
                </c:pt>
                <c:pt idx="262">
                  <c:v>49714924.899999999</c:v>
                </c:pt>
                <c:pt idx="263">
                  <c:v>49735924.899999999</c:v>
                </c:pt>
                <c:pt idx="264">
                  <c:v>49756924.899999999</c:v>
                </c:pt>
                <c:pt idx="265">
                  <c:v>49777924.899999999</c:v>
                </c:pt>
                <c:pt idx="266">
                  <c:v>49798924.899999999</c:v>
                </c:pt>
                <c:pt idx="267">
                  <c:v>49819924.899999999</c:v>
                </c:pt>
                <c:pt idx="268">
                  <c:v>49840924.899999999</c:v>
                </c:pt>
                <c:pt idx="269">
                  <c:v>49861924.899999999</c:v>
                </c:pt>
                <c:pt idx="270">
                  <c:v>49882924.899999999</c:v>
                </c:pt>
                <c:pt idx="271">
                  <c:v>49903924.899999999</c:v>
                </c:pt>
                <c:pt idx="272">
                  <c:v>49924924.899999999</c:v>
                </c:pt>
                <c:pt idx="273">
                  <c:v>49945924.899999999</c:v>
                </c:pt>
                <c:pt idx="274">
                  <c:v>49966924.899999999</c:v>
                </c:pt>
                <c:pt idx="275">
                  <c:v>49987924.899999999</c:v>
                </c:pt>
                <c:pt idx="276">
                  <c:v>50008924.899999999</c:v>
                </c:pt>
                <c:pt idx="277">
                  <c:v>50029924.899999999</c:v>
                </c:pt>
                <c:pt idx="278">
                  <c:v>50050924.899999999</c:v>
                </c:pt>
                <c:pt idx="279">
                  <c:v>50071924.899999999</c:v>
                </c:pt>
                <c:pt idx="280">
                  <c:v>50092924.899999999</c:v>
                </c:pt>
                <c:pt idx="281">
                  <c:v>50113924.899999999</c:v>
                </c:pt>
                <c:pt idx="282">
                  <c:v>50134924.899999999</c:v>
                </c:pt>
                <c:pt idx="283">
                  <c:v>50155924.899999999</c:v>
                </c:pt>
                <c:pt idx="284">
                  <c:v>50160000</c:v>
                </c:pt>
                <c:pt idx="285">
                  <c:v>50160000</c:v>
                </c:pt>
                <c:pt idx="286">
                  <c:v>50160000</c:v>
                </c:pt>
                <c:pt idx="287">
                  <c:v>50160000</c:v>
                </c:pt>
                <c:pt idx="288">
                  <c:v>50160000</c:v>
                </c:pt>
                <c:pt idx="289">
                  <c:v>50160000</c:v>
                </c:pt>
                <c:pt idx="290">
                  <c:v>50160000</c:v>
                </c:pt>
                <c:pt idx="291">
                  <c:v>50160000</c:v>
                </c:pt>
                <c:pt idx="292">
                  <c:v>50160000</c:v>
                </c:pt>
                <c:pt idx="293">
                  <c:v>50160000</c:v>
                </c:pt>
                <c:pt idx="294">
                  <c:v>50160000</c:v>
                </c:pt>
                <c:pt idx="295">
                  <c:v>50160000</c:v>
                </c:pt>
                <c:pt idx="296">
                  <c:v>50160000</c:v>
                </c:pt>
                <c:pt idx="297">
                  <c:v>50160000</c:v>
                </c:pt>
                <c:pt idx="298">
                  <c:v>50160000</c:v>
                </c:pt>
                <c:pt idx="299">
                  <c:v>50160000</c:v>
                </c:pt>
                <c:pt idx="300">
                  <c:v>50160000</c:v>
                </c:pt>
                <c:pt idx="301">
                  <c:v>50160000</c:v>
                </c:pt>
                <c:pt idx="302">
                  <c:v>50160000</c:v>
                </c:pt>
                <c:pt idx="303">
                  <c:v>50160000</c:v>
                </c:pt>
                <c:pt idx="304">
                  <c:v>50160000</c:v>
                </c:pt>
                <c:pt idx="305">
                  <c:v>50160000</c:v>
                </c:pt>
                <c:pt idx="306">
                  <c:v>50160000</c:v>
                </c:pt>
                <c:pt idx="307">
                  <c:v>50160000</c:v>
                </c:pt>
                <c:pt idx="308">
                  <c:v>50160000</c:v>
                </c:pt>
                <c:pt idx="309">
                  <c:v>50160000</c:v>
                </c:pt>
                <c:pt idx="310">
                  <c:v>50160000</c:v>
                </c:pt>
                <c:pt idx="311">
                  <c:v>50160000</c:v>
                </c:pt>
                <c:pt idx="312">
                  <c:v>50160000</c:v>
                </c:pt>
                <c:pt idx="313">
                  <c:v>50160000</c:v>
                </c:pt>
                <c:pt idx="314">
                  <c:v>50160000</c:v>
                </c:pt>
                <c:pt idx="315">
                  <c:v>50160000</c:v>
                </c:pt>
                <c:pt idx="316">
                  <c:v>50160000</c:v>
                </c:pt>
                <c:pt idx="317">
                  <c:v>50160000</c:v>
                </c:pt>
                <c:pt idx="318">
                  <c:v>50160000</c:v>
                </c:pt>
                <c:pt idx="319">
                  <c:v>50160000</c:v>
                </c:pt>
                <c:pt idx="320">
                  <c:v>50160000</c:v>
                </c:pt>
                <c:pt idx="321">
                  <c:v>50160000</c:v>
                </c:pt>
                <c:pt idx="322">
                  <c:v>50160000</c:v>
                </c:pt>
                <c:pt idx="323">
                  <c:v>50160000</c:v>
                </c:pt>
                <c:pt idx="324">
                  <c:v>50160000</c:v>
                </c:pt>
                <c:pt idx="325">
                  <c:v>50160000</c:v>
                </c:pt>
                <c:pt idx="326">
                  <c:v>50160000</c:v>
                </c:pt>
                <c:pt idx="327">
                  <c:v>50160000</c:v>
                </c:pt>
                <c:pt idx="328">
                  <c:v>50160000</c:v>
                </c:pt>
                <c:pt idx="329">
                  <c:v>50160000</c:v>
                </c:pt>
                <c:pt idx="330">
                  <c:v>50160000</c:v>
                </c:pt>
                <c:pt idx="331">
                  <c:v>50160000</c:v>
                </c:pt>
                <c:pt idx="332">
                  <c:v>50160000</c:v>
                </c:pt>
                <c:pt idx="333">
                  <c:v>50160000</c:v>
                </c:pt>
                <c:pt idx="334">
                  <c:v>50160000</c:v>
                </c:pt>
                <c:pt idx="335">
                  <c:v>50160000</c:v>
                </c:pt>
                <c:pt idx="336">
                  <c:v>50160000</c:v>
                </c:pt>
                <c:pt idx="337">
                  <c:v>50160000</c:v>
                </c:pt>
                <c:pt idx="338">
                  <c:v>50160000</c:v>
                </c:pt>
                <c:pt idx="339">
                  <c:v>50160000</c:v>
                </c:pt>
                <c:pt idx="340">
                  <c:v>50160000</c:v>
                </c:pt>
                <c:pt idx="341">
                  <c:v>50160000</c:v>
                </c:pt>
                <c:pt idx="342">
                  <c:v>50160000</c:v>
                </c:pt>
                <c:pt idx="343">
                  <c:v>50160000</c:v>
                </c:pt>
                <c:pt idx="344">
                  <c:v>50160000</c:v>
                </c:pt>
                <c:pt idx="345">
                  <c:v>50160000</c:v>
                </c:pt>
                <c:pt idx="346">
                  <c:v>50160000</c:v>
                </c:pt>
                <c:pt idx="347">
                  <c:v>50160000</c:v>
                </c:pt>
                <c:pt idx="348">
                  <c:v>50160000</c:v>
                </c:pt>
                <c:pt idx="349">
                  <c:v>50160000</c:v>
                </c:pt>
                <c:pt idx="350">
                  <c:v>50160000</c:v>
                </c:pt>
                <c:pt idx="351">
                  <c:v>50160000</c:v>
                </c:pt>
                <c:pt idx="352">
                  <c:v>50160000</c:v>
                </c:pt>
                <c:pt idx="353">
                  <c:v>50160000</c:v>
                </c:pt>
                <c:pt idx="354">
                  <c:v>50160000</c:v>
                </c:pt>
                <c:pt idx="355">
                  <c:v>50160000</c:v>
                </c:pt>
                <c:pt idx="356">
                  <c:v>50160000</c:v>
                </c:pt>
                <c:pt idx="357">
                  <c:v>50160000</c:v>
                </c:pt>
                <c:pt idx="358">
                  <c:v>50160000</c:v>
                </c:pt>
                <c:pt idx="359">
                  <c:v>50160000</c:v>
                </c:pt>
                <c:pt idx="360">
                  <c:v>50160000</c:v>
                </c:pt>
                <c:pt idx="361">
                  <c:v>50160000</c:v>
                </c:pt>
                <c:pt idx="362">
                  <c:v>50160000</c:v>
                </c:pt>
                <c:pt idx="363">
                  <c:v>50160000</c:v>
                </c:pt>
                <c:pt idx="364">
                  <c:v>50160000</c:v>
                </c:pt>
                <c:pt idx="365">
                  <c:v>50160000</c:v>
                </c:pt>
                <c:pt idx="366">
                  <c:v>50160000</c:v>
                </c:pt>
                <c:pt idx="367">
                  <c:v>50160000</c:v>
                </c:pt>
                <c:pt idx="368">
                  <c:v>50160000</c:v>
                </c:pt>
                <c:pt idx="369">
                  <c:v>50160000</c:v>
                </c:pt>
                <c:pt idx="370">
                  <c:v>50160000</c:v>
                </c:pt>
                <c:pt idx="371">
                  <c:v>50160000</c:v>
                </c:pt>
                <c:pt idx="372">
                  <c:v>50160000</c:v>
                </c:pt>
                <c:pt idx="373">
                  <c:v>50160000</c:v>
                </c:pt>
                <c:pt idx="374">
                  <c:v>50160000</c:v>
                </c:pt>
                <c:pt idx="375">
                  <c:v>50160000</c:v>
                </c:pt>
                <c:pt idx="376">
                  <c:v>50160000</c:v>
                </c:pt>
                <c:pt idx="377">
                  <c:v>50160000</c:v>
                </c:pt>
                <c:pt idx="378">
                  <c:v>50160000</c:v>
                </c:pt>
                <c:pt idx="379">
                  <c:v>50160000</c:v>
                </c:pt>
                <c:pt idx="380">
                  <c:v>50160000</c:v>
                </c:pt>
                <c:pt idx="381">
                  <c:v>50160000</c:v>
                </c:pt>
                <c:pt idx="382">
                  <c:v>50160000</c:v>
                </c:pt>
                <c:pt idx="383">
                  <c:v>50160000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AB-49DB-86F7-D672D4D581EE}"/>
            </c:ext>
          </c:extLst>
        </c:ser>
        <c:ser>
          <c:idx val="5"/>
          <c:order val="5"/>
          <c:tx>
            <c:v>Immunity, assuming 90% 21 days after 1st dose, 95% 21 days after 2nd dose</c:v>
          </c:tx>
          <c:spPr>
            <a:ln w="28575" cmpd="sng">
              <a:solidFill>
                <a:srgbClr val="00000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Sheet1!$AH$3:$AH$385</c:f>
              <c:numCache>
                <c:formatCode>#,##0</c:formatCode>
                <c:ptCount val="383"/>
                <c:pt idx="19">
                  <c:v>77593.5</c:v>
                </c:pt>
                <c:pt idx="20">
                  <c:v>153139.88571428572</c:v>
                </c:pt>
                <c:pt idx="21">
                  <c:v>228686.27142857143</c:v>
                </c:pt>
                <c:pt idx="22">
                  <c:v>304232.65714285715</c:v>
                </c:pt>
                <c:pt idx="23">
                  <c:v>379779.04285714286</c:v>
                </c:pt>
                <c:pt idx="24">
                  <c:v>455325.42857142858</c:v>
                </c:pt>
                <c:pt idx="25">
                  <c:v>530871.8142857143</c:v>
                </c:pt>
                <c:pt idx="26">
                  <c:v>606418.20000000007</c:v>
                </c:pt>
                <c:pt idx="27">
                  <c:v>648735.17142857146</c:v>
                </c:pt>
                <c:pt idx="28">
                  <c:v>691052.14285714296</c:v>
                </c:pt>
                <c:pt idx="29">
                  <c:v>733369.11428571423</c:v>
                </c:pt>
                <c:pt idx="30">
                  <c:v>775686.08571428584</c:v>
                </c:pt>
                <c:pt idx="31">
                  <c:v>818003.05714285711</c:v>
                </c:pt>
                <c:pt idx="32">
                  <c:v>860320.02857142861</c:v>
                </c:pt>
                <c:pt idx="33">
                  <c:v>902637</c:v>
                </c:pt>
                <c:pt idx="34">
                  <c:v>950730.94285714289</c:v>
                </c:pt>
                <c:pt idx="35">
                  <c:v>998824.88571428577</c:v>
                </c:pt>
                <c:pt idx="36">
                  <c:v>1046918.8285714284</c:v>
                </c:pt>
                <c:pt idx="37">
                  <c:v>1095012.7714285713</c:v>
                </c:pt>
                <c:pt idx="38">
                  <c:v>1143106.7142857143</c:v>
                </c:pt>
                <c:pt idx="39">
                  <c:v>1191200.6571428571</c:v>
                </c:pt>
                <c:pt idx="40">
                  <c:v>1240389.8500000001</c:v>
                </c:pt>
                <c:pt idx="41">
                  <c:v>1361477.5625</c:v>
                </c:pt>
                <c:pt idx="42">
                  <c:v>1482565.2749999999</c:v>
                </c:pt>
                <c:pt idx="43">
                  <c:v>1603652.9875</c:v>
                </c:pt>
                <c:pt idx="44">
                  <c:v>1724740.7000000002</c:v>
                </c:pt>
                <c:pt idx="45">
                  <c:v>1845828.4125000001</c:v>
                </c:pt>
                <c:pt idx="46">
                  <c:v>1966916.125</c:v>
                </c:pt>
                <c:pt idx="47">
                  <c:v>2088003.8374999999</c:v>
                </c:pt>
                <c:pt idx="48">
                  <c:v>2209091.5500000003</c:v>
                </c:pt>
                <c:pt idx="49">
                  <c:v>2209091.5500000003</c:v>
                </c:pt>
                <c:pt idx="50">
                  <c:v>2396789.7000000002</c:v>
                </c:pt>
                <c:pt idx="51">
                  <c:v>2648325.6500000004</c:v>
                </c:pt>
                <c:pt idx="52">
                  <c:v>2933613.1</c:v>
                </c:pt>
                <c:pt idx="53">
                  <c:v>3225624.15</c:v>
                </c:pt>
                <c:pt idx="54">
                  <c:v>3475871.4</c:v>
                </c:pt>
                <c:pt idx="55">
                  <c:v>3678865.9499999997</c:v>
                </c:pt>
                <c:pt idx="56">
                  <c:v>3862762.6</c:v>
                </c:pt>
                <c:pt idx="57">
                  <c:v>4171797.25</c:v>
                </c:pt>
                <c:pt idx="58">
                  <c:v>4499125</c:v>
                </c:pt>
                <c:pt idx="59">
                  <c:v>4868132.5</c:v>
                </c:pt>
                <c:pt idx="60">
                  <c:v>5298646.75</c:v>
                </c:pt>
                <c:pt idx="61">
                  <c:v>5741471.9000000004</c:v>
                </c:pt>
                <c:pt idx="62">
                  <c:v>5939736.9000000004</c:v>
                </c:pt>
                <c:pt idx="63">
                  <c:v>6191657.0999999996</c:v>
                </c:pt>
                <c:pt idx="64">
                  <c:v>6471656.0999999996</c:v>
                </c:pt>
                <c:pt idx="65">
                  <c:v>6726303.3500000006</c:v>
                </c:pt>
                <c:pt idx="66">
                  <c:v>7125978.3000000007</c:v>
                </c:pt>
                <c:pt idx="67">
                  <c:v>7565067.5999999996</c:v>
                </c:pt>
                <c:pt idx="68">
                  <c:v>8104148.7500000009</c:v>
                </c:pt>
                <c:pt idx="69">
                  <c:v>8391440.75</c:v>
                </c:pt>
                <c:pt idx="70">
                  <c:v>8706883.3000000007</c:v>
                </c:pt>
                <c:pt idx="71">
                  <c:v>9044272</c:v>
                </c:pt>
                <c:pt idx="72">
                  <c:v>9466536.1500000004</c:v>
                </c:pt>
                <c:pt idx="73">
                  <c:v>9899241.9500000011</c:v>
                </c:pt>
                <c:pt idx="74">
                  <c:v>10344191.85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AB-49DB-86F7-D672D4D581EE}"/>
            </c:ext>
          </c:extLst>
        </c:ser>
        <c:ser>
          <c:idx val="6"/>
          <c:order val="6"/>
          <c:tx>
            <c:v>Groups 5-9</c:v>
          </c:tx>
          <c:spPr>
            <a:ln cmpd="sng">
              <a:solidFill>
                <a:srgbClr val="7C9CD6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Sheet1!$AN$3:$AN$385</c:f>
              <c:numCache>
                <c:formatCode>#,##0</c:formatCode>
                <c:ptCount val="383"/>
                <c:pt idx="0">
                  <c:v>31800000</c:v>
                </c:pt>
                <c:pt idx="1">
                  <c:v>31800000</c:v>
                </c:pt>
                <c:pt idx="2">
                  <c:v>31800000</c:v>
                </c:pt>
                <c:pt idx="3">
                  <c:v>31800000</c:v>
                </c:pt>
                <c:pt idx="4">
                  <c:v>31800000</c:v>
                </c:pt>
                <c:pt idx="5">
                  <c:v>31800000</c:v>
                </c:pt>
                <c:pt idx="6">
                  <c:v>31800000</c:v>
                </c:pt>
                <c:pt idx="7">
                  <c:v>31800000</c:v>
                </c:pt>
                <c:pt idx="8">
                  <c:v>31800000</c:v>
                </c:pt>
                <c:pt idx="9">
                  <c:v>31800000</c:v>
                </c:pt>
                <c:pt idx="10">
                  <c:v>31800000</c:v>
                </c:pt>
                <c:pt idx="11">
                  <c:v>31800000</c:v>
                </c:pt>
                <c:pt idx="12">
                  <c:v>31800000</c:v>
                </c:pt>
                <c:pt idx="13">
                  <c:v>31800000</c:v>
                </c:pt>
                <c:pt idx="14">
                  <c:v>31800000</c:v>
                </c:pt>
                <c:pt idx="15">
                  <c:v>31800000</c:v>
                </c:pt>
                <c:pt idx="16">
                  <c:v>31800000</c:v>
                </c:pt>
                <c:pt idx="17">
                  <c:v>31800000</c:v>
                </c:pt>
                <c:pt idx="18">
                  <c:v>31800000</c:v>
                </c:pt>
                <c:pt idx="19">
                  <c:v>31800000</c:v>
                </c:pt>
                <c:pt idx="20">
                  <c:v>31800000</c:v>
                </c:pt>
                <c:pt idx="21">
                  <c:v>31800000</c:v>
                </c:pt>
                <c:pt idx="22">
                  <c:v>31800000</c:v>
                </c:pt>
                <c:pt idx="23">
                  <c:v>31800000</c:v>
                </c:pt>
                <c:pt idx="24">
                  <c:v>31800000</c:v>
                </c:pt>
                <c:pt idx="25">
                  <c:v>31800000</c:v>
                </c:pt>
                <c:pt idx="26">
                  <c:v>31800000</c:v>
                </c:pt>
                <c:pt idx="27">
                  <c:v>31800000</c:v>
                </c:pt>
                <c:pt idx="28">
                  <c:v>31800000</c:v>
                </c:pt>
                <c:pt idx="29">
                  <c:v>31800000</c:v>
                </c:pt>
                <c:pt idx="30">
                  <c:v>31800000</c:v>
                </c:pt>
                <c:pt idx="31">
                  <c:v>31800000</c:v>
                </c:pt>
                <c:pt idx="32">
                  <c:v>31800000</c:v>
                </c:pt>
                <c:pt idx="33">
                  <c:v>31800000</c:v>
                </c:pt>
                <c:pt idx="34">
                  <c:v>31800000</c:v>
                </c:pt>
                <c:pt idx="35">
                  <c:v>31800000</c:v>
                </c:pt>
                <c:pt idx="36">
                  <c:v>31800000</c:v>
                </c:pt>
                <c:pt idx="37">
                  <c:v>31800000</c:v>
                </c:pt>
                <c:pt idx="38">
                  <c:v>31800000</c:v>
                </c:pt>
                <c:pt idx="39">
                  <c:v>31800000</c:v>
                </c:pt>
                <c:pt idx="40">
                  <c:v>31800000</c:v>
                </c:pt>
                <c:pt idx="41">
                  <c:v>31800000</c:v>
                </c:pt>
                <c:pt idx="42">
                  <c:v>31800000</c:v>
                </c:pt>
                <c:pt idx="43">
                  <c:v>31800000</c:v>
                </c:pt>
                <c:pt idx="44">
                  <c:v>31800000</c:v>
                </c:pt>
                <c:pt idx="45">
                  <c:v>31800000</c:v>
                </c:pt>
                <c:pt idx="46">
                  <c:v>31800000</c:v>
                </c:pt>
                <c:pt idx="47">
                  <c:v>31800000</c:v>
                </c:pt>
                <c:pt idx="48">
                  <c:v>31800000</c:v>
                </c:pt>
                <c:pt idx="49">
                  <c:v>31800000</c:v>
                </c:pt>
                <c:pt idx="50">
                  <c:v>31800000</c:v>
                </c:pt>
                <c:pt idx="51">
                  <c:v>31800000</c:v>
                </c:pt>
                <c:pt idx="52">
                  <c:v>31800000</c:v>
                </c:pt>
                <c:pt idx="53">
                  <c:v>31800000</c:v>
                </c:pt>
                <c:pt idx="54">
                  <c:v>31800000</c:v>
                </c:pt>
                <c:pt idx="55">
                  <c:v>31800000</c:v>
                </c:pt>
                <c:pt idx="56">
                  <c:v>31800000</c:v>
                </c:pt>
                <c:pt idx="57">
                  <c:v>31800000</c:v>
                </c:pt>
                <c:pt idx="58">
                  <c:v>31800000</c:v>
                </c:pt>
                <c:pt idx="59">
                  <c:v>31800000</c:v>
                </c:pt>
                <c:pt idx="60">
                  <c:v>31800000</c:v>
                </c:pt>
                <c:pt idx="61">
                  <c:v>31800000</c:v>
                </c:pt>
                <c:pt idx="62">
                  <c:v>31800000</c:v>
                </c:pt>
                <c:pt idx="63">
                  <c:v>31800000</c:v>
                </c:pt>
                <c:pt idx="64">
                  <c:v>31800000</c:v>
                </c:pt>
                <c:pt idx="65">
                  <c:v>31800000</c:v>
                </c:pt>
                <c:pt idx="66">
                  <c:v>31800000</c:v>
                </c:pt>
                <c:pt idx="67">
                  <c:v>31800000</c:v>
                </c:pt>
                <c:pt idx="68">
                  <c:v>31800000</c:v>
                </c:pt>
                <c:pt idx="69">
                  <c:v>31800000</c:v>
                </c:pt>
                <c:pt idx="70">
                  <c:v>31800000</c:v>
                </c:pt>
                <c:pt idx="71">
                  <c:v>31800000</c:v>
                </c:pt>
                <c:pt idx="72">
                  <c:v>31800000</c:v>
                </c:pt>
                <c:pt idx="73">
                  <c:v>31800000</c:v>
                </c:pt>
                <c:pt idx="74">
                  <c:v>31800000</c:v>
                </c:pt>
                <c:pt idx="75">
                  <c:v>31800000</c:v>
                </c:pt>
                <c:pt idx="76">
                  <c:v>31800000</c:v>
                </c:pt>
                <c:pt idx="77">
                  <c:v>31800000</c:v>
                </c:pt>
                <c:pt idx="78">
                  <c:v>31800000</c:v>
                </c:pt>
                <c:pt idx="79">
                  <c:v>31800000</c:v>
                </c:pt>
                <c:pt idx="80">
                  <c:v>31800000</c:v>
                </c:pt>
                <c:pt idx="81">
                  <c:v>31800000</c:v>
                </c:pt>
                <c:pt idx="82">
                  <c:v>31800000</c:v>
                </c:pt>
                <c:pt idx="83">
                  <c:v>31800000</c:v>
                </c:pt>
                <c:pt idx="84">
                  <c:v>31800000</c:v>
                </c:pt>
                <c:pt idx="85">
                  <c:v>31800000</c:v>
                </c:pt>
                <c:pt idx="86">
                  <c:v>31800000</c:v>
                </c:pt>
                <c:pt idx="87">
                  <c:v>31800000</c:v>
                </c:pt>
                <c:pt idx="88">
                  <c:v>31800000</c:v>
                </c:pt>
                <c:pt idx="89">
                  <c:v>31800000</c:v>
                </c:pt>
                <c:pt idx="90">
                  <c:v>31800000</c:v>
                </c:pt>
                <c:pt idx="91">
                  <c:v>31800000</c:v>
                </c:pt>
                <c:pt idx="92">
                  <c:v>31800000</c:v>
                </c:pt>
                <c:pt idx="93">
                  <c:v>31800000</c:v>
                </c:pt>
                <c:pt idx="94">
                  <c:v>31800000</c:v>
                </c:pt>
                <c:pt idx="95">
                  <c:v>31800000</c:v>
                </c:pt>
                <c:pt idx="96">
                  <c:v>31800000</c:v>
                </c:pt>
                <c:pt idx="97">
                  <c:v>31800000</c:v>
                </c:pt>
                <c:pt idx="98">
                  <c:v>31800000</c:v>
                </c:pt>
                <c:pt idx="99">
                  <c:v>31800000</c:v>
                </c:pt>
                <c:pt idx="100">
                  <c:v>31800000</c:v>
                </c:pt>
                <c:pt idx="101">
                  <c:v>31800000</c:v>
                </c:pt>
                <c:pt idx="102">
                  <c:v>31800000</c:v>
                </c:pt>
                <c:pt idx="103">
                  <c:v>31800000</c:v>
                </c:pt>
                <c:pt idx="104">
                  <c:v>31800000</c:v>
                </c:pt>
                <c:pt idx="105">
                  <c:v>31800000</c:v>
                </c:pt>
                <c:pt idx="106">
                  <c:v>31800000</c:v>
                </c:pt>
                <c:pt idx="107">
                  <c:v>31800000</c:v>
                </c:pt>
                <c:pt idx="108">
                  <c:v>31800000</c:v>
                </c:pt>
                <c:pt idx="109">
                  <c:v>31800000</c:v>
                </c:pt>
                <c:pt idx="110">
                  <c:v>31800000</c:v>
                </c:pt>
                <c:pt idx="111">
                  <c:v>31800000</c:v>
                </c:pt>
                <c:pt idx="112">
                  <c:v>31800000</c:v>
                </c:pt>
                <c:pt idx="113">
                  <c:v>31800000</c:v>
                </c:pt>
                <c:pt idx="114">
                  <c:v>31800000</c:v>
                </c:pt>
                <c:pt idx="115">
                  <c:v>31800000</c:v>
                </c:pt>
                <c:pt idx="116">
                  <c:v>31800000</c:v>
                </c:pt>
                <c:pt idx="117">
                  <c:v>31800000</c:v>
                </c:pt>
                <c:pt idx="118">
                  <c:v>31800000</c:v>
                </c:pt>
                <c:pt idx="119">
                  <c:v>31800000</c:v>
                </c:pt>
                <c:pt idx="120">
                  <c:v>31800000</c:v>
                </c:pt>
                <c:pt idx="121">
                  <c:v>31800000</c:v>
                </c:pt>
                <c:pt idx="122">
                  <c:v>31800000</c:v>
                </c:pt>
                <c:pt idx="123">
                  <c:v>31800000</c:v>
                </c:pt>
                <c:pt idx="124">
                  <c:v>31800000</c:v>
                </c:pt>
                <c:pt idx="125">
                  <c:v>31800000</c:v>
                </c:pt>
                <c:pt idx="126">
                  <c:v>31800000</c:v>
                </c:pt>
                <c:pt idx="127">
                  <c:v>31800000</c:v>
                </c:pt>
                <c:pt idx="128">
                  <c:v>31800000</c:v>
                </c:pt>
                <c:pt idx="129">
                  <c:v>31800000</c:v>
                </c:pt>
                <c:pt idx="130">
                  <c:v>31800000</c:v>
                </c:pt>
                <c:pt idx="131">
                  <c:v>31800000</c:v>
                </c:pt>
                <c:pt idx="132">
                  <c:v>31800000</c:v>
                </c:pt>
                <c:pt idx="133">
                  <c:v>31800000</c:v>
                </c:pt>
                <c:pt idx="134">
                  <c:v>31800000</c:v>
                </c:pt>
                <c:pt idx="135">
                  <c:v>31800000</c:v>
                </c:pt>
                <c:pt idx="136">
                  <c:v>31800000</c:v>
                </c:pt>
                <c:pt idx="137">
                  <c:v>31800000</c:v>
                </c:pt>
                <c:pt idx="138">
                  <c:v>31800000</c:v>
                </c:pt>
                <c:pt idx="139">
                  <c:v>31800000</c:v>
                </c:pt>
                <c:pt idx="140">
                  <c:v>31800000</c:v>
                </c:pt>
                <c:pt idx="141">
                  <c:v>31800000</c:v>
                </c:pt>
                <c:pt idx="142">
                  <c:v>31800000</c:v>
                </c:pt>
                <c:pt idx="143">
                  <c:v>31800000</c:v>
                </c:pt>
                <c:pt idx="144">
                  <c:v>31800000</c:v>
                </c:pt>
                <c:pt idx="145">
                  <c:v>31800000</c:v>
                </c:pt>
                <c:pt idx="146">
                  <c:v>31800000</c:v>
                </c:pt>
                <c:pt idx="147">
                  <c:v>31800000</c:v>
                </c:pt>
                <c:pt idx="148">
                  <c:v>31800000</c:v>
                </c:pt>
                <c:pt idx="149">
                  <c:v>31800000</c:v>
                </c:pt>
                <c:pt idx="150">
                  <c:v>31800000</c:v>
                </c:pt>
                <c:pt idx="151">
                  <c:v>31800000</c:v>
                </c:pt>
                <c:pt idx="152">
                  <c:v>31800000</c:v>
                </c:pt>
                <c:pt idx="153">
                  <c:v>31800000</c:v>
                </c:pt>
                <c:pt idx="154">
                  <c:v>31800000</c:v>
                </c:pt>
                <c:pt idx="155">
                  <c:v>31800000</c:v>
                </c:pt>
                <c:pt idx="156">
                  <c:v>31800000</c:v>
                </c:pt>
                <c:pt idx="157">
                  <c:v>31800000</c:v>
                </c:pt>
                <c:pt idx="158">
                  <c:v>31800000</c:v>
                </c:pt>
                <c:pt idx="159">
                  <c:v>31800000</c:v>
                </c:pt>
                <c:pt idx="160">
                  <c:v>31800000</c:v>
                </c:pt>
                <c:pt idx="161">
                  <c:v>31800000</c:v>
                </c:pt>
                <c:pt idx="162">
                  <c:v>31800000</c:v>
                </c:pt>
                <c:pt idx="163">
                  <c:v>31800000</c:v>
                </c:pt>
                <c:pt idx="164">
                  <c:v>31800000</c:v>
                </c:pt>
                <c:pt idx="165">
                  <c:v>31800000</c:v>
                </c:pt>
                <c:pt idx="166">
                  <c:v>31800000</c:v>
                </c:pt>
                <c:pt idx="167">
                  <c:v>31800000</c:v>
                </c:pt>
                <c:pt idx="168">
                  <c:v>31800000</c:v>
                </c:pt>
                <c:pt idx="169">
                  <c:v>31800000</c:v>
                </c:pt>
                <c:pt idx="170">
                  <c:v>31800000</c:v>
                </c:pt>
                <c:pt idx="171">
                  <c:v>31800000</c:v>
                </c:pt>
                <c:pt idx="172">
                  <c:v>31800000</c:v>
                </c:pt>
                <c:pt idx="173">
                  <c:v>31800000</c:v>
                </c:pt>
                <c:pt idx="174">
                  <c:v>31800000</c:v>
                </c:pt>
                <c:pt idx="175">
                  <c:v>31800000</c:v>
                </c:pt>
                <c:pt idx="176">
                  <c:v>31800000</c:v>
                </c:pt>
                <c:pt idx="177">
                  <c:v>31800000</c:v>
                </c:pt>
                <c:pt idx="178">
                  <c:v>31800000</c:v>
                </c:pt>
                <c:pt idx="179">
                  <c:v>31800000</c:v>
                </c:pt>
                <c:pt idx="180">
                  <c:v>31800000</c:v>
                </c:pt>
                <c:pt idx="181">
                  <c:v>31800000</c:v>
                </c:pt>
                <c:pt idx="182">
                  <c:v>31800000</c:v>
                </c:pt>
                <c:pt idx="183">
                  <c:v>31800000</c:v>
                </c:pt>
                <c:pt idx="184">
                  <c:v>31800000</c:v>
                </c:pt>
                <c:pt idx="185">
                  <c:v>31800000</c:v>
                </c:pt>
                <c:pt idx="186">
                  <c:v>31800000</c:v>
                </c:pt>
                <c:pt idx="187">
                  <c:v>31800000</c:v>
                </c:pt>
                <c:pt idx="188">
                  <c:v>31800000</c:v>
                </c:pt>
                <c:pt idx="189">
                  <c:v>31800000</c:v>
                </c:pt>
                <c:pt idx="190">
                  <c:v>31800000</c:v>
                </c:pt>
                <c:pt idx="191">
                  <c:v>31800000</c:v>
                </c:pt>
                <c:pt idx="192">
                  <c:v>31800000</c:v>
                </c:pt>
                <c:pt idx="193">
                  <c:v>31800000</c:v>
                </c:pt>
                <c:pt idx="194">
                  <c:v>31800000</c:v>
                </c:pt>
                <c:pt idx="195">
                  <c:v>31800000</c:v>
                </c:pt>
                <c:pt idx="196">
                  <c:v>31800000</c:v>
                </c:pt>
                <c:pt idx="197">
                  <c:v>31800000</c:v>
                </c:pt>
                <c:pt idx="198">
                  <c:v>31800000</c:v>
                </c:pt>
                <c:pt idx="199">
                  <c:v>31800000</c:v>
                </c:pt>
                <c:pt idx="200">
                  <c:v>31800000</c:v>
                </c:pt>
                <c:pt idx="201">
                  <c:v>31800000</c:v>
                </c:pt>
                <c:pt idx="202">
                  <c:v>31800000</c:v>
                </c:pt>
                <c:pt idx="203">
                  <c:v>31800000</c:v>
                </c:pt>
                <c:pt idx="204">
                  <c:v>31800000</c:v>
                </c:pt>
                <c:pt idx="205">
                  <c:v>31800000</c:v>
                </c:pt>
                <c:pt idx="206">
                  <c:v>31800000</c:v>
                </c:pt>
                <c:pt idx="207">
                  <c:v>31800000</c:v>
                </c:pt>
                <c:pt idx="208">
                  <c:v>31800000</c:v>
                </c:pt>
                <c:pt idx="209">
                  <c:v>31800000</c:v>
                </c:pt>
                <c:pt idx="210">
                  <c:v>31800000</c:v>
                </c:pt>
                <c:pt idx="211">
                  <c:v>31800000</c:v>
                </c:pt>
                <c:pt idx="212">
                  <c:v>31800000</c:v>
                </c:pt>
                <c:pt idx="213">
                  <c:v>31800000</c:v>
                </c:pt>
                <c:pt idx="214">
                  <c:v>31800000</c:v>
                </c:pt>
                <c:pt idx="215">
                  <c:v>31800000</c:v>
                </c:pt>
                <c:pt idx="216">
                  <c:v>31800000</c:v>
                </c:pt>
                <c:pt idx="217">
                  <c:v>31800000</c:v>
                </c:pt>
                <c:pt idx="218">
                  <c:v>31800000</c:v>
                </c:pt>
                <c:pt idx="219">
                  <c:v>31800000</c:v>
                </c:pt>
                <c:pt idx="220">
                  <c:v>31800000</c:v>
                </c:pt>
                <c:pt idx="221">
                  <c:v>31800000</c:v>
                </c:pt>
                <c:pt idx="222">
                  <c:v>31800000</c:v>
                </c:pt>
                <c:pt idx="223">
                  <c:v>31800000</c:v>
                </c:pt>
                <c:pt idx="224">
                  <c:v>31800000</c:v>
                </c:pt>
                <c:pt idx="225">
                  <c:v>31800000</c:v>
                </c:pt>
                <c:pt idx="226">
                  <c:v>31800000</c:v>
                </c:pt>
                <c:pt idx="227">
                  <c:v>31800000</c:v>
                </c:pt>
                <c:pt idx="228">
                  <c:v>31800000</c:v>
                </c:pt>
                <c:pt idx="229">
                  <c:v>31800000</c:v>
                </c:pt>
                <c:pt idx="230">
                  <c:v>31800000</c:v>
                </c:pt>
                <c:pt idx="231">
                  <c:v>31800000</c:v>
                </c:pt>
                <c:pt idx="232">
                  <c:v>31800000</c:v>
                </c:pt>
                <c:pt idx="233">
                  <c:v>31800000</c:v>
                </c:pt>
                <c:pt idx="234">
                  <c:v>31800000</c:v>
                </c:pt>
                <c:pt idx="235">
                  <c:v>31800000</c:v>
                </c:pt>
                <c:pt idx="236">
                  <c:v>31800000</c:v>
                </c:pt>
                <c:pt idx="237">
                  <c:v>31800000</c:v>
                </c:pt>
                <c:pt idx="238">
                  <c:v>31800000</c:v>
                </c:pt>
                <c:pt idx="239">
                  <c:v>31800000</c:v>
                </c:pt>
                <c:pt idx="240">
                  <c:v>31800000</c:v>
                </c:pt>
                <c:pt idx="241">
                  <c:v>31800000</c:v>
                </c:pt>
                <c:pt idx="242">
                  <c:v>31800000</c:v>
                </c:pt>
                <c:pt idx="243">
                  <c:v>31800000</c:v>
                </c:pt>
                <c:pt idx="244">
                  <c:v>31800000</c:v>
                </c:pt>
                <c:pt idx="245">
                  <c:v>31800000</c:v>
                </c:pt>
                <c:pt idx="246">
                  <c:v>31800000</c:v>
                </c:pt>
                <c:pt idx="247">
                  <c:v>31800000</c:v>
                </c:pt>
                <c:pt idx="248">
                  <c:v>31800000</c:v>
                </c:pt>
                <c:pt idx="249">
                  <c:v>31800000</c:v>
                </c:pt>
                <c:pt idx="250">
                  <c:v>31800000</c:v>
                </c:pt>
                <c:pt idx="251">
                  <c:v>31800000</c:v>
                </c:pt>
                <c:pt idx="252">
                  <c:v>31800000</c:v>
                </c:pt>
                <c:pt idx="253">
                  <c:v>31800000</c:v>
                </c:pt>
                <c:pt idx="254">
                  <c:v>31800000</c:v>
                </c:pt>
                <c:pt idx="255">
                  <c:v>31800000</c:v>
                </c:pt>
                <c:pt idx="256">
                  <c:v>31800000</c:v>
                </c:pt>
                <c:pt idx="257">
                  <c:v>31800000</c:v>
                </c:pt>
                <c:pt idx="258">
                  <c:v>31800000</c:v>
                </c:pt>
                <c:pt idx="259">
                  <c:v>31800000</c:v>
                </c:pt>
                <c:pt idx="260">
                  <c:v>31800000</c:v>
                </c:pt>
                <c:pt idx="261">
                  <c:v>31800000</c:v>
                </c:pt>
                <c:pt idx="262">
                  <c:v>31800000</c:v>
                </c:pt>
                <c:pt idx="263">
                  <c:v>31800000</c:v>
                </c:pt>
                <c:pt idx="264">
                  <c:v>31800000</c:v>
                </c:pt>
                <c:pt idx="265">
                  <c:v>31800000</c:v>
                </c:pt>
                <c:pt idx="266">
                  <c:v>31800000</c:v>
                </c:pt>
                <c:pt idx="267">
                  <c:v>31800000</c:v>
                </c:pt>
                <c:pt idx="268">
                  <c:v>31800000</c:v>
                </c:pt>
                <c:pt idx="269">
                  <c:v>31800000</c:v>
                </c:pt>
                <c:pt idx="270">
                  <c:v>31800000</c:v>
                </c:pt>
                <c:pt idx="271">
                  <c:v>31800000</c:v>
                </c:pt>
                <c:pt idx="272">
                  <c:v>31800000</c:v>
                </c:pt>
                <c:pt idx="273">
                  <c:v>31800000</c:v>
                </c:pt>
                <c:pt idx="274">
                  <c:v>31800000</c:v>
                </c:pt>
                <c:pt idx="275">
                  <c:v>31800000</c:v>
                </c:pt>
                <c:pt idx="276">
                  <c:v>31800000</c:v>
                </c:pt>
                <c:pt idx="277">
                  <c:v>31800000</c:v>
                </c:pt>
                <c:pt idx="278">
                  <c:v>31800000</c:v>
                </c:pt>
                <c:pt idx="279">
                  <c:v>31800000</c:v>
                </c:pt>
                <c:pt idx="280">
                  <c:v>31800000</c:v>
                </c:pt>
                <c:pt idx="281">
                  <c:v>31800000</c:v>
                </c:pt>
                <c:pt idx="282">
                  <c:v>31800000</c:v>
                </c:pt>
                <c:pt idx="283">
                  <c:v>31800000</c:v>
                </c:pt>
                <c:pt idx="284">
                  <c:v>31800000</c:v>
                </c:pt>
                <c:pt idx="285">
                  <c:v>31800000</c:v>
                </c:pt>
                <c:pt idx="286">
                  <c:v>31800000</c:v>
                </c:pt>
                <c:pt idx="287">
                  <c:v>31800000</c:v>
                </c:pt>
                <c:pt idx="288">
                  <c:v>31800000</c:v>
                </c:pt>
                <c:pt idx="289">
                  <c:v>31800000</c:v>
                </c:pt>
                <c:pt idx="290">
                  <c:v>31800000</c:v>
                </c:pt>
                <c:pt idx="291">
                  <c:v>31800000</c:v>
                </c:pt>
                <c:pt idx="292">
                  <c:v>31800000</c:v>
                </c:pt>
                <c:pt idx="293">
                  <c:v>31800000</c:v>
                </c:pt>
                <c:pt idx="294">
                  <c:v>31800000</c:v>
                </c:pt>
                <c:pt idx="295">
                  <c:v>31800000</c:v>
                </c:pt>
                <c:pt idx="296">
                  <c:v>31800000</c:v>
                </c:pt>
                <c:pt idx="297">
                  <c:v>31800000</c:v>
                </c:pt>
                <c:pt idx="298">
                  <c:v>31800000</c:v>
                </c:pt>
                <c:pt idx="299">
                  <c:v>31800000</c:v>
                </c:pt>
                <c:pt idx="300">
                  <c:v>31800000</c:v>
                </c:pt>
                <c:pt idx="301">
                  <c:v>31800000</c:v>
                </c:pt>
                <c:pt idx="302">
                  <c:v>31800000</c:v>
                </c:pt>
                <c:pt idx="303">
                  <c:v>31800000</c:v>
                </c:pt>
                <c:pt idx="304">
                  <c:v>31800000</c:v>
                </c:pt>
                <c:pt idx="305">
                  <c:v>31800000</c:v>
                </c:pt>
                <c:pt idx="306">
                  <c:v>31800000</c:v>
                </c:pt>
                <c:pt idx="307">
                  <c:v>31800000</c:v>
                </c:pt>
                <c:pt idx="308">
                  <c:v>31800000</c:v>
                </c:pt>
                <c:pt idx="309">
                  <c:v>31800000</c:v>
                </c:pt>
                <c:pt idx="310">
                  <c:v>31800000</c:v>
                </c:pt>
                <c:pt idx="311">
                  <c:v>31800000</c:v>
                </c:pt>
                <c:pt idx="312">
                  <c:v>31800000</c:v>
                </c:pt>
                <c:pt idx="313">
                  <c:v>31800000</c:v>
                </c:pt>
                <c:pt idx="314">
                  <c:v>31800000</c:v>
                </c:pt>
                <c:pt idx="315">
                  <c:v>31800000</c:v>
                </c:pt>
                <c:pt idx="316">
                  <c:v>31800000</c:v>
                </c:pt>
                <c:pt idx="317">
                  <c:v>31800000</c:v>
                </c:pt>
                <c:pt idx="318">
                  <c:v>31800000</c:v>
                </c:pt>
                <c:pt idx="319">
                  <c:v>31800000</c:v>
                </c:pt>
                <c:pt idx="320">
                  <c:v>31800000</c:v>
                </c:pt>
                <c:pt idx="321">
                  <c:v>31800000</c:v>
                </c:pt>
                <c:pt idx="322">
                  <c:v>31800000</c:v>
                </c:pt>
                <c:pt idx="323">
                  <c:v>31800000</c:v>
                </c:pt>
                <c:pt idx="324">
                  <c:v>31800000</c:v>
                </c:pt>
                <c:pt idx="325">
                  <c:v>31800000</c:v>
                </c:pt>
                <c:pt idx="326">
                  <c:v>31800000</c:v>
                </c:pt>
                <c:pt idx="327">
                  <c:v>31800000</c:v>
                </c:pt>
                <c:pt idx="328">
                  <c:v>31800000</c:v>
                </c:pt>
                <c:pt idx="329">
                  <c:v>31800000</c:v>
                </c:pt>
                <c:pt idx="330">
                  <c:v>31800000</c:v>
                </c:pt>
                <c:pt idx="331">
                  <c:v>31800000</c:v>
                </c:pt>
                <c:pt idx="332">
                  <c:v>31800000</c:v>
                </c:pt>
                <c:pt idx="333">
                  <c:v>31800000</c:v>
                </c:pt>
                <c:pt idx="334">
                  <c:v>31800000</c:v>
                </c:pt>
                <c:pt idx="335">
                  <c:v>31800000</c:v>
                </c:pt>
                <c:pt idx="336">
                  <c:v>31800000</c:v>
                </c:pt>
                <c:pt idx="337">
                  <c:v>31800000</c:v>
                </c:pt>
                <c:pt idx="338">
                  <c:v>31800000</c:v>
                </c:pt>
                <c:pt idx="339">
                  <c:v>31800000</c:v>
                </c:pt>
                <c:pt idx="340">
                  <c:v>31800000</c:v>
                </c:pt>
                <c:pt idx="341">
                  <c:v>31800000</c:v>
                </c:pt>
                <c:pt idx="342">
                  <c:v>31800000</c:v>
                </c:pt>
                <c:pt idx="343">
                  <c:v>31800000</c:v>
                </c:pt>
                <c:pt idx="344">
                  <c:v>31800000</c:v>
                </c:pt>
                <c:pt idx="345">
                  <c:v>31800000</c:v>
                </c:pt>
                <c:pt idx="346">
                  <c:v>31800000</c:v>
                </c:pt>
                <c:pt idx="347">
                  <c:v>31800000</c:v>
                </c:pt>
                <c:pt idx="348">
                  <c:v>31800000</c:v>
                </c:pt>
                <c:pt idx="349">
                  <c:v>31800000</c:v>
                </c:pt>
                <c:pt idx="350">
                  <c:v>31800000</c:v>
                </c:pt>
                <c:pt idx="351">
                  <c:v>31800000</c:v>
                </c:pt>
                <c:pt idx="352">
                  <c:v>31800000</c:v>
                </c:pt>
                <c:pt idx="353">
                  <c:v>31800000</c:v>
                </c:pt>
                <c:pt idx="354">
                  <c:v>31800000</c:v>
                </c:pt>
                <c:pt idx="355">
                  <c:v>31800000</c:v>
                </c:pt>
                <c:pt idx="356">
                  <c:v>31800000</c:v>
                </c:pt>
                <c:pt idx="357">
                  <c:v>31800000</c:v>
                </c:pt>
                <c:pt idx="358">
                  <c:v>31800000</c:v>
                </c:pt>
                <c:pt idx="359">
                  <c:v>31800000</c:v>
                </c:pt>
                <c:pt idx="360">
                  <c:v>31800000</c:v>
                </c:pt>
                <c:pt idx="361">
                  <c:v>31800000</c:v>
                </c:pt>
                <c:pt idx="362">
                  <c:v>31800000</c:v>
                </c:pt>
                <c:pt idx="363">
                  <c:v>31800000</c:v>
                </c:pt>
                <c:pt idx="364">
                  <c:v>31800000</c:v>
                </c:pt>
                <c:pt idx="365">
                  <c:v>31800000</c:v>
                </c:pt>
                <c:pt idx="366">
                  <c:v>31800000</c:v>
                </c:pt>
                <c:pt idx="367">
                  <c:v>31800000</c:v>
                </c:pt>
                <c:pt idx="368">
                  <c:v>31800000</c:v>
                </c:pt>
                <c:pt idx="369">
                  <c:v>31800000</c:v>
                </c:pt>
                <c:pt idx="370">
                  <c:v>31800000</c:v>
                </c:pt>
                <c:pt idx="371">
                  <c:v>31800000</c:v>
                </c:pt>
                <c:pt idx="372">
                  <c:v>31800000</c:v>
                </c:pt>
                <c:pt idx="373">
                  <c:v>31800000</c:v>
                </c:pt>
                <c:pt idx="374">
                  <c:v>31800000</c:v>
                </c:pt>
                <c:pt idx="375">
                  <c:v>31800000</c:v>
                </c:pt>
                <c:pt idx="376">
                  <c:v>31800000</c:v>
                </c:pt>
                <c:pt idx="377">
                  <c:v>31800000</c:v>
                </c:pt>
                <c:pt idx="378">
                  <c:v>31800000</c:v>
                </c:pt>
                <c:pt idx="379">
                  <c:v>31800000</c:v>
                </c:pt>
                <c:pt idx="380">
                  <c:v>31800000</c:v>
                </c:pt>
                <c:pt idx="381">
                  <c:v>31800000</c:v>
                </c:pt>
                <c:pt idx="382">
                  <c:v>31800000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AB-49DB-86F7-D672D4D581EE}"/>
            </c:ext>
          </c:extLst>
        </c:ser>
        <c:ser>
          <c:idx val="7"/>
          <c:order val="7"/>
          <c:tx>
            <c:v>Groups 1-4</c:v>
          </c:tx>
          <c:spPr>
            <a:ln cmpd="sng">
              <a:solidFill>
                <a:srgbClr val="F2A46F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Sheet1!$AM$3:$AM$385</c:f>
              <c:numCache>
                <c:formatCode>#,##0</c:formatCode>
                <c:ptCount val="383"/>
                <c:pt idx="0">
                  <c:v>14600000</c:v>
                </c:pt>
                <c:pt idx="1">
                  <c:v>14600000</c:v>
                </c:pt>
                <c:pt idx="2">
                  <c:v>14600000</c:v>
                </c:pt>
                <c:pt idx="3">
                  <c:v>14600000</c:v>
                </c:pt>
                <c:pt idx="4">
                  <c:v>14600000</c:v>
                </c:pt>
                <c:pt idx="5">
                  <c:v>14600000</c:v>
                </c:pt>
                <c:pt idx="6">
                  <c:v>14600000</c:v>
                </c:pt>
                <c:pt idx="7">
                  <c:v>14600000</c:v>
                </c:pt>
                <c:pt idx="8">
                  <c:v>14600000</c:v>
                </c:pt>
                <c:pt idx="9">
                  <c:v>14600000</c:v>
                </c:pt>
                <c:pt idx="10">
                  <c:v>14600000</c:v>
                </c:pt>
                <c:pt idx="11">
                  <c:v>14600000</c:v>
                </c:pt>
                <c:pt idx="12">
                  <c:v>14600000</c:v>
                </c:pt>
                <c:pt idx="13">
                  <c:v>14600000</c:v>
                </c:pt>
                <c:pt idx="14">
                  <c:v>14600000</c:v>
                </c:pt>
                <c:pt idx="15">
                  <c:v>14600000</c:v>
                </c:pt>
                <c:pt idx="16">
                  <c:v>14600000</c:v>
                </c:pt>
                <c:pt idx="17">
                  <c:v>14600000</c:v>
                </c:pt>
                <c:pt idx="18">
                  <c:v>14600000</c:v>
                </c:pt>
                <c:pt idx="19">
                  <c:v>14600000</c:v>
                </c:pt>
                <c:pt idx="20">
                  <c:v>14600000</c:v>
                </c:pt>
                <c:pt idx="21">
                  <c:v>14600000</c:v>
                </c:pt>
                <c:pt idx="22">
                  <c:v>14600000</c:v>
                </c:pt>
                <c:pt idx="23">
                  <c:v>14600000</c:v>
                </c:pt>
                <c:pt idx="24">
                  <c:v>14600000</c:v>
                </c:pt>
                <c:pt idx="25">
                  <c:v>14600000</c:v>
                </c:pt>
                <c:pt idx="26">
                  <c:v>14600000</c:v>
                </c:pt>
                <c:pt idx="27">
                  <c:v>14600000</c:v>
                </c:pt>
                <c:pt idx="28">
                  <c:v>14600000</c:v>
                </c:pt>
                <c:pt idx="29">
                  <c:v>14600000</c:v>
                </c:pt>
                <c:pt idx="30">
                  <c:v>14600000</c:v>
                </c:pt>
                <c:pt idx="31">
                  <c:v>14600000</c:v>
                </c:pt>
                <c:pt idx="32">
                  <c:v>14600000</c:v>
                </c:pt>
                <c:pt idx="33">
                  <c:v>14600000</c:v>
                </c:pt>
                <c:pt idx="34">
                  <c:v>14600000</c:v>
                </c:pt>
                <c:pt idx="35">
                  <c:v>14600000</c:v>
                </c:pt>
                <c:pt idx="36">
                  <c:v>14600000</c:v>
                </c:pt>
                <c:pt idx="37">
                  <c:v>14600000</c:v>
                </c:pt>
                <c:pt idx="38">
                  <c:v>14600000</c:v>
                </c:pt>
                <c:pt idx="39">
                  <c:v>14600000</c:v>
                </c:pt>
                <c:pt idx="40">
                  <c:v>14600000</c:v>
                </c:pt>
                <c:pt idx="41">
                  <c:v>14600000</c:v>
                </c:pt>
                <c:pt idx="42">
                  <c:v>14600000</c:v>
                </c:pt>
                <c:pt idx="43">
                  <c:v>14600000</c:v>
                </c:pt>
                <c:pt idx="44">
                  <c:v>14600000</c:v>
                </c:pt>
                <c:pt idx="45">
                  <c:v>14600000</c:v>
                </c:pt>
                <c:pt idx="46">
                  <c:v>14600000</c:v>
                </c:pt>
                <c:pt idx="47">
                  <c:v>14600000</c:v>
                </c:pt>
                <c:pt idx="48">
                  <c:v>14600000</c:v>
                </c:pt>
                <c:pt idx="49">
                  <c:v>14600000</c:v>
                </c:pt>
                <c:pt idx="50">
                  <c:v>14600000</c:v>
                </c:pt>
                <c:pt idx="51">
                  <c:v>14600000</c:v>
                </c:pt>
                <c:pt idx="52">
                  <c:v>14600000</c:v>
                </c:pt>
                <c:pt idx="53">
                  <c:v>14600000</c:v>
                </c:pt>
                <c:pt idx="54">
                  <c:v>14600000</c:v>
                </c:pt>
                <c:pt idx="55">
                  <c:v>14600000</c:v>
                </c:pt>
                <c:pt idx="56">
                  <c:v>14600000</c:v>
                </c:pt>
                <c:pt idx="57">
                  <c:v>14600000</c:v>
                </c:pt>
                <c:pt idx="58">
                  <c:v>14600000</c:v>
                </c:pt>
                <c:pt idx="59">
                  <c:v>14600000</c:v>
                </c:pt>
                <c:pt idx="60">
                  <c:v>14600000</c:v>
                </c:pt>
                <c:pt idx="61">
                  <c:v>14600000</c:v>
                </c:pt>
                <c:pt idx="62">
                  <c:v>14600000</c:v>
                </c:pt>
                <c:pt idx="63">
                  <c:v>14600000</c:v>
                </c:pt>
                <c:pt idx="64">
                  <c:v>14600000</c:v>
                </c:pt>
                <c:pt idx="65">
                  <c:v>14600000</c:v>
                </c:pt>
                <c:pt idx="66">
                  <c:v>14600000</c:v>
                </c:pt>
                <c:pt idx="67">
                  <c:v>14600000</c:v>
                </c:pt>
                <c:pt idx="68">
                  <c:v>14600000</c:v>
                </c:pt>
                <c:pt idx="69">
                  <c:v>14600000</c:v>
                </c:pt>
                <c:pt idx="70">
                  <c:v>14600000</c:v>
                </c:pt>
                <c:pt idx="71">
                  <c:v>14600000</c:v>
                </c:pt>
                <c:pt idx="72">
                  <c:v>14600000</c:v>
                </c:pt>
                <c:pt idx="73">
                  <c:v>14600000</c:v>
                </c:pt>
                <c:pt idx="74">
                  <c:v>14600000</c:v>
                </c:pt>
                <c:pt idx="75">
                  <c:v>14600000</c:v>
                </c:pt>
                <c:pt idx="76">
                  <c:v>14600000</c:v>
                </c:pt>
                <c:pt idx="77">
                  <c:v>14600000</c:v>
                </c:pt>
                <c:pt idx="78">
                  <c:v>14600000</c:v>
                </c:pt>
                <c:pt idx="79">
                  <c:v>14600000</c:v>
                </c:pt>
                <c:pt idx="80">
                  <c:v>14600000</c:v>
                </c:pt>
                <c:pt idx="81">
                  <c:v>14600000</c:v>
                </c:pt>
                <c:pt idx="82">
                  <c:v>14600000</c:v>
                </c:pt>
                <c:pt idx="83">
                  <c:v>14600000</c:v>
                </c:pt>
                <c:pt idx="84">
                  <c:v>14600000</c:v>
                </c:pt>
                <c:pt idx="85">
                  <c:v>14600000</c:v>
                </c:pt>
                <c:pt idx="86">
                  <c:v>14600000</c:v>
                </c:pt>
                <c:pt idx="87">
                  <c:v>14600000</c:v>
                </c:pt>
                <c:pt idx="88">
                  <c:v>14600000</c:v>
                </c:pt>
                <c:pt idx="89">
                  <c:v>14600000</c:v>
                </c:pt>
                <c:pt idx="90">
                  <c:v>14600000</c:v>
                </c:pt>
                <c:pt idx="91">
                  <c:v>14600000</c:v>
                </c:pt>
                <c:pt idx="92">
                  <c:v>14600000</c:v>
                </c:pt>
                <c:pt idx="93">
                  <c:v>14600000</c:v>
                </c:pt>
                <c:pt idx="94">
                  <c:v>14600000</c:v>
                </c:pt>
                <c:pt idx="95">
                  <c:v>14600000</c:v>
                </c:pt>
                <c:pt idx="96">
                  <c:v>14600000</c:v>
                </c:pt>
                <c:pt idx="97">
                  <c:v>14600000</c:v>
                </c:pt>
                <c:pt idx="98">
                  <c:v>14600000</c:v>
                </c:pt>
                <c:pt idx="99">
                  <c:v>14600000</c:v>
                </c:pt>
                <c:pt idx="100">
                  <c:v>14600000</c:v>
                </c:pt>
                <c:pt idx="101">
                  <c:v>14600000</c:v>
                </c:pt>
                <c:pt idx="102">
                  <c:v>14600000</c:v>
                </c:pt>
                <c:pt idx="103">
                  <c:v>14600000</c:v>
                </c:pt>
                <c:pt idx="104">
                  <c:v>14600000</c:v>
                </c:pt>
                <c:pt idx="105">
                  <c:v>14600000</c:v>
                </c:pt>
                <c:pt idx="106">
                  <c:v>14600000</c:v>
                </c:pt>
                <c:pt idx="107">
                  <c:v>14600000</c:v>
                </c:pt>
                <c:pt idx="108">
                  <c:v>14600000</c:v>
                </c:pt>
                <c:pt idx="109">
                  <c:v>14600000</c:v>
                </c:pt>
                <c:pt idx="110">
                  <c:v>14600000</c:v>
                </c:pt>
                <c:pt idx="111">
                  <c:v>14600000</c:v>
                </c:pt>
                <c:pt idx="112">
                  <c:v>14600000</c:v>
                </c:pt>
                <c:pt idx="113">
                  <c:v>14600000</c:v>
                </c:pt>
                <c:pt idx="114">
                  <c:v>14600000</c:v>
                </c:pt>
                <c:pt idx="115">
                  <c:v>14600000</c:v>
                </c:pt>
                <c:pt idx="116">
                  <c:v>14600000</c:v>
                </c:pt>
                <c:pt idx="117">
                  <c:v>14600000</c:v>
                </c:pt>
                <c:pt idx="118">
                  <c:v>14600000</c:v>
                </c:pt>
                <c:pt idx="119">
                  <c:v>14600000</c:v>
                </c:pt>
                <c:pt idx="120">
                  <c:v>14600000</c:v>
                </c:pt>
                <c:pt idx="121">
                  <c:v>14600000</c:v>
                </c:pt>
                <c:pt idx="122">
                  <c:v>14600000</c:v>
                </c:pt>
                <c:pt idx="123">
                  <c:v>14600000</c:v>
                </c:pt>
                <c:pt idx="124">
                  <c:v>14600000</c:v>
                </c:pt>
                <c:pt idx="125">
                  <c:v>14600000</c:v>
                </c:pt>
                <c:pt idx="126">
                  <c:v>14600000</c:v>
                </c:pt>
                <c:pt idx="127">
                  <c:v>14600000</c:v>
                </c:pt>
                <c:pt idx="128">
                  <c:v>14600000</c:v>
                </c:pt>
                <c:pt idx="129">
                  <c:v>14600000</c:v>
                </c:pt>
                <c:pt idx="130">
                  <c:v>14600000</c:v>
                </c:pt>
                <c:pt idx="131">
                  <c:v>14600000</c:v>
                </c:pt>
                <c:pt idx="132">
                  <c:v>14600000</c:v>
                </c:pt>
                <c:pt idx="133">
                  <c:v>14600000</c:v>
                </c:pt>
                <c:pt idx="134">
                  <c:v>14600000</c:v>
                </c:pt>
                <c:pt idx="135">
                  <c:v>14600000</c:v>
                </c:pt>
                <c:pt idx="136">
                  <c:v>14600000</c:v>
                </c:pt>
                <c:pt idx="137">
                  <c:v>14600000</c:v>
                </c:pt>
                <c:pt idx="138">
                  <c:v>14600000</c:v>
                </c:pt>
                <c:pt idx="139">
                  <c:v>14600000</c:v>
                </c:pt>
                <c:pt idx="140">
                  <c:v>14600000</c:v>
                </c:pt>
                <c:pt idx="141">
                  <c:v>14600000</c:v>
                </c:pt>
                <c:pt idx="142">
                  <c:v>14600000</c:v>
                </c:pt>
                <c:pt idx="143">
                  <c:v>14600000</c:v>
                </c:pt>
                <c:pt idx="144">
                  <c:v>14600000</c:v>
                </c:pt>
                <c:pt idx="145">
                  <c:v>14600000</c:v>
                </c:pt>
                <c:pt idx="146">
                  <c:v>14600000</c:v>
                </c:pt>
                <c:pt idx="147">
                  <c:v>14600000</c:v>
                </c:pt>
                <c:pt idx="148">
                  <c:v>14600000</c:v>
                </c:pt>
                <c:pt idx="149">
                  <c:v>14600000</c:v>
                </c:pt>
                <c:pt idx="150">
                  <c:v>14600000</c:v>
                </c:pt>
                <c:pt idx="151">
                  <c:v>14600000</c:v>
                </c:pt>
                <c:pt idx="152">
                  <c:v>14600000</c:v>
                </c:pt>
                <c:pt idx="153">
                  <c:v>14600000</c:v>
                </c:pt>
                <c:pt idx="154">
                  <c:v>14600000</c:v>
                </c:pt>
                <c:pt idx="155">
                  <c:v>14600000</c:v>
                </c:pt>
                <c:pt idx="156">
                  <c:v>14600000</c:v>
                </c:pt>
                <c:pt idx="157">
                  <c:v>14600000</c:v>
                </c:pt>
                <c:pt idx="158">
                  <c:v>14600000</c:v>
                </c:pt>
                <c:pt idx="159">
                  <c:v>14600000</c:v>
                </c:pt>
                <c:pt idx="160">
                  <c:v>14600000</c:v>
                </c:pt>
                <c:pt idx="161">
                  <c:v>14600000</c:v>
                </c:pt>
                <c:pt idx="162">
                  <c:v>14600000</c:v>
                </c:pt>
                <c:pt idx="163">
                  <c:v>14600000</c:v>
                </c:pt>
                <c:pt idx="164">
                  <c:v>14600000</c:v>
                </c:pt>
                <c:pt idx="165">
                  <c:v>14600000</c:v>
                </c:pt>
                <c:pt idx="166">
                  <c:v>14600000</c:v>
                </c:pt>
                <c:pt idx="167">
                  <c:v>14600000</c:v>
                </c:pt>
                <c:pt idx="168">
                  <c:v>14600000</c:v>
                </c:pt>
                <c:pt idx="169">
                  <c:v>14600000</c:v>
                </c:pt>
                <c:pt idx="170">
                  <c:v>14600000</c:v>
                </c:pt>
                <c:pt idx="171">
                  <c:v>14600000</c:v>
                </c:pt>
                <c:pt idx="172">
                  <c:v>14600000</c:v>
                </c:pt>
                <c:pt idx="173">
                  <c:v>14600000</c:v>
                </c:pt>
                <c:pt idx="174">
                  <c:v>14600000</c:v>
                </c:pt>
                <c:pt idx="175">
                  <c:v>14600000</c:v>
                </c:pt>
                <c:pt idx="176">
                  <c:v>14600000</c:v>
                </c:pt>
                <c:pt idx="177">
                  <c:v>14600000</c:v>
                </c:pt>
                <c:pt idx="178">
                  <c:v>14600000</c:v>
                </c:pt>
                <c:pt idx="179">
                  <c:v>14600000</c:v>
                </c:pt>
                <c:pt idx="180">
                  <c:v>14600000</c:v>
                </c:pt>
                <c:pt idx="181">
                  <c:v>14600000</c:v>
                </c:pt>
                <c:pt idx="182">
                  <c:v>14600000</c:v>
                </c:pt>
                <c:pt idx="183">
                  <c:v>14600000</c:v>
                </c:pt>
                <c:pt idx="184">
                  <c:v>14600000</c:v>
                </c:pt>
                <c:pt idx="185">
                  <c:v>14600000</c:v>
                </c:pt>
                <c:pt idx="186">
                  <c:v>14600000</c:v>
                </c:pt>
                <c:pt idx="187">
                  <c:v>14600000</c:v>
                </c:pt>
                <c:pt idx="188">
                  <c:v>14600000</c:v>
                </c:pt>
                <c:pt idx="189">
                  <c:v>14600000</c:v>
                </c:pt>
                <c:pt idx="190">
                  <c:v>14600000</c:v>
                </c:pt>
                <c:pt idx="191">
                  <c:v>14600000</c:v>
                </c:pt>
                <c:pt idx="192">
                  <c:v>14600000</c:v>
                </c:pt>
                <c:pt idx="193">
                  <c:v>14600000</c:v>
                </c:pt>
                <c:pt idx="194">
                  <c:v>14600000</c:v>
                </c:pt>
                <c:pt idx="195">
                  <c:v>14600000</c:v>
                </c:pt>
                <c:pt idx="196">
                  <c:v>14600000</c:v>
                </c:pt>
                <c:pt idx="197">
                  <c:v>14600000</c:v>
                </c:pt>
                <c:pt idx="198">
                  <c:v>14600000</c:v>
                </c:pt>
                <c:pt idx="199">
                  <c:v>14600000</c:v>
                </c:pt>
                <c:pt idx="200">
                  <c:v>14600000</c:v>
                </c:pt>
                <c:pt idx="201">
                  <c:v>14600000</c:v>
                </c:pt>
                <c:pt idx="202">
                  <c:v>14600000</c:v>
                </c:pt>
                <c:pt idx="203">
                  <c:v>14600000</c:v>
                </c:pt>
                <c:pt idx="204">
                  <c:v>14600000</c:v>
                </c:pt>
                <c:pt idx="205">
                  <c:v>14600000</c:v>
                </c:pt>
                <c:pt idx="206">
                  <c:v>14600000</c:v>
                </c:pt>
                <c:pt idx="207">
                  <c:v>14600000</c:v>
                </c:pt>
                <c:pt idx="208">
                  <c:v>14600000</c:v>
                </c:pt>
                <c:pt idx="209">
                  <c:v>14600000</c:v>
                </c:pt>
                <c:pt idx="210">
                  <c:v>14600000</c:v>
                </c:pt>
                <c:pt idx="211">
                  <c:v>14600000</c:v>
                </c:pt>
                <c:pt idx="212">
                  <c:v>14600000</c:v>
                </c:pt>
                <c:pt idx="213">
                  <c:v>14600000</c:v>
                </c:pt>
                <c:pt idx="214">
                  <c:v>14600000</c:v>
                </c:pt>
                <c:pt idx="215">
                  <c:v>14600000</c:v>
                </c:pt>
                <c:pt idx="216">
                  <c:v>14600000</c:v>
                </c:pt>
                <c:pt idx="217">
                  <c:v>14600000</c:v>
                </c:pt>
                <c:pt idx="218">
                  <c:v>14600000</c:v>
                </c:pt>
                <c:pt idx="219">
                  <c:v>14600000</c:v>
                </c:pt>
                <c:pt idx="220">
                  <c:v>14600000</c:v>
                </c:pt>
                <c:pt idx="221">
                  <c:v>14600000</c:v>
                </c:pt>
                <c:pt idx="222">
                  <c:v>14600000</c:v>
                </c:pt>
                <c:pt idx="223">
                  <c:v>14600000</c:v>
                </c:pt>
                <c:pt idx="224">
                  <c:v>14600000</c:v>
                </c:pt>
                <c:pt idx="225">
                  <c:v>14600000</c:v>
                </c:pt>
                <c:pt idx="226">
                  <c:v>14600000</c:v>
                </c:pt>
                <c:pt idx="227">
                  <c:v>14600000</c:v>
                </c:pt>
                <c:pt idx="228">
                  <c:v>14600000</c:v>
                </c:pt>
                <c:pt idx="229">
                  <c:v>14600000</c:v>
                </c:pt>
                <c:pt idx="230">
                  <c:v>14600000</c:v>
                </c:pt>
                <c:pt idx="231">
                  <c:v>14600000</c:v>
                </c:pt>
                <c:pt idx="232">
                  <c:v>14600000</c:v>
                </c:pt>
                <c:pt idx="233">
                  <c:v>14600000</c:v>
                </c:pt>
                <c:pt idx="234">
                  <c:v>14600000</c:v>
                </c:pt>
                <c:pt idx="235">
                  <c:v>14600000</c:v>
                </c:pt>
                <c:pt idx="236">
                  <c:v>14600000</c:v>
                </c:pt>
                <c:pt idx="237">
                  <c:v>14600000</c:v>
                </c:pt>
                <c:pt idx="238">
                  <c:v>14600000</c:v>
                </c:pt>
                <c:pt idx="239">
                  <c:v>14600000</c:v>
                </c:pt>
                <c:pt idx="240">
                  <c:v>14600000</c:v>
                </c:pt>
                <c:pt idx="241">
                  <c:v>14600000</c:v>
                </c:pt>
                <c:pt idx="242">
                  <c:v>14600000</c:v>
                </c:pt>
                <c:pt idx="243">
                  <c:v>14600000</c:v>
                </c:pt>
                <c:pt idx="244">
                  <c:v>14600000</c:v>
                </c:pt>
                <c:pt idx="245">
                  <c:v>14600000</c:v>
                </c:pt>
                <c:pt idx="246">
                  <c:v>14600000</c:v>
                </c:pt>
                <c:pt idx="247">
                  <c:v>14600000</c:v>
                </c:pt>
                <c:pt idx="248">
                  <c:v>14600000</c:v>
                </c:pt>
                <c:pt idx="249">
                  <c:v>14600000</c:v>
                </c:pt>
                <c:pt idx="250">
                  <c:v>14600000</c:v>
                </c:pt>
                <c:pt idx="251">
                  <c:v>14600000</c:v>
                </c:pt>
                <c:pt idx="252">
                  <c:v>14600000</c:v>
                </c:pt>
                <c:pt idx="253">
                  <c:v>14600000</c:v>
                </c:pt>
                <c:pt idx="254">
                  <c:v>14600000</c:v>
                </c:pt>
                <c:pt idx="255">
                  <c:v>14600000</c:v>
                </c:pt>
                <c:pt idx="256">
                  <c:v>14600000</c:v>
                </c:pt>
                <c:pt idx="257">
                  <c:v>14600000</c:v>
                </c:pt>
                <c:pt idx="258">
                  <c:v>14600000</c:v>
                </c:pt>
                <c:pt idx="259">
                  <c:v>14600000</c:v>
                </c:pt>
                <c:pt idx="260">
                  <c:v>14600000</c:v>
                </c:pt>
                <c:pt idx="261">
                  <c:v>14600000</c:v>
                </c:pt>
                <c:pt idx="262">
                  <c:v>14600000</c:v>
                </c:pt>
                <c:pt idx="263">
                  <c:v>14600000</c:v>
                </c:pt>
                <c:pt idx="264">
                  <c:v>14600000</c:v>
                </c:pt>
                <c:pt idx="265">
                  <c:v>14600000</c:v>
                </c:pt>
                <c:pt idx="266">
                  <c:v>14600000</c:v>
                </c:pt>
                <c:pt idx="267">
                  <c:v>14600000</c:v>
                </c:pt>
                <c:pt idx="268">
                  <c:v>14600000</c:v>
                </c:pt>
                <c:pt idx="269">
                  <c:v>14600000</c:v>
                </c:pt>
                <c:pt idx="270">
                  <c:v>14600000</c:v>
                </c:pt>
                <c:pt idx="271">
                  <c:v>14600000</c:v>
                </c:pt>
                <c:pt idx="272">
                  <c:v>14600000</c:v>
                </c:pt>
                <c:pt idx="273">
                  <c:v>14600000</c:v>
                </c:pt>
                <c:pt idx="274">
                  <c:v>14600000</c:v>
                </c:pt>
                <c:pt idx="275">
                  <c:v>14600000</c:v>
                </c:pt>
                <c:pt idx="276">
                  <c:v>14600000</c:v>
                </c:pt>
                <c:pt idx="277">
                  <c:v>14600000</c:v>
                </c:pt>
                <c:pt idx="278">
                  <c:v>14600000</c:v>
                </c:pt>
                <c:pt idx="279">
                  <c:v>14600000</c:v>
                </c:pt>
                <c:pt idx="280">
                  <c:v>14600000</c:v>
                </c:pt>
                <c:pt idx="281">
                  <c:v>14600000</c:v>
                </c:pt>
                <c:pt idx="282">
                  <c:v>14600000</c:v>
                </c:pt>
                <c:pt idx="283">
                  <c:v>14600000</c:v>
                </c:pt>
                <c:pt idx="284">
                  <c:v>14600000</c:v>
                </c:pt>
                <c:pt idx="285">
                  <c:v>14600000</c:v>
                </c:pt>
                <c:pt idx="286">
                  <c:v>14600000</c:v>
                </c:pt>
                <c:pt idx="287">
                  <c:v>14600000</c:v>
                </c:pt>
                <c:pt idx="288">
                  <c:v>14600000</c:v>
                </c:pt>
                <c:pt idx="289">
                  <c:v>14600000</c:v>
                </c:pt>
                <c:pt idx="290">
                  <c:v>14600000</c:v>
                </c:pt>
                <c:pt idx="291">
                  <c:v>14600000</c:v>
                </c:pt>
                <c:pt idx="292">
                  <c:v>14600000</c:v>
                </c:pt>
                <c:pt idx="293">
                  <c:v>14600000</c:v>
                </c:pt>
                <c:pt idx="294">
                  <c:v>14600000</c:v>
                </c:pt>
                <c:pt idx="295">
                  <c:v>14600000</c:v>
                </c:pt>
                <c:pt idx="296">
                  <c:v>14600000</c:v>
                </c:pt>
                <c:pt idx="297">
                  <c:v>14600000</c:v>
                </c:pt>
                <c:pt idx="298">
                  <c:v>14600000</c:v>
                </c:pt>
                <c:pt idx="299">
                  <c:v>14600000</c:v>
                </c:pt>
                <c:pt idx="300">
                  <c:v>14600000</c:v>
                </c:pt>
                <c:pt idx="301">
                  <c:v>14600000</c:v>
                </c:pt>
                <c:pt idx="302">
                  <c:v>14600000</c:v>
                </c:pt>
                <c:pt idx="303">
                  <c:v>14600000</c:v>
                </c:pt>
                <c:pt idx="304">
                  <c:v>14600000</c:v>
                </c:pt>
                <c:pt idx="305">
                  <c:v>14600000</c:v>
                </c:pt>
                <c:pt idx="306">
                  <c:v>14600000</c:v>
                </c:pt>
                <c:pt idx="307">
                  <c:v>14600000</c:v>
                </c:pt>
                <c:pt idx="308">
                  <c:v>14600000</c:v>
                </c:pt>
                <c:pt idx="309">
                  <c:v>14600000</c:v>
                </c:pt>
                <c:pt idx="310">
                  <c:v>14600000</c:v>
                </c:pt>
                <c:pt idx="311">
                  <c:v>14600000</c:v>
                </c:pt>
                <c:pt idx="312">
                  <c:v>14600000</c:v>
                </c:pt>
                <c:pt idx="313">
                  <c:v>14600000</c:v>
                </c:pt>
                <c:pt idx="314">
                  <c:v>14600000</c:v>
                </c:pt>
                <c:pt idx="315">
                  <c:v>14600000</c:v>
                </c:pt>
                <c:pt idx="316">
                  <c:v>14600000</c:v>
                </c:pt>
                <c:pt idx="317">
                  <c:v>14600000</c:v>
                </c:pt>
                <c:pt idx="318">
                  <c:v>14600000</c:v>
                </c:pt>
                <c:pt idx="319">
                  <c:v>14600000</c:v>
                </c:pt>
                <c:pt idx="320">
                  <c:v>14600000</c:v>
                </c:pt>
                <c:pt idx="321">
                  <c:v>14600000</c:v>
                </c:pt>
                <c:pt idx="322">
                  <c:v>14600000</c:v>
                </c:pt>
                <c:pt idx="323">
                  <c:v>14600000</c:v>
                </c:pt>
                <c:pt idx="324">
                  <c:v>14600000</c:v>
                </c:pt>
                <c:pt idx="325">
                  <c:v>14600000</c:v>
                </c:pt>
                <c:pt idx="326">
                  <c:v>14600000</c:v>
                </c:pt>
                <c:pt idx="327">
                  <c:v>14600000</c:v>
                </c:pt>
                <c:pt idx="328">
                  <c:v>14600000</c:v>
                </c:pt>
                <c:pt idx="329">
                  <c:v>14600000</c:v>
                </c:pt>
                <c:pt idx="330">
                  <c:v>14600000</c:v>
                </c:pt>
                <c:pt idx="331">
                  <c:v>14600000</c:v>
                </c:pt>
                <c:pt idx="332">
                  <c:v>14600000</c:v>
                </c:pt>
                <c:pt idx="333">
                  <c:v>14600000</c:v>
                </c:pt>
                <c:pt idx="334">
                  <c:v>14600000</c:v>
                </c:pt>
                <c:pt idx="335">
                  <c:v>14600000</c:v>
                </c:pt>
                <c:pt idx="336">
                  <c:v>14600000</c:v>
                </c:pt>
                <c:pt idx="337">
                  <c:v>14600000</c:v>
                </c:pt>
                <c:pt idx="338">
                  <c:v>14600000</c:v>
                </c:pt>
                <c:pt idx="339">
                  <c:v>14600000</c:v>
                </c:pt>
                <c:pt idx="340">
                  <c:v>14600000</c:v>
                </c:pt>
                <c:pt idx="341">
                  <c:v>14600000</c:v>
                </c:pt>
                <c:pt idx="342">
                  <c:v>14600000</c:v>
                </c:pt>
                <c:pt idx="343">
                  <c:v>14600000</c:v>
                </c:pt>
                <c:pt idx="344">
                  <c:v>14600000</c:v>
                </c:pt>
                <c:pt idx="345">
                  <c:v>14600000</c:v>
                </c:pt>
                <c:pt idx="346">
                  <c:v>14600000</c:v>
                </c:pt>
                <c:pt idx="347">
                  <c:v>14600000</c:v>
                </c:pt>
                <c:pt idx="348">
                  <c:v>14600000</c:v>
                </c:pt>
                <c:pt idx="349">
                  <c:v>14600000</c:v>
                </c:pt>
                <c:pt idx="350">
                  <c:v>14600000</c:v>
                </c:pt>
                <c:pt idx="351">
                  <c:v>14600000</c:v>
                </c:pt>
                <c:pt idx="352">
                  <c:v>14600000</c:v>
                </c:pt>
                <c:pt idx="353">
                  <c:v>14600000</c:v>
                </c:pt>
                <c:pt idx="354">
                  <c:v>14600000</c:v>
                </c:pt>
                <c:pt idx="355">
                  <c:v>14600000</c:v>
                </c:pt>
                <c:pt idx="356">
                  <c:v>14600000</c:v>
                </c:pt>
                <c:pt idx="357">
                  <c:v>14600000</c:v>
                </c:pt>
                <c:pt idx="358">
                  <c:v>14600000</c:v>
                </c:pt>
                <c:pt idx="359">
                  <c:v>14600000</c:v>
                </c:pt>
                <c:pt idx="360">
                  <c:v>14600000</c:v>
                </c:pt>
                <c:pt idx="361">
                  <c:v>14600000</c:v>
                </c:pt>
                <c:pt idx="362">
                  <c:v>14600000</c:v>
                </c:pt>
                <c:pt idx="363">
                  <c:v>14600000</c:v>
                </c:pt>
                <c:pt idx="364">
                  <c:v>14600000</c:v>
                </c:pt>
                <c:pt idx="365">
                  <c:v>14600000</c:v>
                </c:pt>
                <c:pt idx="366">
                  <c:v>14600000</c:v>
                </c:pt>
                <c:pt idx="367">
                  <c:v>14600000</c:v>
                </c:pt>
                <c:pt idx="368">
                  <c:v>14600000</c:v>
                </c:pt>
                <c:pt idx="369">
                  <c:v>14600000</c:v>
                </c:pt>
                <c:pt idx="370">
                  <c:v>14600000</c:v>
                </c:pt>
                <c:pt idx="371">
                  <c:v>14600000</c:v>
                </c:pt>
                <c:pt idx="372">
                  <c:v>14600000</c:v>
                </c:pt>
                <c:pt idx="373">
                  <c:v>14600000</c:v>
                </c:pt>
                <c:pt idx="374">
                  <c:v>14600000</c:v>
                </c:pt>
                <c:pt idx="375">
                  <c:v>14600000</c:v>
                </c:pt>
                <c:pt idx="376">
                  <c:v>14600000</c:v>
                </c:pt>
                <c:pt idx="377">
                  <c:v>14600000</c:v>
                </c:pt>
                <c:pt idx="378">
                  <c:v>14600000</c:v>
                </c:pt>
                <c:pt idx="379">
                  <c:v>14600000</c:v>
                </c:pt>
                <c:pt idx="380">
                  <c:v>14600000</c:v>
                </c:pt>
                <c:pt idx="381">
                  <c:v>14600000</c:v>
                </c:pt>
                <c:pt idx="382">
                  <c:v>14600000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AB-49DB-86F7-D672D4D581EE}"/>
            </c:ext>
          </c:extLst>
        </c:ser>
        <c:ser>
          <c:idx val="8"/>
          <c:order val="8"/>
          <c:tx>
            <c:v>All Adults</c:v>
          </c:tx>
          <c:spPr>
            <a:ln cmpd="sng">
              <a:solidFill>
                <a:srgbClr val="C0C0C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Sheet1!$AO$3:$AO$385</c:f>
              <c:numCache>
                <c:formatCode>#,##0</c:formatCode>
                <c:ptCount val="383"/>
                <c:pt idx="0">
                  <c:v>52800000</c:v>
                </c:pt>
                <c:pt idx="1">
                  <c:v>52800000</c:v>
                </c:pt>
                <c:pt idx="2">
                  <c:v>52800000</c:v>
                </c:pt>
                <c:pt idx="3">
                  <c:v>52800000</c:v>
                </c:pt>
                <c:pt idx="4">
                  <c:v>52800000</c:v>
                </c:pt>
                <c:pt idx="5">
                  <c:v>52800000</c:v>
                </c:pt>
                <c:pt idx="6">
                  <c:v>52800000</c:v>
                </c:pt>
                <c:pt idx="7">
                  <c:v>52800000</c:v>
                </c:pt>
                <c:pt idx="8">
                  <c:v>52800000</c:v>
                </c:pt>
                <c:pt idx="9">
                  <c:v>52800000</c:v>
                </c:pt>
                <c:pt idx="10">
                  <c:v>52800000</c:v>
                </c:pt>
                <c:pt idx="11">
                  <c:v>52800000</c:v>
                </c:pt>
                <c:pt idx="12">
                  <c:v>52800000</c:v>
                </c:pt>
                <c:pt idx="13">
                  <c:v>52800000</c:v>
                </c:pt>
                <c:pt idx="14">
                  <c:v>52800000</c:v>
                </c:pt>
                <c:pt idx="15">
                  <c:v>52800000</c:v>
                </c:pt>
                <c:pt idx="16">
                  <c:v>52800000</c:v>
                </c:pt>
                <c:pt idx="17">
                  <c:v>52800000</c:v>
                </c:pt>
                <c:pt idx="18">
                  <c:v>52800000</c:v>
                </c:pt>
                <c:pt idx="19">
                  <c:v>52800000</c:v>
                </c:pt>
                <c:pt idx="20">
                  <c:v>52800000</c:v>
                </c:pt>
                <c:pt idx="21">
                  <c:v>52800000</c:v>
                </c:pt>
                <c:pt idx="22">
                  <c:v>52800000</c:v>
                </c:pt>
                <c:pt idx="23">
                  <c:v>52800000</c:v>
                </c:pt>
                <c:pt idx="24">
                  <c:v>52800000</c:v>
                </c:pt>
                <c:pt idx="25">
                  <c:v>52800000</c:v>
                </c:pt>
                <c:pt idx="26">
                  <c:v>52800000</c:v>
                </c:pt>
                <c:pt idx="27">
                  <c:v>52800000</c:v>
                </c:pt>
                <c:pt idx="28">
                  <c:v>52800000</c:v>
                </c:pt>
                <c:pt idx="29">
                  <c:v>52800000</c:v>
                </c:pt>
                <c:pt idx="30">
                  <c:v>52800000</c:v>
                </c:pt>
                <c:pt idx="31">
                  <c:v>52800000</c:v>
                </c:pt>
                <c:pt idx="32">
                  <c:v>52800000</c:v>
                </c:pt>
                <c:pt idx="33">
                  <c:v>52800000</c:v>
                </c:pt>
                <c:pt idx="34">
                  <c:v>52800000</c:v>
                </c:pt>
                <c:pt idx="35">
                  <c:v>52800000</c:v>
                </c:pt>
                <c:pt idx="36">
                  <c:v>52800000</c:v>
                </c:pt>
                <c:pt idx="37">
                  <c:v>52800000</c:v>
                </c:pt>
                <c:pt idx="38">
                  <c:v>52800000</c:v>
                </c:pt>
                <c:pt idx="39">
                  <c:v>52800000</c:v>
                </c:pt>
                <c:pt idx="40">
                  <c:v>52800000</c:v>
                </c:pt>
                <c:pt idx="41">
                  <c:v>52800000</c:v>
                </c:pt>
                <c:pt idx="42">
                  <c:v>52800000</c:v>
                </c:pt>
                <c:pt idx="43">
                  <c:v>52800000</c:v>
                </c:pt>
                <c:pt idx="44">
                  <c:v>52800000</c:v>
                </c:pt>
                <c:pt idx="45">
                  <c:v>52800000</c:v>
                </c:pt>
                <c:pt idx="46">
                  <c:v>52800000</c:v>
                </c:pt>
                <c:pt idx="47">
                  <c:v>52800000</c:v>
                </c:pt>
                <c:pt idx="48">
                  <c:v>52800000</c:v>
                </c:pt>
                <c:pt idx="49">
                  <c:v>52800000</c:v>
                </c:pt>
                <c:pt idx="50">
                  <c:v>52800000</c:v>
                </c:pt>
                <c:pt idx="51">
                  <c:v>52800000</c:v>
                </c:pt>
                <c:pt idx="52">
                  <c:v>52800000</c:v>
                </c:pt>
                <c:pt idx="53">
                  <c:v>52800000</c:v>
                </c:pt>
                <c:pt idx="54">
                  <c:v>52800000</c:v>
                </c:pt>
                <c:pt idx="55">
                  <c:v>52800000</c:v>
                </c:pt>
                <c:pt idx="56">
                  <c:v>52800000</c:v>
                </c:pt>
                <c:pt idx="57">
                  <c:v>52800000</c:v>
                </c:pt>
                <c:pt idx="58">
                  <c:v>52800000</c:v>
                </c:pt>
                <c:pt idx="59">
                  <c:v>52800000</c:v>
                </c:pt>
                <c:pt idx="60">
                  <c:v>52800000</c:v>
                </c:pt>
                <c:pt idx="61">
                  <c:v>52800000</c:v>
                </c:pt>
                <c:pt idx="62">
                  <c:v>52800000</c:v>
                </c:pt>
                <c:pt idx="63">
                  <c:v>52800000</c:v>
                </c:pt>
                <c:pt idx="64">
                  <c:v>52800000</c:v>
                </c:pt>
                <c:pt idx="65">
                  <c:v>52800000</c:v>
                </c:pt>
                <c:pt idx="66">
                  <c:v>52800000</c:v>
                </c:pt>
                <c:pt idx="67">
                  <c:v>52800000</c:v>
                </c:pt>
                <c:pt idx="68">
                  <c:v>52800000</c:v>
                </c:pt>
                <c:pt idx="69">
                  <c:v>52800000</c:v>
                </c:pt>
                <c:pt idx="70">
                  <c:v>52800000</c:v>
                </c:pt>
                <c:pt idx="71">
                  <c:v>52800000</c:v>
                </c:pt>
                <c:pt idx="72">
                  <c:v>52800000</c:v>
                </c:pt>
                <c:pt idx="73">
                  <c:v>52800000</c:v>
                </c:pt>
                <c:pt idx="74">
                  <c:v>52800000</c:v>
                </c:pt>
                <c:pt idx="75">
                  <c:v>52800000</c:v>
                </c:pt>
                <c:pt idx="76">
                  <c:v>52800000</c:v>
                </c:pt>
                <c:pt idx="77">
                  <c:v>52800000</c:v>
                </c:pt>
                <c:pt idx="78">
                  <c:v>52800000</c:v>
                </c:pt>
                <c:pt idx="79">
                  <c:v>52800000</c:v>
                </c:pt>
                <c:pt idx="80">
                  <c:v>52800000</c:v>
                </c:pt>
                <c:pt idx="81">
                  <c:v>52800000</c:v>
                </c:pt>
                <c:pt idx="82">
                  <c:v>52800000</c:v>
                </c:pt>
                <c:pt idx="83">
                  <c:v>52800000</c:v>
                </c:pt>
                <c:pt idx="84">
                  <c:v>52800000</c:v>
                </c:pt>
                <c:pt idx="85">
                  <c:v>52800000</c:v>
                </c:pt>
                <c:pt idx="86">
                  <c:v>52800000</c:v>
                </c:pt>
                <c:pt idx="87">
                  <c:v>52800000</c:v>
                </c:pt>
                <c:pt idx="88">
                  <c:v>52800000</c:v>
                </c:pt>
                <c:pt idx="89">
                  <c:v>52800000</c:v>
                </c:pt>
                <c:pt idx="90">
                  <c:v>52800000</c:v>
                </c:pt>
                <c:pt idx="91">
                  <c:v>52800000</c:v>
                </c:pt>
                <c:pt idx="92">
                  <c:v>52800000</c:v>
                </c:pt>
                <c:pt idx="93">
                  <c:v>52800000</c:v>
                </c:pt>
                <c:pt idx="94">
                  <c:v>52800000</c:v>
                </c:pt>
                <c:pt idx="95">
                  <c:v>52800000</c:v>
                </c:pt>
                <c:pt idx="96">
                  <c:v>52800000</c:v>
                </c:pt>
                <c:pt idx="97">
                  <c:v>52800000</c:v>
                </c:pt>
                <c:pt idx="98">
                  <c:v>52800000</c:v>
                </c:pt>
                <c:pt idx="99">
                  <c:v>52800000</c:v>
                </c:pt>
                <c:pt idx="100">
                  <c:v>52800000</c:v>
                </c:pt>
                <c:pt idx="101">
                  <c:v>52800000</c:v>
                </c:pt>
                <c:pt idx="102">
                  <c:v>52800000</c:v>
                </c:pt>
                <c:pt idx="103">
                  <c:v>52800000</c:v>
                </c:pt>
                <c:pt idx="104">
                  <c:v>52800000</c:v>
                </c:pt>
                <c:pt idx="105">
                  <c:v>52800000</c:v>
                </c:pt>
                <c:pt idx="106">
                  <c:v>52800000</c:v>
                </c:pt>
                <c:pt idx="107">
                  <c:v>52800000</c:v>
                </c:pt>
                <c:pt idx="108">
                  <c:v>52800000</c:v>
                </c:pt>
                <c:pt idx="109">
                  <c:v>52800000</c:v>
                </c:pt>
                <c:pt idx="110">
                  <c:v>52800000</c:v>
                </c:pt>
                <c:pt idx="111">
                  <c:v>52800000</c:v>
                </c:pt>
                <c:pt idx="112">
                  <c:v>52800000</c:v>
                </c:pt>
                <c:pt idx="113">
                  <c:v>52800000</c:v>
                </c:pt>
                <c:pt idx="114">
                  <c:v>52800000</c:v>
                </c:pt>
                <c:pt idx="115">
                  <c:v>52800000</c:v>
                </c:pt>
                <c:pt idx="116">
                  <c:v>52800000</c:v>
                </c:pt>
                <c:pt idx="117">
                  <c:v>52800000</c:v>
                </c:pt>
                <c:pt idx="118">
                  <c:v>52800000</c:v>
                </c:pt>
                <c:pt idx="119">
                  <c:v>52800000</c:v>
                </c:pt>
                <c:pt idx="120">
                  <c:v>52800000</c:v>
                </c:pt>
                <c:pt idx="121">
                  <c:v>52800000</c:v>
                </c:pt>
                <c:pt idx="122">
                  <c:v>52800000</c:v>
                </c:pt>
                <c:pt idx="123">
                  <c:v>52800000</c:v>
                </c:pt>
                <c:pt idx="124">
                  <c:v>52800000</c:v>
                </c:pt>
                <c:pt idx="125">
                  <c:v>52800000</c:v>
                </c:pt>
                <c:pt idx="126">
                  <c:v>52800000</c:v>
                </c:pt>
                <c:pt idx="127">
                  <c:v>52800000</c:v>
                </c:pt>
                <c:pt idx="128">
                  <c:v>52800000</c:v>
                </c:pt>
                <c:pt idx="129">
                  <c:v>52800000</c:v>
                </c:pt>
                <c:pt idx="130">
                  <c:v>52800000</c:v>
                </c:pt>
                <c:pt idx="131">
                  <c:v>52800000</c:v>
                </c:pt>
                <c:pt idx="132">
                  <c:v>52800000</c:v>
                </c:pt>
                <c:pt idx="133">
                  <c:v>52800000</c:v>
                </c:pt>
                <c:pt idx="134">
                  <c:v>52800000</c:v>
                </c:pt>
                <c:pt idx="135">
                  <c:v>52800000</c:v>
                </c:pt>
                <c:pt idx="136">
                  <c:v>52800000</c:v>
                </c:pt>
                <c:pt idx="137">
                  <c:v>52800000</c:v>
                </c:pt>
                <c:pt idx="138">
                  <c:v>52800000</c:v>
                </c:pt>
                <c:pt idx="139">
                  <c:v>52800000</c:v>
                </c:pt>
                <c:pt idx="140">
                  <c:v>52800000</c:v>
                </c:pt>
                <c:pt idx="141">
                  <c:v>52800000</c:v>
                </c:pt>
                <c:pt idx="142">
                  <c:v>52800000</c:v>
                </c:pt>
                <c:pt idx="143">
                  <c:v>52800000</c:v>
                </c:pt>
                <c:pt idx="144">
                  <c:v>52800000</c:v>
                </c:pt>
                <c:pt idx="145">
                  <c:v>52800000</c:v>
                </c:pt>
                <c:pt idx="146">
                  <c:v>52800000</c:v>
                </c:pt>
                <c:pt idx="147">
                  <c:v>52800000</c:v>
                </c:pt>
                <c:pt idx="148">
                  <c:v>52800000</c:v>
                </c:pt>
                <c:pt idx="149">
                  <c:v>52800000</c:v>
                </c:pt>
                <c:pt idx="150">
                  <c:v>52800000</c:v>
                </c:pt>
                <c:pt idx="151">
                  <c:v>52800000</c:v>
                </c:pt>
                <c:pt idx="152">
                  <c:v>52800000</c:v>
                </c:pt>
                <c:pt idx="153">
                  <c:v>52800000</c:v>
                </c:pt>
                <c:pt idx="154">
                  <c:v>52800000</c:v>
                </c:pt>
                <c:pt idx="155">
                  <c:v>52800000</c:v>
                </c:pt>
                <c:pt idx="156">
                  <c:v>52800000</c:v>
                </c:pt>
                <c:pt idx="157">
                  <c:v>52800000</c:v>
                </c:pt>
                <c:pt idx="158">
                  <c:v>52800000</c:v>
                </c:pt>
                <c:pt idx="159">
                  <c:v>52800000</c:v>
                </c:pt>
                <c:pt idx="160">
                  <c:v>52800000</c:v>
                </c:pt>
                <c:pt idx="161">
                  <c:v>52800000</c:v>
                </c:pt>
                <c:pt idx="162">
                  <c:v>52800000</c:v>
                </c:pt>
                <c:pt idx="163">
                  <c:v>52800000</c:v>
                </c:pt>
                <c:pt idx="164">
                  <c:v>52800000</c:v>
                </c:pt>
                <c:pt idx="165">
                  <c:v>52800000</c:v>
                </c:pt>
                <c:pt idx="166">
                  <c:v>52800000</c:v>
                </c:pt>
                <c:pt idx="167">
                  <c:v>52800000</c:v>
                </c:pt>
                <c:pt idx="168">
                  <c:v>52800000</c:v>
                </c:pt>
                <c:pt idx="169">
                  <c:v>52800000</c:v>
                </c:pt>
                <c:pt idx="170">
                  <c:v>52800000</c:v>
                </c:pt>
                <c:pt idx="171">
                  <c:v>52800000</c:v>
                </c:pt>
                <c:pt idx="172">
                  <c:v>52800000</c:v>
                </c:pt>
                <c:pt idx="173">
                  <c:v>52800000</c:v>
                </c:pt>
                <c:pt idx="174">
                  <c:v>52800000</c:v>
                </c:pt>
                <c:pt idx="175">
                  <c:v>52800000</c:v>
                </c:pt>
                <c:pt idx="176">
                  <c:v>52800000</c:v>
                </c:pt>
                <c:pt idx="177">
                  <c:v>52800000</c:v>
                </c:pt>
                <c:pt idx="178">
                  <c:v>52800000</c:v>
                </c:pt>
                <c:pt idx="179">
                  <c:v>52800000</c:v>
                </c:pt>
                <c:pt idx="180">
                  <c:v>52800000</c:v>
                </c:pt>
                <c:pt idx="181">
                  <c:v>52800000</c:v>
                </c:pt>
                <c:pt idx="182">
                  <c:v>52800000</c:v>
                </c:pt>
                <c:pt idx="183">
                  <c:v>52800000</c:v>
                </c:pt>
                <c:pt idx="184">
                  <c:v>52800000</c:v>
                </c:pt>
                <c:pt idx="185">
                  <c:v>52800000</c:v>
                </c:pt>
                <c:pt idx="186">
                  <c:v>52800000</c:v>
                </c:pt>
                <c:pt idx="187">
                  <c:v>52800000</c:v>
                </c:pt>
                <c:pt idx="188">
                  <c:v>52800000</c:v>
                </c:pt>
                <c:pt idx="189">
                  <c:v>52800000</c:v>
                </c:pt>
                <c:pt idx="190">
                  <c:v>52800000</c:v>
                </c:pt>
                <c:pt idx="191">
                  <c:v>52800000</c:v>
                </c:pt>
                <c:pt idx="192">
                  <c:v>52800000</c:v>
                </c:pt>
                <c:pt idx="193">
                  <c:v>52800000</c:v>
                </c:pt>
                <c:pt idx="194">
                  <c:v>52800000</c:v>
                </c:pt>
                <c:pt idx="195">
                  <c:v>52800000</c:v>
                </c:pt>
                <c:pt idx="196">
                  <c:v>52800000</c:v>
                </c:pt>
                <c:pt idx="197">
                  <c:v>52800000</c:v>
                </c:pt>
                <c:pt idx="198">
                  <c:v>52800000</c:v>
                </c:pt>
                <c:pt idx="199">
                  <c:v>52800000</c:v>
                </c:pt>
                <c:pt idx="200">
                  <c:v>52800000</c:v>
                </c:pt>
                <c:pt idx="201">
                  <c:v>52800000</c:v>
                </c:pt>
                <c:pt idx="202">
                  <c:v>52800000</c:v>
                </c:pt>
                <c:pt idx="203">
                  <c:v>52800000</c:v>
                </c:pt>
                <c:pt idx="204">
                  <c:v>52800000</c:v>
                </c:pt>
                <c:pt idx="205">
                  <c:v>52800000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AB-49DB-86F7-D672D4D5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118714"/>
        <c:axId val="625978254"/>
      </c:lineChart>
      <c:dateAx>
        <c:axId val="1677118714"/>
        <c:scaling>
          <c:orientation val="minMax"/>
          <c:max val="4447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d/m/yyyy" sourceLinked="1"/>
        <c:majorTickMark val="cross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5978254"/>
        <c:crosses val="autoZero"/>
        <c:auto val="1"/>
        <c:lblOffset val="100"/>
        <c:baseTimeUnit val="days"/>
      </c:dateAx>
      <c:valAx>
        <c:axId val="625978254"/>
        <c:scaling>
          <c:orientation val="minMax"/>
          <c:max val="55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7711871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daily total doses increasing until set limit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daily doses</c:v>
          </c:tx>
          <c:spPr>
            <a:ln cmpd="sng">
              <a:solidFill>
                <a:srgbClr val="4472C4"/>
              </a:solidFill>
            </a:ln>
          </c:spPr>
          <c:marker>
            <c:symbol val="circle"/>
            <c:size val="2"/>
            <c:spPr>
              <a:solidFill>
                <a:srgbClr val="4472C4"/>
              </a:solidFill>
              <a:ln cmpd="sng">
                <a:solidFill>
                  <a:srgbClr val="4472C4"/>
                </a:solidFill>
              </a:ln>
            </c:spPr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Sheet1!$N$32:$N$150</c:f>
              <c:numCache>
                <c:formatCode>#,##0</c:formatCode>
                <c:ptCount val="119"/>
                <c:pt idx="0">
                  <c:v>223726</c:v>
                </c:pt>
                <c:pt idx="1">
                  <c:v>288688</c:v>
                </c:pt>
                <c:pt idx="2">
                  <c:v>321951</c:v>
                </c:pt>
                <c:pt idx="3">
                  <c:v>328260</c:v>
                </c:pt>
                <c:pt idx="4">
                  <c:v>280390</c:v>
                </c:pt>
                <c:pt idx="5">
                  <c:v>227972</c:v>
                </c:pt>
                <c:pt idx="6">
                  <c:v>208641</c:v>
                </c:pt>
                <c:pt idx="7">
                  <c:v>346922</c:v>
                </c:pt>
                <c:pt idx="8">
                  <c:v>366919</c:v>
                </c:pt>
                <c:pt idx="9">
                  <c:v>412615</c:v>
                </c:pt>
                <c:pt idx="10">
                  <c:v>480069</c:v>
                </c:pt>
                <c:pt idx="11">
                  <c:v>493013</c:v>
                </c:pt>
                <c:pt idx="12">
                  <c:v>221067</c:v>
                </c:pt>
                <c:pt idx="13">
                  <c:v>281770</c:v>
                </c:pt>
                <c:pt idx="14">
                  <c:v>312725</c:v>
                </c:pt>
                <c:pt idx="15">
                  <c:v>285141</c:v>
                </c:pt>
                <c:pt idx="16">
                  <c:v>445754</c:v>
                </c:pt>
                <c:pt idx="17">
                  <c:v>489934</c:v>
                </c:pt>
                <c:pt idx="18">
                  <c:v>609010</c:v>
                </c:pt>
                <c:pt idx="19">
                  <c:v>322194</c:v>
                </c:pt>
                <c:pt idx="20">
                  <c:v>352935</c:v>
                </c:pt>
                <c:pt idx="21">
                  <c:v>376922</c:v>
                </c:pt>
                <c:pt idx="22">
                  <c:v>472011</c:v>
                </c:pt>
                <c:pt idx="23">
                  <c:v>484596</c:v>
                </c:pt>
                <c:pt idx="24">
                  <c:v>498227</c:v>
                </c:pt>
                <c:pt idx="25">
                  <c:v>550468</c:v>
                </c:pt>
                <c:pt idx="26">
                  <c:v>280852</c:v>
                </c:pt>
                <c:pt idx="27">
                  <c:v>356291</c:v>
                </c:pt>
                <c:pt idx="28">
                  <c:v>414973</c:v>
                </c:pt>
                <c:pt idx="29">
                  <c:v>455704</c:v>
                </c:pt>
                <c:pt idx="30">
                  <c:v>508763</c:v>
                </c:pt>
                <c:pt idx="31">
                  <c:v>549378</c:v>
                </c:pt>
                <c:pt idx="32">
                  <c:v>508208</c:v>
                </c:pt>
                <c:pt idx="33">
                  <c:v>239877</c:v>
                </c:pt>
                <c:pt idx="34">
                  <c:v>282941</c:v>
                </c:pt>
                <c:pt idx="35">
                  <c:v>376827</c:v>
                </c:pt>
                <c:pt idx="36">
                  <c:v>497257</c:v>
                </c:pt>
                <c:pt idx="37">
                  <c:v>468321</c:v>
                </c:pt>
                <c:pt idx="38">
                  <c:v>387200</c:v>
                </c:pt>
                <c:pt idx="39">
                  <c:v>344942</c:v>
                </c:pt>
                <c:pt idx="40">
                  <c:v>150896</c:v>
                </c:pt>
                <c:pt idx="41">
                  <c:v>210804</c:v>
                </c:pt>
                <c:pt idx="42">
                  <c:v>353009</c:v>
                </c:pt>
                <c:pt idx="43">
                  <c:v>480575</c:v>
                </c:pt>
                <c:pt idx="44">
                  <c:v>521039</c:v>
                </c:pt>
                <c:pt idx="45">
                  <c:v>537266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D-4F52-B8A0-37A3D53525A2}"/>
            </c:ext>
          </c:extLst>
        </c:ser>
        <c:ser>
          <c:idx val="1"/>
          <c:order val="1"/>
          <c:tx>
            <c:v>Follows trend until set limit</c:v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Sheet1!$Q$32:$Q$150</c:f>
              <c:numCache>
                <c:formatCode>#,##0</c:formatCode>
                <c:ptCount val="11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344476.96117472649</c:v>
                </c:pt>
                <c:pt idx="6">
                  <c:v>346391.85492783785</c:v>
                </c:pt>
                <c:pt idx="7">
                  <c:v>348306.74868094921</c:v>
                </c:pt>
                <c:pt idx="8">
                  <c:v>350221.64243406057</c:v>
                </c:pt>
                <c:pt idx="9">
                  <c:v>352136.53618715703</c:v>
                </c:pt>
                <c:pt idx="10">
                  <c:v>354051.4299402684</c:v>
                </c:pt>
                <c:pt idx="11">
                  <c:v>355966.32369337976</c:v>
                </c:pt>
                <c:pt idx="12">
                  <c:v>357881.21744649112</c:v>
                </c:pt>
                <c:pt idx="13">
                  <c:v>359796.11119960248</c:v>
                </c:pt>
                <c:pt idx="14">
                  <c:v>361711.00495271385</c:v>
                </c:pt>
                <c:pt idx="15">
                  <c:v>363625.89870582521</c:v>
                </c:pt>
                <c:pt idx="16">
                  <c:v>365540.79245893657</c:v>
                </c:pt>
                <c:pt idx="17">
                  <c:v>367455.68621204793</c:v>
                </c:pt>
                <c:pt idx="18">
                  <c:v>369370.5799651593</c:v>
                </c:pt>
                <c:pt idx="19">
                  <c:v>371285.47371827066</c:v>
                </c:pt>
                <c:pt idx="20">
                  <c:v>373200.36747138202</c:v>
                </c:pt>
                <c:pt idx="21">
                  <c:v>375115.26122449338</c:v>
                </c:pt>
                <c:pt idx="22">
                  <c:v>377030.15497760475</c:v>
                </c:pt>
                <c:pt idx="23">
                  <c:v>378945.04873071611</c:v>
                </c:pt>
                <c:pt idx="24">
                  <c:v>380859.94248382747</c:v>
                </c:pt>
                <c:pt idx="25">
                  <c:v>382774.83623693883</c:v>
                </c:pt>
                <c:pt idx="26">
                  <c:v>384689.7299900502</c:v>
                </c:pt>
                <c:pt idx="27">
                  <c:v>386604.62374316156</c:v>
                </c:pt>
                <c:pt idx="28">
                  <c:v>388519.51749627292</c:v>
                </c:pt>
                <c:pt idx="29">
                  <c:v>390434.41124938428</c:v>
                </c:pt>
                <c:pt idx="30">
                  <c:v>392349.30500249565</c:v>
                </c:pt>
                <c:pt idx="31">
                  <c:v>394264.19875560701</c:v>
                </c:pt>
                <c:pt idx="32">
                  <c:v>396179.09250871837</c:v>
                </c:pt>
                <c:pt idx="33">
                  <c:v>398093.98626182973</c:v>
                </c:pt>
                <c:pt idx="34">
                  <c:v>400008.8800149411</c:v>
                </c:pt>
                <c:pt idx="35">
                  <c:v>401923.77376805246</c:v>
                </c:pt>
                <c:pt idx="36">
                  <c:v>403838.66752116382</c:v>
                </c:pt>
                <c:pt idx="37">
                  <c:v>405753.56127427518</c:v>
                </c:pt>
                <c:pt idx="38">
                  <c:v>407668.45502738655</c:v>
                </c:pt>
                <c:pt idx="39">
                  <c:v>409583.34878049791</c:v>
                </c:pt>
                <c:pt idx="40">
                  <c:v>411498.24253360927</c:v>
                </c:pt>
                <c:pt idx="41">
                  <c:v>413413.13628672063</c:v>
                </c:pt>
                <c:pt idx="42">
                  <c:v>415328.030039832</c:v>
                </c:pt>
                <c:pt idx="43">
                  <c:v>417242.92379294336</c:v>
                </c:pt>
                <c:pt idx="44">
                  <c:v>419157.81754605472</c:v>
                </c:pt>
                <c:pt idx="45">
                  <c:v>420000</c:v>
                </c:pt>
                <c:pt idx="46">
                  <c:v>420000</c:v>
                </c:pt>
                <c:pt idx="47">
                  <c:v>420000</c:v>
                </c:pt>
                <c:pt idx="48">
                  <c:v>420000</c:v>
                </c:pt>
                <c:pt idx="49">
                  <c:v>420000</c:v>
                </c:pt>
                <c:pt idx="50">
                  <c:v>420000</c:v>
                </c:pt>
                <c:pt idx="51">
                  <c:v>420000</c:v>
                </c:pt>
                <c:pt idx="52">
                  <c:v>420000</c:v>
                </c:pt>
                <c:pt idx="53">
                  <c:v>420000</c:v>
                </c:pt>
                <c:pt idx="54">
                  <c:v>420000</c:v>
                </c:pt>
                <c:pt idx="55">
                  <c:v>420000</c:v>
                </c:pt>
                <c:pt idx="56">
                  <c:v>420000</c:v>
                </c:pt>
                <c:pt idx="57">
                  <c:v>420000</c:v>
                </c:pt>
                <c:pt idx="58">
                  <c:v>420000</c:v>
                </c:pt>
                <c:pt idx="59">
                  <c:v>420000</c:v>
                </c:pt>
                <c:pt idx="60">
                  <c:v>420000</c:v>
                </c:pt>
                <c:pt idx="61">
                  <c:v>420000</c:v>
                </c:pt>
                <c:pt idx="62">
                  <c:v>420000</c:v>
                </c:pt>
                <c:pt idx="63">
                  <c:v>420000</c:v>
                </c:pt>
                <c:pt idx="64">
                  <c:v>420000</c:v>
                </c:pt>
                <c:pt idx="65">
                  <c:v>420000</c:v>
                </c:pt>
                <c:pt idx="66">
                  <c:v>420000</c:v>
                </c:pt>
                <c:pt idx="67">
                  <c:v>420000</c:v>
                </c:pt>
                <c:pt idx="68">
                  <c:v>420000</c:v>
                </c:pt>
                <c:pt idx="69">
                  <c:v>420000</c:v>
                </c:pt>
                <c:pt idx="70">
                  <c:v>420000</c:v>
                </c:pt>
                <c:pt idx="71">
                  <c:v>420000</c:v>
                </c:pt>
                <c:pt idx="72">
                  <c:v>420000</c:v>
                </c:pt>
                <c:pt idx="73">
                  <c:v>420000</c:v>
                </c:pt>
                <c:pt idx="74">
                  <c:v>420000</c:v>
                </c:pt>
                <c:pt idx="75">
                  <c:v>420000</c:v>
                </c:pt>
                <c:pt idx="76">
                  <c:v>420000</c:v>
                </c:pt>
                <c:pt idx="77">
                  <c:v>420000</c:v>
                </c:pt>
                <c:pt idx="78">
                  <c:v>420000</c:v>
                </c:pt>
                <c:pt idx="79">
                  <c:v>420000</c:v>
                </c:pt>
                <c:pt idx="80">
                  <c:v>420000</c:v>
                </c:pt>
                <c:pt idx="81">
                  <c:v>420000</c:v>
                </c:pt>
                <c:pt idx="82">
                  <c:v>420000</c:v>
                </c:pt>
                <c:pt idx="83">
                  <c:v>420000</c:v>
                </c:pt>
                <c:pt idx="84">
                  <c:v>420000</c:v>
                </c:pt>
                <c:pt idx="85">
                  <c:v>420000</c:v>
                </c:pt>
                <c:pt idx="86">
                  <c:v>420000</c:v>
                </c:pt>
                <c:pt idx="87">
                  <c:v>420000</c:v>
                </c:pt>
                <c:pt idx="88">
                  <c:v>420000</c:v>
                </c:pt>
                <c:pt idx="89">
                  <c:v>420000</c:v>
                </c:pt>
                <c:pt idx="90">
                  <c:v>420000</c:v>
                </c:pt>
                <c:pt idx="91">
                  <c:v>420000</c:v>
                </c:pt>
                <c:pt idx="92">
                  <c:v>420000</c:v>
                </c:pt>
                <c:pt idx="93">
                  <c:v>420000</c:v>
                </c:pt>
                <c:pt idx="94">
                  <c:v>420000</c:v>
                </c:pt>
                <c:pt idx="95">
                  <c:v>420000</c:v>
                </c:pt>
                <c:pt idx="96">
                  <c:v>420000</c:v>
                </c:pt>
                <c:pt idx="97">
                  <c:v>420000</c:v>
                </c:pt>
                <c:pt idx="98">
                  <c:v>420000</c:v>
                </c:pt>
                <c:pt idx="99">
                  <c:v>420000</c:v>
                </c:pt>
                <c:pt idx="100">
                  <c:v>420000</c:v>
                </c:pt>
                <c:pt idx="101">
                  <c:v>420000</c:v>
                </c:pt>
                <c:pt idx="102">
                  <c:v>420000</c:v>
                </c:pt>
                <c:pt idx="103">
                  <c:v>420000</c:v>
                </c:pt>
                <c:pt idx="104">
                  <c:v>420000</c:v>
                </c:pt>
                <c:pt idx="105">
                  <c:v>420000</c:v>
                </c:pt>
                <c:pt idx="106">
                  <c:v>420000</c:v>
                </c:pt>
                <c:pt idx="107">
                  <c:v>420000</c:v>
                </c:pt>
                <c:pt idx="108">
                  <c:v>420000</c:v>
                </c:pt>
                <c:pt idx="109">
                  <c:v>420000</c:v>
                </c:pt>
                <c:pt idx="110">
                  <c:v>420000</c:v>
                </c:pt>
                <c:pt idx="111">
                  <c:v>420000</c:v>
                </c:pt>
                <c:pt idx="112">
                  <c:v>420000</c:v>
                </c:pt>
                <c:pt idx="113">
                  <c:v>420000</c:v>
                </c:pt>
                <c:pt idx="114">
                  <c:v>420000</c:v>
                </c:pt>
                <c:pt idx="115">
                  <c:v>420000</c:v>
                </c:pt>
                <c:pt idx="116">
                  <c:v>420000</c:v>
                </c:pt>
                <c:pt idx="117">
                  <c:v>420000</c:v>
                </c:pt>
                <c:pt idx="118">
                  <c:v>420000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D-4F52-B8A0-37A3D5352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58895"/>
        <c:axId val="1810909176"/>
      </c:lineChart>
      <c:dateAx>
        <c:axId val="148258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d/m/yyyy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10909176"/>
        <c:crosses val="autoZero"/>
        <c:auto val="1"/>
        <c:lblOffset val="100"/>
        <c:baseTimeUnit val="days"/>
      </c:dateAx>
      <c:valAx>
        <c:axId val="18109091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2588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247650</xdr:colOff>
      <xdr:row>1</xdr:row>
      <xdr:rowOff>76200</xdr:rowOff>
    </xdr:from>
    <xdr:ext cx="12096750" cy="78771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9525</xdr:colOff>
      <xdr:row>15</xdr:row>
      <xdr:rowOff>180975</xdr:rowOff>
    </xdr:from>
    <xdr:ext cx="7696200" cy="47529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57150</xdr:colOff>
      <xdr:row>28</xdr:row>
      <xdr:rowOff>9525</xdr:rowOff>
    </xdr:from>
    <xdr:ext cx="819150" cy="295275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675375" y="1500050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1-4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18</xdr:row>
      <xdr:rowOff>28575</xdr:rowOff>
    </xdr:from>
    <xdr:ext cx="819150" cy="295275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694875" y="1626675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5-9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6</xdr:row>
      <xdr:rowOff>38100</xdr:rowOff>
    </xdr:from>
    <xdr:ext cx="742950" cy="295275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1509800" y="1568250"/>
          <a:ext cx="964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All Adults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000"/>
  <sheetViews>
    <sheetView zoomScale="70" zoomScaleNormal="70" workbookViewId="0">
      <pane ySplit="30" topLeftCell="A31" activePane="bottomLeft" state="frozen"/>
      <selection pane="bottomLeft" activeCell="I77" sqref="I77"/>
    </sheetView>
  </sheetViews>
  <sheetFormatPr defaultColWidth="12.625" defaultRowHeight="15" customHeight="1" x14ac:dyDescent="0.2"/>
  <cols>
    <col min="1" max="1" width="12.625" customWidth="1"/>
    <col min="2" max="2" width="4.125" customWidth="1"/>
    <col min="3" max="3" width="23.375" customWidth="1"/>
    <col min="4" max="8" width="18.375" hidden="1" customWidth="1"/>
    <col min="9" max="9" width="28.125" customWidth="1"/>
    <col min="10" max="12" width="18.375" hidden="1" customWidth="1"/>
    <col min="13" max="13" width="14.625" hidden="1" customWidth="1"/>
    <col min="14" max="14" width="18.375" customWidth="1"/>
    <col min="15" max="18" width="18.375" hidden="1" customWidth="1"/>
    <col min="19" max="20" width="9.375" hidden="1" customWidth="1"/>
    <col min="21" max="21" width="9.5" hidden="1" customWidth="1"/>
    <col min="22" max="22" width="19" hidden="1" customWidth="1"/>
    <col min="23" max="23" width="20.5" hidden="1" customWidth="1"/>
    <col min="24" max="26" width="20.375" hidden="1" customWidth="1"/>
    <col min="27" max="29" width="9.75" hidden="1" customWidth="1"/>
    <col min="30" max="30" width="9.375" customWidth="1"/>
    <col min="31" max="31" width="43.625" hidden="1" customWidth="1"/>
    <col min="32" max="32" width="13.375" customWidth="1"/>
    <col min="33" max="33" width="13" customWidth="1"/>
    <col min="34" max="34" width="17.75" customWidth="1"/>
    <col min="35" max="36" width="7.625" customWidth="1"/>
    <col min="37" max="37" width="9" customWidth="1"/>
    <col min="38" max="38" width="7.625" customWidth="1"/>
    <col min="39" max="39" width="10.5" bestFit="1" customWidth="1"/>
    <col min="40" max="40" width="10.625" bestFit="1" customWidth="1"/>
    <col min="41" max="41" width="10.875" bestFit="1" customWidth="1"/>
    <col min="42" max="42" width="7.625" customWidth="1"/>
    <col min="43" max="43" width="52.125" bestFit="1" customWidth="1"/>
    <col min="44" max="56" width="7.625" customWidth="1"/>
  </cols>
  <sheetData>
    <row r="1" spans="1:41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84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3" t="s">
        <v>38</v>
      </c>
      <c r="AE1" s="2" t="s">
        <v>23</v>
      </c>
      <c r="AF1" s="3" t="s">
        <v>39</v>
      </c>
      <c r="AG1" s="3" t="s">
        <v>40</v>
      </c>
      <c r="AH1" s="3" t="s">
        <v>24</v>
      </c>
      <c r="AM1" s="5" t="s">
        <v>25</v>
      </c>
      <c r="AN1" s="5" t="s">
        <v>26</v>
      </c>
      <c r="AO1" s="5" t="s">
        <v>27</v>
      </c>
    </row>
    <row r="2" spans="1:41" hidden="1" x14ac:dyDescent="0.25">
      <c r="A2" s="1">
        <v>44178</v>
      </c>
      <c r="B2" s="2">
        <f t="shared" ref="B2:B385" si="0">ROW(M2)-MATCH(MAX(I:I),I:I,0)</f>
        <v>-75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  <c r="AM2" s="6">
        <v>14600000</v>
      </c>
      <c r="AN2" s="6">
        <v>31800000</v>
      </c>
      <c r="AO2" s="6">
        <v>52800000</v>
      </c>
    </row>
    <row r="3" spans="1:41" hidden="1" x14ac:dyDescent="0.25">
      <c r="A3" s="1">
        <v>44179</v>
      </c>
      <c r="B3" s="2">
        <f t="shared" si="0"/>
        <v>-74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  <c r="AM3" s="6">
        <v>14600000</v>
      </c>
      <c r="AN3" s="6">
        <v>31800000</v>
      </c>
      <c r="AO3" s="6">
        <v>52800000</v>
      </c>
    </row>
    <row r="4" spans="1:41" hidden="1" x14ac:dyDescent="0.25">
      <c r="A4" s="1">
        <v>44180</v>
      </c>
      <c r="B4" s="2">
        <f t="shared" si="0"/>
        <v>-73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  <c r="AM4" s="6">
        <v>14600000</v>
      </c>
      <c r="AN4" s="6">
        <v>31800000</v>
      </c>
      <c r="AO4" s="6">
        <v>52800000</v>
      </c>
    </row>
    <row r="5" spans="1:41" hidden="1" x14ac:dyDescent="0.25">
      <c r="A5" s="1">
        <v>44181</v>
      </c>
      <c r="B5" s="2">
        <f t="shared" si="0"/>
        <v>-72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  <c r="AM5" s="6">
        <v>14600000</v>
      </c>
      <c r="AN5" s="6">
        <v>31800000</v>
      </c>
      <c r="AO5" s="6">
        <v>52800000</v>
      </c>
    </row>
    <row r="6" spans="1:41" hidden="1" x14ac:dyDescent="0.25">
      <c r="A6" s="1">
        <v>44182</v>
      </c>
      <c r="B6" s="2">
        <f t="shared" si="0"/>
        <v>-71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  <c r="AM6" s="6">
        <v>14600000</v>
      </c>
      <c r="AN6" s="6">
        <v>31800000</v>
      </c>
      <c r="AO6" s="6">
        <v>52800000</v>
      </c>
    </row>
    <row r="7" spans="1:41" hidden="1" x14ac:dyDescent="0.25">
      <c r="A7" s="1">
        <v>44183</v>
      </c>
      <c r="B7" s="2">
        <f t="shared" si="0"/>
        <v>-70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  <c r="AM7" s="6">
        <v>14600000</v>
      </c>
      <c r="AN7" s="6">
        <v>31800000</v>
      </c>
      <c r="AO7" s="6">
        <v>52800000</v>
      </c>
    </row>
    <row r="8" spans="1:41" hidden="1" x14ac:dyDescent="0.25">
      <c r="A8" s="1">
        <v>44184</v>
      </c>
      <c r="B8" s="2">
        <f t="shared" si="0"/>
        <v>-69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  <c r="AM8" s="6">
        <v>14600000</v>
      </c>
      <c r="AN8" s="6">
        <v>31800000</v>
      </c>
      <c r="AO8" s="6">
        <v>52800000</v>
      </c>
    </row>
    <row r="9" spans="1:41" hidden="1" x14ac:dyDescent="0.25">
      <c r="A9" s="1">
        <v>44185</v>
      </c>
      <c r="B9" s="2">
        <f t="shared" si="0"/>
        <v>-68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  <c r="AM9" s="6">
        <v>14600000</v>
      </c>
      <c r="AN9" s="6">
        <v>31800000</v>
      </c>
      <c r="AO9" s="6">
        <v>52800000</v>
      </c>
    </row>
    <row r="10" spans="1:41" hidden="1" x14ac:dyDescent="0.25">
      <c r="A10" s="1">
        <v>44186</v>
      </c>
      <c r="B10" s="2">
        <f t="shared" si="0"/>
        <v>-67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  <c r="AM10" s="6">
        <v>14600000</v>
      </c>
      <c r="AN10" s="6">
        <v>31800000</v>
      </c>
      <c r="AO10" s="6">
        <v>52800000</v>
      </c>
    </row>
    <row r="11" spans="1:41" hidden="1" x14ac:dyDescent="0.25">
      <c r="A11" s="1">
        <v>44187</v>
      </c>
      <c r="B11" s="2">
        <f t="shared" si="0"/>
        <v>-66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  <c r="AM11" s="6">
        <v>14600000</v>
      </c>
      <c r="AN11" s="6">
        <v>31800000</v>
      </c>
      <c r="AO11" s="6">
        <v>52800000</v>
      </c>
    </row>
    <row r="12" spans="1:41" hidden="1" x14ac:dyDescent="0.25">
      <c r="A12" s="1">
        <v>44188</v>
      </c>
      <c r="B12" s="2">
        <f t="shared" si="0"/>
        <v>-65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  <c r="AM12" s="6">
        <v>14600000</v>
      </c>
      <c r="AN12" s="6">
        <v>31800000</v>
      </c>
      <c r="AO12" s="6">
        <v>52800000</v>
      </c>
    </row>
    <row r="13" spans="1:41" hidden="1" x14ac:dyDescent="0.25">
      <c r="A13" s="1">
        <v>44189</v>
      </c>
      <c r="B13" s="2">
        <f t="shared" si="0"/>
        <v>-64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  <c r="AM13" s="6">
        <v>14600000</v>
      </c>
      <c r="AN13" s="6">
        <v>31800000</v>
      </c>
      <c r="AO13" s="6">
        <v>52800000</v>
      </c>
    </row>
    <row r="14" spans="1:41" hidden="1" x14ac:dyDescent="0.25">
      <c r="A14" s="1">
        <v>44190</v>
      </c>
      <c r="B14" s="2">
        <f t="shared" si="0"/>
        <v>-63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  <c r="AM14" s="6">
        <v>14600000</v>
      </c>
      <c r="AN14" s="6">
        <v>31800000</v>
      </c>
      <c r="AO14" s="6">
        <v>52800000</v>
      </c>
    </row>
    <row r="15" spans="1:41" hidden="1" x14ac:dyDescent="0.25">
      <c r="A15" s="1">
        <v>44191</v>
      </c>
      <c r="B15" s="2">
        <f t="shared" si="0"/>
        <v>-62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  <c r="AM15" s="6">
        <v>14600000</v>
      </c>
      <c r="AN15" s="6">
        <v>31800000</v>
      </c>
      <c r="AO15" s="6">
        <v>52800000</v>
      </c>
    </row>
    <row r="16" spans="1:41" hidden="1" x14ac:dyDescent="0.25">
      <c r="A16" s="1">
        <v>44192</v>
      </c>
      <c r="B16" s="2">
        <f t="shared" si="0"/>
        <v>-61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  <c r="AM16" s="6">
        <v>14600000</v>
      </c>
      <c r="AN16" s="6">
        <v>31800000</v>
      </c>
      <c r="AO16" s="6">
        <v>52800000</v>
      </c>
    </row>
    <row r="17" spans="1:43" hidden="1" x14ac:dyDescent="0.25">
      <c r="A17" s="1">
        <v>44193</v>
      </c>
      <c r="B17" s="2">
        <f t="shared" si="0"/>
        <v>-60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  <c r="AM17" s="6">
        <v>14600000</v>
      </c>
      <c r="AN17" s="6">
        <v>31800000</v>
      </c>
      <c r="AO17" s="6">
        <v>52800000</v>
      </c>
    </row>
    <row r="18" spans="1:43" hidden="1" x14ac:dyDescent="0.25">
      <c r="A18" s="1">
        <v>44194</v>
      </c>
      <c r="B18" s="2">
        <f t="shared" si="0"/>
        <v>-59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  <c r="AM18" s="6">
        <v>14600000</v>
      </c>
      <c r="AN18" s="6">
        <v>31800000</v>
      </c>
      <c r="AO18" s="6">
        <v>52800000</v>
      </c>
    </row>
    <row r="19" spans="1:43" hidden="1" x14ac:dyDescent="0.25">
      <c r="A19" s="1">
        <v>44195</v>
      </c>
      <c r="B19" s="2">
        <f t="shared" si="0"/>
        <v>-58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  <c r="AM19" s="6">
        <v>14600000</v>
      </c>
      <c r="AN19" s="6">
        <v>31800000</v>
      </c>
      <c r="AO19" s="6">
        <v>52800000</v>
      </c>
    </row>
    <row r="20" spans="1:43" hidden="1" x14ac:dyDescent="0.25">
      <c r="A20" s="1">
        <v>44196</v>
      </c>
      <c r="B20" s="2">
        <f t="shared" si="0"/>
        <v>-57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  <c r="AM20" s="6">
        <v>14600000</v>
      </c>
      <c r="AN20" s="6">
        <v>31800000</v>
      </c>
      <c r="AO20" s="6">
        <v>52800000</v>
      </c>
    </row>
    <row r="21" spans="1:43" ht="15.75" hidden="1" customHeight="1" x14ac:dyDescent="0.25">
      <c r="A21" s="1">
        <v>44197</v>
      </c>
      <c r="B21" s="2">
        <f t="shared" si="0"/>
        <v>-56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  <c r="AM21" s="6">
        <v>14600000</v>
      </c>
      <c r="AN21" s="6">
        <v>31800000</v>
      </c>
      <c r="AO21" s="6">
        <v>52800000</v>
      </c>
    </row>
    <row r="22" spans="1:43" ht="15.75" hidden="1" customHeight="1" x14ac:dyDescent="0.25">
      <c r="A22" s="1">
        <v>44198</v>
      </c>
      <c r="B22" s="2">
        <f t="shared" si="0"/>
        <v>-55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385" si="3">IF(COUNT(C22)=1,AG22,#N/A)</f>
        <v>77593.5</v>
      </c>
      <c r="AM22" s="6">
        <v>14600000</v>
      </c>
      <c r="AN22" s="6">
        <v>31800000</v>
      </c>
      <c r="AO22" s="6">
        <v>52800000</v>
      </c>
    </row>
    <row r="23" spans="1:43" ht="15.75" hidden="1" customHeight="1" x14ac:dyDescent="0.25">
      <c r="A23" s="1">
        <v>44199</v>
      </c>
      <c r="B23" s="2">
        <f t="shared" si="0"/>
        <v>-54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  <c r="AM23" s="6">
        <v>14600000</v>
      </c>
      <c r="AN23" s="6">
        <v>31800000</v>
      </c>
      <c r="AO23" s="6">
        <v>52800000</v>
      </c>
    </row>
    <row r="24" spans="1:43" ht="15.75" hidden="1" customHeight="1" x14ac:dyDescent="0.25">
      <c r="A24" s="1">
        <v>44200</v>
      </c>
      <c r="B24" s="2">
        <f t="shared" si="0"/>
        <v>-53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  <c r="AM24" s="6">
        <v>14600000</v>
      </c>
      <c r="AN24" s="6">
        <v>31800000</v>
      </c>
      <c r="AO24" s="6">
        <v>52800000</v>
      </c>
    </row>
    <row r="25" spans="1:43" ht="15.75" hidden="1" customHeight="1" x14ac:dyDescent="0.25">
      <c r="A25" s="1">
        <v>44201</v>
      </c>
      <c r="B25" s="2">
        <f t="shared" si="0"/>
        <v>-52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  <c r="AM25" s="6">
        <v>14600000</v>
      </c>
      <c r="AN25" s="6">
        <v>31800000</v>
      </c>
      <c r="AO25" s="6">
        <v>52800000</v>
      </c>
    </row>
    <row r="26" spans="1:43" ht="15.75" hidden="1" customHeight="1" x14ac:dyDescent="0.25">
      <c r="A26" s="1">
        <v>44202</v>
      </c>
      <c r="B26" s="2">
        <f t="shared" si="0"/>
        <v>-51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  <c r="AM26" s="6">
        <v>14600000</v>
      </c>
      <c r="AN26" s="6">
        <v>31800000</v>
      </c>
      <c r="AO26" s="6">
        <v>52800000</v>
      </c>
    </row>
    <row r="27" spans="1:43" ht="15.75" hidden="1" customHeight="1" x14ac:dyDescent="0.25">
      <c r="A27" s="1">
        <v>44203</v>
      </c>
      <c r="B27" s="2">
        <f t="shared" si="0"/>
        <v>-50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  <c r="AM27" s="6">
        <v>14600000</v>
      </c>
      <c r="AN27" s="6">
        <v>31800000</v>
      </c>
      <c r="AO27" s="6">
        <v>52800000</v>
      </c>
    </row>
    <row r="28" spans="1:43" ht="15.75" hidden="1" customHeight="1" x14ac:dyDescent="0.25">
      <c r="A28" s="1">
        <v>44204</v>
      </c>
      <c r="B28" s="2">
        <f t="shared" si="0"/>
        <v>-49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  <c r="AM28" s="6">
        <v>14600000</v>
      </c>
      <c r="AN28" s="6">
        <v>31800000</v>
      </c>
      <c r="AO28" s="6">
        <v>52800000</v>
      </c>
    </row>
    <row r="29" spans="1:43" ht="15.75" hidden="1" customHeight="1" x14ac:dyDescent="0.25">
      <c r="A29" s="1">
        <v>44205</v>
      </c>
      <c r="B29" s="2">
        <f t="shared" si="0"/>
        <v>-48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  <c r="AM29" s="6">
        <v>14600000</v>
      </c>
      <c r="AN29" s="6">
        <v>31800000</v>
      </c>
      <c r="AO29" s="6">
        <v>52800000</v>
      </c>
    </row>
    <row r="30" spans="1:43" ht="15.75" hidden="1" customHeight="1" x14ac:dyDescent="0.25">
      <c r="A30" s="1">
        <v>44206</v>
      </c>
      <c r="B30" s="2">
        <f t="shared" si="0"/>
        <v>-47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  <c r="AM30" s="6">
        <v>14600000</v>
      </c>
      <c r="AN30" s="6">
        <v>31800000</v>
      </c>
      <c r="AO30" s="6">
        <v>52800000</v>
      </c>
    </row>
    <row r="31" spans="1:43" ht="15.75" customHeight="1" x14ac:dyDescent="0.25">
      <c r="A31" s="1">
        <v>44207</v>
      </c>
      <c r="B31" s="2">
        <f t="shared" si="0"/>
        <v>-46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385" si="6">SUM(U31-W31)</f>
        <v>145076</v>
      </c>
      <c r="Y31" s="2">
        <f t="shared" ref="Y31:Y385" si="7">IF(COUNT($C32)=0,IF(COUNT($C31)=1,C31,SUM(Y30+X31)),C31)</f>
        <v>2431648</v>
      </c>
      <c r="Z31" s="2" t="str">
        <f t="shared" ref="Z31:Z385" si="8">IF(V31&lt;Y31,"HERE","MEEP")</f>
        <v>HERE</v>
      </c>
      <c r="AA31" s="2">
        <f>IF(Z31="HERE",Y31,AD30+Graph!$G$1*1000)</f>
        <v>2431648</v>
      </c>
      <c r="AB31" s="2"/>
      <c r="AC31" s="2">
        <f t="shared" ref="AC31:AC385" si="9">IF(Z32="HERE",V31,AC30)</f>
        <v>412167</v>
      </c>
      <c r="AD31" s="3">
        <f t="shared" ref="AD31:AD3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3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>
        <f t="array" ref="AK31">SUM((Graph!G1*1000-LOOKUP(2,1/(ISNUMBER($K$1:$K$194)),$K$1:$K$194))/1000)</f>
        <v>396.58214285714286</v>
      </c>
      <c r="AM31" s="6">
        <v>14600000</v>
      </c>
      <c r="AN31" s="6">
        <v>31800000</v>
      </c>
      <c r="AO31" s="6">
        <v>52800000</v>
      </c>
    </row>
    <row r="32" spans="1:43" ht="15.75" customHeight="1" x14ac:dyDescent="0.25">
      <c r="A32" s="1">
        <v>44208</v>
      </c>
      <c r="B32" s="2">
        <f t="shared" si="0"/>
        <v>-45</v>
      </c>
      <c r="C32" s="7">
        <v>2639309</v>
      </c>
      <c r="D32" s="2">
        <f t="shared" ref="D32:D385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385" si="13">IF(COUNT($C33)=0,IF(COUNT($C32)=1,C32,SUM(H31+G32)),C32)</f>
        <v>2639309</v>
      </c>
      <c r="I32" s="7">
        <v>428232</v>
      </c>
      <c r="J32" s="2">
        <f t="shared" ref="J32:J385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385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385" si="16">IF(COUNT($C33)=0,IF(COUNT($C32)=1,M32,SUM(R31+Q32)),M32)</f>
        <v>3067541</v>
      </c>
      <c r="S32" s="2">
        <f t="shared" ref="S32:S385" si="17">SUM(H32-H31)</f>
        <v>207661</v>
      </c>
      <c r="T32" s="2">
        <f t="shared" ref="T32:T385" si="18">SUM(L32-L31)</f>
        <v>16065</v>
      </c>
      <c r="U32" s="2">
        <f t="shared" ref="U32:U385" si="19">SUM(R32-R31)</f>
        <v>223726</v>
      </c>
      <c r="V32" s="2">
        <f t="shared" si="5"/>
        <v>428232</v>
      </c>
      <c r="W32" s="2">
        <f t="shared" ref="W32:W385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385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  <c r="AM32" s="6">
        <v>14600000</v>
      </c>
      <c r="AN32" s="6">
        <v>31800000</v>
      </c>
      <c r="AO32" s="6">
        <v>52800000</v>
      </c>
      <c r="AQ32" s="9" t="str">
        <f>"UK Vaccination Predictions - if increasing to " &amp;Graph!G1&amp;"k doses/day"</f>
        <v>UK Vaccination Predictions - if increasing to 420k doses/day</v>
      </c>
    </row>
    <row r="33" spans="1:41" ht="15.75" customHeight="1" x14ac:dyDescent="0.25">
      <c r="A33" s="1">
        <v>44209</v>
      </c>
      <c r="B33" s="2">
        <f t="shared" si="0"/>
        <v>-44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  <c r="AJ33" s="2"/>
      <c r="AK33" s="2"/>
      <c r="AM33" s="6">
        <v>14600000</v>
      </c>
      <c r="AN33" s="6">
        <v>31800000</v>
      </c>
      <c r="AO33" s="6">
        <v>52800000</v>
      </c>
    </row>
    <row r="34" spans="1:41" ht="15.75" customHeight="1" x14ac:dyDescent="0.25">
      <c r="A34" s="1">
        <v>44210</v>
      </c>
      <c r="B34" s="2">
        <f t="shared" si="0"/>
        <v>-43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  <c r="AJ34" s="2" t="s">
        <v>29</v>
      </c>
      <c r="AK34" s="10">
        <f t="array" ref="AK34">LOOKUP(2,1/(ISNUMBER(O1:O194)),O1:O194)</f>
        <v>371218.71428571426</v>
      </c>
      <c r="AM34" s="6">
        <v>14600000</v>
      </c>
      <c r="AN34" s="6">
        <v>31800000</v>
      </c>
      <c r="AO34" s="6">
        <v>52800000</v>
      </c>
    </row>
    <row r="35" spans="1:41" ht="15.75" customHeight="1" x14ac:dyDescent="0.25">
      <c r="A35" s="1">
        <v>44211</v>
      </c>
      <c r="B35" s="2">
        <f t="shared" si="0"/>
        <v>-42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  <c r="AJ35" s="2" t="s">
        <v>30</v>
      </c>
      <c r="AK35" s="2" t="e">
        <f>MAX(M:M)</f>
        <v>#N/A</v>
      </c>
      <c r="AM35" s="6">
        <v>14600000</v>
      </c>
      <c r="AN35" s="6">
        <v>31800000</v>
      </c>
      <c r="AO35" s="6">
        <v>52800000</v>
      </c>
    </row>
    <row r="36" spans="1:41" ht="15.75" customHeight="1" x14ac:dyDescent="0.25">
      <c r="A36" s="1">
        <v>44212</v>
      </c>
      <c r="B36" s="2">
        <f t="shared" si="0"/>
        <v>-41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  <c r="AK36" s="2"/>
      <c r="AM36" s="6">
        <v>14600000</v>
      </c>
      <c r="AN36" s="6">
        <v>31800000</v>
      </c>
      <c r="AO36" s="6">
        <v>52800000</v>
      </c>
    </row>
    <row r="37" spans="1:41" ht="15.75" customHeight="1" x14ac:dyDescent="0.25">
      <c r="A37" s="1">
        <v>44213</v>
      </c>
      <c r="B37" s="2">
        <f t="shared" si="0"/>
        <v>-40</v>
      </c>
      <c r="C37" s="7">
        <v>4062501</v>
      </c>
      <c r="D37" s="2">
        <f t="shared" si="12"/>
        <v>225407</v>
      </c>
      <c r="E37" s="2">
        <f t="shared" ref="E37:E385" si="22">IF(COUNT($C37)=1,AVERAGE(D31:D37),#N/A)</f>
        <v>256671</v>
      </c>
      <c r="F37" s="2">
        <f t="array" ref="F37:F385">TREND(E37:INDEX(firstdosesdata,1-$B37),$A37:INDEX(dates2,1-$B37),$A37:$A385)</f>
        <v>344735.91388750076</v>
      </c>
      <c r="G37" s="2">
        <f t="shared" ref="G37:G385" si="23">IF(F37&gt;$AK$31*1000,$AK$31*1000,F37)</f>
        <v>344735.91388750076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385" si="24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385" si="25">IF(COUNT($C37)=1,AVERAGE(N31:N37),#N/A)</f>
        <v>262404.42857142858</v>
      </c>
      <c r="P37" s="2">
        <f t="array" ref="P37:P385">TREND(O37:INDEX(bothdosesdata,1-$B37),$A37:INDEX(dates2,1-$B37),$A37:$A385)</f>
        <v>344476.96117472649</v>
      </c>
      <c r="Q37" s="2">
        <f>IF(P37&gt;Graph!$G$1*1000,Graph!$G$1*1000,P37)</f>
        <v>344476.96117472649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  <c r="AK37" s="2"/>
      <c r="AM37" s="6">
        <v>14600000</v>
      </c>
      <c r="AN37" s="6">
        <v>31800000</v>
      </c>
      <c r="AO37" s="6">
        <v>52800000</v>
      </c>
    </row>
    <row r="38" spans="1:41" ht="15.75" customHeight="1" x14ac:dyDescent="0.25">
      <c r="A38" s="1">
        <v>44214</v>
      </c>
      <c r="B38" s="2">
        <f t="shared" si="0"/>
        <v>-39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346337.13578894734</v>
      </c>
      <c r="G38" s="2">
        <f t="shared" si="23"/>
        <v>346337.13578894734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4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5"/>
        <v>268518.28571428574</v>
      </c>
      <c r="P38" s="2">
        <v>346391.85492783785</v>
      </c>
      <c r="Q38" s="2">
        <f>IF(P38&gt;Graph!$G$1*1000,Graph!$G$1*1000,P38)</f>
        <v>346391.85492783785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  <c r="AM38" s="6">
        <v>14600000</v>
      </c>
      <c r="AN38" s="6">
        <v>31800000</v>
      </c>
      <c r="AO38" s="6">
        <v>52800000</v>
      </c>
    </row>
    <row r="39" spans="1:41" ht="15.75" customHeight="1" x14ac:dyDescent="0.25">
      <c r="A39" s="1">
        <v>44215</v>
      </c>
      <c r="B39" s="2">
        <f t="shared" si="0"/>
        <v>-38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347938.35769039392</v>
      </c>
      <c r="G39" s="2">
        <f t="shared" si="23"/>
        <v>347938.35769039392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4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5"/>
        <v>286117.71428571426</v>
      </c>
      <c r="P39" s="2">
        <v>348306.74868094921</v>
      </c>
      <c r="Q39" s="2">
        <f>IF(P39&gt;Graph!$G$1*1000,Graph!$G$1*1000,P39)</f>
        <v>348306.74868094921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  <c r="AM39" s="6">
        <v>14600000</v>
      </c>
      <c r="AN39" s="6">
        <v>31800000</v>
      </c>
      <c r="AO39" s="6">
        <v>52800000</v>
      </c>
    </row>
    <row r="40" spans="1:41" ht="15.75" customHeight="1" x14ac:dyDescent="0.25">
      <c r="A40" s="1">
        <v>44216</v>
      </c>
      <c r="B40" s="2">
        <f t="shared" si="0"/>
        <v>-37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349539.57959184051</v>
      </c>
      <c r="G40" s="2">
        <f t="shared" si="23"/>
        <v>349539.57959184051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4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5"/>
        <v>297293.57142857142</v>
      </c>
      <c r="P40" s="2">
        <v>350221.64243406057</v>
      </c>
      <c r="Q40" s="2">
        <f>IF(P40&gt;Graph!$G$1*1000,Graph!$G$1*1000,P40)</f>
        <v>350221.64243406057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  <c r="AM40" s="6">
        <v>14600000</v>
      </c>
      <c r="AN40" s="6">
        <v>31800000</v>
      </c>
      <c r="AO40" s="6">
        <v>52800000</v>
      </c>
    </row>
    <row r="41" spans="1:41" ht="15.75" customHeight="1" x14ac:dyDescent="0.25">
      <c r="A41" s="1">
        <v>44217</v>
      </c>
      <c r="B41" s="2">
        <f t="shared" si="0"/>
        <v>-36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351140.80149327219</v>
      </c>
      <c r="G41" s="2">
        <f t="shared" si="23"/>
        <v>351140.80149327219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4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5"/>
        <v>310245.57142857142</v>
      </c>
      <c r="P41" s="2">
        <v>352136.53618715703</v>
      </c>
      <c r="Q41" s="2">
        <f>IF(P41&gt;Graph!$G$1*1000,Graph!$G$1*1000,P41)</f>
        <v>352136.53618715703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  <c r="AM41" s="6">
        <v>14600000</v>
      </c>
      <c r="AN41" s="6">
        <v>31800000</v>
      </c>
      <c r="AO41" s="6">
        <v>52800000</v>
      </c>
    </row>
    <row r="42" spans="1:41" ht="15.75" customHeight="1" x14ac:dyDescent="0.25">
      <c r="A42" s="1">
        <v>44218</v>
      </c>
      <c r="B42" s="2">
        <f t="shared" si="0"/>
        <v>-35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352742.02339471877</v>
      </c>
      <c r="G42" s="2">
        <f t="shared" si="23"/>
        <v>352742.02339471877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4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5"/>
        <v>331932.57142857142</v>
      </c>
      <c r="P42" s="2">
        <v>354051.4299402684</v>
      </c>
      <c r="Q42" s="2">
        <f>IF(P42&gt;Graph!$G$1*1000,Graph!$G$1*1000,P42)</f>
        <v>354051.4299402684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  <c r="AM42" s="6">
        <v>14600000</v>
      </c>
      <c r="AN42" s="6">
        <v>31800000</v>
      </c>
      <c r="AO42" s="6">
        <v>52800000</v>
      </c>
    </row>
    <row r="43" spans="1:41" ht="15.75" customHeight="1" x14ac:dyDescent="0.25">
      <c r="A43" s="1">
        <v>44219</v>
      </c>
      <c r="B43" s="2">
        <f t="shared" si="0"/>
        <v>-34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354343.24529616535</v>
      </c>
      <c r="G43" s="2">
        <f t="shared" si="23"/>
        <v>354343.24529616535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4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5"/>
        <v>362307.28571428574</v>
      </c>
      <c r="P43" s="2">
        <v>355966.32369337976</v>
      </c>
      <c r="Q43" s="2">
        <f>IF(P43&gt;Graph!$G$1*1000,Graph!$G$1*1000,P43)</f>
        <v>355966.32369337976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  <c r="AM43" s="6">
        <v>14600000</v>
      </c>
      <c r="AN43" s="6">
        <v>31800000</v>
      </c>
      <c r="AO43" s="6">
        <v>52800000</v>
      </c>
    </row>
    <row r="44" spans="1:41" ht="15.75" customHeight="1" x14ac:dyDescent="0.25">
      <c r="A44" s="1">
        <v>44220</v>
      </c>
      <c r="B44" s="2">
        <f t="shared" si="0"/>
        <v>-33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355944.46719761193</v>
      </c>
      <c r="G44" s="2">
        <f t="shared" si="23"/>
        <v>355944.46719761193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4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5"/>
        <v>361320.85714285716</v>
      </c>
      <c r="P44" s="2">
        <v>357881.21744649112</v>
      </c>
      <c r="Q44" s="2">
        <f>IF(P44&gt;Graph!$G$1*1000,Graph!$G$1*1000,P44)</f>
        <v>357881.21744649112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  <c r="AM44" s="6">
        <v>14600000</v>
      </c>
      <c r="AN44" s="6">
        <v>31800000</v>
      </c>
      <c r="AO44" s="6">
        <v>52800000</v>
      </c>
    </row>
    <row r="45" spans="1:41" ht="15.75" customHeight="1" x14ac:dyDescent="0.25">
      <c r="A45" s="1">
        <v>44221</v>
      </c>
      <c r="B45" s="2">
        <f t="shared" si="0"/>
        <v>-32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357545.68909904361</v>
      </c>
      <c r="G45" s="2">
        <f t="shared" si="23"/>
        <v>357545.68909904361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4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5"/>
        <v>371767.85714285716</v>
      </c>
      <c r="P45" s="2">
        <v>359796.11119960248</v>
      </c>
      <c r="Q45" s="2">
        <f>IF(P45&gt;Graph!$G$1*1000,Graph!$G$1*1000,P45)</f>
        <v>359796.11119960248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  <c r="AM45" s="6">
        <v>14600000</v>
      </c>
      <c r="AN45" s="6">
        <v>31800000</v>
      </c>
      <c r="AO45" s="6">
        <v>52800000</v>
      </c>
    </row>
    <row r="46" spans="1:41" ht="15.75" customHeight="1" x14ac:dyDescent="0.25">
      <c r="A46" s="1">
        <v>44222</v>
      </c>
      <c r="B46" s="2">
        <f t="shared" si="0"/>
        <v>-31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359146.91100049019</v>
      </c>
      <c r="G46" s="2">
        <f t="shared" si="23"/>
        <v>359146.91100049019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4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5"/>
        <v>366882.57142857142</v>
      </c>
      <c r="P46" s="2">
        <v>361711.00495271385</v>
      </c>
      <c r="Q46" s="2">
        <f>IF(P46&gt;Graph!$G$1*1000,Graph!$G$1*1000,P46)</f>
        <v>361711.00495271385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  <c r="AM46" s="6">
        <v>14600000</v>
      </c>
      <c r="AN46" s="6">
        <v>31800000</v>
      </c>
      <c r="AO46" s="6">
        <v>52800000</v>
      </c>
    </row>
    <row r="47" spans="1:41" ht="15.75" customHeight="1" x14ac:dyDescent="0.25">
      <c r="A47" s="1">
        <v>44223</v>
      </c>
      <c r="B47" s="2">
        <f t="shared" si="0"/>
        <v>-30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360748.13290193677</v>
      </c>
      <c r="G47" s="2">
        <f t="shared" si="23"/>
        <v>360748.13290193677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4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5"/>
        <v>355200</v>
      </c>
      <c r="P47" s="2">
        <v>363625.89870582521</v>
      </c>
      <c r="Q47" s="2">
        <f>IF(P47&gt;Graph!$G$1*1000,Graph!$G$1*1000,P47)</f>
        <v>363625.89870582521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  <c r="AM47" s="6">
        <v>14600000</v>
      </c>
      <c r="AN47" s="6">
        <v>31800000</v>
      </c>
      <c r="AO47" s="6">
        <v>52800000</v>
      </c>
    </row>
    <row r="48" spans="1:41" ht="15.75" customHeight="1" x14ac:dyDescent="0.25">
      <c r="A48" s="1">
        <v>44224</v>
      </c>
      <c r="B48" s="2">
        <f t="shared" si="0"/>
        <v>-29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362349.35480338335</v>
      </c>
      <c r="G48" s="2">
        <f t="shared" si="23"/>
        <v>362349.35480338335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4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5"/>
        <v>359934.14285714284</v>
      </c>
      <c r="P48" s="2">
        <v>365540.79245893657</v>
      </c>
      <c r="Q48" s="2">
        <f>IF(P48&gt;Graph!$G$1*1000,Graph!$G$1*1000,P48)</f>
        <v>365540.79245893657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  <c r="AM48" s="6">
        <v>14600000</v>
      </c>
      <c r="AN48" s="6">
        <v>31800000</v>
      </c>
      <c r="AO48" s="6">
        <v>52800000</v>
      </c>
    </row>
    <row r="49" spans="1:41" ht="15.75" customHeight="1" x14ac:dyDescent="0.25">
      <c r="A49" s="1">
        <v>44225</v>
      </c>
      <c r="B49" s="2">
        <f t="shared" si="0"/>
        <v>-28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363950.57670482993</v>
      </c>
      <c r="G49" s="2">
        <f t="shared" si="23"/>
        <v>363950.57670482993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4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5"/>
        <v>361343.42857142858</v>
      </c>
      <c r="P49" s="2">
        <v>367455.68621204793</v>
      </c>
      <c r="Q49" s="2">
        <f>IF(P49&gt;Graph!$G$1*1000,Graph!$G$1*1000,P49)</f>
        <v>367455.68621204793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  <c r="AM49" s="6">
        <v>14600000</v>
      </c>
      <c r="AN49" s="6">
        <v>31800000</v>
      </c>
      <c r="AO49" s="6">
        <v>52800000</v>
      </c>
    </row>
    <row r="50" spans="1:41" ht="15.75" customHeight="1" x14ac:dyDescent="0.25">
      <c r="A50" s="1">
        <v>44226</v>
      </c>
      <c r="B50" s="2">
        <f t="shared" si="0"/>
        <v>-27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365551.79860626161</v>
      </c>
      <c r="G50" s="2">
        <f t="shared" si="23"/>
        <v>365551.79860626161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4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5"/>
        <v>377914.42857142858</v>
      </c>
      <c r="P50" s="2">
        <v>369370.5799651593</v>
      </c>
      <c r="Q50" s="2">
        <f>IF(P50&gt;Graph!$G$1*1000,Graph!$G$1*1000,P50)</f>
        <v>369370.5799651593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  <c r="AM50" s="6">
        <v>14600000</v>
      </c>
      <c r="AN50" s="6">
        <v>31800000</v>
      </c>
      <c r="AO50" s="6">
        <v>52800000</v>
      </c>
    </row>
    <row r="51" spans="1:41" ht="15.75" customHeight="1" x14ac:dyDescent="0.25">
      <c r="A51" s="1">
        <v>44227</v>
      </c>
      <c r="B51" s="2">
        <f t="shared" si="0"/>
        <v>-26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367153.02050770819</v>
      </c>
      <c r="G51" s="2">
        <f t="shared" si="23"/>
        <v>367153.02050770819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4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5"/>
        <v>392361.14285714284</v>
      </c>
      <c r="P51" s="2">
        <v>371285.47371827066</v>
      </c>
      <c r="Q51" s="2">
        <f>IF(P51&gt;Graph!$G$1*1000,Graph!$G$1*1000,P51)</f>
        <v>371285.47371827066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  <c r="AM51" s="6">
        <v>14600000</v>
      </c>
      <c r="AN51" s="6">
        <v>31800000</v>
      </c>
      <c r="AO51" s="6">
        <v>52800000</v>
      </c>
    </row>
    <row r="52" spans="1:41" ht="15.75" customHeight="1" x14ac:dyDescent="0.25">
      <c r="A52" s="1">
        <v>44228</v>
      </c>
      <c r="B52" s="2">
        <f t="shared" si="0"/>
        <v>-25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368754.24240915477</v>
      </c>
      <c r="G52" s="2">
        <f t="shared" si="23"/>
        <v>368754.24240915477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4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5"/>
        <v>402527.57142857142</v>
      </c>
      <c r="P52" s="2">
        <v>373200.36747138202</v>
      </c>
      <c r="Q52" s="2">
        <f>IF(P52&gt;Graph!$G$1*1000,Graph!$G$1*1000,P52)</f>
        <v>373200.36747138202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85" si="26">SUM(AD31*0.9+AF31*0.05)</f>
        <v>2209091.5500000003</v>
      </c>
      <c r="AH52" s="3">
        <f t="shared" si="3"/>
        <v>2209091.5500000003</v>
      </c>
      <c r="AM52" s="6">
        <v>14600000</v>
      </c>
      <c r="AN52" s="6">
        <v>31800000</v>
      </c>
      <c r="AO52" s="6">
        <v>52800000</v>
      </c>
    </row>
    <row r="53" spans="1:41" ht="15.75" customHeight="1" x14ac:dyDescent="0.25">
      <c r="A53" s="1">
        <v>44229</v>
      </c>
      <c r="B53" s="2">
        <f t="shared" si="0"/>
        <v>-24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370355.46431060135</v>
      </c>
      <c r="G53" s="2">
        <f t="shared" si="23"/>
        <v>370355.46431060135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4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5"/>
        <v>411698.57142857142</v>
      </c>
      <c r="P53" s="2">
        <v>375115.26122449338</v>
      </c>
      <c r="Q53" s="2">
        <f>IF(P53&gt;Graph!$G$1*1000,Graph!$G$1*1000,P53)</f>
        <v>375115.26122449338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6"/>
        <v>2396789.7000000002</v>
      </c>
      <c r="AH53" s="3">
        <f t="shared" si="3"/>
        <v>2396789.7000000002</v>
      </c>
      <c r="AM53" s="6">
        <v>14600000</v>
      </c>
      <c r="AN53" s="6">
        <v>31800000</v>
      </c>
      <c r="AO53" s="6">
        <v>52800000</v>
      </c>
    </row>
    <row r="54" spans="1:41" ht="15.75" customHeight="1" x14ac:dyDescent="0.25">
      <c r="A54" s="1">
        <v>44230</v>
      </c>
      <c r="B54" s="2">
        <f t="shared" si="0"/>
        <v>-23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371956.68621204793</v>
      </c>
      <c r="G54" s="2">
        <f t="shared" si="23"/>
        <v>371956.68621204793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4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5"/>
        <v>438394.28571428574</v>
      </c>
      <c r="P54" s="2">
        <v>377030.15497760475</v>
      </c>
      <c r="Q54" s="2">
        <f>IF(P54&gt;Graph!$G$1*1000,Graph!$G$1*1000,P54)</f>
        <v>377030.15497760475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6"/>
        <v>2648325.6500000004</v>
      </c>
      <c r="AH54" s="3">
        <f t="shared" si="3"/>
        <v>2648325.6500000004</v>
      </c>
      <c r="AM54" s="6">
        <v>14600000</v>
      </c>
      <c r="AN54" s="6">
        <v>31800000</v>
      </c>
      <c r="AO54" s="6">
        <v>52800000</v>
      </c>
    </row>
    <row r="55" spans="1:41" ht="15.75" customHeight="1" x14ac:dyDescent="0.25">
      <c r="A55" s="1">
        <v>44231</v>
      </c>
      <c r="B55" s="2">
        <f t="shared" si="0"/>
        <v>-22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373557.90811347961</v>
      </c>
      <c r="G55" s="2">
        <f t="shared" si="23"/>
        <v>373557.90811347961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4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5"/>
        <v>443943.14285714284</v>
      </c>
      <c r="P55" s="2">
        <v>378945.04873071611</v>
      </c>
      <c r="Q55" s="2">
        <f>IF(P55&gt;Graph!$G$1*1000,Graph!$G$1*1000,P55)</f>
        <v>378945.04873071611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6"/>
        <v>2933613.1</v>
      </c>
      <c r="AH55" s="3">
        <f t="shared" si="3"/>
        <v>2933613.1</v>
      </c>
      <c r="AM55" s="6">
        <v>14600000</v>
      </c>
      <c r="AN55" s="6">
        <v>31800000</v>
      </c>
      <c r="AO55" s="6">
        <v>52800000</v>
      </c>
    </row>
    <row r="56" spans="1:41" ht="15.75" customHeight="1" x14ac:dyDescent="0.25">
      <c r="A56" s="1">
        <v>44232</v>
      </c>
      <c r="B56" s="2">
        <f t="shared" si="0"/>
        <v>-21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375159.1300149262</v>
      </c>
      <c r="G56" s="2">
        <f t="shared" si="23"/>
        <v>375159.1300149262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4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5"/>
        <v>445127.85714285716</v>
      </c>
      <c r="P56" s="2">
        <v>380859.94248382747</v>
      </c>
      <c r="Q56" s="2">
        <f>IF(P56&gt;Graph!$G$1*1000,Graph!$G$1*1000,P56)</f>
        <v>380859.94248382747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6"/>
        <v>3225624.15</v>
      </c>
      <c r="AH56" s="3">
        <f t="shared" si="3"/>
        <v>3225624.15</v>
      </c>
      <c r="AM56" s="6">
        <v>14600000</v>
      </c>
      <c r="AN56" s="6">
        <v>31800000</v>
      </c>
      <c r="AO56" s="6">
        <v>52800000</v>
      </c>
    </row>
    <row r="57" spans="1:41" ht="15.75" customHeight="1" x14ac:dyDescent="0.25">
      <c r="A57" s="1">
        <v>44233</v>
      </c>
      <c r="B57" s="2">
        <f t="shared" si="0"/>
        <v>-20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376760.35191637278</v>
      </c>
      <c r="G57" s="2">
        <f t="shared" si="23"/>
        <v>376760.35191637278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4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5"/>
        <v>436764.71428571426</v>
      </c>
      <c r="P57" s="2">
        <v>382774.83623693883</v>
      </c>
      <c r="Q57" s="2">
        <f>IF(P57&gt;Graph!$G$1*1000,Graph!$G$1*1000,P57)</f>
        <v>382774.83623693883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6"/>
        <v>3475871.4</v>
      </c>
      <c r="AH57" s="3">
        <f t="shared" si="3"/>
        <v>3475871.4</v>
      </c>
      <c r="AM57" s="6">
        <v>14600000</v>
      </c>
      <c r="AN57" s="6">
        <v>31800000</v>
      </c>
      <c r="AO57" s="6">
        <v>52800000</v>
      </c>
    </row>
    <row r="58" spans="1:41" ht="15.75" customHeight="1" x14ac:dyDescent="0.25">
      <c r="A58" s="1">
        <v>44234</v>
      </c>
      <c r="B58" s="2">
        <f t="shared" si="0"/>
        <v>-19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378361.57381781936</v>
      </c>
      <c r="G58" s="2">
        <f t="shared" si="23"/>
        <v>378361.57381781936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4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5"/>
        <v>430858.71428571426</v>
      </c>
      <c r="P58" s="2">
        <v>384689.7299900502</v>
      </c>
      <c r="Q58" s="2">
        <f>IF(P58&gt;Graph!$G$1*1000,Graph!$G$1*1000,P58)</f>
        <v>384689.7299900502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6"/>
        <v>3678865.9499999997</v>
      </c>
      <c r="AH58" s="3">
        <f t="shared" si="3"/>
        <v>3678865.9499999997</v>
      </c>
      <c r="AM58" s="6">
        <v>14600000</v>
      </c>
      <c r="AN58" s="6">
        <v>31800000</v>
      </c>
      <c r="AO58" s="6">
        <v>52800000</v>
      </c>
    </row>
    <row r="59" spans="1:41" ht="15.75" customHeight="1" x14ac:dyDescent="0.25">
      <c r="A59" s="1">
        <v>44235</v>
      </c>
      <c r="B59" s="2">
        <f t="shared" si="0"/>
        <v>-18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379962.79571926594</v>
      </c>
      <c r="G59" s="2">
        <f t="shared" si="23"/>
        <v>379962.79571926594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4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5"/>
        <v>431338.14285714284</v>
      </c>
      <c r="P59" s="2">
        <v>386604.62374316156</v>
      </c>
      <c r="Q59" s="2">
        <f>IF(P59&gt;Graph!$G$1*1000,Graph!$G$1*1000,P59)</f>
        <v>386604.62374316156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6"/>
        <v>3862762.6</v>
      </c>
      <c r="AH59" s="3">
        <f t="shared" si="3"/>
        <v>3862762.6</v>
      </c>
      <c r="AM59" s="6">
        <v>14600000</v>
      </c>
      <c r="AN59" s="6">
        <v>31800000</v>
      </c>
      <c r="AO59" s="6">
        <v>52800000</v>
      </c>
    </row>
    <row r="60" spans="1:41" ht="15.75" customHeight="1" x14ac:dyDescent="0.25">
      <c r="A60" s="1">
        <v>44236</v>
      </c>
      <c r="B60" s="2">
        <f t="shared" si="0"/>
        <v>-17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381564.01762069762</v>
      </c>
      <c r="G60" s="2">
        <f t="shared" si="23"/>
        <v>381564.01762069762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4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5"/>
        <v>436774</v>
      </c>
      <c r="P60" s="2">
        <v>388519.51749627292</v>
      </c>
      <c r="Q60" s="2">
        <f>IF(P60&gt;Graph!$G$1*1000,Graph!$G$1*1000,P60)</f>
        <v>388519.51749627292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6"/>
        <v>4171797.25</v>
      </c>
      <c r="AH60" s="3">
        <f t="shared" si="3"/>
        <v>4171797.25</v>
      </c>
      <c r="AM60" s="6">
        <v>14600000</v>
      </c>
      <c r="AN60" s="6">
        <v>31800000</v>
      </c>
      <c r="AO60" s="6">
        <v>52800000</v>
      </c>
    </row>
    <row r="61" spans="1:41" ht="15.75" customHeight="1" x14ac:dyDescent="0.25">
      <c r="A61" s="1">
        <v>44237</v>
      </c>
      <c r="B61" s="2">
        <f t="shared" si="0"/>
        <v>-16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383165.2395221442</v>
      </c>
      <c r="G61" s="2">
        <f t="shared" si="23"/>
        <v>383165.2395221442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4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5"/>
        <v>434444.42857142858</v>
      </c>
      <c r="P61" s="2">
        <v>390434.41124938428</v>
      </c>
      <c r="Q61" s="2">
        <f>IF(P61&gt;Graph!$G$1*1000,Graph!$G$1*1000,P61)</f>
        <v>390434.41124938428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6"/>
        <v>4499125</v>
      </c>
      <c r="AH61" s="3">
        <f t="shared" si="3"/>
        <v>4499125</v>
      </c>
      <c r="AM61" s="6">
        <v>14600000</v>
      </c>
      <c r="AN61" s="6">
        <v>31800000</v>
      </c>
      <c r="AO61" s="6">
        <v>52800000</v>
      </c>
    </row>
    <row r="62" spans="1:41" ht="15.75" customHeight="1" x14ac:dyDescent="0.25">
      <c r="A62" s="1">
        <v>44238</v>
      </c>
      <c r="B62" s="2">
        <f t="shared" si="0"/>
        <v>-15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384766.46142359078</v>
      </c>
      <c r="G62" s="2">
        <f t="shared" si="23"/>
        <v>384766.46142359078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4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5"/>
        <v>437896.85714285716</v>
      </c>
      <c r="P62" s="2">
        <v>392349.30500249565</v>
      </c>
      <c r="Q62" s="2">
        <f>IF(P62&gt;Graph!$G$1*1000,Graph!$G$1*1000,P62)</f>
        <v>392349.30500249565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6"/>
        <v>4868132.5</v>
      </c>
      <c r="AH62" s="3">
        <f t="shared" si="3"/>
        <v>4868132.5</v>
      </c>
      <c r="AM62" s="6">
        <v>14600000</v>
      </c>
      <c r="AN62" s="6">
        <v>31800000</v>
      </c>
      <c r="AO62" s="6">
        <v>52800000</v>
      </c>
    </row>
    <row r="63" spans="1:41" ht="15.75" customHeight="1" x14ac:dyDescent="0.25">
      <c r="A63" s="1">
        <v>44239</v>
      </c>
      <c r="B63" s="2">
        <f t="shared" si="0"/>
        <v>-14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386367.68332503736</v>
      </c>
      <c r="G63" s="2">
        <f t="shared" si="23"/>
        <v>386367.68332503736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4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5"/>
        <v>445204.14285714284</v>
      </c>
      <c r="P63" s="2">
        <v>394264.19875560701</v>
      </c>
      <c r="Q63" s="2">
        <f>IF(P63&gt;Graph!$G$1*1000,Graph!$G$1*1000,P63)</f>
        <v>394264.19875560701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6"/>
        <v>5298646.75</v>
      </c>
      <c r="AH63" s="3">
        <f t="shared" si="3"/>
        <v>5298646.75</v>
      </c>
      <c r="AM63" s="6">
        <v>14600000</v>
      </c>
      <c r="AN63" s="6">
        <v>31800000</v>
      </c>
      <c r="AO63" s="6">
        <v>52800000</v>
      </c>
    </row>
    <row r="64" spans="1:41" ht="15.75" customHeight="1" x14ac:dyDescent="0.25">
      <c r="A64" s="1">
        <v>44240</v>
      </c>
      <c r="B64" s="2">
        <f t="shared" si="0"/>
        <v>-13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387968.90522648394</v>
      </c>
      <c r="G64" s="2">
        <f t="shared" si="23"/>
        <v>387968.90522648394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4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85" si="27">IF(COUNT(I64)=1, SUM(C64+I64),#N/A)</f>
        <v>15599904</v>
      </c>
      <c r="N64" s="2">
        <f t="shared" si="15"/>
        <v>508208</v>
      </c>
      <c r="O64" s="2">
        <f t="shared" si="25"/>
        <v>439167</v>
      </c>
      <c r="P64" s="2">
        <v>396179.09250871837</v>
      </c>
      <c r="Q64" s="2">
        <f>IF(P64&gt;Graph!$G$1*1000,Graph!$G$1*1000,P64)</f>
        <v>396179.09250871837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6"/>
        <v>5741471.9000000004</v>
      </c>
      <c r="AH64" s="3">
        <f t="shared" si="3"/>
        <v>5741471.9000000004</v>
      </c>
      <c r="AM64" s="6">
        <v>14600000</v>
      </c>
      <c r="AN64" s="6">
        <v>31800000</v>
      </c>
      <c r="AO64" s="6">
        <v>52800000</v>
      </c>
    </row>
    <row r="65" spans="1:41" ht="15.75" customHeight="1" x14ac:dyDescent="0.25">
      <c r="A65" s="1">
        <v>44241</v>
      </c>
      <c r="B65" s="2">
        <f t="shared" si="0"/>
        <v>-12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389570.12712791562</v>
      </c>
      <c r="G65" s="2">
        <f t="shared" si="23"/>
        <v>389570.12712791562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4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7"/>
        <v>15839781</v>
      </c>
      <c r="N65" s="2">
        <f t="shared" si="15"/>
        <v>239877</v>
      </c>
      <c r="O65" s="2">
        <f t="shared" si="25"/>
        <v>433313.42857142858</v>
      </c>
      <c r="P65" s="2">
        <v>398093.98626182973</v>
      </c>
      <c r="Q65" s="2">
        <f>IF(P65&gt;Graph!$G$1*1000,Graph!$G$1*1000,P65)</f>
        <v>398093.98626182973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6"/>
        <v>5939736.9000000004</v>
      </c>
      <c r="AH65" s="3">
        <f t="shared" si="3"/>
        <v>5939736.9000000004</v>
      </c>
      <c r="AM65" s="6">
        <v>14600000</v>
      </c>
      <c r="AN65" s="6">
        <v>31800000</v>
      </c>
      <c r="AO65" s="6">
        <v>52800000</v>
      </c>
    </row>
    <row r="66" spans="1:41" ht="15.75" customHeight="1" x14ac:dyDescent="0.25">
      <c r="A66" s="1">
        <v>44242</v>
      </c>
      <c r="B66" s="2">
        <f t="shared" si="0"/>
        <v>-11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391171.3490293622</v>
      </c>
      <c r="G66" s="2">
        <f t="shared" si="23"/>
        <v>391171.3490293622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4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7"/>
        <v>16122722</v>
      </c>
      <c r="N66" s="2">
        <f t="shared" si="15"/>
        <v>282941</v>
      </c>
      <c r="O66" s="2">
        <f t="shared" si="25"/>
        <v>422834.85714285716</v>
      </c>
      <c r="P66" s="2">
        <v>400008.8800149411</v>
      </c>
      <c r="Q66" s="2">
        <f>IF(P66&gt;Graph!$G$1*1000,Graph!$G$1*1000,P66)</f>
        <v>400008.8800149411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6"/>
        <v>6191657.0999999996</v>
      </c>
      <c r="AH66" s="3">
        <f t="shared" si="3"/>
        <v>6191657.0999999996</v>
      </c>
      <c r="AM66" s="6">
        <v>14600000</v>
      </c>
      <c r="AN66" s="6">
        <v>31800000</v>
      </c>
      <c r="AO66" s="6">
        <v>52800000</v>
      </c>
    </row>
    <row r="67" spans="1:41" ht="15.75" customHeight="1" x14ac:dyDescent="0.25">
      <c r="A67" s="1">
        <v>44243</v>
      </c>
      <c r="B67" s="2">
        <f t="shared" si="0"/>
        <v>-10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392772.57093080878</v>
      </c>
      <c r="G67" s="2">
        <f t="shared" si="23"/>
        <v>392772.57093080878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4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7"/>
        <v>16499549</v>
      </c>
      <c r="N67" s="2">
        <f t="shared" si="15"/>
        <v>376827</v>
      </c>
      <c r="O67" s="2">
        <f t="shared" si="25"/>
        <v>417385.42857142858</v>
      </c>
      <c r="P67" s="2">
        <v>401923.77376805246</v>
      </c>
      <c r="Q67" s="2">
        <f>IF(P67&gt;Graph!$G$1*1000,Graph!$G$1*1000,P67)</f>
        <v>401923.77376805246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6"/>
        <v>6471656.0999999996</v>
      </c>
      <c r="AH67" s="3">
        <f t="shared" si="3"/>
        <v>6471656.0999999996</v>
      </c>
      <c r="AM67" s="6">
        <v>14600000</v>
      </c>
      <c r="AN67" s="6">
        <v>31800000</v>
      </c>
      <c r="AO67" s="6">
        <v>52800000</v>
      </c>
    </row>
    <row r="68" spans="1:41" ht="15.75" customHeight="1" x14ac:dyDescent="0.25">
      <c r="A68" s="1">
        <v>44244</v>
      </c>
      <c r="B68" s="2">
        <f t="shared" si="0"/>
        <v>-9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394373.79283225536</v>
      </c>
      <c r="G68" s="2">
        <f t="shared" si="23"/>
        <v>394373.79283225536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4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7"/>
        <v>16996806</v>
      </c>
      <c r="N68" s="2">
        <f t="shared" si="15"/>
        <v>497257</v>
      </c>
      <c r="O68" s="2">
        <f t="shared" si="25"/>
        <v>423321.57142857142</v>
      </c>
      <c r="P68" s="2">
        <v>403838.66752116382</v>
      </c>
      <c r="Q68" s="2">
        <f>IF(P68&gt;Graph!$G$1*1000,Graph!$G$1*1000,P68)</f>
        <v>403838.66752116382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6"/>
        <v>6726303.3500000006</v>
      </c>
      <c r="AH68" s="3">
        <f t="shared" si="3"/>
        <v>6726303.3500000006</v>
      </c>
      <c r="AM68" s="6">
        <v>14600000</v>
      </c>
      <c r="AN68" s="6">
        <v>31800000</v>
      </c>
      <c r="AO68" s="6">
        <v>52800000</v>
      </c>
    </row>
    <row r="69" spans="1:41" ht="15.75" customHeight="1" x14ac:dyDescent="0.25">
      <c r="A69" s="1">
        <v>44245</v>
      </c>
      <c r="B69" s="2">
        <f t="shared" si="0"/>
        <v>-8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395975.01473370194</v>
      </c>
      <c r="G69" s="2">
        <f t="shared" si="23"/>
        <v>395975.01473370194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4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7"/>
        <v>17465127</v>
      </c>
      <c r="N69" s="2">
        <f t="shared" si="15"/>
        <v>468321</v>
      </c>
      <c r="O69" s="2">
        <f t="shared" si="25"/>
        <v>417544.14285714284</v>
      </c>
      <c r="P69" s="2">
        <v>405753.56127427518</v>
      </c>
      <c r="Q69" s="2">
        <f>IF(P69&gt;Graph!$G$1*1000,Graph!$G$1*1000,P69)</f>
        <v>405753.56127427518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6"/>
        <v>7125978.3000000007</v>
      </c>
      <c r="AH69" s="3">
        <f t="shared" si="3"/>
        <v>7125978.3000000007</v>
      </c>
      <c r="AM69" s="6">
        <v>14600000</v>
      </c>
      <c r="AN69" s="6">
        <v>31800000</v>
      </c>
      <c r="AO69" s="6">
        <v>52800000</v>
      </c>
    </row>
    <row r="70" spans="1:41" ht="15.75" customHeight="1" x14ac:dyDescent="0.25">
      <c r="A70" s="1">
        <v>44246</v>
      </c>
      <c r="B70" s="2">
        <f t="shared" si="0"/>
        <v>-7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397576.23663513362</v>
      </c>
      <c r="G70" s="2">
        <f t="shared" si="23"/>
        <v>396582.14285714284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4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7"/>
        <v>17852327</v>
      </c>
      <c r="N70" s="2">
        <f t="shared" si="15"/>
        <v>387200</v>
      </c>
      <c r="O70" s="2">
        <f t="shared" si="25"/>
        <v>394375.85714285716</v>
      </c>
      <c r="P70" s="2">
        <v>407668.45502738655</v>
      </c>
      <c r="Q70" s="2">
        <f>IF(P70&gt;Graph!$G$1*1000,Graph!$G$1*1000,P70)</f>
        <v>407668.45502738655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6"/>
        <v>7565067.5999999996</v>
      </c>
      <c r="AH70" s="3">
        <f t="shared" si="3"/>
        <v>7565067.5999999996</v>
      </c>
      <c r="AM70" s="6">
        <v>14600000</v>
      </c>
      <c r="AN70" s="6">
        <v>31800000</v>
      </c>
      <c r="AO70" s="6">
        <v>52800000</v>
      </c>
    </row>
    <row r="71" spans="1:41" ht="15.75" customHeight="1" x14ac:dyDescent="0.25">
      <c r="A71" s="1">
        <v>44247</v>
      </c>
      <c r="B71" s="2">
        <f t="shared" si="0"/>
        <v>-6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399177.4585365802</v>
      </c>
      <c r="G71" s="2">
        <f t="shared" si="23"/>
        <v>396582.14285714284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4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7"/>
        <v>18197269</v>
      </c>
      <c r="N71" s="2">
        <f t="shared" si="15"/>
        <v>344942</v>
      </c>
      <c r="O71" s="2">
        <f t="shared" si="25"/>
        <v>371052.14285714284</v>
      </c>
      <c r="P71" s="2">
        <v>409583.34878049791</v>
      </c>
      <c r="Q71" s="2">
        <f>IF(P71&gt;Graph!$G$1*1000,Graph!$G$1*1000,P71)</f>
        <v>409583.34878049791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6"/>
        <v>8104148.7500000009</v>
      </c>
      <c r="AH71" s="3">
        <f t="shared" si="3"/>
        <v>8104148.7500000009</v>
      </c>
      <c r="AM71" s="6">
        <v>14600000</v>
      </c>
      <c r="AN71" s="6">
        <v>31800000</v>
      </c>
      <c r="AO71" s="6">
        <v>52800000</v>
      </c>
    </row>
    <row r="72" spans="1:41" ht="15.75" customHeight="1" x14ac:dyDescent="0.25">
      <c r="A72" s="1">
        <v>44248</v>
      </c>
      <c r="B72" s="2">
        <f t="shared" si="0"/>
        <v>-5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400778.68043802679</v>
      </c>
      <c r="G72" s="2">
        <f t="shared" si="23"/>
        <v>396582.14285714284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4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7"/>
        <v>18348165</v>
      </c>
      <c r="N72" s="2">
        <f t="shared" si="15"/>
        <v>150896</v>
      </c>
      <c r="O72" s="2">
        <f t="shared" si="25"/>
        <v>358340.57142857142</v>
      </c>
      <c r="P72" s="2">
        <v>411498.24253360927</v>
      </c>
      <c r="Q72" s="2">
        <f>IF(P72&gt;Graph!$G$1*1000,Graph!$G$1*1000,P72)</f>
        <v>411498.24253360927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6"/>
        <v>8391440.75</v>
      </c>
      <c r="AH72" s="3">
        <f t="shared" si="3"/>
        <v>8391440.75</v>
      </c>
      <c r="AM72" s="6">
        <v>14600000</v>
      </c>
      <c r="AN72" s="6">
        <v>31800000</v>
      </c>
      <c r="AO72" s="6">
        <v>52800000</v>
      </c>
    </row>
    <row r="73" spans="1:41" ht="15.75" customHeight="1" x14ac:dyDescent="0.25">
      <c r="A73" s="1">
        <v>44249</v>
      </c>
      <c r="B73" s="2">
        <f t="shared" si="0"/>
        <v>-4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402379.90233947337</v>
      </c>
      <c r="G73" s="2">
        <f t="shared" si="23"/>
        <v>396582.14285714284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4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7"/>
        <v>18558969</v>
      </c>
      <c r="N73" s="2">
        <f t="shared" si="15"/>
        <v>210804</v>
      </c>
      <c r="O73" s="2">
        <f t="shared" si="25"/>
        <v>348035.28571428574</v>
      </c>
      <c r="P73" s="2">
        <v>413413.13628672063</v>
      </c>
      <c r="Q73" s="2">
        <f>IF(P73&gt;Graph!$G$1*1000,Graph!$G$1*1000,P73)</f>
        <v>413413.13628672063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6"/>
        <v>8706883.3000000007</v>
      </c>
      <c r="AH73" s="3">
        <f t="shared" si="3"/>
        <v>8706883.3000000007</v>
      </c>
      <c r="AM73" s="6">
        <v>14600000</v>
      </c>
      <c r="AN73" s="6">
        <v>31800000</v>
      </c>
      <c r="AO73" s="6">
        <v>52800000</v>
      </c>
    </row>
    <row r="74" spans="1:41" ht="15.75" customHeight="1" x14ac:dyDescent="0.25">
      <c r="A74" s="1">
        <v>44250</v>
      </c>
      <c r="B74" s="2">
        <f t="shared" si="0"/>
        <v>-3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403981.12424090505</v>
      </c>
      <c r="G74" s="2">
        <f t="shared" si="23"/>
        <v>396582.14285714284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4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7"/>
        <v>18911978</v>
      </c>
      <c r="N74" s="2">
        <f t="shared" si="15"/>
        <v>353009</v>
      </c>
      <c r="O74" s="2">
        <f t="shared" si="25"/>
        <v>344632.71428571426</v>
      </c>
      <c r="P74" s="2">
        <v>415328.030039832</v>
      </c>
      <c r="Q74" s="2">
        <f>IF(P74&gt;Graph!$G$1*1000,Graph!$G$1*1000,P74)</f>
        <v>415328.030039832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6"/>
        <v>9044272</v>
      </c>
      <c r="AH74" s="3">
        <f t="shared" si="3"/>
        <v>9044272</v>
      </c>
      <c r="AM74" s="6">
        <v>14600000</v>
      </c>
      <c r="AN74" s="6">
        <v>31800000</v>
      </c>
      <c r="AO74" s="6">
        <v>52800000</v>
      </c>
    </row>
    <row r="75" spans="1:41" ht="15.75" customHeight="1" x14ac:dyDescent="0.25">
      <c r="A75" s="1">
        <v>44251</v>
      </c>
      <c r="B75" s="2">
        <f t="shared" si="0"/>
        <v>-2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405582.34614235163</v>
      </c>
      <c r="G75" s="2">
        <f t="shared" si="23"/>
        <v>396582.14285714284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4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7"/>
        <v>19392553</v>
      </c>
      <c r="N75" s="2">
        <f t="shared" si="15"/>
        <v>480575</v>
      </c>
      <c r="O75" s="2">
        <f t="shared" si="25"/>
        <v>342249.57142857142</v>
      </c>
      <c r="P75" s="2">
        <v>417242.92379294336</v>
      </c>
      <c r="Q75" s="2">
        <f>IF(P75&gt;Graph!$G$1*1000,Graph!$G$1*1000,P75)</f>
        <v>417242.92379294336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6"/>
        <v>9466536.1500000004</v>
      </c>
      <c r="AH75" s="3">
        <f t="shared" si="3"/>
        <v>9466536.1500000004</v>
      </c>
      <c r="AM75" s="6">
        <v>14600000</v>
      </c>
      <c r="AN75" s="6">
        <v>31800000</v>
      </c>
      <c r="AO75" s="6">
        <v>52800000</v>
      </c>
    </row>
    <row r="76" spans="1:41" ht="15.75" customHeight="1" x14ac:dyDescent="0.25">
      <c r="A76" s="1">
        <v>44252</v>
      </c>
      <c r="B76" s="2">
        <f t="shared" si="0"/>
        <v>-1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407183.56804379821</v>
      </c>
      <c r="G76" s="2">
        <f t="shared" si="23"/>
        <v>396582.14285714284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4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7"/>
        <v>19913592</v>
      </c>
      <c r="N76" s="2">
        <f t="shared" si="15"/>
        <v>521039</v>
      </c>
      <c r="O76" s="2">
        <f t="shared" si="25"/>
        <v>349780.71428571426</v>
      </c>
      <c r="P76" s="2">
        <v>419157.81754605472</v>
      </c>
      <c r="Q76" s="2">
        <f>IF(P76&gt;Graph!$G$1*1000,Graph!$G$1*1000,P76)</f>
        <v>419157.81754605472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6"/>
        <v>9899241.9500000011</v>
      </c>
      <c r="AH76" s="3">
        <f t="shared" si="3"/>
        <v>9899241.9500000011</v>
      </c>
      <c r="AM76" s="6">
        <v>14600000</v>
      </c>
      <c r="AN76" s="6">
        <v>31800000</v>
      </c>
      <c r="AO76" s="6">
        <v>52800000</v>
      </c>
    </row>
    <row r="77" spans="1:41" ht="15.75" customHeight="1" x14ac:dyDescent="0.25">
      <c r="A77" s="1">
        <v>44253</v>
      </c>
      <c r="B77" s="2">
        <f t="shared" si="0"/>
        <v>0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408784.78994524479</v>
      </c>
      <c r="G77" s="2">
        <f t="shared" si="23"/>
        <v>396582.14285714284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4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7"/>
        <v>20450858</v>
      </c>
      <c r="N77" s="2">
        <f t="shared" si="15"/>
        <v>537266</v>
      </c>
      <c r="O77" s="2">
        <f t="shared" si="25"/>
        <v>371218.71428571426</v>
      </c>
      <c r="P77" s="2">
        <v>421072.71129916608</v>
      </c>
      <c r="Q77" s="2">
        <f>IF(P77&gt;Graph!$G$1*1000,Graph!$G$1*1000,P77)</f>
        <v>420000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6"/>
        <v>10344191.85</v>
      </c>
      <c r="AH77" s="3">
        <f t="shared" si="3"/>
        <v>10344191.85</v>
      </c>
      <c r="AM77" s="6">
        <v>14600000</v>
      </c>
      <c r="AN77" s="6">
        <v>31800000</v>
      </c>
      <c r="AO77" s="6">
        <v>52800000</v>
      </c>
    </row>
    <row r="78" spans="1:41" ht="15.75" customHeight="1" x14ac:dyDescent="0.25">
      <c r="A78" s="1">
        <v>44254</v>
      </c>
      <c r="B78" s="2">
        <f t="shared" si="0"/>
        <v>1</v>
      </c>
      <c r="C78" s="7"/>
      <c r="D78" s="2" t="e">
        <f t="shared" si="12"/>
        <v>#N/A</v>
      </c>
      <c r="E78" s="2" t="e">
        <f t="shared" si="22"/>
        <v>#N/A</v>
      </c>
      <c r="F78" s="2">
        <v>410386.01184669137</v>
      </c>
      <c r="G78" s="2">
        <f t="shared" si="23"/>
        <v>396582.14285714284</v>
      </c>
      <c r="H78" s="2">
        <f t="shared" si="13"/>
        <v>20078630.142857142</v>
      </c>
      <c r="I78" s="7"/>
      <c r="J78" s="2" t="e">
        <f t="shared" si="14"/>
        <v>#N/A</v>
      </c>
      <c r="K78" s="2" t="e">
        <f t="shared" si="24"/>
        <v>#N/A</v>
      </c>
      <c r="L78" s="2">
        <f t="array" ref="L78">IF(COUNT($C79)=0,IF(COUNT($C78)=1,I78,SUM(L77+LOOKUP(2,1/(ISNUMBER($K$1:$K$194)),$K$1:$K$194))),I78)</f>
        <v>792227.85714285716</v>
      </c>
      <c r="M78" s="8" t="e">
        <f t="shared" si="27"/>
        <v>#N/A</v>
      </c>
      <c r="N78" s="2" t="e">
        <f t="shared" si="15"/>
        <v>#N/A</v>
      </c>
      <c r="O78" s="2" t="e">
        <f t="shared" si="25"/>
        <v>#N/A</v>
      </c>
      <c r="P78" s="2">
        <v>422987.60505227745</v>
      </c>
      <c r="Q78" s="2">
        <f>IF(P78&gt;Graph!$G$1*1000,Graph!$G$1*1000,P78)</f>
        <v>420000</v>
      </c>
      <c r="R78" s="2">
        <f t="shared" si="16"/>
        <v>20870858</v>
      </c>
      <c r="S78" s="2">
        <f t="shared" si="17"/>
        <v>396582.14285714179</v>
      </c>
      <c r="T78" s="2">
        <f t="shared" si="18"/>
        <v>23417.857142857159</v>
      </c>
      <c r="U78" s="2">
        <f t="shared" si="19"/>
        <v>420000</v>
      </c>
      <c r="V78" s="2">
        <f t="shared" si="5"/>
        <v>778989.13043478259</v>
      </c>
      <c r="W78" s="2">
        <f t="shared" si="20"/>
        <v>10179.130434782594</v>
      </c>
      <c r="X78" s="2">
        <f t="shared" si="6"/>
        <v>409820.86956521741</v>
      </c>
      <c r="Y78" s="2">
        <f t="shared" si="7"/>
        <v>20091868.869565219</v>
      </c>
      <c r="Z78" s="2" t="str">
        <f t="shared" si="8"/>
        <v>HERE</v>
      </c>
      <c r="AA78" s="2">
        <f>IF(Z78="HERE",Y78,AA77+Graph!$G$1*1000)</f>
        <v>20091868.869565219</v>
      </c>
      <c r="AB78" s="2">
        <f t="shared" si="21"/>
        <v>409820.86956521869</v>
      </c>
      <c r="AC78" s="2">
        <f t="shared" si="9"/>
        <v>778989.13043478259</v>
      </c>
      <c r="AD78" s="3">
        <f t="shared" si="10"/>
        <v>20091868.869565219</v>
      </c>
      <c r="AE78" s="2">
        <f>IF(AE76&gt;=52800000,52800000,IF(AB57=Graph!G$1*1000,AE77+Graph!G$1*1000,AC78))</f>
        <v>778989.13043478259</v>
      </c>
      <c r="AF78" s="3">
        <f t="shared" si="11"/>
        <v>778989.13043478259</v>
      </c>
      <c r="AG78" s="3">
        <f t="shared" si="26"/>
        <v>10838431.550000001</v>
      </c>
      <c r="AH78" s="3" t="e">
        <f t="shared" si="3"/>
        <v>#N/A</v>
      </c>
      <c r="AM78" s="6">
        <v>14600000</v>
      </c>
      <c r="AN78" s="6">
        <v>31800000</v>
      </c>
      <c r="AO78" s="6">
        <v>52800000</v>
      </c>
    </row>
    <row r="79" spans="1:41" ht="15.75" customHeight="1" x14ac:dyDescent="0.25">
      <c r="A79" s="1">
        <v>44255</v>
      </c>
      <c r="B79" s="2">
        <f t="shared" si="0"/>
        <v>2</v>
      </c>
      <c r="C79" s="7"/>
      <c r="D79" s="2" t="e">
        <f t="shared" si="12"/>
        <v>#N/A</v>
      </c>
      <c r="E79" s="2" t="e">
        <f t="shared" si="22"/>
        <v>#N/A</v>
      </c>
      <c r="F79" s="2">
        <v>411987.23374812305</v>
      </c>
      <c r="G79" s="2">
        <f t="shared" si="23"/>
        <v>396582.14285714284</v>
      </c>
      <c r="H79" s="2">
        <f t="shared" si="13"/>
        <v>20475212.285714284</v>
      </c>
      <c r="I79" s="7"/>
      <c r="J79" s="2" t="e">
        <f t="shared" si="14"/>
        <v>#N/A</v>
      </c>
      <c r="K79" s="2" t="e">
        <f t="shared" si="24"/>
        <v>#N/A</v>
      </c>
      <c r="L79" s="2">
        <f t="array" ref="L79">IF(COUNT($C80)=0,IF(COUNT($C79)=1,I79,SUM(L78+LOOKUP(2,1/(ISNUMBER($K$1:$K$194)),$K$1:$K$194))),I79)</f>
        <v>815645.71428571432</v>
      </c>
      <c r="M79" s="8" t="e">
        <f t="shared" si="27"/>
        <v>#N/A</v>
      </c>
      <c r="N79" s="2" t="e">
        <f t="shared" si="15"/>
        <v>#N/A</v>
      </c>
      <c r="O79" s="2" t="e">
        <f t="shared" si="25"/>
        <v>#N/A</v>
      </c>
      <c r="P79" s="2">
        <v>424902.49880538881</v>
      </c>
      <c r="Q79" s="2">
        <f>IF(P79&gt;Graph!$G$1*1000,Graph!$G$1*1000,P79)</f>
        <v>420000</v>
      </c>
      <c r="R79" s="2">
        <f t="shared" si="16"/>
        <v>21290858</v>
      </c>
      <c r="S79" s="2">
        <f t="shared" si="17"/>
        <v>396582.14285714179</v>
      </c>
      <c r="T79" s="2">
        <f t="shared" si="18"/>
        <v>23417.857142857159</v>
      </c>
      <c r="U79" s="2">
        <f t="shared" si="19"/>
        <v>420000</v>
      </c>
      <c r="V79" s="2">
        <f t="shared" si="5"/>
        <v>789168.26086956519</v>
      </c>
      <c r="W79" s="2">
        <f t="shared" si="20"/>
        <v>10179.130434782594</v>
      </c>
      <c r="X79" s="2">
        <f t="shared" si="6"/>
        <v>409820.86956521741</v>
      </c>
      <c r="Y79" s="2">
        <f t="shared" si="7"/>
        <v>20501689.739130437</v>
      </c>
      <c r="Z79" s="2" t="str">
        <f t="shared" si="8"/>
        <v>HERE</v>
      </c>
      <c r="AA79" s="2">
        <f>IF(Z79="HERE",Y79,AA78+Graph!$G$1*1000)</f>
        <v>20501689.739130437</v>
      </c>
      <c r="AB79" s="2">
        <f t="shared" si="21"/>
        <v>409820.86956521869</v>
      </c>
      <c r="AC79" s="2">
        <f t="shared" si="9"/>
        <v>789168.26086956519</v>
      </c>
      <c r="AD79" s="3">
        <f t="shared" si="10"/>
        <v>20501689.739130437</v>
      </c>
      <c r="AE79" s="2">
        <f>IF(AE77&gt;=52800000,52800000,IF(AB58=Graph!G$1*1000,AE78+Graph!G$1*1000,AC79))</f>
        <v>789168.26086956519</v>
      </c>
      <c r="AF79" s="3">
        <f t="shared" si="11"/>
        <v>789168.26086956519</v>
      </c>
      <c r="AG79" s="3">
        <f t="shared" si="26"/>
        <v>11090234.450000001</v>
      </c>
      <c r="AH79" s="3" t="e">
        <f t="shared" si="3"/>
        <v>#N/A</v>
      </c>
      <c r="AM79" s="6">
        <v>14600000</v>
      </c>
      <c r="AN79" s="6">
        <v>31800000</v>
      </c>
      <c r="AO79" s="6">
        <v>52800000</v>
      </c>
    </row>
    <row r="80" spans="1:41" ht="15.75" customHeight="1" x14ac:dyDescent="0.25">
      <c r="A80" s="1">
        <v>44256</v>
      </c>
      <c r="B80" s="2">
        <f t="shared" si="0"/>
        <v>3</v>
      </c>
      <c r="C80" s="7"/>
      <c r="D80" s="2" t="e">
        <f t="shared" si="12"/>
        <v>#N/A</v>
      </c>
      <c r="E80" s="2" t="e">
        <f t="shared" si="22"/>
        <v>#N/A</v>
      </c>
      <c r="F80" s="2">
        <v>413588.45564956963</v>
      </c>
      <c r="G80" s="2">
        <f t="shared" si="23"/>
        <v>396582.14285714284</v>
      </c>
      <c r="H80" s="2">
        <f t="shared" si="13"/>
        <v>20871794.428571425</v>
      </c>
      <c r="I80" s="7"/>
      <c r="J80" s="2" t="e">
        <f t="shared" si="14"/>
        <v>#N/A</v>
      </c>
      <c r="K80" s="2" t="e">
        <f t="shared" si="24"/>
        <v>#N/A</v>
      </c>
      <c r="L80" s="2">
        <f t="array" ref="L80">IF(COUNT($C81)=0,IF(COUNT($C80)=1,I80,SUM(L79+LOOKUP(2,1/(ISNUMBER($K$1:$K$194)),$K$1:$K$194))),I80)</f>
        <v>839063.57142857148</v>
      </c>
      <c r="M80" s="8" t="e">
        <f t="shared" si="27"/>
        <v>#N/A</v>
      </c>
      <c r="N80" s="2" t="e">
        <f t="shared" si="15"/>
        <v>#N/A</v>
      </c>
      <c r="O80" s="2" t="e">
        <f t="shared" si="25"/>
        <v>#N/A</v>
      </c>
      <c r="P80" s="2">
        <v>426817.39255850017</v>
      </c>
      <c r="Q80" s="2">
        <f>IF(P80&gt;Graph!$G$1*1000,Graph!$G$1*1000,P80)</f>
        <v>420000</v>
      </c>
      <c r="R80" s="2">
        <f t="shared" si="16"/>
        <v>21710858</v>
      </c>
      <c r="S80" s="2">
        <f t="shared" si="17"/>
        <v>396582.14285714179</v>
      </c>
      <c r="T80" s="2">
        <f t="shared" si="18"/>
        <v>23417.857142857159</v>
      </c>
      <c r="U80" s="2">
        <f t="shared" si="19"/>
        <v>420000</v>
      </c>
      <c r="V80" s="2">
        <f t="shared" si="5"/>
        <v>799347.39130434778</v>
      </c>
      <c r="W80" s="2">
        <f t="shared" si="20"/>
        <v>10179.130434782594</v>
      </c>
      <c r="X80" s="2">
        <f t="shared" si="6"/>
        <v>409820.86956521741</v>
      </c>
      <c r="Y80" s="2">
        <f t="shared" si="7"/>
        <v>20911510.608695656</v>
      </c>
      <c r="Z80" s="2" t="str">
        <f t="shared" si="8"/>
        <v>HERE</v>
      </c>
      <c r="AA80" s="2">
        <f>IF(Z80="HERE",Y80,AA79+Graph!$G$1*1000)</f>
        <v>20911510.608695656</v>
      </c>
      <c r="AB80" s="2">
        <f t="shared" si="21"/>
        <v>409820.86956521869</v>
      </c>
      <c r="AC80" s="2">
        <f t="shared" si="9"/>
        <v>799347.39130434778</v>
      </c>
      <c r="AD80" s="3">
        <f t="shared" si="10"/>
        <v>20911510.608695656</v>
      </c>
      <c r="AE80" s="2">
        <f>IF(AE78&gt;=52800000,52800000,IF(AB59=Graph!G$1*1000,AE79+Graph!G$1*1000,AC80))</f>
        <v>799347.39130434778</v>
      </c>
      <c r="AF80" s="3">
        <f t="shared" si="11"/>
        <v>799347.39130434778</v>
      </c>
      <c r="AG80" s="3">
        <f t="shared" si="26"/>
        <v>11407657</v>
      </c>
      <c r="AH80" s="3" t="e">
        <f t="shared" si="3"/>
        <v>#N/A</v>
      </c>
      <c r="AM80" s="6">
        <v>14600000</v>
      </c>
      <c r="AN80" s="6">
        <v>31800000</v>
      </c>
      <c r="AO80" s="6">
        <v>52800000</v>
      </c>
    </row>
    <row r="81" spans="1:41" ht="15.75" customHeight="1" x14ac:dyDescent="0.25">
      <c r="A81" s="1">
        <v>44257</v>
      </c>
      <c r="B81" s="2">
        <f t="shared" si="0"/>
        <v>4</v>
      </c>
      <c r="C81" s="7"/>
      <c r="D81" s="2" t="e">
        <f t="shared" si="12"/>
        <v>#N/A</v>
      </c>
      <c r="E81" s="2" t="e">
        <f t="shared" si="22"/>
        <v>#N/A</v>
      </c>
      <c r="F81" s="2">
        <v>415189.67755101621</v>
      </c>
      <c r="G81" s="2">
        <f t="shared" si="23"/>
        <v>396582.14285714284</v>
      </c>
      <c r="H81" s="2">
        <f t="shared" si="13"/>
        <v>21268376.571428567</v>
      </c>
      <c r="I81" s="7"/>
      <c r="J81" s="2" t="e">
        <f t="shared" si="14"/>
        <v>#N/A</v>
      </c>
      <c r="K81" s="2" t="e">
        <f t="shared" si="24"/>
        <v>#N/A</v>
      </c>
      <c r="L81" s="2">
        <f t="array" ref="L81">IF(COUNT($C82)=0,IF(COUNT($C81)=1,I81,SUM(L80+LOOKUP(2,1/(ISNUMBER($K$1:$K$194)),$K$1:$K$194))),I81)</f>
        <v>862481.42857142864</v>
      </c>
      <c r="M81" s="8" t="e">
        <f t="shared" si="27"/>
        <v>#N/A</v>
      </c>
      <c r="N81" s="2" t="e">
        <f t="shared" si="15"/>
        <v>#N/A</v>
      </c>
      <c r="O81" s="2" t="e">
        <f t="shared" si="25"/>
        <v>#N/A</v>
      </c>
      <c r="P81" s="2">
        <v>428732.28631161153</v>
      </c>
      <c r="Q81" s="2">
        <f>IF(P81&gt;Graph!$G$1*1000,Graph!$G$1*1000,P81)</f>
        <v>420000</v>
      </c>
      <c r="R81" s="2">
        <f t="shared" si="16"/>
        <v>22130858</v>
      </c>
      <c r="S81" s="2">
        <f t="shared" si="17"/>
        <v>396582.14285714179</v>
      </c>
      <c r="T81" s="2">
        <f t="shared" si="18"/>
        <v>23417.857142857159</v>
      </c>
      <c r="U81" s="2">
        <f t="shared" si="19"/>
        <v>420000</v>
      </c>
      <c r="V81" s="2">
        <f t="shared" si="5"/>
        <v>809526.52173913037</v>
      </c>
      <c r="W81" s="2">
        <f t="shared" si="20"/>
        <v>10179.130434782594</v>
      </c>
      <c r="X81" s="2">
        <f t="shared" si="6"/>
        <v>409820.86956521741</v>
      </c>
      <c r="Y81" s="2">
        <f t="shared" si="7"/>
        <v>21321331.478260875</v>
      </c>
      <c r="Z81" s="2" t="str">
        <f t="shared" si="8"/>
        <v>HERE</v>
      </c>
      <c r="AA81" s="2">
        <f>IF(Z81="HERE",Y81,AA80+Graph!$G$1*1000)</f>
        <v>21321331.478260875</v>
      </c>
      <c r="AB81" s="2">
        <f t="shared" si="21"/>
        <v>409820.86956521869</v>
      </c>
      <c r="AC81" s="2">
        <f t="shared" si="9"/>
        <v>809526.52173913037</v>
      </c>
      <c r="AD81" s="3">
        <f t="shared" si="10"/>
        <v>21321331.478260875</v>
      </c>
      <c r="AE81" s="2">
        <f>IF(AE79&gt;=52800000,52800000,IF(AB60=Graph!G$1*1000,AE80+Graph!G$1*1000,AC81))</f>
        <v>809526.52173913037</v>
      </c>
      <c r="AF81" s="3">
        <f t="shared" si="11"/>
        <v>809526.52173913037</v>
      </c>
      <c r="AG81" s="3">
        <f t="shared" si="26"/>
        <v>11778445.850000001</v>
      </c>
      <c r="AH81" s="3" t="e">
        <f t="shared" si="3"/>
        <v>#N/A</v>
      </c>
      <c r="AM81" s="6">
        <v>14600000</v>
      </c>
      <c r="AN81" s="6">
        <v>31800000</v>
      </c>
      <c r="AO81" s="6">
        <v>52800000</v>
      </c>
    </row>
    <row r="82" spans="1:41" ht="15.75" customHeight="1" x14ac:dyDescent="0.25">
      <c r="A82" s="1">
        <v>44258</v>
      </c>
      <c r="B82" s="2">
        <f t="shared" si="0"/>
        <v>5</v>
      </c>
      <c r="C82" s="7"/>
      <c r="D82" s="2" t="e">
        <f t="shared" si="12"/>
        <v>#N/A</v>
      </c>
      <c r="E82" s="2" t="e">
        <f t="shared" si="22"/>
        <v>#N/A</v>
      </c>
      <c r="F82" s="2">
        <v>416790.89945246279</v>
      </c>
      <c r="G82" s="2">
        <f t="shared" si="23"/>
        <v>396582.14285714284</v>
      </c>
      <c r="H82" s="2">
        <f t="shared" si="13"/>
        <v>21664958.714285709</v>
      </c>
      <c r="I82" s="7"/>
      <c r="J82" s="2" t="e">
        <f t="shared" si="14"/>
        <v>#N/A</v>
      </c>
      <c r="K82" s="2" t="e">
        <f t="shared" si="24"/>
        <v>#N/A</v>
      </c>
      <c r="L82" s="2">
        <f t="array" ref="L82">IF(COUNT($C83)=0,IF(COUNT($C82)=1,I82,SUM(L81+LOOKUP(2,1/(ISNUMBER($K$1:$K$194)),$K$1:$K$194))),I82)</f>
        <v>885899.2857142858</v>
      </c>
      <c r="M82" s="8" t="e">
        <f t="shared" si="27"/>
        <v>#N/A</v>
      </c>
      <c r="N82" s="2" t="e">
        <f t="shared" si="15"/>
        <v>#N/A</v>
      </c>
      <c r="O82" s="2" t="e">
        <f t="shared" si="25"/>
        <v>#N/A</v>
      </c>
      <c r="P82" s="2">
        <v>430647.18006470799</v>
      </c>
      <c r="Q82" s="2">
        <f>IF(P82&gt;Graph!$G$1*1000,Graph!$G$1*1000,P82)</f>
        <v>420000</v>
      </c>
      <c r="R82" s="2">
        <f t="shared" si="16"/>
        <v>22550858</v>
      </c>
      <c r="S82" s="2">
        <f t="shared" si="17"/>
        <v>396582.14285714179</v>
      </c>
      <c r="T82" s="2">
        <f t="shared" si="18"/>
        <v>23417.857142857159</v>
      </c>
      <c r="U82" s="2">
        <f t="shared" si="19"/>
        <v>420000</v>
      </c>
      <c r="V82" s="2">
        <f t="shared" si="5"/>
        <v>819705.65217391308</v>
      </c>
      <c r="W82" s="2">
        <f t="shared" si="20"/>
        <v>10179.13043478271</v>
      </c>
      <c r="X82" s="2">
        <f t="shared" si="6"/>
        <v>409820.86956521729</v>
      </c>
      <c r="Y82" s="2">
        <f t="shared" si="7"/>
        <v>21731152.347826093</v>
      </c>
      <c r="Z82" s="2" t="str">
        <f t="shared" si="8"/>
        <v>HERE</v>
      </c>
      <c r="AA82" s="2">
        <f>IF(Z82="HERE",Y82,AA81+Graph!$G$1*1000)</f>
        <v>21731152.347826093</v>
      </c>
      <c r="AB82" s="2">
        <f t="shared" si="21"/>
        <v>409820.86956521869</v>
      </c>
      <c r="AC82" s="2">
        <f t="shared" si="9"/>
        <v>819705.65217391308</v>
      </c>
      <c r="AD82" s="3">
        <f t="shared" si="10"/>
        <v>21731152.347826093</v>
      </c>
      <c r="AE82" s="2">
        <f>IF(AE80&gt;=52800000,52800000,IF(AB61=Graph!G$1*1000,AE81+Graph!G$1*1000,AC82))</f>
        <v>819705.65217391308</v>
      </c>
      <c r="AF82" s="3">
        <f t="shared" si="11"/>
        <v>819705.65217391308</v>
      </c>
      <c r="AG82" s="3">
        <f t="shared" si="26"/>
        <v>12184419.550000001</v>
      </c>
      <c r="AH82" s="3" t="e">
        <f t="shared" si="3"/>
        <v>#N/A</v>
      </c>
      <c r="AM82" s="6">
        <v>14600000</v>
      </c>
      <c r="AN82" s="6">
        <v>31800000</v>
      </c>
      <c r="AO82" s="6">
        <v>52800000</v>
      </c>
    </row>
    <row r="83" spans="1:41" ht="15.75" customHeight="1" x14ac:dyDescent="0.25">
      <c r="A83" s="1">
        <v>44259</v>
      </c>
      <c r="B83" s="2">
        <f t="shared" si="0"/>
        <v>6</v>
      </c>
      <c r="C83" s="7"/>
      <c r="D83" s="2" t="e">
        <f t="shared" si="12"/>
        <v>#N/A</v>
      </c>
      <c r="E83" s="2" t="e">
        <f t="shared" si="22"/>
        <v>#N/A</v>
      </c>
      <c r="F83" s="2">
        <v>418392.12135390937</v>
      </c>
      <c r="G83" s="2">
        <f t="shared" si="23"/>
        <v>396582.14285714284</v>
      </c>
      <c r="H83" s="2">
        <f t="shared" si="13"/>
        <v>22061540.857142851</v>
      </c>
      <c r="I83" s="7"/>
      <c r="J83" s="2" t="e">
        <f t="shared" si="14"/>
        <v>#N/A</v>
      </c>
      <c r="K83" s="2" t="e">
        <f t="shared" si="24"/>
        <v>#N/A</v>
      </c>
      <c r="L83" s="2">
        <f t="array" ref="L83">IF(COUNT($C84)=0,IF(COUNT($C83)=1,I83,SUM(L82+LOOKUP(2,1/(ISNUMBER($K$1:$K$194)),$K$1:$K$194))),I83)</f>
        <v>909317.14285714296</v>
      </c>
      <c r="M83" s="8" t="e">
        <f t="shared" si="27"/>
        <v>#N/A</v>
      </c>
      <c r="N83" s="2" t="e">
        <f t="shared" si="15"/>
        <v>#N/A</v>
      </c>
      <c r="O83" s="2" t="e">
        <f t="shared" si="25"/>
        <v>#N/A</v>
      </c>
      <c r="P83" s="2">
        <v>432562.07381781936</v>
      </c>
      <c r="Q83" s="2">
        <f>IF(P83&gt;Graph!$G$1*1000,Graph!$G$1*1000,P83)</f>
        <v>420000</v>
      </c>
      <c r="R83" s="2">
        <f t="shared" si="16"/>
        <v>22970858</v>
      </c>
      <c r="S83" s="2">
        <f t="shared" si="17"/>
        <v>396582.14285714179</v>
      </c>
      <c r="T83" s="2">
        <f t="shared" si="18"/>
        <v>23417.857142857159</v>
      </c>
      <c r="U83" s="2">
        <f t="shared" si="19"/>
        <v>420000</v>
      </c>
      <c r="V83" s="2">
        <f t="shared" si="5"/>
        <v>829884.78260869568</v>
      </c>
      <c r="W83" s="2">
        <f t="shared" si="20"/>
        <v>10179.130434782594</v>
      </c>
      <c r="X83" s="2">
        <f t="shared" si="6"/>
        <v>409820.86956521741</v>
      </c>
      <c r="Y83" s="2">
        <f t="shared" si="7"/>
        <v>22140973.217391312</v>
      </c>
      <c r="Z83" s="2" t="str">
        <f t="shared" si="8"/>
        <v>HERE</v>
      </c>
      <c r="AA83" s="2">
        <f>IF(Z83="HERE",Y83,AA82+Graph!$G$1*1000)</f>
        <v>22140973.217391312</v>
      </c>
      <c r="AB83" s="2">
        <f t="shared" si="21"/>
        <v>409820.86956521869</v>
      </c>
      <c r="AC83" s="2">
        <f t="shared" si="9"/>
        <v>829884.78260869568</v>
      </c>
      <c r="AD83" s="3">
        <f t="shared" si="10"/>
        <v>22140973.217391312</v>
      </c>
      <c r="AE83" s="2">
        <f>IF(AE81&gt;=52800000,52800000,IF(AB62=Graph!G$1*1000,AE82+Graph!G$1*1000,AC83))</f>
        <v>829884.78260869568</v>
      </c>
      <c r="AF83" s="3">
        <f t="shared" si="11"/>
        <v>829884.78260869568</v>
      </c>
      <c r="AG83" s="3">
        <f t="shared" si="26"/>
        <v>12637506.299999999</v>
      </c>
      <c r="AH83" s="3" t="e">
        <f t="shared" si="3"/>
        <v>#N/A</v>
      </c>
      <c r="AM83" s="6">
        <v>14600000</v>
      </c>
      <c r="AN83" s="6">
        <v>31800000</v>
      </c>
      <c r="AO83" s="6">
        <v>52800000</v>
      </c>
    </row>
    <row r="84" spans="1:41" ht="15.75" customHeight="1" x14ac:dyDescent="0.25">
      <c r="A84" s="1">
        <v>44260</v>
      </c>
      <c r="B84" s="2">
        <f t="shared" si="0"/>
        <v>7</v>
      </c>
      <c r="C84" s="7"/>
      <c r="D84" s="2" t="e">
        <f t="shared" si="12"/>
        <v>#N/A</v>
      </c>
      <c r="E84" s="2" t="e">
        <f t="shared" si="22"/>
        <v>#N/A</v>
      </c>
      <c r="F84" s="2">
        <v>419993.34325534105</v>
      </c>
      <c r="G84" s="2">
        <f t="shared" si="23"/>
        <v>396582.14285714284</v>
      </c>
      <c r="H84" s="2">
        <f t="shared" si="13"/>
        <v>22458122.999999993</v>
      </c>
      <c r="I84" s="7"/>
      <c r="J84" s="2" t="e">
        <f t="shared" si="14"/>
        <v>#N/A</v>
      </c>
      <c r="K84" s="2" t="e">
        <f t="shared" si="24"/>
        <v>#N/A</v>
      </c>
      <c r="L84" s="2">
        <f t="array" ref="L84">IF(COUNT($C85)=0,IF(COUNT($C84)=1,I84,SUM(L83+LOOKUP(2,1/(ISNUMBER($K$1:$K$194)),$K$1:$K$194))),I84)</f>
        <v>932735.00000000012</v>
      </c>
      <c r="M84" s="8" t="e">
        <f t="shared" si="27"/>
        <v>#N/A</v>
      </c>
      <c r="N84" s="2" t="e">
        <f t="shared" si="15"/>
        <v>#N/A</v>
      </c>
      <c r="O84" s="2" t="e">
        <f t="shared" si="25"/>
        <v>#N/A</v>
      </c>
      <c r="P84" s="2">
        <v>434476.96757093072</v>
      </c>
      <c r="Q84" s="2">
        <f>IF(P84&gt;Graph!$G$1*1000,Graph!$G$1*1000,P84)</f>
        <v>420000</v>
      </c>
      <c r="R84" s="2">
        <f t="shared" si="16"/>
        <v>23390858</v>
      </c>
      <c r="S84" s="2">
        <f t="shared" si="17"/>
        <v>396582.14285714179</v>
      </c>
      <c r="T84" s="2">
        <f t="shared" si="18"/>
        <v>23417.857142857159</v>
      </c>
      <c r="U84" s="2">
        <f t="shared" si="19"/>
        <v>420000</v>
      </c>
      <c r="V84" s="2">
        <f t="shared" si="5"/>
        <v>840063.91304347827</v>
      </c>
      <c r="W84" s="2">
        <f t="shared" si="20"/>
        <v>10179.130434782594</v>
      </c>
      <c r="X84" s="2">
        <f t="shared" si="6"/>
        <v>409820.86956521741</v>
      </c>
      <c r="Y84" s="2">
        <f t="shared" si="7"/>
        <v>22550794.086956531</v>
      </c>
      <c r="Z84" s="2" t="str">
        <f t="shared" si="8"/>
        <v>HERE</v>
      </c>
      <c r="AA84" s="2">
        <f>IF(Z84="HERE",Y84,AA83+Graph!$G$1*1000)</f>
        <v>22550794.086956531</v>
      </c>
      <c r="AB84" s="2">
        <f t="shared" si="21"/>
        <v>409820.86956521869</v>
      </c>
      <c r="AC84" s="2">
        <f t="shared" si="9"/>
        <v>840063.91304347827</v>
      </c>
      <c r="AD84" s="3">
        <f t="shared" si="10"/>
        <v>22550794.086956531</v>
      </c>
      <c r="AE84" s="2">
        <f>IF(AE82&gt;=52800000,52800000,IF(AB63=Graph!G$1*1000,AE83+Graph!G$1*1000,AC84))</f>
        <v>840063.91304347827</v>
      </c>
      <c r="AF84" s="3">
        <f t="shared" si="11"/>
        <v>840063.91304347827</v>
      </c>
      <c r="AG84" s="3">
        <f t="shared" si="26"/>
        <v>13127887.75</v>
      </c>
      <c r="AH84" s="3" t="e">
        <f t="shared" si="3"/>
        <v>#N/A</v>
      </c>
      <c r="AM84" s="6">
        <v>14600000</v>
      </c>
      <c r="AN84" s="6">
        <v>31800000</v>
      </c>
      <c r="AO84" s="6">
        <v>52800000</v>
      </c>
    </row>
    <row r="85" spans="1:41" ht="15.75" customHeight="1" x14ac:dyDescent="0.25">
      <c r="A85" s="1">
        <v>44261</v>
      </c>
      <c r="B85" s="2">
        <f t="shared" si="0"/>
        <v>8</v>
      </c>
      <c r="C85" s="7"/>
      <c r="D85" s="2" t="e">
        <f t="shared" si="12"/>
        <v>#N/A</v>
      </c>
      <c r="E85" s="2" t="e">
        <f t="shared" si="22"/>
        <v>#N/A</v>
      </c>
      <c r="F85" s="2">
        <v>421594.56515678763</v>
      </c>
      <c r="G85" s="2">
        <f t="shared" si="23"/>
        <v>396582.14285714284</v>
      </c>
      <c r="H85" s="2">
        <f t="shared" si="13"/>
        <v>22854705.142857134</v>
      </c>
      <c r="I85" s="7"/>
      <c r="J85" s="2" t="e">
        <f t="shared" si="14"/>
        <v>#N/A</v>
      </c>
      <c r="K85" s="2" t="e">
        <f t="shared" si="24"/>
        <v>#N/A</v>
      </c>
      <c r="L85" s="2">
        <f t="array" ref="L85">IF(COUNT($C86)=0,IF(COUNT($C85)=1,I85,SUM(L84+LOOKUP(2,1/(ISNUMBER($K$1:$K$194)),$K$1:$K$194))),I85)</f>
        <v>956152.85714285728</v>
      </c>
      <c r="M85" s="8" t="e">
        <f t="shared" si="27"/>
        <v>#N/A</v>
      </c>
      <c r="N85" s="2" t="e">
        <f t="shared" si="15"/>
        <v>#N/A</v>
      </c>
      <c r="O85" s="2" t="e">
        <f t="shared" si="25"/>
        <v>#N/A</v>
      </c>
      <c r="P85" s="2">
        <v>436391.86132404208</v>
      </c>
      <c r="Q85" s="2">
        <f>IF(P85&gt;Graph!$G$1*1000,Graph!$G$1*1000,P85)</f>
        <v>420000</v>
      </c>
      <c r="R85" s="2">
        <f t="shared" si="16"/>
        <v>23810858</v>
      </c>
      <c r="S85" s="2">
        <f t="shared" si="17"/>
        <v>396582.14285714179</v>
      </c>
      <c r="T85" s="2">
        <f t="shared" si="18"/>
        <v>23417.857142857159</v>
      </c>
      <c r="U85" s="2">
        <f t="shared" si="19"/>
        <v>420000</v>
      </c>
      <c r="V85" s="2">
        <f t="shared" si="5"/>
        <v>850243.04347826086</v>
      </c>
      <c r="W85" s="2">
        <f t="shared" si="20"/>
        <v>10179.130434782594</v>
      </c>
      <c r="X85" s="2">
        <f t="shared" si="6"/>
        <v>409820.86956521741</v>
      </c>
      <c r="Y85" s="2">
        <f t="shared" si="7"/>
        <v>22960614.956521749</v>
      </c>
      <c r="Z85" s="2" t="str">
        <f t="shared" si="8"/>
        <v>HERE</v>
      </c>
      <c r="AA85" s="2">
        <f>IF(Z85="HERE",Y85,AA84+Graph!$G$1*1000)</f>
        <v>22960614.956521749</v>
      </c>
      <c r="AB85" s="2">
        <f t="shared" si="21"/>
        <v>409820.86956521869</v>
      </c>
      <c r="AC85" s="2">
        <f t="shared" si="9"/>
        <v>850243.04347826086</v>
      </c>
      <c r="AD85" s="3">
        <f t="shared" si="10"/>
        <v>22960614.956521749</v>
      </c>
      <c r="AE85" s="2">
        <f>IF(AE83&gt;=52800000,52800000,IF(AB64=Graph!G$1*1000,AE84+Graph!G$1*1000,AC85))</f>
        <v>850243.04347826086</v>
      </c>
      <c r="AF85" s="3">
        <f t="shared" si="11"/>
        <v>850243.04347826086</v>
      </c>
      <c r="AG85" s="3">
        <f t="shared" si="26"/>
        <v>13582855.85</v>
      </c>
      <c r="AH85" s="3" t="e">
        <f t="shared" si="3"/>
        <v>#N/A</v>
      </c>
      <c r="AM85" s="6">
        <v>14600000</v>
      </c>
      <c r="AN85" s="6">
        <v>31800000</v>
      </c>
      <c r="AO85" s="6">
        <v>52800000</v>
      </c>
    </row>
    <row r="86" spans="1:41" ht="15.75" customHeight="1" x14ac:dyDescent="0.25">
      <c r="A86" s="1">
        <v>44262</v>
      </c>
      <c r="B86" s="2">
        <f t="shared" si="0"/>
        <v>9</v>
      </c>
      <c r="C86" s="7"/>
      <c r="D86" s="2" t="e">
        <f t="shared" si="12"/>
        <v>#N/A</v>
      </c>
      <c r="E86" s="2" t="e">
        <f t="shared" si="22"/>
        <v>#N/A</v>
      </c>
      <c r="F86" s="2">
        <v>423195.78705823421</v>
      </c>
      <c r="G86" s="2">
        <f t="shared" si="23"/>
        <v>396582.14285714284</v>
      </c>
      <c r="H86" s="2">
        <f t="shared" si="13"/>
        <v>23251287.285714276</v>
      </c>
      <c r="I86" s="7"/>
      <c r="J86" s="2" t="e">
        <f t="shared" si="14"/>
        <v>#N/A</v>
      </c>
      <c r="K86" s="2" t="e">
        <f t="shared" si="24"/>
        <v>#N/A</v>
      </c>
      <c r="L86" s="2">
        <f t="array" ref="L86">IF(COUNT($C87)=0,IF(COUNT($C86)=1,I86,SUM(L85+LOOKUP(2,1/(ISNUMBER($K$1:$K$194)),$K$1:$K$194))),I86)</f>
        <v>979570.71428571444</v>
      </c>
      <c r="M86" s="8" t="e">
        <f t="shared" si="27"/>
        <v>#N/A</v>
      </c>
      <c r="N86" s="2" t="e">
        <f t="shared" si="15"/>
        <v>#N/A</v>
      </c>
      <c r="O86" s="2" t="e">
        <f t="shared" si="25"/>
        <v>#N/A</v>
      </c>
      <c r="P86" s="2">
        <v>438306.75507715344</v>
      </c>
      <c r="Q86" s="2">
        <f>IF(P86&gt;Graph!$G$1*1000,Graph!$G$1*1000,P86)</f>
        <v>420000</v>
      </c>
      <c r="R86" s="2">
        <f t="shared" si="16"/>
        <v>24230858</v>
      </c>
      <c r="S86" s="2">
        <f t="shared" si="17"/>
        <v>396582.14285714179</v>
      </c>
      <c r="T86" s="2">
        <f t="shared" si="18"/>
        <v>23417.857142857159</v>
      </c>
      <c r="U86" s="2">
        <f t="shared" si="19"/>
        <v>420000</v>
      </c>
      <c r="V86" s="2">
        <f t="shared" si="5"/>
        <v>860422.17391304346</v>
      </c>
      <c r="W86" s="2">
        <f t="shared" si="20"/>
        <v>10179.130434782594</v>
      </c>
      <c r="X86" s="2">
        <f t="shared" si="6"/>
        <v>409820.86956521741</v>
      </c>
      <c r="Y86" s="2">
        <f t="shared" si="7"/>
        <v>23370435.826086968</v>
      </c>
      <c r="Z86" s="2" t="str">
        <f t="shared" si="8"/>
        <v>HERE</v>
      </c>
      <c r="AA86" s="2">
        <f>IF(Z86="HERE",Y86,AA85+Graph!$G$1*1000)</f>
        <v>23370435.826086968</v>
      </c>
      <c r="AB86" s="2">
        <f t="shared" si="21"/>
        <v>409820.86956521869</v>
      </c>
      <c r="AC86" s="2">
        <f t="shared" si="9"/>
        <v>860422.17391304346</v>
      </c>
      <c r="AD86" s="3">
        <f t="shared" si="10"/>
        <v>23370435.826086968</v>
      </c>
      <c r="AE86" s="2">
        <f>IF(AE84&gt;=52800000,52800000,IF(AB65=Graph!G$1*1000,AE85+Graph!G$1*1000,AC86))</f>
        <v>860422.17391304346</v>
      </c>
      <c r="AF86" s="3">
        <f t="shared" si="11"/>
        <v>860422.17391304346</v>
      </c>
      <c r="AG86" s="3">
        <f t="shared" si="26"/>
        <v>13797117.4</v>
      </c>
      <c r="AH86" s="3" t="e">
        <f t="shared" si="3"/>
        <v>#N/A</v>
      </c>
      <c r="AM86" s="6">
        <v>14600000</v>
      </c>
      <c r="AN86" s="6">
        <v>31800000</v>
      </c>
      <c r="AO86" s="6">
        <v>52800000</v>
      </c>
    </row>
    <row r="87" spans="1:41" ht="15.75" customHeight="1" x14ac:dyDescent="0.25">
      <c r="A87" s="1">
        <v>44263</v>
      </c>
      <c r="B87" s="2">
        <f t="shared" si="0"/>
        <v>10</v>
      </c>
      <c r="C87" s="7"/>
      <c r="D87" s="2" t="e">
        <f t="shared" si="12"/>
        <v>#N/A</v>
      </c>
      <c r="E87" s="2" t="e">
        <f t="shared" si="22"/>
        <v>#N/A</v>
      </c>
      <c r="F87" s="2">
        <v>424797.0089596808</v>
      </c>
      <c r="G87" s="2">
        <f t="shared" si="23"/>
        <v>396582.14285714284</v>
      </c>
      <c r="H87" s="2">
        <f t="shared" si="13"/>
        <v>23647869.428571418</v>
      </c>
      <c r="I87" s="7"/>
      <c r="J87" s="2" t="e">
        <f t="shared" si="14"/>
        <v>#N/A</v>
      </c>
      <c r="K87" s="2" t="e">
        <f t="shared" si="24"/>
        <v>#N/A</v>
      </c>
      <c r="L87" s="2">
        <f t="array" ref="L87">IF(COUNT($C88)=0,IF(COUNT($C87)=1,I87,SUM(L86+LOOKUP(2,1/(ISNUMBER($K$1:$K$194)),$K$1:$K$194))),I87)</f>
        <v>1002988.5714285716</v>
      </c>
      <c r="M87" s="8" t="e">
        <f t="shared" si="27"/>
        <v>#N/A</v>
      </c>
      <c r="N87" s="2" t="e">
        <f t="shared" si="15"/>
        <v>#N/A</v>
      </c>
      <c r="O87" s="2" t="e">
        <f t="shared" si="25"/>
        <v>#N/A</v>
      </c>
      <c r="P87" s="2">
        <v>440221.64883026481</v>
      </c>
      <c r="Q87" s="2">
        <f>IF(P87&gt;Graph!$G$1*1000,Graph!$G$1*1000,P87)</f>
        <v>420000</v>
      </c>
      <c r="R87" s="2">
        <f t="shared" si="16"/>
        <v>24650858</v>
      </c>
      <c r="S87" s="2">
        <f t="shared" si="17"/>
        <v>396582.14285714179</v>
      </c>
      <c r="T87" s="2">
        <f t="shared" si="18"/>
        <v>23417.857142857159</v>
      </c>
      <c r="U87" s="2">
        <f t="shared" si="19"/>
        <v>420000</v>
      </c>
      <c r="V87" s="2">
        <f t="shared" si="5"/>
        <v>870601.30434782605</v>
      </c>
      <c r="W87" s="2">
        <f t="shared" si="20"/>
        <v>10179.130434782594</v>
      </c>
      <c r="X87" s="2">
        <f t="shared" si="6"/>
        <v>409820.86956521741</v>
      </c>
      <c r="Y87" s="2">
        <f t="shared" si="7"/>
        <v>23780256.695652187</v>
      </c>
      <c r="Z87" s="2" t="str">
        <f t="shared" si="8"/>
        <v>HERE</v>
      </c>
      <c r="AA87" s="2">
        <f>IF(Z87="HERE",Y87,AA86+Graph!$G$1*1000)</f>
        <v>23780256.695652187</v>
      </c>
      <c r="AB87" s="2">
        <f t="shared" si="21"/>
        <v>409820.86956521869</v>
      </c>
      <c r="AC87" s="2">
        <f t="shared" si="9"/>
        <v>870601.30434782605</v>
      </c>
      <c r="AD87" s="3">
        <f t="shared" si="10"/>
        <v>23780256.695652187</v>
      </c>
      <c r="AE87" s="2">
        <f>IF(AE85&gt;=52800000,52800000,IF(AB66=Graph!G$1*1000,AE86+Graph!G$1*1000,AC87))</f>
        <v>870601.30434782605</v>
      </c>
      <c r="AF87" s="3">
        <f t="shared" si="11"/>
        <v>870601.30434782605</v>
      </c>
      <c r="AG87" s="3">
        <f t="shared" si="26"/>
        <v>14045827.050000001</v>
      </c>
      <c r="AH87" s="3" t="e">
        <f t="shared" si="3"/>
        <v>#N/A</v>
      </c>
      <c r="AM87" s="6">
        <v>14600000</v>
      </c>
      <c r="AN87" s="6">
        <v>31800000</v>
      </c>
      <c r="AO87" s="6">
        <v>52800000</v>
      </c>
    </row>
    <row r="88" spans="1:41" ht="15.75" customHeight="1" x14ac:dyDescent="0.25">
      <c r="A88" s="1">
        <v>44264</v>
      </c>
      <c r="B88" s="2">
        <f t="shared" si="0"/>
        <v>11</v>
      </c>
      <c r="C88" s="7"/>
      <c r="D88" s="2" t="e">
        <f t="shared" si="12"/>
        <v>#N/A</v>
      </c>
      <c r="E88" s="2" t="e">
        <f t="shared" si="22"/>
        <v>#N/A</v>
      </c>
      <c r="F88" s="2">
        <v>426398.23086112738</v>
      </c>
      <c r="G88" s="2">
        <f t="shared" si="23"/>
        <v>396582.14285714284</v>
      </c>
      <c r="H88" s="2">
        <f t="shared" si="13"/>
        <v>24044451.57142856</v>
      </c>
      <c r="I88" s="7"/>
      <c r="J88" s="2" t="e">
        <f t="shared" si="14"/>
        <v>#N/A</v>
      </c>
      <c r="K88" s="2" t="e">
        <f t="shared" si="24"/>
        <v>#N/A</v>
      </c>
      <c r="L88" s="2">
        <f t="array" ref="L88">IF(COUNT($C89)=0,IF(COUNT($C88)=1,I88,SUM(L87+LOOKUP(2,1/(ISNUMBER($K$1:$K$194)),$K$1:$K$194))),I88)</f>
        <v>1026406.4285714288</v>
      </c>
      <c r="M88" s="8" t="e">
        <f t="shared" si="27"/>
        <v>#N/A</v>
      </c>
      <c r="N88" s="2" t="e">
        <f t="shared" si="15"/>
        <v>#N/A</v>
      </c>
      <c r="O88" s="2" t="e">
        <f t="shared" si="25"/>
        <v>#N/A</v>
      </c>
      <c r="P88" s="2">
        <v>442136.54258337617</v>
      </c>
      <c r="Q88" s="2">
        <f>IF(P88&gt;Graph!$G$1*1000,Graph!$G$1*1000,P88)</f>
        <v>420000</v>
      </c>
      <c r="R88" s="2">
        <f t="shared" si="16"/>
        <v>25070858</v>
      </c>
      <c r="S88" s="2">
        <f t="shared" si="17"/>
        <v>396582.14285714179</v>
      </c>
      <c r="T88" s="2">
        <f t="shared" si="18"/>
        <v>23417.857142857159</v>
      </c>
      <c r="U88" s="2">
        <f t="shared" si="19"/>
        <v>420000</v>
      </c>
      <c r="V88" s="2">
        <f t="shared" si="5"/>
        <v>880780.43478260865</v>
      </c>
      <c r="W88" s="2">
        <f t="shared" si="20"/>
        <v>10179.130434782594</v>
      </c>
      <c r="X88" s="2">
        <f t="shared" si="6"/>
        <v>409820.86956521741</v>
      </c>
      <c r="Y88" s="2">
        <f t="shared" si="7"/>
        <v>24190077.565217406</v>
      </c>
      <c r="Z88" s="2" t="str">
        <f t="shared" si="8"/>
        <v>HERE</v>
      </c>
      <c r="AA88" s="2">
        <f>IF(Z88="HERE",Y88,AA87+Graph!$G$1*1000)</f>
        <v>24190077.565217406</v>
      </c>
      <c r="AB88" s="2">
        <f t="shared" si="21"/>
        <v>409820.86956521869</v>
      </c>
      <c r="AC88" s="2">
        <f t="shared" si="9"/>
        <v>880780.43478260865</v>
      </c>
      <c r="AD88" s="3">
        <f t="shared" si="10"/>
        <v>24190077.565217406</v>
      </c>
      <c r="AE88" s="2">
        <f>IF(AE86&gt;=52800000,52800000,IF(AB67=Graph!G$1*1000,AE87+Graph!G$1*1000,AC88))</f>
        <v>880780.43478260865</v>
      </c>
      <c r="AF88" s="3">
        <f t="shared" si="11"/>
        <v>880780.43478260865</v>
      </c>
      <c r="AG88" s="3">
        <f t="shared" si="26"/>
        <v>14374803.65</v>
      </c>
      <c r="AH88" s="3" t="e">
        <f t="shared" si="3"/>
        <v>#N/A</v>
      </c>
      <c r="AM88" s="6">
        <v>14600000</v>
      </c>
      <c r="AN88" s="6">
        <v>31800000</v>
      </c>
      <c r="AO88" s="6">
        <v>52800000</v>
      </c>
    </row>
    <row r="89" spans="1:41" ht="15.75" customHeight="1" x14ac:dyDescent="0.25">
      <c r="A89" s="1">
        <v>44265</v>
      </c>
      <c r="B89" s="2">
        <f t="shared" si="0"/>
        <v>12</v>
      </c>
      <c r="C89" s="7"/>
      <c r="D89" s="2" t="e">
        <f t="shared" si="12"/>
        <v>#N/A</v>
      </c>
      <c r="E89" s="2" t="e">
        <f t="shared" si="22"/>
        <v>#N/A</v>
      </c>
      <c r="F89" s="2">
        <v>427999.45276255906</v>
      </c>
      <c r="G89" s="2">
        <f t="shared" si="23"/>
        <v>396582.14285714284</v>
      </c>
      <c r="H89" s="2">
        <f t="shared" si="13"/>
        <v>24441033.714285702</v>
      </c>
      <c r="I89" s="7"/>
      <c r="J89" s="2" t="e">
        <f t="shared" si="14"/>
        <v>#N/A</v>
      </c>
      <c r="K89" s="2" t="e">
        <f t="shared" si="24"/>
        <v>#N/A</v>
      </c>
      <c r="L89" s="2">
        <f t="array" ref="L89">IF(COUNT($C90)=0,IF(COUNT($C89)=1,I89,SUM(L88+LOOKUP(2,1/(ISNUMBER($K$1:$K$194)),$K$1:$K$194))),I89)</f>
        <v>1049824.2857142859</v>
      </c>
      <c r="M89" s="8" t="e">
        <f t="shared" si="27"/>
        <v>#N/A</v>
      </c>
      <c r="N89" s="2" t="e">
        <f t="shared" si="15"/>
        <v>#N/A</v>
      </c>
      <c r="O89" s="2" t="e">
        <f t="shared" si="25"/>
        <v>#N/A</v>
      </c>
      <c r="P89" s="2">
        <v>444051.43633648753</v>
      </c>
      <c r="Q89" s="2">
        <f>IF(P89&gt;Graph!$G$1*1000,Graph!$G$1*1000,P89)</f>
        <v>420000</v>
      </c>
      <c r="R89" s="2">
        <f t="shared" si="16"/>
        <v>25490858</v>
      </c>
      <c r="S89" s="2">
        <f t="shared" si="17"/>
        <v>396582.14285714179</v>
      </c>
      <c r="T89" s="2">
        <f t="shared" si="18"/>
        <v>23417.857142857159</v>
      </c>
      <c r="U89" s="2">
        <f t="shared" si="19"/>
        <v>420000</v>
      </c>
      <c r="V89" s="2">
        <f t="shared" si="5"/>
        <v>890959.56521739135</v>
      </c>
      <c r="W89" s="2">
        <f t="shared" si="20"/>
        <v>10179.13043478271</v>
      </c>
      <c r="X89" s="2">
        <f t="shared" si="6"/>
        <v>409820.86956521729</v>
      </c>
      <c r="Y89" s="2">
        <f t="shared" si="7"/>
        <v>24599898.434782624</v>
      </c>
      <c r="Z89" s="2" t="str">
        <f t="shared" si="8"/>
        <v>HERE</v>
      </c>
      <c r="AA89" s="2">
        <f>IF(Z89="HERE",Y89,AA88+Graph!$G$1*1000)</f>
        <v>24599898.434782624</v>
      </c>
      <c r="AB89" s="2">
        <f t="shared" si="21"/>
        <v>409820.86956521869</v>
      </c>
      <c r="AC89" s="2">
        <f t="shared" si="9"/>
        <v>890959.56521739135</v>
      </c>
      <c r="AD89" s="3">
        <f t="shared" si="10"/>
        <v>24599898.434782624</v>
      </c>
      <c r="AE89" s="2">
        <f>IF(AE87&gt;=52800000,52800000,IF(AB68=Graph!G$1*1000,AE88+Graph!G$1*1000,AC89))</f>
        <v>890959.56521739135</v>
      </c>
      <c r="AF89" s="3">
        <f t="shared" si="11"/>
        <v>890959.56521739135</v>
      </c>
      <c r="AG89" s="3">
        <f t="shared" si="26"/>
        <v>14809460</v>
      </c>
      <c r="AH89" s="3" t="e">
        <f t="shared" si="3"/>
        <v>#N/A</v>
      </c>
      <c r="AM89" s="6">
        <v>14600000</v>
      </c>
      <c r="AN89" s="6">
        <v>31800000</v>
      </c>
      <c r="AO89" s="6">
        <v>52800000</v>
      </c>
    </row>
    <row r="90" spans="1:41" ht="15.75" customHeight="1" x14ac:dyDescent="0.25">
      <c r="A90" s="1">
        <v>44266</v>
      </c>
      <c r="B90" s="2">
        <f t="shared" si="0"/>
        <v>13</v>
      </c>
      <c r="C90" s="7"/>
      <c r="D90" s="2" t="e">
        <f t="shared" si="12"/>
        <v>#N/A</v>
      </c>
      <c r="E90" s="2" t="e">
        <f t="shared" si="22"/>
        <v>#N/A</v>
      </c>
      <c r="F90" s="2">
        <v>429600.67466400564</v>
      </c>
      <c r="G90" s="2">
        <f t="shared" si="23"/>
        <v>396582.14285714284</v>
      </c>
      <c r="H90" s="2">
        <f t="shared" si="13"/>
        <v>24837615.857142843</v>
      </c>
      <c r="I90" s="7"/>
      <c r="J90" s="2" t="e">
        <f t="shared" si="14"/>
        <v>#N/A</v>
      </c>
      <c r="K90" s="2" t="e">
        <f t="shared" si="24"/>
        <v>#N/A</v>
      </c>
      <c r="L90" s="2">
        <f t="array" ref="L90">IF(COUNT($C91)=0,IF(COUNT($C90)=1,I90,SUM(L89+LOOKUP(2,1/(ISNUMBER($K$1:$K$194)),$K$1:$K$194))),I90)</f>
        <v>1073242.142857143</v>
      </c>
      <c r="M90" s="8" t="e">
        <f t="shared" si="27"/>
        <v>#N/A</v>
      </c>
      <c r="N90" s="2" t="e">
        <f t="shared" si="15"/>
        <v>#N/A</v>
      </c>
      <c r="O90" s="2" t="e">
        <f t="shared" si="25"/>
        <v>#N/A</v>
      </c>
      <c r="P90" s="2">
        <v>445966.33008959889</v>
      </c>
      <c r="Q90" s="2">
        <f>IF(P90&gt;Graph!$G$1*1000,Graph!$G$1*1000,P90)</f>
        <v>420000</v>
      </c>
      <c r="R90" s="2">
        <f t="shared" si="16"/>
        <v>25910858</v>
      </c>
      <c r="S90" s="2">
        <f t="shared" si="17"/>
        <v>396582.14285714179</v>
      </c>
      <c r="T90" s="2">
        <f t="shared" si="18"/>
        <v>23417.857142857043</v>
      </c>
      <c r="U90" s="2">
        <f t="shared" si="19"/>
        <v>420000</v>
      </c>
      <c r="V90" s="2">
        <f t="shared" si="5"/>
        <v>901138.69565217383</v>
      </c>
      <c r="W90" s="2">
        <f t="shared" si="20"/>
        <v>10179.130434782477</v>
      </c>
      <c r="X90" s="2">
        <f t="shared" si="6"/>
        <v>409820.86956521752</v>
      </c>
      <c r="Y90" s="2">
        <f t="shared" si="7"/>
        <v>25009719.304347843</v>
      </c>
      <c r="Z90" s="2" t="str">
        <f t="shared" si="8"/>
        <v>HERE</v>
      </c>
      <c r="AA90" s="2">
        <f>IF(Z90="HERE",Y90,AA89+Graph!$G$1*1000)</f>
        <v>25009719.304347843</v>
      </c>
      <c r="AB90" s="2">
        <f t="shared" si="21"/>
        <v>409820.86956521869</v>
      </c>
      <c r="AC90" s="2">
        <f t="shared" si="9"/>
        <v>901138.69565217383</v>
      </c>
      <c r="AD90" s="3">
        <f t="shared" si="10"/>
        <v>25009719.304347843</v>
      </c>
      <c r="AE90" s="2">
        <f>IF(AE88&gt;=52800000,52800000,IF(AB69=Graph!G$1*1000,AE89+Graph!G$1*1000,AC90))</f>
        <v>901138.69565217383</v>
      </c>
      <c r="AF90" s="3">
        <f t="shared" si="11"/>
        <v>901138.69565217383</v>
      </c>
      <c r="AG90" s="3">
        <f t="shared" si="26"/>
        <v>15217461.950000001</v>
      </c>
      <c r="AH90" s="3" t="e">
        <f t="shared" si="3"/>
        <v>#N/A</v>
      </c>
      <c r="AM90" s="6">
        <v>14600000</v>
      </c>
      <c r="AN90" s="6">
        <v>31800000</v>
      </c>
      <c r="AO90" s="6">
        <v>52800000</v>
      </c>
    </row>
    <row r="91" spans="1:41" ht="15.75" customHeight="1" x14ac:dyDescent="0.25">
      <c r="A91" s="1">
        <v>44267</v>
      </c>
      <c r="B91" s="2">
        <f t="shared" si="0"/>
        <v>14</v>
      </c>
      <c r="C91" s="7"/>
      <c r="D91" s="2" t="e">
        <f t="shared" si="12"/>
        <v>#N/A</v>
      </c>
      <c r="E91" s="2" t="e">
        <f t="shared" si="22"/>
        <v>#N/A</v>
      </c>
      <c r="F91" s="2">
        <v>431201.89656545222</v>
      </c>
      <c r="G91" s="2">
        <f t="shared" si="23"/>
        <v>396582.14285714284</v>
      </c>
      <c r="H91" s="2">
        <f t="shared" si="13"/>
        <v>25234197.999999985</v>
      </c>
      <c r="I91" s="7"/>
      <c r="J91" s="2" t="e">
        <f t="shared" si="14"/>
        <v>#N/A</v>
      </c>
      <c r="K91" s="2" t="e">
        <f t="shared" si="24"/>
        <v>#N/A</v>
      </c>
      <c r="L91" s="2">
        <f t="array" ref="L91">IF(COUNT($C92)=0,IF(COUNT($C91)=1,I91,SUM(L90+LOOKUP(2,1/(ISNUMBER($K$1:$K$194)),$K$1:$K$194))),I91)</f>
        <v>1096660</v>
      </c>
      <c r="M91" s="8" t="e">
        <f t="shared" si="27"/>
        <v>#N/A</v>
      </c>
      <c r="N91" s="2" t="e">
        <f t="shared" si="15"/>
        <v>#N/A</v>
      </c>
      <c r="O91" s="2" t="e">
        <f t="shared" si="25"/>
        <v>#N/A</v>
      </c>
      <c r="P91" s="2">
        <v>447881.22384271026</v>
      </c>
      <c r="Q91" s="2">
        <f>IF(P91&gt;Graph!$G$1*1000,Graph!$G$1*1000,P91)</f>
        <v>420000</v>
      </c>
      <c r="R91" s="2">
        <f t="shared" si="16"/>
        <v>26330858</v>
      </c>
      <c r="S91" s="2">
        <f t="shared" si="17"/>
        <v>396582.14285714179</v>
      </c>
      <c r="T91" s="2">
        <f t="shared" si="18"/>
        <v>23417.857142857043</v>
      </c>
      <c r="U91" s="2">
        <f t="shared" si="19"/>
        <v>420000</v>
      </c>
      <c r="V91" s="2">
        <f t="shared" si="5"/>
        <v>911317.82608695654</v>
      </c>
      <c r="W91" s="2">
        <f t="shared" si="20"/>
        <v>10179.13043478271</v>
      </c>
      <c r="X91" s="2">
        <f t="shared" si="6"/>
        <v>409820.86956521729</v>
      </c>
      <c r="Y91" s="2">
        <f t="shared" si="7"/>
        <v>25419540.173913062</v>
      </c>
      <c r="Z91" s="2" t="str">
        <f t="shared" si="8"/>
        <v>HERE</v>
      </c>
      <c r="AA91" s="2">
        <f>IF(Z91="HERE",Y91,AA90+Graph!$G$1*1000)</f>
        <v>25419540.173913062</v>
      </c>
      <c r="AB91" s="2">
        <f t="shared" si="21"/>
        <v>409820.86956521869</v>
      </c>
      <c r="AC91" s="2">
        <f t="shared" si="9"/>
        <v>911317.82608695654</v>
      </c>
      <c r="AD91" s="3">
        <f t="shared" si="10"/>
        <v>25419540.173913062</v>
      </c>
      <c r="AE91" s="2">
        <f>IF(AE89&gt;=52800000,52800000,IF(AB70=Graph!G$1*1000,AE90+Graph!G$1*1000,AC91))</f>
        <v>911317.82608695654</v>
      </c>
      <c r="AF91" s="3">
        <f t="shared" si="11"/>
        <v>911317.82608695654</v>
      </c>
      <c r="AG91" s="3">
        <f t="shared" si="26"/>
        <v>15552942.050000001</v>
      </c>
      <c r="AH91" s="3" t="e">
        <f t="shared" si="3"/>
        <v>#N/A</v>
      </c>
      <c r="AM91" s="6">
        <v>14600000</v>
      </c>
      <c r="AN91" s="6">
        <v>31800000</v>
      </c>
      <c r="AO91" s="6">
        <v>52800000</v>
      </c>
    </row>
    <row r="92" spans="1:41" ht="15.75" customHeight="1" x14ac:dyDescent="0.25">
      <c r="A92" s="1">
        <v>44268</v>
      </c>
      <c r="B92" s="2">
        <f t="shared" si="0"/>
        <v>15</v>
      </c>
      <c r="C92" s="7"/>
      <c r="D92" s="2" t="e">
        <f t="shared" si="12"/>
        <v>#N/A</v>
      </c>
      <c r="E92" s="2" t="e">
        <f t="shared" si="22"/>
        <v>#N/A</v>
      </c>
      <c r="F92" s="2">
        <v>432803.1184668988</v>
      </c>
      <c r="G92" s="2">
        <f t="shared" si="23"/>
        <v>396582.14285714284</v>
      </c>
      <c r="H92" s="2">
        <f t="shared" si="13"/>
        <v>25630780.142857127</v>
      </c>
      <c r="I92" s="7"/>
      <c r="J92" s="2" t="e">
        <f t="shared" si="14"/>
        <v>#N/A</v>
      </c>
      <c r="K92" s="2" t="e">
        <f t="shared" si="24"/>
        <v>#N/A</v>
      </c>
      <c r="L92" s="2">
        <f t="array" ref="L92">IF(COUNT($C93)=0,IF(COUNT($C92)=1,I92,SUM(L91+LOOKUP(2,1/(ISNUMBER($K$1:$K$194)),$K$1:$K$194))),I92)</f>
        <v>1120077.857142857</v>
      </c>
      <c r="M92" s="8" t="e">
        <f t="shared" si="27"/>
        <v>#N/A</v>
      </c>
      <c r="N92" s="2" t="e">
        <f t="shared" si="15"/>
        <v>#N/A</v>
      </c>
      <c r="O92" s="2" t="e">
        <f t="shared" si="25"/>
        <v>#N/A</v>
      </c>
      <c r="P92" s="2">
        <v>449796.11759582162</v>
      </c>
      <c r="Q92" s="2">
        <f>IF(P92&gt;Graph!$G$1*1000,Graph!$G$1*1000,P92)</f>
        <v>420000</v>
      </c>
      <c r="R92" s="2">
        <f t="shared" si="16"/>
        <v>26750858</v>
      </c>
      <c r="S92" s="2">
        <f t="shared" si="17"/>
        <v>396582.14285714179</v>
      </c>
      <c r="T92" s="2">
        <f t="shared" si="18"/>
        <v>23417.857142857043</v>
      </c>
      <c r="U92" s="2">
        <f t="shared" si="19"/>
        <v>420000</v>
      </c>
      <c r="V92" s="2">
        <f t="shared" si="5"/>
        <v>921496.95652173914</v>
      </c>
      <c r="W92" s="2">
        <f t="shared" si="20"/>
        <v>10179.130434782594</v>
      </c>
      <c r="X92" s="2">
        <f t="shared" si="6"/>
        <v>409820.86956521741</v>
      </c>
      <c r="Y92" s="2">
        <f t="shared" si="7"/>
        <v>25829361.04347828</v>
      </c>
      <c r="Z92" s="2" t="str">
        <f t="shared" si="8"/>
        <v>HERE</v>
      </c>
      <c r="AA92" s="2">
        <f>IF(Z92="HERE",Y92,AA91+Graph!$G$1*1000)</f>
        <v>25829361.04347828</v>
      </c>
      <c r="AB92" s="2">
        <f t="shared" si="21"/>
        <v>409820.86956521869</v>
      </c>
      <c r="AC92" s="2">
        <f t="shared" si="9"/>
        <v>921496.95652173914</v>
      </c>
      <c r="AD92" s="3">
        <f t="shared" si="10"/>
        <v>25829361.04347828</v>
      </c>
      <c r="AE92" s="2">
        <f>IF(AE90&gt;=52800000,52800000,IF(AB71=Graph!G$1*1000,AE91+Graph!G$1*1000,AC92))</f>
        <v>921496.95652173914</v>
      </c>
      <c r="AF92" s="3">
        <f t="shared" si="11"/>
        <v>921496.95652173914</v>
      </c>
      <c r="AG92" s="3">
        <f t="shared" si="26"/>
        <v>15854666.300000001</v>
      </c>
      <c r="AH92" s="3" t="e">
        <f t="shared" si="3"/>
        <v>#N/A</v>
      </c>
      <c r="AM92" s="6">
        <v>14600000</v>
      </c>
      <c r="AN92" s="6">
        <v>31800000</v>
      </c>
      <c r="AO92" s="6">
        <v>52800000</v>
      </c>
    </row>
    <row r="93" spans="1:41" ht="15.75" customHeight="1" x14ac:dyDescent="0.25">
      <c r="A93" s="1">
        <v>44269</v>
      </c>
      <c r="B93" s="2">
        <f t="shared" si="0"/>
        <v>16</v>
      </c>
      <c r="C93" s="7"/>
      <c r="D93" s="2" t="e">
        <f t="shared" si="12"/>
        <v>#N/A</v>
      </c>
      <c r="E93" s="2" t="e">
        <f t="shared" si="22"/>
        <v>#N/A</v>
      </c>
      <c r="F93" s="2">
        <v>434404.34036834538</v>
      </c>
      <c r="G93" s="2">
        <f t="shared" si="23"/>
        <v>396582.14285714284</v>
      </c>
      <c r="H93" s="2">
        <f t="shared" si="13"/>
        <v>26027362.285714269</v>
      </c>
      <c r="I93" s="7"/>
      <c r="J93" s="2" t="e">
        <f t="shared" si="14"/>
        <v>#N/A</v>
      </c>
      <c r="K93" s="2" t="e">
        <f t="shared" si="24"/>
        <v>#N/A</v>
      </c>
      <c r="L93" s="2">
        <f t="array" ref="L93">IF(COUNT($C94)=0,IF(COUNT($C93)=1,I93,SUM(L92+LOOKUP(2,1/(ISNUMBER($K$1:$K$194)),$K$1:$K$194))),I93)</f>
        <v>1143495.7142857141</v>
      </c>
      <c r="M93" s="8" t="e">
        <f t="shared" si="27"/>
        <v>#N/A</v>
      </c>
      <c r="N93" s="2" t="e">
        <f t="shared" si="15"/>
        <v>#N/A</v>
      </c>
      <c r="O93" s="2" t="e">
        <f t="shared" si="25"/>
        <v>#N/A</v>
      </c>
      <c r="P93" s="2">
        <v>451711.01134893298</v>
      </c>
      <c r="Q93" s="2">
        <f>IF(P93&gt;Graph!$G$1*1000,Graph!$G$1*1000,P93)</f>
        <v>420000</v>
      </c>
      <c r="R93" s="2">
        <f t="shared" si="16"/>
        <v>27170858</v>
      </c>
      <c r="S93" s="2">
        <f t="shared" si="17"/>
        <v>396582.14285714179</v>
      </c>
      <c r="T93" s="2">
        <f t="shared" si="18"/>
        <v>23417.857142857043</v>
      </c>
      <c r="U93" s="2">
        <f t="shared" si="19"/>
        <v>420000</v>
      </c>
      <c r="V93" s="2">
        <f t="shared" si="5"/>
        <v>931676.08695652173</v>
      </c>
      <c r="W93" s="2">
        <f t="shared" si="20"/>
        <v>10179.130434782594</v>
      </c>
      <c r="X93" s="2">
        <f t="shared" si="6"/>
        <v>409820.86956521741</v>
      </c>
      <c r="Y93" s="2">
        <f t="shared" si="7"/>
        <v>26239181.913043499</v>
      </c>
      <c r="Z93" s="2" t="str">
        <f t="shared" si="8"/>
        <v>HERE</v>
      </c>
      <c r="AA93" s="2">
        <f>IF(Z93="HERE",Y93,AA92+Graph!$G$1*1000)</f>
        <v>26239181.913043499</v>
      </c>
      <c r="AB93" s="2">
        <f t="shared" si="21"/>
        <v>409820.86956521869</v>
      </c>
      <c r="AC93" s="2">
        <f t="shared" si="9"/>
        <v>931676.08695652173</v>
      </c>
      <c r="AD93" s="3">
        <f t="shared" si="10"/>
        <v>26239181.913043499</v>
      </c>
      <c r="AE93" s="2">
        <f>IF(AE91&gt;=52800000,52800000,IF(AB72=Graph!G$1*1000,AE92+Graph!G$1*1000,AC93))</f>
        <v>931676.08695652173</v>
      </c>
      <c r="AF93" s="3">
        <f t="shared" si="11"/>
        <v>931676.08695652173</v>
      </c>
      <c r="AG93" s="3">
        <f t="shared" si="26"/>
        <v>15982672.25</v>
      </c>
      <c r="AH93" s="3" t="e">
        <f t="shared" si="3"/>
        <v>#N/A</v>
      </c>
      <c r="AM93" s="6">
        <v>14600000</v>
      </c>
      <c r="AN93" s="6">
        <v>31800000</v>
      </c>
      <c r="AO93" s="6">
        <v>52800000</v>
      </c>
    </row>
    <row r="94" spans="1:41" ht="15.75" customHeight="1" x14ac:dyDescent="0.25">
      <c r="A94" s="1">
        <v>44270</v>
      </c>
      <c r="B94" s="2">
        <f t="shared" si="0"/>
        <v>17</v>
      </c>
      <c r="C94" s="7"/>
      <c r="D94" s="2" t="e">
        <f t="shared" si="12"/>
        <v>#N/A</v>
      </c>
      <c r="E94" s="2" t="e">
        <f t="shared" si="22"/>
        <v>#N/A</v>
      </c>
      <c r="F94" s="2">
        <v>436005.56226977706</v>
      </c>
      <c r="G94" s="2">
        <f t="shared" si="23"/>
        <v>396582.14285714284</v>
      </c>
      <c r="H94" s="2">
        <f t="shared" si="13"/>
        <v>26423944.42857141</v>
      </c>
      <c r="I94" s="7"/>
      <c r="J94" s="2" t="e">
        <f t="shared" si="14"/>
        <v>#N/A</v>
      </c>
      <c r="K94" s="2" t="e">
        <f t="shared" si="24"/>
        <v>#N/A</v>
      </c>
      <c r="L94" s="2">
        <f t="array" ref="L94">IF(COUNT($C95)=0,IF(COUNT($C94)=1,I94,SUM(L93+LOOKUP(2,1/(ISNUMBER($K$1:$K$194)),$K$1:$K$194))),I94)</f>
        <v>1166913.5714285711</v>
      </c>
      <c r="M94" s="8" t="e">
        <f t="shared" si="27"/>
        <v>#N/A</v>
      </c>
      <c r="N94" s="2" t="e">
        <f t="shared" si="15"/>
        <v>#N/A</v>
      </c>
      <c r="O94" s="2" t="e">
        <f t="shared" si="25"/>
        <v>#N/A</v>
      </c>
      <c r="P94" s="2">
        <v>453625.90510204434</v>
      </c>
      <c r="Q94" s="2">
        <f>IF(P94&gt;Graph!$G$1*1000,Graph!$G$1*1000,P94)</f>
        <v>420000</v>
      </c>
      <c r="R94" s="2">
        <f t="shared" si="16"/>
        <v>27590858</v>
      </c>
      <c r="S94" s="2">
        <f t="shared" si="17"/>
        <v>396582.14285714179</v>
      </c>
      <c r="T94" s="2">
        <f t="shared" si="18"/>
        <v>23417.857142857043</v>
      </c>
      <c r="U94" s="2">
        <f t="shared" si="19"/>
        <v>420000</v>
      </c>
      <c r="V94" s="2">
        <f t="shared" si="5"/>
        <v>941855.21739130432</v>
      </c>
      <c r="W94" s="2">
        <f t="shared" si="20"/>
        <v>10179.130434782594</v>
      </c>
      <c r="X94" s="2">
        <f t="shared" si="6"/>
        <v>409820.86956521741</v>
      </c>
      <c r="Y94" s="2">
        <f t="shared" si="7"/>
        <v>26649002.782608718</v>
      </c>
      <c r="Z94" s="2" t="str">
        <f t="shared" si="8"/>
        <v>HERE</v>
      </c>
      <c r="AA94" s="2">
        <f>IF(Z94="HERE",Y94,AA93+Graph!$G$1*1000)</f>
        <v>26649002.782608718</v>
      </c>
      <c r="AB94" s="2">
        <f t="shared" si="21"/>
        <v>409820.86956521869</v>
      </c>
      <c r="AC94" s="2">
        <f t="shared" si="9"/>
        <v>941855.21739130432</v>
      </c>
      <c r="AD94" s="3">
        <f t="shared" si="10"/>
        <v>26649002.782608718</v>
      </c>
      <c r="AE94" s="2">
        <f>IF(AE92&gt;=52800000,52800000,IF(AB73=Graph!G$1*1000,AE93+Graph!G$1*1000,AC94))</f>
        <v>941855.21739130432</v>
      </c>
      <c r="AF94" s="3">
        <f t="shared" si="11"/>
        <v>941855.21739130432</v>
      </c>
      <c r="AG94" s="3">
        <f t="shared" si="26"/>
        <v>16156702.300000001</v>
      </c>
      <c r="AH94" s="3" t="e">
        <f t="shared" si="3"/>
        <v>#N/A</v>
      </c>
      <c r="AM94" s="6">
        <v>14600000</v>
      </c>
      <c r="AN94" s="6">
        <v>31800000</v>
      </c>
      <c r="AO94" s="6">
        <v>52800000</v>
      </c>
    </row>
    <row r="95" spans="1:41" ht="15.75" customHeight="1" x14ac:dyDescent="0.25">
      <c r="A95" s="1">
        <v>44271</v>
      </c>
      <c r="B95" s="2">
        <f t="shared" si="0"/>
        <v>18</v>
      </c>
      <c r="C95" s="7"/>
      <c r="D95" s="2" t="e">
        <f t="shared" si="12"/>
        <v>#N/A</v>
      </c>
      <c r="E95" s="2" t="e">
        <f t="shared" si="22"/>
        <v>#N/A</v>
      </c>
      <c r="F95" s="2">
        <v>437606.78417122364</v>
      </c>
      <c r="G95" s="2">
        <f t="shared" si="23"/>
        <v>396582.14285714284</v>
      </c>
      <c r="H95" s="2">
        <f t="shared" si="13"/>
        <v>26820526.571428552</v>
      </c>
      <c r="I95" s="7"/>
      <c r="J95" s="2" t="e">
        <f t="shared" si="14"/>
        <v>#N/A</v>
      </c>
      <c r="K95" s="2" t="e">
        <f t="shared" si="24"/>
        <v>#N/A</v>
      </c>
      <c r="L95" s="2">
        <f t="array" ref="L95">IF(COUNT($C96)=0,IF(COUNT($C95)=1,I95,SUM(L94+LOOKUP(2,1/(ISNUMBER($K$1:$K$194)),$K$1:$K$194))),I95)</f>
        <v>1190331.4285714282</v>
      </c>
      <c r="M95" s="8" t="e">
        <f t="shared" si="27"/>
        <v>#N/A</v>
      </c>
      <c r="N95" s="2" t="e">
        <f t="shared" si="15"/>
        <v>#N/A</v>
      </c>
      <c r="O95" s="2" t="e">
        <f t="shared" si="25"/>
        <v>#N/A</v>
      </c>
      <c r="P95" s="2">
        <v>455540.79885515571</v>
      </c>
      <c r="Q95" s="2">
        <f>IF(P95&gt;Graph!$G$1*1000,Graph!$G$1*1000,P95)</f>
        <v>420000</v>
      </c>
      <c r="R95" s="2">
        <f t="shared" si="16"/>
        <v>28010858</v>
      </c>
      <c r="S95" s="2">
        <f t="shared" si="17"/>
        <v>396582.14285714179</v>
      </c>
      <c r="T95" s="2">
        <f t="shared" si="18"/>
        <v>23417.857142857043</v>
      </c>
      <c r="U95" s="2">
        <f t="shared" si="19"/>
        <v>420000</v>
      </c>
      <c r="V95" s="2">
        <f t="shared" si="5"/>
        <v>952034.34782608692</v>
      </c>
      <c r="W95" s="2">
        <f t="shared" si="20"/>
        <v>10179.130434782594</v>
      </c>
      <c r="X95" s="2">
        <f t="shared" si="6"/>
        <v>409820.86956521741</v>
      </c>
      <c r="Y95" s="2">
        <f t="shared" si="7"/>
        <v>27058823.652173936</v>
      </c>
      <c r="Z95" s="2" t="str">
        <f t="shared" si="8"/>
        <v>HERE</v>
      </c>
      <c r="AA95" s="2">
        <f>IF(Z95="HERE",Y95,AA94+Graph!$G$1*1000)</f>
        <v>27058823.652173936</v>
      </c>
      <c r="AB95" s="2">
        <f t="shared" si="21"/>
        <v>409820.86956521869</v>
      </c>
      <c r="AC95" s="2">
        <f t="shared" si="9"/>
        <v>952034.34782608692</v>
      </c>
      <c r="AD95" s="3">
        <f t="shared" si="10"/>
        <v>27058823.652173936</v>
      </c>
      <c r="AE95" s="2">
        <f>IF(AE93&gt;=52800000,52800000,IF(AB74=Graph!G$1*1000,AE94+Graph!G$1*1000,AC95))</f>
        <v>952034.34782608692</v>
      </c>
      <c r="AF95" s="3">
        <f t="shared" si="11"/>
        <v>952034.34782608692</v>
      </c>
      <c r="AG95" s="3">
        <f t="shared" si="26"/>
        <v>16452040.950000001</v>
      </c>
      <c r="AH95" s="3" t="e">
        <f t="shared" si="3"/>
        <v>#N/A</v>
      </c>
      <c r="AM95" s="6">
        <v>14600000</v>
      </c>
      <c r="AN95" s="6">
        <v>31800000</v>
      </c>
      <c r="AO95" s="6">
        <v>52800000</v>
      </c>
    </row>
    <row r="96" spans="1:41" ht="15.75" customHeight="1" x14ac:dyDescent="0.25">
      <c r="A96" s="1">
        <v>44272</v>
      </c>
      <c r="B96" s="2">
        <f t="shared" si="0"/>
        <v>19</v>
      </c>
      <c r="C96" s="7"/>
      <c r="D96" s="2" t="e">
        <f t="shared" si="12"/>
        <v>#N/A</v>
      </c>
      <c r="E96" s="2" t="e">
        <f t="shared" si="22"/>
        <v>#N/A</v>
      </c>
      <c r="F96" s="2">
        <v>439208.00607267022</v>
      </c>
      <c r="G96" s="2">
        <f t="shared" si="23"/>
        <v>396582.14285714284</v>
      </c>
      <c r="H96" s="2">
        <f t="shared" si="13"/>
        <v>27217108.714285694</v>
      </c>
      <c r="I96" s="7"/>
      <c r="J96" s="2" t="e">
        <f t="shared" si="14"/>
        <v>#N/A</v>
      </c>
      <c r="K96" s="2" t="e">
        <f t="shared" si="24"/>
        <v>#N/A</v>
      </c>
      <c r="L96" s="2">
        <f t="array" ref="L96">IF(COUNT($C97)=0,IF(COUNT($C96)=1,I96,SUM(L95+LOOKUP(2,1/(ISNUMBER($K$1:$K$194)),$K$1:$K$194))),I96)</f>
        <v>1213749.2857142852</v>
      </c>
      <c r="M96" s="8" t="e">
        <f t="shared" si="27"/>
        <v>#N/A</v>
      </c>
      <c r="N96" s="2" t="e">
        <f t="shared" si="15"/>
        <v>#N/A</v>
      </c>
      <c r="O96" s="2" t="e">
        <f t="shared" si="25"/>
        <v>#N/A</v>
      </c>
      <c r="P96" s="2">
        <v>457455.69260826707</v>
      </c>
      <c r="Q96" s="2">
        <f>IF(P96&gt;Graph!$G$1*1000,Graph!$G$1*1000,P96)</f>
        <v>420000</v>
      </c>
      <c r="R96" s="2">
        <f t="shared" si="16"/>
        <v>28430858</v>
      </c>
      <c r="S96" s="2">
        <f t="shared" si="17"/>
        <v>396582.14285714179</v>
      </c>
      <c r="T96" s="2">
        <f t="shared" si="18"/>
        <v>23417.857142857043</v>
      </c>
      <c r="U96" s="2">
        <f t="shared" si="19"/>
        <v>420000</v>
      </c>
      <c r="V96" s="2">
        <f t="shared" si="5"/>
        <v>962213.47826086963</v>
      </c>
      <c r="W96" s="2">
        <f t="shared" si="20"/>
        <v>10179.13043478271</v>
      </c>
      <c r="X96" s="2">
        <f t="shared" si="6"/>
        <v>409820.86956521729</v>
      </c>
      <c r="Y96" s="2">
        <f t="shared" si="7"/>
        <v>27468644.521739155</v>
      </c>
      <c r="Z96" s="2" t="str">
        <f t="shared" si="8"/>
        <v>HERE</v>
      </c>
      <c r="AA96" s="2">
        <f>IF(Z96="HERE",Y96,AA95+Graph!$G$1*1000)</f>
        <v>27468644.521739155</v>
      </c>
      <c r="AB96" s="2">
        <f t="shared" si="21"/>
        <v>409820.86956521869</v>
      </c>
      <c r="AC96" s="2">
        <f t="shared" si="9"/>
        <v>962213.47826086963</v>
      </c>
      <c r="AD96" s="3">
        <f t="shared" si="10"/>
        <v>27468644.521739155</v>
      </c>
      <c r="AE96" s="2">
        <f>IF(AE94&gt;=52800000,52800000,IF(AB75=Graph!G$1*1000,AE95+Graph!G$1*1000,AC96))</f>
        <v>962213.47826086963</v>
      </c>
      <c r="AF96" s="3">
        <f t="shared" si="11"/>
        <v>962213.47826086963</v>
      </c>
      <c r="AG96" s="3">
        <f t="shared" si="26"/>
        <v>16857687.399999999</v>
      </c>
      <c r="AH96" s="3" t="e">
        <f t="shared" si="3"/>
        <v>#N/A</v>
      </c>
      <c r="AM96" s="6">
        <v>14600000</v>
      </c>
      <c r="AN96" s="6">
        <v>31800000</v>
      </c>
      <c r="AO96" s="6">
        <v>52800000</v>
      </c>
    </row>
    <row r="97" spans="1:56" ht="15.75" customHeight="1" x14ac:dyDescent="0.25">
      <c r="A97" s="1">
        <v>44273</v>
      </c>
      <c r="B97" s="2">
        <f t="shared" si="0"/>
        <v>20</v>
      </c>
      <c r="C97" s="7"/>
      <c r="D97" s="2" t="e">
        <f t="shared" si="12"/>
        <v>#N/A</v>
      </c>
      <c r="E97" s="2" t="e">
        <f t="shared" si="22"/>
        <v>#N/A</v>
      </c>
      <c r="F97" s="2">
        <v>440809.2279741168</v>
      </c>
      <c r="G97" s="2">
        <f t="shared" si="23"/>
        <v>396582.14285714284</v>
      </c>
      <c r="H97" s="2">
        <f t="shared" si="13"/>
        <v>27613690.857142836</v>
      </c>
      <c r="I97" s="7"/>
      <c r="J97" s="2" t="e">
        <f t="shared" si="14"/>
        <v>#N/A</v>
      </c>
      <c r="K97" s="2" t="e">
        <f t="shared" si="24"/>
        <v>#N/A</v>
      </c>
      <c r="L97" s="2">
        <f t="array" ref="L97">IF(COUNT($C98)=0,IF(COUNT($C97)=1,I97,SUM(L96+LOOKUP(2,1/(ISNUMBER($K$1:$K$194)),$K$1:$K$194))),I97)</f>
        <v>1237167.1428571423</v>
      </c>
      <c r="M97" s="8" t="e">
        <f t="shared" si="27"/>
        <v>#N/A</v>
      </c>
      <c r="N97" s="2" t="e">
        <f t="shared" si="15"/>
        <v>#N/A</v>
      </c>
      <c r="O97" s="2" t="e">
        <f t="shared" si="25"/>
        <v>#N/A</v>
      </c>
      <c r="P97" s="2">
        <v>459370.58636137843</v>
      </c>
      <c r="Q97" s="2">
        <f>IF(P97&gt;Graph!$G$1*1000,Graph!$G$1*1000,P97)</f>
        <v>420000</v>
      </c>
      <c r="R97" s="2">
        <f t="shared" si="16"/>
        <v>28850858</v>
      </c>
      <c r="S97" s="2">
        <f t="shared" si="17"/>
        <v>396582.14285714179</v>
      </c>
      <c r="T97" s="2">
        <f t="shared" si="18"/>
        <v>23417.857142857043</v>
      </c>
      <c r="U97" s="2">
        <f t="shared" si="19"/>
        <v>420000</v>
      </c>
      <c r="V97" s="2">
        <f t="shared" si="5"/>
        <v>972392.6086956521</v>
      </c>
      <c r="W97" s="2">
        <f t="shared" si="20"/>
        <v>10179.130434782477</v>
      </c>
      <c r="X97" s="2">
        <f t="shared" si="6"/>
        <v>409820.86956521752</v>
      </c>
      <c r="Y97" s="2">
        <f t="shared" si="7"/>
        <v>27878465.391304374</v>
      </c>
      <c r="Z97" s="2" t="str">
        <f t="shared" si="8"/>
        <v>HERE</v>
      </c>
      <c r="AA97" s="2">
        <f>IF(Z97="HERE",Y97,AA96+Graph!$G$1*1000)</f>
        <v>27878465.391304374</v>
      </c>
      <c r="AB97" s="2">
        <f t="shared" si="21"/>
        <v>409820.86956521869</v>
      </c>
      <c r="AC97" s="2">
        <f t="shared" si="9"/>
        <v>972392.6086956521</v>
      </c>
      <c r="AD97" s="3">
        <f t="shared" si="10"/>
        <v>27878465.391304374</v>
      </c>
      <c r="AE97" s="2">
        <f>IF(AE95&gt;=52800000,52800000,IF(AB76=Graph!G$1*1000,AE96+Graph!G$1*1000,AC97))</f>
        <v>972392.6086956521</v>
      </c>
      <c r="AF97" s="3">
        <f t="shared" si="11"/>
        <v>972392.6086956521</v>
      </c>
      <c r="AG97" s="3">
        <f t="shared" si="26"/>
        <v>17296601.350000001</v>
      </c>
      <c r="AH97" s="3" t="e">
        <f t="shared" si="3"/>
        <v>#N/A</v>
      </c>
      <c r="AM97" s="6">
        <v>14600000</v>
      </c>
      <c r="AN97" s="6">
        <v>31800000</v>
      </c>
      <c r="AO97" s="6">
        <v>52800000</v>
      </c>
    </row>
    <row r="98" spans="1:56" ht="15.75" customHeight="1" x14ac:dyDescent="0.25">
      <c r="A98" s="1">
        <v>44274</v>
      </c>
      <c r="B98" s="2">
        <f t="shared" si="0"/>
        <v>21</v>
      </c>
      <c r="C98" s="7"/>
      <c r="D98" s="2" t="e">
        <f t="shared" si="12"/>
        <v>#N/A</v>
      </c>
      <c r="E98" s="2" t="e">
        <f t="shared" si="22"/>
        <v>#N/A</v>
      </c>
      <c r="F98" s="2">
        <v>442410.44987556338</v>
      </c>
      <c r="G98" s="2">
        <f t="shared" si="23"/>
        <v>396582.14285714284</v>
      </c>
      <c r="H98" s="2">
        <f t="shared" si="13"/>
        <v>28010272.999999978</v>
      </c>
      <c r="I98" s="7"/>
      <c r="J98" s="2" t="e">
        <f t="shared" si="14"/>
        <v>#N/A</v>
      </c>
      <c r="K98" s="2" t="e">
        <f t="shared" si="24"/>
        <v>#N/A</v>
      </c>
      <c r="L98" s="2">
        <f t="array" ref="L98">IF(COUNT($C99)=0,IF(COUNT($C98)=1,I98,SUM(L97+LOOKUP(2,1/(ISNUMBER($K$1:$K$194)),$K$1:$K$194))),I98)</f>
        <v>1260584.9999999993</v>
      </c>
      <c r="M98" s="8" t="e">
        <f t="shared" si="27"/>
        <v>#N/A</v>
      </c>
      <c r="N98" s="2" t="e">
        <f t="shared" si="15"/>
        <v>#N/A</v>
      </c>
      <c r="O98" s="2" t="e">
        <f t="shared" si="25"/>
        <v>#N/A</v>
      </c>
      <c r="P98" s="2">
        <v>461285.48011448979</v>
      </c>
      <c r="Q98" s="2">
        <f>IF(P98&gt;Graph!$G$1*1000,Graph!$G$1*1000,P98)</f>
        <v>420000</v>
      </c>
      <c r="R98" s="2">
        <f t="shared" si="16"/>
        <v>29270858</v>
      </c>
      <c r="S98" s="2">
        <f t="shared" si="17"/>
        <v>396582.14285714179</v>
      </c>
      <c r="T98" s="2">
        <f t="shared" si="18"/>
        <v>23417.857142857043</v>
      </c>
      <c r="U98" s="2">
        <f t="shared" si="19"/>
        <v>420000</v>
      </c>
      <c r="V98" s="2">
        <f t="shared" si="5"/>
        <v>982571.73913043481</v>
      </c>
      <c r="W98" s="2">
        <f t="shared" si="20"/>
        <v>10179.13043478271</v>
      </c>
      <c r="X98" s="2">
        <f t="shared" si="6"/>
        <v>409820.86956521729</v>
      </c>
      <c r="Y98" s="2">
        <f t="shared" si="7"/>
        <v>28288286.260869592</v>
      </c>
      <c r="Z98" s="2" t="str">
        <f t="shared" si="8"/>
        <v>HERE</v>
      </c>
      <c r="AA98" s="2">
        <f>IF(Z98="HERE",Y98,AA97+Graph!$G$1*1000)</f>
        <v>28288286.260869592</v>
      </c>
      <c r="AB98" s="2">
        <f t="shared" si="21"/>
        <v>409820.86956521869</v>
      </c>
      <c r="AC98" s="2">
        <f t="shared" si="9"/>
        <v>982571.73913043481</v>
      </c>
      <c r="AD98" s="3">
        <f t="shared" si="10"/>
        <v>28288286.260869592</v>
      </c>
      <c r="AE98" s="2">
        <f>IF(AE96&gt;=52800000,52800000,IF(AB77=Graph!G$1*1000,AE97+Graph!G$1*1000,AC98))</f>
        <v>982571.73913043481</v>
      </c>
      <c r="AF98" s="3">
        <f t="shared" si="11"/>
        <v>982571.73913043481</v>
      </c>
      <c r="AG98" s="3">
        <f t="shared" si="26"/>
        <v>17752283.699999999</v>
      </c>
      <c r="AH98" s="3" t="e">
        <f t="shared" si="3"/>
        <v>#N/A</v>
      </c>
      <c r="AM98" s="6">
        <v>14600000</v>
      </c>
      <c r="AN98" s="6">
        <v>31800000</v>
      </c>
      <c r="AO98" s="6">
        <v>52800000</v>
      </c>
    </row>
    <row r="99" spans="1:56" ht="15.75" customHeight="1" x14ac:dyDescent="0.25">
      <c r="A99" s="1">
        <v>44275</v>
      </c>
      <c r="B99" s="2">
        <f t="shared" si="0"/>
        <v>22</v>
      </c>
      <c r="C99" s="7"/>
      <c r="D99" s="2" t="e">
        <f t="shared" si="12"/>
        <v>#N/A</v>
      </c>
      <c r="E99" s="2" t="e">
        <f t="shared" si="22"/>
        <v>#N/A</v>
      </c>
      <c r="F99" s="2">
        <v>444011.67177699506</v>
      </c>
      <c r="G99" s="2">
        <f t="shared" si="23"/>
        <v>396582.14285714284</v>
      </c>
      <c r="H99" s="2">
        <f t="shared" si="13"/>
        <v>28406855.142857119</v>
      </c>
      <c r="I99" s="7"/>
      <c r="J99" s="2" t="e">
        <f t="shared" si="14"/>
        <v>#N/A</v>
      </c>
      <c r="K99" s="2" t="e">
        <f t="shared" si="24"/>
        <v>#N/A</v>
      </c>
      <c r="L99" s="2">
        <f t="array" ref="L99">IF(COUNT($C100)=0,IF(COUNT($C99)=1,I99,SUM(L98+LOOKUP(2,1/(ISNUMBER($K$1:$K$194)),$K$1:$K$194))),I99)</f>
        <v>1284002.8571428563</v>
      </c>
      <c r="M99" s="8" t="e">
        <f t="shared" si="27"/>
        <v>#N/A</v>
      </c>
      <c r="N99" s="2" t="e">
        <f t="shared" si="15"/>
        <v>#N/A</v>
      </c>
      <c r="O99" s="2" t="e">
        <f t="shared" si="25"/>
        <v>#N/A</v>
      </c>
      <c r="P99" s="2">
        <v>463200.37386760116</v>
      </c>
      <c r="Q99" s="2">
        <f>IF(P99&gt;Graph!$G$1*1000,Graph!$G$1*1000,P99)</f>
        <v>420000</v>
      </c>
      <c r="R99" s="2">
        <f t="shared" si="16"/>
        <v>29690858</v>
      </c>
      <c r="S99" s="2">
        <f t="shared" si="17"/>
        <v>396582.14285714179</v>
      </c>
      <c r="T99" s="2">
        <f t="shared" si="18"/>
        <v>23417.857142857043</v>
      </c>
      <c r="U99" s="2">
        <f t="shared" si="19"/>
        <v>420000</v>
      </c>
      <c r="V99" s="2">
        <f t="shared" si="5"/>
        <v>992750.86956521741</v>
      </c>
      <c r="W99" s="2">
        <f t="shared" si="20"/>
        <v>10179.130434782594</v>
      </c>
      <c r="X99" s="2">
        <f t="shared" si="6"/>
        <v>409820.86956521741</v>
      </c>
      <c r="Y99" s="2">
        <f t="shared" si="7"/>
        <v>28698107.130434811</v>
      </c>
      <c r="Z99" s="2" t="str">
        <f t="shared" si="8"/>
        <v>HERE</v>
      </c>
      <c r="AA99" s="2">
        <f>IF(Z99="HERE",Y99,AA98+Graph!$G$1*1000)</f>
        <v>28698107.130434811</v>
      </c>
      <c r="AB99" s="2">
        <f t="shared" si="21"/>
        <v>409820.86956521869</v>
      </c>
      <c r="AC99" s="2">
        <f t="shared" si="9"/>
        <v>992750.86956521741</v>
      </c>
      <c r="AD99" s="3">
        <f t="shared" si="10"/>
        <v>28698107.130434811</v>
      </c>
      <c r="AE99" s="2">
        <f>IF(AE97&gt;=52800000,52800000,IF(AB78=Graph!G$1*1000,AE98+Graph!G$1*1000,AC99))</f>
        <v>992750.86956521741</v>
      </c>
      <c r="AF99" s="3">
        <f t="shared" si="11"/>
        <v>992750.86956521741</v>
      </c>
      <c r="AG99" s="3">
        <f t="shared" si="26"/>
        <v>18121631.439130437</v>
      </c>
      <c r="AH99" s="3" t="e">
        <f t="shared" si="3"/>
        <v>#N/A</v>
      </c>
      <c r="AM99" s="6">
        <v>14600000</v>
      </c>
      <c r="AN99" s="6">
        <v>31800000</v>
      </c>
      <c r="AO99" s="6">
        <v>52800000</v>
      </c>
    </row>
    <row r="100" spans="1:56" ht="15.75" customHeight="1" x14ac:dyDescent="0.25">
      <c r="A100" s="12">
        <v>44276</v>
      </c>
      <c r="B100" s="13">
        <f t="shared" si="0"/>
        <v>23</v>
      </c>
      <c r="C100" s="14"/>
      <c r="D100" s="13" t="e">
        <f t="shared" si="12"/>
        <v>#N/A</v>
      </c>
      <c r="E100" s="13" t="e">
        <f t="shared" si="22"/>
        <v>#N/A</v>
      </c>
      <c r="F100" s="13">
        <v>445612.89367844164</v>
      </c>
      <c r="G100" s="13">
        <f t="shared" si="23"/>
        <v>396582.14285714284</v>
      </c>
      <c r="H100" s="13">
        <f t="shared" si="13"/>
        <v>28803437.285714261</v>
      </c>
      <c r="I100" s="14"/>
      <c r="J100" s="13" t="e">
        <f t="shared" si="14"/>
        <v>#N/A</v>
      </c>
      <c r="K100" s="13" t="e">
        <f t="shared" si="24"/>
        <v>#N/A</v>
      </c>
      <c r="L100" s="13">
        <f t="array" ref="L100">IF(COUNT($C101)=0,IF(COUNT($C100)=1,I100,SUM(L99+LOOKUP(2,1/(ISNUMBER($K$1:$K$194)),$K$1:$K$194))),I100)</f>
        <v>1307420.7142857134</v>
      </c>
      <c r="M100" s="8" t="e">
        <f t="shared" si="27"/>
        <v>#N/A</v>
      </c>
      <c r="N100" s="13" t="e">
        <f t="shared" si="15"/>
        <v>#N/A</v>
      </c>
      <c r="O100" s="13" t="e">
        <f t="shared" si="25"/>
        <v>#N/A</v>
      </c>
      <c r="P100" s="13">
        <v>465115.26762071252</v>
      </c>
      <c r="Q100" s="13">
        <f>IF(P100&gt;Graph!$G$1*1000,Graph!$G$1*1000,P100)</f>
        <v>420000</v>
      </c>
      <c r="R100" s="13">
        <f t="shared" si="16"/>
        <v>30110858</v>
      </c>
      <c r="S100" s="13">
        <f t="shared" si="17"/>
        <v>396582.14285714179</v>
      </c>
      <c r="T100" s="13">
        <f t="shared" si="18"/>
        <v>23417.857142857043</v>
      </c>
      <c r="U100" s="13">
        <f t="shared" si="19"/>
        <v>420000</v>
      </c>
      <c r="V100" s="13">
        <f t="shared" si="5"/>
        <v>1002930</v>
      </c>
      <c r="W100" s="13">
        <f t="shared" si="20"/>
        <v>10179.130434782594</v>
      </c>
      <c r="X100" s="13">
        <f t="shared" si="6"/>
        <v>409820.86956521741</v>
      </c>
      <c r="Y100" s="2">
        <f t="shared" si="7"/>
        <v>29107928.00000003</v>
      </c>
      <c r="Z100" s="2" t="str">
        <f t="shared" si="8"/>
        <v>HERE</v>
      </c>
      <c r="AA100" s="2">
        <f>IF(Z100="HERE",Y100,AA99+Graph!$G$1*1000)</f>
        <v>29107928.00000003</v>
      </c>
      <c r="AB100" s="2">
        <f t="shared" si="21"/>
        <v>409820.86956521869</v>
      </c>
      <c r="AC100" s="2">
        <f t="shared" si="9"/>
        <v>1002930</v>
      </c>
      <c r="AD100" s="3">
        <f t="shared" si="10"/>
        <v>29107928.00000003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6"/>
        <v>18490979.17826087</v>
      </c>
      <c r="AH100" s="3" t="e">
        <f t="shared" si="3"/>
        <v>#N/A</v>
      </c>
      <c r="AI100" s="15"/>
      <c r="AJ100" s="15"/>
      <c r="AK100" s="15"/>
      <c r="AL100" s="15"/>
      <c r="AM100" s="6">
        <v>14600000</v>
      </c>
      <c r="AN100" s="6">
        <v>31800000</v>
      </c>
      <c r="AO100" s="6">
        <v>52800000</v>
      </c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</row>
    <row r="101" spans="1:56" ht="15.75" customHeight="1" x14ac:dyDescent="0.25">
      <c r="A101" s="1">
        <v>44277</v>
      </c>
      <c r="B101" s="2">
        <f t="shared" si="0"/>
        <v>24</v>
      </c>
      <c r="C101" s="7"/>
      <c r="D101" s="2" t="e">
        <f t="shared" si="12"/>
        <v>#N/A</v>
      </c>
      <c r="E101" s="2" t="e">
        <f t="shared" si="22"/>
        <v>#N/A</v>
      </c>
      <c r="F101" s="2">
        <v>447214.11557988822</v>
      </c>
      <c r="G101" s="2">
        <f t="shared" si="23"/>
        <v>396582.14285714284</v>
      </c>
      <c r="H101" s="2">
        <f t="shared" si="13"/>
        <v>29200019.428571403</v>
      </c>
      <c r="I101" s="7"/>
      <c r="J101" s="2" t="e">
        <f t="shared" si="14"/>
        <v>#N/A</v>
      </c>
      <c r="K101" s="2" t="e">
        <f t="shared" si="24"/>
        <v>#N/A</v>
      </c>
      <c r="L101" s="2">
        <f t="array" ref="L101">IF(COUNT($C102)=0,IF(COUNT($C101)=1,I101,SUM(L100+LOOKUP(2,1/(ISNUMBER($K$1:$K$194)),$K$1:$K$194))),I101)</f>
        <v>1330838.5714285704</v>
      </c>
      <c r="M101" s="8" t="e">
        <f t="shared" si="27"/>
        <v>#N/A</v>
      </c>
      <c r="N101" s="2" t="e">
        <f t="shared" si="15"/>
        <v>#N/A</v>
      </c>
      <c r="O101" s="2" t="e">
        <f t="shared" si="25"/>
        <v>#N/A</v>
      </c>
      <c r="P101" s="2">
        <v>467030.16137382388</v>
      </c>
      <c r="Q101" s="2">
        <f>IF(P101&gt;Graph!$G$1*1000,Graph!$G$1*1000,P101)</f>
        <v>420000</v>
      </c>
      <c r="R101" s="2">
        <f t="shared" si="16"/>
        <v>30530858</v>
      </c>
      <c r="S101" s="2">
        <f t="shared" si="17"/>
        <v>396582.14285714179</v>
      </c>
      <c r="T101" s="2">
        <f t="shared" si="18"/>
        <v>23417.857142857043</v>
      </c>
      <c r="U101" s="2">
        <f t="shared" si="19"/>
        <v>420000</v>
      </c>
      <c r="V101" s="2">
        <f t="shared" ref="V101:V385" si="28">H17</f>
        <v>1056367.7142857143</v>
      </c>
      <c r="W101" s="2">
        <f t="shared" si="20"/>
        <v>53437.714285714319</v>
      </c>
      <c r="X101" s="2">
        <f t="shared" si="6"/>
        <v>366562.28571428568</v>
      </c>
      <c r="Y101" s="2">
        <f t="shared" si="7"/>
        <v>29474490.285714317</v>
      </c>
      <c r="Z101" s="2" t="str">
        <f t="shared" si="8"/>
        <v>HERE</v>
      </c>
      <c r="AA101" s="2">
        <f>IF(Z101="HERE",Y101,AA100+Graph!$G$1*1000)</f>
        <v>29474490.285714317</v>
      </c>
      <c r="AB101" s="2">
        <f t="shared" si="21"/>
        <v>366562.28571428731</v>
      </c>
      <c r="AC101" s="2">
        <f t="shared" si="9"/>
        <v>1056367.7142857143</v>
      </c>
      <c r="AD101" s="3">
        <f t="shared" si="10"/>
        <v>29474490.285714317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6"/>
        <v>18860326.917391311</v>
      </c>
      <c r="AH101" s="3" t="e">
        <f t="shared" si="3"/>
        <v>#N/A</v>
      </c>
      <c r="AM101" s="6">
        <v>14600000</v>
      </c>
      <c r="AN101" s="6">
        <v>31800000</v>
      </c>
      <c r="AO101" s="6">
        <v>52800000</v>
      </c>
    </row>
    <row r="102" spans="1:56" ht="15.75" customHeight="1" x14ac:dyDescent="0.25">
      <c r="A102" s="1">
        <v>44278</v>
      </c>
      <c r="B102" s="2">
        <f t="shared" si="0"/>
        <v>25</v>
      </c>
      <c r="C102" s="7"/>
      <c r="D102" s="2" t="e">
        <f t="shared" si="12"/>
        <v>#N/A</v>
      </c>
      <c r="E102" s="2" t="e">
        <f t="shared" si="22"/>
        <v>#N/A</v>
      </c>
      <c r="F102" s="2">
        <v>448815.33748133481</v>
      </c>
      <c r="G102" s="2">
        <f t="shared" si="23"/>
        <v>396582.14285714284</v>
      </c>
      <c r="H102" s="2">
        <f t="shared" si="13"/>
        <v>29596601.571428545</v>
      </c>
      <c r="I102" s="7"/>
      <c r="J102" s="2" t="e">
        <f t="shared" si="14"/>
        <v>#N/A</v>
      </c>
      <c r="K102" s="2" t="e">
        <f t="shared" si="24"/>
        <v>#N/A</v>
      </c>
      <c r="L102" s="2">
        <f t="array" ref="L102">IF(COUNT($C103)=0,IF(COUNT($C102)=1,I102,SUM(L101+LOOKUP(2,1/(ISNUMBER($K$1:$K$194)),$K$1:$K$194))),I102)</f>
        <v>1354256.4285714275</v>
      </c>
      <c r="M102" s="8" t="e">
        <f t="shared" si="27"/>
        <v>#N/A</v>
      </c>
      <c r="N102" s="2" t="e">
        <f t="shared" si="15"/>
        <v>#N/A</v>
      </c>
      <c r="O102" s="2" t="e">
        <f t="shared" si="25"/>
        <v>#N/A</v>
      </c>
      <c r="P102" s="2">
        <v>468945.05512693524</v>
      </c>
      <c r="Q102" s="2">
        <f>IF(P102&gt;Graph!$G$1*1000,Graph!$G$1*1000,P102)</f>
        <v>420000</v>
      </c>
      <c r="R102" s="2">
        <f t="shared" si="16"/>
        <v>30950858</v>
      </c>
      <c r="S102" s="2">
        <f t="shared" si="17"/>
        <v>396582.14285714179</v>
      </c>
      <c r="T102" s="2">
        <f t="shared" si="18"/>
        <v>23417.857142857043</v>
      </c>
      <c r="U102" s="2">
        <f t="shared" si="19"/>
        <v>420000</v>
      </c>
      <c r="V102" s="2">
        <f t="shared" si="28"/>
        <v>1109805.4285714286</v>
      </c>
      <c r="W102" s="2">
        <f t="shared" si="20"/>
        <v>53437.714285714319</v>
      </c>
      <c r="X102" s="2">
        <f t="shared" si="6"/>
        <v>366562.28571428568</v>
      </c>
      <c r="Y102" s="2">
        <f t="shared" si="7"/>
        <v>29841052.571428604</v>
      </c>
      <c r="Z102" s="2" t="str">
        <f t="shared" si="8"/>
        <v>HERE</v>
      </c>
      <c r="AA102" s="2">
        <f>IF(Z102="HERE",Y102,AA101+Graph!$G$1*1000)</f>
        <v>29841052.571428604</v>
      </c>
      <c r="AB102" s="2">
        <f t="shared" si="21"/>
        <v>366562.28571428731</v>
      </c>
      <c r="AC102" s="2">
        <f t="shared" si="9"/>
        <v>1109805.4285714286</v>
      </c>
      <c r="AD102" s="3">
        <f t="shared" si="10"/>
        <v>29841052.571428604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6"/>
        <v>19229674.656521745</v>
      </c>
      <c r="AH102" s="3" t="e">
        <f t="shared" si="3"/>
        <v>#N/A</v>
      </c>
      <c r="AM102" s="6">
        <v>14600000</v>
      </c>
      <c r="AN102" s="6">
        <v>31800000</v>
      </c>
      <c r="AO102" s="6">
        <v>52800000</v>
      </c>
    </row>
    <row r="103" spans="1:56" ht="15.75" customHeight="1" x14ac:dyDescent="0.25">
      <c r="A103" s="1">
        <v>44279</v>
      </c>
      <c r="B103" s="2">
        <f t="shared" si="0"/>
        <v>26</v>
      </c>
      <c r="C103" s="7"/>
      <c r="D103" s="2" t="e">
        <f t="shared" si="12"/>
        <v>#N/A</v>
      </c>
      <c r="E103" s="2" t="e">
        <f t="shared" si="22"/>
        <v>#N/A</v>
      </c>
      <c r="F103" s="2">
        <v>450416.55938278139</v>
      </c>
      <c r="G103" s="2">
        <f t="shared" si="23"/>
        <v>396582.14285714284</v>
      </c>
      <c r="H103" s="2">
        <f t="shared" si="13"/>
        <v>29993183.714285687</v>
      </c>
      <c r="I103" s="7"/>
      <c r="J103" s="2" t="e">
        <f t="shared" si="14"/>
        <v>#N/A</v>
      </c>
      <c r="K103" s="2" t="e">
        <f t="shared" si="24"/>
        <v>#N/A</v>
      </c>
      <c r="L103" s="2">
        <f t="array" ref="L103">IF(COUNT($C104)=0,IF(COUNT($C103)=1,I103,SUM(L102+LOOKUP(2,1/(ISNUMBER($K$1:$K$194)),$K$1:$K$194))),I103)</f>
        <v>1377674.2857142845</v>
      </c>
      <c r="M103" s="8" t="e">
        <f t="shared" si="27"/>
        <v>#N/A</v>
      </c>
      <c r="N103" s="2" t="e">
        <f t="shared" si="15"/>
        <v>#N/A</v>
      </c>
      <c r="O103" s="2" t="e">
        <f t="shared" si="25"/>
        <v>#N/A</v>
      </c>
      <c r="P103" s="2">
        <v>470859.94888004661</v>
      </c>
      <c r="Q103" s="2">
        <f>IF(P103&gt;Graph!$G$1*1000,Graph!$G$1*1000,P103)</f>
        <v>420000</v>
      </c>
      <c r="R103" s="2">
        <f t="shared" si="16"/>
        <v>31370858</v>
      </c>
      <c r="S103" s="2">
        <f t="shared" si="17"/>
        <v>396582.14285714179</v>
      </c>
      <c r="T103" s="2">
        <f t="shared" si="18"/>
        <v>23417.857142857043</v>
      </c>
      <c r="U103" s="2">
        <f t="shared" si="19"/>
        <v>420000</v>
      </c>
      <c r="V103" s="2">
        <f t="shared" si="28"/>
        <v>1163243.1428571427</v>
      </c>
      <c r="W103" s="2">
        <f t="shared" si="20"/>
        <v>53437.714285714086</v>
      </c>
      <c r="X103" s="2">
        <f t="shared" si="6"/>
        <v>366562.28571428591</v>
      </c>
      <c r="Y103" s="2">
        <f t="shared" si="7"/>
        <v>30207614.857142892</v>
      </c>
      <c r="Z103" s="2" t="str">
        <f t="shared" si="8"/>
        <v>HERE</v>
      </c>
      <c r="AA103" s="2">
        <f>IF(Z103="HERE",Y103,AA102+Graph!$G$1*1000)</f>
        <v>30207614.857142892</v>
      </c>
      <c r="AB103" s="2">
        <f t="shared" si="21"/>
        <v>366562.28571428731</v>
      </c>
      <c r="AC103" s="2">
        <f t="shared" si="9"/>
        <v>1163243.1428571427</v>
      </c>
      <c r="AD103" s="3">
        <f t="shared" si="10"/>
        <v>30207614.857142892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6"/>
        <v>19599022.395652179</v>
      </c>
      <c r="AH103" s="3" t="e">
        <f t="shared" si="3"/>
        <v>#N/A</v>
      </c>
      <c r="AM103" s="6">
        <v>14600000</v>
      </c>
      <c r="AN103" s="6">
        <v>31800000</v>
      </c>
      <c r="AO103" s="6">
        <v>52800000</v>
      </c>
    </row>
    <row r="104" spans="1:56" ht="15.75" customHeight="1" x14ac:dyDescent="0.25">
      <c r="A104" s="1">
        <v>44280</v>
      </c>
      <c r="B104" s="2">
        <f t="shared" si="0"/>
        <v>27</v>
      </c>
      <c r="C104" s="7"/>
      <c r="D104" s="2" t="e">
        <f t="shared" si="12"/>
        <v>#N/A</v>
      </c>
      <c r="E104" s="2" t="e">
        <f t="shared" si="22"/>
        <v>#N/A</v>
      </c>
      <c r="F104" s="2">
        <v>452017.78128421307</v>
      </c>
      <c r="G104" s="2">
        <f t="shared" si="23"/>
        <v>396582.14285714284</v>
      </c>
      <c r="H104" s="2">
        <f t="shared" si="13"/>
        <v>30389765.857142828</v>
      </c>
      <c r="I104" s="7"/>
      <c r="J104" s="2" t="e">
        <f t="shared" si="14"/>
        <v>#N/A</v>
      </c>
      <c r="K104" s="2" t="e">
        <f t="shared" si="24"/>
        <v>#N/A</v>
      </c>
      <c r="L104" s="2">
        <f t="array" ref="L104">IF(COUNT($C105)=0,IF(COUNT($C104)=1,I104,SUM(L103+LOOKUP(2,1/(ISNUMBER($K$1:$K$194)),$K$1:$K$194))),I104)</f>
        <v>1401092.1428571416</v>
      </c>
      <c r="M104" s="8" t="e">
        <f t="shared" si="27"/>
        <v>#N/A</v>
      </c>
      <c r="N104" s="2" t="e">
        <f t="shared" si="15"/>
        <v>#N/A</v>
      </c>
      <c r="O104" s="2" t="e">
        <f t="shared" si="25"/>
        <v>#N/A</v>
      </c>
      <c r="P104" s="2">
        <v>472774.84263315797</v>
      </c>
      <c r="Q104" s="2">
        <f>IF(P104&gt;Graph!$G$1*1000,Graph!$G$1*1000,P104)</f>
        <v>420000</v>
      </c>
      <c r="R104" s="2">
        <f t="shared" si="16"/>
        <v>31790858</v>
      </c>
      <c r="S104" s="2">
        <f t="shared" si="17"/>
        <v>396582.14285714179</v>
      </c>
      <c r="T104" s="2">
        <f t="shared" si="18"/>
        <v>23417.857142857043</v>
      </c>
      <c r="U104" s="2">
        <f t="shared" si="19"/>
        <v>420000</v>
      </c>
      <c r="V104" s="2">
        <f t="shared" si="28"/>
        <v>1216680.857142857</v>
      </c>
      <c r="W104" s="2">
        <f t="shared" si="20"/>
        <v>53437.714285714319</v>
      </c>
      <c r="X104" s="2">
        <f t="shared" si="6"/>
        <v>366562.28571428568</v>
      </c>
      <c r="Y104" s="2">
        <f t="shared" si="7"/>
        <v>30574177.142857179</v>
      </c>
      <c r="Z104" s="2" t="str">
        <f t="shared" si="8"/>
        <v>HERE</v>
      </c>
      <c r="AA104" s="2">
        <f>IF(Z104="HERE",Y104,AA103+Graph!$G$1*1000)</f>
        <v>30574177.142857179</v>
      </c>
      <c r="AB104" s="2">
        <f t="shared" si="21"/>
        <v>366562.28571428731</v>
      </c>
      <c r="AC104" s="2">
        <f t="shared" si="9"/>
        <v>1216680.857142857</v>
      </c>
      <c r="AD104" s="3">
        <f t="shared" si="10"/>
        <v>30574177.142857179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6"/>
        <v>19968370.134782616</v>
      </c>
      <c r="AH104" s="3" t="e">
        <f t="shared" si="3"/>
        <v>#N/A</v>
      </c>
      <c r="AM104" s="6">
        <v>14600000</v>
      </c>
      <c r="AN104" s="6">
        <v>31800000</v>
      </c>
      <c r="AO104" s="6">
        <v>52800000</v>
      </c>
    </row>
    <row r="105" spans="1:56" ht="15.75" customHeight="1" x14ac:dyDescent="0.25">
      <c r="A105" s="1">
        <v>44281</v>
      </c>
      <c r="B105" s="2">
        <f t="shared" si="0"/>
        <v>28</v>
      </c>
      <c r="C105" s="7"/>
      <c r="D105" s="2" t="e">
        <f t="shared" si="12"/>
        <v>#N/A</v>
      </c>
      <c r="E105" s="2" t="e">
        <f t="shared" si="22"/>
        <v>#N/A</v>
      </c>
      <c r="F105" s="2">
        <v>453619.00318565965</v>
      </c>
      <c r="G105" s="2">
        <f t="shared" si="23"/>
        <v>396582.14285714284</v>
      </c>
      <c r="H105" s="2">
        <f t="shared" si="13"/>
        <v>30786347.99999997</v>
      </c>
      <c r="I105" s="7"/>
      <c r="J105" s="2" t="e">
        <f t="shared" si="14"/>
        <v>#N/A</v>
      </c>
      <c r="K105" s="2" t="e">
        <f t="shared" si="24"/>
        <v>#N/A</v>
      </c>
      <c r="L105" s="2">
        <f t="array" ref="L105">IF(COUNT($C106)=0,IF(COUNT($C105)=1,I105,SUM(L104+LOOKUP(2,1/(ISNUMBER($K$1:$K$194)),$K$1:$K$194))),I105)</f>
        <v>1424509.9999999986</v>
      </c>
      <c r="M105" s="8" t="e">
        <f t="shared" si="27"/>
        <v>#N/A</v>
      </c>
      <c r="N105" s="2" t="e">
        <f t="shared" si="15"/>
        <v>#N/A</v>
      </c>
      <c r="O105" s="2" t="e">
        <f t="shared" si="25"/>
        <v>#N/A</v>
      </c>
      <c r="P105" s="2">
        <v>474689.73638626933</v>
      </c>
      <c r="Q105" s="2">
        <f>IF(P105&gt;Graph!$G$1*1000,Graph!$G$1*1000,P105)</f>
        <v>420000</v>
      </c>
      <c r="R105" s="2">
        <f t="shared" si="16"/>
        <v>32210858</v>
      </c>
      <c r="S105" s="2">
        <f t="shared" si="17"/>
        <v>396582.14285714179</v>
      </c>
      <c r="T105" s="2">
        <f t="shared" si="18"/>
        <v>23417.857142857043</v>
      </c>
      <c r="U105" s="2">
        <f t="shared" si="19"/>
        <v>420000</v>
      </c>
      <c r="V105" s="2">
        <f t="shared" si="28"/>
        <v>1270118.5714285714</v>
      </c>
      <c r="W105" s="2">
        <f t="shared" si="20"/>
        <v>53437.714285714319</v>
      </c>
      <c r="X105" s="2">
        <f t="shared" si="6"/>
        <v>366562.28571428568</v>
      </c>
      <c r="Y105" s="2">
        <f t="shared" si="7"/>
        <v>30940739.428571466</v>
      </c>
      <c r="Z105" s="2" t="str">
        <f t="shared" si="8"/>
        <v>HERE</v>
      </c>
      <c r="AA105" s="2">
        <f>IF(Z105="HERE",Y105,AA104+Graph!$G$1*1000)</f>
        <v>30940739.428571466</v>
      </c>
      <c r="AB105" s="2">
        <f t="shared" si="21"/>
        <v>366562.28571428731</v>
      </c>
      <c r="AC105" s="2">
        <f t="shared" si="9"/>
        <v>1270118.5714285714</v>
      </c>
      <c r="AD105" s="3">
        <f t="shared" si="10"/>
        <v>30940739.428571466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6"/>
        <v>20337717.873913053</v>
      </c>
      <c r="AH105" s="3" t="e">
        <f t="shared" si="3"/>
        <v>#N/A</v>
      </c>
      <c r="AM105" s="6">
        <v>14600000</v>
      </c>
      <c r="AN105" s="6">
        <v>31800000</v>
      </c>
      <c r="AO105" s="6">
        <v>52800000</v>
      </c>
    </row>
    <row r="106" spans="1:56" ht="15.75" customHeight="1" x14ac:dyDescent="0.25">
      <c r="A106" s="1">
        <v>44282</v>
      </c>
      <c r="B106" s="2">
        <f t="shared" si="0"/>
        <v>29</v>
      </c>
      <c r="C106" s="7"/>
      <c r="D106" s="2" t="e">
        <f t="shared" si="12"/>
        <v>#N/A</v>
      </c>
      <c r="E106" s="2" t="e">
        <f t="shared" si="22"/>
        <v>#N/A</v>
      </c>
      <c r="F106" s="2">
        <v>455220.22508710623</v>
      </c>
      <c r="G106" s="2">
        <f t="shared" si="23"/>
        <v>396582.14285714284</v>
      </c>
      <c r="H106" s="2">
        <f t="shared" si="13"/>
        <v>31182930.142857112</v>
      </c>
      <c r="I106" s="7"/>
      <c r="J106" s="2" t="e">
        <f t="shared" si="14"/>
        <v>#N/A</v>
      </c>
      <c r="K106" s="2" t="e">
        <f t="shared" si="24"/>
        <v>#N/A</v>
      </c>
      <c r="L106" s="2">
        <f t="array" ref="L106">IF(COUNT($C107)=0,IF(COUNT($C106)=1,I106,SUM(L105+LOOKUP(2,1/(ISNUMBER($K$1:$K$194)),$K$1:$K$194))),I106)</f>
        <v>1447927.8571428556</v>
      </c>
      <c r="M106" s="8" t="e">
        <f t="shared" si="27"/>
        <v>#N/A</v>
      </c>
      <c r="N106" s="2" t="e">
        <f t="shared" si="15"/>
        <v>#N/A</v>
      </c>
      <c r="O106" s="2" t="e">
        <f t="shared" si="25"/>
        <v>#N/A</v>
      </c>
      <c r="P106" s="2">
        <v>476604.63013938069</v>
      </c>
      <c r="Q106" s="2">
        <f>IF(P106&gt;Graph!$G$1*1000,Graph!$G$1*1000,P106)</f>
        <v>420000</v>
      </c>
      <c r="R106" s="2">
        <f t="shared" si="16"/>
        <v>32630858</v>
      </c>
      <c r="S106" s="2">
        <f t="shared" si="17"/>
        <v>396582.14285714179</v>
      </c>
      <c r="T106" s="2">
        <f t="shared" si="18"/>
        <v>23417.857142857043</v>
      </c>
      <c r="U106" s="2">
        <f t="shared" si="19"/>
        <v>420000</v>
      </c>
      <c r="V106" s="2">
        <f t="shared" si="28"/>
        <v>1323556.2857142857</v>
      </c>
      <c r="W106" s="2">
        <f t="shared" si="20"/>
        <v>53437.714285714319</v>
      </c>
      <c r="X106" s="2">
        <f t="shared" si="6"/>
        <v>366562.28571428568</v>
      </c>
      <c r="Y106" s="2">
        <f t="shared" si="7"/>
        <v>31307301.714285754</v>
      </c>
      <c r="Z106" s="2" t="str">
        <f t="shared" si="8"/>
        <v>HERE</v>
      </c>
      <c r="AA106" s="2">
        <f>IF(Z106="HERE",Y106,AA105+Graph!$G$1*1000)</f>
        <v>31307301.714285754</v>
      </c>
      <c r="AB106" s="2">
        <f t="shared" si="21"/>
        <v>366562.28571428731</v>
      </c>
      <c r="AC106" s="2">
        <f t="shared" si="9"/>
        <v>1323556.2857142857</v>
      </c>
      <c r="AD106" s="3">
        <f t="shared" si="10"/>
        <v>31307301.714285754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6"/>
        <v>20707065.613043491</v>
      </c>
      <c r="AH106" s="3" t="e">
        <f t="shared" si="3"/>
        <v>#N/A</v>
      </c>
      <c r="AM106" s="6">
        <v>14600000</v>
      </c>
      <c r="AN106" s="6">
        <v>31800000</v>
      </c>
      <c r="AO106" s="6">
        <v>52800000</v>
      </c>
    </row>
    <row r="107" spans="1:56" ht="15.75" customHeight="1" x14ac:dyDescent="0.25">
      <c r="A107" s="1">
        <v>44283</v>
      </c>
      <c r="B107" s="2">
        <f t="shared" si="0"/>
        <v>30</v>
      </c>
      <c r="C107" s="7"/>
      <c r="D107" s="2" t="e">
        <f t="shared" si="12"/>
        <v>#N/A</v>
      </c>
      <c r="E107" s="2" t="e">
        <f t="shared" si="22"/>
        <v>#N/A</v>
      </c>
      <c r="F107" s="2">
        <v>456821.44698855281</v>
      </c>
      <c r="G107" s="2">
        <f t="shared" si="23"/>
        <v>396582.14285714284</v>
      </c>
      <c r="H107" s="2">
        <f t="shared" si="13"/>
        <v>31579512.285714254</v>
      </c>
      <c r="I107" s="7"/>
      <c r="J107" s="2" t="e">
        <f t="shared" si="14"/>
        <v>#N/A</v>
      </c>
      <c r="K107" s="2" t="e">
        <f t="shared" si="24"/>
        <v>#N/A</v>
      </c>
      <c r="L107" s="2">
        <f t="array" ref="L107">IF(COUNT($C108)=0,IF(COUNT($C107)=1,I107,SUM(L106+LOOKUP(2,1/(ISNUMBER($K$1:$K$194)),$K$1:$K$194))),I107)</f>
        <v>1471345.7142857127</v>
      </c>
      <c r="M107" s="8" t="e">
        <f t="shared" si="27"/>
        <v>#N/A</v>
      </c>
      <c r="N107" s="2" t="e">
        <f t="shared" si="15"/>
        <v>#N/A</v>
      </c>
      <c r="O107" s="2" t="e">
        <f t="shared" si="25"/>
        <v>#N/A</v>
      </c>
      <c r="P107" s="2">
        <v>478519.52389249206</v>
      </c>
      <c r="Q107" s="2">
        <f>IF(P107&gt;Graph!$G$1*1000,Graph!$G$1*1000,P107)</f>
        <v>420000</v>
      </c>
      <c r="R107" s="2">
        <f t="shared" si="16"/>
        <v>33050858</v>
      </c>
      <c r="S107" s="2">
        <f t="shared" si="17"/>
        <v>396582.14285714179</v>
      </c>
      <c r="T107" s="2">
        <f t="shared" si="18"/>
        <v>23417.857142857043</v>
      </c>
      <c r="U107" s="2">
        <f t="shared" si="19"/>
        <v>420000</v>
      </c>
      <c r="V107" s="2">
        <f t="shared" si="28"/>
        <v>1376994</v>
      </c>
      <c r="W107" s="2">
        <f t="shared" si="20"/>
        <v>53437.714285714319</v>
      </c>
      <c r="X107" s="2">
        <f t="shared" si="6"/>
        <v>366562.28571428568</v>
      </c>
      <c r="Y107" s="2">
        <f t="shared" si="7"/>
        <v>31673864.000000041</v>
      </c>
      <c r="Z107" s="2" t="str">
        <f t="shared" si="8"/>
        <v>HERE</v>
      </c>
      <c r="AA107" s="2">
        <f>IF(Z107="HERE",Y107,AA106+Graph!$G$1*1000)</f>
        <v>31673864.000000041</v>
      </c>
      <c r="AB107" s="2">
        <f t="shared" si="21"/>
        <v>366562.28571428731</v>
      </c>
      <c r="AC107" s="2">
        <f t="shared" si="9"/>
        <v>1376994</v>
      </c>
      <c r="AD107" s="3">
        <f t="shared" si="10"/>
        <v>31673864.000000041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6"/>
        <v>21076413.352173924</v>
      </c>
      <c r="AH107" s="3" t="e">
        <f t="shared" si="3"/>
        <v>#N/A</v>
      </c>
      <c r="AM107" s="6">
        <v>14600000</v>
      </c>
      <c r="AN107" s="6">
        <v>31800000</v>
      </c>
      <c r="AO107" s="6">
        <v>52800000</v>
      </c>
    </row>
    <row r="108" spans="1:56" ht="15.75" customHeight="1" x14ac:dyDescent="0.25">
      <c r="A108" s="1">
        <v>44284</v>
      </c>
      <c r="B108" s="2">
        <f t="shared" si="0"/>
        <v>31</v>
      </c>
      <c r="C108" s="7"/>
      <c r="D108" s="2" t="e">
        <f t="shared" si="12"/>
        <v>#N/A</v>
      </c>
      <c r="E108" s="2" t="e">
        <f t="shared" si="22"/>
        <v>#N/A</v>
      </c>
      <c r="F108" s="2">
        <v>458422.66888998449</v>
      </c>
      <c r="G108" s="2">
        <f t="shared" si="23"/>
        <v>396582.14285714284</v>
      </c>
      <c r="H108" s="2">
        <f t="shared" si="13"/>
        <v>31976094.428571396</v>
      </c>
      <c r="I108" s="7"/>
      <c r="J108" s="2" t="e">
        <f t="shared" si="14"/>
        <v>#N/A</v>
      </c>
      <c r="K108" s="2" t="e">
        <f t="shared" si="24"/>
        <v>#N/A</v>
      </c>
      <c r="L108" s="2">
        <f t="array" ref="L108">IF(COUNT($C109)=0,IF(COUNT($C108)=1,I108,SUM(L107+LOOKUP(2,1/(ISNUMBER($K$1:$K$194)),$K$1:$K$194))),I108)</f>
        <v>1494763.5714285697</v>
      </c>
      <c r="M108" s="8" t="e">
        <f t="shared" si="27"/>
        <v>#N/A</v>
      </c>
      <c r="N108" s="2" t="e">
        <f t="shared" si="15"/>
        <v>#N/A</v>
      </c>
      <c r="O108" s="2" t="e">
        <f t="shared" si="25"/>
        <v>#N/A</v>
      </c>
      <c r="P108" s="2">
        <v>480434.41764560342</v>
      </c>
      <c r="Q108" s="2">
        <f>IF(P108&gt;Graph!$G$1*1000,Graph!$G$1*1000,P108)</f>
        <v>420000</v>
      </c>
      <c r="R108" s="2">
        <f t="shared" si="16"/>
        <v>33470858</v>
      </c>
      <c r="S108" s="2">
        <f t="shared" si="17"/>
        <v>396582.14285714179</v>
      </c>
      <c r="T108" s="2">
        <f t="shared" si="18"/>
        <v>23417.857142857043</v>
      </c>
      <c r="U108" s="2">
        <f t="shared" si="19"/>
        <v>420000</v>
      </c>
      <c r="V108" s="2">
        <f t="shared" si="28"/>
        <v>1508825.75</v>
      </c>
      <c r="W108" s="2">
        <f t="shared" si="20"/>
        <v>131831.75</v>
      </c>
      <c r="X108" s="2">
        <f t="shared" si="6"/>
        <v>288168.25</v>
      </c>
      <c r="Y108" s="2">
        <f t="shared" si="7"/>
        <v>31962032.250000041</v>
      </c>
      <c r="Z108" s="2" t="str">
        <f t="shared" si="8"/>
        <v>HERE</v>
      </c>
      <c r="AA108" s="2">
        <f>IF(Z108="HERE",Y108,AA107+Graph!$G$1*1000)</f>
        <v>31962032.250000041</v>
      </c>
      <c r="AB108" s="2">
        <f t="shared" si="21"/>
        <v>288168.25</v>
      </c>
      <c r="AC108" s="2">
        <f t="shared" si="9"/>
        <v>1508825.75</v>
      </c>
      <c r="AD108" s="3">
        <f t="shared" si="10"/>
        <v>31962032.250000041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6"/>
        <v>21445761.091304358</v>
      </c>
      <c r="AH108" s="3" t="e">
        <f t="shared" si="3"/>
        <v>#N/A</v>
      </c>
      <c r="AM108" s="6">
        <v>14600000</v>
      </c>
      <c r="AN108" s="6">
        <v>31800000</v>
      </c>
      <c r="AO108" s="6">
        <v>52800000</v>
      </c>
    </row>
    <row r="109" spans="1:56" ht="15.75" customHeight="1" x14ac:dyDescent="0.25">
      <c r="A109" s="1">
        <v>44285</v>
      </c>
      <c r="B109" s="2">
        <f t="shared" si="0"/>
        <v>32</v>
      </c>
      <c r="C109" s="7"/>
      <c r="D109" s="2" t="e">
        <f t="shared" si="12"/>
        <v>#N/A</v>
      </c>
      <c r="E109" s="2" t="e">
        <f t="shared" si="22"/>
        <v>#N/A</v>
      </c>
      <c r="F109" s="2">
        <v>460023.89079143107</v>
      </c>
      <c r="G109" s="2">
        <f t="shared" si="23"/>
        <v>396582.14285714284</v>
      </c>
      <c r="H109" s="2">
        <f t="shared" si="13"/>
        <v>32372676.571428537</v>
      </c>
      <c r="I109" s="7"/>
      <c r="J109" s="2" t="e">
        <f t="shared" si="14"/>
        <v>#N/A</v>
      </c>
      <c r="K109" s="2" t="e">
        <f t="shared" si="24"/>
        <v>#N/A</v>
      </c>
      <c r="L109" s="2">
        <f t="array" ref="L109">IF(COUNT($C110)=0,IF(COUNT($C109)=1,I109,SUM(L108+LOOKUP(2,1/(ISNUMBER($K$1:$K$194)),$K$1:$K$194))),I109)</f>
        <v>1518181.4285714268</v>
      </c>
      <c r="M109" s="8" t="e">
        <f t="shared" si="27"/>
        <v>#N/A</v>
      </c>
      <c r="N109" s="2" t="e">
        <f t="shared" si="15"/>
        <v>#N/A</v>
      </c>
      <c r="O109" s="2" t="e">
        <f t="shared" si="25"/>
        <v>#N/A</v>
      </c>
      <c r="P109" s="2">
        <v>482349.31139871478</v>
      </c>
      <c r="Q109" s="2">
        <f>IF(P109&gt;Graph!$G$1*1000,Graph!$G$1*1000,P109)</f>
        <v>420000</v>
      </c>
      <c r="R109" s="2">
        <f t="shared" si="16"/>
        <v>33890858</v>
      </c>
      <c r="S109" s="2">
        <f t="shared" si="17"/>
        <v>396582.14285714179</v>
      </c>
      <c r="T109" s="2">
        <f t="shared" si="18"/>
        <v>23417.857142857043</v>
      </c>
      <c r="U109" s="2">
        <f t="shared" si="19"/>
        <v>420000</v>
      </c>
      <c r="V109" s="2">
        <f t="shared" si="28"/>
        <v>1640657.5</v>
      </c>
      <c r="W109" s="2">
        <f t="shared" si="20"/>
        <v>131831.75</v>
      </c>
      <c r="X109" s="2">
        <f t="shared" si="6"/>
        <v>288168.25</v>
      </c>
      <c r="Y109" s="2">
        <f t="shared" si="7"/>
        <v>32250200.500000041</v>
      </c>
      <c r="Z109" s="2" t="str">
        <f t="shared" si="8"/>
        <v>HERE</v>
      </c>
      <c r="AA109" s="2">
        <f>IF(Z109="HERE",Y109,AA108+Graph!$G$1*1000)</f>
        <v>32250200.500000041</v>
      </c>
      <c r="AB109" s="2">
        <f t="shared" si="21"/>
        <v>288168.25</v>
      </c>
      <c r="AC109" s="2">
        <f t="shared" si="9"/>
        <v>1640657.5</v>
      </c>
      <c r="AD109" s="3">
        <f t="shared" si="10"/>
        <v>32250200.500000041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6"/>
        <v>21815108.830434795</v>
      </c>
      <c r="AH109" s="3" t="e">
        <f t="shared" si="3"/>
        <v>#N/A</v>
      </c>
      <c r="AM109" s="6">
        <v>14600000</v>
      </c>
      <c r="AN109" s="6">
        <v>31800000</v>
      </c>
      <c r="AO109" s="6">
        <v>52800000</v>
      </c>
    </row>
    <row r="110" spans="1:56" ht="15.75" customHeight="1" x14ac:dyDescent="0.25">
      <c r="A110" s="1">
        <v>44286</v>
      </c>
      <c r="B110" s="2">
        <f t="shared" si="0"/>
        <v>33</v>
      </c>
      <c r="C110" s="7"/>
      <c r="D110" s="2" t="e">
        <f t="shared" si="12"/>
        <v>#N/A</v>
      </c>
      <c r="E110" s="2" t="e">
        <f t="shared" si="22"/>
        <v>#N/A</v>
      </c>
      <c r="F110" s="2">
        <v>461625.11269287765</v>
      </c>
      <c r="G110" s="2">
        <f t="shared" si="23"/>
        <v>396582.14285714284</v>
      </c>
      <c r="H110" s="2">
        <f t="shared" si="13"/>
        <v>32769258.714285679</v>
      </c>
      <c r="I110" s="7"/>
      <c r="J110" s="2" t="e">
        <f t="shared" si="14"/>
        <v>#N/A</v>
      </c>
      <c r="K110" s="2" t="e">
        <f t="shared" si="24"/>
        <v>#N/A</v>
      </c>
      <c r="L110" s="2">
        <f t="array" ref="L110">IF(COUNT($C111)=0,IF(COUNT($C110)=1,I110,SUM(L109+LOOKUP(2,1/(ISNUMBER($K$1:$K$194)),$K$1:$K$194))),I110)</f>
        <v>1541599.2857142838</v>
      </c>
      <c r="M110" s="8" t="e">
        <f t="shared" si="27"/>
        <v>#N/A</v>
      </c>
      <c r="N110" s="2" t="e">
        <f t="shared" si="15"/>
        <v>#N/A</v>
      </c>
      <c r="O110" s="2" t="e">
        <f t="shared" si="25"/>
        <v>#N/A</v>
      </c>
      <c r="P110" s="2">
        <v>484264.20515182614</v>
      </c>
      <c r="Q110" s="2">
        <f>IF(P110&gt;Graph!$G$1*1000,Graph!$G$1*1000,P110)</f>
        <v>420000</v>
      </c>
      <c r="R110" s="2">
        <f t="shared" si="16"/>
        <v>34310858</v>
      </c>
      <c r="S110" s="2">
        <f t="shared" si="17"/>
        <v>396582.14285714179</v>
      </c>
      <c r="T110" s="2">
        <f t="shared" si="18"/>
        <v>23417.857142857043</v>
      </c>
      <c r="U110" s="2">
        <f t="shared" si="19"/>
        <v>420000</v>
      </c>
      <c r="V110" s="2">
        <f t="shared" si="28"/>
        <v>1772489.25</v>
      </c>
      <c r="W110" s="2">
        <f t="shared" si="20"/>
        <v>131831.75</v>
      </c>
      <c r="X110" s="2">
        <f t="shared" si="6"/>
        <v>288168.25</v>
      </c>
      <c r="Y110" s="2">
        <f t="shared" si="7"/>
        <v>32538368.750000041</v>
      </c>
      <c r="Z110" s="2" t="str">
        <f t="shared" si="8"/>
        <v>HERE</v>
      </c>
      <c r="AA110" s="2">
        <f>IF(Z110="HERE",Y110,AA109+Graph!$G$1*1000)</f>
        <v>32538368.750000041</v>
      </c>
      <c r="AB110" s="2">
        <f t="shared" si="21"/>
        <v>288168.25</v>
      </c>
      <c r="AC110" s="2">
        <f t="shared" si="9"/>
        <v>1772489.25</v>
      </c>
      <c r="AD110" s="3">
        <f t="shared" si="10"/>
        <v>32538368.750000041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6"/>
        <v>22184456.569565233</v>
      </c>
      <c r="AH110" s="3" t="e">
        <f t="shared" si="3"/>
        <v>#N/A</v>
      </c>
      <c r="AM110" s="6">
        <v>14600000</v>
      </c>
      <c r="AN110" s="6">
        <v>31800000</v>
      </c>
      <c r="AO110" s="6">
        <v>52800000</v>
      </c>
    </row>
    <row r="111" spans="1:56" ht="15.75" customHeight="1" x14ac:dyDescent="0.25">
      <c r="A111" s="1">
        <v>44287</v>
      </c>
      <c r="B111" s="2">
        <f t="shared" si="0"/>
        <v>34</v>
      </c>
      <c r="C111" s="7"/>
      <c r="D111" s="2" t="e">
        <f t="shared" si="12"/>
        <v>#N/A</v>
      </c>
      <c r="E111" s="2" t="e">
        <f t="shared" si="22"/>
        <v>#N/A</v>
      </c>
      <c r="F111" s="2">
        <v>463226.33459432423</v>
      </c>
      <c r="G111" s="2">
        <f t="shared" si="23"/>
        <v>396582.14285714284</v>
      </c>
      <c r="H111" s="2">
        <f t="shared" si="13"/>
        <v>33165840.857142821</v>
      </c>
      <c r="I111" s="7"/>
      <c r="J111" s="2" t="e">
        <f t="shared" si="14"/>
        <v>#N/A</v>
      </c>
      <c r="K111" s="2" t="e">
        <f t="shared" si="24"/>
        <v>#N/A</v>
      </c>
      <c r="L111" s="2">
        <f t="array" ref="L111">IF(COUNT($C112)=0,IF(COUNT($C111)=1,I111,SUM(L110+LOOKUP(2,1/(ISNUMBER($K$1:$K$194)),$K$1:$K$194))),I111)</f>
        <v>1565017.1428571409</v>
      </c>
      <c r="M111" s="8" t="e">
        <f t="shared" si="27"/>
        <v>#N/A</v>
      </c>
      <c r="N111" s="2" t="e">
        <f t="shared" si="15"/>
        <v>#N/A</v>
      </c>
      <c r="O111" s="2" t="e">
        <f t="shared" si="25"/>
        <v>#N/A</v>
      </c>
      <c r="P111" s="2">
        <v>486179.09890493751</v>
      </c>
      <c r="Q111" s="2">
        <f>IF(P111&gt;Graph!$G$1*1000,Graph!$G$1*1000,P111)</f>
        <v>420000</v>
      </c>
      <c r="R111" s="2">
        <f t="shared" si="16"/>
        <v>34730858</v>
      </c>
      <c r="S111" s="2">
        <f t="shared" si="17"/>
        <v>396582.14285714179</v>
      </c>
      <c r="T111" s="2">
        <f t="shared" si="18"/>
        <v>23417.857142857043</v>
      </c>
      <c r="U111" s="2">
        <f t="shared" si="19"/>
        <v>420000</v>
      </c>
      <c r="V111" s="2">
        <f t="shared" si="28"/>
        <v>1904321</v>
      </c>
      <c r="W111" s="2">
        <f t="shared" si="20"/>
        <v>131831.75</v>
      </c>
      <c r="X111" s="2">
        <f t="shared" si="6"/>
        <v>288168.25</v>
      </c>
      <c r="Y111" s="2">
        <f t="shared" si="7"/>
        <v>32826537.000000041</v>
      </c>
      <c r="Z111" s="2" t="str">
        <f t="shared" si="8"/>
        <v>HERE</v>
      </c>
      <c r="AA111" s="2">
        <f>IF(Z111="HERE",Y111,AA110+Graph!$G$1*1000)</f>
        <v>32826537.000000041</v>
      </c>
      <c r="AB111" s="2">
        <f t="shared" si="21"/>
        <v>288168.25</v>
      </c>
      <c r="AC111" s="2">
        <f t="shared" si="9"/>
        <v>1904321</v>
      </c>
      <c r="AD111" s="3">
        <f t="shared" si="10"/>
        <v>32826537.000000041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6"/>
        <v>22553804.30869567</v>
      </c>
      <c r="AH111" s="3" t="e">
        <f t="shared" si="3"/>
        <v>#N/A</v>
      </c>
      <c r="AM111" s="6">
        <v>14600000</v>
      </c>
      <c r="AN111" s="6">
        <v>31800000</v>
      </c>
      <c r="AO111" s="6">
        <v>52800000</v>
      </c>
    </row>
    <row r="112" spans="1:56" ht="15.75" customHeight="1" x14ac:dyDescent="0.25">
      <c r="A112" s="1">
        <v>44288</v>
      </c>
      <c r="B112" s="2">
        <f t="shared" si="0"/>
        <v>35</v>
      </c>
      <c r="C112" s="7"/>
      <c r="D112" s="2" t="e">
        <f t="shared" si="12"/>
        <v>#N/A</v>
      </c>
      <c r="E112" s="2" t="e">
        <f t="shared" si="22"/>
        <v>#N/A</v>
      </c>
      <c r="F112" s="2">
        <v>464827.55649577081</v>
      </c>
      <c r="G112" s="2">
        <f t="shared" si="23"/>
        <v>396582.14285714284</v>
      </c>
      <c r="H112" s="2">
        <f t="shared" si="13"/>
        <v>33562422.999999963</v>
      </c>
      <c r="I112" s="7"/>
      <c r="J112" s="2" t="e">
        <f t="shared" si="14"/>
        <v>#N/A</v>
      </c>
      <c r="K112" s="2" t="e">
        <f t="shared" si="24"/>
        <v>#N/A</v>
      </c>
      <c r="L112" s="2">
        <f t="array" ref="L112">IF(COUNT($C113)=0,IF(COUNT($C112)=1,I112,SUM(L111+LOOKUP(2,1/(ISNUMBER($K$1:$K$194)),$K$1:$K$194))),I112)</f>
        <v>1588434.9999999979</v>
      </c>
      <c r="M112" s="8" t="e">
        <f t="shared" si="27"/>
        <v>#N/A</v>
      </c>
      <c r="N112" s="2" t="e">
        <f t="shared" si="15"/>
        <v>#N/A</v>
      </c>
      <c r="O112" s="2" t="e">
        <f t="shared" si="25"/>
        <v>#N/A</v>
      </c>
      <c r="P112" s="2">
        <v>488093.99265804887</v>
      </c>
      <c r="Q112" s="2">
        <f>IF(P112&gt;Graph!$G$1*1000,Graph!$G$1*1000,P112)</f>
        <v>420000</v>
      </c>
      <c r="R112" s="2">
        <f t="shared" si="16"/>
        <v>35150858</v>
      </c>
      <c r="S112" s="2">
        <f t="shared" si="17"/>
        <v>396582.14285714179</v>
      </c>
      <c r="T112" s="2">
        <f t="shared" si="18"/>
        <v>23417.857142857043</v>
      </c>
      <c r="U112" s="2">
        <f t="shared" si="19"/>
        <v>420000</v>
      </c>
      <c r="V112" s="2">
        <f t="shared" si="28"/>
        <v>2036152.75</v>
      </c>
      <c r="W112" s="2">
        <f t="shared" si="20"/>
        <v>131831.75</v>
      </c>
      <c r="X112" s="2">
        <f t="shared" si="6"/>
        <v>288168.25</v>
      </c>
      <c r="Y112" s="2">
        <f t="shared" si="7"/>
        <v>33114705.250000041</v>
      </c>
      <c r="Z112" s="2" t="str">
        <f t="shared" si="8"/>
        <v>HERE</v>
      </c>
      <c r="AA112" s="2">
        <f>IF(Z112="HERE",Y112,AA111+Graph!$G$1*1000)</f>
        <v>33114705.250000041</v>
      </c>
      <c r="AB112" s="2">
        <f t="shared" si="21"/>
        <v>288168.25</v>
      </c>
      <c r="AC112" s="2">
        <f t="shared" si="9"/>
        <v>2036152.75</v>
      </c>
      <c r="AD112" s="3">
        <f t="shared" si="10"/>
        <v>33114705.250000041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6"/>
        <v>22923152.047826104</v>
      </c>
      <c r="AH112" s="3" t="e">
        <f t="shared" si="3"/>
        <v>#N/A</v>
      </c>
      <c r="AM112" s="6">
        <v>14600000</v>
      </c>
      <c r="AN112" s="6">
        <v>31800000</v>
      </c>
      <c r="AO112" s="6">
        <v>52800000</v>
      </c>
    </row>
    <row r="113" spans="1:56" ht="15.75" customHeight="1" x14ac:dyDescent="0.25">
      <c r="A113" s="1">
        <v>44289</v>
      </c>
      <c r="B113" s="2">
        <f t="shared" si="0"/>
        <v>36</v>
      </c>
      <c r="C113" s="7"/>
      <c r="D113" s="2" t="e">
        <f t="shared" si="12"/>
        <v>#N/A</v>
      </c>
      <c r="E113" s="2" t="e">
        <f t="shared" si="22"/>
        <v>#N/A</v>
      </c>
      <c r="F113" s="2">
        <v>466428.77839720249</v>
      </c>
      <c r="G113" s="2">
        <f t="shared" si="23"/>
        <v>396582.14285714284</v>
      </c>
      <c r="H113" s="2">
        <f t="shared" si="13"/>
        <v>33959005.142857105</v>
      </c>
      <c r="I113" s="7"/>
      <c r="J113" s="2" t="e">
        <f t="shared" si="14"/>
        <v>#N/A</v>
      </c>
      <c r="K113" s="2" t="e">
        <f t="shared" si="24"/>
        <v>#N/A</v>
      </c>
      <c r="L113" s="2">
        <f t="array" ref="L113">IF(COUNT($C114)=0,IF(COUNT($C113)=1,I113,SUM(L112+LOOKUP(2,1/(ISNUMBER($K$1:$K$194)),$K$1:$K$194))),I113)</f>
        <v>1611852.8571428549</v>
      </c>
      <c r="M113" s="8" t="e">
        <f t="shared" si="27"/>
        <v>#N/A</v>
      </c>
      <c r="N113" s="2" t="e">
        <f t="shared" si="15"/>
        <v>#N/A</v>
      </c>
      <c r="O113" s="2" t="e">
        <f t="shared" si="25"/>
        <v>#N/A</v>
      </c>
      <c r="P113" s="2">
        <v>490008.88641116023</v>
      </c>
      <c r="Q113" s="2">
        <f>IF(P113&gt;Graph!$G$1*1000,Graph!$G$1*1000,P113)</f>
        <v>420000</v>
      </c>
      <c r="R113" s="2">
        <f t="shared" si="16"/>
        <v>35570858</v>
      </c>
      <c r="S113" s="2">
        <f t="shared" si="17"/>
        <v>396582.14285714179</v>
      </c>
      <c r="T113" s="2">
        <f t="shared" si="18"/>
        <v>23417.857142857043</v>
      </c>
      <c r="U113" s="2">
        <f t="shared" si="19"/>
        <v>420000</v>
      </c>
      <c r="V113" s="2">
        <f t="shared" si="28"/>
        <v>2167984.5</v>
      </c>
      <c r="W113" s="2">
        <f t="shared" si="20"/>
        <v>131831.75</v>
      </c>
      <c r="X113" s="2">
        <f t="shared" si="6"/>
        <v>288168.25</v>
      </c>
      <c r="Y113" s="2">
        <f t="shared" si="7"/>
        <v>33402873.500000041</v>
      </c>
      <c r="Z113" s="2" t="str">
        <f t="shared" si="8"/>
        <v>HERE</v>
      </c>
      <c r="AA113" s="2">
        <f>IF(Z113="HERE",Y113,AA112+Graph!$G$1*1000)</f>
        <v>33402873.500000041</v>
      </c>
      <c r="AB113" s="2">
        <f t="shared" si="21"/>
        <v>288168.25</v>
      </c>
      <c r="AC113" s="2">
        <f t="shared" si="9"/>
        <v>2167984.5</v>
      </c>
      <c r="AD113" s="3">
        <f t="shared" si="10"/>
        <v>33402873.500000041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6"/>
        <v>23292499.786956538</v>
      </c>
      <c r="AH113" s="3" t="e">
        <f t="shared" si="3"/>
        <v>#N/A</v>
      </c>
      <c r="AM113" s="6">
        <v>14600000</v>
      </c>
      <c r="AN113" s="6">
        <v>31800000</v>
      </c>
      <c r="AO113" s="6">
        <v>52800000</v>
      </c>
    </row>
    <row r="114" spans="1:56" ht="15.75" customHeight="1" x14ac:dyDescent="0.25">
      <c r="A114" s="1">
        <v>44290</v>
      </c>
      <c r="B114" s="2">
        <f t="shared" si="0"/>
        <v>37</v>
      </c>
      <c r="C114" s="7"/>
      <c r="D114" s="2" t="e">
        <f t="shared" si="12"/>
        <v>#N/A</v>
      </c>
      <c r="E114" s="2" t="e">
        <f t="shared" si="22"/>
        <v>#N/A</v>
      </c>
      <c r="F114" s="2">
        <v>468030.00029864907</v>
      </c>
      <c r="G114" s="2">
        <f t="shared" si="23"/>
        <v>396582.14285714284</v>
      </c>
      <c r="H114" s="2">
        <f t="shared" si="13"/>
        <v>34355587.285714246</v>
      </c>
      <c r="I114" s="7"/>
      <c r="J114" s="2" t="e">
        <f t="shared" si="14"/>
        <v>#N/A</v>
      </c>
      <c r="K114" s="2" t="e">
        <f t="shared" si="24"/>
        <v>#N/A</v>
      </c>
      <c r="L114" s="2">
        <f t="array" ref="L114">IF(COUNT($C115)=0,IF(COUNT($C114)=1,I114,SUM(L113+LOOKUP(2,1/(ISNUMBER($K$1:$K$194)),$K$1:$K$194))),I114)</f>
        <v>1635270.714285712</v>
      </c>
      <c r="M114" s="8" t="e">
        <f t="shared" si="27"/>
        <v>#N/A</v>
      </c>
      <c r="N114" s="2" t="e">
        <f t="shared" si="15"/>
        <v>#N/A</v>
      </c>
      <c r="O114" s="2" t="e">
        <f t="shared" si="25"/>
        <v>#N/A</v>
      </c>
      <c r="P114" s="2">
        <v>491923.78016427159</v>
      </c>
      <c r="Q114" s="2">
        <f>IF(P114&gt;Graph!$G$1*1000,Graph!$G$1*1000,P114)</f>
        <v>420000</v>
      </c>
      <c r="R114" s="2">
        <f t="shared" si="16"/>
        <v>35990858</v>
      </c>
      <c r="S114" s="2">
        <f t="shared" si="17"/>
        <v>396582.14285714179</v>
      </c>
      <c r="T114" s="2">
        <f t="shared" si="18"/>
        <v>23417.857142857043</v>
      </c>
      <c r="U114" s="2">
        <f t="shared" si="19"/>
        <v>420000</v>
      </c>
      <c r="V114" s="2">
        <f t="shared" si="28"/>
        <v>2299816.25</v>
      </c>
      <c r="W114" s="2">
        <f t="shared" si="20"/>
        <v>131831.75</v>
      </c>
      <c r="X114" s="2">
        <f t="shared" si="6"/>
        <v>288168.25</v>
      </c>
      <c r="Y114" s="2">
        <f t="shared" si="7"/>
        <v>33691041.750000045</v>
      </c>
      <c r="Z114" s="2" t="str">
        <f t="shared" si="8"/>
        <v>HERE</v>
      </c>
      <c r="AA114" s="2">
        <f>IF(Z114="HERE",Y114,AA113+Graph!$G$1*1000)</f>
        <v>33691041.750000045</v>
      </c>
      <c r="AB114" s="2">
        <f t="shared" si="21"/>
        <v>288168.25000000373</v>
      </c>
      <c r="AC114" s="2">
        <f t="shared" si="9"/>
        <v>2299816.25</v>
      </c>
      <c r="AD114" s="3">
        <f t="shared" si="10"/>
        <v>33691041.750000045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6"/>
        <v>23661847.526086975</v>
      </c>
      <c r="AH114" s="3" t="e">
        <f t="shared" si="3"/>
        <v>#N/A</v>
      </c>
      <c r="AM114" s="6">
        <v>14600000</v>
      </c>
      <c r="AN114" s="6">
        <v>31800000</v>
      </c>
      <c r="AO114" s="6">
        <v>52800000</v>
      </c>
    </row>
    <row r="115" spans="1:56" ht="15.75" customHeight="1" x14ac:dyDescent="0.25">
      <c r="A115" s="1">
        <v>44291</v>
      </c>
      <c r="B115" s="2">
        <f t="shared" si="0"/>
        <v>38</v>
      </c>
      <c r="C115" s="7"/>
      <c r="D115" s="2" t="e">
        <f t="shared" si="12"/>
        <v>#N/A</v>
      </c>
      <c r="E115" s="2" t="e">
        <f t="shared" si="22"/>
        <v>#N/A</v>
      </c>
      <c r="F115" s="2">
        <v>469631.22220009565</v>
      </c>
      <c r="G115" s="2">
        <f t="shared" si="23"/>
        <v>396582.14285714284</v>
      </c>
      <c r="H115" s="2">
        <f t="shared" si="13"/>
        <v>34752169.428571388</v>
      </c>
      <c r="I115" s="7"/>
      <c r="J115" s="2" t="e">
        <f t="shared" si="14"/>
        <v>#N/A</v>
      </c>
      <c r="K115" s="2" t="e">
        <f t="shared" si="24"/>
        <v>#N/A</v>
      </c>
      <c r="L115" s="2">
        <f t="array" ref="L115">IF(COUNT($C116)=0,IF(COUNT($C115)=1,I115,SUM(L114+LOOKUP(2,1/(ISNUMBER($K$1:$K$194)),$K$1:$K$194))),I115)</f>
        <v>1658688.571428569</v>
      </c>
      <c r="M115" s="8" t="e">
        <f t="shared" si="27"/>
        <v>#N/A</v>
      </c>
      <c r="N115" s="2" t="e">
        <f t="shared" si="15"/>
        <v>#N/A</v>
      </c>
      <c r="O115" s="2" t="e">
        <f t="shared" si="25"/>
        <v>#N/A</v>
      </c>
      <c r="P115" s="2">
        <v>493838.67391738296</v>
      </c>
      <c r="Q115" s="2">
        <f>IF(P115&gt;Graph!$G$1*1000,Graph!$G$1*1000,P115)</f>
        <v>420000</v>
      </c>
      <c r="R115" s="2">
        <f t="shared" si="16"/>
        <v>36410858</v>
      </c>
      <c r="S115" s="2">
        <f t="shared" si="17"/>
        <v>396582.14285714179</v>
      </c>
      <c r="T115" s="2">
        <f t="shared" si="18"/>
        <v>23417.857142857043</v>
      </c>
      <c r="U115" s="2">
        <f t="shared" si="19"/>
        <v>420000</v>
      </c>
      <c r="V115" s="2">
        <f t="shared" si="28"/>
        <v>2431648</v>
      </c>
      <c r="W115" s="2">
        <f t="shared" si="20"/>
        <v>131831.75</v>
      </c>
      <c r="X115" s="2">
        <f t="shared" si="6"/>
        <v>288168.25</v>
      </c>
      <c r="Y115" s="2">
        <f t="shared" si="7"/>
        <v>33979210.000000045</v>
      </c>
      <c r="Z115" s="2" t="str">
        <f t="shared" si="8"/>
        <v>HERE</v>
      </c>
      <c r="AA115" s="2">
        <f>IF(Z115="HERE",Y115,AA114+Graph!$G$1*1000)</f>
        <v>33979210.000000045</v>
      </c>
      <c r="AB115" s="2">
        <f t="shared" si="21"/>
        <v>288168.25</v>
      </c>
      <c r="AC115" s="2">
        <f t="shared" si="9"/>
        <v>2431648</v>
      </c>
      <c r="AD115" s="3">
        <f t="shared" si="10"/>
        <v>33979210.000000045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6"/>
        <v>24031195.265217412</v>
      </c>
      <c r="AH115" s="3" t="e">
        <f t="shared" si="3"/>
        <v>#N/A</v>
      </c>
      <c r="AI115" s="16"/>
      <c r="AJ115" s="16"/>
      <c r="AK115" s="16"/>
      <c r="AL115" s="16"/>
      <c r="AM115" s="6">
        <v>14600000</v>
      </c>
      <c r="AN115" s="6">
        <v>31800000</v>
      </c>
      <c r="AO115" s="6">
        <v>52800000</v>
      </c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</row>
    <row r="116" spans="1:56" ht="15.75" customHeight="1" x14ac:dyDescent="0.25">
      <c r="A116" s="1">
        <v>44292</v>
      </c>
      <c r="B116" s="2">
        <f t="shared" si="0"/>
        <v>39</v>
      </c>
      <c r="C116" s="7"/>
      <c r="D116" s="2" t="e">
        <f t="shared" si="12"/>
        <v>#N/A</v>
      </c>
      <c r="E116" s="2" t="e">
        <f t="shared" si="22"/>
        <v>#N/A</v>
      </c>
      <c r="F116" s="2">
        <v>471232.44410154223</v>
      </c>
      <c r="G116" s="2">
        <f t="shared" si="23"/>
        <v>396582.14285714284</v>
      </c>
      <c r="H116" s="2">
        <f t="shared" si="13"/>
        <v>35148751.57142853</v>
      </c>
      <c r="I116" s="7"/>
      <c r="J116" s="2" t="e">
        <f t="shared" si="14"/>
        <v>#N/A</v>
      </c>
      <c r="K116" s="2" t="e">
        <f t="shared" si="24"/>
        <v>#N/A</v>
      </c>
      <c r="L116" s="2">
        <f t="array" ref="L116">IF(COUNT($C117)=0,IF(COUNT($C116)=1,I116,SUM(L115+LOOKUP(2,1/(ISNUMBER($K$1:$K$194)),$K$1:$K$194))),I116)</f>
        <v>1682106.4285714261</v>
      </c>
      <c r="M116" s="8" t="e">
        <f t="shared" si="27"/>
        <v>#N/A</v>
      </c>
      <c r="N116" s="2" t="e">
        <f t="shared" si="15"/>
        <v>#N/A</v>
      </c>
      <c r="O116" s="2" t="e">
        <f t="shared" si="25"/>
        <v>#N/A</v>
      </c>
      <c r="P116" s="2">
        <v>495753.56767049432</v>
      </c>
      <c r="Q116" s="2">
        <f>IF(P116&gt;Graph!$G$1*1000,Graph!$G$1*1000,P116)</f>
        <v>420000</v>
      </c>
      <c r="R116" s="2">
        <f t="shared" si="16"/>
        <v>36830858</v>
      </c>
      <c r="S116" s="2">
        <f t="shared" si="17"/>
        <v>396582.14285714179</v>
      </c>
      <c r="T116" s="2">
        <f t="shared" si="18"/>
        <v>23417.857142857043</v>
      </c>
      <c r="U116" s="2">
        <f t="shared" si="19"/>
        <v>420000</v>
      </c>
      <c r="V116" s="2">
        <f t="shared" si="28"/>
        <v>2639309</v>
      </c>
      <c r="W116" s="2">
        <f t="shared" si="20"/>
        <v>207661</v>
      </c>
      <c r="X116" s="2">
        <f t="shared" si="6"/>
        <v>212339</v>
      </c>
      <c r="Y116" s="2">
        <f t="shared" si="7"/>
        <v>34191549.000000045</v>
      </c>
      <c r="Z116" s="2" t="str">
        <f t="shared" si="8"/>
        <v>HERE</v>
      </c>
      <c r="AA116" s="2">
        <f>IF(Z116="HERE",Y116,AA115+Graph!$G$1*1000)</f>
        <v>34191549.000000045</v>
      </c>
      <c r="AB116" s="2">
        <f t="shared" si="21"/>
        <v>212339</v>
      </c>
      <c r="AC116" s="2">
        <f t="shared" si="9"/>
        <v>2639309</v>
      </c>
      <c r="AD116" s="3">
        <f t="shared" si="10"/>
        <v>34191549.000000045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6"/>
        <v>24400543.00434785</v>
      </c>
      <c r="AH116" s="3" t="e">
        <f t="shared" si="3"/>
        <v>#N/A</v>
      </c>
      <c r="AM116" s="6">
        <v>14600000</v>
      </c>
      <c r="AN116" s="6">
        <v>31800000</v>
      </c>
      <c r="AO116" s="6">
        <v>52800000</v>
      </c>
    </row>
    <row r="117" spans="1:56" ht="15.75" customHeight="1" x14ac:dyDescent="0.25">
      <c r="A117" s="1">
        <v>44293</v>
      </c>
      <c r="B117" s="2">
        <f t="shared" si="0"/>
        <v>40</v>
      </c>
      <c r="C117" s="7"/>
      <c r="D117" s="2" t="e">
        <f t="shared" si="12"/>
        <v>#N/A</v>
      </c>
      <c r="E117" s="2" t="e">
        <f t="shared" si="22"/>
        <v>#N/A</v>
      </c>
      <c r="F117" s="2">
        <v>472833.66600298882</v>
      </c>
      <c r="G117" s="2">
        <f t="shared" si="23"/>
        <v>396582.14285714284</v>
      </c>
      <c r="H117" s="2">
        <f t="shared" si="13"/>
        <v>35545333.714285672</v>
      </c>
      <c r="I117" s="7"/>
      <c r="J117" s="2" t="e">
        <f t="shared" si="14"/>
        <v>#N/A</v>
      </c>
      <c r="K117" s="2" t="e">
        <f t="shared" si="24"/>
        <v>#N/A</v>
      </c>
      <c r="L117" s="2">
        <f t="array" ref="L117">IF(COUNT($C118)=0,IF(COUNT($C117)=1,I117,SUM(L116+LOOKUP(2,1/(ISNUMBER($K$1:$K$194)),$K$1:$K$194))),I117)</f>
        <v>1705524.2857142831</v>
      </c>
      <c r="M117" s="8" t="e">
        <f t="shared" si="27"/>
        <v>#N/A</v>
      </c>
      <c r="N117" s="2" t="e">
        <f t="shared" si="15"/>
        <v>#N/A</v>
      </c>
      <c r="O117" s="2" t="e">
        <f t="shared" si="25"/>
        <v>#N/A</v>
      </c>
      <c r="P117" s="2">
        <v>497668.46142360568</v>
      </c>
      <c r="Q117" s="2">
        <f>IF(P117&gt;Graph!$G$1*1000,Graph!$G$1*1000,P117)</f>
        <v>420000</v>
      </c>
      <c r="R117" s="2">
        <f t="shared" si="16"/>
        <v>37250858</v>
      </c>
      <c r="S117" s="2">
        <f t="shared" si="17"/>
        <v>396582.14285714179</v>
      </c>
      <c r="T117" s="2">
        <f t="shared" si="18"/>
        <v>23417.857142857043</v>
      </c>
      <c r="U117" s="2">
        <f t="shared" si="19"/>
        <v>420000</v>
      </c>
      <c r="V117" s="2">
        <f t="shared" si="28"/>
        <v>2918252</v>
      </c>
      <c r="W117" s="2">
        <f t="shared" si="20"/>
        <v>278943</v>
      </c>
      <c r="X117" s="2">
        <f t="shared" si="6"/>
        <v>141057</v>
      </c>
      <c r="Y117" s="2">
        <f t="shared" si="7"/>
        <v>34332606.000000045</v>
      </c>
      <c r="Z117" s="2" t="str">
        <f t="shared" si="8"/>
        <v>HERE</v>
      </c>
      <c r="AA117" s="2">
        <f>IF(Z117="HERE",Y117,AA116+Graph!$G$1*1000)</f>
        <v>34332606.000000045</v>
      </c>
      <c r="AB117" s="2">
        <f t="shared" si="21"/>
        <v>141057</v>
      </c>
      <c r="AC117" s="2">
        <f t="shared" si="9"/>
        <v>2918252</v>
      </c>
      <c r="AD117" s="3">
        <f t="shared" si="10"/>
        <v>34332606.000000045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6"/>
        <v>24769890.743478283</v>
      </c>
      <c r="AH117" s="3" t="e">
        <f t="shared" si="3"/>
        <v>#N/A</v>
      </c>
      <c r="AM117" s="6">
        <v>14600000</v>
      </c>
      <c r="AN117" s="6">
        <v>31800000</v>
      </c>
      <c r="AO117" s="6">
        <v>52800000</v>
      </c>
    </row>
    <row r="118" spans="1:56" ht="15.75" customHeight="1" x14ac:dyDescent="0.25">
      <c r="A118" s="1">
        <v>44294</v>
      </c>
      <c r="B118" s="2">
        <f t="shared" si="0"/>
        <v>41</v>
      </c>
      <c r="C118" s="7"/>
      <c r="D118" s="2" t="e">
        <f t="shared" si="12"/>
        <v>#N/A</v>
      </c>
      <c r="E118" s="2" t="e">
        <f t="shared" si="22"/>
        <v>#N/A</v>
      </c>
      <c r="F118" s="2">
        <v>474434.8879044205</v>
      </c>
      <c r="G118" s="2">
        <f t="shared" si="23"/>
        <v>396582.14285714284</v>
      </c>
      <c r="H118" s="2">
        <f t="shared" si="13"/>
        <v>35941915.857142814</v>
      </c>
      <c r="I118" s="7"/>
      <c r="J118" s="2" t="e">
        <f t="shared" si="14"/>
        <v>#N/A</v>
      </c>
      <c r="K118" s="2" t="e">
        <f t="shared" si="24"/>
        <v>#N/A</v>
      </c>
      <c r="L118" s="2">
        <f t="array" ref="L118">IF(COUNT($C119)=0,IF(COUNT($C118)=1,I118,SUM(L117+LOOKUP(2,1/(ISNUMBER($K$1:$K$194)),$K$1:$K$194))),I118)</f>
        <v>1728942.1428571402</v>
      </c>
      <c r="M118" s="8" t="e">
        <f t="shared" si="27"/>
        <v>#N/A</v>
      </c>
      <c r="N118" s="2" t="e">
        <f t="shared" si="15"/>
        <v>#N/A</v>
      </c>
      <c r="O118" s="2" t="e">
        <f t="shared" si="25"/>
        <v>#N/A</v>
      </c>
      <c r="P118" s="2">
        <v>499583.35517671704</v>
      </c>
      <c r="Q118" s="2">
        <f>IF(P118&gt;Graph!$G$1*1000,Graph!$G$1*1000,P118)</f>
        <v>420000</v>
      </c>
      <c r="R118" s="2">
        <f t="shared" si="16"/>
        <v>37670858</v>
      </c>
      <c r="S118" s="2">
        <f t="shared" si="17"/>
        <v>396582.14285714179</v>
      </c>
      <c r="T118" s="2">
        <f t="shared" si="18"/>
        <v>23417.857142857043</v>
      </c>
      <c r="U118" s="2">
        <f t="shared" si="19"/>
        <v>420000</v>
      </c>
      <c r="V118" s="2">
        <f t="shared" si="28"/>
        <v>3234946</v>
      </c>
      <c r="W118" s="2">
        <f t="shared" si="20"/>
        <v>316694</v>
      </c>
      <c r="X118" s="2">
        <f t="shared" si="6"/>
        <v>103306</v>
      </c>
      <c r="Y118" s="2">
        <f t="shared" si="7"/>
        <v>34435912.000000045</v>
      </c>
      <c r="Z118" s="2" t="str">
        <f t="shared" si="8"/>
        <v>HERE</v>
      </c>
      <c r="AA118" s="2">
        <f>IF(Z118="HERE",Y118,AA117+Graph!$G$1*1000)</f>
        <v>34435912.000000045</v>
      </c>
      <c r="AB118" s="2">
        <f t="shared" si="21"/>
        <v>103306</v>
      </c>
      <c r="AC118" s="2">
        <f t="shared" si="9"/>
        <v>3234946</v>
      </c>
      <c r="AD118" s="3">
        <f t="shared" si="10"/>
        <v>34435912.000000045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6"/>
        <v>25139238.482608717</v>
      </c>
      <c r="AH118" s="3" t="e">
        <f t="shared" si="3"/>
        <v>#N/A</v>
      </c>
      <c r="AM118" s="6">
        <v>14600000</v>
      </c>
      <c r="AN118" s="6">
        <v>31800000</v>
      </c>
      <c r="AO118" s="6">
        <v>52800000</v>
      </c>
    </row>
    <row r="119" spans="1:56" ht="15.75" customHeight="1" x14ac:dyDescent="0.25">
      <c r="A119" s="1">
        <v>44295</v>
      </c>
      <c r="B119" s="2">
        <f t="shared" si="0"/>
        <v>42</v>
      </c>
      <c r="C119" s="7"/>
      <c r="D119" s="2" t="e">
        <f t="shared" si="12"/>
        <v>#N/A</v>
      </c>
      <c r="E119" s="2" t="e">
        <f t="shared" si="22"/>
        <v>#N/A</v>
      </c>
      <c r="F119" s="2">
        <v>476036.10980586708</v>
      </c>
      <c r="G119" s="2">
        <f t="shared" si="23"/>
        <v>396582.14285714284</v>
      </c>
      <c r="H119" s="2">
        <f t="shared" si="13"/>
        <v>36338497.999999955</v>
      </c>
      <c r="I119" s="7"/>
      <c r="J119" s="2" t="e">
        <f t="shared" si="14"/>
        <v>#N/A</v>
      </c>
      <c r="K119" s="2" t="e">
        <f t="shared" si="24"/>
        <v>#N/A</v>
      </c>
      <c r="L119" s="2">
        <f t="array" ref="L119">IF(COUNT($C120)=0,IF(COUNT($C119)=1,I119,SUM(L118+LOOKUP(2,1/(ISNUMBER($K$1:$K$194)),$K$1:$K$194))),I119)</f>
        <v>1752359.9999999972</v>
      </c>
      <c r="M119" s="8" t="e">
        <f t="shared" si="27"/>
        <v>#N/A</v>
      </c>
      <c r="N119" s="2" t="e">
        <f t="shared" si="15"/>
        <v>#N/A</v>
      </c>
      <c r="O119" s="2" t="e">
        <f t="shared" si="25"/>
        <v>#N/A</v>
      </c>
      <c r="P119" s="2">
        <v>501498.24892982841</v>
      </c>
      <c r="Q119" s="2">
        <f>IF(P119&gt;Graph!$G$1*1000,Graph!$G$1*1000,P119)</f>
        <v>420000</v>
      </c>
      <c r="R119" s="2">
        <f t="shared" si="16"/>
        <v>38090858</v>
      </c>
      <c r="S119" s="2">
        <f t="shared" si="17"/>
        <v>396582.14285714179</v>
      </c>
      <c r="T119" s="2">
        <f t="shared" si="18"/>
        <v>23417.857142857043</v>
      </c>
      <c r="U119" s="2">
        <f t="shared" si="19"/>
        <v>420000</v>
      </c>
      <c r="V119" s="2">
        <f t="shared" si="28"/>
        <v>3559179</v>
      </c>
      <c r="W119" s="2">
        <f t="shared" si="20"/>
        <v>324233</v>
      </c>
      <c r="X119" s="2">
        <f t="shared" si="6"/>
        <v>95767</v>
      </c>
      <c r="Y119" s="2">
        <f t="shared" si="7"/>
        <v>34531679.000000045</v>
      </c>
      <c r="Z119" s="2" t="str">
        <f t="shared" si="8"/>
        <v>HERE</v>
      </c>
      <c r="AA119" s="2">
        <f>IF(Z119="HERE",Y119,AA118+Graph!$G$1*1000)</f>
        <v>34531679.000000045</v>
      </c>
      <c r="AB119" s="2">
        <f t="shared" si="21"/>
        <v>95767</v>
      </c>
      <c r="AC119" s="2">
        <f t="shared" si="9"/>
        <v>3559179</v>
      </c>
      <c r="AD119" s="3">
        <f t="shared" si="10"/>
        <v>34531679.000000045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6"/>
        <v>25508586.221739158</v>
      </c>
      <c r="AH119" s="3" t="e">
        <f t="shared" si="3"/>
        <v>#N/A</v>
      </c>
      <c r="AM119" s="6">
        <v>14600000</v>
      </c>
      <c r="AN119" s="6">
        <v>31800000</v>
      </c>
      <c r="AO119" s="6">
        <v>52800000</v>
      </c>
    </row>
    <row r="120" spans="1:56" ht="15.75" customHeight="1" x14ac:dyDescent="0.25">
      <c r="A120" s="1">
        <v>44296</v>
      </c>
      <c r="B120" s="2">
        <f t="shared" si="0"/>
        <v>43</v>
      </c>
      <c r="C120" s="7"/>
      <c r="D120" s="2" t="e">
        <f t="shared" si="12"/>
        <v>#N/A</v>
      </c>
      <c r="E120" s="2" t="e">
        <f t="shared" si="22"/>
        <v>#N/A</v>
      </c>
      <c r="F120" s="2">
        <v>477637.33170731366</v>
      </c>
      <c r="G120" s="2">
        <f t="shared" si="23"/>
        <v>396582.14285714284</v>
      </c>
      <c r="H120" s="2">
        <f t="shared" si="13"/>
        <v>36735080.142857097</v>
      </c>
      <c r="I120" s="7"/>
      <c r="J120" s="2" t="e">
        <f t="shared" si="14"/>
        <v>#N/A</v>
      </c>
      <c r="K120" s="2" t="e">
        <f t="shared" si="24"/>
        <v>#N/A</v>
      </c>
      <c r="L120" s="2">
        <f t="array" ref="L120">IF(COUNT($C121)=0,IF(COUNT($C120)=1,I120,SUM(L119+LOOKUP(2,1/(ISNUMBER($K$1:$K$194)),$K$1:$K$194))),I120)</f>
        <v>1775777.8571428542</v>
      </c>
      <c r="M120" s="8" t="e">
        <f t="shared" si="27"/>
        <v>#N/A</v>
      </c>
      <c r="N120" s="2" t="e">
        <f t="shared" si="15"/>
        <v>#N/A</v>
      </c>
      <c r="O120" s="2" t="e">
        <f t="shared" si="25"/>
        <v>#N/A</v>
      </c>
      <c r="P120" s="2">
        <v>503413.14268293977</v>
      </c>
      <c r="Q120" s="2">
        <f>IF(P120&gt;Graph!$G$1*1000,Graph!$G$1*1000,P120)</f>
        <v>420000</v>
      </c>
      <c r="R120" s="2">
        <f t="shared" si="16"/>
        <v>38510858</v>
      </c>
      <c r="S120" s="2">
        <f t="shared" si="17"/>
        <v>396582.14285714179</v>
      </c>
      <c r="T120" s="2">
        <f t="shared" si="18"/>
        <v>23417.857142857043</v>
      </c>
      <c r="U120" s="2">
        <f t="shared" si="19"/>
        <v>420000</v>
      </c>
      <c r="V120" s="2">
        <f t="shared" si="28"/>
        <v>3837094</v>
      </c>
      <c r="W120" s="2">
        <f t="shared" si="20"/>
        <v>277915</v>
      </c>
      <c r="X120" s="2">
        <f t="shared" si="6"/>
        <v>142085</v>
      </c>
      <c r="Y120" s="2">
        <f t="shared" si="7"/>
        <v>34673764.000000045</v>
      </c>
      <c r="Z120" s="2" t="str">
        <f t="shared" si="8"/>
        <v>HERE</v>
      </c>
      <c r="AA120" s="2">
        <f>IF(Z120="HERE",Y120,AA119+Graph!$G$1*1000)</f>
        <v>34673764.000000045</v>
      </c>
      <c r="AB120" s="2">
        <f t="shared" si="21"/>
        <v>142085</v>
      </c>
      <c r="AC120" s="2">
        <f t="shared" si="9"/>
        <v>3837094</v>
      </c>
      <c r="AD120" s="3">
        <f t="shared" si="10"/>
        <v>34673764.000000045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6"/>
        <v>25877933.960869592</v>
      </c>
      <c r="AH120" s="3" t="e">
        <f t="shared" si="3"/>
        <v>#N/A</v>
      </c>
      <c r="AM120" s="6">
        <v>14600000</v>
      </c>
      <c r="AN120" s="6">
        <v>31800000</v>
      </c>
      <c r="AO120" s="6">
        <v>52800000</v>
      </c>
    </row>
    <row r="121" spans="1:56" ht="15.75" customHeight="1" x14ac:dyDescent="0.25">
      <c r="A121" s="1">
        <v>44297</v>
      </c>
      <c r="B121" s="2">
        <f t="shared" si="0"/>
        <v>44</v>
      </c>
      <c r="C121" s="7"/>
      <c r="D121" s="2" t="e">
        <f t="shared" si="12"/>
        <v>#N/A</v>
      </c>
      <c r="E121" s="2" t="e">
        <f t="shared" si="22"/>
        <v>#N/A</v>
      </c>
      <c r="F121" s="2">
        <v>479238.55360876024</v>
      </c>
      <c r="G121" s="2">
        <f t="shared" si="23"/>
        <v>396582.14285714284</v>
      </c>
      <c r="H121" s="2">
        <f t="shared" si="13"/>
        <v>37131662.285714239</v>
      </c>
      <c r="I121" s="7"/>
      <c r="J121" s="2" t="e">
        <f t="shared" si="14"/>
        <v>#N/A</v>
      </c>
      <c r="K121" s="2" t="e">
        <f t="shared" si="24"/>
        <v>#N/A</v>
      </c>
      <c r="L121" s="2">
        <f t="array" ref="L121">IF(COUNT($C122)=0,IF(COUNT($C121)=1,I121,SUM(L120+LOOKUP(2,1/(ISNUMBER($K$1:$K$194)),$K$1:$K$194))),I121)</f>
        <v>1799195.7142857113</v>
      </c>
      <c r="M121" s="8" t="e">
        <f t="shared" si="27"/>
        <v>#N/A</v>
      </c>
      <c r="N121" s="2" t="e">
        <f t="shared" si="15"/>
        <v>#N/A</v>
      </c>
      <c r="O121" s="2" t="e">
        <f t="shared" si="25"/>
        <v>#N/A</v>
      </c>
      <c r="P121" s="2">
        <v>505328.03643605113</v>
      </c>
      <c r="Q121" s="2">
        <f>IF(P121&gt;Graph!$G$1*1000,Graph!$G$1*1000,P121)</f>
        <v>420000</v>
      </c>
      <c r="R121" s="2">
        <f t="shared" si="16"/>
        <v>38930858</v>
      </c>
      <c r="S121" s="2">
        <f t="shared" si="17"/>
        <v>396582.14285714179</v>
      </c>
      <c r="T121" s="2">
        <f t="shared" si="18"/>
        <v>23417.857142857043</v>
      </c>
      <c r="U121" s="2">
        <f t="shared" si="19"/>
        <v>420000</v>
      </c>
      <c r="V121" s="2">
        <f t="shared" si="28"/>
        <v>4062501</v>
      </c>
      <c r="W121" s="2">
        <f t="shared" si="20"/>
        <v>225407</v>
      </c>
      <c r="X121" s="2">
        <f t="shared" si="6"/>
        <v>194593</v>
      </c>
      <c r="Y121" s="2">
        <f t="shared" si="7"/>
        <v>34868357.000000045</v>
      </c>
      <c r="Z121" s="2" t="str">
        <f t="shared" si="8"/>
        <v>HERE</v>
      </c>
      <c r="AA121" s="2">
        <f>IF(Z121="HERE",Y121,AA120+Graph!$G$1*1000)</f>
        <v>34868357.000000045</v>
      </c>
      <c r="AB121" s="2">
        <f t="shared" si="21"/>
        <v>194593</v>
      </c>
      <c r="AC121" s="2">
        <f t="shared" si="9"/>
        <v>4062501</v>
      </c>
      <c r="AD121" s="3">
        <f t="shared" si="10"/>
        <v>34868357.000000045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6"/>
        <v>26247281.700000029</v>
      </c>
      <c r="AH121" s="3" t="e">
        <f t="shared" si="3"/>
        <v>#N/A</v>
      </c>
      <c r="AM121" s="6">
        <v>14600000</v>
      </c>
      <c r="AN121" s="6">
        <v>31800000</v>
      </c>
      <c r="AO121" s="6">
        <v>52800000</v>
      </c>
    </row>
    <row r="122" spans="1:56" ht="15.75" customHeight="1" x14ac:dyDescent="0.25">
      <c r="A122" s="1">
        <v>44298</v>
      </c>
      <c r="B122" s="2">
        <f t="shared" si="0"/>
        <v>45</v>
      </c>
      <c r="C122" s="7"/>
      <c r="D122" s="2" t="e">
        <f t="shared" si="12"/>
        <v>#N/A</v>
      </c>
      <c r="E122" s="2" t="e">
        <f t="shared" si="22"/>
        <v>#N/A</v>
      </c>
      <c r="F122" s="2">
        <v>480839.77551020682</v>
      </c>
      <c r="G122" s="2">
        <f t="shared" si="23"/>
        <v>396582.14285714284</v>
      </c>
      <c r="H122" s="2">
        <f t="shared" si="13"/>
        <v>37528244.428571381</v>
      </c>
      <c r="I122" s="7"/>
      <c r="J122" s="2" t="e">
        <f t="shared" si="14"/>
        <v>#N/A</v>
      </c>
      <c r="K122" s="2" t="e">
        <f t="shared" si="24"/>
        <v>#N/A</v>
      </c>
      <c r="L122" s="2">
        <f t="array" ref="L122">IF(COUNT($C123)=0,IF(COUNT($C122)=1,I122,SUM(L121+LOOKUP(2,1/(ISNUMBER($K$1:$K$194)),$K$1:$K$194))),I122)</f>
        <v>1822613.5714285683</v>
      </c>
      <c r="M122" s="8" t="e">
        <f t="shared" si="27"/>
        <v>#N/A</v>
      </c>
      <c r="N122" s="2" t="e">
        <f t="shared" si="15"/>
        <v>#N/A</v>
      </c>
      <c r="O122" s="2" t="e">
        <f t="shared" si="25"/>
        <v>#N/A</v>
      </c>
      <c r="P122" s="2">
        <v>507242.93018916249</v>
      </c>
      <c r="Q122" s="2">
        <f>IF(P122&gt;Graph!$G$1*1000,Graph!$G$1*1000,P122)</f>
        <v>420000</v>
      </c>
      <c r="R122" s="2">
        <f t="shared" si="16"/>
        <v>39350858</v>
      </c>
      <c r="S122" s="2">
        <f t="shared" si="17"/>
        <v>396582.14285714179</v>
      </c>
      <c r="T122" s="2">
        <f t="shared" si="18"/>
        <v>23417.857142857043</v>
      </c>
      <c r="U122" s="2">
        <f t="shared" si="19"/>
        <v>420000</v>
      </c>
      <c r="V122" s="2">
        <f t="shared" si="28"/>
        <v>4266577</v>
      </c>
      <c r="W122" s="2">
        <f t="shared" si="20"/>
        <v>204076</v>
      </c>
      <c r="X122" s="2">
        <f t="shared" si="6"/>
        <v>215924</v>
      </c>
      <c r="Y122" s="2">
        <f t="shared" si="7"/>
        <v>35084281.000000045</v>
      </c>
      <c r="Z122" s="2" t="str">
        <f t="shared" si="8"/>
        <v>HERE</v>
      </c>
      <c r="AA122" s="2">
        <f>IF(Z122="HERE",Y122,AA121+Graph!$G$1*1000)</f>
        <v>35084281.000000045</v>
      </c>
      <c r="AB122" s="2">
        <f t="shared" si="21"/>
        <v>215924</v>
      </c>
      <c r="AC122" s="2">
        <f t="shared" si="9"/>
        <v>4266577</v>
      </c>
      <c r="AD122" s="3">
        <f t="shared" si="10"/>
        <v>35084281.000000045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6"/>
        <v>26579859.642857172</v>
      </c>
      <c r="AH122" s="3" t="e">
        <f t="shared" si="3"/>
        <v>#N/A</v>
      </c>
      <c r="AM122" s="6">
        <v>14600000</v>
      </c>
      <c r="AN122" s="6">
        <v>31800000</v>
      </c>
      <c r="AO122" s="6">
        <v>52800000</v>
      </c>
    </row>
    <row r="123" spans="1:56" ht="15.75" customHeight="1" x14ac:dyDescent="0.25">
      <c r="A123" s="1">
        <v>44299</v>
      </c>
      <c r="B123" s="2">
        <f t="shared" si="0"/>
        <v>46</v>
      </c>
      <c r="C123" s="7"/>
      <c r="D123" s="2" t="e">
        <f t="shared" si="12"/>
        <v>#N/A</v>
      </c>
      <c r="E123" s="2" t="e">
        <f t="shared" si="22"/>
        <v>#N/A</v>
      </c>
      <c r="F123" s="2">
        <v>482440.9974116385</v>
      </c>
      <c r="G123" s="2">
        <f t="shared" si="23"/>
        <v>396582.14285714284</v>
      </c>
      <c r="H123" s="2">
        <f t="shared" si="13"/>
        <v>37924826.571428522</v>
      </c>
      <c r="I123" s="7"/>
      <c r="J123" s="2" t="e">
        <f t="shared" si="14"/>
        <v>#N/A</v>
      </c>
      <c r="K123" s="2" t="e">
        <f t="shared" si="24"/>
        <v>#N/A</v>
      </c>
      <c r="L123" s="2">
        <f t="array" ref="L123">IF(COUNT($C124)=0,IF(COUNT($C123)=1,I123,SUM(L122+LOOKUP(2,1/(ISNUMBER($K$1:$K$194)),$K$1:$K$194))),I123)</f>
        <v>1846031.4285714254</v>
      </c>
      <c r="M123" s="8" t="e">
        <f t="shared" si="27"/>
        <v>#N/A</v>
      </c>
      <c r="N123" s="2" t="e">
        <f t="shared" si="15"/>
        <v>#N/A</v>
      </c>
      <c r="O123" s="2" t="e">
        <f t="shared" si="25"/>
        <v>#N/A</v>
      </c>
      <c r="P123" s="2">
        <v>509157.82394225895</v>
      </c>
      <c r="Q123" s="2">
        <f>IF(P123&gt;Graph!$G$1*1000,Graph!$G$1*1000,P123)</f>
        <v>420000</v>
      </c>
      <c r="R123" s="2">
        <f t="shared" si="16"/>
        <v>39770858</v>
      </c>
      <c r="S123" s="2">
        <f t="shared" si="17"/>
        <v>396582.14285714179</v>
      </c>
      <c r="T123" s="2">
        <f t="shared" si="18"/>
        <v>23417.857142857043</v>
      </c>
      <c r="U123" s="2">
        <f t="shared" si="19"/>
        <v>420000</v>
      </c>
      <c r="V123" s="2">
        <f t="shared" si="28"/>
        <v>4609740</v>
      </c>
      <c r="W123" s="2">
        <f t="shared" si="20"/>
        <v>343163</v>
      </c>
      <c r="X123" s="2">
        <f t="shared" si="6"/>
        <v>76837</v>
      </c>
      <c r="Y123" s="2">
        <f t="shared" si="7"/>
        <v>35161118.000000045</v>
      </c>
      <c r="Z123" s="2" t="str">
        <f t="shared" si="8"/>
        <v>HERE</v>
      </c>
      <c r="AA123" s="2">
        <f>IF(Z123="HERE",Y123,AA122+Graph!$G$1*1000)</f>
        <v>35161118.000000045</v>
      </c>
      <c r="AB123" s="2">
        <f t="shared" si="21"/>
        <v>76837</v>
      </c>
      <c r="AC123" s="2">
        <f t="shared" si="9"/>
        <v>4609740</v>
      </c>
      <c r="AD123" s="3">
        <f t="shared" si="10"/>
        <v>35161118.000000045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6"/>
        <v>26912437.585714314</v>
      </c>
      <c r="AH123" s="3" t="e">
        <f t="shared" si="3"/>
        <v>#N/A</v>
      </c>
      <c r="AM123" s="6">
        <v>14600000</v>
      </c>
      <c r="AN123" s="6">
        <v>31800000</v>
      </c>
      <c r="AO123" s="6">
        <v>52800000</v>
      </c>
    </row>
    <row r="124" spans="1:56" ht="15.75" customHeight="1" x14ac:dyDescent="0.25">
      <c r="A124" s="1">
        <v>44300</v>
      </c>
      <c r="B124" s="2">
        <f t="shared" si="0"/>
        <v>47</v>
      </c>
      <c r="C124" s="7"/>
      <c r="D124" s="2" t="e">
        <f t="shared" si="12"/>
        <v>#N/A</v>
      </c>
      <c r="E124" s="2" t="e">
        <f t="shared" si="22"/>
        <v>#N/A</v>
      </c>
      <c r="F124" s="2">
        <v>484042.21931308508</v>
      </c>
      <c r="G124" s="2">
        <f t="shared" si="23"/>
        <v>396582.14285714284</v>
      </c>
      <c r="H124" s="2">
        <f t="shared" si="13"/>
        <v>38321408.714285664</v>
      </c>
      <c r="I124" s="7"/>
      <c r="J124" s="2" t="e">
        <f t="shared" si="14"/>
        <v>#N/A</v>
      </c>
      <c r="K124" s="2" t="e">
        <f t="shared" si="24"/>
        <v>#N/A</v>
      </c>
      <c r="L124" s="2">
        <f t="array" ref="L124">IF(COUNT($C125)=0,IF(COUNT($C124)=1,I124,SUM(L123+LOOKUP(2,1/(ISNUMBER($K$1:$K$194)),$K$1:$K$194))),I124)</f>
        <v>1869449.2857142824</v>
      </c>
      <c r="M124" s="8" t="e">
        <f t="shared" si="27"/>
        <v>#N/A</v>
      </c>
      <c r="N124" s="2" t="e">
        <f t="shared" si="15"/>
        <v>#N/A</v>
      </c>
      <c r="O124" s="2" t="e">
        <f t="shared" si="25"/>
        <v>#N/A</v>
      </c>
      <c r="P124" s="2">
        <v>511072.71769537032</v>
      </c>
      <c r="Q124" s="2">
        <f>IF(P124&gt;Graph!$G$1*1000,Graph!$G$1*1000,P124)</f>
        <v>420000</v>
      </c>
      <c r="R124" s="2">
        <f t="shared" si="16"/>
        <v>40190858</v>
      </c>
      <c r="S124" s="2">
        <f t="shared" si="17"/>
        <v>396582.14285714179</v>
      </c>
      <c r="T124" s="2">
        <f t="shared" si="18"/>
        <v>23417.857142857043</v>
      </c>
      <c r="U124" s="2">
        <f t="shared" si="19"/>
        <v>420000</v>
      </c>
      <c r="V124" s="2">
        <f t="shared" si="28"/>
        <v>4973248</v>
      </c>
      <c r="W124" s="2">
        <f t="shared" si="20"/>
        <v>363508</v>
      </c>
      <c r="X124" s="2">
        <f t="shared" si="6"/>
        <v>56492</v>
      </c>
      <c r="Y124" s="2">
        <f t="shared" si="7"/>
        <v>35217610.000000045</v>
      </c>
      <c r="Z124" s="2" t="str">
        <f t="shared" si="8"/>
        <v>HERE</v>
      </c>
      <c r="AA124" s="2">
        <f>IF(Z124="HERE",Y124,AA123+Graph!$G$1*1000)</f>
        <v>35217610.000000045</v>
      </c>
      <c r="AB124" s="2">
        <f t="shared" si="21"/>
        <v>56492</v>
      </c>
      <c r="AC124" s="2">
        <f t="shared" si="9"/>
        <v>4973248</v>
      </c>
      <c r="AD124" s="3">
        <f t="shared" si="10"/>
        <v>35217610.000000045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6"/>
        <v>27245015.52857146</v>
      </c>
      <c r="AH124" s="3" t="e">
        <f t="shared" si="3"/>
        <v>#N/A</v>
      </c>
      <c r="AM124" s="6">
        <v>14600000</v>
      </c>
      <c r="AN124" s="6">
        <v>31800000</v>
      </c>
      <c r="AO124" s="6">
        <v>52800000</v>
      </c>
    </row>
    <row r="125" spans="1:56" ht="15.75" customHeight="1" x14ac:dyDescent="0.25">
      <c r="A125" s="1">
        <v>44301</v>
      </c>
      <c r="B125" s="2">
        <f t="shared" si="0"/>
        <v>48</v>
      </c>
      <c r="C125" s="7"/>
      <c r="D125" s="2" t="e">
        <f t="shared" si="12"/>
        <v>#N/A</v>
      </c>
      <c r="E125" s="2" t="e">
        <f t="shared" si="22"/>
        <v>#N/A</v>
      </c>
      <c r="F125" s="2">
        <v>485643.44121453166</v>
      </c>
      <c r="G125" s="2">
        <f t="shared" si="23"/>
        <v>396582.14285714284</v>
      </c>
      <c r="H125" s="2">
        <f t="shared" si="13"/>
        <v>38717990.857142806</v>
      </c>
      <c r="I125" s="7"/>
      <c r="J125" s="2" t="e">
        <f t="shared" si="14"/>
        <v>#N/A</v>
      </c>
      <c r="K125" s="2" t="e">
        <f t="shared" si="24"/>
        <v>#N/A</v>
      </c>
      <c r="L125" s="2">
        <f t="array" ref="L125">IF(COUNT($C126)=0,IF(COUNT($C125)=1,I125,SUM(L124+LOOKUP(2,1/(ISNUMBER($K$1:$K$194)),$K$1:$K$194))),I125)</f>
        <v>1892867.1428571395</v>
      </c>
      <c r="M125" s="8" t="e">
        <f t="shared" si="27"/>
        <v>#N/A</v>
      </c>
      <c r="N125" s="2" t="e">
        <f t="shared" si="15"/>
        <v>#N/A</v>
      </c>
      <c r="O125" s="2" t="e">
        <f t="shared" si="25"/>
        <v>#N/A</v>
      </c>
      <c r="P125" s="2">
        <v>512987.61144848168</v>
      </c>
      <c r="Q125" s="2">
        <f>IF(P125&gt;Graph!$G$1*1000,Graph!$G$1*1000,P125)</f>
        <v>420000</v>
      </c>
      <c r="R125" s="2">
        <f t="shared" si="16"/>
        <v>40610858</v>
      </c>
      <c r="S125" s="2">
        <f t="shared" si="17"/>
        <v>396582.14285714179</v>
      </c>
      <c r="T125" s="2">
        <f t="shared" si="18"/>
        <v>23417.857142857043</v>
      </c>
      <c r="U125" s="2">
        <f t="shared" si="19"/>
        <v>420000</v>
      </c>
      <c r="V125" s="2">
        <f t="shared" si="28"/>
        <v>5383103</v>
      </c>
      <c r="W125" s="2">
        <f t="shared" si="20"/>
        <v>409855</v>
      </c>
      <c r="X125" s="2">
        <f t="shared" si="6"/>
        <v>10145</v>
      </c>
      <c r="Y125" s="2">
        <f t="shared" si="7"/>
        <v>35227755.000000045</v>
      </c>
      <c r="Z125" s="2" t="str">
        <f t="shared" si="8"/>
        <v>HERE</v>
      </c>
      <c r="AA125" s="2">
        <f>IF(Z125="HERE",Y125,AA124+Graph!$G$1*1000)</f>
        <v>35227755.000000045</v>
      </c>
      <c r="AB125" s="2">
        <f t="shared" si="21"/>
        <v>10145</v>
      </c>
      <c r="AC125" s="2">
        <f t="shared" si="9"/>
        <v>5383103</v>
      </c>
      <c r="AD125" s="3">
        <f t="shared" si="10"/>
        <v>35227755.000000045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6"/>
        <v>27577593.471428607</v>
      </c>
      <c r="AH125" s="3" t="e">
        <f t="shared" si="3"/>
        <v>#N/A</v>
      </c>
      <c r="AM125" s="6">
        <v>14600000</v>
      </c>
      <c r="AN125" s="6">
        <v>31800000</v>
      </c>
      <c r="AO125" s="6">
        <v>52800000</v>
      </c>
    </row>
    <row r="126" spans="1:56" ht="15.75" customHeight="1" x14ac:dyDescent="0.25">
      <c r="A126" s="1">
        <v>44302</v>
      </c>
      <c r="B126" s="2">
        <f t="shared" si="0"/>
        <v>49</v>
      </c>
      <c r="C126" s="7"/>
      <c r="D126" s="2" t="e">
        <f t="shared" si="12"/>
        <v>#N/A</v>
      </c>
      <c r="E126" s="2" t="e">
        <f t="shared" si="22"/>
        <v>#N/A</v>
      </c>
      <c r="F126" s="2">
        <v>487244.66311597824</v>
      </c>
      <c r="G126" s="2">
        <f t="shared" si="23"/>
        <v>396582.14285714284</v>
      </c>
      <c r="H126" s="2">
        <f t="shared" si="13"/>
        <v>39114572.999999948</v>
      </c>
      <c r="I126" s="7"/>
      <c r="J126" s="2" t="e">
        <f t="shared" si="14"/>
        <v>#N/A</v>
      </c>
      <c r="K126" s="2" t="e">
        <f t="shared" si="24"/>
        <v>#N/A</v>
      </c>
      <c r="L126" s="2">
        <f t="array" ref="L126">IF(COUNT($C127)=0,IF(COUNT($C126)=1,I126,SUM(L125+LOOKUP(2,1/(ISNUMBER($K$1:$K$194)),$K$1:$K$194))),I126)</f>
        <v>1916284.9999999965</v>
      </c>
      <c r="M126" s="8" t="e">
        <f t="shared" si="27"/>
        <v>#N/A</v>
      </c>
      <c r="N126" s="2" t="e">
        <f t="shared" si="15"/>
        <v>#N/A</v>
      </c>
      <c r="O126" s="2" t="e">
        <f t="shared" si="25"/>
        <v>#N/A</v>
      </c>
      <c r="P126" s="2">
        <v>514902.50520159304</v>
      </c>
      <c r="Q126" s="2">
        <f>IF(P126&gt;Graph!$G$1*1000,Graph!$G$1*1000,P126)</f>
        <v>420000</v>
      </c>
      <c r="R126" s="2">
        <f t="shared" si="16"/>
        <v>41030858</v>
      </c>
      <c r="S126" s="2">
        <f t="shared" si="17"/>
        <v>396582.14285714179</v>
      </c>
      <c r="T126" s="2">
        <f t="shared" si="18"/>
        <v>23417.857142857043</v>
      </c>
      <c r="U126" s="2">
        <f t="shared" si="19"/>
        <v>420000</v>
      </c>
      <c r="V126" s="2">
        <f t="shared" si="28"/>
        <v>5861351</v>
      </c>
      <c r="W126" s="2">
        <f t="shared" si="20"/>
        <v>478248</v>
      </c>
      <c r="X126" s="2">
        <f t="shared" si="6"/>
        <v>-58248</v>
      </c>
      <c r="Y126" s="2">
        <f t="shared" si="7"/>
        <v>35169507.000000045</v>
      </c>
      <c r="Z126" s="2" t="str">
        <f t="shared" si="8"/>
        <v>HERE</v>
      </c>
      <c r="AA126" s="2">
        <f>IF(Z126="HERE",Y126,AA125+Graph!$G$1*1000)</f>
        <v>35169507.000000045</v>
      </c>
      <c r="AB126" s="2">
        <f t="shared" si="21"/>
        <v>-58248</v>
      </c>
      <c r="AC126" s="2">
        <f t="shared" si="9"/>
        <v>5861351</v>
      </c>
      <c r="AD126" s="3">
        <f t="shared" si="10"/>
        <v>35169507.000000045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6"/>
        <v>27910171.414285749</v>
      </c>
      <c r="AH126" s="3" t="e">
        <f t="shared" si="3"/>
        <v>#N/A</v>
      </c>
      <c r="AM126" s="6">
        <v>14600000</v>
      </c>
      <c r="AN126" s="6">
        <v>31800000</v>
      </c>
      <c r="AO126" s="6">
        <v>52800000</v>
      </c>
    </row>
    <row r="127" spans="1:56" ht="15.75" customHeight="1" x14ac:dyDescent="0.25">
      <c r="A127" s="1">
        <v>44303</v>
      </c>
      <c r="B127" s="2">
        <f t="shared" si="0"/>
        <v>50</v>
      </c>
      <c r="C127" s="7"/>
      <c r="D127" s="2" t="e">
        <f t="shared" si="12"/>
        <v>#N/A</v>
      </c>
      <c r="E127" s="2" t="e">
        <f t="shared" si="22"/>
        <v>#N/A</v>
      </c>
      <c r="F127" s="2">
        <v>488845.88501742482</v>
      </c>
      <c r="G127" s="2">
        <f t="shared" si="23"/>
        <v>396582.14285714284</v>
      </c>
      <c r="H127" s="2">
        <f t="shared" si="13"/>
        <v>39511155.14285709</v>
      </c>
      <c r="I127" s="7"/>
      <c r="J127" s="2" t="e">
        <f t="shared" si="14"/>
        <v>#N/A</v>
      </c>
      <c r="K127" s="2" t="e">
        <f t="shared" si="24"/>
        <v>#N/A</v>
      </c>
      <c r="L127" s="2">
        <f t="array" ref="L127">IF(COUNT($C128)=0,IF(COUNT($C127)=1,I127,SUM(L126+LOOKUP(2,1/(ISNUMBER($K$1:$K$194)),$K$1:$K$194))),I127)</f>
        <v>1939702.8571428536</v>
      </c>
      <c r="M127" s="8" t="e">
        <f t="shared" si="27"/>
        <v>#N/A</v>
      </c>
      <c r="N127" s="2" t="e">
        <f t="shared" si="15"/>
        <v>#N/A</v>
      </c>
      <c r="O127" s="2" t="e">
        <f t="shared" si="25"/>
        <v>#N/A</v>
      </c>
      <c r="P127" s="2">
        <v>516817.3989547044</v>
      </c>
      <c r="Q127" s="2">
        <f>IF(P127&gt;Graph!$G$1*1000,Graph!$G$1*1000,P127)</f>
        <v>420000</v>
      </c>
      <c r="R127" s="2">
        <f t="shared" si="16"/>
        <v>41450858</v>
      </c>
      <c r="S127" s="2">
        <f t="shared" si="17"/>
        <v>396582.14285714179</v>
      </c>
      <c r="T127" s="2">
        <f t="shared" si="18"/>
        <v>23417.857142857043</v>
      </c>
      <c r="U127" s="2">
        <f t="shared" si="19"/>
        <v>420000</v>
      </c>
      <c r="V127" s="2">
        <f t="shared" si="28"/>
        <v>6353321</v>
      </c>
      <c r="W127" s="2">
        <f t="shared" si="20"/>
        <v>491970</v>
      </c>
      <c r="X127" s="2">
        <f t="shared" si="6"/>
        <v>-71970</v>
      </c>
      <c r="Y127" s="2">
        <f t="shared" si="7"/>
        <v>35097537.000000045</v>
      </c>
      <c r="Z127" s="2" t="str">
        <f t="shared" si="8"/>
        <v>HERE</v>
      </c>
      <c r="AA127" s="2">
        <f>IF(Z127="HERE",Y127,AA126+Graph!$G$1*1000)</f>
        <v>35097537.000000045</v>
      </c>
      <c r="AB127" s="2">
        <f t="shared" si="21"/>
        <v>-71970</v>
      </c>
      <c r="AC127" s="2">
        <f t="shared" si="9"/>
        <v>6353321</v>
      </c>
      <c r="AD127" s="3">
        <f t="shared" si="10"/>
        <v>35097537.000000045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6"/>
        <v>28242749.357142892</v>
      </c>
      <c r="AH127" s="3" t="e">
        <f t="shared" si="3"/>
        <v>#N/A</v>
      </c>
      <c r="AM127" s="6">
        <v>14600000</v>
      </c>
      <c r="AN127" s="6">
        <v>31800000</v>
      </c>
      <c r="AO127" s="6">
        <v>52800000</v>
      </c>
    </row>
    <row r="128" spans="1:56" ht="15.75" customHeight="1" x14ac:dyDescent="0.25">
      <c r="A128" s="1">
        <v>44304</v>
      </c>
      <c r="B128" s="2">
        <f t="shared" si="0"/>
        <v>51</v>
      </c>
      <c r="C128" s="7"/>
      <c r="D128" s="2" t="e">
        <f t="shared" si="12"/>
        <v>#N/A</v>
      </c>
      <c r="E128" s="2" t="e">
        <f t="shared" si="22"/>
        <v>#N/A</v>
      </c>
      <c r="F128" s="2">
        <v>490447.1069188565</v>
      </c>
      <c r="G128" s="2">
        <f t="shared" si="23"/>
        <v>396582.14285714284</v>
      </c>
      <c r="H128" s="2">
        <f t="shared" si="13"/>
        <v>39907737.285714231</v>
      </c>
      <c r="I128" s="7"/>
      <c r="J128" s="2" t="e">
        <f t="shared" si="14"/>
        <v>#N/A</v>
      </c>
      <c r="K128" s="2" t="e">
        <f t="shared" si="24"/>
        <v>#N/A</v>
      </c>
      <c r="L128" s="2">
        <f t="array" ref="L128">IF(COUNT($C129)=0,IF(COUNT($C128)=1,I128,SUM(L127+LOOKUP(2,1/(ISNUMBER($K$1:$K$194)),$K$1:$K$194))),I128)</f>
        <v>1963120.7142857106</v>
      </c>
      <c r="M128" s="8" t="e">
        <f t="shared" si="27"/>
        <v>#N/A</v>
      </c>
      <c r="N128" s="2" t="e">
        <f t="shared" si="15"/>
        <v>#N/A</v>
      </c>
      <c r="O128" s="2" t="e">
        <f t="shared" si="25"/>
        <v>#N/A</v>
      </c>
      <c r="P128" s="2">
        <v>518732.29270781577</v>
      </c>
      <c r="Q128" s="2">
        <f>IF(P128&gt;Graph!$G$1*1000,Graph!$G$1*1000,P128)</f>
        <v>420000</v>
      </c>
      <c r="R128" s="2">
        <f t="shared" si="16"/>
        <v>41870858</v>
      </c>
      <c r="S128" s="2">
        <f t="shared" si="17"/>
        <v>396582.14285714179</v>
      </c>
      <c r="T128" s="2">
        <f t="shared" si="18"/>
        <v>23417.857142857043</v>
      </c>
      <c r="U128" s="2">
        <f t="shared" si="19"/>
        <v>420000</v>
      </c>
      <c r="V128" s="2">
        <f t="shared" si="28"/>
        <v>6573570</v>
      </c>
      <c r="W128" s="2">
        <f t="shared" si="20"/>
        <v>220249</v>
      </c>
      <c r="X128" s="2">
        <f t="shared" si="6"/>
        <v>199751</v>
      </c>
      <c r="Y128" s="2">
        <f t="shared" si="7"/>
        <v>35297288.000000045</v>
      </c>
      <c r="Z128" s="2" t="str">
        <f t="shared" si="8"/>
        <v>HERE</v>
      </c>
      <c r="AA128" s="2">
        <f>IF(Z128="HERE",Y128,AA127+Graph!$G$1*1000)</f>
        <v>35297288.000000045</v>
      </c>
      <c r="AB128" s="2">
        <f t="shared" si="21"/>
        <v>199751</v>
      </c>
      <c r="AC128" s="2">
        <f t="shared" si="9"/>
        <v>6573570</v>
      </c>
      <c r="AD128" s="3">
        <f t="shared" si="10"/>
        <v>35297288.000000045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6"/>
        <v>28575327.300000038</v>
      </c>
      <c r="AH128" s="3" t="e">
        <f t="shared" si="3"/>
        <v>#N/A</v>
      </c>
      <c r="AM128" s="6">
        <v>14600000</v>
      </c>
      <c r="AN128" s="6">
        <v>31800000</v>
      </c>
      <c r="AO128" s="6">
        <v>52800000</v>
      </c>
    </row>
    <row r="129" spans="1:41" ht="15.75" customHeight="1" x14ac:dyDescent="0.25">
      <c r="A129" s="1">
        <v>44305</v>
      </c>
      <c r="B129" s="2">
        <f t="shared" si="0"/>
        <v>52</v>
      </c>
      <c r="C129" s="7"/>
      <c r="D129" s="2" t="e">
        <f t="shared" si="12"/>
        <v>#N/A</v>
      </c>
      <c r="E129" s="2" t="e">
        <f t="shared" si="22"/>
        <v>#N/A</v>
      </c>
      <c r="F129" s="2">
        <v>492048.32882030308</v>
      </c>
      <c r="G129" s="2">
        <f t="shared" si="23"/>
        <v>396582.14285714284</v>
      </c>
      <c r="H129" s="2">
        <f t="shared" si="13"/>
        <v>40304319.428571373</v>
      </c>
      <c r="I129" s="7"/>
      <c r="J129" s="2" t="e">
        <f t="shared" si="14"/>
        <v>#N/A</v>
      </c>
      <c r="K129" s="2" t="e">
        <f t="shared" si="24"/>
        <v>#N/A</v>
      </c>
      <c r="L129" s="2">
        <f t="array" ref="L129">IF(COUNT($C130)=0,IF(COUNT($C129)=1,I129,SUM(L128+LOOKUP(2,1/(ISNUMBER($K$1:$K$194)),$K$1:$K$194))),I129)</f>
        <v>1986538.5714285676</v>
      </c>
      <c r="M129" s="8" t="e">
        <f t="shared" si="27"/>
        <v>#N/A</v>
      </c>
      <c r="N129" s="2" t="e">
        <f t="shared" si="15"/>
        <v>#N/A</v>
      </c>
      <c r="O129" s="2" t="e">
        <f t="shared" si="25"/>
        <v>#N/A</v>
      </c>
      <c r="P129" s="2">
        <v>520647.18646092713</v>
      </c>
      <c r="Q129" s="2">
        <f>IF(P129&gt;Graph!$G$1*1000,Graph!$G$1*1000,P129)</f>
        <v>420000</v>
      </c>
      <c r="R129" s="2">
        <f t="shared" si="16"/>
        <v>42290858</v>
      </c>
      <c r="S129" s="2">
        <f t="shared" si="17"/>
        <v>396582.14285714179</v>
      </c>
      <c r="T129" s="2">
        <f t="shared" si="18"/>
        <v>23417.857142857043</v>
      </c>
      <c r="U129" s="2">
        <f t="shared" si="19"/>
        <v>420000</v>
      </c>
      <c r="V129" s="2">
        <f t="shared" si="28"/>
        <v>6853372</v>
      </c>
      <c r="W129" s="2">
        <f t="shared" si="20"/>
        <v>279802</v>
      </c>
      <c r="X129" s="2">
        <f t="shared" si="6"/>
        <v>140198</v>
      </c>
      <c r="Y129" s="2">
        <f t="shared" si="7"/>
        <v>35437486.000000045</v>
      </c>
      <c r="Z129" s="2" t="str">
        <f t="shared" si="8"/>
        <v>HERE</v>
      </c>
      <c r="AA129" s="2">
        <f>IF(Z129="HERE",Y129,AA128+Graph!$G$1*1000)</f>
        <v>35437486.000000045</v>
      </c>
      <c r="AB129" s="2">
        <f t="shared" si="21"/>
        <v>140198</v>
      </c>
      <c r="AC129" s="2">
        <f t="shared" si="9"/>
        <v>6853372</v>
      </c>
      <c r="AD129" s="3">
        <f t="shared" si="10"/>
        <v>35437486.000000045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6"/>
        <v>28841270.312500037</v>
      </c>
      <c r="AH129" s="3" t="e">
        <f t="shared" si="3"/>
        <v>#N/A</v>
      </c>
      <c r="AM129" s="6">
        <v>14600000</v>
      </c>
      <c r="AN129" s="6">
        <v>31800000</v>
      </c>
      <c r="AO129" s="6">
        <v>52800000</v>
      </c>
    </row>
    <row r="130" spans="1:41" ht="15.75" customHeight="1" x14ac:dyDescent="0.25">
      <c r="A130" s="1">
        <v>44306</v>
      </c>
      <c r="B130" s="2">
        <f t="shared" si="0"/>
        <v>53</v>
      </c>
      <c r="C130" s="7"/>
      <c r="D130" s="2" t="e">
        <f t="shared" si="12"/>
        <v>#N/A</v>
      </c>
      <c r="E130" s="2" t="e">
        <f t="shared" si="22"/>
        <v>#N/A</v>
      </c>
      <c r="F130" s="2">
        <v>493649.55072174966</v>
      </c>
      <c r="G130" s="2">
        <f t="shared" si="23"/>
        <v>396582.14285714284</v>
      </c>
      <c r="H130" s="2">
        <f t="shared" si="13"/>
        <v>40700901.571428515</v>
      </c>
      <c r="I130" s="7"/>
      <c r="J130" s="2" t="e">
        <f t="shared" si="14"/>
        <v>#N/A</v>
      </c>
      <c r="K130" s="2" t="e">
        <f t="shared" si="24"/>
        <v>#N/A</v>
      </c>
      <c r="L130" s="2">
        <f t="array" ref="L130">IF(COUNT($C131)=0,IF(COUNT($C130)=1,I130,SUM(L129+LOOKUP(2,1/(ISNUMBER($K$1:$K$194)),$K$1:$K$194))),I130)</f>
        <v>2009956.4285714247</v>
      </c>
      <c r="M130" s="8" t="e">
        <f t="shared" si="27"/>
        <v>#N/A</v>
      </c>
      <c r="N130" s="2" t="e">
        <f t="shared" si="15"/>
        <v>#N/A</v>
      </c>
      <c r="O130" s="2" t="e">
        <f t="shared" si="25"/>
        <v>#N/A</v>
      </c>
      <c r="P130" s="2">
        <v>522562.08021403849</v>
      </c>
      <c r="Q130" s="2">
        <f>IF(P130&gt;Graph!$G$1*1000,Graph!$G$1*1000,P130)</f>
        <v>420000</v>
      </c>
      <c r="R130" s="2">
        <f t="shared" si="16"/>
        <v>42710858</v>
      </c>
      <c r="S130" s="2">
        <f t="shared" si="17"/>
        <v>396582.14285714179</v>
      </c>
      <c r="T130" s="2">
        <f t="shared" si="18"/>
        <v>23417.857142857043</v>
      </c>
      <c r="U130" s="2">
        <f t="shared" si="19"/>
        <v>420000</v>
      </c>
      <c r="V130" s="2">
        <f t="shared" si="28"/>
        <v>7164387</v>
      </c>
      <c r="W130" s="2">
        <f t="shared" si="20"/>
        <v>311015</v>
      </c>
      <c r="X130" s="2">
        <f t="shared" si="6"/>
        <v>108985</v>
      </c>
      <c r="Y130" s="2">
        <f t="shared" si="7"/>
        <v>35546471.000000045</v>
      </c>
      <c r="Z130" s="2" t="str">
        <f t="shared" si="8"/>
        <v>HERE</v>
      </c>
      <c r="AA130" s="2">
        <f>IF(Z130="HERE",Y130,AA129+Graph!$G$1*1000)</f>
        <v>35546471.000000045</v>
      </c>
      <c r="AB130" s="2">
        <f t="shared" si="21"/>
        <v>108985</v>
      </c>
      <c r="AC130" s="2">
        <f t="shared" si="9"/>
        <v>7164387</v>
      </c>
      <c r="AD130" s="3">
        <f t="shared" si="10"/>
        <v>35546471.000000045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6"/>
        <v>29107213.325000037</v>
      </c>
      <c r="AH130" s="3" t="e">
        <f t="shared" si="3"/>
        <v>#N/A</v>
      </c>
      <c r="AM130" s="6">
        <v>14600000</v>
      </c>
      <c r="AN130" s="6">
        <v>31800000</v>
      </c>
      <c r="AO130" s="6">
        <v>52800000</v>
      </c>
    </row>
    <row r="131" spans="1:41" ht="15.75" customHeight="1" x14ac:dyDescent="0.25">
      <c r="A131" s="1">
        <v>44307</v>
      </c>
      <c r="B131" s="2">
        <f t="shared" si="0"/>
        <v>54</v>
      </c>
      <c r="C131" s="7"/>
      <c r="D131" s="2" t="e">
        <f t="shared" si="12"/>
        <v>#N/A</v>
      </c>
      <c r="E131" s="2" t="e">
        <f t="shared" si="22"/>
        <v>#N/A</v>
      </c>
      <c r="F131" s="2">
        <v>495250.77262319624</v>
      </c>
      <c r="G131" s="2">
        <f t="shared" si="23"/>
        <v>396582.14285714284</v>
      </c>
      <c r="H131" s="2">
        <f t="shared" si="13"/>
        <v>41097483.714285657</v>
      </c>
      <c r="I131" s="7"/>
      <c r="J131" s="2" t="e">
        <f t="shared" si="14"/>
        <v>#N/A</v>
      </c>
      <c r="K131" s="2" t="e">
        <f t="shared" si="24"/>
        <v>#N/A</v>
      </c>
      <c r="L131" s="2">
        <f t="array" ref="L131">IF(COUNT($C132)=0,IF(COUNT($C131)=1,I131,SUM(L130+LOOKUP(2,1/(ISNUMBER($K$1:$K$194)),$K$1:$K$194))),I131)</f>
        <v>2033374.2857142817</v>
      </c>
      <c r="M131" s="8" t="e">
        <f t="shared" si="27"/>
        <v>#N/A</v>
      </c>
      <c r="N131" s="2" t="e">
        <f t="shared" si="15"/>
        <v>#N/A</v>
      </c>
      <c r="O131" s="2" t="e">
        <f t="shared" si="25"/>
        <v>#N/A</v>
      </c>
      <c r="P131" s="2">
        <v>524476.97396714985</v>
      </c>
      <c r="Q131" s="2">
        <f>IF(P131&gt;Graph!$G$1*1000,Graph!$G$1*1000,P131)</f>
        <v>420000</v>
      </c>
      <c r="R131" s="2">
        <f t="shared" si="16"/>
        <v>43130858</v>
      </c>
      <c r="S131" s="2">
        <f t="shared" si="17"/>
        <v>396582.14285714179</v>
      </c>
      <c r="T131" s="2">
        <f t="shared" si="18"/>
        <v>23417.857142857043</v>
      </c>
      <c r="U131" s="2">
        <f t="shared" si="19"/>
        <v>420000</v>
      </c>
      <c r="V131" s="2">
        <f t="shared" si="28"/>
        <v>7447199</v>
      </c>
      <c r="W131" s="2">
        <f t="shared" si="20"/>
        <v>282812</v>
      </c>
      <c r="X131" s="2">
        <f t="shared" si="6"/>
        <v>137188</v>
      </c>
      <c r="Y131" s="2">
        <f t="shared" si="7"/>
        <v>35683659.000000045</v>
      </c>
      <c r="Z131" s="2" t="str">
        <f t="shared" si="8"/>
        <v>HERE</v>
      </c>
      <c r="AA131" s="2">
        <f>IF(Z131="HERE",Y131,AA130+Graph!$G$1*1000)</f>
        <v>35683659.000000045</v>
      </c>
      <c r="AB131" s="2">
        <f t="shared" si="21"/>
        <v>137188</v>
      </c>
      <c r="AC131" s="2">
        <f t="shared" si="9"/>
        <v>7447199</v>
      </c>
      <c r="AD131" s="3">
        <f t="shared" si="10"/>
        <v>35683659.000000045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6"/>
        <v>29373156.337500036</v>
      </c>
      <c r="AH131" s="3" t="e">
        <f t="shared" si="3"/>
        <v>#N/A</v>
      </c>
      <c r="AM131" s="6">
        <v>14600000</v>
      </c>
      <c r="AN131" s="6">
        <v>31800000</v>
      </c>
      <c r="AO131" s="6">
        <v>52800000</v>
      </c>
    </row>
    <row r="132" spans="1:41" ht="15.75" customHeight="1" x14ac:dyDescent="0.25">
      <c r="A132" s="1">
        <v>44308</v>
      </c>
      <c r="B132" s="2">
        <f t="shared" si="0"/>
        <v>55</v>
      </c>
      <c r="C132" s="7"/>
      <c r="D132" s="2" t="e">
        <f t="shared" si="12"/>
        <v>#N/A</v>
      </c>
      <c r="E132" s="2" t="e">
        <f t="shared" si="22"/>
        <v>#N/A</v>
      </c>
      <c r="F132" s="2">
        <v>496851.99452464283</v>
      </c>
      <c r="G132" s="2">
        <f t="shared" si="23"/>
        <v>396582.14285714284</v>
      </c>
      <c r="H132" s="2">
        <f t="shared" si="13"/>
        <v>41494065.857142799</v>
      </c>
      <c r="I132" s="7"/>
      <c r="J132" s="2" t="e">
        <f t="shared" si="14"/>
        <v>#N/A</v>
      </c>
      <c r="K132" s="2" t="e">
        <f t="shared" si="24"/>
        <v>#N/A</v>
      </c>
      <c r="L132" s="2">
        <f t="array" ref="L132">IF(COUNT($C133)=0,IF(COUNT($C132)=1,I132,SUM(L131+LOOKUP(2,1/(ISNUMBER($K$1:$K$194)),$K$1:$K$194))),I132)</f>
        <v>2056792.1428571388</v>
      </c>
      <c r="M132" s="8" t="e">
        <f t="shared" si="27"/>
        <v>#N/A</v>
      </c>
      <c r="N132" s="2" t="e">
        <f t="shared" si="15"/>
        <v>#N/A</v>
      </c>
      <c r="O132" s="2" t="e">
        <f t="shared" si="25"/>
        <v>#N/A</v>
      </c>
      <c r="P132" s="2">
        <v>526391.86772026122</v>
      </c>
      <c r="Q132" s="2">
        <f>IF(P132&gt;Graph!$G$1*1000,Graph!$G$1*1000,P132)</f>
        <v>420000</v>
      </c>
      <c r="R132" s="2">
        <f t="shared" si="16"/>
        <v>43550858</v>
      </c>
      <c r="S132" s="2">
        <f t="shared" si="17"/>
        <v>396582.14285714179</v>
      </c>
      <c r="T132" s="2">
        <f t="shared" si="18"/>
        <v>23417.857142857043</v>
      </c>
      <c r="U132" s="2">
        <f t="shared" si="19"/>
        <v>420000</v>
      </c>
      <c r="V132" s="2">
        <f t="shared" si="28"/>
        <v>7891184</v>
      </c>
      <c r="W132" s="2">
        <f t="shared" si="20"/>
        <v>443985</v>
      </c>
      <c r="X132" s="2">
        <f t="shared" si="6"/>
        <v>-23985</v>
      </c>
      <c r="Y132" s="2">
        <f t="shared" si="7"/>
        <v>35659674.000000045</v>
      </c>
      <c r="Z132" s="2" t="str">
        <f t="shared" si="8"/>
        <v>HERE</v>
      </c>
      <c r="AA132" s="2">
        <f>IF(Z132="HERE",Y132,AA131+Graph!$G$1*1000)</f>
        <v>35659674.000000045</v>
      </c>
      <c r="AB132" s="2">
        <f t="shared" si="21"/>
        <v>-23985</v>
      </c>
      <c r="AC132" s="2">
        <f t="shared" si="9"/>
        <v>7891184</v>
      </c>
      <c r="AD132" s="3">
        <f t="shared" si="10"/>
        <v>35659674.000000045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6"/>
        <v>29639099.350000039</v>
      </c>
      <c r="AH132" s="3" t="e">
        <f t="shared" si="3"/>
        <v>#N/A</v>
      </c>
      <c r="AM132" s="6">
        <v>14600000</v>
      </c>
      <c r="AN132" s="6">
        <v>31800000</v>
      </c>
      <c r="AO132" s="6">
        <v>52800000</v>
      </c>
    </row>
    <row r="133" spans="1:41" ht="15.75" customHeight="1" x14ac:dyDescent="0.25">
      <c r="A133" s="1">
        <v>44309</v>
      </c>
      <c r="B133" s="2">
        <f t="shared" si="0"/>
        <v>56</v>
      </c>
      <c r="C133" s="7"/>
      <c r="D133" s="2" t="e">
        <f t="shared" si="12"/>
        <v>#N/A</v>
      </c>
      <c r="E133" s="2" t="e">
        <f t="shared" si="22"/>
        <v>#N/A</v>
      </c>
      <c r="F133" s="2">
        <v>498453.2164260745</v>
      </c>
      <c r="G133" s="2">
        <f t="shared" si="23"/>
        <v>396582.14285714284</v>
      </c>
      <c r="H133" s="2">
        <f t="shared" si="13"/>
        <v>41890647.99999994</v>
      </c>
      <c r="I133" s="7"/>
      <c r="J133" s="2" t="e">
        <f t="shared" si="14"/>
        <v>#N/A</v>
      </c>
      <c r="K133" s="2" t="e">
        <f t="shared" si="24"/>
        <v>#N/A</v>
      </c>
      <c r="L133" s="2">
        <f t="array" ref="L133">IF(COUNT($C134)=0,IF(COUNT($C133)=1,I133,SUM(L132+LOOKUP(2,1/(ISNUMBER($K$1:$K$194)),$K$1:$K$194))),I133)</f>
        <v>2080209.9999999958</v>
      </c>
      <c r="M133" s="8" t="e">
        <f t="shared" si="27"/>
        <v>#N/A</v>
      </c>
      <c r="N133" s="2" t="e">
        <f t="shared" si="15"/>
        <v>#N/A</v>
      </c>
      <c r="O133" s="2" t="e">
        <f t="shared" si="25"/>
        <v>#N/A</v>
      </c>
      <c r="P133" s="2">
        <v>528306.76147337258</v>
      </c>
      <c r="Q133" s="2">
        <f>IF(P133&gt;Graph!$G$1*1000,Graph!$G$1*1000,P133)</f>
        <v>420000</v>
      </c>
      <c r="R133" s="2">
        <f t="shared" si="16"/>
        <v>43970858</v>
      </c>
      <c r="S133" s="2">
        <f t="shared" si="17"/>
        <v>396582.14285714179</v>
      </c>
      <c r="T133" s="2">
        <f t="shared" si="18"/>
        <v>23417.857142857043</v>
      </c>
      <c r="U133" s="2">
        <f t="shared" si="19"/>
        <v>420000</v>
      </c>
      <c r="V133" s="2">
        <f t="shared" si="28"/>
        <v>8378940</v>
      </c>
      <c r="W133" s="2">
        <f t="shared" si="20"/>
        <v>487756</v>
      </c>
      <c r="X133" s="2">
        <f t="shared" si="6"/>
        <v>-67756</v>
      </c>
      <c r="Y133" s="2">
        <f t="shared" si="7"/>
        <v>35591918.000000045</v>
      </c>
      <c r="Z133" s="2" t="str">
        <f t="shared" si="8"/>
        <v>HERE</v>
      </c>
      <c r="AA133" s="2">
        <f>IF(Z133="HERE",Y133,AA132+Graph!$G$1*1000)</f>
        <v>35591918.000000045</v>
      </c>
      <c r="AB133" s="2">
        <f t="shared" si="21"/>
        <v>-67756</v>
      </c>
      <c r="AC133" s="2">
        <f t="shared" si="9"/>
        <v>8378940</v>
      </c>
      <c r="AD133" s="3">
        <f t="shared" si="10"/>
        <v>35591918.000000045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6"/>
        <v>29905042.362500038</v>
      </c>
      <c r="AH133" s="3" t="e">
        <f t="shared" si="3"/>
        <v>#N/A</v>
      </c>
      <c r="AM133" s="6">
        <v>14600000</v>
      </c>
      <c r="AN133" s="6">
        <v>31800000</v>
      </c>
      <c r="AO133" s="6">
        <v>52800000</v>
      </c>
    </row>
    <row r="134" spans="1:41" ht="15.75" customHeight="1" x14ac:dyDescent="0.25">
      <c r="A134" s="1">
        <v>44310</v>
      </c>
      <c r="B134" s="2">
        <f t="shared" si="0"/>
        <v>57</v>
      </c>
      <c r="C134" s="7"/>
      <c r="D134" s="2" t="e">
        <f t="shared" si="12"/>
        <v>#N/A</v>
      </c>
      <c r="E134" s="2" t="e">
        <f t="shared" si="22"/>
        <v>#N/A</v>
      </c>
      <c r="F134" s="2">
        <v>500054.43832752109</v>
      </c>
      <c r="G134" s="2">
        <f t="shared" si="23"/>
        <v>396582.14285714284</v>
      </c>
      <c r="H134" s="2">
        <f t="shared" si="13"/>
        <v>42287230.142857082</v>
      </c>
      <c r="I134" s="7"/>
      <c r="J134" s="2" t="e">
        <f t="shared" si="14"/>
        <v>#N/A</v>
      </c>
      <c r="K134" s="2" t="e">
        <f t="shared" si="24"/>
        <v>#N/A</v>
      </c>
      <c r="L134" s="2">
        <f t="array" ref="L134">IF(COUNT($C135)=0,IF(COUNT($C134)=1,I134,SUM(L133+LOOKUP(2,1/(ISNUMBER($K$1:$K$194)),$K$1:$K$194))),I134)</f>
        <v>2103627.8571428531</v>
      </c>
      <c r="M134" s="8" t="e">
        <f t="shared" si="27"/>
        <v>#N/A</v>
      </c>
      <c r="N134" s="2" t="e">
        <f t="shared" si="15"/>
        <v>#N/A</v>
      </c>
      <c r="O134" s="2" t="e">
        <f t="shared" si="25"/>
        <v>#N/A</v>
      </c>
      <c r="P134" s="2">
        <v>530221.65522648394</v>
      </c>
      <c r="Q134" s="2">
        <f>IF(P134&gt;Graph!$G$1*1000,Graph!$G$1*1000,P134)</f>
        <v>420000</v>
      </c>
      <c r="R134" s="2">
        <f t="shared" si="16"/>
        <v>44390858</v>
      </c>
      <c r="S134" s="2">
        <f t="shared" si="17"/>
        <v>396582.14285714179</v>
      </c>
      <c r="T134" s="2">
        <f t="shared" si="18"/>
        <v>23417.857142857276</v>
      </c>
      <c r="U134" s="2">
        <f t="shared" si="19"/>
        <v>420000</v>
      </c>
      <c r="V134" s="2">
        <f t="shared" si="28"/>
        <v>8977329</v>
      </c>
      <c r="W134" s="2">
        <f t="shared" si="20"/>
        <v>598389</v>
      </c>
      <c r="X134" s="2">
        <f t="shared" si="6"/>
        <v>-178389</v>
      </c>
      <c r="Y134" s="2">
        <f t="shared" si="7"/>
        <v>35413529.000000045</v>
      </c>
      <c r="Z134" s="2" t="str">
        <f t="shared" si="8"/>
        <v>HERE</v>
      </c>
      <c r="AA134" s="2">
        <f>IF(Z134="HERE",Y134,AA133+Graph!$G$1*1000)</f>
        <v>35413529.000000045</v>
      </c>
      <c r="AB134" s="2">
        <f t="shared" si="21"/>
        <v>-178389</v>
      </c>
      <c r="AC134" s="2">
        <f t="shared" si="9"/>
        <v>8977329</v>
      </c>
      <c r="AD134" s="3">
        <f t="shared" si="10"/>
        <v>35413529.000000045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6"/>
        <v>30170985.375000037</v>
      </c>
      <c r="AH134" s="3" t="e">
        <f t="shared" si="3"/>
        <v>#N/A</v>
      </c>
      <c r="AM134" s="6">
        <v>14600000</v>
      </c>
      <c r="AN134" s="6">
        <v>31800000</v>
      </c>
      <c r="AO134" s="6">
        <v>52800000</v>
      </c>
    </row>
    <row r="135" spans="1:41" ht="15.75" customHeight="1" x14ac:dyDescent="0.25">
      <c r="A135" s="1">
        <v>44311</v>
      </c>
      <c r="B135" s="2">
        <f t="shared" si="0"/>
        <v>58</v>
      </c>
      <c r="C135" s="7"/>
      <c r="D135" s="2" t="e">
        <f t="shared" si="12"/>
        <v>#N/A</v>
      </c>
      <c r="E135" s="2" t="e">
        <f t="shared" si="22"/>
        <v>#N/A</v>
      </c>
      <c r="F135" s="2">
        <v>501655.66022896767</v>
      </c>
      <c r="G135" s="2">
        <f t="shared" si="23"/>
        <v>396582.14285714284</v>
      </c>
      <c r="H135" s="2">
        <f t="shared" si="13"/>
        <v>42683812.285714224</v>
      </c>
      <c r="I135" s="7"/>
      <c r="J135" s="2" t="e">
        <f t="shared" si="14"/>
        <v>#N/A</v>
      </c>
      <c r="K135" s="2" t="e">
        <f t="shared" si="24"/>
        <v>#N/A</v>
      </c>
      <c r="L135" s="2">
        <f t="array" ref="L135">IF(COUNT($C136)=0,IF(COUNT($C135)=1,I135,SUM(L134+LOOKUP(2,1/(ISNUMBER($K$1:$K$194)),$K$1:$K$194))),I135)</f>
        <v>2127045.7142857104</v>
      </c>
      <c r="M135" s="8" t="e">
        <f t="shared" si="27"/>
        <v>#N/A</v>
      </c>
      <c r="N135" s="2" t="e">
        <f t="shared" si="15"/>
        <v>#N/A</v>
      </c>
      <c r="O135" s="2" t="e">
        <f t="shared" si="25"/>
        <v>#N/A</v>
      </c>
      <c r="P135" s="2">
        <v>532136.5489795953</v>
      </c>
      <c r="Q135" s="2">
        <f>IF(P135&gt;Graph!$G$1*1000,Graph!$G$1*1000,P135)</f>
        <v>420000</v>
      </c>
      <c r="R135" s="2">
        <f t="shared" si="16"/>
        <v>44810858</v>
      </c>
      <c r="S135" s="2">
        <f t="shared" si="17"/>
        <v>396582.14285714179</v>
      </c>
      <c r="T135" s="2">
        <f t="shared" si="18"/>
        <v>23417.857142857276</v>
      </c>
      <c r="U135" s="2">
        <f t="shared" si="19"/>
        <v>420000</v>
      </c>
      <c r="V135" s="2">
        <f t="shared" si="28"/>
        <v>9296367</v>
      </c>
      <c r="W135" s="2">
        <f t="shared" si="20"/>
        <v>319038</v>
      </c>
      <c r="X135" s="2">
        <f t="shared" si="6"/>
        <v>100962</v>
      </c>
      <c r="Y135" s="2">
        <f t="shared" si="7"/>
        <v>35514491.000000045</v>
      </c>
      <c r="Z135" s="2" t="str">
        <f t="shared" si="8"/>
        <v>HERE</v>
      </c>
      <c r="AA135" s="2">
        <f>IF(Z135="HERE",Y135,AA134+Graph!$G$1*1000)</f>
        <v>35514491.000000045</v>
      </c>
      <c r="AB135" s="2">
        <f t="shared" si="21"/>
        <v>100962</v>
      </c>
      <c r="AC135" s="2">
        <f t="shared" si="9"/>
        <v>9296367</v>
      </c>
      <c r="AD135" s="3">
        <f t="shared" si="10"/>
        <v>35514491.000000045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6"/>
        <v>30436928.38750004</v>
      </c>
      <c r="AH135" s="3" t="e">
        <f t="shared" si="3"/>
        <v>#N/A</v>
      </c>
      <c r="AM135" s="6">
        <v>14600000</v>
      </c>
      <c r="AN135" s="6">
        <v>31800000</v>
      </c>
      <c r="AO135" s="6">
        <v>52800000</v>
      </c>
    </row>
    <row r="136" spans="1:41" ht="15.75" customHeight="1" x14ac:dyDescent="0.25">
      <c r="A136" s="1">
        <v>44312</v>
      </c>
      <c r="B136" s="2">
        <f t="shared" si="0"/>
        <v>59</v>
      </c>
      <c r="C136" s="7"/>
      <c r="D136" s="2" t="e">
        <f t="shared" si="12"/>
        <v>#N/A</v>
      </c>
      <c r="E136" s="2" t="e">
        <f t="shared" si="22"/>
        <v>#N/A</v>
      </c>
      <c r="F136" s="2">
        <v>503256.88213041425</v>
      </c>
      <c r="G136" s="2">
        <f t="shared" si="23"/>
        <v>396582.14285714284</v>
      </c>
      <c r="H136" s="2">
        <f t="shared" si="13"/>
        <v>43080394.428571366</v>
      </c>
      <c r="I136" s="7"/>
      <c r="J136" s="2" t="e">
        <f t="shared" si="14"/>
        <v>#N/A</v>
      </c>
      <c r="K136" s="2" t="e">
        <f t="shared" si="24"/>
        <v>#N/A</v>
      </c>
      <c r="L136" s="2">
        <f t="array" ref="L136">IF(COUNT($C137)=0,IF(COUNT($C136)=1,I136,SUM(L135+LOOKUP(2,1/(ISNUMBER($K$1:$K$194)),$K$1:$K$194))),I136)</f>
        <v>2150463.5714285676</v>
      </c>
      <c r="M136" s="8" t="e">
        <f t="shared" si="27"/>
        <v>#N/A</v>
      </c>
      <c r="N136" s="2" t="e">
        <f t="shared" si="15"/>
        <v>#N/A</v>
      </c>
      <c r="O136" s="2" t="e">
        <f t="shared" si="25"/>
        <v>#N/A</v>
      </c>
      <c r="P136" s="2">
        <v>534051.44273270667</v>
      </c>
      <c r="Q136" s="2">
        <f>IF(P136&gt;Graph!$G$1*1000,Graph!$G$1*1000,P136)</f>
        <v>420000</v>
      </c>
      <c r="R136" s="2">
        <f t="shared" si="16"/>
        <v>45230858</v>
      </c>
      <c r="S136" s="2">
        <f t="shared" si="17"/>
        <v>396582.14285714179</v>
      </c>
      <c r="T136" s="2">
        <f t="shared" si="18"/>
        <v>23417.857142857276</v>
      </c>
      <c r="U136" s="2">
        <f t="shared" si="19"/>
        <v>420000</v>
      </c>
      <c r="V136" s="2">
        <f t="shared" si="28"/>
        <v>9646715</v>
      </c>
      <c r="W136" s="2">
        <f t="shared" si="20"/>
        <v>350348</v>
      </c>
      <c r="X136" s="2">
        <f t="shared" si="6"/>
        <v>69652</v>
      </c>
      <c r="Y136" s="2">
        <f t="shared" si="7"/>
        <v>35584143.000000045</v>
      </c>
      <c r="Z136" s="2" t="str">
        <f t="shared" si="8"/>
        <v>HERE</v>
      </c>
      <c r="AA136" s="2">
        <f>IF(Z136="HERE",Y136,AA135+Graph!$G$1*1000)</f>
        <v>35584143.000000045</v>
      </c>
      <c r="AB136" s="2">
        <f t="shared" si="21"/>
        <v>69652</v>
      </c>
      <c r="AC136" s="2">
        <f t="shared" si="9"/>
        <v>9646715</v>
      </c>
      <c r="AD136" s="3">
        <f t="shared" si="10"/>
        <v>35584143.000000045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6"/>
        <v>30702871.400000039</v>
      </c>
      <c r="AH136" s="3" t="e">
        <f t="shared" si="3"/>
        <v>#N/A</v>
      </c>
      <c r="AM136" s="6">
        <v>14600000</v>
      </c>
      <c r="AN136" s="6">
        <v>31800000</v>
      </c>
      <c r="AO136" s="6">
        <v>52800000</v>
      </c>
    </row>
    <row r="137" spans="1:41" ht="15.75" customHeight="1" x14ac:dyDescent="0.25">
      <c r="A137" s="1">
        <v>44313</v>
      </c>
      <c r="B137" s="2">
        <f t="shared" si="0"/>
        <v>60</v>
      </c>
      <c r="C137" s="7"/>
      <c r="D137" s="2" t="e">
        <f t="shared" si="12"/>
        <v>#N/A</v>
      </c>
      <c r="E137" s="2" t="e">
        <f t="shared" si="22"/>
        <v>#N/A</v>
      </c>
      <c r="F137" s="2">
        <v>504858.10403184593</v>
      </c>
      <c r="G137" s="2">
        <f t="shared" si="23"/>
        <v>396582.14285714284</v>
      </c>
      <c r="H137" s="2">
        <f t="shared" si="13"/>
        <v>43476976.571428508</v>
      </c>
      <c r="I137" s="7"/>
      <c r="J137" s="2" t="e">
        <f t="shared" si="14"/>
        <v>#N/A</v>
      </c>
      <c r="K137" s="2" t="e">
        <f t="shared" si="24"/>
        <v>#N/A</v>
      </c>
      <c r="L137" s="2">
        <f t="array" ref="L137">IF(COUNT($C138)=0,IF(COUNT($C137)=1,I137,SUM(L136+LOOKUP(2,1/(ISNUMBER($K$1:$K$194)),$K$1:$K$194))),I137)</f>
        <v>2173881.4285714249</v>
      </c>
      <c r="M137" s="8" t="e">
        <f t="shared" si="27"/>
        <v>#N/A</v>
      </c>
      <c r="N137" s="2" t="e">
        <f t="shared" si="15"/>
        <v>#N/A</v>
      </c>
      <c r="O137" s="2" t="e">
        <f t="shared" si="25"/>
        <v>#N/A</v>
      </c>
      <c r="P137" s="2">
        <v>535966.33648581803</v>
      </c>
      <c r="Q137" s="2">
        <f>IF(P137&gt;Graph!$G$1*1000,Graph!$G$1*1000,P137)</f>
        <v>420000</v>
      </c>
      <c r="R137" s="2">
        <f t="shared" si="16"/>
        <v>45650858</v>
      </c>
      <c r="S137" s="2">
        <f t="shared" si="17"/>
        <v>396582.14285714179</v>
      </c>
      <c r="T137" s="2">
        <f t="shared" si="18"/>
        <v>23417.857142857276</v>
      </c>
      <c r="U137" s="2">
        <f t="shared" si="19"/>
        <v>420000</v>
      </c>
      <c r="V137" s="2">
        <f t="shared" si="28"/>
        <v>10021471</v>
      </c>
      <c r="W137" s="2">
        <f t="shared" si="20"/>
        <v>374756</v>
      </c>
      <c r="X137" s="2">
        <f t="shared" si="6"/>
        <v>45244</v>
      </c>
      <c r="Y137" s="2">
        <f t="shared" si="7"/>
        <v>35629387.000000045</v>
      </c>
      <c r="Z137" s="2" t="str">
        <f t="shared" si="8"/>
        <v>HERE</v>
      </c>
      <c r="AA137" s="2">
        <f>IF(Z137="HERE",Y137,AA136+Graph!$G$1*1000)</f>
        <v>35629387.000000045</v>
      </c>
      <c r="AB137" s="2">
        <f t="shared" si="21"/>
        <v>45244</v>
      </c>
      <c r="AC137" s="2">
        <f t="shared" si="9"/>
        <v>10021471</v>
      </c>
      <c r="AD137" s="3">
        <f t="shared" si="10"/>
        <v>35629387.000000045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6"/>
        <v>30904359.550000042</v>
      </c>
      <c r="AH137" s="3" t="e">
        <f t="shared" si="3"/>
        <v>#N/A</v>
      </c>
      <c r="AM137" s="6">
        <v>14600000</v>
      </c>
      <c r="AN137" s="6">
        <v>31800000</v>
      </c>
      <c r="AO137" s="6">
        <v>52800000</v>
      </c>
    </row>
    <row r="138" spans="1:41" ht="15.75" customHeight="1" x14ac:dyDescent="0.25">
      <c r="A138" s="1">
        <v>44314</v>
      </c>
      <c r="B138" s="2">
        <f t="shared" si="0"/>
        <v>61</v>
      </c>
      <c r="C138" s="7"/>
      <c r="D138" s="2" t="e">
        <f t="shared" si="12"/>
        <v>#N/A</v>
      </c>
      <c r="E138" s="2" t="e">
        <f t="shared" si="22"/>
        <v>#N/A</v>
      </c>
      <c r="F138" s="2">
        <v>506459.32593329251</v>
      </c>
      <c r="G138" s="2">
        <f t="shared" si="23"/>
        <v>396582.14285714284</v>
      </c>
      <c r="H138" s="2">
        <f t="shared" si="13"/>
        <v>43873558.714285649</v>
      </c>
      <c r="I138" s="7"/>
      <c r="J138" s="2" t="e">
        <f t="shared" si="14"/>
        <v>#N/A</v>
      </c>
      <c r="K138" s="2" t="e">
        <f t="shared" si="24"/>
        <v>#N/A</v>
      </c>
      <c r="L138" s="2">
        <f t="array" ref="L138">IF(COUNT($C139)=0,IF(COUNT($C138)=1,I138,SUM(L137+LOOKUP(2,1/(ISNUMBER($K$1:$K$194)),$K$1:$K$194))),I138)</f>
        <v>2197299.2857142822</v>
      </c>
      <c r="M138" s="8" t="e">
        <f t="shared" si="27"/>
        <v>#N/A</v>
      </c>
      <c r="N138" s="2" t="e">
        <f t="shared" si="15"/>
        <v>#N/A</v>
      </c>
      <c r="O138" s="2" t="e">
        <f t="shared" si="25"/>
        <v>#N/A</v>
      </c>
      <c r="P138" s="2">
        <v>537881.23023892939</v>
      </c>
      <c r="Q138" s="2">
        <f>IF(P138&gt;Graph!$G$1*1000,Graph!$G$1*1000,P138)</f>
        <v>420000</v>
      </c>
      <c r="R138" s="2">
        <f t="shared" si="16"/>
        <v>46070858</v>
      </c>
      <c r="S138" s="2">
        <f t="shared" si="17"/>
        <v>396582.14285714179</v>
      </c>
      <c r="T138" s="2">
        <f t="shared" si="18"/>
        <v>23417.857142857276</v>
      </c>
      <c r="U138" s="2">
        <f t="shared" si="19"/>
        <v>420000</v>
      </c>
      <c r="V138" s="2">
        <f t="shared" si="28"/>
        <v>10490487</v>
      </c>
      <c r="W138" s="2">
        <f t="shared" si="20"/>
        <v>469016</v>
      </c>
      <c r="X138" s="2">
        <f t="shared" si="6"/>
        <v>-49016</v>
      </c>
      <c r="Y138" s="2">
        <f t="shared" si="7"/>
        <v>35580371.000000045</v>
      </c>
      <c r="Z138" s="2" t="str">
        <f t="shared" si="8"/>
        <v>HERE</v>
      </c>
      <c r="AA138" s="2">
        <f>IF(Z138="HERE",Y138,AA137+Graph!$G$1*1000)</f>
        <v>35580371.000000045</v>
      </c>
      <c r="AB138" s="2">
        <f t="shared" si="21"/>
        <v>-49016</v>
      </c>
      <c r="AC138" s="2">
        <f t="shared" si="9"/>
        <v>10490487</v>
      </c>
      <c r="AD138" s="3">
        <f t="shared" si="10"/>
        <v>35580371.000000045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6"/>
        <v>31045258.000000041</v>
      </c>
      <c r="AH138" s="3" t="e">
        <f t="shared" si="3"/>
        <v>#N/A</v>
      </c>
      <c r="AM138" s="6">
        <v>14600000</v>
      </c>
      <c r="AN138" s="6">
        <v>31800000</v>
      </c>
      <c r="AO138" s="6">
        <v>52800000</v>
      </c>
    </row>
    <row r="139" spans="1:41" ht="15.75" customHeight="1" x14ac:dyDescent="0.25">
      <c r="A139" s="1">
        <v>44315</v>
      </c>
      <c r="B139" s="2">
        <f t="shared" si="0"/>
        <v>62</v>
      </c>
      <c r="C139" s="7"/>
      <c r="D139" s="2" t="e">
        <f t="shared" si="12"/>
        <v>#N/A</v>
      </c>
      <c r="E139" s="2" t="e">
        <f t="shared" si="22"/>
        <v>#N/A</v>
      </c>
      <c r="F139" s="2">
        <v>508060.54783473909</v>
      </c>
      <c r="G139" s="2">
        <f t="shared" si="23"/>
        <v>396582.14285714284</v>
      </c>
      <c r="H139" s="2">
        <f t="shared" si="13"/>
        <v>44270140.857142791</v>
      </c>
      <c r="I139" s="7"/>
      <c r="J139" s="2" t="e">
        <f t="shared" si="14"/>
        <v>#N/A</v>
      </c>
      <c r="K139" s="2" t="e">
        <f t="shared" si="24"/>
        <v>#N/A</v>
      </c>
      <c r="L139" s="2">
        <f t="array" ref="L139">IF(COUNT($C140)=0,IF(COUNT($C139)=1,I139,SUM(L138+LOOKUP(2,1/(ISNUMBER($K$1:$K$194)),$K$1:$K$194))),I139)</f>
        <v>2220717.1428571395</v>
      </c>
      <c r="M139" s="8" t="e">
        <f t="shared" si="27"/>
        <v>#N/A</v>
      </c>
      <c r="N139" s="2" t="e">
        <f t="shared" si="15"/>
        <v>#N/A</v>
      </c>
      <c r="O139" s="2" t="e">
        <f t="shared" si="25"/>
        <v>#N/A</v>
      </c>
      <c r="P139" s="2">
        <v>539796.12399204075</v>
      </c>
      <c r="Q139" s="2">
        <f>IF(P139&gt;Graph!$G$1*1000,Graph!$G$1*1000,P139)</f>
        <v>420000</v>
      </c>
      <c r="R139" s="2">
        <f t="shared" si="16"/>
        <v>46490858</v>
      </c>
      <c r="S139" s="2">
        <f t="shared" si="17"/>
        <v>396582.14285714179</v>
      </c>
      <c r="T139" s="2">
        <f t="shared" si="18"/>
        <v>23417.857142857276</v>
      </c>
      <c r="U139" s="2">
        <f t="shared" si="19"/>
        <v>420000</v>
      </c>
      <c r="V139" s="2">
        <f t="shared" si="28"/>
        <v>10971047</v>
      </c>
      <c r="W139" s="2">
        <f t="shared" si="20"/>
        <v>480560</v>
      </c>
      <c r="X139" s="2">
        <f t="shared" si="6"/>
        <v>-60560</v>
      </c>
      <c r="Y139" s="2">
        <f t="shared" si="7"/>
        <v>35519811.000000045</v>
      </c>
      <c r="Z139" s="2" t="str">
        <f t="shared" si="8"/>
        <v>HERE</v>
      </c>
      <c r="AA139" s="2">
        <f>IF(Z139="HERE",Y139,AA138+Graph!$G$1*1000)</f>
        <v>35519811.000000045</v>
      </c>
      <c r="AB139" s="2">
        <f t="shared" si="21"/>
        <v>-60560</v>
      </c>
      <c r="AC139" s="2">
        <f t="shared" si="9"/>
        <v>10971047</v>
      </c>
      <c r="AD139" s="3">
        <f t="shared" si="10"/>
        <v>35519811.000000045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6"/>
        <v>31154068.100000042</v>
      </c>
      <c r="AH139" s="3" t="e">
        <f t="shared" si="3"/>
        <v>#N/A</v>
      </c>
      <c r="AM139" s="6">
        <v>14600000</v>
      </c>
      <c r="AN139" s="6">
        <v>31800000</v>
      </c>
      <c r="AO139" s="6">
        <v>52800000</v>
      </c>
    </row>
    <row r="140" spans="1:41" ht="15.75" customHeight="1" x14ac:dyDescent="0.25">
      <c r="A140" s="1">
        <v>44316</v>
      </c>
      <c r="B140" s="2">
        <f t="shared" si="0"/>
        <v>63</v>
      </c>
      <c r="C140" s="7"/>
      <c r="D140" s="2" t="e">
        <f t="shared" si="12"/>
        <v>#N/A</v>
      </c>
      <c r="E140" s="2" t="e">
        <f t="shared" si="22"/>
        <v>#N/A</v>
      </c>
      <c r="F140" s="2">
        <v>509661.76973618567</v>
      </c>
      <c r="G140" s="2">
        <f t="shared" si="23"/>
        <v>396582.14285714284</v>
      </c>
      <c r="H140" s="2">
        <f t="shared" si="13"/>
        <v>44666722.999999933</v>
      </c>
      <c r="I140" s="7"/>
      <c r="J140" s="2" t="e">
        <f t="shared" si="14"/>
        <v>#N/A</v>
      </c>
      <c r="K140" s="2" t="e">
        <f t="shared" si="24"/>
        <v>#N/A</v>
      </c>
      <c r="L140" s="2">
        <f t="array" ref="L140">IF(COUNT($C141)=0,IF(COUNT($C140)=1,I140,SUM(L139+LOOKUP(2,1/(ISNUMBER($K$1:$K$194)),$K$1:$K$194))),I140)</f>
        <v>2244134.9999999967</v>
      </c>
      <c r="M140" s="8" t="e">
        <f t="shared" si="27"/>
        <v>#N/A</v>
      </c>
      <c r="N140" s="2" t="e">
        <f t="shared" si="15"/>
        <v>#N/A</v>
      </c>
      <c r="O140" s="2" t="e">
        <f t="shared" si="25"/>
        <v>#N/A</v>
      </c>
      <c r="P140" s="2">
        <v>541711.01774515212</v>
      </c>
      <c r="Q140" s="2">
        <f>IF(P140&gt;Graph!$G$1*1000,Graph!$G$1*1000,P140)</f>
        <v>420000</v>
      </c>
      <c r="R140" s="2">
        <f t="shared" si="16"/>
        <v>46910858</v>
      </c>
      <c r="S140" s="2">
        <f t="shared" si="17"/>
        <v>396582.14285714179</v>
      </c>
      <c r="T140" s="2">
        <f t="shared" si="18"/>
        <v>23417.857142857276</v>
      </c>
      <c r="U140" s="2">
        <f t="shared" si="19"/>
        <v>420000</v>
      </c>
      <c r="V140" s="2">
        <f t="shared" si="28"/>
        <v>11465210</v>
      </c>
      <c r="W140" s="2">
        <f t="shared" si="20"/>
        <v>494163</v>
      </c>
      <c r="X140" s="2">
        <f t="shared" si="6"/>
        <v>-74163</v>
      </c>
      <c r="Y140" s="2">
        <f t="shared" si="7"/>
        <v>35445648.000000045</v>
      </c>
      <c r="Z140" s="2" t="str">
        <f t="shared" si="8"/>
        <v>HERE</v>
      </c>
      <c r="AA140" s="2">
        <f>IF(Z140="HERE",Y140,AA139+Graph!$G$1*1000)</f>
        <v>35445648.000000045</v>
      </c>
      <c r="AB140" s="2">
        <f t="shared" si="21"/>
        <v>-74163</v>
      </c>
      <c r="AC140" s="2">
        <f t="shared" si="9"/>
        <v>11465210</v>
      </c>
      <c r="AD140" s="3">
        <f t="shared" si="10"/>
        <v>35445648.000000045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6"/>
        <v>31256470.050000042</v>
      </c>
      <c r="AH140" s="3" t="e">
        <f t="shared" si="3"/>
        <v>#N/A</v>
      </c>
      <c r="AM140" s="6">
        <v>14600000</v>
      </c>
      <c r="AN140" s="6">
        <v>31800000</v>
      </c>
      <c r="AO140" s="6">
        <v>52800000</v>
      </c>
    </row>
    <row r="141" spans="1:41" ht="15.75" customHeight="1" x14ac:dyDescent="0.25">
      <c r="A141" s="1">
        <v>44317</v>
      </c>
      <c r="B141" s="2">
        <f t="shared" si="0"/>
        <v>64</v>
      </c>
      <c r="C141" s="7"/>
      <c r="D141" s="2" t="e">
        <f t="shared" si="12"/>
        <v>#N/A</v>
      </c>
      <c r="E141" s="2" t="e">
        <f t="shared" si="22"/>
        <v>#N/A</v>
      </c>
      <c r="F141" s="2">
        <v>511262.99163763225</v>
      </c>
      <c r="G141" s="2">
        <f t="shared" si="23"/>
        <v>396582.14285714284</v>
      </c>
      <c r="H141" s="2">
        <f t="shared" si="13"/>
        <v>45063305.142857075</v>
      </c>
      <c r="I141" s="7"/>
      <c r="J141" s="2" t="e">
        <f t="shared" si="14"/>
        <v>#N/A</v>
      </c>
      <c r="K141" s="2" t="e">
        <f t="shared" si="24"/>
        <v>#N/A</v>
      </c>
      <c r="L141" s="2">
        <f t="array" ref="L141">IF(COUNT($C142)=0,IF(COUNT($C141)=1,I141,SUM(L140+LOOKUP(2,1/(ISNUMBER($K$1:$K$194)),$K$1:$K$194))),I141)</f>
        <v>2267552.857142854</v>
      </c>
      <c r="M141" s="8" t="e">
        <f t="shared" si="27"/>
        <v>#N/A</v>
      </c>
      <c r="N141" s="2" t="e">
        <f t="shared" si="15"/>
        <v>#N/A</v>
      </c>
      <c r="O141" s="2" t="e">
        <f t="shared" si="25"/>
        <v>#N/A</v>
      </c>
      <c r="P141" s="2">
        <v>543625.91149826348</v>
      </c>
      <c r="Q141" s="2">
        <f>IF(P141&gt;Graph!$G$1*1000,Graph!$G$1*1000,P141)</f>
        <v>420000</v>
      </c>
      <c r="R141" s="2">
        <f t="shared" si="16"/>
        <v>47330858</v>
      </c>
      <c r="S141" s="2">
        <f t="shared" si="17"/>
        <v>396582.14285714179</v>
      </c>
      <c r="T141" s="2">
        <f t="shared" si="18"/>
        <v>23417.857142857276</v>
      </c>
      <c r="U141" s="2">
        <f t="shared" si="19"/>
        <v>420000</v>
      </c>
      <c r="V141" s="2">
        <f t="shared" si="28"/>
        <v>12014288</v>
      </c>
      <c r="W141" s="2">
        <f t="shared" si="20"/>
        <v>549078</v>
      </c>
      <c r="X141" s="2">
        <f t="shared" si="6"/>
        <v>-129078</v>
      </c>
      <c r="Y141" s="2">
        <f t="shared" si="7"/>
        <v>35316570.000000045</v>
      </c>
      <c r="Z141" s="2" t="str">
        <f t="shared" si="8"/>
        <v>HERE</v>
      </c>
      <c r="AA141" s="2">
        <f>IF(Z141="HERE",Y141,AA140+Graph!$G$1*1000)</f>
        <v>35316570.000000045</v>
      </c>
      <c r="AB141" s="2">
        <f t="shared" si="21"/>
        <v>-129078</v>
      </c>
      <c r="AC141" s="2">
        <f t="shared" si="9"/>
        <v>12014288</v>
      </c>
      <c r="AD141" s="3">
        <f t="shared" si="10"/>
        <v>35316570.000000045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6"/>
        <v>31398242.300000042</v>
      </c>
      <c r="AH141" s="3" t="e">
        <f t="shared" si="3"/>
        <v>#N/A</v>
      </c>
      <c r="AM141" s="6">
        <v>14600000</v>
      </c>
      <c r="AN141" s="6">
        <v>31800000</v>
      </c>
      <c r="AO141" s="6">
        <v>52800000</v>
      </c>
    </row>
    <row r="142" spans="1:41" ht="15.75" customHeight="1" x14ac:dyDescent="0.25">
      <c r="A142" s="1">
        <v>44318</v>
      </c>
      <c r="B142" s="2">
        <f t="shared" si="0"/>
        <v>65</v>
      </c>
      <c r="C142" s="7"/>
      <c r="D142" s="2" t="e">
        <f t="shared" si="12"/>
        <v>#N/A</v>
      </c>
      <c r="E142" s="2" t="e">
        <f t="shared" si="22"/>
        <v>#N/A</v>
      </c>
      <c r="F142" s="2">
        <v>512864.21353906393</v>
      </c>
      <c r="G142" s="2">
        <f t="shared" si="23"/>
        <v>396582.14285714284</v>
      </c>
      <c r="H142" s="2">
        <f t="shared" si="13"/>
        <v>45459887.285714217</v>
      </c>
      <c r="I142" s="7"/>
      <c r="J142" s="2" t="e">
        <f t="shared" si="14"/>
        <v>#N/A</v>
      </c>
      <c r="K142" s="2" t="e">
        <f t="shared" si="24"/>
        <v>#N/A</v>
      </c>
      <c r="L142" s="2">
        <f t="array" ref="L142">IF(COUNT($C143)=0,IF(COUNT($C142)=1,I142,SUM(L141+LOOKUP(2,1/(ISNUMBER($K$1:$K$194)),$K$1:$K$194))),I142)</f>
        <v>2290970.7142857113</v>
      </c>
      <c r="M142" s="8" t="e">
        <f t="shared" si="27"/>
        <v>#N/A</v>
      </c>
      <c r="N142" s="2" t="e">
        <f t="shared" si="15"/>
        <v>#N/A</v>
      </c>
      <c r="O142" s="2" t="e">
        <f t="shared" si="25"/>
        <v>#N/A</v>
      </c>
      <c r="P142" s="2">
        <v>545540.80525137484</v>
      </c>
      <c r="Q142" s="2">
        <f>IF(P142&gt;Graph!$G$1*1000,Graph!$G$1*1000,P142)</f>
        <v>420000</v>
      </c>
      <c r="R142" s="2">
        <f t="shared" si="16"/>
        <v>47750858</v>
      </c>
      <c r="S142" s="2">
        <f t="shared" si="17"/>
        <v>396582.14285714179</v>
      </c>
      <c r="T142" s="2">
        <f t="shared" si="18"/>
        <v>23417.857142857276</v>
      </c>
      <c r="U142" s="2">
        <f t="shared" si="19"/>
        <v>420000</v>
      </c>
      <c r="V142" s="2">
        <f t="shared" si="28"/>
        <v>12294006</v>
      </c>
      <c r="W142" s="2">
        <f t="shared" si="20"/>
        <v>279718</v>
      </c>
      <c r="X142" s="2">
        <f t="shared" si="6"/>
        <v>140282</v>
      </c>
      <c r="Y142" s="2">
        <f t="shared" si="7"/>
        <v>35456852.000000045</v>
      </c>
      <c r="Z142" s="2" t="str">
        <f t="shared" si="8"/>
        <v>HERE</v>
      </c>
      <c r="AA142" s="2">
        <f>IF(Z142="HERE",Y142,AA141+Graph!$G$1*1000)</f>
        <v>35456852.000000045</v>
      </c>
      <c r="AB142" s="2">
        <f t="shared" si="21"/>
        <v>140282</v>
      </c>
      <c r="AC142" s="2">
        <f t="shared" si="9"/>
        <v>12294006</v>
      </c>
      <c r="AD142" s="3">
        <f t="shared" si="10"/>
        <v>35456852.000000045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6"/>
        <v>31584646.350000042</v>
      </c>
      <c r="AH142" s="3" t="e">
        <f t="shared" si="3"/>
        <v>#N/A</v>
      </c>
      <c r="AM142" s="6">
        <v>14600000</v>
      </c>
      <c r="AN142" s="6">
        <v>31800000</v>
      </c>
      <c r="AO142" s="6">
        <v>52800000</v>
      </c>
    </row>
    <row r="143" spans="1:41" ht="15.75" customHeight="1" x14ac:dyDescent="0.25">
      <c r="A143" s="1">
        <v>44319</v>
      </c>
      <c r="B143" s="2">
        <f t="shared" si="0"/>
        <v>66</v>
      </c>
      <c r="C143" s="7"/>
      <c r="D143" s="2" t="e">
        <f t="shared" si="12"/>
        <v>#N/A</v>
      </c>
      <c r="E143" s="2" t="e">
        <f t="shared" si="22"/>
        <v>#N/A</v>
      </c>
      <c r="F143" s="2">
        <v>514465.43544051051</v>
      </c>
      <c r="G143" s="2">
        <f t="shared" si="23"/>
        <v>396582.14285714284</v>
      </c>
      <c r="H143" s="2">
        <f t="shared" si="13"/>
        <v>45856469.428571358</v>
      </c>
      <c r="I143" s="7"/>
      <c r="J143" s="2" t="e">
        <f t="shared" si="14"/>
        <v>#N/A</v>
      </c>
      <c r="K143" s="2" t="e">
        <f t="shared" si="24"/>
        <v>#N/A</v>
      </c>
      <c r="L143" s="2">
        <f t="array" ref="L143">IF(COUNT($C144)=0,IF(COUNT($C143)=1,I143,SUM(L142+LOOKUP(2,1/(ISNUMBER($K$1:$K$194)),$K$1:$K$194))),I143)</f>
        <v>2314388.5714285686</v>
      </c>
      <c r="M143" s="8" t="e">
        <f t="shared" si="27"/>
        <v>#N/A</v>
      </c>
      <c r="N143" s="2" t="e">
        <f t="shared" si="15"/>
        <v>#N/A</v>
      </c>
      <c r="O143" s="2" t="e">
        <f t="shared" si="25"/>
        <v>#N/A</v>
      </c>
      <c r="P143" s="2">
        <v>547455.6990044862</v>
      </c>
      <c r="Q143" s="2">
        <f>IF(P143&gt;Graph!$G$1*1000,Graph!$G$1*1000,P143)</f>
        <v>420000</v>
      </c>
      <c r="R143" s="2">
        <f t="shared" si="16"/>
        <v>48170858</v>
      </c>
      <c r="S143" s="2">
        <f t="shared" si="17"/>
        <v>396582.14285714179</v>
      </c>
      <c r="T143" s="2">
        <f t="shared" si="18"/>
        <v>23417.857142857276</v>
      </c>
      <c r="U143" s="2">
        <f t="shared" si="19"/>
        <v>420000</v>
      </c>
      <c r="V143" s="2">
        <f t="shared" si="28"/>
        <v>12646486</v>
      </c>
      <c r="W143" s="2">
        <f t="shared" si="20"/>
        <v>352480</v>
      </c>
      <c r="X143" s="2">
        <f t="shared" si="6"/>
        <v>67520</v>
      </c>
      <c r="Y143" s="2">
        <f t="shared" si="7"/>
        <v>35524372.000000045</v>
      </c>
      <c r="Z143" s="2" t="str">
        <f t="shared" si="8"/>
        <v>HERE</v>
      </c>
      <c r="AA143" s="2">
        <f>IF(Z143="HERE",Y143,AA142+Graph!$G$1*1000)</f>
        <v>35524372.000000045</v>
      </c>
      <c r="AB143" s="2">
        <f t="shared" si="21"/>
        <v>67520</v>
      </c>
      <c r="AC143" s="2">
        <f t="shared" si="9"/>
        <v>12646486</v>
      </c>
      <c r="AD143" s="3">
        <f t="shared" si="10"/>
        <v>35524372.000000045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6"/>
        <v>31789181.750000041</v>
      </c>
      <c r="AH143" s="3" t="e">
        <f t="shared" si="3"/>
        <v>#N/A</v>
      </c>
      <c r="AM143" s="6">
        <v>14600000</v>
      </c>
      <c r="AN143" s="6">
        <v>31800000</v>
      </c>
      <c r="AO143" s="6">
        <v>52800000</v>
      </c>
    </row>
    <row r="144" spans="1:41" ht="15.75" customHeight="1" x14ac:dyDescent="0.25">
      <c r="A144" s="1">
        <v>44320</v>
      </c>
      <c r="B144" s="2">
        <f t="shared" si="0"/>
        <v>67</v>
      </c>
      <c r="C144" s="7"/>
      <c r="D144" s="2" t="e">
        <f t="shared" si="12"/>
        <v>#N/A</v>
      </c>
      <c r="E144" s="2" t="e">
        <f t="shared" si="22"/>
        <v>#N/A</v>
      </c>
      <c r="F144" s="2">
        <v>516066.65734195709</v>
      </c>
      <c r="G144" s="2">
        <f t="shared" si="23"/>
        <v>396582.14285714284</v>
      </c>
      <c r="H144" s="2">
        <f t="shared" si="13"/>
        <v>46253051.5714285</v>
      </c>
      <c r="I144" s="7"/>
      <c r="J144" s="2" t="e">
        <f t="shared" si="14"/>
        <v>#N/A</v>
      </c>
      <c r="K144" s="2" t="e">
        <f t="shared" si="24"/>
        <v>#N/A</v>
      </c>
      <c r="L144" s="2">
        <f t="array" ref="L144">IF(COUNT($C145)=0,IF(COUNT($C144)=1,I144,SUM(L143+LOOKUP(2,1/(ISNUMBER($K$1:$K$194)),$K$1:$K$194))),I144)</f>
        <v>2337806.4285714258</v>
      </c>
      <c r="M144" s="8" t="e">
        <f t="shared" si="27"/>
        <v>#N/A</v>
      </c>
      <c r="N144" s="2" t="e">
        <f t="shared" si="15"/>
        <v>#N/A</v>
      </c>
      <c r="O144" s="2" t="e">
        <f t="shared" si="25"/>
        <v>#N/A</v>
      </c>
      <c r="P144" s="2">
        <v>549370.59275759757</v>
      </c>
      <c r="Q144" s="2">
        <f>IF(P144&gt;Graph!$G$1*1000,Graph!$G$1*1000,P144)</f>
        <v>420000</v>
      </c>
      <c r="R144" s="2">
        <f t="shared" si="16"/>
        <v>48590858</v>
      </c>
      <c r="S144" s="2">
        <f t="shared" si="17"/>
        <v>396582.14285714179</v>
      </c>
      <c r="T144" s="2">
        <f t="shared" si="18"/>
        <v>23417.857142857276</v>
      </c>
      <c r="U144" s="2">
        <f t="shared" si="19"/>
        <v>420000</v>
      </c>
      <c r="V144" s="2">
        <f t="shared" si="28"/>
        <v>13058298</v>
      </c>
      <c r="W144" s="2">
        <f t="shared" si="20"/>
        <v>411812</v>
      </c>
      <c r="X144" s="2">
        <f t="shared" si="6"/>
        <v>8188</v>
      </c>
      <c r="Y144" s="2">
        <f t="shared" si="7"/>
        <v>35532560.000000045</v>
      </c>
      <c r="Z144" s="2" t="str">
        <f t="shared" si="8"/>
        <v>HERE</v>
      </c>
      <c r="AA144" s="2">
        <f>IF(Z144="HERE",Y144,AA143+Graph!$G$1*1000)</f>
        <v>35532560.000000045</v>
      </c>
      <c r="AB144" s="2">
        <f t="shared" si="21"/>
        <v>8188</v>
      </c>
      <c r="AC144" s="2">
        <f t="shared" si="9"/>
        <v>13058298</v>
      </c>
      <c r="AD144" s="3">
        <f t="shared" si="10"/>
        <v>35532560.000000045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6"/>
        <v>31875493.20000004</v>
      </c>
      <c r="AH144" s="3" t="e">
        <f t="shared" si="3"/>
        <v>#N/A</v>
      </c>
      <c r="AM144" s="6">
        <v>14600000</v>
      </c>
      <c r="AN144" s="6">
        <v>31800000</v>
      </c>
      <c r="AO144" s="6">
        <v>52800000</v>
      </c>
    </row>
    <row r="145" spans="1:41" ht="15.75" customHeight="1" x14ac:dyDescent="0.25">
      <c r="A145" s="1">
        <v>44321</v>
      </c>
      <c r="B145" s="2">
        <f t="shared" si="0"/>
        <v>68</v>
      </c>
      <c r="C145" s="7"/>
      <c r="D145" s="2" t="e">
        <f t="shared" si="12"/>
        <v>#N/A</v>
      </c>
      <c r="E145" s="2" t="e">
        <f t="shared" si="22"/>
        <v>#N/A</v>
      </c>
      <c r="F145" s="2">
        <v>517667.87924340367</v>
      </c>
      <c r="G145" s="2">
        <f t="shared" si="23"/>
        <v>396582.14285714284</v>
      </c>
      <c r="H145" s="2">
        <f t="shared" si="13"/>
        <v>46649633.714285642</v>
      </c>
      <c r="I145" s="7"/>
      <c r="J145" s="2" t="e">
        <f t="shared" si="14"/>
        <v>#N/A</v>
      </c>
      <c r="K145" s="2" t="e">
        <f t="shared" si="24"/>
        <v>#N/A</v>
      </c>
      <c r="L145" s="2">
        <f t="array" ref="L145">IF(COUNT($C146)=0,IF(COUNT($C145)=1,I145,SUM(L144+LOOKUP(2,1/(ISNUMBER($K$1:$K$194)),$K$1:$K$194))),I145)</f>
        <v>2361224.2857142831</v>
      </c>
      <c r="M145" s="8" t="e">
        <f t="shared" si="27"/>
        <v>#N/A</v>
      </c>
      <c r="N145" s="2" t="e">
        <f t="shared" si="15"/>
        <v>#N/A</v>
      </c>
      <c r="O145" s="2" t="e">
        <f t="shared" si="25"/>
        <v>#N/A</v>
      </c>
      <c r="P145" s="2">
        <v>551285.48651070893</v>
      </c>
      <c r="Q145" s="2">
        <f>IF(P145&gt;Graph!$G$1*1000,Graph!$G$1*1000,P145)</f>
        <v>420000</v>
      </c>
      <c r="R145" s="2">
        <f t="shared" si="16"/>
        <v>49010858</v>
      </c>
      <c r="S145" s="2">
        <f t="shared" si="17"/>
        <v>396582.14285714179</v>
      </c>
      <c r="T145" s="2">
        <f t="shared" si="18"/>
        <v>23417.857142857276</v>
      </c>
      <c r="U145" s="2">
        <f t="shared" si="19"/>
        <v>420000</v>
      </c>
      <c r="V145" s="2">
        <f t="shared" si="28"/>
        <v>13509108</v>
      </c>
      <c r="W145" s="2">
        <f t="shared" si="20"/>
        <v>450810</v>
      </c>
      <c r="X145" s="2">
        <f t="shared" si="6"/>
        <v>-30810</v>
      </c>
      <c r="Y145" s="2">
        <f t="shared" si="7"/>
        <v>35501750.000000045</v>
      </c>
      <c r="Z145" s="2" t="str">
        <f t="shared" si="8"/>
        <v>HERE</v>
      </c>
      <c r="AA145" s="2">
        <f>IF(Z145="HERE",Y145,AA144+Graph!$G$1*1000)</f>
        <v>35501750.000000045</v>
      </c>
      <c r="AB145" s="2">
        <f t="shared" si="21"/>
        <v>-30810</v>
      </c>
      <c r="AC145" s="2">
        <f t="shared" si="9"/>
        <v>13509108</v>
      </c>
      <c r="AD145" s="3">
        <f t="shared" si="10"/>
        <v>35501750.000000045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6"/>
        <v>31944511.400000039</v>
      </c>
      <c r="AH145" s="3" t="e">
        <f t="shared" si="3"/>
        <v>#N/A</v>
      </c>
      <c r="AM145" s="6">
        <v>14600000</v>
      </c>
      <c r="AN145" s="6">
        <v>31800000</v>
      </c>
      <c r="AO145" s="6">
        <v>52800000</v>
      </c>
    </row>
    <row r="146" spans="1:41" ht="15.75" customHeight="1" x14ac:dyDescent="0.25">
      <c r="A146" s="1">
        <v>44322</v>
      </c>
      <c r="B146" s="2">
        <f t="shared" si="0"/>
        <v>69</v>
      </c>
      <c r="C146" s="7"/>
      <c r="D146" s="2" t="e">
        <f t="shared" si="12"/>
        <v>#N/A</v>
      </c>
      <c r="E146" s="2" t="e">
        <f t="shared" si="22"/>
        <v>#N/A</v>
      </c>
      <c r="F146" s="2">
        <v>519269.10114485025</v>
      </c>
      <c r="G146" s="2">
        <f t="shared" si="23"/>
        <v>396582.14285714284</v>
      </c>
      <c r="H146" s="2">
        <f t="shared" si="13"/>
        <v>47046215.857142784</v>
      </c>
      <c r="I146" s="7"/>
      <c r="J146" s="2" t="e">
        <f t="shared" si="14"/>
        <v>#N/A</v>
      </c>
      <c r="K146" s="2" t="e">
        <f t="shared" si="24"/>
        <v>#N/A</v>
      </c>
      <c r="L146" s="2">
        <f t="array" ref="L146">IF(COUNT($C147)=0,IF(COUNT($C146)=1,I146,SUM(L145+LOOKUP(2,1/(ISNUMBER($K$1:$K$194)),$K$1:$K$194))),I146)</f>
        <v>2384642.1428571404</v>
      </c>
      <c r="M146" s="8" t="e">
        <f t="shared" si="27"/>
        <v>#N/A</v>
      </c>
      <c r="N146" s="2" t="e">
        <f t="shared" si="15"/>
        <v>#N/A</v>
      </c>
      <c r="O146" s="2" t="e">
        <f t="shared" si="25"/>
        <v>#N/A</v>
      </c>
      <c r="P146" s="2">
        <v>553200.38026382029</v>
      </c>
      <c r="Q146" s="2">
        <f>IF(P146&gt;Graph!$G$1*1000,Graph!$G$1*1000,P146)</f>
        <v>420000</v>
      </c>
      <c r="R146" s="2">
        <f t="shared" si="16"/>
        <v>49430858</v>
      </c>
      <c r="S146" s="2">
        <f t="shared" si="17"/>
        <v>396582.14285714179</v>
      </c>
      <c r="T146" s="2">
        <f t="shared" si="18"/>
        <v>23417.857142857276</v>
      </c>
      <c r="U146" s="2">
        <f t="shared" si="19"/>
        <v>420000</v>
      </c>
      <c r="V146" s="2">
        <f t="shared" si="28"/>
        <v>14012224</v>
      </c>
      <c r="W146" s="2">
        <f t="shared" si="20"/>
        <v>503116</v>
      </c>
      <c r="X146" s="2">
        <f t="shared" si="6"/>
        <v>-83116</v>
      </c>
      <c r="Y146" s="2">
        <f t="shared" si="7"/>
        <v>35418634.000000045</v>
      </c>
      <c r="Z146" s="2" t="str">
        <f t="shared" si="8"/>
        <v>HERE</v>
      </c>
      <c r="AA146" s="2">
        <f>IF(Z146="HERE",Y146,AA145+Graph!$G$1*1000)</f>
        <v>35418634.000000045</v>
      </c>
      <c r="AB146" s="2">
        <f t="shared" si="21"/>
        <v>-83116</v>
      </c>
      <c r="AC146" s="2">
        <f t="shared" si="9"/>
        <v>14012224</v>
      </c>
      <c r="AD146" s="3">
        <f t="shared" si="10"/>
        <v>35418634.000000045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6"/>
        <v>31974134.650000039</v>
      </c>
      <c r="AH146" s="3" t="e">
        <f t="shared" si="3"/>
        <v>#N/A</v>
      </c>
      <c r="AM146" s="6">
        <v>14600000</v>
      </c>
      <c r="AN146" s="6">
        <v>31800000</v>
      </c>
      <c r="AO146" s="6">
        <v>52800000</v>
      </c>
    </row>
    <row r="147" spans="1:41" ht="15.75" customHeight="1" x14ac:dyDescent="0.25">
      <c r="A147" s="1">
        <v>44323</v>
      </c>
      <c r="B147" s="2">
        <f t="shared" si="0"/>
        <v>70</v>
      </c>
      <c r="C147" s="7"/>
      <c r="D147" s="2" t="e">
        <f t="shared" si="12"/>
        <v>#N/A</v>
      </c>
      <c r="E147" s="2" t="e">
        <f t="shared" si="22"/>
        <v>#N/A</v>
      </c>
      <c r="F147" s="2">
        <v>520870.32304628193</v>
      </c>
      <c r="G147" s="2">
        <f t="shared" si="23"/>
        <v>396582.14285714284</v>
      </c>
      <c r="H147" s="2">
        <f t="shared" si="13"/>
        <v>47442797.999999925</v>
      </c>
      <c r="I147" s="7"/>
      <c r="J147" s="2" t="e">
        <f t="shared" si="14"/>
        <v>#N/A</v>
      </c>
      <c r="K147" s="2" t="e">
        <f t="shared" si="24"/>
        <v>#N/A</v>
      </c>
      <c r="L147" s="2">
        <f t="array" ref="L147">IF(COUNT($C148)=0,IF(COUNT($C147)=1,I147,SUM(L146+LOOKUP(2,1/(ISNUMBER($K$1:$K$194)),$K$1:$K$194))),I147)</f>
        <v>2408059.9999999977</v>
      </c>
      <c r="M147" s="8" t="e">
        <f t="shared" si="27"/>
        <v>#N/A</v>
      </c>
      <c r="N147" s="2" t="e">
        <f t="shared" si="15"/>
        <v>#N/A</v>
      </c>
      <c r="O147" s="2" t="e">
        <f t="shared" si="25"/>
        <v>#N/A</v>
      </c>
      <c r="P147" s="2">
        <v>555115.27401693165</v>
      </c>
      <c r="Q147" s="2">
        <f>IF(P147&gt;Graph!$G$1*1000,Graph!$G$1*1000,P147)</f>
        <v>420000</v>
      </c>
      <c r="R147" s="2">
        <f t="shared" si="16"/>
        <v>49850858</v>
      </c>
      <c r="S147" s="2">
        <f t="shared" si="17"/>
        <v>396582.14285714179</v>
      </c>
      <c r="T147" s="2">
        <f t="shared" si="18"/>
        <v>23417.857142857276</v>
      </c>
      <c r="U147" s="2">
        <f t="shared" si="19"/>
        <v>420000</v>
      </c>
      <c r="V147" s="2">
        <f t="shared" si="28"/>
        <v>14556827</v>
      </c>
      <c r="W147" s="2">
        <f t="shared" si="20"/>
        <v>544603</v>
      </c>
      <c r="X147" s="2">
        <f t="shared" si="6"/>
        <v>-124603</v>
      </c>
      <c r="Y147" s="2">
        <f t="shared" si="7"/>
        <v>35294031.000000045</v>
      </c>
      <c r="Z147" s="2" t="str">
        <f t="shared" si="8"/>
        <v>HERE</v>
      </c>
      <c r="AA147" s="2">
        <f>IF(Z147="HERE",Y147,AA146+Graph!$G$1*1000)</f>
        <v>35294031.000000045</v>
      </c>
      <c r="AB147" s="2">
        <f t="shared" si="21"/>
        <v>-124603</v>
      </c>
      <c r="AC147" s="2">
        <f t="shared" si="9"/>
        <v>14556827</v>
      </c>
      <c r="AD147" s="3">
        <f t="shared" si="10"/>
        <v>35294031.000000045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6"/>
        <v>31945623.850000042</v>
      </c>
      <c r="AH147" s="3" t="e">
        <f t="shared" si="3"/>
        <v>#N/A</v>
      </c>
      <c r="AM147" s="6">
        <v>14600000</v>
      </c>
      <c r="AN147" s="6">
        <v>31800000</v>
      </c>
      <c r="AO147" s="6">
        <v>52800000</v>
      </c>
    </row>
    <row r="148" spans="1:41" ht="15.75" customHeight="1" x14ac:dyDescent="0.25">
      <c r="A148" s="1">
        <v>44324</v>
      </c>
      <c r="B148" s="2">
        <f t="shared" si="0"/>
        <v>71</v>
      </c>
      <c r="C148" s="7"/>
      <c r="D148" s="2" t="e">
        <f t="shared" si="12"/>
        <v>#N/A</v>
      </c>
      <c r="E148" s="2" t="e">
        <f t="shared" si="22"/>
        <v>#N/A</v>
      </c>
      <c r="F148" s="2">
        <v>522471.54494772851</v>
      </c>
      <c r="G148" s="2">
        <f t="shared" si="23"/>
        <v>396582.14285714284</v>
      </c>
      <c r="H148" s="2">
        <f t="shared" si="13"/>
        <v>47839380.142857067</v>
      </c>
      <c r="I148" s="7"/>
      <c r="J148" s="2" t="e">
        <f t="shared" si="14"/>
        <v>#N/A</v>
      </c>
      <c r="K148" s="2" t="e">
        <f t="shared" si="24"/>
        <v>#N/A</v>
      </c>
      <c r="L148" s="2">
        <f t="array" ref="L148">IF(COUNT($C149)=0,IF(COUNT($C148)=1,I148,SUM(L147+LOOKUP(2,1/(ISNUMBER($K$1:$K$194)),$K$1:$K$194))),I148)</f>
        <v>2431477.8571428549</v>
      </c>
      <c r="M148" s="8" t="e">
        <f t="shared" si="27"/>
        <v>#N/A</v>
      </c>
      <c r="N148" s="2" t="e">
        <f t="shared" si="15"/>
        <v>#N/A</v>
      </c>
      <c r="O148" s="2" t="e">
        <f t="shared" si="25"/>
        <v>#N/A</v>
      </c>
      <c r="P148" s="2">
        <v>557030.16777004302</v>
      </c>
      <c r="Q148" s="2">
        <f>IF(P148&gt;Graph!$G$1*1000,Graph!$G$1*1000,P148)</f>
        <v>420000</v>
      </c>
      <c r="R148" s="2">
        <f t="shared" si="16"/>
        <v>50270858</v>
      </c>
      <c r="S148" s="2">
        <f t="shared" si="17"/>
        <v>396582.14285714179</v>
      </c>
      <c r="T148" s="2">
        <f t="shared" si="18"/>
        <v>23417.857142857276</v>
      </c>
      <c r="U148" s="2">
        <f t="shared" si="19"/>
        <v>420000</v>
      </c>
      <c r="V148" s="2">
        <f t="shared" si="28"/>
        <v>15062189</v>
      </c>
      <c r="W148" s="2">
        <f t="shared" si="20"/>
        <v>505362</v>
      </c>
      <c r="X148" s="2">
        <f t="shared" si="6"/>
        <v>-85362</v>
      </c>
      <c r="Y148" s="2">
        <f t="shared" si="7"/>
        <v>35208669.000000045</v>
      </c>
      <c r="Z148" s="2" t="str">
        <f t="shared" si="8"/>
        <v>HERE</v>
      </c>
      <c r="AA148" s="2">
        <f>IF(Z148="HERE",Y148,AA147+Graph!$G$1*1000)</f>
        <v>35208669.000000045</v>
      </c>
      <c r="AB148" s="2">
        <f t="shared" si="21"/>
        <v>-85362</v>
      </c>
      <c r="AC148" s="2">
        <f t="shared" si="9"/>
        <v>15062189</v>
      </c>
      <c r="AD148" s="3">
        <f t="shared" si="10"/>
        <v>35208669.000000045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6"/>
        <v>31905449.350000042</v>
      </c>
      <c r="AH148" s="3" t="e">
        <f t="shared" si="3"/>
        <v>#N/A</v>
      </c>
      <c r="AM148" s="6">
        <v>14600000</v>
      </c>
      <c r="AN148" s="6">
        <v>31800000</v>
      </c>
      <c r="AO148" s="6">
        <v>52800000</v>
      </c>
    </row>
    <row r="149" spans="1:41" ht="15.75" customHeight="1" x14ac:dyDescent="0.25">
      <c r="A149" s="1">
        <v>44325</v>
      </c>
      <c r="B149" s="2">
        <f t="shared" si="0"/>
        <v>72</v>
      </c>
      <c r="C149" s="7"/>
      <c r="D149" s="2" t="e">
        <f t="shared" si="12"/>
        <v>#N/A</v>
      </c>
      <c r="E149" s="2" t="e">
        <f t="shared" si="22"/>
        <v>#N/A</v>
      </c>
      <c r="F149" s="2">
        <v>524072.7668491751</v>
      </c>
      <c r="G149" s="2">
        <f t="shared" si="23"/>
        <v>396582.14285714284</v>
      </c>
      <c r="H149" s="2">
        <f t="shared" si="13"/>
        <v>48235962.285714209</v>
      </c>
      <c r="I149" s="7"/>
      <c r="J149" s="2" t="e">
        <f t="shared" si="14"/>
        <v>#N/A</v>
      </c>
      <c r="K149" s="2" t="e">
        <f t="shared" si="24"/>
        <v>#N/A</v>
      </c>
      <c r="L149" s="2">
        <f t="array" ref="L149">IF(COUNT($C150)=0,IF(COUNT($C149)=1,I149,SUM(L148+LOOKUP(2,1/(ISNUMBER($K$1:$K$194)),$K$1:$K$194))),I149)</f>
        <v>2454895.7142857122</v>
      </c>
      <c r="M149" s="8" t="e">
        <f t="shared" si="27"/>
        <v>#N/A</v>
      </c>
      <c r="N149" s="2" t="e">
        <f t="shared" si="15"/>
        <v>#N/A</v>
      </c>
      <c r="O149" s="2" t="e">
        <f t="shared" si="25"/>
        <v>#N/A</v>
      </c>
      <c r="P149" s="2">
        <v>558945.06152315438</v>
      </c>
      <c r="Q149" s="2">
        <f>IF(P149&gt;Graph!$G$1*1000,Graph!$G$1*1000,P149)</f>
        <v>420000</v>
      </c>
      <c r="R149" s="2">
        <f t="shared" si="16"/>
        <v>50690858</v>
      </c>
      <c r="S149" s="2">
        <f t="shared" si="17"/>
        <v>396582.14285714179</v>
      </c>
      <c r="T149" s="2">
        <f t="shared" si="18"/>
        <v>23417.857142857276</v>
      </c>
      <c r="U149" s="2">
        <f t="shared" si="19"/>
        <v>420000</v>
      </c>
      <c r="V149" s="2">
        <f t="shared" si="28"/>
        <v>15300151</v>
      </c>
      <c r="W149" s="2">
        <f t="shared" si="20"/>
        <v>237962</v>
      </c>
      <c r="X149" s="2">
        <f t="shared" si="6"/>
        <v>182038</v>
      </c>
      <c r="Y149" s="2">
        <f t="shared" si="7"/>
        <v>35390707.000000045</v>
      </c>
      <c r="Z149" s="2" t="str">
        <f t="shared" si="8"/>
        <v>HERE</v>
      </c>
      <c r="AA149" s="2">
        <f>IF(Z149="HERE",Y149,AA148+Graph!$G$1*1000)</f>
        <v>35390707.000000045</v>
      </c>
      <c r="AB149" s="2">
        <f t="shared" si="21"/>
        <v>182038</v>
      </c>
      <c r="AC149" s="2">
        <f t="shared" si="9"/>
        <v>15300151</v>
      </c>
      <c r="AD149" s="3">
        <f t="shared" si="10"/>
        <v>35390707.000000045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6"/>
        <v>32096237.70000004</v>
      </c>
      <c r="AH149" s="3" t="e">
        <f t="shared" si="3"/>
        <v>#N/A</v>
      </c>
      <c r="AM149" s="6">
        <v>14600000</v>
      </c>
      <c r="AN149" s="6">
        <v>31800000</v>
      </c>
      <c r="AO149" s="6">
        <v>52800000</v>
      </c>
    </row>
    <row r="150" spans="1:41" ht="15.75" customHeight="1" x14ac:dyDescent="0.25">
      <c r="A150" s="1">
        <v>44326</v>
      </c>
      <c r="B150" s="2">
        <f t="shared" si="0"/>
        <v>73</v>
      </c>
      <c r="C150" s="7"/>
      <c r="D150" s="2" t="e">
        <f t="shared" si="12"/>
        <v>#N/A</v>
      </c>
      <c r="E150" s="2" t="e">
        <f t="shared" si="22"/>
        <v>#N/A</v>
      </c>
      <c r="F150" s="2">
        <v>525673.98875062168</v>
      </c>
      <c r="G150" s="2">
        <f t="shared" si="23"/>
        <v>396582.14285714284</v>
      </c>
      <c r="H150" s="2">
        <f t="shared" si="13"/>
        <v>48632544.428571351</v>
      </c>
      <c r="I150" s="7"/>
      <c r="J150" s="2" t="e">
        <f t="shared" si="14"/>
        <v>#N/A</v>
      </c>
      <c r="K150" s="2" t="e">
        <f t="shared" si="24"/>
        <v>#N/A</v>
      </c>
      <c r="L150" s="2">
        <f t="array" ref="L150">IF(COUNT($C151)=0,IF(COUNT($C150)=1,I150,SUM(L149+LOOKUP(2,1/(ISNUMBER($K$1:$K$194)),$K$1:$K$194))),I150)</f>
        <v>2478313.5714285695</v>
      </c>
      <c r="M150" s="8" t="e">
        <f t="shared" si="27"/>
        <v>#N/A</v>
      </c>
      <c r="N150" s="2" t="e">
        <f t="shared" si="15"/>
        <v>#N/A</v>
      </c>
      <c r="O150" s="2" t="e">
        <f t="shared" si="25"/>
        <v>#N/A</v>
      </c>
      <c r="P150" s="2">
        <v>560859.95527626574</v>
      </c>
      <c r="Q150" s="2">
        <f>IF(P150&gt;Graph!$G$1*1000,Graph!$G$1*1000,P150)</f>
        <v>420000</v>
      </c>
      <c r="R150" s="2">
        <f t="shared" si="16"/>
        <v>51110858</v>
      </c>
      <c r="S150" s="2">
        <f t="shared" si="17"/>
        <v>396582.14285714179</v>
      </c>
      <c r="T150" s="2">
        <f t="shared" si="18"/>
        <v>23417.857142857276</v>
      </c>
      <c r="U150" s="2">
        <f t="shared" si="19"/>
        <v>420000</v>
      </c>
      <c r="V150" s="2">
        <f t="shared" si="28"/>
        <v>15576107</v>
      </c>
      <c r="W150" s="2">
        <f t="shared" si="20"/>
        <v>275956</v>
      </c>
      <c r="X150" s="2">
        <f t="shared" si="6"/>
        <v>144044</v>
      </c>
      <c r="Y150" s="2">
        <f t="shared" si="7"/>
        <v>35534751.000000045</v>
      </c>
      <c r="Z150" s="2" t="str">
        <f t="shared" si="8"/>
        <v>HERE</v>
      </c>
      <c r="AA150" s="2">
        <f>IF(Z150="HERE",Y150,AA149+Graph!$G$1*1000)</f>
        <v>35534751.000000045</v>
      </c>
      <c r="AB150" s="2">
        <f t="shared" si="21"/>
        <v>144044</v>
      </c>
      <c r="AC150" s="2">
        <f t="shared" si="9"/>
        <v>15576107</v>
      </c>
      <c r="AD150" s="3">
        <f t="shared" si="10"/>
        <v>35534751.000000045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6"/>
        <v>32236406.000000041</v>
      </c>
      <c r="AH150" s="3" t="e">
        <f t="shared" si="3"/>
        <v>#N/A</v>
      </c>
      <c r="AM150" s="6">
        <v>14600000</v>
      </c>
      <c r="AN150" s="6">
        <v>31800000</v>
      </c>
      <c r="AO150" s="6">
        <v>52800000</v>
      </c>
    </row>
    <row r="151" spans="1:41" ht="15.75" customHeight="1" x14ac:dyDescent="0.25">
      <c r="A151" s="1">
        <v>44327</v>
      </c>
      <c r="B151" s="2">
        <f t="shared" si="0"/>
        <v>74</v>
      </c>
      <c r="C151" s="7"/>
      <c r="D151" s="2" t="e">
        <f t="shared" si="12"/>
        <v>#N/A</v>
      </c>
      <c r="E151" s="2" t="e">
        <f t="shared" si="22"/>
        <v>#N/A</v>
      </c>
      <c r="F151" s="2">
        <v>527275.21065206826</v>
      </c>
      <c r="G151" s="2">
        <f t="shared" si="23"/>
        <v>396582.14285714284</v>
      </c>
      <c r="H151" s="2">
        <f t="shared" si="13"/>
        <v>49029126.571428493</v>
      </c>
      <c r="I151" s="7"/>
      <c r="J151" s="2" t="e">
        <f t="shared" si="14"/>
        <v>#N/A</v>
      </c>
      <c r="K151" s="2" t="e">
        <f t="shared" si="24"/>
        <v>#N/A</v>
      </c>
      <c r="L151" s="2">
        <f t="array" ref="L151">IF(COUNT($C152)=0,IF(COUNT($C151)=1,I151,SUM(L150+LOOKUP(2,1/(ISNUMBER($K$1:$K$194)),$K$1:$K$194))),I151)</f>
        <v>2501731.4285714268</v>
      </c>
      <c r="M151" s="8" t="e">
        <f t="shared" si="27"/>
        <v>#N/A</v>
      </c>
      <c r="N151" s="2" t="e">
        <f t="shared" si="15"/>
        <v>#N/A</v>
      </c>
      <c r="O151" s="2" t="e">
        <f t="shared" si="25"/>
        <v>#N/A</v>
      </c>
      <c r="P151" s="2">
        <v>562774.8490293771</v>
      </c>
      <c r="Q151" s="2">
        <f>IF(P151&gt;Graph!$G$1*1000,Graph!$G$1*1000,P151)</f>
        <v>420000</v>
      </c>
      <c r="R151" s="2">
        <f t="shared" si="16"/>
        <v>51530858</v>
      </c>
      <c r="S151" s="2">
        <f t="shared" si="17"/>
        <v>396582.14285714179</v>
      </c>
      <c r="T151" s="2">
        <f t="shared" si="18"/>
        <v>23417.857142857276</v>
      </c>
      <c r="U151" s="2">
        <f t="shared" si="19"/>
        <v>420000</v>
      </c>
      <c r="V151" s="2">
        <f t="shared" si="28"/>
        <v>15940972</v>
      </c>
      <c r="W151" s="2">
        <f t="shared" si="20"/>
        <v>364865</v>
      </c>
      <c r="X151" s="2">
        <f t="shared" si="6"/>
        <v>55135</v>
      </c>
      <c r="Y151" s="2">
        <f t="shared" si="7"/>
        <v>35589886.000000045</v>
      </c>
      <c r="Z151" s="2" t="str">
        <f t="shared" si="8"/>
        <v>HERE</v>
      </c>
      <c r="AA151" s="2">
        <f>IF(Z151="HERE",Y151,AA150+Graph!$G$1*1000)</f>
        <v>35589886.000000045</v>
      </c>
      <c r="AB151" s="2">
        <f t="shared" si="21"/>
        <v>55135</v>
      </c>
      <c r="AC151" s="2">
        <f t="shared" si="9"/>
        <v>15940972</v>
      </c>
      <c r="AD151" s="3">
        <f t="shared" si="10"/>
        <v>35589886.000000045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6"/>
        <v>32350043.250000041</v>
      </c>
      <c r="AH151" s="3" t="e">
        <f t="shared" si="3"/>
        <v>#N/A</v>
      </c>
      <c r="AM151" s="6">
        <v>14600000</v>
      </c>
      <c r="AN151" s="6">
        <v>31800000</v>
      </c>
      <c r="AO151" s="6">
        <v>52800000</v>
      </c>
    </row>
    <row r="152" spans="1:41" ht="15.75" customHeight="1" x14ac:dyDescent="0.25">
      <c r="A152" s="1">
        <v>44328</v>
      </c>
      <c r="B152" s="2">
        <f t="shared" si="0"/>
        <v>75</v>
      </c>
      <c r="C152" s="7"/>
      <c r="D152" s="2" t="e">
        <f t="shared" si="12"/>
        <v>#N/A</v>
      </c>
      <c r="E152" s="2" t="e">
        <f t="shared" si="22"/>
        <v>#N/A</v>
      </c>
      <c r="F152" s="2">
        <v>528876.43255349994</v>
      </c>
      <c r="G152" s="2">
        <f t="shared" si="23"/>
        <v>396582.14285714284</v>
      </c>
      <c r="H152" s="2">
        <f t="shared" si="13"/>
        <v>49425708.714285634</v>
      </c>
      <c r="I152" s="7"/>
      <c r="J152" s="2" t="e">
        <f t="shared" si="14"/>
        <v>#N/A</v>
      </c>
      <c r="K152" s="2" t="e">
        <f t="shared" si="24"/>
        <v>#N/A</v>
      </c>
      <c r="L152" s="2">
        <f t="array" ref="L152">IF(COUNT($C153)=0,IF(COUNT($C152)=1,I152,SUM(L151+LOOKUP(2,1/(ISNUMBER($K$1:$K$194)),$K$1:$K$194))),I152)</f>
        <v>2525149.2857142841</v>
      </c>
      <c r="M152" s="8" t="e">
        <f t="shared" si="27"/>
        <v>#N/A</v>
      </c>
      <c r="N152" s="2" t="e">
        <f t="shared" si="15"/>
        <v>#N/A</v>
      </c>
      <c r="O152" s="2" t="e">
        <f t="shared" si="25"/>
        <v>#N/A</v>
      </c>
      <c r="P152" s="2">
        <v>564689.74278248847</v>
      </c>
      <c r="Q152" s="2">
        <f>IF(P152&gt;Graph!$G$1*1000,Graph!$G$1*1000,P152)</f>
        <v>420000</v>
      </c>
      <c r="R152" s="2">
        <f t="shared" si="16"/>
        <v>51950858</v>
      </c>
      <c r="S152" s="2">
        <f t="shared" si="17"/>
        <v>396582.14285714179</v>
      </c>
      <c r="T152" s="2">
        <f t="shared" si="18"/>
        <v>23417.857142857276</v>
      </c>
      <c r="U152" s="2">
        <f t="shared" si="19"/>
        <v>420000</v>
      </c>
      <c r="V152" s="2">
        <f t="shared" si="28"/>
        <v>16423082</v>
      </c>
      <c r="W152" s="2">
        <f t="shared" si="20"/>
        <v>482110</v>
      </c>
      <c r="X152" s="2">
        <f t="shared" si="6"/>
        <v>-62110</v>
      </c>
      <c r="Y152" s="2">
        <f t="shared" si="7"/>
        <v>35527776.000000045</v>
      </c>
      <c r="Z152" s="2" t="str">
        <f t="shared" si="8"/>
        <v>HERE</v>
      </c>
      <c r="AA152" s="2">
        <f>IF(Z152="HERE",Y152,AA151+Graph!$G$1*1000)</f>
        <v>35527776.000000045</v>
      </c>
      <c r="AB152" s="2">
        <f t="shared" si="21"/>
        <v>-62110</v>
      </c>
      <c r="AC152" s="2">
        <f t="shared" si="9"/>
        <v>16423082</v>
      </c>
      <c r="AD152" s="3">
        <f t="shared" si="10"/>
        <v>35527776.000000045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6"/>
        <v>32487653.050000042</v>
      </c>
      <c r="AH152" s="3" t="e">
        <f t="shared" si="3"/>
        <v>#N/A</v>
      </c>
      <c r="AM152" s="6">
        <v>14600000</v>
      </c>
      <c r="AN152" s="6">
        <v>31800000</v>
      </c>
      <c r="AO152" s="6">
        <v>52800000</v>
      </c>
    </row>
    <row r="153" spans="1:41" ht="15.75" customHeight="1" x14ac:dyDescent="0.25">
      <c r="A153" s="1">
        <v>44329</v>
      </c>
      <c r="B153" s="2">
        <f t="shared" si="0"/>
        <v>76</v>
      </c>
      <c r="C153" s="7"/>
      <c r="D153" s="2" t="e">
        <f t="shared" si="12"/>
        <v>#N/A</v>
      </c>
      <c r="E153" s="2" t="e">
        <f t="shared" si="22"/>
        <v>#N/A</v>
      </c>
      <c r="F153" s="2">
        <v>530477.65445494652</v>
      </c>
      <c r="G153" s="2">
        <f t="shared" si="23"/>
        <v>396582.14285714284</v>
      </c>
      <c r="H153" s="2">
        <f t="shared" si="13"/>
        <v>49822290.857142776</v>
      </c>
      <c r="I153" s="7"/>
      <c r="J153" s="2" t="e">
        <f t="shared" si="14"/>
        <v>#N/A</v>
      </c>
      <c r="K153" s="2" t="e">
        <f t="shared" si="24"/>
        <v>#N/A</v>
      </c>
      <c r="L153" s="2">
        <f t="array" ref="L153">IF(COUNT($C154)=0,IF(COUNT($C153)=1,I153,SUM(L152+LOOKUP(2,1/(ISNUMBER($K$1:$K$194)),$K$1:$K$194))),I153)</f>
        <v>2548567.1428571413</v>
      </c>
      <c r="M153" s="8" t="e">
        <f t="shared" si="27"/>
        <v>#N/A</v>
      </c>
      <c r="N153" s="2" t="e">
        <f t="shared" si="15"/>
        <v>#N/A</v>
      </c>
      <c r="O153" s="2" t="e">
        <f t="shared" si="25"/>
        <v>#N/A</v>
      </c>
      <c r="P153" s="2">
        <v>566604.63653559983</v>
      </c>
      <c r="Q153" s="2">
        <f>IF(P153&gt;Graph!$G$1*1000,Graph!$G$1*1000,P153)</f>
        <v>420000</v>
      </c>
      <c r="R153" s="2">
        <f t="shared" si="16"/>
        <v>52370858</v>
      </c>
      <c r="S153" s="2">
        <f t="shared" si="17"/>
        <v>396582.14285714179</v>
      </c>
      <c r="T153" s="2">
        <f t="shared" si="18"/>
        <v>23417.857142857276</v>
      </c>
      <c r="U153" s="2">
        <f t="shared" si="19"/>
        <v>420000</v>
      </c>
      <c r="V153" s="2">
        <f t="shared" si="28"/>
        <v>16875536</v>
      </c>
      <c r="W153" s="2">
        <f t="shared" si="20"/>
        <v>452454</v>
      </c>
      <c r="X153" s="2">
        <f t="shared" si="6"/>
        <v>-32454</v>
      </c>
      <c r="Y153" s="2">
        <f t="shared" si="7"/>
        <v>35495322.000000045</v>
      </c>
      <c r="Z153" s="2" t="str">
        <f t="shared" si="8"/>
        <v>HERE</v>
      </c>
      <c r="AA153" s="2">
        <f>IF(Z153="HERE",Y153,AA152+Graph!$G$1*1000)</f>
        <v>35495322.000000045</v>
      </c>
      <c r="AB153" s="2">
        <f t="shared" si="21"/>
        <v>-32454</v>
      </c>
      <c r="AC153" s="2">
        <f t="shared" si="9"/>
        <v>16875536</v>
      </c>
      <c r="AD153" s="3">
        <f t="shared" si="10"/>
        <v>35495322.000000045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6"/>
        <v>32488265.800000042</v>
      </c>
      <c r="AH153" s="3" t="e">
        <f t="shared" si="3"/>
        <v>#N/A</v>
      </c>
      <c r="AM153" s="6">
        <v>14600000</v>
      </c>
      <c r="AN153" s="6">
        <v>31800000</v>
      </c>
      <c r="AO153" s="6">
        <v>52800000</v>
      </c>
    </row>
    <row r="154" spans="1:41" ht="15.75" customHeight="1" x14ac:dyDescent="0.25">
      <c r="A154" s="1">
        <v>44330</v>
      </c>
      <c r="B154" s="2">
        <f t="shared" si="0"/>
        <v>77</v>
      </c>
      <c r="C154" s="7"/>
      <c r="D154" s="2" t="e">
        <f t="shared" si="12"/>
        <v>#N/A</v>
      </c>
      <c r="E154" s="2" t="e">
        <f t="shared" si="22"/>
        <v>#N/A</v>
      </c>
      <c r="F154" s="2">
        <v>532078.8763563931</v>
      </c>
      <c r="G154" s="2">
        <f t="shared" si="23"/>
        <v>396582.14285714284</v>
      </c>
      <c r="H154" s="2">
        <f t="shared" si="13"/>
        <v>50218872.999999918</v>
      </c>
      <c r="I154" s="7"/>
      <c r="J154" s="2" t="e">
        <f t="shared" si="14"/>
        <v>#N/A</v>
      </c>
      <c r="K154" s="2" t="e">
        <f t="shared" si="24"/>
        <v>#N/A</v>
      </c>
      <c r="L154" s="2">
        <f t="array" ref="L154">IF(COUNT($C155)=0,IF(COUNT($C154)=1,I154,SUM(L153+LOOKUP(2,1/(ISNUMBER($K$1:$K$194)),$K$1:$K$194))),I154)</f>
        <v>2571984.9999999986</v>
      </c>
      <c r="M154" s="8" t="e">
        <f t="shared" si="27"/>
        <v>#N/A</v>
      </c>
      <c r="N154" s="2" t="e">
        <f t="shared" si="15"/>
        <v>#N/A</v>
      </c>
      <c r="O154" s="2" t="e">
        <f t="shared" si="25"/>
        <v>#N/A</v>
      </c>
      <c r="P154" s="2">
        <v>568519.53028871119</v>
      </c>
      <c r="Q154" s="2">
        <f>IF(P154&gt;Graph!$G$1*1000,Graph!$G$1*1000,P154)</f>
        <v>420000</v>
      </c>
      <c r="R154" s="2">
        <f t="shared" si="16"/>
        <v>52790858</v>
      </c>
      <c r="S154" s="2">
        <f t="shared" si="17"/>
        <v>396582.14285714179</v>
      </c>
      <c r="T154" s="2">
        <f t="shared" si="18"/>
        <v>23417.857142857276</v>
      </c>
      <c r="U154" s="2">
        <f t="shared" si="19"/>
        <v>420000</v>
      </c>
      <c r="V154" s="2">
        <f t="shared" si="28"/>
        <v>17247442</v>
      </c>
      <c r="W154" s="2">
        <f t="shared" si="20"/>
        <v>371906</v>
      </c>
      <c r="X154" s="2">
        <f t="shared" si="6"/>
        <v>48094</v>
      </c>
      <c r="Y154" s="2">
        <f t="shared" si="7"/>
        <v>35543416.000000045</v>
      </c>
      <c r="Z154" s="2" t="str">
        <f t="shared" si="8"/>
        <v>HERE</v>
      </c>
      <c r="AA154" s="2">
        <f>IF(Z154="HERE",Y154,AA153+Graph!$G$1*1000)</f>
        <v>35543416.000000045</v>
      </c>
      <c r="AB154" s="2">
        <f t="shared" si="21"/>
        <v>48094</v>
      </c>
      <c r="AC154" s="2">
        <f t="shared" si="9"/>
        <v>17247442</v>
      </c>
      <c r="AD154" s="3">
        <f t="shared" si="10"/>
        <v>35543416.000000045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6"/>
        <v>32451673.20000004</v>
      </c>
      <c r="AH154" s="3" t="e">
        <f t="shared" si="3"/>
        <v>#N/A</v>
      </c>
      <c r="AM154" s="6">
        <v>14600000</v>
      </c>
      <c r="AN154" s="6">
        <v>31800000</v>
      </c>
      <c r="AO154" s="6">
        <v>52800000</v>
      </c>
    </row>
    <row r="155" spans="1:41" ht="15.75" customHeight="1" x14ac:dyDescent="0.25">
      <c r="A155" s="1">
        <v>44331</v>
      </c>
      <c r="B155" s="2">
        <f t="shared" si="0"/>
        <v>78</v>
      </c>
      <c r="C155" s="7"/>
      <c r="D155" s="2" t="e">
        <f t="shared" si="12"/>
        <v>#N/A</v>
      </c>
      <c r="E155" s="2" t="e">
        <f t="shared" si="22"/>
        <v>#N/A</v>
      </c>
      <c r="F155" s="2">
        <v>533680.09825783968</v>
      </c>
      <c r="G155" s="2">
        <f t="shared" si="23"/>
        <v>396582.14285714284</v>
      </c>
      <c r="H155" s="2">
        <f t="shared" si="13"/>
        <v>50615455.14285706</v>
      </c>
      <c r="I155" s="7"/>
      <c r="J155" s="2" t="e">
        <f t="shared" si="14"/>
        <v>#N/A</v>
      </c>
      <c r="K155" s="2" t="e">
        <f t="shared" si="24"/>
        <v>#N/A</v>
      </c>
      <c r="L155" s="2">
        <f t="array" ref="L155">IF(COUNT($C156)=0,IF(COUNT($C155)=1,I155,SUM(L154+LOOKUP(2,1/(ISNUMBER($K$1:$K$194)),$K$1:$K$194))),I155)</f>
        <v>2595402.8571428559</v>
      </c>
      <c r="M155" s="8" t="e">
        <f t="shared" si="27"/>
        <v>#N/A</v>
      </c>
      <c r="N155" s="2" t="e">
        <f t="shared" si="15"/>
        <v>#N/A</v>
      </c>
      <c r="O155" s="2" t="e">
        <f t="shared" si="25"/>
        <v>#N/A</v>
      </c>
      <c r="P155" s="2">
        <v>570434.42404182255</v>
      </c>
      <c r="Q155" s="2">
        <f>IF(P155&gt;Graph!$G$1*1000,Graph!$G$1*1000,P155)</f>
        <v>420000</v>
      </c>
      <c r="R155" s="2">
        <f t="shared" si="16"/>
        <v>53210858</v>
      </c>
      <c r="S155" s="2">
        <f t="shared" si="17"/>
        <v>396582.14285714179</v>
      </c>
      <c r="T155" s="2">
        <f t="shared" si="18"/>
        <v>23417.857142857276</v>
      </c>
      <c r="U155" s="2">
        <f t="shared" si="19"/>
        <v>420000</v>
      </c>
      <c r="V155" s="2">
        <f t="shared" si="28"/>
        <v>17582121</v>
      </c>
      <c r="W155" s="2">
        <f t="shared" si="20"/>
        <v>334679</v>
      </c>
      <c r="X155" s="2">
        <f t="shared" si="6"/>
        <v>85321</v>
      </c>
      <c r="Y155" s="2">
        <f t="shared" si="7"/>
        <v>35628737.000000045</v>
      </c>
      <c r="Z155" s="2" t="str">
        <f t="shared" si="8"/>
        <v>HERE</v>
      </c>
      <c r="AA155" s="2">
        <f>IF(Z155="HERE",Y155,AA154+Graph!$G$1*1000)</f>
        <v>35628737.000000045</v>
      </c>
      <c r="AB155" s="2">
        <f t="shared" si="21"/>
        <v>85321</v>
      </c>
      <c r="AC155" s="2">
        <f t="shared" si="9"/>
        <v>17582121</v>
      </c>
      <c r="AD155" s="3">
        <f t="shared" si="10"/>
        <v>35628737.000000045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6"/>
        <v>32321042.550000042</v>
      </c>
      <c r="AH155" s="3" t="e">
        <f t="shared" si="3"/>
        <v>#N/A</v>
      </c>
      <c r="AM155" s="6">
        <v>14600000</v>
      </c>
      <c r="AN155" s="6">
        <v>31800000</v>
      </c>
      <c r="AO155" s="6">
        <v>52800000</v>
      </c>
    </row>
    <row r="156" spans="1:41" ht="15.75" customHeight="1" x14ac:dyDescent="0.25">
      <c r="A156" s="1">
        <v>44332</v>
      </c>
      <c r="B156" s="2">
        <f t="shared" si="0"/>
        <v>79</v>
      </c>
      <c r="C156" s="7"/>
      <c r="D156" s="2" t="e">
        <f t="shared" si="12"/>
        <v>#N/A</v>
      </c>
      <c r="E156" s="2" t="e">
        <f t="shared" si="22"/>
        <v>#N/A</v>
      </c>
      <c r="F156" s="2">
        <v>535281.32015928626</v>
      </c>
      <c r="G156" s="2">
        <f t="shared" si="23"/>
        <v>396582.14285714284</v>
      </c>
      <c r="H156" s="2">
        <f t="shared" si="13"/>
        <v>51012037.285714202</v>
      </c>
      <c r="I156" s="7"/>
      <c r="J156" s="2" t="e">
        <f t="shared" si="14"/>
        <v>#N/A</v>
      </c>
      <c r="K156" s="2" t="e">
        <f t="shared" si="24"/>
        <v>#N/A</v>
      </c>
      <c r="L156" s="2">
        <f t="array" ref="L156">IF(COUNT($C157)=0,IF(COUNT($C156)=1,I156,SUM(L155+LOOKUP(2,1/(ISNUMBER($K$1:$K$194)),$K$1:$K$194))),I156)</f>
        <v>2618820.7142857132</v>
      </c>
      <c r="M156" s="8" t="e">
        <f t="shared" si="27"/>
        <v>#N/A</v>
      </c>
      <c r="N156" s="2" t="e">
        <f t="shared" si="15"/>
        <v>#N/A</v>
      </c>
      <c r="O156" s="2" t="e">
        <f t="shared" si="25"/>
        <v>#N/A</v>
      </c>
      <c r="P156" s="2">
        <v>572349.31779493392</v>
      </c>
      <c r="Q156" s="2">
        <f>IF(P156&gt;Graph!$G$1*1000,Graph!$G$1*1000,P156)</f>
        <v>420000</v>
      </c>
      <c r="R156" s="2">
        <f t="shared" si="16"/>
        <v>53630858</v>
      </c>
      <c r="S156" s="2">
        <f t="shared" si="17"/>
        <v>396582.14285714179</v>
      </c>
      <c r="T156" s="2">
        <f t="shared" si="18"/>
        <v>23417.857142857276</v>
      </c>
      <c r="U156" s="2">
        <f t="shared" si="19"/>
        <v>420000</v>
      </c>
      <c r="V156" s="2">
        <f t="shared" si="28"/>
        <v>17723840</v>
      </c>
      <c r="W156" s="2">
        <f t="shared" si="20"/>
        <v>141719</v>
      </c>
      <c r="X156" s="2">
        <f t="shared" si="6"/>
        <v>278281</v>
      </c>
      <c r="Y156" s="2">
        <f t="shared" si="7"/>
        <v>35907018.000000045</v>
      </c>
      <c r="Z156" s="2" t="str">
        <f t="shared" si="8"/>
        <v>HERE</v>
      </c>
      <c r="AA156" s="2">
        <f>IF(Z156="HERE",Y156,AA155+Graph!$G$1*1000)</f>
        <v>35907018.000000045</v>
      </c>
      <c r="AB156" s="2">
        <f t="shared" si="21"/>
        <v>278281</v>
      </c>
      <c r="AC156" s="2">
        <f t="shared" si="9"/>
        <v>17723840</v>
      </c>
      <c r="AD156" s="3">
        <f t="shared" si="10"/>
        <v>35907018.000000045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6"/>
        <v>32427860.250000041</v>
      </c>
      <c r="AH156" s="3" t="e">
        <f t="shared" si="3"/>
        <v>#N/A</v>
      </c>
      <c r="AM156" s="6">
        <v>14600000</v>
      </c>
      <c r="AN156" s="6">
        <v>31800000</v>
      </c>
      <c r="AO156" s="6">
        <v>52800000</v>
      </c>
    </row>
    <row r="157" spans="1:41" ht="15.75" customHeight="1" x14ac:dyDescent="0.25">
      <c r="A157" s="1">
        <v>44333</v>
      </c>
      <c r="B157" s="2">
        <f t="shared" si="0"/>
        <v>80</v>
      </c>
      <c r="C157" s="7"/>
      <c r="D157" s="2" t="e">
        <f t="shared" si="12"/>
        <v>#N/A</v>
      </c>
      <c r="E157" s="2" t="e">
        <f t="shared" si="22"/>
        <v>#N/A</v>
      </c>
      <c r="F157" s="2">
        <v>536882.54206071794</v>
      </c>
      <c r="G157" s="2">
        <f t="shared" si="23"/>
        <v>396582.14285714284</v>
      </c>
      <c r="H157" s="2">
        <f t="shared" si="13"/>
        <v>51408619.428571343</v>
      </c>
      <c r="I157" s="7"/>
      <c r="J157" s="2" t="e">
        <f t="shared" si="14"/>
        <v>#N/A</v>
      </c>
      <c r="K157" s="2" t="e">
        <f t="shared" si="24"/>
        <v>#N/A</v>
      </c>
      <c r="L157" s="2">
        <f t="array" ref="L157">IF(COUNT($C158)=0,IF(COUNT($C157)=1,I157,SUM(L156+LOOKUP(2,1/(ISNUMBER($K$1:$K$194)),$K$1:$K$194))),I157)</f>
        <v>2642238.5714285704</v>
      </c>
      <c r="M157" s="8" t="e">
        <f t="shared" si="27"/>
        <v>#N/A</v>
      </c>
      <c r="N157" s="2" t="e">
        <f t="shared" si="15"/>
        <v>#N/A</v>
      </c>
      <c r="O157" s="2" t="e">
        <f t="shared" si="25"/>
        <v>#N/A</v>
      </c>
      <c r="P157" s="2">
        <v>574264.21154804528</v>
      </c>
      <c r="Q157" s="2">
        <f>IF(P157&gt;Graph!$G$1*1000,Graph!$G$1*1000,P157)</f>
        <v>420000</v>
      </c>
      <c r="R157" s="2">
        <f t="shared" si="16"/>
        <v>54050858</v>
      </c>
      <c r="S157" s="2">
        <f t="shared" si="17"/>
        <v>396582.14285714179</v>
      </c>
      <c r="T157" s="2">
        <f t="shared" si="18"/>
        <v>23417.857142857276</v>
      </c>
      <c r="U157" s="2">
        <f t="shared" si="19"/>
        <v>420000</v>
      </c>
      <c r="V157" s="2">
        <f t="shared" si="28"/>
        <v>17916181</v>
      </c>
      <c r="W157" s="2">
        <f t="shared" si="20"/>
        <v>192341</v>
      </c>
      <c r="X157" s="2">
        <f t="shared" si="6"/>
        <v>227659</v>
      </c>
      <c r="Y157" s="2">
        <f t="shared" si="7"/>
        <v>36134677.000000045</v>
      </c>
      <c r="Z157" s="2" t="str">
        <f t="shared" si="8"/>
        <v>HERE</v>
      </c>
      <c r="AA157" s="2">
        <f>IF(Z157="HERE",Y157,AA156+Graph!$G$1*1000)</f>
        <v>36134677.000000045</v>
      </c>
      <c r="AB157" s="2">
        <f t="shared" si="21"/>
        <v>227659</v>
      </c>
      <c r="AC157" s="2">
        <f t="shared" si="9"/>
        <v>17916181</v>
      </c>
      <c r="AD157" s="3">
        <f t="shared" si="10"/>
        <v>36134677.000000045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6"/>
        <v>32508064.45000004</v>
      </c>
      <c r="AH157" s="3" t="e">
        <f t="shared" si="3"/>
        <v>#N/A</v>
      </c>
      <c r="AM157" s="6">
        <v>14600000</v>
      </c>
      <c r="AN157" s="6">
        <v>31800000</v>
      </c>
      <c r="AO157" s="6">
        <v>52800000</v>
      </c>
    </row>
    <row r="158" spans="1:41" ht="15.75" customHeight="1" x14ac:dyDescent="0.25">
      <c r="A158" s="1">
        <v>44334</v>
      </c>
      <c r="B158" s="2">
        <f t="shared" si="0"/>
        <v>81</v>
      </c>
      <c r="C158" s="7"/>
      <c r="D158" s="2" t="e">
        <f t="shared" si="12"/>
        <v>#N/A</v>
      </c>
      <c r="E158" s="2" t="e">
        <f t="shared" si="22"/>
        <v>#N/A</v>
      </c>
      <c r="F158" s="2">
        <v>538483.76396216452</v>
      </c>
      <c r="G158" s="2">
        <f t="shared" si="23"/>
        <v>396582.14285714284</v>
      </c>
      <c r="H158" s="2">
        <f t="shared" si="13"/>
        <v>51805201.571428485</v>
      </c>
      <c r="I158" s="7"/>
      <c r="J158" s="2" t="e">
        <f t="shared" si="14"/>
        <v>#N/A</v>
      </c>
      <c r="K158" s="2" t="e">
        <f t="shared" si="24"/>
        <v>#N/A</v>
      </c>
      <c r="L158" s="2">
        <f t="array" ref="L158">IF(COUNT($C159)=0,IF(COUNT($C158)=1,I158,SUM(L157+LOOKUP(2,1/(ISNUMBER($K$1:$K$194)),$K$1:$K$194))),I158)</f>
        <v>2665656.4285714277</v>
      </c>
      <c r="M158" s="8" t="e">
        <f t="shared" si="27"/>
        <v>#N/A</v>
      </c>
      <c r="N158" s="2" t="e">
        <f t="shared" si="15"/>
        <v>#N/A</v>
      </c>
      <c r="O158" s="2" t="e">
        <f t="shared" si="25"/>
        <v>#N/A</v>
      </c>
      <c r="P158" s="2">
        <v>576179.10530115664</v>
      </c>
      <c r="Q158" s="2">
        <f>IF(P158&gt;Graph!$G$1*1000,Graph!$G$1*1000,P158)</f>
        <v>420000</v>
      </c>
      <c r="R158" s="2">
        <f t="shared" si="16"/>
        <v>54470858</v>
      </c>
      <c r="S158" s="2">
        <f t="shared" si="17"/>
        <v>396582.14285714179</v>
      </c>
      <c r="T158" s="2">
        <f t="shared" si="18"/>
        <v>23417.857142857276</v>
      </c>
      <c r="U158" s="2">
        <f t="shared" si="19"/>
        <v>420000</v>
      </c>
      <c r="V158" s="2">
        <f t="shared" si="28"/>
        <v>18242873</v>
      </c>
      <c r="W158" s="2">
        <f t="shared" si="20"/>
        <v>326692</v>
      </c>
      <c r="X158" s="2">
        <f t="shared" si="6"/>
        <v>93308</v>
      </c>
      <c r="Y158" s="2">
        <f t="shared" si="7"/>
        <v>36227985.000000045</v>
      </c>
      <c r="Z158" s="2" t="str">
        <f t="shared" si="8"/>
        <v>HERE</v>
      </c>
      <c r="AA158" s="2">
        <f>IF(Z158="HERE",Y158,AA157+Graph!$G$1*1000)</f>
        <v>36227985.000000045</v>
      </c>
      <c r="AB158" s="2">
        <f t="shared" si="21"/>
        <v>93308</v>
      </c>
      <c r="AC158" s="2">
        <f t="shared" si="9"/>
        <v>18242873</v>
      </c>
      <c r="AD158" s="3">
        <f t="shared" si="10"/>
        <v>36227985.000000045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6"/>
        <v>32567521.850000042</v>
      </c>
      <c r="AH158" s="3" t="e">
        <f t="shared" si="3"/>
        <v>#N/A</v>
      </c>
      <c r="AM158" s="6">
        <v>14600000</v>
      </c>
      <c r="AN158" s="6">
        <v>31800000</v>
      </c>
      <c r="AO158" s="6">
        <v>52800000</v>
      </c>
    </row>
    <row r="159" spans="1:41" ht="15.75" customHeight="1" x14ac:dyDescent="0.25">
      <c r="A159" s="1">
        <v>44335</v>
      </c>
      <c r="B159" s="2">
        <f t="shared" si="0"/>
        <v>82</v>
      </c>
      <c r="C159" s="7"/>
      <c r="D159" s="2" t="e">
        <f t="shared" si="12"/>
        <v>#N/A</v>
      </c>
      <c r="E159" s="2" t="e">
        <f t="shared" si="22"/>
        <v>#N/A</v>
      </c>
      <c r="F159" s="2">
        <v>540084.9858636111</v>
      </c>
      <c r="G159" s="2">
        <f t="shared" si="23"/>
        <v>396582.14285714284</v>
      </c>
      <c r="H159" s="2">
        <f t="shared" si="13"/>
        <v>52201783.714285627</v>
      </c>
      <c r="I159" s="7"/>
      <c r="J159" s="2" t="e">
        <f t="shared" si="14"/>
        <v>#N/A</v>
      </c>
      <c r="K159" s="2" t="e">
        <f t="shared" si="24"/>
        <v>#N/A</v>
      </c>
      <c r="L159" s="2">
        <f t="array" ref="L159">IF(COUNT($C160)=0,IF(COUNT($C159)=1,I159,SUM(L158+LOOKUP(2,1/(ISNUMBER($K$1:$K$194)),$K$1:$K$194))),I159)</f>
        <v>2689074.285714285</v>
      </c>
      <c r="M159" s="8" t="e">
        <f t="shared" si="27"/>
        <v>#N/A</v>
      </c>
      <c r="N159" s="2" t="e">
        <f t="shared" si="15"/>
        <v>#N/A</v>
      </c>
      <c r="O159" s="2" t="e">
        <f t="shared" si="25"/>
        <v>#N/A</v>
      </c>
      <c r="P159" s="2">
        <v>578093.999054268</v>
      </c>
      <c r="Q159" s="2">
        <f>IF(P159&gt;Graph!$G$1*1000,Graph!$G$1*1000,P159)</f>
        <v>420000</v>
      </c>
      <c r="R159" s="2">
        <f t="shared" si="16"/>
        <v>54890858</v>
      </c>
      <c r="S159" s="2">
        <f t="shared" si="17"/>
        <v>396582.14285714179</v>
      </c>
      <c r="T159" s="2">
        <f t="shared" si="18"/>
        <v>23417.857142857276</v>
      </c>
      <c r="U159" s="2">
        <f t="shared" si="19"/>
        <v>420000</v>
      </c>
      <c r="V159" s="2">
        <f t="shared" si="28"/>
        <v>18691835</v>
      </c>
      <c r="W159" s="2">
        <f t="shared" si="20"/>
        <v>448962</v>
      </c>
      <c r="X159" s="2">
        <f t="shared" si="6"/>
        <v>-28962</v>
      </c>
      <c r="Y159" s="2">
        <f t="shared" si="7"/>
        <v>36199023.000000045</v>
      </c>
      <c r="Z159" s="2" t="str">
        <f t="shared" si="8"/>
        <v>HERE</v>
      </c>
      <c r="AA159" s="2">
        <f>IF(Z159="HERE",Y159,AA158+Graph!$G$1*1000)</f>
        <v>36199023.000000045</v>
      </c>
      <c r="AB159" s="2">
        <f t="shared" si="21"/>
        <v>-28962</v>
      </c>
      <c r="AC159" s="2">
        <f t="shared" si="9"/>
        <v>18691835</v>
      </c>
      <c r="AD159" s="3">
        <f t="shared" si="10"/>
        <v>36199023.000000045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6"/>
        <v>32546858.250000041</v>
      </c>
      <c r="AH159" s="3" t="e">
        <f t="shared" si="3"/>
        <v>#N/A</v>
      </c>
      <c r="AM159" s="6">
        <v>14600000</v>
      </c>
      <c r="AN159" s="6">
        <v>31800000</v>
      </c>
      <c r="AO159" s="6">
        <v>52800000</v>
      </c>
    </row>
    <row r="160" spans="1:41" ht="15.75" customHeight="1" x14ac:dyDescent="0.25">
      <c r="A160" s="1">
        <v>44336</v>
      </c>
      <c r="B160" s="2">
        <f t="shared" si="0"/>
        <v>83</v>
      </c>
      <c r="C160" s="7"/>
      <c r="D160" s="2" t="e">
        <f t="shared" si="12"/>
        <v>#N/A</v>
      </c>
      <c r="E160" s="2" t="e">
        <f t="shared" si="22"/>
        <v>#N/A</v>
      </c>
      <c r="F160" s="2">
        <v>541686.20776505768</v>
      </c>
      <c r="G160" s="2">
        <f t="shared" si="23"/>
        <v>396582.14285714284</v>
      </c>
      <c r="H160" s="2">
        <f t="shared" si="13"/>
        <v>52598365.857142769</v>
      </c>
      <c r="I160" s="7"/>
      <c r="J160" s="2" t="e">
        <f t="shared" si="14"/>
        <v>#N/A</v>
      </c>
      <c r="K160" s="2" t="e">
        <f t="shared" si="24"/>
        <v>#N/A</v>
      </c>
      <c r="L160" s="2">
        <f t="array" ref="L160">IF(COUNT($C161)=0,IF(COUNT($C160)=1,I160,SUM(L159+LOOKUP(2,1/(ISNUMBER($K$1:$K$194)),$K$1:$K$194))),I160)</f>
        <v>2712492.1428571423</v>
      </c>
      <c r="M160" s="8" t="e">
        <f t="shared" si="27"/>
        <v>#N/A</v>
      </c>
      <c r="N160" s="2" t="e">
        <f t="shared" si="15"/>
        <v>#N/A</v>
      </c>
      <c r="O160" s="2" t="e">
        <f t="shared" si="25"/>
        <v>#N/A</v>
      </c>
      <c r="P160" s="2">
        <v>580008.89280737936</v>
      </c>
      <c r="Q160" s="2">
        <f>IF(P160&gt;Graph!$G$1*1000,Graph!$G$1*1000,P160)</f>
        <v>420000</v>
      </c>
      <c r="R160" s="2">
        <f t="shared" si="16"/>
        <v>55310858</v>
      </c>
      <c r="S160" s="2">
        <f t="shared" si="17"/>
        <v>396582.14285714179</v>
      </c>
      <c r="T160" s="2">
        <f t="shared" si="18"/>
        <v>23417.857142857276</v>
      </c>
      <c r="U160" s="2">
        <f t="shared" si="19"/>
        <v>420000</v>
      </c>
      <c r="V160" s="2">
        <f t="shared" si="28"/>
        <v>19177555</v>
      </c>
      <c r="W160" s="2">
        <f t="shared" si="20"/>
        <v>485720</v>
      </c>
      <c r="X160" s="2">
        <f t="shared" si="6"/>
        <v>-65720</v>
      </c>
      <c r="Y160" s="2">
        <f t="shared" si="7"/>
        <v>36133303.000000045</v>
      </c>
      <c r="Z160" s="2" t="str">
        <f t="shared" si="8"/>
        <v>HERE</v>
      </c>
      <c r="AA160" s="2">
        <f>IF(Z160="HERE",Y160,AA159+Graph!$G$1*1000)</f>
        <v>36133303.000000045</v>
      </c>
      <c r="AB160" s="2">
        <f t="shared" si="21"/>
        <v>-65720</v>
      </c>
      <c r="AC160" s="2">
        <f t="shared" si="9"/>
        <v>19177555</v>
      </c>
      <c r="AD160" s="3">
        <f t="shared" si="10"/>
        <v>36133303.000000045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6"/>
        <v>32516382.250000041</v>
      </c>
      <c r="AH160" s="3" t="e">
        <f t="shared" si="3"/>
        <v>#N/A</v>
      </c>
      <c r="AM160" s="6">
        <v>14600000</v>
      </c>
      <c r="AN160" s="6">
        <v>31800000</v>
      </c>
      <c r="AO160" s="6">
        <v>52800000</v>
      </c>
    </row>
    <row r="161" spans="1:41" ht="15.75" customHeight="1" x14ac:dyDescent="0.25">
      <c r="A161" s="1">
        <v>44337</v>
      </c>
      <c r="B161" s="2">
        <f t="shared" si="0"/>
        <v>84</v>
      </c>
      <c r="C161" s="7"/>
      <c r="D161" s="2" t="e">
        <f t="shared" si="12"/>
        <v>#N/A</v>
      </c>
      <c r="E161" s="2" t="e">
        <f t="shared" si="22"/>
        <v>#N/A</v>
      </c>
      <c r="F161" s="2">
        <v>543287.42966650426</v>
      </c>
      <c r="G161" s="2">
        <f t="shared" si="23"/>
        <v>396582.14285714284</v>
      </c>
      <c r="H161" s="2">
        <f t="shared" si="13"/>
        <v>52994947.999999911</v>
      </c>
      <c r="I161" s="7"/>
      <c r="J161" s="2" t="e">
        <f t="shared" si="14"/>
        <v>#N/A</v>
      </c>
      <c r="K161" s="2" t="e">
        <f t="shared" si="24"/>
        <v>#N/A</v>
      </c>
      <c r="L161" s="2">
        <f t="array" ref="L161">IF(COUNT($C162)=0,IF(COUNT($C161)=1,I161,SUM(L160+LOOKUP(2,1/(ISNUMBER($K$1:$K$194)),$K$1:$K$194))),I161)</f>
        <v>2735909.9999999995</v>
      </c>
      <c r="M161" s="8" t="e">
        <f t="shared" si="27"/>
        <v>#N/A</v>
      </c>
      <c r="N161" s="2" t="e">
        <f t="shared" si="15"/>
        <v>#N/A</v>
      </c>
      <c r="O161" s="2" t="e">
        <f t="shared" si="25"/>
        <v>#N/A</v>
      </c>
      <c r="P161" s="2">
        <v>581923.78656049073</v>
      </c>
      <c r="Q161" s="2">
        <f>IF(P161&gt;Graph!$G$1*1000,Graph!$G$1*1000,P161)</f>
        <v>420000</v>
      </c>
      <c r="R161" s="2">
        <f t="shared" si="16"/>
        <v>55730858</v>
      </c>
      <c r="S161" s="2">
        <f t="shared" si="17"/>
        <v>396582.14285714179</v>
      </c>
      <c r="T161" s="2">
        <f t="shared" si="18"/>
        <v>23417.857142857276</v>
      </c>
      <c r="U161" s="2">
        <f t="shared" si="19"/>
        <v>420000</v>
      </c>
      <c r="V161" s="2">
        <f t="shared" si="28"/>
        <v>19682048</v>
      </c>
      <c r="W161" s="2">
        <f t="shared" si="20"/>
        <v>504493</v>
      </c>
      <c r="X161" s="2">
        <f t="shared" si="6"/>
        <v>-84493</v>
      </c>
      <c r="Y161" s="2">
        <f t="shared" si="7"/>
        <v>36048810.000000045</v>
      </c>
      <c r="Z161" s="2" t="str">
        <f t="shared" si="8"/>
        <v>HERE</v>
      </c>
      <c r="AA161" s="2">
        <f>IF(Z161="HERE",Y161,AA160+Graph!$G$1*1000)</f>
        <v>36048810.000000045</v>
      </c>
      <c r="AB161" s="2">
        <f t="shared" si="21"/>
        <v>-84493</v>
      </c>
      <c r="AC161" s="2">
        <f t="shared" si="9"/>
        <v>19682048</v>
      </c>
      <c r="AD161" s="3">
        <f t="shared" si="10"/>
        <v>36048810.000000045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6"/>
        <v>32474343.70000004</v>
      </c>
      <c r="AH161" s="3" t="e">
        <f t="shared" si="3"/>
        <v>#N/A</v>
      </c>
      <c r="AM161" s="6">
        <v>14600000</v>
      </c>
      <c r="AN161" s="6">
        <v>31800000</v>
      </c>
      <c r="AO161" s="6">
        <v>52800000</v>
      </c>
    </row>
    <row r="162" spans="1:41" ht="15.75" customHeight="1" x14ac:dyDescent="0.25">
      <c r="A162" s="1">
        <v>44338</v>
      </c>
      <c r="B162" s="2">
        <f t="shared" si="0"/>
        <v>85</v>
      </c>
      <c r="C162" s="7"/>
      <c r="D162" s="2" t="e">
        <f t="shared" si="12"/>
        <v>#N/A</v>
      </c>
      <c r="E162" s="2" t="e">
        <f t="shared" si="22"/>
        <v>#N/A</v>
      </c>
      <c r="F162" s="2">
        <v>544888.65156793594</v>
      </c>
      <c r="G162" s="2">
        <f t="shared" si="23"/>
        <v>396582.14285714284</v>
      </c>
      <c r="H162" s="2">
        <f t="shared" si="13"/>
        <v>53391530.142857052</v>
      </c>
      <c r="I162" s="7"/>
      <c r="J162" s="2" t="e">
        <f t="shared" si="14"/>
        <v>#N/A</v>
      </c>
      <c r="K162" s="2" t="e">
        <f t="shared" si="24"/>
        <v>#N/A</v>
      </c>
      <c r="L162" s="2">
        <f t="array" ref="L162">IF(COUNT($C163)=0,IF(COUNT($C162)=1,I162,SUM(L161+LOOKUP(2,1/(ISNUMBER($K$1:$K$194)),$K$1:$K$194))),I162)</f>
        <v>2759327.8571428568</v>
      </c>
      <c r="M162" s="8" t="e">
        <f t="shared" si="27"/>
        <v>#N/A</v>
      </c>
      <c r="N162" s="2" t="e">
        <f t="shared" si="15"/>
        <v>#N/A</v>
      </c>
      <c r="O162" s="2" t="e">
        <f t="shared" si="25"/>
        <v>#N/A</v>
      </c>
      <c r="P162" s="2">
        <v>583838.68031360209</v>
      </c>
      <c r="Q162" s="2">
        <f>IF(P162&gt;Graph!$G$1*1000,Graph!$G$1*1000,P162)</f>
        <v>420000</v>
      </c>
      <c r="R162" s="2">
        <f t="shared" si="16"/>
        <v>56150858</v>
      </c>
      <c r="S162" s="2">
        <f t="shared" si="17"/>
        <v>396582.14285714179</v>
      </c>
      <c r="T162" s="2">
        <f t="shared" si="18"/>
        <v>23417.857142857276</v>
      </c>
      <c r="U162" s="2">
        <f t="shared" si="19"/>
        <v>420000</v>
      </c>
      <c r="V162" s="2">
        <f t="shared" si="28"/>
        <v>20078630.142857142</v>
      </c>
      <c r="W162" s="2">
        <f t="shared" si="20"/>
        <v>396582.14285714179</v>
      </c>
      <c r="X162" s="2">
        <f t="shared" si="6"/>
        <v>23417.857142858207</v>
      </c>
      <c r="Y162" s="2">
        <f t="shared" si="7"/>
        <v>36072227.857142903</v>
      </c>
      <c r="Z162" s="2" t="str">
        <f t="shared" si="8"/>
        <v>HERE</v>
      </c>
      <c r="AA162" s="2">
        <f>IF(Z162="HERE",Y162,AA161+Graph!$G$1*1000)</f>
        <v>36072227.857142903</v>
      </c>
      <c r="AB162" s="2">
        <f t="shared" si="21"/>
        <v>23417.857142858207</v>
      </c>
      <c r="AC162" s="2">
        <f t="shared" si="9"/>
        <v>20078630.142857142</v>
      </c>
      <c r="AD162" s="3">
        <f t="shared" si="10"/>
        <v>36072227.857142903</v>
      </c>
      <c r="AE162" s="2">
        <f>IF(AE160&gt;=52800000,52800000,IF(AB141=Graph!G$1*1000,AE161+Graph!G$1*1000,AC162))</f>
        <v>20078630.142857142</v>
      </c>
      <c r="AF162" s="3">
        <f t="shared" si="11"/>
        <v>20078630.142857142</v>
      </c>
      <c r="AG162" s="3">
        <f t="shared" si="26"/>
        <v>32385627.400000039</v>
      </c>
      <c r="AH162" s="3" t="e">
        <f t="shared" si="3"/>
        <v>#N/A</v>
      </c>
      <c r="AM162" s="6">
        <v>14600000</v>
      </c>
      <c r="AN162" s="6">
        <v>31800000</v>
      </c>
      <c r="AO162" s="6">
        <v>52800000</v>
      </c>
    </row>
    <row r="163" spans="1:41" ht="15.75" customHeight="1" x14ac:dyDescent="0.25">
      <c r="A163" s="1">
        <v>44339</v>
      </c>
      <c r="B163" s="2">
        <f t="shared" si="0"/>
        <v>86</v>
      </c>
      <c r="C163" s="7"/>
      <c r="D163" s="2" t="e">
        <f t="shared" si="12"/>
        <v>#N/A</v>
      </c>
      <c r="E163" s="2" t="e">
        <f t="shared" si="22"/>
        <v>#N/A</v>
      </c>
      <c r="F163" s="2">
        <v>546489.87346938252</v>
      </c>
      <c r="G163" s="2">
        <f t="shared" si="23"/>
        <v>396582.14285714284</v>
      </c>
      <c r="H163" s="2">
        <f t="shared" si="13"/>
        <v>53788112.285714194</v>
      </c>
      <c r="I163" s="7"/>
      <c r="J163" s="2" t="e">
        <f t="shared" si="14"/>
        <v>#N/A</v>
      </c>
      <c r="K163" s="2" t="e">
        <f t="shared" si="24"/>
        <v>#N/A</v>
      </c>
      <c r="L163" s="2">
        <f t="array" ref="L163">IF(COUNT($C164)=0,IF(COUNT($C163)=1,I163,SUM(L162+LOOKUP(2,1/(ISNUMBER($K$1:$K$194)),$K$1:$K$194))),I163)</f>
        <v>2782745.7142857141</v>
      </c>
      <c r="M163" s="8" t="e">
        <f t="shared" si="27"/>
        <v>#N/A</v>
      </c>
      <c r="N163" s="2" t="e">
        <f t="shared" si="15"/>
        <v>#N/A</v>
      </c>
      <c r="O163" s="2" t="e">
        <f t="shared" si="25"/>
        <v>#N/A</v>
      </c>
      <c r="P163" s="2">
        <v>585753.57406671345</v>
      </c>
      <c r="Q163" s="2">
        <f>IF(P163&gt;Graph!$G$1*1000,Graph!$G$1*1000,P163)</f>
        <v>420000</v>
      </c>
      <c r="R163" s="2">
        <f t="shared" si="16"/>
        <v>56570858</v>
      </c>
      <c r="S163" s="2">
        <f t="shared" si="17"/>
        <v>396582.14285714179</v>
      </c>
      <c r="T163" s="2">
        <f t="shared" si="18"/>
        <v>23417.857142857276</v>
      </c>
      <c r="U163" s="2">
        <f t="shared" si="19"/>
        <v>420000</v>
      </c>
      <c r="V163" s="2">
        <f t="shared" si="28"/>
        <v>20475212.285714284</v>
      </c>
      <c r="W163" s="2">
        <f t="shared" si="20"/>
        <v>396582.14285714179</v>
      </c>
      <c r="X163" s="2">
        <f t="shared" si="6"/>
        <v>23417.857142858207</v>
      </c>
      <c r="Y163" s="2">
        <f t="shared" si="7"/>
        <v>36095645.714285761</v>
      </c>
      <c r="Z163" s="2" t="str">
        <f t="shared" si="8"/>
        <v>HERE</v>
      </c>
      <c r="AA163" s="2">
        <f>IF(Z163="HERE",Y163,AA162+Graph!$G$1*1000)</f>
        <v>36095645.714285761</v>
      </c>
      <c r="AB163" s="2">
        <f t="shared" si="21"/>
        <v>23417.857142858207</v>
      </c>
      <c r="AC163" s="2">
        <f t="shared" si="9"/>
        <v>20475212.285714284</v>
      </c>
      <c r="AD163" s="3">
        <f t="shared" si="10"/>
        <v>36095645.714285761</v>
      </c>
      <c r="AE163" s="2">
        <f>IF(AE161&gt;=52800000,52800000,IF(AB142=Graph!G$1*1000,AE162+Graph!G$1*1000,AC163))</f>
        <v>20475212.285714284</v>
      </c>
      <c r="AF163" s="3">
        <f t="shared" si="11"/>
        <v>20475212.285714284</v>
      </c>
      <c r="AG163" s="3">
        <f t="shared" si="26"/>
        <v>32525867.100000042</v>
      </c>
      <c r="AH163" s="3" t="e">
        <f t="shared" si="3"/>
        <v>#N/A</v>
      </c>
      <c r="AM163" s="6">
        <v>14600000</v>
      </c>
      <c r="AN163" s="6">
        <v>31800000</v>
      </c>
      <c r="AO163" s="6">
        <v>52800000</v>
      </c>
    </row>
    <row r="164" spans="1:41" ht="15.75" customHeight="1" x14ac:dyDescent="0.25">
      <c r="A164" s="1">
        <v>44340</v>
      </c>
      <c r="B164" s="2">
        <f t="shared" si="0"/>
        <v>87</v>
      </c>
      <c r="C164" s="7"/>
      <c r="D164" s="2" t="e">
        <f t="shared" si="12"/>
        <v>#N/A</v>
      </c>
      <c r="E164" s="2" t="e">
        <f t="shared" si="22"/>
        <v>#N/A</v>
      </c>
      <c r="F164" s="2">
        <v>548091.09537082911</v>
      </c>
      <c r="G164" s="2">
        <f t="shared" si="23"/>
        <v>396582.14285714284</v>
      </c>
      <c r="H164" s="2">
        <f t="shared" si="13"/>
        <v>54184694.428571336</v>
      </c>
      <c r="I164" s="7"/>
      <c r="J164" s="2" t="e">
        <f t="shared" si="14"/>
        <v>#N/A</v>
      </c>
      <c r="K164" s="2" t="e">
        <f t="shared" si="24"/>
        <v>#N/A</v>
      </c>
      <c r="L164" s="2">
        <f t="array" ref="L164">IF(COUNT($C165)=0,IF(COUNT($C164)=1,I164,SUM(L163+LOOKUP(2,1/(ISNUMBER($K$1:$K$194)),$K$1:$K$194))),I164)</f>
        <v>2806163.5714285714</v>
      </c>
      <c r="M164" s="8" t="e">
        <f t="shared" si="27"/>
        <v>#N/A</v>
      </c>
      <c r="N164" s="2" t="e">
        <f t="shared" si="15"/>
        <v>#N/A</v>
      </c>
      <c r="O164" s="2" t="e">
        <f t="shared" si="25"/>
        <v>#N/A</v>
      </c>
      <c r="P164" s="2">
        <v>587668.46781980991</v>
      </c>
      <c r="Q164" s="2">
        <f>IF(P164&gt;Graph!$G$1*1000,Graph!$G$1*1000,P164)</f>
        <v>420000</v>
      </c>
      <c r="R164" s="2">
        <f t="shared" si="16"/>
        <v>56990858</v>
      </c>
      <c r="S164" s="2">
        <f t="shared" si="17"/>
        <v>396582.14285714179</v>
      </c>
      <c r="T164" s="2">
        <f t="shared" si="18"/>
        <v>23417.857142857276</v>
      </c>
      <c r="U164" s="2">
        <f t="shared" si="19"/>
        <v>420000</v>
      </c>
      <c r="V164" s="2">
        <f t="shared" si="28"/>
        <v>20871794.428571425</v>
      </c>
      <c r="W164" s="2">
        <f t="shared" si="20"/>
        <v>396582.14285714179</v>
      </c>
      <c r="X164" s="2">
        <f t="shared" si="6"/>
        <v>23417.857142858207</v>
      </c>
      <c r="Y164" s="2">
        <f t="shared" si="7"/>
        <v>36119063.571428619</v>
      </c>
      <c r="Z164" s="2" t="str">
        <f t="shared" si="8"/>
        <v>HERE</v>
      </c>
      <c r="AA164" s="2">
        <f>IF(Z164="HERE",Y164,AA163+Graph!$G$1*1000)</f>
        <v>36119063.571428619</v>
      </c>
      <c r="AB164" s="2">
        <f t="shared" si="21"/>
        <v>23417.857142858207</v>
      </c>
      <c r="AC164" s="2">
        <f t="shared" si="9"/>
        <v>20871794.428571425</v>
      </c>
      <c r="AD164" s="3">
        <f t="shared" si="10"/>
        <v>36119063.571428619</v>
      </c>
      <c r="AE164" s="2">
        <f>IF(AE162&gt;=52800000,52800000,IF(AB143=Graph!G$1*1000,AE163+Graph!G$1*1000,AC164))</f>
        <v>20871794.428571425</v>
      </c>
      <c r="AF164" s="3">
        <f t="shared" si="11"/>
        <v>20871794.428571425</v>
      </c>
      <c r="AG164" s="3">
        <f t="shared" si="26"/>
        <v>32604259.100000042</v>
      </c>
      <c r="AH164" s="3" t="e">
        <f t="shared" si="3"/>
        <v>#N/A</v>
      </c>
      <c r="AM164" s="6">
        <v>14600000</v>
      </c>
      <c r="AN164" s="6">
        <v>31800000</v>
      </c>
      <c r="AO164" s="6">
        <v>52800000</v>
      </c>
    </row>
    <row r="165" spans="1:41" ht="15.75" customHeight="1" x14ac:dyDescent="0.25">
      <c r="A165" s="1">
        <v>44341</v>
      </c>
      <c r="B165" s="2">
        <f t="shared" si="0"/>
        <v>88</v>
      </c>
      <c r="C165" s="7"/>
      <c r="D165" s="2" t="e">
        <f t="shared" si="12"/>
        <v>#N/A</v>
      </c>
      <c r="E165" s="2" t="e">
        <f t="shared" si="22"/>
        <v>#N/A</v>
      </c>
      <c r="F165" s="2">
        <v>549692.31727227569</v>
      </c>
      <c r="G165" s="2">
        <f t="shared" si="23"/>
        <v>396582.14285714284</v>
      </c>
      <c r="H165" s="2">
        <f t="shared" si="13"/>
        <v>54581276.571428478</v>
      </c>
      <c r="I165" s="7"/>
      <c r="J165" s="2" t="e">
        <f t="shared" si="14"/>
        <v>#N/A</v>
      </c>
      <c r="K165" s="2" t="e">
        <f t="shared" si="24"/>
        <v>#N/A</v>
      </c>
      <c r="L165" s="2">
        <f t="array" ref="L165">IF(COUNT($C166)=0,IF(COUNT($C165)=1,I165,SUM(L164+LOOKUP(2,1/(ISNUMBER($K$1:$K$194)),$K$1:$K$194))),I165)</f>
        <v>2829581.4285714286</v>
      </c>
      <c r="M165" s="8" t="e">
        <f t="shared" si="27"/>
        <v>#N/A</v>
      </c>
      <c r="N165" s="2" t="e">
        <f t="shared" si="15"/>
        <v>#N/A</v>
      </c>
      <c r="O165" s="2" t="e">
        <f t="shared" si="25"/>
        <v>#N/A</v>
      </c>
      <c r="P165" s="2">
        <v>589583.36157292128</v>
      </c>
      <c r="Q165" s="2">
        <f>IF(P165&gt;Graph!$G$1*1000,Graph!$G$1*1000,P165)</f>
        <v>420000</v>
      </c>
      <c r="R165" s="2">
        <f t="shared" si="16"/>
        <v>57410858</v>
      </c>
      <c r="S165" s="2">
        <f t="shared" si="17"/>
        <v>396582.14285714179</v>
      </c>
      <c r="T165" s="2">
        <f t="shared" si="18"/>
        <v>23417.857142857276</v>
      </c>
      <c r="U165" s="2">
        <f t="shared" si="19"/>
        <v>420000</v>
      </c>
      <c r="V165" s="2">
        <f t="shared" si="28"/>
        <v>21268376.571428567</v>
      </c>
      <c r="W165" s="2">
        <f t="shared" si="20"/>
        <v>396582.14285714179</v>
      </c>
      <c r="X165" s="2">
        <f t="shared" si="6"/>
        <v>23417.857142858207</v>
      </c>
      <c r="Y165" s="2">
        <f t="shared" si="7"/>
        <v>36142481.428571478</v>
      </c>
      <c r="Z165" s="2" t="str">
        <f t="shared" si="8"/>
        <v>HERE</v>
      </c>
      <c r="AA165" s="2">
        <f>IF(Z165="HERE",Y165,AA164+Graph!$G$1*1000)</f>
        <v>36142481.428571478</v>
      </c>
      <c r="AB165" s="2">
        <f t="shared" si="21"/>
        <v>23417.857142858207</v>
      </c>
      <c r="AC165" s="2">
        <f t="shared" si="9"/>
        <v>21268376.571428567</v>
      </c>
      <c r="AD165" s="3">
        <f t="shared" si="10"/>
        <v>36142481.428571478</v>
      </c>
      <c r="AE165" s="2">
        <f>IF(AE163&gt;=52800000,52800000,IF(AB144=Graph!G$1*1000,AE164+Graph!G$1*1000,AC165))</f>
        <v>21268376.571428567</v>
      </c>
      <c r="AF165" s="3">
        <f t="shared" si="11"/>
        <v>21268376.571428567</v>
      </c>
      <c r="AG165" s="3">
        <f t="shared" si="26"/>
        <v>32632218.900000039</v>
      </c>
      <c r="AH165" s="3" t="e">
        <f t="shared" si="3"/>
        <v>#N/A</v>
      </c>
      <c r="AM165" s="6">
        <v>14600000</v>
      </c>
      <c r="AN165" s="6">
        <v>31800000</v>
      </c>
      <c r="AO165" s="6">
        <v>52800000</v>
      </c>
    </row>
    <row r="166" spans="1:41" ht="15.75" customHeight="1" x14ac:dyDescent="0.25">
      <c r="A166" s="1">
        <v>44342</v>
      </c>
      <c r="B166" s="2">
        <f t="shared" si="0"/>
        <v>89</v>
      </c>
      <c r="C166" s="7"/>
      <c r="D166" s="2" t="e">
        <f t="shared" si="12"/>
        <v>#N/A</v>
      </c>
      <c r="E166" s="2" t="e">
        <f t="shared" si="22"/>
        <v>#N/A</v>
      </c>
      <c r="F166" s="2">
        <v>551293.53917372227</v>
      </c>
      <c r="G166" s="2">
        <f t="shared" si="23"/>
        <v>396582.14285714284</v>
      </c>
      <c r="H166" s="2">
        <f t="shared" si="13"/>
        <v>54977858.71428562</v>
      </c>
      <c r="I166" s="7"/>
      <c r="J166" s="2" t="e">
        <f t="shared" si="14"/>
        <v>#N/A</v>
      </c>
      <c r="K166" s="2" t="e">
        <f t="shared" si="24"/>
        <v>#N/A</v>
      </c>
      <c r="L166" s="2">
        <f t="array" ref="L166">IF(COUNT($C167)=0,IF(COUNT($C166)=1,I166,SUM(L165+LOOKUP(2,1/(ISNUMBER($K$1:$K$194)),$K$1:$K$194))),I166)</f>
        <v>2852999.2857142859</v>
      </c>
      <c r="M166" s="8" t="e">
        <f t="shared" si="27"/>
        <v>#N/A</v>
      </c>
      <c r="N166" s="2" t="e">
        <f t="shared" si="15"/>
        <v>#N/A</v>
      </c>
      <c r="O166" s="2" t="e">
        <f t="shared" si="25"/>
        <v>#N/A</v>
      </c>
      <c r="P166" s="2">
        <v>591498.25532603264</v>
      </c>
      <c r="Q166" s="2">
        <f>IF(P166&gt;Graph!$G$1*1000,Graph!$G$1*1000,P166)</f>
        <v>420000</v>
      </c>
      <c r="R166" s="2">
        <f t="shared" si="16"/>
        <v>57830858</v>
      </c>
      <c r="S166" s="2">
        <f t="shared" si="17"/>
        <v>396582.14285714179</v>
      </c>
      <c r="T166" s="2">
        <f t="shared" si="18"/>
        <v>23417.857142857276</v>
      </c>
      <c r="U166" s="2">
        <f t="shared" si="19"/>
        <v>420000</v>
      </c>
      <c r="V166" s="2">
        <f t="shared" si="28"/>
        <v>21664958.714285709</v>
      </c>
      <c r="W166" s="2">
        <f t="shared" si="20"/>
        <v>396582.14285714179</v>
      </c>
      <c r="X166" s="2">
        <f t="shared" si="6"/>
        <v>23417.857142858207</v>
      </c>
      <c r="Y166" s="2">
        <f t="shared" si="7"/>
        <v>36165899.285714336</v>
      </c>
      <c r="Z166" s="2" t="str">
        <f t="shared" si="8"/>
        <v>HERE</v>
      </c>
      <c r="AA166" s="2">
        <f>IF(Z166="HERE",Y166,AA165+Graph!$G$1*1000)</f>
        <v>36165899.285714336</v>
      </c>
      <c r="AB166" s="2">
        <f t="shared" si="21"/>
        <v>23417.857142858207</v>
      </c>
      <c r="AC166" s="2">
        <f t="shared" si="9"/>
        <v>21664958.714285709</v>
      </c>
      <c r="AD166" s="3">
        <f t="shared" si="10"/>
        <v>36165899.285714336</v>
      </c>
      <c r="AE166" s="2">
        <f>IF(AE164&gt;=52800000,52800000,IF(AB145=Graph!G$1*1000,AE165+Graph!G$1*1000,AC166))</f>
        <v>21664958.714285709</v>
      </c>
      <c r="AF166" s="3">
        <f t="shared" si="11"/>
        <v>21664958.714285709</v>
      </c>
      <c r="AG166" s="3">
        <f t="shared" si="26"/>
        <v>32627030.400000039</v>
      </c>
      <c r="AH166" s="3" t="e">
        <f t="shared" si="3"/>
        <v>#N/A</v>
      </c>
      <c r="AM166" s="6">
        <v>14600000</v>
      </c>
      <c r="AN166" s="6">
        <v>31800000</v>
      </c>
      <c r="AO166" s="6">
        <v>52800000</v>
      </c>
    </row>
    <row r="167" spans="1:41" ht="15.75" customHeight="1" x14ac:dyDescent="0.25">
      <c r="A167" s="1">
        <v>44343</v>
      </c>
      <c r="B167" s="2">
        <f t="shared" si="0"/>
        <v>90</v>
      </c>
      <c r="C167" s="7"/>
      <c r="D167" s="2" t="e">
        <f t="shared" si="12"/>
        <v>#N/A</v>
      </c>
      <c r="E167" s="2" t="e">
        <f t="shared" si="22"/>
        <v>#N/A</v>
      </c>
      <c r="F167" s="2">
        <v>552894.76107515395</v>
      </c>
      <c r="G167" s="2">
        <f t="shared" si="23"/>
        <v>396582.14285714284</v>
      </c>
      <c r="H167" s="2">
        <f t="shared" si="13"/>
        <v>55374440.857142761</v>
      </c>
      <c r="I167" s="7"/>
      <c r="J167" s="2" t="e">
        <f t="shared" si="14"/>
        <v>#N/A</v>
      </c>
      <c r="K167" s="2" t="e">
        <f t="shared" si="24"/>
        <v>#N/A</v>
      </c>
      <c r="L167" s="2">
        <f t="array" ref="L167">IF(COUNT($C168)=0,IF(COUNT($C167)=1,I167,SUM(L166+LOOKUP(2,1/(ISNUMBER($K$1:$K$194)),$K$1:$K$194))),I167)</f>
        <v>2876417.1428571432</v>
      </c>
      <c r="M167" s="8" t="e">
        <f t="shared" si="27"/>
        <v>#N/A</v>
      </c>
      <c r="N167" s="2" t="e">
        <f t="shared" si="15"/>
        <v>#N/A</v>
      </c>
      <c r="O167" s="2" t="e">
        <f t="shared" si="25"/>
        <v>#N/A</v>
      </c>
      <c r="P167" s="2">
        <v>593413.149079144</v>
      </c>
      <c r="Q167" s="2">
        <f>IF(P167&gt;Graph!$G$1*1000,Graph!$G$1*1000,P167)</f>
        <v>420000</v>
      </c>
      <c r="R167" s="2">
        <f t="shared" si="16"/>
        <v>58250858</v>
      </c>
      <c r="S167" s="2">
        <f t="shared" si="17"/>
        <v>396582.14285714179</v>
      </c>
      <c r="T167" s="2">
        <f t="shared" si="18"/>
        <v>23417.857142857276</v>
      </c>
      <c r="U167" s="2">
        <f t="shared" si="19"/>
        <v>420000</v>
      </c>
      <c r="V167" s="2">
        <f t="shared" si="28"/>
        <v>22061540.857142851</v>
      </c>
      <c r="W167" s="2">
        <f t="shared" si="20"/>
        <v>396582.14285714179</v>
      </c>
      <c r="X167" s="2">
        <f t="shared" si="6"/>
        <v>23417.857142858207</v>
      </c>
      <c r="Y167" s="2">
        <f t="shared" si="7"/>
        <v>36189317.142857194</v>
      </c>
      <c r="Z167" s="2" t="str">
        <f t="shared" si="8"/>
        <v>HERE</v>
      </c>
      <c r="AA167" s="2">
        <f>IF(Z167="HERE",Y167,AA166+Graph!$G$1*1000)</f>
        <v>36189317.142857194</v>
      </c>
      <c r="AB167" s="2">
        <f t="shared" si="21"/>
        <v>23417.857142858207</v>
      </c>
      <c r="AC167" s="2">
        <f t="shared" si="9"/>
        <v>22061540.857142851</v>
      </c>
      <c r="AD167" s="3">
        <f t="shared" si="10"/>
        <v>36189317.142857194</v>
      </c>
      <c r="AE167" s="2">
        <f>IF(AE165&gt;=52800000,52800000,IF(AB146=Graph!G$1*1000,AE166+Graph!G$1*1000,AC167))</f>
        <v>22061540.857142851</v>
      </c>
      <c r="AF167" s="3">
        <f t="shared" si="11"/>
        <v>22061540.857142851</v>
      </c>
      <c r="AG167" s="3">
        <f t="shared" si="26"/>
        <v>32577381.800000042</v>
      </c>
      <c r="AH167" s="3" t="e">
        <f t="shared" si="3"/>
        <v>#N/A</v>
      </c>
      <c r="AM167" s="6">
        <v>14600000</v>
      </c>
      <c r="AN167" s="6">
        <v>31800000</v>
      </c>
      <c r="AO167" s="6">
        <v>52800000</v>
      </c>
    </row>
    <row r="168" spans="1:41" ht="15.75" customHeight="1" x14ac:dyDescent="0.25">
      <c r="A168" s="1">
        <v>44344</v>
      </c>
      <c r="B168" s="2">
        <f t="shared" si="0"/>
        <v>91</v>
      </c>
      <c r="C168" s="7"/>
      <c r="D168" s="2" t="e">
        <f t="shared" si="12"/>
        <v>#N/A</v>
      </c>
      <c r="E168" s="2" t="e">
        <f t="shared" si="22"/>
        <v>#N/A</v>
      </c>
      <c r="F168" s="2">
        <v>554495.98297660053</v>
      </c>
      <c r="G168" s="2">
        <f t="shared" si="23"/>
        <v>396582.14285714284</v>
      </c>
      <c r="H168" s="2">
        <f t="shared" si="13"/>
        <v>55771022.999999903</v>
      </c>
      <c r="I168" s="7"/>
      <c r="J168" s="2" t="e">
        <f t="shared" si="14"/>
        <v>#N/A</v>
      </c>
      <c r="K168" s="2" t="e">
        <f t="shared" si="24"/>
        <v>#N/A</v>
      </c>
      <c r="L168" s="2">
        <f t="array" ref="L168">IF(COUNT($C169)=0,IF(COUNT($C168)=1,I168,SUM(L167+LOOKUP(2,1/(ISNUMBER($K$1:$K$194)),$K$1:$K$194))),I168)</f>
        <v>2899835.0000000005</v>
      </c>
      <c r="M168" s="8" t="e">
        <f t="shared" si="27"/>
        <v>#N/A</v>
      </c>
      <c r="N168" s="2" t="e">
        <f t="shared" si="15"/>
        <v>#N/A</v>
      </c>
      <c r="O168" s="2" t="e">
        <f t="shared" si="25"/>
        <v>#N/A</v>
      </c>
      <c r="P168" s="2">
        <v>595328.04283225536</v>
      </c>
      <c r="Q168" s="2">
        <f>IF(P168&gt;Graph!$G$1*1000,Graph!$G$1*1000,P168)</f>
        <v>420000</v>
      </c>
      <c r="R168" s="2">
        <f t="shared" si="16"/>
        <v>58670858</v>
      </c>
      <c r="S168" s="2">
        <f t="shared" si="17"/>
        <v>396582.14285714179</v>
      </c>
      <c r="T168" s="2">
        <f t="shared" si="18"/>
        <v>23417.857142857276</v>
      </c>
      <c r="U168" s="2">
        <f t="shared" si="19"/>
        <v>420000</v>
      </c>
      <c r="V168" s="2">
        <f t="shared" si="28"/>
        <v>22458122.999999993</v>
      </c>
      <c r="W168" s="2">
        <f t="shared" si="20"/>
        <v>396582.14285714179</v>
      </c>
      <c r="X168" s="2">
        <f t="shared" si="6"/>
        <v>23417.857142858207</v>
      </c>
      <c r="Y168" s="2">
        <f t="shared" si="7"/>
        <v>36212735.000000052</v>
      </c>
      <c r="Z168" s="2" t="str">
        <f t="shared" si="8"/>
        <v>HERE</v>
      </c>
      <c r="AA168" s="2">
        <f>IF(Z168="HERE",Y168,AA167+Graph!$G$1*1000)</f>
        <v>36212735.000000052</v>
      </c>
      <c r="AB168" s="2">
        <f t="shared" si="21"/>
        <v>23417.857142858207</v>
      </c>
      <c r="AC168" s="2">
        <f t="shared" si="9"/>
        <v>22458122.999999993</v>
      </c>
      <c r="AD168" s="3">
        <f t="shared" si="10"/>
        <v>36212735.000000052</v>
      </c>
      <c r="AE168" s="2">
        <f>IF(AE166&gt;=52800000,52800000,IF(AB147=Graph!G$1*1000,AE167+Graph!G$1*1000,AC168))</f>
        <v>22458122.999999993</v>
      </c>
      <c r="AF168" s="3">
        <f t="shared" si="11"/>
        <v>22458122.999999993</v>
      </c>
      <c r="AG168" s="3">
        <f t="shared" si="26"/>
        <v>32492469.250000041</v>
      </c>
      <c r="AH168" s="3" t="e">
        <f t="shared" si="3"/>
        <v>#N/A</v>
      </c>
      <c r="AM168" s="6">
        <v>14600000</v>
      </c>
      <c r="AN168" s="6">
        <v>31800000</v>
      </c>
      <c r="AO168" s="6">
        <v>52800000</v>
      </c>
    </row>
    <row r="169" spans="1:41" ht="15.75" customHeight="1" x14ac:dyDescent="0.25">
      <c r="A169" s="1">
        <v>44345</v>
      </c>
      <c r="B169" s="2">
        <f t="shared" si="0"/>
        <v>92</v>
      </c>
      <c r="C169" s="7"/>
      <c r="D169" s="2" t="e">
        <f t="shared" si="12"/>
        <v>#N/A</v>
      </c>
      <c r="E169" s="2" t="e">
        <f t="shared" si="22"/>
        <v>#N/A</v>
      </c>
      <c r="F169" s="2">
        <v>556097.20487804711</v>
      </c>
      <c r="G169" s="2">
        <f t="shared" si="23"/>
        <v>396582.14285714284</v>
      </c>
      <c r="H169" s="2">
        <f t="shared" si="13"/>
        <v>56167605.142857045</v>
      </c>
      <c r="I169" s="7"/>
      <c r="J169" s="2" t="e">
        <f t="shared" si="14"/>
        <v>#N/A</v>
      </c>
      <c r="K169" s="2" t="e">
        <f t="shared" si="24"/>
        <v>#N/A</v>
      </c>
      <c r="L169" s="2">
        <f t="array" ref="L169">IF(COUNT($C170)=0,IF(COUNT($C169)=1,I169,SUM(L168+LOOKUP(2,1/(ISNUMBER($K$1:$K$194)),$K$1:$K$194))),I169)</f>
        <v>2923252.8571428577</v>
      </c>
      <c r="M169" s="8" t="e">
        <f t="shared" si="27"/>
        <v>#N/A</v>
      </c>
      <c r="N169" s="2" t="e">
        <f t="shared" si="15"/>
        <v>#N/A</v>
      </c>
      <c r="O169" s="2" t="e">
        <f t="shared" si="25"/>
        <v>#N/A</v>
      </c>
      <c r="P169" s="2">
        <v>597242.93658536673</v>
      </c>
      <c r="Q169" s="2">
        <f>IF(P169&gt;Graph!$G$1*1000,Graph!$G$1*1000,P169)</f>
        <v>420000</v>
      </c>
      <c r="R169" s="2">
        <f t="shared" si="16"/>
        <v>59090858</v>
      </c>
      <c r="S169" s="2">
        <f t="shared" si="17"/>
        <v>396582.14285714179</v>
      </c>
      <c r="T169" s="2">
        <f t="shared" si="18"/>
        <v>23417.857142857276</v>
      </c>
      <c r="U169" s="2">
        <f t="shared" si="19"/>
        <v>420000</v>
      </c>
      <c r="V169" s="2">
        <f t="shared" si="28"/>
        <v>22854705.142857134</v>
      </c>
      <c r="W169" s="2">
        <f t="shared" si="20"/>
        <v>396582.14285714179</v>
      </c>
      <c r="X169" s="2">
        <f t="shared" si="6"/>
        <v>23417.857142858207</v>
      </c>
      <c r="Y169" s="2">
        <f t="shared" si="7"/>
        <v>36236152.85714291</v>
      </c>
      <c r="Z169" s="2" t="str">
        <f t="shared" si="8"/>
        <v>HERE</v>
      </c>
      <c r="AA169" s="2">
        <f>IF(Z169="HERE",Y169,AA168+Graph!$G$1*1000)</f>
        <v>36236152.85714291</v>
      </c>
      <c r="AB169" s="2">
        <f t="shared" si="21"/>
        <v>23417.857142858207</v>
      </c>
      <c r="AC169" s="2">
        <f t="shared" si="9"/>
        <v>22854705.142857134</v>
      </c>
      <c r="AD169" s="3">
        <f t="shared" si="10"/>
        <v>36236152.85714291</v>
      </c>
      <c r="AE169" s="2">
        <f>IF(AE167&gt;=52800000,52800000,IF(AB148=Graph!G$1*1000,AE168+Graph!G$1*1000,AC169))</f>
        <v>22854705.142857134</v>
      </c>
      <c r="AF169" s="3">
        <f t="shared" si="11"/>
        <v>22854705.142857134</v>
      </c>
      <c r="AG169" s="3">
        <f t="shared" si="26"/>
        <v>32440911.550000042</v>
      </c>
      <c r="AH169" s="3" t="e">
        <f t="shared" si="3"/>
        <v>#N/A</v>
      </c>
      <c r="AM169" s="6">
        <v>14600000</v>
      </c>
      <c r="AN169" s="6">
        <v>31800000</v>
      </c>
      <c r="AO169" s="6">
        <v>52800000</v>
      </c>
    </row>
    <row r="170" spans="1:41" ht="15.75" customHeight="1" x14ac:dyDescent="0.25">
      <c r="A170" s="1">
        <v>44346</v>
      </c>
      <c r="B170" s="2">
        <f t="shared" si="0"/>
        <v>93</v>
      </c>
      <c r="C170" s="7"/>
      <c r="D170" s="2" t="e">
        <f t="shared" si="12"/>
        <v>#N/A</v>
      </c>
      <c r="E170" s="2" t="e">
        <f t="shared" si="22"/>
        <v>#N/A</v>
      </c>
      <c r="F170" s="2">
        <v>557698.42677949369</v>
      </c>
      <c r="G170" s="2">
        <f t="shared" si="23"/>
        <v>396582.14285714284</v>
      </c>
      <c r="H170" s="2">
        <f t="shared" si="13"/>
        <v>56564187.285714187</v>
      </c>
      <c r="I170" s="7"/>
      <c r="J170" s="2" t="e">
        <f t="shared" si="14"/>
        <v>#N/A</v>
      </c>
      <c r="K170" s="2" t="e">
        <f t="shared" si="24"/>
        <v>#N/A</v>
      </c>
      <c r="L170" s="2">
        <f t="array" ref="L170">IF(COUNT($C171)=0,IF(COUNT($C170)=1,I170,SUM(L169+LOOKUP(2,1/(ISNUMBER($K$1:$K$194)),$K$1:$K$194))),I170)</f>
        <v>2946670.714285715</v>
      </c>
      <c r="M170" s="8" t="e">
        <f t="shared" si="27"/>
        <v>#N/A</v>
      </c>
      <c r="N170" s="2" t="e">
        <f t="shared" si="15"/>
        <v>#N/A</v>
      </c>
      <c r="O170" s="2" t="e">
        <f t="shared" si="25"/>
        <v>#N/A</v>
      </c>
      <c r="P170" s="2">
        <v>599157.83033847809</v>
      </c>
      <c r="Q170" s="2">
        <f>IF(P170&gt;Graph!$G$1*1000,Graph!$G$1*1000,P170)</f>
        <v>420000</v>
      </c>
      <c r="R170" s="2">
        <f t="shared" si="16"/>
        <v>59510858</v>
      </c>
      <c r="S170" s="2">
        <f t="shared" si="17"/>
        <v>396582.14285714179</v>
      </c>
      <c r="T170" s="2">
        <f t="shared" si="18"/>
        <v>23417.857142857276</v>
      </c>
      <c r="U170" s="2">
        <f t="shared" si="19"/>
        <v>420000</v>
      </c>
      <c r="V170" s="2">
        <f t="shared" si="28"/>
        <v>23251287.285714276</v>
      </c>
      <c r="W170" s="2">
        <f t="shared" si="20"/>
        <v>396582.14285714179</v>
      </c>
      <c r="X170" s="2">
        <f t="shared" si="6"/>
        <v>23417.857142858207</v>
      </c>
      <c r="Y170" s="2">
        <f t="shared" si="7"/>
        <v>36259570.714285769</v>
      </c>
      <c r="Z170" s="2" t="str">
        <f t="shared" si="8"/>
        <v>HERE</v>
      </c>
      <c r="AA170" s="2">
        <f>IF(Z170="HERE",Y170,AA169+Graph!$G$1*1000)</f>
        <v>36259570.714285769</v>
      </c>
      <c r="AB170" s="2">
        <f t="shared" si="21"/>
        <v>23417.857142858207</v>
      </c>
      <c r="AC170" s="2">
        <f t="shared" si="9"/>
        <v>23251287.285714276</v>
      </c>
      <c r="AD170" s="3">
        <f t="shared" si="10"/>
        <v>36259570.714285769</v>
      </c>
      <c r="AE170" s="2">
        <f>IF(AE168&gt;=52800000,52800000,IF(AB149=Graph!G$1*1000,AE169+Graph!G$1*1000,AC170))</f>
        <v>23251287.285714276</v>
      </c>
      <c r="AF170" s="3">
        <f t="shared" si="11"/>
        <v>23251287.285714276</v>
      </c>
      <c r="AG170" s="3">
        <f t="shared" si="26"/>
        <v>32616643.850000042</v>
      </c>
      <c r="AH170" s="3" t="e">
        <f t="shared" si="3"/>
        <v>#N/A</v>
      </c>
      <c r="AM170" s="6">
        <v>14600000</v>
      </c>
      <c r="AN170" s="6">
        <v>31800000</v>
      </c>
      <c r="AO170" s="6">
        <v>52800000</v>
      </c>
    </row>
    <row r="171" spans="1:41" ht="15.75" customHeight="1" x14ac:dyDescent="0.25">
      <c r="A171" s="1">
        <v>44347</v>
      </c>
      <c r="B171" s="2">
        <f t="shared" si="0"/>
        <v>94</v>
      </c>
      <c r="C171" s="7"/>
      <c r="D171" s="2" t="e">
        <f t="shared" si="12"/>
        <v>#N/A</v>
      </c>
      <c r="E171" s="2" t="e">
        <f t="shared" si="22"/>
        <v>#N/A</v>
      </c>
      <c r="F171" s="2">
        <v>559299.64868092537</v>
      </c>
      <c r="G171" s="2">
        <f t="shared" si="23"/>
        <v>396582.14285714284</v>
      </c>
      <c r="H171" s="2">
        <f t="shared" si="13"/>
        <v>56960769.428571329</v>
      </c>
      <c r="I171" s="7"/>
      <c r="J171" s="2" t="e">
        <f t="shared" si="14"/>
        <v>#N/A</v>
      </c>
      <c r="K171" s="2" t="e">
        <f t="shared" si="24"/>
        <v>#N/A</v>
      </c>
      <c r="L171" s="2">
        <f t="array" ref="L171">IF(COUNT($C172)=0,IF(COUNT($C171)=1,I171,SUM(L170+LOOKUP(2,1/(ISNUMBER($K$1:$K$194)),$K$1:$K$194))),I171)</f>
        <v>2970088.5714285723</v>
      </c>
      <c r="M171" s="8" t="e">
        <f t="shared" si="27"/>
        <v>#N/A</v>
      </c>
      <c r="N171" s="2" t="e">
        <f t="shared" si="15"/>
        <v>#N/A</v>
      </c>
      <c r="O171" s="2" t="e">
        <f t="shared" si="25"/>
        <v>#N/A</v>
      </c>
      <c r="P171" s="2">
        <v>601072.72409158945</v>
      </c>
      <c r="Q171" s="2">
        <f>IF(P171&gt;Graph!$G$1*1000,Graph!$G$1*1000,P171)</f>
        <v>420000</v>
      </c>
      <c r="R171" s="2">
        <f t="shared" si="16"/>
        <v>59930858</v>
      </c>
      <c r="S171" s="2">
        <f t="shared" si="17"/>
        <v>396582.14285714179</v>
      </c>
      <c r="T171" s="2">
        <f t="shared" si="18"/>
        <v>23417.857142857276</v>
      </c>
      <c r="U171" s="2">
        <f t="shared" si="19"/>
        <v>420000</v>
      </c>
      <c r="V171" s="2">
        <f t="shared" si="28"/>
        <v>23647869.428571418</v>
      </c>
      <c r="W171" s="2">
        <f t="shared" si="20"/>
        <v>396582.14285714179</v>
      </c>
      <c r="X171" s="2">
        <f t="shared" si="6"/>
        <v>23417.857142858207</v>
      </c>
      <c r="Y171" s="2">
        <f t="shared" si="7"/>
        <v>36282988.571428627</v>
      </c>
      <c r="Z171" s="2" t="str">
        <f t="shared" si="8"/>
        <v>HERE</v>
      </c>
      <c r="AA171" s="2">
        <f>IF(Z171="HERE",Y171,AA170+Graph!$G$1*1000)</f>
        <v>36282988.571428627</v>
      </c>
      <c r="AB171" s="2">
        <f t="shared" si="21"/>
        <v>23417.857142858207</v>
      </c>
      <c r="AC171" s="2">
        <f t="shared" si="9"/>
        <v>23647869.428571418</v>
      </c>
      <c r="AD171" s="3">
        <f t="shared" si="10"/>
        <v>36282988.571428627</v>
      </c>
      <c r="AE171" s="2">
        <f>IF(AE169&gt;=52800000,52800000,IF(AB150=Graph!G$1*1000,AE170+Graph!G$1*1000,AC171))</f>
        <v>23647869.428571418</v>
      </c>
      <c r="AF171" s="3">
        <f t="shared" si="11"/>
        <v>23647869.428571418</v>
      </c>
      <c r="AG171" s="3">
        <f t="shared" si="26"/>
        <v>32760081.250000041</v>
      </c>
      <c r="AH171" s="3" t="e">
        <f t="shared" si="3"/>
        <v>#N/A</v>
      </c>
      <c r="AM171" s="6">
        <v>14600000</v>
      </c>
      <c r="AN171" s="6">
        <v>31800000</v>
      </c>
      <c r="AO171" s="6">
        <v>52800000</v>
      </c>
    </row>
    <row r="172" spans="1:41" ht="15.75" customHeight="1" x14ac:dyDescent="0.25">
      <c r="A172" s="1">
        <v>44348</v>
      </c>
      <c r="B172" s="2">
        <f t="shared" si="0"/>
        <v>95</v>
      </c>
      <c r="C172" s="7"/>
      <c r="D172" s="2" t="e">
        <f t="shared" si="12"/>
        <v>#N/A</v>
      </c>
      <c r="E172" s="2" t="e">
        <f t="shared" si="22"/>
        <v>#N/A</v>
      </c>
      <c r="F172" s="2">
        <v>560900.87058237195</v>
      </c>
      <c r="G172" s="2">
        <f t="shared" si="23"/>
        <v>396582.14285714284</v>
      </c>
      <c r="H172" s="2">
        <f t="shared" si="13"/>
        <v>57357351.57142847</v>
      </c>
      <c r="I172" s="7"/>
      <c r="J172" s="2" t="e">
        <f t="shared" si="14"/>
        <v>#N/A</v>
      </c>
      <c r="K172" s="2" t="e">
        <f t="shared" si="24"/>
        <v>#N/A</v>
      </c>
      <c r="L172" s="2">
        <f t="array" ref="L172">IF(COUNT($C173)=0,IF(COUNT($C172)=1,I172,SUM(L171+LOOKUP(2,1/(ISNUMBER($K$1:$K$194)),$K$1:$K$194))),I172)</f>
        <v>2993506.4285714296</v>
      </c>
      <c r="M172" s="8" t="e">
        <f t="shared" si="27"/>
        <v>#N/A</v>
      </c>
      <c r="N172" s="2" t="e">
        <f t="shared" si="15"/>
        <v>#N/A</v>
      </c>
      <c r="O172" s="2" t="e">
        <f t="shared" si="25"/>
        <v>#N/A</v>
      </c>
      <c r="P172" s="2">
        <v>602987.61784470081</v>
      </c>
      <c r="Q172" s="2">
        <f>IF(P172&gt;Graph!$G$1*1000,Graph!$G$1*1000,P172)</f>
        <v>420000</v>
      </c>
      <c r="R172" s="2">
        <f t="shared" si="16"/>
        <v>60350858</v>
      </c>
      <c r="S172" s="2">
        <f t="shared" si="17"/>
        <v>396582.14285714179</v>
      </c>
      <c r="T172" s="2">
        <f t="shared" si="18"/>
        <v>23417.857142857276</v>
      </c>
      <c r="U172" s="2">
        <f t="shared" si="19"/>
        <v>420000</v>
      </c>
      <c r="V172" s="2">
        <f t="shared" si="28"/>
        <v>24044451.57142856</v>
      </c>
      <c r="W172" s="2">
        <f t="shared" si="20"/>
        <v>396582.14285714179</v>
      </c>
      <c r="X172" s="2">
        <f t="shared" si="6"/>
        <v>23417.857142858207</v>
      </c>
      <c r="Y172" s="2">
        <f t="shared" si="7"/>
        <v>36306406.428571485</v>
      </c>
      <c r="Z172" s="2" t="str">
        <f t="shared" si="8"/>
        <v>HERE</v>
      </c>
      <c r="AA172" s="2">
        <f>IF(Z172="HERE",Y172,AA171+Graph!$G$1*1000)</f>
        <v>36306406.428571485</v>
      </c>
      <c r="AB172" s="2">
        <f t="shared" si="21"/>
        <v>23417.857142858207</v>
      </c>
      <c r="AC172" s="2">
        <f t="shared" si="9"/>
        <v>24044451.57142856</v>
      </c>
      <c r="AD172" s="3">
        <f t="shared" si="10"/>
        <v>36306406.428571485</v>
      </c>
      <c r="AE172" s="2">
        <f>IF(AE170&gt;=52800000,52800000,IF(AB151=Graph!G$1*1000,AE171+Graph!G$1*1000,AC172))</f>
        <v>24044451.57142856</v>
      </c>
      <c r="AF172" s="3">
        <f t="shared" si="11"/>
        <v>24044451.57142856</v>
      </c>
      <c r="AG172" s="3">
        <f t="shared" si="26"/>
        <v>32827946.000000041</v>
      </c>
      <c r="AH172" s="3" t="e">
        <f t="shared" si="3"/>
        <v>#N/A</v>
      </c>
      <c r="AM172" s="6">
        <v>14600000</v>
      </c>
      <c r="AN172" s="6">
        <v>31800000</v>
      </c>
      <c r="AO172" s="6">
        <v>52800000</v>
      </c>
    </row>
    <row r="173" spans="1:41" ht="15.75" customHeight="1" x14ac:dyDescent="0.25">
      <c r="A173" s="1">
        <v>44349</v>
      </c>
      <c r="B173" s="2">
        <f t="shared" si="0"/>
        <v>96</v>
      </c>
      <c r="C173" s="7"/>
      <c r="D173" s="2" t="e">
        <f t="shared" si="12"/>
        <v>#N/A</v>
      </c>
      <c r="E173" s="2" t="e">
        <f t="shared" si="22"/>
        <v>#N/A</v>
      </c>
      <c r="F173" s="2">
        <v>562502.09248381853</v>
      </c>
      <c r="G173" s="2">
        <f t="shared" si="23"/>
        <v>396582.14285714284</v>
      </c>
      <c r="H173" s="2">
        <f t="shared" si="13"/>
        <v>57753933.714285612</v>
      </c>
      <c r="I173" s="7"/>
      <c r="J173" s="2" t="e">
        <f t="shared" si="14"/>
        <v>#N/A</v>
      </c>
      <c r="K173" s="2" t="e">
        <f t="shared" si="24"/>
        <v>#N/A</v>
      </c>
      <c r="L173" s="2">
        <f t="array" ref="L173">IF(COUNT($C174)=0,IF(COUNT($C173)=1,I173,SUM(L172+LOOKUP(2,1/(ISNUMBER($K$1:$K$194)),$K$1:$K$194))),I173)</f>
        <v>3016924.2857142868</v>
      </c>
      <c r="M173" s="8" t="e">
        <f t="shared" si="27"/>
        <v>#N/A</v>
      </c>
      <c r="N173" s="2" t="e">
        <f t="shared" si="15"/>
        <v>#N/A</v>
      </c>
      <c r="O173" s="2" t="e">
        <f t="shared" si="25"/>
        <v>#N/A</v>
      </c>
      <c r="P173" s="2">
        <v>604902.51159781218</v>
      </c>
      <c r="Q173" s="2">
        <f>IF(P173&gt;Graph!$G$1*1000,Graph!$G$1*1000,P173)</f>
        <v>420000</v>
      </c>
      <c r="R173" s="2">
        <f t="shared" si="16"/>
        <v>60770858</v>
      </c>
      <c r="S173" s="2">
        <f t="shared" si="17"/>
        <v>396582.14285714179</v>
      </c>
      <c r="T173" s="2">
        <f t="shared" si="18"/>
        <v>23417.857142857276</v>
      </c>
      <c r="U173" s="2">
        <f t="shared" si="19"/>
        <v>420000</v>
      </c>
      <c r="V173" s="2">
        <f t="shared" si="28"/>
        <v>24441033.714285702</v>
      </c>
      <c r="W173" s="2">
        <f t="shared" si="20"/>
        <v>396582.14285714179</v>
      </c>
      <c r="X173" s="2">
        <f t="shared" si="6"/>
        <v>23417.857142858207</v>
      </c>
      <c r="Y173" s="2">
        <f t="shared" si="7"/>
        <v>36329824.285714343</v>
      </c>
      <c r="Z173" s="2" t="str">
        <f t="shared" si="8"/>
        <v>HERE</v>
      </c>
      <c r="AA173" s="2">
        <f>IF(Z173="HERE",Y173,AA172+Graph!$G$1*1000)</f>
        <v>36329824.285714343</v>
      </c>
      <c r="AB173" s="2">
        <f t="shared" si="21"/>
        <v>23417.857142858207</v>
      </c>
      <c r="AC173" s="2">
        <f t="shared" si="9"/>
        <v>24441033.714285702</v>
      </c>
      <c r="AD173" s="3">
        <f t="shared" si="10"/>
        <v>36329824.285714343</v>
      </c>
      <c r="AE173" s="2">
        <f>IF(AE171&gt;=52800000,52800000,IF(AB152=Graph!G$1*1000,AE172+Graph!G$1*1000,AC173))</f>
        <v>24441033.714285702</v>
      </c>
      <c r="AF173" s="3">
        <f t="shared" si="11"/>
        <v>24441033.714285702</v>
      </c>
      <c r="AG173" s="3">
        <f t="shared" si="26"/>
        <v>32796152.500000041</v>
      </c>
      <c r="AH173" s="3" t="e">
        <f t="shared" si="3"/>
        <v>#N/A</v>
      </c>
      <c r="AM173" s="6">
        <v>14600000</v>
      </c>
      <c r="AN173" s="6">
        <v>31800000</v>
      </c>
      <c r="AO173" s="6">
        <v>52800000</v>
      </c>
    </row>
    <row r="174" spans="1:41" ht="15.75" customHeight="1" x14ac:dyDescent="0.25">
      <c r="A174" s="1">
        <v>44350</v>
      </c>
      <c r="B174" s="2">
        <f t="shared" si="0"/>
        <v>97</v>
      </c>
      <c r="C174" s="7"/>
      <c r="D174" s="2" t="e">
        <f t="shared" si="12"/>
        <v>#N/A</v>
      </c>
      <c r="E174" s="2" t="e">
        <f t="shared" si="22"/>
        <v>#N/A</v>
      </c>
      <c r="F174" s="2">
        <v>564103.31438526511</v>
      </c>
      <c r="G174" s="2">
        <f t="shared" si="23"/>
        <v>396582.14285714284</v>
      </c>
      <c r="H174" s="2">
        <f t="shared" si="13"/>
        <v>58150515.857142754</v>
      </c>
      <c r="I174" s="7"/>
      <c r="J174" s="2" t="e">
        <f t="shared" si="14"/>
        <v>#N/A</v>
      </c>
      <c r="K174" s="2" t="e">
        <f t="shared" si="24"/>
        <v>#N/A</v>
      </c>
      <c r="L174" s="2">
        <f t="array" ref="L174">IF(COUNT($C175)=0,IF(COUNT($C174)=1,I174,SUM(L173+LOOKUP(2,1/(ISNUMBER($K$1:$K$194)),$K$1:$K$194))),I174)</f>
        <v>3040342.1428571441</v>
      </c>
      <c r="M174" s="8" t="e">
        <f t="shared" si="27"/>
        <v>#N/A</v>
      </c>
      <c r="N174" s="2" t="e">
        <f t="shared" si="15"/>
        <v>#N/A</v>
      </c>
      <c r="O174" s="2" t="e">
        <f t="shared" si="25"/>
        <v>#N/A</v>
      </c>
      <c r="P174" s="2">
        <v>606817.40535092354</v>
      </c>
      <c r="Q174" s="2">
        <f>IF(P174&gt;Graph!$G$1*1000,Graph!$G$1*1000,P174)</f>
        <v>420000</v>
      </c>
      <c r="R174" s="2">
        <f t="shared" si="16"/>
        <v>61190858</v>
      </c>
      <c r="S174" s="2">
        <f t="shared" si="17"/>
        <v>396582.14285714179</v>
      </c>
      <c r="T174" s="2">
        <f t="shared" si="18"/>
        <v>23417.857142857276</v>
      </c>
      <c r="U174" s="2">
        <f t="shared" si="19"/>
        <v>420000</v>
      </c>
      <c r="V174" s="2">
        <f t="shared" si="28"/>
        <v>24837615.857142843</v>
      </c>
      <c r="W174" s="2">
        <f t="shared" si="20"/>
        <v>396582.14285714179</v>
      </c>
      <c r="X174" s="2">
        <f t="shared" si="6"/>
        <v>23417.857142858207</v>
      </c>
      <c r="Y174" s="2">
        <f t="shared" si="7"/>
        <v>36353242.142857201</v>
      </c>
      <c r="Z174" s="2" t="str">
        <f t="shared" si="8"/>
        <v>HERE</v>
      </c>
      <c r="AA174" s="2">
        <f>IF(Z174="HERE",Y174,AA173+Graph!$G$1*1000)</f>
        <v>36353242.142857201</v>
      </c>
      <c r="AB174" s="2">
        <f t="shared" si="21"/>
        <v>23417.857142858207</v>
      </c>
      <c r="AC174" s="2">
        <f t="shared" si="9"/>
        <v>24837615.857142843</v>
      </c>
      <c r="AD174" s="3">
        <f t="shared" si="10"/>
        <v>36353242.142857201</v>
      </c>
      <c r="AE174" s="2">
        <f>IF(AE172&gt;=52800000,52800000,IF(AB153=Graph!G$1*1000,AE173+Graph!G$1*1000,AC174))</f>
        <v>24837615.857142843</v>
      </c>
      <c r="AF174" s="3">
        <f t="shared" si="11"/>
        <v>24837615.857142843</v>
      </c>
      <c r="AG174" s="3">
        <f t="shared" si="26"/>
        <v>32789566.600000042</v>
      </c>
      <c r="AH174" s="3" t="e">
        <f t="shared" si="3"/>
        <v>#N/A</v>
      </c>
      <c r="AM174" s="6">
        <v>14600000</v>
      </c>
      <c r="AN174" s="6">
        <v>31800000</v>
      </c>
      <c r="AO174" s="6">
        <v>52800000</v>
      </c>
    </row>
    <row r="175" spans="1:41" ht="15.75" customHeight="1" x14ac:dyDescent="0.25">
      <c r="A175" s="1">
        <v>44351</v>
      </c>
      <c r="B175" s="2">
        <f t="shared" si="0"/>
        <v>98</v>
      </c>
      <c r="C175" s="7"/>
      <c r="D175" s="2" t="e">
        <f t="shared" si="12"/>
        <v>#N/A</v>
      </c>
      <c r="E175" s="2" t="e">
        <f t="shared" si="22"/>
        <v>#N/A</v>
      </c>
      <c r="F175" s="2">
        <v>565704.53628671169</v>
      </c>
      <c r="G175" s="2">
        <f t="shared" si="23"/>
        <v>396582.14285714284</v>
      </c>
      <c r="H175" s="2">
        <f t="shared" si="13"/>
        <v>58547097.999999896</v>
      </c>
      <c r="I175" s="7"/>
      <c r="J175" s="2" t="e">
        <f t="shared" si="14"/>
        <v>#N/A</v>
      </c>
      <c r="K175" s="2" t="e">
        <f t="shared" si="24"/>
        <v>#N/A</v>
      </c>
      <c r="L175" s="2">
        <f t="array" ref="L175">IF(COUNT($C176)=0,IF(COUNT($C175)=1,I175,SUM(L174+LOOKUP(2,1/(ISNUMBER($K$1:$K$194)),$K$1:$K$194))),I175)</f>
        <v>3063760.0000000014</v>
      </c>
      <c r="M175" s="8" t="e">
        <f t="shared" si="27"/>
        <v>#N/A</v>
      </c>
      <c r="N175" s="2" t="e">
        <f t="shared" si="15"/>
        <v>#N/A</v>
      </c>
      <c r="O175" s="2" t="e">
        <f t="shared" si="25"/>
        <v>#N/A</v>
      </c>
      <c r="P175" s="2">
        <v>608732.2991040349</v>
      </c>
      <c r="Q175" s="2">
        <f>IF(P175&gt;Graph!$G$1*1000,Graph!$G$1*1000,P175)</f>
        <v>420000</v>
      </c>
      <c r="R175" s="2">
        <f t="shared" si="16"/>
        <v>61610858</v>
      </c>
      <c r="S175" s="2">
        <f t="shared" si="17"/>
        <v>396582.14285714179</v>
      </c>
      <c r="T175" s="2">
        <f t="shared" si="18"/>
        <v>23417.857142857276</v>
      </c>
      <c r="U175" s="2">
        <f t="shared" si="19"/>
        <v>420000</v>
      </c>
      <c r="V175" s="2">
        <f t="shared" si="28"/>
        <v>25234197.999999985</v>
      </c>
      <c r="W175" s="2">
        <f t="shared" si="20"/>
        <v>396582.14285714179</v>
      </c>
      <c r="X175" s="2">
        <f t="shared" si="6"/>
        <v>23417.857142858207</v>
      </c>
      <c r="Y175" s="2">
        <f t="shared" si="7"/>
        <v>36376660.00000006</v>
      </c>
      <c r="Z175" s="2" t="str">
        <f t="shared" si="8"/>
        <v>HERE</v>
      </c>
      <c r="AA175" s="2">
        <f>IF(Z175="HERE",Y175,AA174+Graph!$G$1*1000)</f>
        <v>36376660.00000006</v>
      </c>
      <c r="AB175" s="2">
        <f t="shared" si="21"/>
        <v>23417.857142858207</v>
      </c>
      <c r="AC175" s="2">
        <f t="shared" si="9"/>
        <v>25234197.999999985</v>
      </c>
      <c r="AD175" s="3">
        <f t="shared" si="10"/>
        <v>36376660.00000006</v>
      </c>
      <c r="AE175" s="2">
        <f>IF(AE173&gt;=52800000,52800000,IF(AB154=Graph!G$1*1000,AE174+Graph!G$1*1000,AC175))</f>
        <v>25234197.999999985</v>
      </c>
      <c r="AF175" s="3">
        <f t="shared" si="11"/>
        <v>25234197.999999985</v>
      </c>
      <c r="AG175" s="3">
        <f t="shared" si="26"/>
        <v>32851446.500000041</v>
      </c>
      <c r="AH175" s="3" t="e">
        <f t="shared" si="3"/>
        <v>#N/A</v>
      </c>
      <c r="AM175" s="6">
        <v>14600000</v>
      </c>
      <c r="AN175" s="6">
        <v>31800000</v>
      </c>
      <c r="AO175" s="6">
        <v>52800000</v>
      </c>
    </row>
    <row r="176" spans="1:41" ht="15.75" customHeight="1" x14ac:dyDescent="0.25">
      <c r="A176" s="1">
        <v>44352</v>
      </c>
      <c r="B176" s="2">
        <f t="shared" si="0"/>
        <v>99</v>
      </c>
      <c r="C176" s="7"/>
      <c r="D176" s="2" t="e">
        <f t="shared" si="12"/>
        <v>#N/A</v>
      </c>
      <c r="E176" s="2" t="e">
        <f t="shared" si="22"/>
        <v>#N/A</v>
      </c>
      <c r="F176" s="2">
        <v>567305.75818814337</v>
      </c>
      <c r="G176" s="2">
        <f t="shared" si="23"/>
        <v>396582.14285714284</v>
      </c>
      <c r="H176" s="2">
        <f t="shared" si="13"/>
        <v>58943680.142857037</v>
      </c>
      <c r="I176" s="7"/>
      <c r="J176" s="2" t="e">
        <f t="shared" si="14"/>
        <v>#N/A</v>
      </c>
      <c r="K176" s="2" t="e">
        <f t="shared" si="24"/>
        <v>#N/A</v>
      </c>
      <c r="L176" s="2">
        <f t="array" ref="L176">IF(COUNT($C177)=0,IF(COUNT($C176)=1,I176,SUM(L175+LOOKUP(2,1/(ISNUMBER($K$1:$K$194)),$K$1:$K$194))),I176)</f>
        <v>3087177.8571428587</v>
      </c>
      <c r="M176" s="8" t="e">
        <f t="shared" si="27"/>
        <v>#N/A</v>
      </c>
      <c r="N176" s="2" t="e">
        <f t="shared" si="15"/>
        <v>#N/A</v>
      </c>
      <c r="O176" s="2" t="e">
        <f t="shared" si="25"/>
        <v>#N/A</v>
      </c>
      <c r="P176" s="2">
        <v>610647.19285714626</v>
      </c>
      <c r="Q176" s="2">
        <f>IF(P176&gt;Graph!$G$1*1000,Graph!$G$1*1000,P176)</f>
        <v>420000</v>
      </c>
      <c r="R176" s="2">
        <f t="shared" si="16"/>
        <v>62030858</v>
      </c>
      <c r="S176" s="2">
        <f t="shared" si="17"/>
        <v>396582.14285714179</v>
      </c>
      <c r="T176" s="2">
        <f t="shared" si="18"/>
        <v>23417.857142857276</v>
      </c>
      <c r="U176" s="2">
        <f t="shared" si="19"/>
        <v>420000</v>
      </c>
      <c r="V176" s="2">
        <f t="shared" si="28"/>
        <v>25630780.142857127</v>
      </c>
      <c r="W176" s="2">
        <f t="shared" si="20"/>
        <v>396582.14285714179</v>
      </c>
      <c r="X176" s="2">
        <f t="shared" si="6"/>
        <v>23417.857142858207</v>
      </c>
      <c r="Y176" s="2">
        <f t="shared" si="7"/>
        <v>36400077.857142918</v>
      </c>
      <c r="Z176" s="2" t="str">
        <f t="shared" si="8"/>
        <v>HERE</v>
      </c>
      <c r="AA176" s="2">
        <f>IF(Z176="HERE",Y176,AA175+Graph!$G$1*1000)</f>
        <v>36400077.857142918</v>
      </c>
      <c r="AB176" s="2">
        <f t="shared" si="21"/>
        <v>23417.857142858207</v>
      </c>
      <c r="AC176" s="2">
        <f t="shared" si="9"/>
        <v>25630780.142857127</v>
      </c>
      <c r="AD176" s="3">
        <f t="shared" si="10"/>
        <v>36400077.857142918</v>
      </c>
      <c r="AE176" s="2">
        <f>IF(AE174&gt;=52800000,52800000,IF(AB155=Graph!G$1*1000,AE175+Graph!G$1*1000,AC176))</f>
        <v>25630780.142857127</v>
      </c>
      <c r="AF176" s="3">
        <f t="shared" si="11"/>
        <v>25630780.142857127</v>
      </c>
      <c r="AG176" s="3">
        <f t="shared" si="26"/>
        <v>32944969.350000042</v>
      </c>
      <c r="AH176" s="3" t="e">
        <f t="shared" si="3"/>
        <v>#N/A</v>
      </c>
      <c r="AM176" s="6">
        <v>14600000</v>
      </c>
      <c r="AN176" s="6">
        <v>31800000</v>
      </c>
      <c r="AO176" s="6">
        <v>52800000</v>
      </c>
    </row>
    <row r="177" spans="1:41" ht="15.75" customHeight="1" x14ac:dyDescent="0.25">
      <c r="A177" s="1">
        <v>44353</v>
      </c>
      <c r="B177" s="2">
        <f t="shared" si="0"/>
        <v>100</v>
      </c>
      <c r="C177" s="7"/>
      <c r="D177" s="2" t="e">
        <f t="shared" si="12"/>
        <v>#N/A</v>
      </c>
      <c r="E177" s="2" t="e">
        <f t="shared" si="22"/>
        <v>#N/A</v>
      </c>
      <c r="F177" s="2">
        <v>568906.98008958995</v>
      </c>
      <c r="G177" s="2">
        <f t="shared" si="23"/>
        <v>396582.14285714284</v>
      </c>
      <c r="H177" s="2">
        <f t="shared" si="13"/>
        <v>59340262.285714179</v>
      </c>
      <c r="I177" s="7"/>
      <c r="J177" s="2" t="e">
        <f t="shared" si="14"/>
        <v>#N/A</v>
      </c>
      <c r="K177" s="2" t="e">
        <f t="shared" si="24"/>
        <v>#N/A</v>
      </c>
      <c r="L177" s="2">
        <f t="array" ref="L177">IF(COUNT($C178)=0,IF(COUNT($C177)=1,I177,SUM(L176+LOOKUP(2,1/(ISNUMBER($K$1:$K$194)),$K$1:$K$194))),I177)</f>
        <v>3110595.7142857159</v>
      </c>
      <c r="M177" s="8" t="e">
        <f t="shared" si="27"/>
        <v>#N/A</v>
      </c>
      <c r="N177" s="2" t="e">
        <f t="shared" si="15"/>
        <v>#N/A</v>
      </c>
      <c r="O177" s="2" t="e">
        <f t="shared" si="25"/>
        <v>#N/A</v>
      </c>
      <c r="P177" s="2">
        <v>612562.08661025763</v>
      </c>
      <c r="Q177" s="2">
        <f>IF(P177&gt;Graph!$G$1*1000,Graph!$G$1*1000,P177)</f>
        <v>420000</v>
      </c>
      <c r="R177" s="2">
        <f t="shared" si="16"/>
        <v>62450858</v>
      </c>
      <c r="S177" s="2">
        <f t="shared" si="17"/>
        <v>396582.14285714179</v>
      </c>
      <c r="T177" s="2">
        <f t="shared" si="18"/>
        <v>23417.857142857276</v>
      </c>
      <c r="U177" s="2">
        <f t="shared" si="19"/>
        <v>420000</v>
      </c>
      <c r="V177" s="2">
        <f t="shared" si="28"/>
        <v>26027362.285714269</v>
      </c>
      <c r="W177" s="2">
        <f t="shared" si="20"/>
        <v>396582.14285714179</v>
      </c>
      <c r="X177" s="2">
        <f t="shared" si="6"/>
        <v>23417.857142858207</v>
      </c>
      <c r="Y177" s="2">
        <f t="shared" si="7"/>
        <v>36423495.714285776</v>
      </c>
      <c r="Z177" s="2" t="str">
        <f t="shared" si="8"/>
        <v>HERE</v>
      </c>
      <c r="AA177" s="2">
        <f>IF(Z177="HERE",Y177,AA176+Graph!$G$1*1000)</f>
        <v>36423495.714285776</v>
      </c>
      <c r="AB177" s="2">
        <f t="shared" si="21"/>
        <v>23417.857142858207</v>
      </c>
      <c r="AC177" s="2">
        <f t="shared" si="9"/>
        <v>26027362.285714269</v>
      </c>
      <c r="AD177" s="3">
        <f t="shared" si="10"/>
        <v>36423495.714285776</v>
      </c>
      <c r="AE177" s="2">
        <f>IF(AE175&gt;=52800000,52800000,IF(AB156=Graph!G$1*1000,AE176+Graph!G$1*1000,AC177))</f>
        <v>26027362.285714269</v>
      </c>
      <c r="AF177" s="3">
        <f t="shared" si="11"/>
        <v>26027362.285714269</v>
      </c>
      <c r="AG177" s="3">
        <f t="shared" si="26"/>
        <v>33202508.20000004</v>
      </c>
      <c r="AH177" s="3" t="e">
        <f t="shared" si="3"/>
        <v>#N/A</v>
      </c>
      <c r="AM177" s="6">
        <v>14600000</v>
      </c>
      <c r="AN177" s="6">
        <v>31800000</v>
      </c>
      <c r="AO177" s="6">
        <v>52800000</v>
      </c>
    </row>
    <row r="178" spans="1:41" ht="15.75" customHeight="1" x14ac:dyDescent="0.25">
      <c r="A178" s="1">
        <v>44354</v>
      </c>
      <c r="B178" s="2">
        <f t="shared" si="0"/>
        <v>101</v>
      </c>
      <c r="C178" s="7"/>
      <c r="D178" s="2" t="e">
        <f t="shared" si="12"/>
        <v>#N/A</v>
      </c>
      <c r="E178" s="2" t="e">
        <f t="shared" si="22"/>
        <v>#N/A</v>
      </c>
      <c r="F178" s="2">
        <v>570508.20199103653</v>
      </c>
      <c r="G178" s="2">
        <f t="shared" si="23"/>
        <v>396582.14285714284</v>
      </c>
      <c r="H178" s="2">
        <f t="shared" si="13"/>
        <v>59736844.428571321</v>
      </c>
      <c r="I178" s="7"/>
      <c r="J178" s="2" t="e">
        <f t="shared" si="14"/>
        <v>#N/A</v>
      </c>
      <c r="K178" s="2" t="e">
        <f t="shared" si="24"/>
        <v>#N/A</v>
      </c>
      <c r="L178" s="2">
        <f t="array" ref="L178">IF(COUNT($C179)=0,IF(COUNT($C178)=1,I178,SUM(L177+LOOKUP(2,1/(ISNUMBER($K$1:$K$194)),$K$1:$K$194))),I178)</f>
        <v>3134013.5714285732</v>
      </c>
      <c r="M178" s="8" t="e">
        <f t="shared" si="27"/>
        <v>#N/A</v>
      </c>
      <c r="N178" s="2" t="e">
        <f t="shared" si="15"/>
        <v>#N/A</v>
      </c>
      <c r="O178" s="2" t="e">
        <f t="shared" si="25"/>
        <v>#N/A</v>
      </c>
      <c r="P178" s="2">
        <v>614476.98036336899</v>
      </c>
      <c r="Q178" s="2">
        <f>IF(P178&gt;Graph!$G$1*1000,Graph!$G$1*1000,P178)</f>
        <v>420000</v>
      </c>
      <c r="R178" s="2">
        <f t="shared" si="16"/>
        <v>62870858</v>
      </c>
      <c r="S178" s="2">
        <f t="shared" si="17"/>
        <v>396582.14285714179</v>
      </c>
      <c r="T178" s="2">
        <f t="shared" si="18"/>
        <v>23417.857142857276</v>
      </c>
      <c r="U178" s="2">
        <f t="shared" si="19"/>
        <v>420000</v>
      </c>
      <c r="V178" s="2">
        <f t="shared" si="28"/>
        <v>26423944.42857141</v>
      </c>
      <c r="W178" s="2">
        <f t="shared" si="20"/>
        <v>396582.14285714179</v>
      </c>
      <c r="X178" s="2">
        <f t="shared" si="6"/>
        <v>23417.857142858207</v>
      </c>
      <c r="Y178" s="2">
        <f t="shared" si="7"/>
        <v>36446913.571428634</v>
      </c>
      <c r="Z178" s="2" t="str">
        <f t="shared" si="8"/>
        <v>HERE</v>
      </c>
      <c r="AA178" s="2">
        <f>IF(Z178="HERE",Y178,AA177+Graph!$G$1*1000)</f>
        <v>36446913.571428634</v>
      </c>
      <c r="AB178" s="2">
        <f t="shared" si="21"/>
        <v>23417.857142858207</v>
      </c>
      <c r="AC178" s="2">
        <f t="shared" si="9"/>
        <v>26423944.42857141</v>
      </c>
      <c r="AD178" s="3">
        <f t="shared" si="10"/>
        <v>36446913.571428634</v>
      </c>
      <c r="AE178" s="2">
        <f>IF(AE176&gt;=52800000,52800000,IF(AB157=Graph!G$1*1000,AE177+Graph!G$1*1000,AC178))</f>
        <v>26423944.42857141</v>
      </c>
      <c r="AF178" s="3">
        <f t="shared" si="11"/>
        <v>26423944.42857141</v>
      </c>
      <c r="AG178" s="3">
        <f t="shared" si="26"/>
        <v>33417018.350000042</v>
      </c>
      <c r="AH178" s="3" t="e">
        <f t="shared" si="3"/>
        <v>#N/A</v>
      </c>
      <c r="AM178" s="6">
        <v>14600000</v>
      </c>
      <c r="AN178" s="6">
        <v>31800000</v>
      </c>
      <c r="AO178" s="6">
        <v>52800000</v>
      </c>
    </row>
    <row r="179" spans="1:41" ht="15.75" customHeight="1" x14ac:dyDescent="0.25">
      <c r="A179" s="1">
        <v>44355</v>
      </c>
      <c r="B179" s="2">
        <f t="shared" si="0"/>
        <v>102</v>
      </c>
      <c r="C179" s="7"/>
      <c r="D179" s="2" t="e">
        <f t="shared" si="12"/>
        <v>#N/A</v>
      </c>
      <c r="E179" s="2" t="e">
        <f t="shared" si="22"/>
        <v>#N/A</v>
      </c>
      <c r="F179" s="2">
        <v>572109.42389248312</v>
      </c>
      <c r="G179" s="2">
        <f t="shared" si="23"/>
        <v>396582.14285714284</v>
      </c>
      <c r="H179" s="2">
        <f t="shared" si="13"/>
        <v>60133426.571428463</v>
      </c>
      <c r="I179" s="7"/>
      <c r="J179" s="2" t="e">
        <f t="shared" si="14"/>
        <v>#N/A</v>
      </c>
      <c r="K179" s="2" t="e">
        <f t="shared" si="24"/>
        <v>#N/A</v>
      </c>
      <c r="L179" s="2">
        <f t="array" ref="L179">IF(COUNT($C180)=0,IF(COUNT($C179)=1,I179,SUM(L178+LOOKUP(2,1/(ISNUMBER($K$1:$K$194)),$K$1:$K$194))),I179)</f>
        <v>3157431.4285714305</v>
      </c>
      <c r="M179" s="8" t="e">
        <f t="shared" si="27"/>
        <v>#N/A</v>
      </c>
      <c r="N179" s="2" t="e">
        <f t="shared" si="15"/>
        <v>#N/A</v>
      </c>
      <c r="O179" s="2" t="e">
        <f t="shared" si="25"/>
        <v>#N/A</v>
      </c>
      <c r="P179" s="2">
        <v>616391.87411648035</v>
      </c>
      <c r="Q179" s="2">
        <f>IF(P179&gt;Graph!$G$1*1000,Graph!$G$1*1000,P179)</f>
        <v>420000</v>
      </c>
      <c r="R179" s="2">
        <f t="shared" si="16"/>
        <v>63290858</v>
      </c>
      <c r="S179" s="2">
        <f t="shared" si="17"/>
        <v>396582.14285714179</v>
      </c>
      <c r="T179" s="2">
        <f t="shared" si="18"/>
        <v>23417.857142857276</v>
      </c>
      <c r="U179" s="2">
        <f t="shared" si="19"/>
        <v>420000</v>
      </c>
      <c r="V179" s="2">
        <f t="shared" si="28"/>
        <v>26820526.571428552</v>
      </c>
      <c r="W179" s="2">
        <f t="shared" si="20"/>
        <v>396582.14285714179</v>
      </c>
      <c r="X179" s="2">
        <f t="shared" si="6"/>
        <v>23417.857142858207</v>
      </c>
      <c r="Y179" s="2">
        <f t="shared" si="7"/>
        <v>36470331.428571492</v>
      </c>
      <c r="Z179" s="2" t="str">
        <f t="shared" si="8"/>
        <v>HERE</v>
      </c>
      <c r="AA179" s="2">
        <f>IF(Z179="HERE",Y179,AA178+Graph!$G$1*1000)</f>
        <v>36470331.428571492</v>
      </c>
      <c r="AB179" s="2">
        <f t="shared" si="21"/>
        <v>23417.857142858207</v>
      </c>
      <c r="AC179" s="2">
        <f t="shared" si="9"/>
        <v>26820526.571428552</v>
      </c>
      <c r="AD179" s="3">
        <f t="shared" si="10"/>
        <v>36470331.428571492</v>
      </c>
      <c r="AE179" s="2">
        <f>IF(AE177&gt;=52800000,52800000,IF(AB158=Graph!G$1*1000,AE178+Graph!G$1*1000,AC179))</f>
        <v>26820526.571428552</v>
      </c>
      <c r="AF179" s="3">
        <f t="shared" si="11"/>
        <v>26820526.571428552</v>
      </c>
      <c r="AG179" s="3">
        <f t="shared" si="26"/>
        <v>33517330.150000039</v>
      </c>
      <c r="AH179" s="3" t="e">
        <f t="shared" si="3"/>
        <v>#N/A</v>
      </c>
      <c r="AM179" s="6">
        <v>14600000</v>
      </c>
      <c r="AN179" s="6">
        <v>31800000</v>
      </c>
      <c r="AO179" s="6">
        <v>52800000</v>
      </c>
    </row>
    <row r="180" spans="1:41" ht="15.75" customHeight="1" x14ac:dyDescent="0.25">
      <c r="A180" s="1">
        <v>44356</v>
      </c>
      <c r="B180" s="2">
        <f t="shared" si="0"/>
        <v>103</v>
      </c>
      <c r="C180" s="7"/>
      <c r="D180" s="2" t="e">
        <f t="shared" si="12"/>
        <v>#N/A</v>
      </c>
      <c r="E180" s="2" t="e">
        <f t="shared" si="22"/>
        <v>#N/A</v>
      </c>
      <c r="F180" s="2">
        <v>573710.6457939297</v>
      </c>
      <c r="G180" s="2">
        <f t="shared" si="23"/>
        <v>396582.14285714284</v>
      </c>
      <c r="H180" s="2">
        <f t="shared" si="13"/>
        <v>60530008.714285605</v>
      </c>
      <c r="I180" s="7"/>
      <c r="J180" s="2" t="e">
        <f t="shared" si="14"/>
        <v>#N/A</v>
      </c>
      <c r="K180" s="2" t="e">
        <f t="shared" si="24"/>
        <v>#N/A</v>
      </c>
      <c r="L180" s="2">
        <f t="array" ref="L180">IF(COUNT($C181)=0,IF(COUNT($C180)=1,I180,SUM(L179+LOOKUP(2,1/(ISNUMBER($K$1:$K$194)),$K$1:$K$194))),I180)</f>
        <v>3180849.2857142878</v>
      </c>
      <c r="M180" s="8" t="e">
        <f t="shared" si="27"/>
        <v>#N/A</v>
      </c>
      <c r="N180" s="2" t="e">
        <f t="shared" si="15"/>
        <v>#N/A</v>
      </c>
      <c r="O180" s="2" t="e">
        <f t="shared" si="25"/>
        <v>#N/A</v>
      </c>
      <c r="P180" s="2">
        <v>618306.76786959171</v>
      </c>
      <c r="Q180" s="2">
        <f>IF(P180&gt;Graph!$G$1*1000,Graph!$G$1*1000,P180)</f>
        <v>420000</v>
      </c>
      <c r="R180" s="2">
        <f t="shared" si="16"/>
        <v>63710858</v>
      </c>
      <c r="S180" s="2">
        <f t="shared" si="17"/>
        <v>396582.14285714179</v>
      </c>
      <c r="T180" s="2">
        <f t="shared" si="18"/>
        <v>23417.857142857276</v>
      </c>
      <c r="U180" s="2">
        <f t="shared" si="19"/>
        <v>420000</v>
      </c>
      <c r="V180" s="2">
        <f t="shared" si="28"/>
        <v>27217108.714285694</v>
      </c>
      <c r="W180" s="2">
        <f t="shared" si="20"/>
        <v>396582.14285714179</v>
      </c>
      <c r="X180" s="2">
        <f t="shared" si="6"/>
        <v>23417.857142858207</v>
      </c>
      <c r="Y180" s="2">
        <f t="shared" si="7"/>
        <v>36493749.285714351</v>
      </c>
      <c r="Z180" s="2" t="str">
        <f t="shared" si="8"/>
        <v>HERE</v>
      </c>
      <c r="AA180" s="2">
        <f>IF(Z180="HERE",Y180,AA179+Graph!$G$1*1000)</f>
        <v>36493749.285714351</v>
      </c>
      <c r="AB180" s="2">
        <f t="shared" si="21"/>
        <v>23417.857142858207</v>
      </c>
      <c r="AC180" s="2">
        <f t="shared" si="9"/>
        <v>27217108.714285694</v>
      </c>
      <c r="AD180" s="3">
        <f t="shared" si="10"/>
        <v>36493749.285714351</v>
      </c>
      <c r="AE180" s="2">
        <f>IF(AE178&gt;=52800000,52800000,IF(AB159=Graph!G$1*1000,AE179+Graph!G$1*1000,AC180))</f>
        <v>27217108.714285694</v>
      </c>
      <c r="AF180" s="3">
        <f t="shared" si="11"/>
        <v>27217108.714285694</v>
      </c>
      <c r="AG180" s="3">
        <f t="shared" si="26"/>
        <v>33513712.45000004</v>
      </c>
      <c r="AH180" s="3" t="e">
        <f t="shared" si="3"/>
        <v>#N/A</v>
      </c>
      <c r="AM180" s="6">
        <v>14600000</v>
      </c>
      <c r="AN180" s="6">
        <v>31800000</v>
      </c>
      <c r="AO180" s="6">
        <v>52800000</v>
      </c>
    </row>
    <row r="181" spans="1:41" ht="15.75" customHeight="1" x14ac:dyDescent="0.25">
      <c r="A181" s="1">
        <v>44357</v>
      </c>
      <c r="B181" s="2">
        <f t="shared" si="0"/>
        <v>104</v>
      </c>
      <c r="C181" s="7"/>
      <c r="D181" s="2" t="e">
        <f t="shared" si="12"/>
        <v>#N/A</v>
      </c>
      <c r="E181" s="2" t="e">
        <f t="shared" si="22"/>
        <v>#N/A</v>
      </c>
      <c r="F181" s="2">
        <v>575311.86769536138</v>
      </c>
      <c r="G181" s="2">
        <f t="shared" si="23"/>
        <v>396582.14285714284</v>
      </c>
      <c r="H181" s="2">
        <f t="shared" si="13"/>
        <v>60926590.857142746</v>
      </c>
      <c r="I181" s="7"/>
      <c r="J181" s="2" t="e">
        <f t="shared" si="14"/>
        <v>#N/A</v>
      </c>
      <c r="K181" s="2" t="e">
        <f t="shared" si="24"/>
        <v>#N/A</v>
      </c>
      <c r="L181" s="2">
        <f t="array" ref="L181">IF(COUNT($C182)=0,IF(COUNT($C181)=1,I181,SUM(L180+LOOKUP(2,1/(ISNUMBER($K$1:$K$194)),$K$1:$K$194))),I181)</f>
        <v>3204267.1428571451</v>
      </c>
      <c r="M181" s="8" t="e">
        <f t="shared" si="27"/>
        <v>#N/A</v>
      </c>
      <c r="N181" s="2" t="e">
        <f t="shared" si="15"/>
        <v>#N/A</v>
      </c>
      <c r="O181" s="2" t="e">
        <f t="shared" si="25"/>
        <v>#N/A</v>
      </c>
      <c r="P181" s="2">
        <v>620221.66162270308</v>
      </c>
      <c r="Q181" s="2">
        <f>IF(P181&gt;Graph!$G$1*1000,Graph!$G$1*1000,P181)</f>
        <v>420000</v>
      </c>
      <c r="R181" s="2">
        <f t="shared" si="16"/>
        <v>64130858</v>
      </c>
      <c r="S181" s="2">
        <f t="shared" si="17"/>
        <v>396582.14285714179</v>
      </c>
      <c r="T181" s="2">
        <f t="shared" si="18"/>
        <v>23417.857142857276</v>
      </c>
      <c r="U181" s="2">
        <f t="shared" si="19"/>
        <v>420000</v>
      </c>
      <c r="V181" s="2">
        <f t="shared" si="28"/>
        <v>27613690.857142836</v>
      </c>
      <c r="W181" s="2">
        <f t="shared" si="20"/>
        <v>396582.14285714179</v>
      </c>
      <c r="X181" s="2">
        <f t="shared" si="6"/>
        <v>23417.857142858207</v>
      </c>
      <c r="Y181" s="2">
        <f t="shared" si="7"/>
        <v>36517167.142857209</v>
      </c>
      <c r="Z181" s="2" t="str">
        <f t="shared" si="8"/>
        <v>HERE</v>
      </c>
      <c r="AA181" s="2">
        <f>IF(Z181="HERE",Y181,AA180+Graph!$G$1*1000)</f>
        <v>36517167.142857209</v>
      </c>
      <c r="AB181" s="2">
        <f t="shared" si="21"/>
        <v>23417.857142858207</v>
      </c>
      <c r="AC181" s="2">
        <f t="shared" si="9"/>
        <v>27613690.857142836</v>
      </c>
      <c r="AD181" s="3">
        <f t="shared" si="10"/>
        <v>36517167.142857209</v>
      </c>
      <c r="AE181" s="2">
        <f>IF(AE179&gt;=52800000,52800000,IF(AB160=Graph!G$1*1000,AE180+Graph!G$1*1000,AC181))</f>
        <v>27613690.857142836</v>
      </c>
      <c r="AF181" s="3">
        <f t="shared" si="11"/>
        <v>27613690.857142836</v>
      </c>
      <c r="AG181" s="3">
        <f t="shared" si="26"/>
        <v>33478850.45000004</v>
      </c>
      <c r="AH181" s="3" t="e">
        <f t="shared" si="3"/>
        <v>#N/A</v>
      </c>
      <c r="AM181" s="6">
        <v>14600000</v>
      </c>
      <c r="AN181" s="6">
        <v>31800000</v>
      </c>
      <c r="AO181" s="6">
        <v>52800000</v>
      </c>
    </row>
    <row r="182" spans="1:41" ht="15.75" customHeight="1" x14ac:dyDescent="0.25">
      <c r="A182" s="1">
        <v>44358</v>
      </c>
      <c r="B182" s="2">
        <f t="shared" si="0"/>
        <v>105</v>
      </c>
      <c r="C182" s="7"/>
      <c r="D182" s="2" t="e">
        <f t="shared" si="12"/>
        <v>#N/A</v>
      </c>
      <c r="E182" s="2" t="e">
        <f t="shared" si="22"/>
        <v>#N/A</v>
      </c>
      <c r="F182" s="2">
        <v>576913.08959680796</v>
      </c>
      <c r="G182" s="2">
        <f t="shared" si="23"/>
        <v>396582.14285714284</v>
      </c>
      <c r="H182" s="2">
        <f t="shared" si="13"/>
        <v>61323172.999999888</v>
      </c>
      <c r="I182" s="7"/>
      <c r="J182" s="2" t="e">
        <f t="shared" si="14"/>
        <v>#N/A</v>
      </c>
      <c r="K182" s="2" t="e">
        <f t="shared" si="24"/>
        <v>#N/A</v>
      </c>
      <c r="L182" s="2">
        <f t="array" ref="L182">IF(COUNT($C183)=0,IF(COUNT($C182)=1,I182,SUM(L181+LOOKUP(2,1/(ISNUMBER($K$1:$K$194)),$K$1:$K$194))),I182)</f>
        <v>3227685.0000000023</v>
      </c>
      <c r="M182" s="8" t="e">
        <f t="shared" si="27"/>
        <v>#N/A</v>
      </c>
      <c r="N182" s="2" t="e">
        <f t="shared" si="15"/>
        <v>#N/A</v>
      </c>
      <c r="O182" s="2" t="e">
        <f t="shared" si="25"/>
        <v>#N/A</v>
      </c>
      <c r="P182" s="2">
        <v>622136.55537581444</v>
      </c>
      <c r="Q182" s="2">
        <f>IF(P182&gt;Graph!$G$1*1000,Graph!$G$1*1000,P182)</f>
        <v>420000</v>
      </c>
      <c r="R182" s="2">
        <f t="shared" si="16"/>
        <v>64550858</v>
      </c>
      <c r="S182" s="2">
        <f t="shared" si="17"/>
        <v>396582.14285714179</v>
      </c>
      <c r="T182" s="2">
        <f t="shared" si="18"/>
        <v>23417.857142857276</v>
      </c>
      <c r="U182" s="2">
        <f t="shared" si="19"/>
        <v>420000</v>
      </c>
      <c r="V182" s="2">
        <f t="shared" si="28"/>
        <v>28010272.999999978</v>
      </c>
      <c r="W182" s="2">
        <f t="shared" si="20"/>
        <v>396582.14285714179</v>
      </c>
      <c r="X182" s="2">
        <f t="shared" si="6"/>
        <v>23417.857142858207</v>
      </c>
      <c r="Y182" s="2">
        <f t="shared" si="7"/>
        <v>36540585.000000067</v>
      </c>
      <c r="Z182" s="2" t="str">
        <f t="shared" si="8"/>
        <v>HERE</v>
      </c>
      <c r="AA182" s="2">
        <f>IF(Z182="HERE",Y182,AA181+Graph!$G$1*1000)</f>
        <v>36540585.000000067</v>
      </c>
      <c r="AB182" s="2">
        <f t="shared" si="21"/>
        <v>23417.857142858207</v>
      </c>
      <c r="AC182" s="2">
        <f t="shared" si="9"/>
        <v>28010272.999999978</v>
      </c>
      <c r="AD182" s="3">
        <f t="shared" si="10"/>
        <v>36540585.000000067</v>
      </c>
      <c r="AE182" s="2">
        <f>IF(AE180&gt;=52800000,52800000,IF(AB161=Graph!G$1*1000,AE181+Graph!G$1*1000,AC182))</f>
        <v>28010272.999999978</v>
      </c>
      <c r="AF182" s="3">
        <f t="shared" si="11"/>
        <v>28010272.999999978</v>
      </c>
      <c r="AG182" s="3">
        <f t="shared" si="26"/>
        <v>33428031.400000039</v>
      </c>
      <c r="AH182" s="3" t="e">
        <f t="shared" si="3"/>
        <v>#N/A</v>
      </c>
      <c r="AM182" s="6">
        <v>14600000</v>
      </c>
      <c r="AN182" s="6">
        <v>31800000</v>
      </c>
      <c r="AO182" s="6">
        <v>52800000</v>
      </c>
    </row>
    <row r="183" spans="1:41" ht="15.75" customHeight="1" x14ac:dyDescent="0.25">
      <c r="A183" s="1">
        <v>44359</v>
      </c>
      <c r="B183" s="2">
        <f t="shared" si="0"/>
        <v>106</v>
      </c>
      <c r="C183" s="7"/>
      <c r="D183" s="2" t="e">
        <f t="shared" si="12"/>
        <v>#N/A</v>
      </c>
      <c r="E183" s="2" t="e">
        <f t="shared" si="22"/>
        <v>#N/A</v>
      </c>
      <c r="F183" s="2">
        <v>578514.31149825454</v>
      </c>
      <c r="G183" s="2">
        <f t="shared" si="23"/>
        <v>396582.14285714284</v>
      </c>
      <c r="H183" s="2">
        <f t="shared" si="13"/>
        <v>61719755.14285703</v>
      </c>
      <c r="I183" s="7"/>
      <c r="J183" s="2" t="e">
        <f t="shared" si="14"/>
        <v>#N/A</v>
      </c>
      <c r="K183" s="2" t="e">
        <f t="shared" si="24"/>
        <v>#N/A</v>
      </c>
      <c r="L183" s="2">
        <f t="array" ref="L183">IF(COUNT($C184)=0,IF(COUNT($C183)=1,I183,SUM(L182+LOOKUP(2,1/(ISNUMBER($K$1:$K$194)),$K$1:$K$194))),I183)</f>
        <v>3251102.8571428596</v>
      </c>
      <c r="M183" s="8" t="e">
        <f t="shared" si="27"/>
        <v>#N/A</v>
      </c>
      <c r="N183" s="2" t="e">
        <f t="shared" si="15"/>
        <v>#N/A</v>
      </c>
      <c r="O183" s="2" t="e">
        <f t="shared" si="25"/>
        <v>#N/A</v>
      </c>
      <c r="P183" s="2">
        <v>624051.4491289258</v>
      </c>
      <c r="Q183" s="2">
        <f>IF(P183&gt;Graph!$G$1*1000,Graph!$G$1*1000,P183)</f>
        <v>420000</v>
      </c>
      <c r="R183" s="2">
        <f t="shared" si="16"/>
        <v>64970858</v>
      </c>
      <c r="S183" s="2">
        <f t="shared" si="17"/>
        <v>396582.14285714179</v>
      </c>
      <c r="T183" s="2">
        <f t="shared" si="18"/>
        <v>23417.857142857276</v>
      </c>
      <c r="U183" s="2">
        <f t="shared" si="19"/>
        <v>420000</v>
      </c>
      <c r="V183" s="2">
        <f t="shared" si="28"/>
        <v>28406855.142857119</v>
      </c>
      <c r="W183" s="2">
        <f t="shared" si="20"/>
        <v>396582.14285714179</v>
      </c>
      <c r="X183" s="2">
        <f t="shared" si="6"/>
        <v>23417.857142858207</v>
      </c>
      <c r="Y183" s="2">
        <f t="shared" si="7"/>
        <v>36564002.857142925</v>
      </c>
      <c r="Z183" s="2" t="str">
        <f t="shared" si="8"/>
        <v>HERE</v>
      </c>
      <c r="AA183" s="2">
        <f>IF(Z183="HERE",Y183,AA182+Graph!$G$1*1000)</f>
        <v>36564002.857142925</v>
      </c>
      <c r="AB183" s="2">
        <f t="shared" si="21"/>
        <v>23417.857142858207</v>
      </c>
      <c r="AC183" s="2">
        <f t="shared" si="9"/>
        <v>28406855.142857119</v>
      </c>
      <c r="AD183" s="3">
        <f t="shared" si="10"/>
        <v>36564002.857142925</v>
      </c>
      <c r="AE183" s="2">
        <f>IF(AE181&gt;=52800000,52800000,IF(AB162=Graph!G$1*1000,AE182+Graph!G$1*1000,AC183))</f>
        <v>28406855.142857119</v>
      </c>
      <c r="AF183" s="3">
        <f t="shared" si="11"/>
        <v>28406855.142857119</v>
      </c>
      <c r="AG183" s="3">
        <f t="shared" si="26"/>
        <v>33468936.578571469</v>
      </c>
      <c r="AH183" s="3" t="e">
        <f t="shared" si="3"/>
        <v>#N/A</v>
      </c>
      <c r="AM183" s="6">
        <v>14600000</v>
      </c>
      <c r="AN183" s="6">
        <v>31800000</v>
      </c>
      <c r="AO183" s="6">
        <v>52800000</v>
      </c>
    </row>
    <row r="184" spans="1:41" ht="15.75" customHeight="1" x14ac:dyDescent="0.25">
      <c r="A184" s="1">
        <v>44360</v>
      </c>
      <c r="B184" s="2">
        <f t="shared" si="0"/>
        <v>107</v>
      </c>
      <c r="C184" s="7"/>
      <c r="D184" s="2" t="e">
        <f t="shared" si="12"/>
        <v>#N/A</v>
      </c>
      <c r="E184" s="2" t="e">
        <f t="shared" si="22"/>
        <v>#N/A</v>
      </c>
      <c r="F184" s="2">
        <v>580115.53339970112</v>
      </c>
      <c r="G184" s="2">
        <f t="shared" si="23"/>
        <v>396582.14285714284</v>
      </c>
      <c r="H184" s="2">
        <f t="shared" si="13"/>
        <v>62116337.285714172</v>
      </c>
      <c r="I184" s="7"/>
      <c r="J184" s="2" t="e">
        <f t="shared" si="14"/>
        <v>#N/A</v>
      </c>
      <c r="K184" s="2" t="e">
        <f t="shared" si="24"/>
        <v>#N/A</v>
      </c>
      <c r="L184" s="2">
        <f t="array" ref="L184">IF(COUNT($C185)=0,IF(COUNT($C184)=1,I184,SUM(L183+LOOKUP(2,1/(ISNUMBER($K$1:$K$194)),$K$1:$K$194))),I184)</f>
        <v>3274520.7142857169</v>
      </c>
      <c r="M184" s="8" t="e">
        <f t="shared" si="27"/>
        <v>#N/A</v>
      </c>
      <c r="N184" s="2" t="e">
        <f t="shared" si="15"/>
        <v>#N/A</v>
      </c>
      <c r="O184" s="2" t="e">
        <f t="shared" si="25"/>
        <v>#N/A</v>
      </c>
      <c r="P184" s="2">
        <v>625966.34288203716</v>
      </c>
      <c r="Q184" s="2">
        <f>IF(P184&gt;Graph!$G$1*1000,Graph!$G$1*1000,P184)</f>
        <v>420000</v>
      </c>
      <c r="R184" s="2">
        <f t="shared" si="16"/>
        <v>65390858</v>
      </c>
      <c r="S184" s="2">
        <f t="shared" si="17"/>
        <v>396582.14285714179</v>
      </c>
      <c r="T184" s="2">
        <f t="shared" si="18"/>
        <v>23417.857142857276</v>
      </c>
      <c r="U184" s="2">
        <f t="shared" si="19"/>
        <v>420000</v>
      </c>
      <c r="V184" s="2">
        <f t="shared" si="28"/>
        <v>28803437.285714261</v>
      </c>
      <c r="W184" s="2">
        <f t="shared" si="20"/>
        <v>396582.14285714179</v>
      </c>
      <c r="X184" s="2">
        <f t="shared" si="6"/>
        <v>23417.857142858207</v>
      </c>
      <c r="Y184" s="2">
        <f t="shared" si="7"/>
        <v>36587420.714285783</v>
      </c>
      <c r="Z184" s="2" t="str">
        <f t="shared" si="8"/>
        <v>HERE</v>
      </c>
      <c r="AA184" s="2">
        <f>IF(Z184="HERE",Y184,AA183+Graph!$G$1*1000)</f>
        <v>36587420.714285783</v>
      </c>
      <c r="AB184" s="2">
        <f t="shared" si="21"/>
        <v>23417.857142858207</v>
      </c>
      <c r="AC184" s="2">
        <f t="shared" si="9"/>
        <v>28803437.285714261</v>
      </c>
      <c r="AD184" s="3">
        <f t="shared" si="10"/>
        <v>36587420.714285783</v>
      </c>
      <c r="AE184" s="2">
        <f>IF(AE182&gt;=52800000,52800000,IF(AB163=Graph!G$1*1000,AE183+Graph!G$1*1000,AC184))</f>
        <v>28803437.285714261</v>
      </c>
      <c r="AF184" s="3">
        <f t="shared" si="11"/>
        <v>28803437.285714261</v>
      </c>
      <c r="AG184" s="3">
        <f t="shared" si="26"/>
        <v>33509841.757142901</v>
      </c>
      <c r="AH184" s="3" t="e">
        <f t="shared" si="3"/>
        <v>#N/A</v>
      </c>
      <c r="AM184" s="6">
        <v>14600000</v>
      </c>
      <c r="AN184" s="6">
        <v>31800000</v>
      </c>
      <c r="AO184" s="6">
        <v>52800000</v>
      </c>
    </row>
    <row r="185" spans="1:41" ht="15.75" customHeight="1" x14ac:dyDescent="0.25">
      <c r="A185" s="1">
        <v>44361</v>
      </c>
      <c r="B185" s="2">
        <f t="shared" si="0"/>
        <v>108</v>
      </c>
      <c r="C185" s="7"/>
      <c r="D185" s="2" t="e">
        <f t="shared" si="12"/>
        <v>#N/A</v>
      </c>
      <c r="E185" s="2" t="e">
        <f t="shared" si="22"/>
        <v>#N/A</v>
      </c>
      <c r="F185" s="2">
        <v>581716.7553011477</v>
      </c>
      <c r="G185" s="2">
        <f t="shared" si="23"/>
        <v>396582.14285714284</v>
      </c>
      <c r="H185" s="2">
        <f t="shared" si="13"/>
        <v>62512919.428571314</v>
      </c>
      <c r="I185" s="7"/>
      <c r="J185" s="2" t="e">
        <f t="shared" si="14"/>
        <v>#N/A</v>
      </c>
      <c r="K185" s="2" t="e">
        <f t="shared" si="24"/>
        <v>#N/A</v>
      </c>
      <c r="L185" s="2">
        <f t="array" ref="L185">IF(COUNT($C186)=0,IF(COUNT($C185)=1,I185,SUM(L184+LOOKUP(2,1/(ISNUMBER($K$1:$K$194)),$K$1:$K$194))),I185)</f>
        <v>3297938.5714285742</v>
      </c>
      <c r="M185" s="8" t="e">
        <f t="shared" si="27"/>
        <v>#N/A</v>
      </c>
      <c r="N185" s="2" t="e">
        <f t="shared" si="15"/>
        <v>#N/A</v>
      </c>
      <c r="O185" s="2" t="e">
        <f t="shared" si="25"/>
        <v>#N/A</v>
      </c>
      <c r="P185" s="2">
        <v>627881.23663514853</v>
      </c>
      <c r="Q185" s="2">
        <f>IF(P185&gt;Graph!$G$1*1000,Graph!$G$1*1000,P185)</f>
        <v>420000</v>
      </c>
      <c r="R185" s="2">
        <f t="shared" si="16"/>
        <v>65810858</v>
      </c>
      <c r="S185" s="2">
        <f t="shared" si="17"/>
        <v>396582.14285714179</v>
      </c>
      <c r="T185" s="2">
        <f t="shared" si="18"/>
        <v>23417.857142857276</v>
      </c>
      <c r="U185" s="2">
        <f t="shared" si="19"/>
        <v>420000</v>
      </c>
      <c r="V185" s="2">
        <f t="shared" si="28"/>
        <v>29200019.428571403</v>
      </c>
      <c r="W185" s="2">
        <f t="shared" si="20"/>
        <v>396582.14285714179</v>
      </c>
      <c r="X185" s="2">
        <f t="shared" si="6"/>
        <v>23417.857142858207</v>
      </c>
      <c r="Y185" s="2">
        <f t="shared" si="7"/>
        <v>36610838.571428642</v>
      </c>
      <c r="Z185" s="2" t="str">
        <f t="shared" si="8"/>
        <v>HERE</v>
      </c>
      <c r="AA185" s="2">
        <f>IF(Z185="HERE",Y185,AA184+Graph!$G$1*1000)</f>
        <v>36610838.571428642</v>
      </c>
      <c r="AB185" s="2">
        <f t="shared" si="21"/>
        <v>23417.857142858207</v>
      </c>
      <c r="AC185" s="2">
        <f t="shared" si="9"/>
        <v>29200019.428571403</v>
      </c>
      <c r="AD185" s="3">
        <f t="shared" si="10"/>
        <v>36610838.571428642</v>
      </c>
      <c r="AE185" s="2">
        <f>IF(AE183&gt;=52800000,52800000,IF(AB164=Graph!G$1*1000,AE184+Graph!G$1*1000,AC185))</f>
        <v>29200019.428571403</v>
      </c>
      <c r="AF185" s="3">
        <f t="shared" si="11"/>
        <v>29200019.428571403</v>
      </c>
      <c r="AG185" s="3">
        <f t="shared" si="26"/>
        <v>33550746.935714327</v>
      </c>
      <c r="AH185" s="3" t="e">
        <f t="shared" si="3"/>
        <v>#N/A</v>
      </c>
      <c r="AM185" s="6">
        <v>14600000</v>
      </c>
      <c r="AN185" s="6">
        <v>31800000</v>
      </c>
      <c r="AO185" s="6">
        <v>52800000</v>
      </c>
    </row>
    <row r="186" spans="1:41" ht="15.75" customHeight="1" x14ac:dyDescent="0.25">
      <c r="A186" s="1">
        <v>44362</v>
      </c>
      <c r="B186" s="2">
        <f t="shared" si="0"/>
        <v>109</v>
      </c>
      <c r="C186" s="7"/>
      <c r="D186" s="2" t="e">
        <f t="shared" si="12"/>
        <v>#N/A</v>
      </c>
      <c r="E186" s="2" t="e">
        <f t="shared" si="22"/>
        <v>#N/A</v>
      </c>
      <c r="F186" s="2">
        <v>583317.97720257938</v>
      </c>
      <c r="G186" s="2">
        <f t="shared" si="23"/>
        <v>396582.14285714284</v>
      </c>
      <c r="H186" s="2">
        <f t="shared" si="13"/>
        <v>62909501.571428455</v>
      </c>
      <c r="I186" s="7"/>
      <c r="J186" s="2" t="e">
        <f t="shared" si="14"/>
        <v>#N/A</v>
      </c>
      <c r="K186" s="2" t="e">
        <f t="shared" si="24"/>
        <v>#N/A</v>
      </c>
      <c r="L186" s="2">
        <f t="array" ref="L186">IF(COUNT($C187)=0,IF(COUNT($C186)=1,I186,SUM(L185+LOOKUP(2,1/(ISNUMBER($K$1:$K$194)),$K$1:$K$194))),I186)</f>
        <v>3321356.4285714314</v>
      </c>
      <c r="M186" s="8" t="e">
        <f t="shared" si="27"/>
        <v>#N/A</v>
      </c>
      <c r="N186" s="2" t="e">
        <f t="shared" si="15"/>
        <v>#N/A</v>
      </c>
      <c r="O186" s="2" t="e">
        <f t="shared" si="25"/>
        <v>#N/A</v>
      </c>
      <c r="P186" s="2">
        <v>629796.13038825989</v>
      </c>
      <c r="Q186" s="2">
        <f>IF(P186&gt;Graph!$G$1*1000,Graph!$G$1*1000,P186)</f>
        <v>420000</v>
      </c>
      <c r="R186" s="2">
        <f t="shared" si="16"/>
        <v>66230858</v>
      </c>
      <c r="S186" s="2">
        <f t="shared" si="17"/>
        <v>396582.14285714179</v>
      </c>
      <c r="T186" s="2">
        <f t="shared" si="18"/>
        <v>23417.857142857276</v>
      </c>
      <c r="U186" s="2">
        <f t="shared" si="19"/>
        <v>420000</v>
      </c>
      <c r="V186" s="2">
        <f t="shared" si="28"/>
        <v>29596601.571428545</v>
      </c>
      <c r="W186" s="2">
        <f t="shared" si="20"/>
        <v>396582.14285714179</v>
      </c>
      <c r="X186" s="2">
        <f t="shared" si="6"/>
        <v>23417.857142858207</v>
      </c>
      <c r="Y186" s="2">
        <f t="shared" si="7"/>
        <v>36634256.4285715</v>
      </c>
      <c r="Z186" s="2" t="str">
        <f t="shared" si="8"/>
        <v>HERE</v>
      </c>
      <c r="AA186" s="2">
        <f>IF(Z186="HERE",Y186,AA185+Graph!$G$1*1000)</f>
        <v>36634256.4285715</v>
      </c>
      <c r="AB186" s="2">
        <f t="shared" si="21"/>
        <v>23417.857142858207</v>
      </c>
      <c r="AC186" s="2">
        <f t="shared" si="9"/>
        <v>29596601.571428545</v>
      </c>
      <c r="AD186" s="3">
        <f t="shared" si="10"/>
        <v>36634256.4285715</v>
      </c>
      <c r="AE186" s="2">
        <f>IF(AE184&gt;=52800000,52800000,IF(AB165=Graph!G$1*1000,AE185+Graph!G$1*1000,AC186))</f>
        <v>29596601.571428545</v>
      </c>
      <c r="AF186" s="3">
        <f t="shared" si="11"/>
        <v>29596601.571428545</v>
      </c>
      <c r="AG186" s="3">
        <f t="shared" si="26"/>
        <v>33591652.11428576</v>
      </c>
      <c r="AH186" s="3" t="e">
        <f t="shared" si="3"/>
        <v>#N/A</v>
      </c>
      <c r="AM186" s="6">
        <v>14600000</v>
      </c>
      <c r="AN186" s="6">
        <v>31800000</v>
      </c>
      <c r="AO186" s="6">
        <v>52800000</v>
      </c>
    </row>
    <row r="187" spans="1:41" ht="15.75" customHeight="1" x14ac:dyDescent="0.25">
      <c r="A187" s="1">
        <v>44363</v>
      </c>
      <c r="B187" s="2">
        <f t="shared" si="0"/>
        <v>110</v>
      </c>
      <c r="C187" s="7"/>
      <c r="D187" s="2" t="e">
        <f t="shared" si="12"/>
        <v>#N/A</v>
      </c>
      <c r="E187" s="2" t="e">
        <f t="shared" si="22"/>
        <v>#N/A</v>
      </c>
      <c r="F187" s="2">
        <v>584919.19910402596</v>
      </c>
      <c r="G187" s="2">
        <f t="shared" si="23"/>
        <v>396582.14285714284</v>
      </c>
      <c r="H187" s="2">
        <f t="shared" si="13"/>
        <v>63306083.714285597</v>
      </c>
      <c r="I187" s="7"/>
      <c r="J187" s="2" t="e">
        <f t="shared" si="14"/>
        <v>#N/A</v>
      </c>
      <c r="K187" s="2" t="e">
        <f t="shared" si="24"/>
        <v>#N/A</v>
      </c>
      <c r="L187" s="2">
        <f t="array" ref="L187">IF(COUNT($C188)=0,IF(COUNT($C187)=1,I187,SUM(L186+LOOKUP(2,1/(ISNUMBER($K$1:$K$194)),$K$1:$K$194))),I187)</f>
        <v>3344774.2857142887</v>
      </c>
      <c r="M187" s="8" t="e">
        <f t="shared" si="27"/>
        <v>#N/A</v>
      </c>
      <c r="N187" s="2" t="e">
        <f t="shared" si="15"/>
        <v>#N/A</v>
      </c>
      <c r="O187" s="2" t="e">
        <f t="shared" si="25"/>
        <v>#N/A</v>
      </c>
      <c r="P187" s="2">
        <v>631711.02414137125</v>
      </c>
      <c r="Q187" s="2">
        <f>IF(P187&gt;Graph!$G$1*1000,Graph!$G$1*1000,P187)</f>
        <v>420000</v>
      </c>
      <c r="R187" s="2">
        <f t="shared" si="16"/>
        <v>66650858</v>
      </c>
      <c r="S187" s="2">
        <f t="shared" si="17"/>
        <v>396582.14285714179</v>
      </c>
      <c r="T187" s="2">
        <f t="shared" si="18"/>
        <v>23417.857142857276</v>
      </c>
      <c r="U187" s="2">
        <f t="shared" si="19"/>
        <v>420000</v>
      </c>
      <c r="V187" s="2">
        <f t="shared" si="28"/>
        <v>29993183.714285687</v>
      </c>
      <c r="W187" s="2">
        <f t="shared" si="20"/>
        <v>396582.14285714179</v>
      </c>
      <c r="X187" s="2">
        <f t="shared" si="6"/>
        <v>23417.857142858207</v>
      </c>
      <c r="Y187" s="2">
        <f t="shared" si="7"/>
        <v>36657674.285714358</v>
      </c>
      <c r="Z187" s="2" t="str">
        <f t="shared" si="8"/>
        <v>HERE</v>
      </c>
      <c r="AA187" s="2">
        <f>IF(Z187="HERE",Y187,AA186+Graph!$G$1*1000)</f>
        <v>36657674.285714358</v>
      </c>
      <c r="AB187" s="2">
        <f t="shared" si="21"/>
        <v>23417.857142858207</v>
      </c>
      <c r="AC187" s="2">
        <f t="shared" si="9"/>
        <v>29993183.714285687</v>
      </c>
      <c r="AD187" s="3">
        <f t="shared" si="10"/>
        <v>36657674.285714358</v>
      </c>
      <c r="AE187" s="2">
        <f>IF(AE185&gt;=52800000,52800000,IF(AB166=Graph!G$1*1000,AE186+Graph!G$1*1000,AC187))</f>
        <v>29993183.714285687</v>
      </c>
      <c r="AF187" s="3">
        <f t="shared" si="11"/>
        <v>29993183.714285687</v>
      </c>
      <c r="AG187" s="3">
        <f t="shared" si="26"/>
        <v>33632557.292857185</v>
      </c>
      <c r="AH187" s="3" t="e">
        <f t="shared" si="3"/>
        <v>#N/A</v>
      </c>
      <c r="AM187" s="6">
        <v>14600000</v>
      </c>
      <c r="AN187" s="6">
        <v>31800000</v>
      </c>
      <c r="AO187" s="6">
        <v>52800000</v>
      </c>
    </row>
    <row r="188" spans="1:41" ht="15.75" customHeight="1" x14ac:dyDescent="0.25">
      <c r="A188" s="1">
        <v>44364</v>
      </c>
      <c r="B188" s="2">
        <f t="shared" si="0"/>
        <v>111</v>
      </c>
      <c r="C188" s="7"/>
      <c r="D188" s="2" t="e">
        <f t="shared" si="12"/>
        <v>#N/A</v>
      </c>
      <c r="E188" s="2" t="e">
        <f t="shared" si="22"/>
        <v>#N/A</v>
      </c>
      <c r="F188" s="2">
        <v>586520.42100547254</v>
      </c>
      <c r="G188" s="2">
        <f t="shared" si="23"/>
        <v>396582.14285714284</v>
      </c>
      <c r="H188" s="2">
        <f t="shared" si="13"/>
        <v>63702665.857142739</v>
      </c>
      <c r="I188" s="7"/>
      <c r="J188" s="2" t="e">
        <f t="shared" si="14"/>
        <v>#N/A</v>
      </c>
      <c r="K188" s="2" t="e">
        <f t="shared" si="24"/>
        <v>#N/A</v>
      </c>
      <c r="L188" s="2">
        <f t="array" ref="L188">IF(COUNT($C189)=0,IF(COUNT($C188)=1,I188,SUM(L187+LOOKUP(2,1/(ISNUMBER($K$1:$K$194)),$K$1:$K$194))),I188)</f>
        <v>3368192.142857146</v>
      </c>
      <c r="M188" s="8" t="e">
        <f t="shared" si="27"/>
        <v>#N/A</v>
      </c>
      <c r="N188" s="2" t="e">
        <f t="shared" si="15"/>
        <v>#N/A</v>
      </c>
      <c r="O188" s="2" t="e">
        <f t="shared" si="25"/>
        <v>#N/A</v>
      </c>
      <c r="P188" s="2">
        <v>633625.91789448261</v>
      </c>
      <c r="Q188" s="2">
        <f>IF(P188&gt;Graph!$G$1*1000,Graph!$G$1*1000,P188)</f>
        <v>420000</v>
      </c>
      <c r="R188" s="2">
        <f t="shared" si="16"/>
        <v>67070858</v>
      </c>
      <c r="S188" s="2">
        <f t="shared" si="17"/>
        <v>396582.14285714179</v>
      </c>
      <c r="T188" s="2">
        <f t="shared" si="18"/>
        <v>23417.857142857276</v>
      </c>
      <c r="U188" s="2">
        <f t="shared" si="19"/>
        <v>420000</v>
      </c>
      <c r="V188" s="2">
        <f t="shared" si="28"/>
        <v>30389765.857142828</v>
      </c>
      <c r="W188" s="2">
        <f t="shared" si="20"/>
        <v>396582.14285714179</v>
      </c>
      <c r="X188" s="2">
        <f t="shared" si="6"/>
        <v>23417.857142858207</v>
      </c>
      <c r="Y188" s="2">
        <f t="shared" si="7"/>
        <v>36681092.142857216</v>
      </c>
      <c r="Z188" s="2" t="str">
        <f t="shared" si="8"/>
        <v>HERE</v>
      </c>
      <c r="AA188" s="2">
        <f>IF(Z188="HERE",Y188,AA187+Graph!$G$1*1000)</f>
        <v>36681092.142857216</v>
      </c>
      <c r="AB188" s="2">
        <f t="shared" si="21"/>
        <v>23417.857142858207</v>
      </c>
      <c r="AC188" s="2">
        <f t="shared" si="9"/>
        <v>30389765.857142828</v>
      </c>
      <c r="AD188" s="3">
        <f t="shared" si="10"/>
        <v>36681092.142857216</v>
      </c>
      <c r="AE188" s="2">
        <f>IF(AE186&gt;=52800000,52800000,IF(AB167=Graph!G$1*1000,AE187+Graph!G$1*1000,AC188))</f>
        <v>30389765.857142828</v>
      </c>
      <c r="AF188" s="3">
        <f t="shared" si="11"/>
        <v>30389765.857142828</v>
      </c>
      <c r="AG188" s="3">
        <f t="shared" si="26"/>
        <v>33673462.471428618</v>
      </c>
      <c r="AH188" s="3" t="e">
        <f t="shared" si="3"/>
        <v>#N/A</v>
      </c>
      <c r="AM188" s="6">
        <v>14600000</v>
      </c>
      <c r="AN188" s="6">
        <v>31800000</v>
      </c>
      <c r="AO188" s="6">
        <v>52800000</v>
      </c>
    </row>
    <row r="189" spans="1:41" ht="15.75" customHeight="1" x14ac:dyDescent="0.25">
      <c r="A189" s="1">
        <v>44365</v>
      </c>
      <c r="B189" s="2">
        <f t="shared" si="0"/>
        <v>112</v>
      </c>
      <c r="C189" s="7"/>
      <c r="D189" s="2" t="e">
        <f t="shared" si="12"/>
        <v>#N/A</v>
      </c>
      <c r="E189" s="2" t="e">
        <f t="shared" si="22"/>
        <v>#N/A</v>
      </c>
      <c r="F189" s="2">
        <v>588121.64290691912</v>
      </c>
      <c r="G189" s="2">
        <f t="shared" si="23"/>
        <v>396582.14285714284</v>
      </c>
      <c r="H189" s="2">
        <f t="shared" si="13"/>
        <v>64099247.999999881</v>
      </c>
      <c r="I189" s="7"/>
      <c r="J189" s="2" t="e">
        <f t="shared" si="14"/>
        <v>#N/A</v>
      </c>
      <c r="K189" s="2" t="e">
        <f t="shared" si="24"/>
        <v>#N/A</v>
      </c>
      <c r="L189" s="2">
        <f t="array" ref="L189">IF(COUNT($C190)=0,IF(COUNT($C189)=1,I189,SUM(L188+LOOKUP(2,1/(ISNUMBER($K$1:$K$194)),$K$1:$K$194))),I189)</f>
        <v>3391610.0000000033</v>
      </c>
      <c r="M189" s="8" t="e">
        <f t="shared" si="27"/>
        <v>#N/A</v>
      </c>
      <c r="N189" s="2" t="e">
        <f t="shared" si="15"/>
        <v>#N/A</v>
      </c>
      <c r="O189" s="2" t="e">
        <f t="shared" si="25"/>
        <v>#N/A</v>
      </c>
      <c r="P189" s="2">
        <v>635540.81164759398</v>
      </c>
      <c r="Q189" s="2">
        <f>IF(P189&gt;Graph!$G$1*1000,Graph!$G$1*1000,P189)</f>
        <v>420000</v>
      </c>
      <c r="R189" s="2">
        <f t="shared" si="16"/>
        <v>67490858</v>
      </c>
      <c r="S189" s="2">
        <f t="shared" si="17"/>
        <v>396582.14285714179</v>
      </c>
      <c r="T189" s="2">
        <f t="shared" si="18"/>
        <v>23417.857142857276</v>
      </c>
      <c r="U189" s="2">
        <f t="shared" si="19"/>
        <v>420000</v>
      </c>
      <c r="V189" s="2">
        <f t="shared" si="28"/>
        <v>30786347.99999997</v>
      </c>
      <c r="W189" s="2">
        <f t="shared" si="20"/>
        <v>396582.14285714179</v>
      </c>
      <c r="X189" s="2">
        <f t="shared" si="6"/>
        <v>23417.857142858207</v>
      </c>
      <c r="Y189" s="2">
        <f t="shared" si="7"/>
        <v>36704510.000000075</v>
      </c>
      <c r="Z189" s="2" t="str">
        <f t="shared" si="8"/>
        <v>HERE</v>
      </c>
      <c r="AA189" s="2">
        <f>IF(Z189="HERE",Y189,AA188+Graph!$G$1*1000)</f>
        <v>36704510.000000075</v>
      </c>
      <c r="AB189" s="2">
        <f t="shared" si="21"/>
        <v>23417.857142858207</v>
      </c>
      <c r="AC189" s="2">
        <f t="shared" si="9"/>
        <v>30786347.99999997</v>
      </c>
      <c r="AD189" s="3">
        <f t="shared" si="10"/>
        <v>36704510.000000075</v>
      </c>
      <c r="AE189" s="2">
        <f>IF(AE187&gt;=52800000,52800000,IF(AB168=Graph!G$1*1000,AE188+Graph!G$1*1000,AC189))</f>
        <v>30786347.99999997</v>
      </c>
      <c r="AF189" s="3">
        <f t="shared" si="11"/>
        <v>30786347.99999997</v>
      </c>
      <c r="AG189" s="3">
        <f t="shared" si="26"/>
        <v>33714367.650000051</v>
      </c>
      <c r="AH189" s="3" t="e">
        <f t="shared" si="3"/>
        <v>#N/A</v>
      </c>
      <c r="AM189" s="6">
        <v>14600000</v>
      </c>
      <c r="AN189" s="6">
        <v>31800000</v>
      </c>
      <c r="AO189" s="6">
        <v>52800000</v>
      </c>
    </row>
    <row r="190" spans="1:41" ht="15.75" customHeight="1" x14ac:dyDescent="0.25">
      <c r="A190" s="1">
        <v>44366</v>
      </c>
      <c r="B190" s="2">
        <f t="shared" si="0"/>
        <v>113</v>
      </c>
      <c r="C190" s="7"/>
      <c r="D190" s="2" t="e">
        <f t="shared" si="12"/>
        <v>#N/A</v>
      </c>
      <c r="E190" s="2" t="e">
        <f t="shared" si="22"/>
        <v>#N/A</v>
      </c>
      <c r="F190" s="2">
        <v>589722.8648083657</v>
      </c>
      <c r="G190" s="2">
        <f t="shared" si="23"/>
        <v>396582.14285714284</v>
      </c>
      <c r="H190" s="2">
        <f t="shared" si="13"/>
        <v>64495830.142857023</v>
      </c>
      <c r="I190" s="7"/>
      <c r="J190" s="2" t="e">
        <f t="shared" si="14"/>
        <v>#N/A</v>
      </c>
      <c r="K190" s="2" t="e">
        <f t="shared" si="24"/>
        <v>#N/A</v>
      </c>
      <c r="L190" s="2">
        <f t="array" ref="L190">IF(COUNT($C191)=0,IF(COUNT($C190)=1,I190,SUM(L189+LOOKUP(2,1/(ISNUMBER($K$1:$K$194)),$K$1:$K$194))),I190)</f>
        <v>3415027.8571428605</v>
      </c>
      <c r="M190" s="8" t="e">
        <f t="shared" si="27"/>
        <v>#N/A</v>
      </c>
      <c r="N190" s="2" t="e">
        <f t="shared" si="15"/>
        <v>#N/A</v>
      </c>
      <c r="O190" s="2" t="e">
        <f t="shared" si="25"/>
        <v>#N/A</v>
      </c>
      <c r="P190" s="2">
        <v>637455.70540070534</v>
      </c>
      <c r="Q190" s="2">
        <f>IF(P190&gt;Graph!$G$1*1000,Graph!$G$1*1000,P190)</f>
        <v>420000</v>
      </c>
      <c r="R190" s="2">
        <f t="shared" si="16"/>
        <v>67910858</v>
      </c>
      <c r="S190" s="2">
        <f t="shared" si="17"/>
        <v>396582.14285714179</v>
      </c>
      <c r="T190" s="2">
        <f t="shared" si="18"/>
        <v>23417.857142857276</v>
      </c>
      <c r="U190" s="2">
        <f t="shared" si="19"/>
        <v>420000</v>
      </c>
      <c r="V190" s="2">
        <f t="shared" si="28"/>
        <v>31182930.142857112</v>
      </c>
      <c r="W190" s="2">
        <f t="shared" si="20"/>
        <v>396582.14285714179</v>
      </c>
      <c r="X190" s="2">
        <f t="shared" si="6"/>
        <v>23417.857142858207</v>
      </c>
      <c r="Y190" s="2">
        <f t="shared" si="7"/>
        <v>36727927.857142933</v>
      </c>
      <c r="Z190" s="2" t="str">
        <f t="shared" si="8"/>
        <v>HERE</v>
      </c>
      <c r="AA190" s="2">
        <f>IF(Z190="HERE",Y190,AA189+Graph!$G$1*1000)</f>
        <v>36727927.857142933</v>
      </c>
      <c r="AB190" s="2">
        <f t="shared" si="21"/>
        <v>23417.857142858207</v>
      </c>
      <c r="AC190" s="2">
        <f t="shared" si="9"/>
        <v>31182930.142857112</v>
      </c>
      <c r="AD190" s="3">
        <f t="shared" si="10"/>
        <v>36727927.857142933</v>
      </c>
      <c r="AE190" s="2">
        <f>IF(AE188&gt;=52800000,52800000,IF(AB169=Graph!G$1*1000,AE189+Graph!G$1*1000,AC190))</f>
        <v>31182930.142857112</v>
      </c>
      <c r="AF190" s="3">
        <f t="shared" si="11"/>
        <v>31182930.142857112</v>
      </c>
      <c r="AG190" s="3">
        <f t="shared" si="26"/>
        <v>33755272.828571476</v>
      </c>
      <c r="AH190" s="3" t="e">
        <f t="shared" si="3"/>
        <v>#N/A</v>
      </c>
      <c r="AM190" s="6">
        <v>14600000</v>
      </c>
      <c r="AN190" s="6">
        <v>31800000</v>
      </c>
      <c r="AO190" s="6">
        <v>52800000</v>
      </c>
    </row>
    <row r="191" spans="1:41" ht="15.75" customHeight="1" x14ac:dyDescent="0.25">
      <c r="A191" s="1">
        <v>44367</v>
      </c>
      <c r="B191" s="2">
        <f t="shared" si="0"/>
        <v>114</v>
      </c>
      <c r="C191" s="7"/>
      <c r="D191" s="2" t="e">
        <f t="shared" si="12"/>
        <v>#N/A</v>
      </c>
      <c r="E191" s="2" t="e">
        <f t="shared" si="22"/>
        <v>#N/A</v>
      </c>
      <c r="F191" s="2">
        <v>591324.08670979738</v>
      </c>
      <c r="G191" s="2">
        <f t="shared" si="23"/>
        <v>396582.14285714284</v>
      </c>
      <c r="H191" s="2">
        <f t="shared" si="13"/>
        <v>64892412.285714164</v>
      </c>
      <c r="I191" s="7"/>
      <c r="J191" s="2" t="e">
        <f t="shared" si="14"/>
        <v>#N/A</v>
      </c>
      <c r="K191" s="2" t="e">
        <f t="shared" si="24"/>
        <v>#N/A</v>
      </c>
      <c r="L191" s="2">
        <f t="array" ref="L191">IF(COUNT($C192)=0,IF(COUNT($C191)=1,I191,SUM(L190+LOOKUP(2,1/(ISNUMBER($K$1:$K$194)),$K$1:$K$194))),I191)</f>
        <v>3438445.7142857178</v>
      </c>
      <c r="M191" s="8" t="e">
        <f t="shared" si="27"/>
        <v>#N/A</v>
      </c>
      <c r="N191" s="2" t="e">
        <f t="shared" si="15"/>
        <v>#N/A</v>
      </c>
      <c r="O191" s="2" t="e">
        <f t="shared" si="25"/>
        <v>#N/A</v>
      </c>
      <c r="P191" s="2">
        <v>639370.5991538167</v>
      </c>
      <c r="Q191" s="2">
        <f>IF(P191&gt;Graph!$G$1*1000,Graph!$G$1*1000,P191)</f>
        <v>420000</v>
      </c>
      <c r="R191" s="2">
        <f t="shared" si="16"/>
        <v>68330858</v>
      </c>
      <c r="S191" s="2">
        <f t="shared" si="17"/>
        <v>396582.14285714179</v>
      </c>
      <c r="T191" s="2">
        <f t="shared" si="18"/>
        <v>23417.857142857276</v>
      </c>
      <c r="U191" s="2">
        <f t="shared" si="19"/>
        <v>420000</v>
      </c>
      <c r="V191" s="2">
        <f t="shared" si="28"/>
        <v>31579512.285714254</v>
      </c>
      <c r="W191" s="2">
        <f t="shared" si="20"/>
        <v>396582.14285714179</v>
      </c>
      <c r="X191" s="2">
        <f t="shared" si="6"/>
        <v>23417.857142858207</v>
      </c>
      <c r="Y191" s="2">
        <f t="shared" si="7"/>
        <v>36751345.714285791</v>
      </c>
      <c r="Z191" s="2" t="str">
        <f t="shared" si="8"/>
        <v>HERE</v>
      </c>
      <c r="AA191" s="2">
        <f>IF(Z191="HERE",Y191,AA190+Graph!$G$1*1000)</f>
        <v>36751345.714285791</v>
      </c>
      <c r="AB191" s="2">
        <f t="shared" si="21"/>
        <v>23417.857142858207</v>
      </c>
      <c r="AC191" s="2">
        <f t="shared" si="9"/>
        <v>31579512.285714254</v>
      </c>
      <c r="AD191" s="3">
        <f t="shared" si="10"/>
        <v>36751345.714285791</v>
      </c>
      <c r="AE191" s="2">
        <f>IF(AE189&gt;=52800000,52800000,IF(AB170=Graph!G$1*1000,AE190+Graph!G$1*1000,AC191))</f>
        <v>31579512.285714254</v>
      </c>
      <c r="AF191" s="3">
        <f t="shared" si="11"/>
        <v>31579512.285714254</v>
      </c>
      <c r="AG191" s="3">
        <f t="shared" si="26"/>
        <v>33796178.007142909</v>
      </c>
      <c r="AH191" s="3" t="e">
        <f t="shared" si="3"/>
        <v>#N/A</v>
      </c>
      <c r="AM191" s="6">
        <v>14600000</v>
      </c>
      <c r="AN191" s="6">
        <v>31800000</v>
      </c>
      <c r="AO191" s="6">
        <v>52800000</v>
      </c>
    </row>
    <row r="192" spans="1:41" ht="15.75" customHeight="1" x14ac:dyDescent="0.25">
      <c r="A192" s="1">
        <v>44368</v>
      </c>
      <c r="B192" s="2">
        <f t="shared" si="0"/>
        <v>115</v>
      </c>
      <c r="C192" s="7"/>
      <c r="D192" s="2" t="e">
        <f t="shared" si="12"/>
        <v>#N/A</v>
      </c>
      <c r="E192" s="2" t="e">
        <f t="shared" si="22"/>
        <v>#N/A</v>
      </c>
      <c r="F192" s="2">
        <v>592925.30861124396</v>
      </c>
      <c r="G192" s="2">
        <f t="shared" si="23"/>
        <v>396582.14285714284</v>
      </c>
      <c r="H192" s="2">
        <f t="shared" si="13"/>
        <v>65288994.428571306</v>
      </c>
      <c r="I192" s="7"/>
      <c r="J192" s="2" t="e">
        <f t="shared" si="14"/>
        <v>#N/A</v>
      </c>
      <c r="K192" s="2" t="e">
        <f t="shared" si="24"/>
        <v>#N/A</v>
      </c>
      <c r="L192" s="2">
        <f t="array" ref="L192">IF(COUNT($C193)=0,IF(COUNT($C192)=1,I192,SUM(L191+LOOKUP(2,1/(ISNUMBER($K$1:$K$194)),$K$1:$K$194))),I192)</f>
        <v>3461863.5714285751</v>
      </c>
      <c r="M192" s="8" t="e">
        <f t="shared" si="27"/>
        <v>#N/A</v>
      </c>
      <c r="N192" s="2" t="e">
        <f t="shared" si="15"/>
        <v>#N/A</v>
      </c>
      <c r="O192" s="2" t="e">
        <f t="shared" si="25"/>
        <v>#N/A</v>
      </c>
      <c r="P192" s="2">
        <v>641285.49290692806</v>
      </c>
      <c r="Q192" s="2">
        <f>IF(P192&gt;Graph!$G$1*1000,Graph!$G$1*1000,P192)</f>
        <v>420000</v>
      </c>
      <c r="R192" s="2">
        <f t="shared" si="16"/>
        <v>68750858</v>
      </c>
      <c r="S192" s="2">
        <f t="shared" si="17"/>
        <v>396582.14285714179</v>
      </c>
      <c r="T192" s="2">
        <f t="shared" si="18"/>
        <v>23417.857142857276</v>
      </c>
      <c r="U192" s="2">
        <f t="shared" si="19"/>
        <v>420000</v>
      </c>
      <c r="V192" s="2">
        <f t="shared" si="28"/>
        <v>31976094.428571396</v>
      </c>
      <c r="W192" s="2">
        <f t="shared" si="20"/>
        <v>396582.14285714179</v>
      </c>
      <c r="X192" s="2">
        <f t="shared" si="6"/>
        <v>23417.857142858207</v>
      </c>
      <c r="Y192" s="2">
        <f t="shared" si="7"/>
        <v>36774763.571428649</v>
      </c>
      <c r="Z192" s="2" t="str">
        <f t="shared" si="8"/>
        <v>HERE</v>
      </c>
      <c r="AA192" s="2">
        <f>IF(Z192="HERE",Y192,AA191+Graph!$G$1*1000)</f>
        <v>36774763.571428649</v>
      </c>
      <c r="AB192" s="2">
        <f t="shared" si="21"/>
        <v>23417.857142858207</v>
      </c>
      <c r="AC192" s="2">
        <f t="shared" si="9"/>
        <v>31976094.428571396</v>
      </c>
      <c r="AD192" s="3">
        <f t="shared" si="10"/>
        <v>36774763.571428649</v>
      </c>
      <c r="AE192" s="2">
        <f>IF(AE190&gt;=52800000,52800000,IF(AB171=Graph!G$1*1000,AE191+Graph!G$1*1000,AC192))</f>
        <v>31976094.428571396</v>
      </c>
      <c r="AF192" s="3">
        <f t="shared" si="11"/>
        <v>31976094.428571396</v>
      </c>
      <c r="AG192" s="3">
        <f t="shared" si="26"/>
        <v>33837083.185714334</v>
      </c>
      <c r="AH192" s="3" t="e">
        <f t="shared" si="3"/>
        <v>#N/A</v>
      </c>
      <c r="AM192" s="6">
        <v>14600000</v>
      </c>
      <c r="AN192" s="6">
        <v>31800000</v>
      </c>
      <c r="AO192" s="6">
        <v>52800000</v>
      </c>
    </row>
    <row r="193" spans="1:41" ht="15.75" customHeight="1" x14ac:dyDescent="0.25">
      <c r="A193" s="1">
        <v>44369</v>
      </c>
      <c r="B193" s="2">
        <f t="shared" si="0"/>
        <v>116</v>
      </c>
      <c r="C193" s="7"/>
      <c r="D193" s="2" t="e">
        <f t="shared" si="12"/>
        <v>#N/A</v>
      </c>
      <c r="E193" s="2" t="e">
        <f t="shared" si="22"/>
        <v>#N/A</v>
      </c>
      <c r="F193" s="2">
        <v>594526.53051269054</v>
      </c>
      <c r="G193" s="2">
        <f t="shared" si="23"/>
        <v>396582.14285714284</v>
      </c>
      <c r="H193" s="2">
        <f t="shared" si="13"/>
        <v>65685576.571428448</v>
      </c>
      <c r="I193" s="7"/>
      <c r="J193" s="2" t="e">
        <f t="shared" si="14"/>
        <v>#N/A</v>
      </c>
      <c r="K193" s="2" t="e">
        <f t="shared" si="24"/>
        <v>#N/A</v>
      </c>
      <c r="L193" s="2">
        <f t="array" ref="L193">IF(COUNT($C194)=0,IF(COUNT($C193)=1,I193,SUM(L192+LOOKUP(2,1/(ISNUMBER($K$1:$K$194)),$K$1:$K$194))),I193)</f>
        <v>3485281.4285714324</v>
      </c>
      <c r="M193" s="8" t="e">
        <f t="shared" si="27"/>
        <v>#N/A</v>
      </c>
      <c r="N193" s="2" t="e">
        <f t="shared" si="15"/>
        <v>#N/A</v>
      </c>
      <c r="O193" s="2" t="e">
        <f t="shared" si="25"/>
        <v>#N/A</v>
      </c>
      <c r="P193" s="2">
        <v>643200.38666003942</v>
      </c>
      <c r="Q193" s="2">
        <f>IF(P193&gt;Graph!$G$1*1000,Graph!$G$1*1000,P193)</f>
        <v>420000</v>
      </c>
      <c r="R193" s="2">
        <f t="shared" si="16"/>
        <v>69170858</v>
      </c>
      <c r="S193" s="2">
        <f t="shared" si="17"/>
        <v>396582.14285714179</v>
      </c>
      <c r="T193" s="2">
        <f t="shared" si="18"/>
        <v>23417.857142857276</v>
      </c>
      <c r="U193" s="2">
        <f t="shared" si="19"/>
        <v>420000</v>
      </c>
      <c r="V193" s="2">
        <f t="shared" si="28"/>
        <v>32372676.571428537</v>
      </c>
      <c r="W193" s="2">
        <f t="shared" si="20"/>
        <v>396582.14285714179</v>
      </c>
      <c r="X193" s="2">
        <f t="shared" si="6"/>
        <v>23417.857142858207</v>
      </c>
      <c r="Y193" s="2">
        <f t="shared" si="7"/>
        <v>36798181.428571507</v>
      </c>
      <c r="Z193" s="2" t="str">
        <f t="shared" si="8"/>
        <v>HERE</v>
      </c>
      <c r="AA193" s="2">
        <f>IF(Z193="HERE",Y193,AA192+Graph!$G$1*1000)</f>
        <v>36798181.428571507</v>
      </c>
      <c r="AB193" s="2">
        <f t="shared" si="21"/>
        <v>23417.857142858207</v>
      </c>
      <c r="AC193" s="2">
        <f t="shared" si="9"/>
        <v>32372676.571428537</v>
      </c>
      <c r="AD193" s="3">
        <f t="shared" si="10"/>
        <v>36798181.428571507</v>
      </c>
      <c r="AE193" s="2">
        <f>IF(AE191&gt;=52800000,52800000,IF(AB172=Graph!G$1*1000,AE192+Graph!G$1*1000,AC193))</f>
        <v>32372676.571428537</v>
      </c>
      <c r="AF193" s="3">
        <f t="shared" si="11"/>
        <v>32372676.571428537</v>
      </c>
      <c r="AG193" s="3">
        <f t="shared" si="26"/>
        <v>33877988.364285767</v>
      </c>
      <c r="AH193" s="3" t="e">
        <f t="shared" si="3"/>
        <v>#N/A</v>
      </c>
      <c r="AM193" s="6">
        <v>14600000</v>
      </c>
      <c r="AN193" s="6">
        <v>31800000</v>
      </c>
      <c r="AO193" s="6">
        <v>52800000</v>
      </c>
    </row>
    <row r="194" spans="1:41" ht="15.75" customHeight="1" x14ac:dyDescent="0.25">
      <c r="A194" s="1">
        <v>44370</v>
      </c>
      <c r="B194" s="2">
        <f t="shared" si="0"/>
        <v>117</v>
      </c>
      <c r="C194" s="7"/>
      <c r="D194" s="2" t="e">
        <f t="shared" si="12"/>
        <v>#N/A</v>
      </c>
      <c r="E194" s="2" t="e">
        <f t="shared" si="22"/>
        <v>#N/A</v>
      </c>
      <c r="F194" s="2">
        <v>596127.75241413713</v>
      </c>
      <c r="G194" s="2">
        <f t="shared" si="23"/>
        <v>396582.14285714284</v>
      </c>
      <c r="H194" s="2">
        <f t="shared" si="13"/>
        <v>66082158.71428559</v>
      </c>
      <c r="I194" s="7"/>
      <c r="J194" s="2" t="e">
        <f t="shared" si="14"/>
        <v>#N/A</v>
      </c>
      <c r="K194" s="2" t="e">
        <f t="shared" si="24"/>
        <v>#N/A</v>
      </c>
      <c r="L194" s="2">
        <f t="array" ref="L194">IF(COUNT($C195)=0,IF(COUNT($C194)=1,I194,SUM(L193+LOOKUP(2,1/(ISNUMBER($K$1:$K$194)),$K$1:$K$194))),I194)</f>
        <v>3508699.2857142896</v>
      </c>
      <c r="M194" s="8" t="e">
        <f t="shared" si="27"/>
        <v>#N/A</v>
      </c>
      <c r="N194" s="2" t="e">
        <f t="shared" si="15"/>
        <v>#N/A</v>
      </c>
      <c r="O194" s="2" t="e">
        <f t="shared" si="25"/>
        <v>#N/A</v>
      </c>
      <c r="P194" s="2">
        <v>645115.28041315079</v>
      </c>
      <c r="Q194" s="2">
        <f>IF(P194&gt;Graph!$G$1*1000,Graph!$G$1*1000,P194)</f>
        <v>420000</v>
      </c>
      <c r="R194" s="2">
        <f t="shared" si="16"/>
        <v>69590858</v>
      </c>
      <c r="S194" s="2">
        <f t="shared" si="17"/>
        <v>396582.14285714179</v>
      </c>
      <c r="T194" s="2">
        <f t="shared" si="18"/>
        <v>23417.857142857276</v>
      </c>
      <c r="U194" s="2">
        <f t="shared" si="19"/>
        <v>420000</v>
      </c>
      <c r="V194" s="2">
        <f t="shared" si="28"/>
        <v>32769258.714285679</v>
      </c>
      <c r="W194" s="2">
        <f t="shared" si="20"/>
        <v>396582.14285714179</v>
      </c>
      <c r="X194" s="2">
        <f t="shared" si="6"/>
        <v>23417.857142858207</v>
      </c>
      <c r="Y194" s="2">
        <f t="shared" si="7"/>
        <v>36821599.285714366</v>
      </c>
      <c r="Z194" s="2" t="str">
        <f t="shared" si="8"/>
        <v>HERE</v>
      </c>
      <c r="AA194" s="2">
        <f>IF(Z194="HERE",Y194,AA193+Graph!$G$1*1000)</f>
        <v>36821599.285714366</v>
      </c>
      <c r="AB194" s="2">
        <f t="shared" si="21"/>
        <v>23417.857142858207</v>
      </c>
      <c r="AC194" s="2">
        <f t="shared" si="9"/>
        <v>32769258.714285679</v>
      </c>
      <c r="AD194" s="3">
        <f t="shared" si="10"/>
        <v>36821599.285714366</v>
      </c>
      <c r="AE194" s="2">
        <f>IF(AE192&gt;=52800000,52800000,IF(AB173=Graph!G$1*1000,AE193+Graph!G$1*1000,AC194))</f>
        <v>32769258.714285679</v>
      </c>
      <c r="AF194" s="3">
        <f t="shared" si="11"/>
        <v>32769258.714285679</v>
      </c>
      <c r="AG194" s="3">
        <f t="shared" si="26"/>
        <v>33918893.542857192</v>
      </c>
      <c r="AH194" s="3" t="e">
        <f t="shared" si="3"/>
        <v>#N/A</v>
      </c>
      <c r="AM194" s="6">
        <v>14600000</v>
      </c>
      <c r="AN194" s="6">
        <v>31800000</v>
      </c>
      <c r="AO194" s="6">
        <v>52800000</v>
      </c>
    </row>
    <row r="195" spans="1:41" ht="15.75" customHeight="1" x14ac:dyDescent="0.25">
      <c r="A195" s="1">
        <v>44371</v>
      </c>
      <c r="B195" s="2">
        <f t="shared" si="0"/>
        <v>118</v>
      </c>
      <c r="C195" s="7"/>
      <c r="D195" s="2" t="e">
        <f t="shared" si="12"/>
        <v>#N/A</v>
      </c>
      <c r="E195" s="2" t="e">
        <f t="shared" si="22"/>
        <v>#N/A</v>
      </c>
      <c r="F195" s="2">
        <v>597728.97431558371</v>
      </c>
      <c r="G195" s="2">
        <f t="shared" si="23"/>
        <v>396582.14285714284</v>
      </c>
      <c r="H195" s="2">
        <f t="shared" si="13"/>
        <v>66478740.857142732</v>
      </c>
      <c r="I195" s="7"/>
      <c r="J195" s="2" t="e">
        <f t="shared" si="14"/>
        <v>#N/A</v>
      </c>
      <c r="K195" s="2" t="e">
        <f t="shared" si="24"/>
        <v>#N/A</v>
      </c>
      <c r="L195" s="2">
        <f t="array" ref="L195">IF(COUNT($C196)=0,IF(COUNT($C195)=1,I195,SUM(L194+LOOKUP(2,1/(ISNUMBER($K$1:$K$194)),$K$1:$K$194))),I195)</f>
        <v>3532117.1428571469</v>
      </c>
      <c r="M195" s="8" t="e">
        <f t="shared" si="27"/>
        <v>#N/A</v>
      </c>
      <c r="N195" s="2" t="e">
        <f t="shared" si="15"/>
        <v>#N/A</v>
      </c>
      <c r="O195" s="2" t="e">
        <f t="shared" si="25"/>
        <v>#N/A</v>
      </c>
      <c r="P195" s="2">
        <v>647030.17416626215</v>
      </c>
      <c r="Q195" s="2">
        <f>IF(P195&gt;Graph!$G$1*1000,Graph!$G$1*1000,P195)</f>
        <v>420000</v>
      </c>
      <c r="R195" s="2">
        <f t="shared" si="16"/>
        <v>70010858</v>
      </c>
      <c r="S195" s="2">
        <f t="shared" si="17"/>
        <v>396582.14285714179</v>
      </c>
      <c r="T195" s="2">
        <f t="shared" si="18"/>
        <v>23417.857142857276</v>
      </c>
      <c r="U195" s="2">
        <f t="shared" si="19"/>
        <v>420000</v>
      </c>
      <c r="V195" s="2">
        <f t="shared" si="28"/>
        <v>33165840.857142821</v>
      </c>
      <c r="W195" s="2">
        <f t="shared" si="20"/>
        <v>396582.14285714179</v>
      </c>
      <c r="X195" s="2">
        <f t="shared" si="6"/>
        <v>23417.857142858207</v>
      </c>
      <c r="Y195" s="2">
        <f t="shared" si="7"/>
        <v>36845017.142857224</v>
      </c>
      <c r="Z195" s="2" t="str">
        <f t="shared" si="8"/>
        <v>HERE</v>
      </c>
      <c r="AA195" s="2">
        <f>IF(Z195="HERE",Y195,AA194+Graph!$G$1*1000)</f>
        <v>36845017.142857224</v>
      </c>
      <c r="AB195" s="2">
        <f t="shared" si="21"/>
        <v>23417.857142858207</v>
      </c>
      <c r="AC195" s="2">
        <f t="shared" si="9"/>
        <v>33165840.857142821</v>
      </c>
      <c r="AD195" s="3">
        <f t="shared" si="10"/>
        <v>36845017.142857224</v>
      </c>
      <c r="AE195" s="2">
        <f>IF(AE193&gt;=52800000,52800000,IF(AB174=Graph!G$1*1000,AE194+Graph!G$1*1000,AC195))</f>
        <v>33165840.857142821</v>
      </c>
      <c r="AF195" s="3">
        <f t="shared" si="11"/>
        <v>33165840.857142821</v>
      </c>
      <c r="AG195" s="3">
        <f t="shared" si="26"/>
        <v>33959798.721428625</v>
      </c>
      <c r="AH195" s="3" t="e">
        <f t="shared" si="3"/>
        <v>#N/A</v>
      </c>
      <c r="AM195" s="6">
        <v>14600000</v>
      </c>
      <c r="AN195" s="6">
        <v>31800000</v>
      </c>
      <c r="AO195" s="6">
        <v>52800000</v>
      </c>
    </row>
    <row r="196" spans="1:41" ht="15.75" customHeight="1" x14ac:dyDescent="0.25">
      <c r="A196" s="1">
        <v>44372</v>
      </c>
      <c r="B196" s="2">
        <f t="shared" si="0"/>
        <v>119</v>
      </c>
      <c r="C196" s="7"/>
      <c r="D196" s="2" t="e">
        <f t="shared" si="12"/>
        <v>#N/A</v>
      </c>
      <c r="E196" s="2" t="e">
        <f t="shared" si="22"/>
        <v>#N/A</v>
      </c>
      <c r="F196" s="2">
        <v>599330.19621701539</v>
      </c>
      <c r="G196" s="2">
        <f t="shared" si="23"/>
        <v>396582.14285714284</v>
      </c>
      <c r="H196" s="2">
        <f t="shared" si="13"/>
        <v>66875322.999999873</v>
      </c>
      <c r="I196" s="7"/>
      <c r="J196" s="2" t="e">
        <f t="shared" si="14"/>
        <v>#N/A</v>
      </c>
      <c r="K196" s="2" t="e">
        <f t="shared" si="24"/>
        <v>#N/A</v>
      </c>
      <c r="L196" s="2">
        <f t="array" ref="L196">IF(COUNT($C197)=0,IF(COUNT($C196)=1,I196,SUM(L195+LOOKUP(2,1/(ISNUMBER($K$1:$K$194)),$K$1:$K$194))),I196)</f>
        <v>3555535.0000000042</v>
      </c>
      <c r="M196" s="8" t="e">
        <f t="shared" si="27"/>
        <v>#N/A</v>
      </c>
      <c r="N196" s="2" t="e">
        <f t="shared" si="15"/>
        <v>#N/A</v>
      </c>
      <c r="O196" s="2" t="e">
        <f t="shared" si="25"/>
        <v>#N/A</v>
      </c>
      <c r="P196" s="2">
        <v>648945.06791937351</v>
      </c>
      <c r="Q196" s="2">
        <f>IF(P196&gt;Graph!$G$1*1000,Graph!$G$1*1000,P196)</f>
        <v>420000</v>
      </c>
      <c r="R196" s="2">
        <f t="shared" si="16"/>
        <v>70430858</v>
      </c>
      <c r="S196" s="2">
        <f t="shared" si="17"/>
        <v>396582.14285714179</v>
      </c>
      <c r="T196" s="2">
        <f t="shared" si="18"/>
        <v>23417.857142857276</v>
      </c>
      <c r="U196" s="2">
        <f t="shared" si="19"/>
        <v>420000</v>
      </c>
      <c r="V196" s="2">
        <f t="shared" si="28"/>
        <v>33562422.999999963</v>
      </c>
      <c r="W196" s="2">
        <f t="shared" si="20"/>
        <v>396582.14285714179</v>
      </c>
      <c r="X196" s="2">
        <f t="shared" si="6"/>
        <v>23417.857142858207</v>
      </c>
      <c r="Y196" s="2">
        <f t="shared" si="7"/>
        <v>36868435.000000082</v>
      </c>
      <c r="Z196" s="2" t="str">
        <f t="shared" si="8"/>
        <v>HERE</v>
      </c>
      <c r="AA196" s="2">
        <f>IF(Z196="HERE",Y196,AA195+Graph!$G$1*1000)</f>
        <v>36868435.000000082</v>
      </c>
      <c r="AB196" s="2">
        <f t="shared" si="21"/>
        <v>23417.857142858207</v>
      </c>
      <c r="AC196" s="2">
        <f t="shared" si="9"/>
        <v>33562422.999999963</v>
      </c>
      <c r="AD196" s="3">
        <f t="shared" si="10"/>
        <v>36868435.000000082</v>
      </c>
      <c r="AE196" s="2">
        <f>IF(AE194&gt;=52800000,52800000,IF(AB175=Graph!G$1*1000,AE195+Graph!G$1*1000,AC196))</f>
        <v>33562422.999999963</v>
      </c>
      <c r="AF196" s="3">
        <f t="shared" si="11"/>
        <v>33562422.999999963</v>
      </c>
      <c r="AG196" s="3">
        <f t="shared" si="26"/>
        <v>34000703.900000058</v>
      </c>
      <c r="AH196" s="3" t="e">
        <f t="shared" si="3"/>
        <v>#N/A</v>
      </c>
      <c r="AM196" s="6">
        <v>14600000</v>
      </c>
      <c r="AN196" s="6">
        <v>31800000</v>
      </c>
      <c r="AO196" s="6">
        <v>52800000</v>
      </c>
    </row>
    <row r="197" spans="1:41" ht="15.75" customHeight="1" x14ac:dyDescent="0.25">
      <c r="A197" s="1">
        <v>44373</v>
      </c>
      <c r="B197" s="2">
        <f t="shared" si="0"/>
        <v>120</v>
      </c>
      <c r="C197" s="7"/>
      <c r="D197" s="2" t="e">
        <f t="shared" si="12"/>
        <v>#N/A</v>
      </c>
      <c r="E197" s="2" t="e">
        <f t="shared" si="22"/>
        <v>#N/A</v>
      </c>
      <c r="F197" s="2">
        <v>600931.41811846197</v>
      </c>
      <c r="G197" s="2">
        <f t="shared" si="23"/>
        <v>396582.14285714284</v>
      </c>
      <c r="H197" s="2">
        <f t="shared" si="13"/>
        <v>67271905.142857015</v>
      </c>
      <c r="I197" s="7"/>
      <c r="J197" s="2" t="e">
        <f t="shared" si="14"/>
        <v>#N/A</v>
      </c>
      <c r="K197" s="2" t="e">
        <f t="shared" si="24"/>
        <v>#N/A</v>
      </c>
      <c r="L197" s="2">
        <f t="array" ref="L197">IF(COUNT($C198)=0,IF(COUNT($C197)=1,I197,SUM(L196+LOOKUP(2,1/(ISNUMBER($K$1:$K$194)),$K$1:$K$194))),I197)</f>
        <v>3578952.8571428615</v>
      </c>
      <c r="M197" s="8" t="e">
        <f t="shared" si="27"/>
        <v>#N/A</v>
      </c>
      <c r="N197" s="2" t="e">
        <f t="shared" si="15"/>
        <v>#N/A</v>
      </c>
      <c r="O197" s="2" t="e">
        <f t="shared" si="25"/>
        <v>#N/A</v>
      </c>
      <c r="P197" s="2">
        <v>650859.96167248487</v>
      </c>
      <c r="Q197" s="2">
        <f>IF(P197&gt;Graph!$G$1*1000,Graph!$G$1*1000,P197)</f>
        <v>420000</v>
      </c>
      <c r="R197" s="2">
        <f t="shared" si="16"/>
        <v>70850858</v>
      </c>
      <c r="S197" s="2">
        <f t="shared" si="17"/>
        <v>396582.14285714179</v>
      </c>
      <c r="T197" s="2">
        <f t="shared" si="18"/>
        <v>23417.857142857276</v>
      </c>
      <c r="U197" s="2">
        <f t="shared" si="19"/>
        <v>420000</v>
      </c>
      <c r="V197" s="2">
        <f t="shared" si="28"/>
        <v>33959005.142857105</v>
      </c>
      <c r="W197" s="2">
        <f t="shared" si="20"/>
        <v>396582.14285714179</v>
      </c>
      <c r="X197" s="2">
        <f t="shared" si="6"/>
        <v>23417.857142858207</v>
      </c>
      <c r="Y197" s="2">
        <f t="shared" si="7"/>
        <v>36891852.85714294</v>
      </c>
      <c r="Z197" s="2" t="str">
        <f t="shared" si="8"/>
        <v>HERE</v>
      </c>
      <c r="AA197" s="2">
        <f>IF(Z197="HERE",Y197,AA196+Graph!$G$1*1000)</f>
        <v>36891852.85714294</v>
      </c>
      <c r="AB197" s="2">
        <f t="shared" si="21"/>
        <v>23417.857142858207</v>
      </c>
      <c r="AC197" s="2">
        <f t="shared" si="9"/>
        <v>33959005.142857105</v>
      </c>
      <c r="AD197" s="3">
        <f t="shared" si="10"/>
        <v>36891852.85714294</v>
      </c>
      <c r="AE197" s="2">
        <f>IF(AE195&gt;=52800000,52800000,IF(AB176=Graph!G$1*1000,AE196+Graph!G$1*1000,AC197))</f>
        <v>33959005.142857105</v>
      </c>
      <c r="AF197" s="3">
        <f t="shared" si="11"/>
        <v>33959005.142857105</v>
      </c>
      <c r="AG197" s="3">
        <f t="shared" si="26"/>
        <v>34041609.078571483</v>
      </c>
      <c r="AH197" s="3" t="e">
        <f t="shared" si="3"/>
        <v>#N/A</v>
      </c>
      <c r="AM197" s="6">
        <v>14600000</v>
      </c>
      <c r="AN197" s="6">
        <v>31800000</v>
      </c>
      <c r="AO197" s="6">
        <v>52800000</v>
      </c>
    </row>
    <row r="198" spans="1:41" ht="15.75" customHeight="1" x14ac:dyDescent="0.25">
      <c r="A198" s="1">
        <v>44374</v>
      </c>
      <c r="B198" s="2">
        <f t="shared" si="0"/>
        <v>121</v>
      </c>
      <c r="C198" s="7"/>
      <c r="D198" s="2" t="e">
        <f t="shared" si="12"/>
        <v>#N/A</v>
      </c>
      <c r="E198" s="2" t="e">
        <f t="shared" si="22"/>
        <v>#N/A</v>
      </c>
      <c r="F198" s="2">
        <v>602532.64001990855</v>
      </c>
      <c r="G198" s="2">
        <f t="shared" si="23"/>
        <v>396582.14285714284</v>
      </c>
      <c r="H198" s="2">
        <f t="shared" si="13"/>
        <v>67668487.285714164</v>
      </c>
      <c r="I198" s="7"/>
      <c r="J198" s="2" t="e">
        <f t="shared" si="14"/>
        <v>#N/A</v>
      </c>
      <c r="K198" s="2" t="e">
        <f t="shared" si="24"/>
        <v>#N/A</v>
      </c>
      <c r="L198" s="2">
        <f t="array" ref="L198">IF(COUNT($C199)=0,IF(COUNT($C198)=1,I198,SUM(L197+LOOKUP(2,1/(ISNUMBER($K$1:$K$194)),$K$1:$K$194))),I198)</f>
        <v>3602370.7142857187</v>
      </c>
      <c r="M198" s="8" t="e">
        <f t="shared" si="27"/>
        <v>#N/A</v>
      </c>
      <c r="N198" s="2" t="e">
        <f t="shared" si="15"/>
        <v>#N/A</v>
      </c>
      <c r="O198" s="2" t="e">
        <f t="shared" si="25"/>
        <v>#N/A</v>
      </c>
      <c r="P198" s="2">
        <v>652774.85542559624</v>
      </c>
      <c r="Q198" s="2">
        <f>IF(P198&gt;Graph!$G$1*1000,Graph!$G$1*1000,P198)</f>
        <v>420000</v>
      </c>
      <c r="R198" s="2">
        <f t="shared" si="16"/>
        <v>71270858</v>
      </c>
      <c r="S198" s="2">
        <f t="shared" si="17"/>
        <v>396582.14285714924</v>
      </c>
      <c r="T198" s="2">
        <f t="shared" si="18"/>
        <v>23417.857142857276</v>
      </c>
      <c r="U198" s="2">
        <f t="shared" si="19"/>
        <v>420000</v>
      </c>
      <c r="V198" s="2">
        <f t="shared" si="28"/>
        <v>34355587.285714246</v>
      </c>
      <c r="W198" s="2">
        <f t="shared" si="20"/>
        <v>396582.14285714179</v>
      </c>
      <c r="X198" s="2">
        <f t="shared" si="6"/>
        <v>23417.857142858207</v>
      </c>
      <c r="Y198" s="2">
        <f t="shared" si="7"/>
        <v>36915270.714285798</v>
      </c>
      <c r="Z198" s="2" t="str">
        <f t="shared" si="8"/>
        <v>HERE</v>
      </c>
      <c r="AA198" s="2">
        <f>IF(Z198="HERE",Y198,AA197+Graph!$G$1*1000)</f>
        <v>36915270.714285798</v>
      </c>
      <c r="AB198" s="2">
        <f t="shared" si="21"/>
        <v>23417.857142858207</v>
      </c>
      <c r="AC198" s="2">
        <f t="shared" si="9"/>
        <v>34355587.285714246</v>
      </c>
      <c r="AD198" s="3">
        <f t="shared" si="10"/>
        <v>36915270.714285798</v>
      </c>
      <c r="AE198" s="2">
        <f>IF(AE196&gt;=52800000,52800000,IF(AB177=Graph!G$1*1000,AE197+Graph!G$1*1000,AC198))</f>
        <v>34355587.285714246</v>
      </c>
      <c r="AF198" s="3">
        <f t="shared" si="11"/>
        <v>34355587.285714246</v>
      </c>
      <c r="AG198" s="3">
        <f t="shared" si="26"/>
        <v>34082514.257142909</v>
      </c>
      <c r="AH198" s="3" t="e">
        <f t="shared" si="3"/>
        <v>#N/A</v>
      </c>
      <c r="AM198" s="6">
        <v>14600000</v>
      </c>
      <c r="AN198" s="6">
        <v>31800000</v>
      </c>
      <c r="AO198" s="6">
        <v>52800000</v>
      </c>
    </row>
    <row r="199" spans="1:41" ht="15.75" customHeight="1" x14ac:dyDescent="0.25">
      <c r="A199" s="1">
        <v>44375</v>
      </c>
      <c r="B199" s="2">
        <f t="shared" si="0"/>
        <v>122</v>
      </c>
      <c r="C199" s="7"/>
      <c r="D199" s="2" t="e">
        <f t="shared" si="12"/>
        <v>#N/A</v>
      </c>
      <c r="E199" s="2" t="e">
        <f t="shared" si="22"/>
        <v>#N/A</v>
      </c>
      <c r="F199" s="2">
        <v>604133.86192135513</v>
      </c>
      <c r="G199" s="2">
        <f t="shared" si="23"/>
        <v>396582.14285714284</v>
      </c>
      <c r="H199" s="2">
        <f t="shared" si="13"/>
        <v>68065069.428571314</v>
      </c>
      <c r="I199" s="7"/>
      <c r="J199" s="2" t="e">
        <f t="shared" si="14"/>
        <v>#N/A</v>
      </c>
      <c r="K199" s="2" t="e">
        <f t="shared" si="24"/>
        <v>#N/A</v>
      </c>
      <c r="L199" s="2">
        <f t="array" ref="L199">IF(COUNT($C200)=0,IF(COUNT($C199)=1,I199,SUM(L198+LOOKUP(2,1/(ISNUMBER($K$1:$K$194)),$K$1:$K$194))),I199)</f>
        <v>3625788.571428576</v>
      </c>
      <c r="M199" s="8" t="e">
        <f t="shared" si="27"/>
        <v>#N/A</v>
      </c>
      <c r="N199" s="2" t="e">
        <f t="shared" si="15"/>
        <v>#N/A</v>
      </c>
      <c r="O199" s="2" t="e">
        <f t="shared" si="25"/>
        <v>#N/A</v>
      </c>
      <c r="P199" s="2">
        <v>654689.7491787076</v>
      </c>
      <c r="Q199" s="2">
        <f>IF(P199&gt;Graph!$G$1*1000,Graph!$G$1*1000,P199)</f>
        <v>420000</v>
      </c>
      <c r="R199" s="2">
        <f t="shared" si="16"/>
        <v>71690858</v>
      </c>
      <c r="S199" s="2">
        <f t="shared" si="17"/>
        <v>396582.14285714924</v>
      </c>
      <c r="T199" s="2">
        <f t="shared" si="18"/>
        <v>23417.857142857276</v>
      </c>
      <c r="U199" s="2">
        <f t="shared" si="19"/>
        <v>420000</v>
      </c>
      <c r="V199" s="2">
        <f t="shared" si="28"/>
        <v>34752169.428571388</v>
      </c>
      <c r="W199" s="2">
        <f t="shared" si="20"/>
        <v>396582.14285714179</v>
      </c>
      <c r="X199" s="2">
        <f t="shared" si="6"/>
        <v>23417.857142858207</v>
      </c>
      <c r="Y199" s="2">
        <f t="shared" si="7"/>
        <v>36938688.571428657</v>
      </c>
      <c r="Z199" s="2" t="str">
        <f t="shared" si="8"/>
        <v>HERE</v>
      </c>
      <c r="AA199" s="2">
        <f>IF(Z199="HERE",Y199,AA198+Graph!$G$1*1000)</f>
        <v>36938688.571428657</v>
      </c>
      <c r="AB199" s="2">
        <f t="shared" si="21"/>
        <v>23417.857142858207</v>
      </c>
      <c r="AC199" s="2">
        <f t="shared" si="9"/>
        <v>34752169.428571388</v>
      </c>
      <c r="AD199" s="3">
        <f t="shared" si="10"/>
        <v>36938688.571428657</v>
      </c>
      <c r="AE199" s="2">
        <f>IF(AE197&gt;=52800000,52800000,IF(AB178=Graph!G$1*1000,AE198+Graph!G$1*1000,AC199))</f>
        <v>34752169.428571388</v>
      </c>
      <c r="AF199" s="3">
        <f t="shared" si="11"/>
        <v>34752169.428571388</v>
      </c>
      <c r="AG199" s="3">
        <f t="shared" si="26"/>
        <v>34123419.435714342</v>
      </c>
      <c r="AH199" s="3" t="e">
        <f t="shared" si="3"/>
        <v>#N/A</v>
      </c>
      <c r="AM199" s="6">
        <v>14600000</v>
      </c>
      <c r="AN199" s="6">
        <v>31800000</v>
      </c>
      <c r="AO199" s="6">
        <v>52800000</v>
      </c>
    </row>
    <row r="200" spans="1:41" ht="15.75" customHeight="1" x14ac:dyDescent="0.25">
      <c r="A200" s="1">
        <v>44376</v>
      </c>
      <c r="B200" s="2">
        <f t="shared" si="0"/>
        <v>123</v>
      </c>
      <c r="C200" s="7"/>
      <c r="D200" s="2" t="e">
        <f t="shared" si="12"/>
        <v>#N/A</v>
      </c>
      <c r="E200" s="2" t="e">
        <f t="shared" si="22"/>
        <v>#N/A</v>
      </c>
      <c r="F200" s="2">
        <v>605735.08382278681</v>
      </c>
      <c r="G200" s="2">
        <f t="shared" si="23"/>
        <v>396582.14285714284</v>
      </c>
      <c r="H200" s="2">
        <f t="shared" si="13"/>
        <v>68461651.571428463</v>
      </c>
      <c r="I200" s="7"/>
      <c r="J200" s="2" t="e">
        <f t="shared" si="14"/>
        <v>#N/A</v>
      </c>
      <c r="K200" s="2" t="e">
        <f t="shared" si="24"/>
        <v>#N/A</v>
      </c>
      <c r="L200" s="2">
        <f t="array" ref="L200">IF(COUNT($C201)=0,IF(COUNT($C200)=1,I200,SUM(L199+LOOKUP(2,1/(ISNUMBER($K$1:$K$194)),$K$1:$K$194))),I200)</f>
        <v>3649206.4285714333</v>
      </c>
      <c r="M200" s="8" t="e">
        <f t="shared" si="27"/>
        <v>#N/A</v>
      </c>
      <c r="N200" s="2" t="e">
        <f t="shared" si="15"/>
        <v>#N/A</v>
      </c>
      <c r="O200" s="2" t="e">
        <f t="shared" si="25"/>
        <v>#N/A</v>
      </c>
      <c r="P200" s="2">
        <v>656604.64293181896</v>
      </c>
      <c r="Q200" s="2">
        <f>IF(P200&gt;Graph!$G$1*1000,Graph!$G$1*1000,P200)</f>
        <v>420000</v>
      </c>
      <c r="R200" s="2">
        <f t="shared" si="16"/>
        <v>72110858</v>
      </c>
      <c r="S200" s="2">
        <f t="shared" si="17"/>
        <v>396582.14285714924</v>
      </c>
      <c r="T200" s="2">
        <f t="shared" si="18"/>
        <v>23417.857142857276</v>
      </c>
      <c r="U200" s="2">
        <f t="shared" si="19"/>
        <v>420000</v>
      </c>
      <c r="V200" s="2">
        <f t="shared" si="28"/>
        <v>35148751.57142853</v>
      </c>
      <c r="W200" s="2">
        <f t="shared" si="20"/>
        <v>396582.14285714179</v>
      </c>
      <c r="X200" s="2">
        <f t="shared" si="6"/>
        <v>23417.857142858207</v>
      </c>
      <c r="Y200" s="2">
        <f t="shared" si="7"/>
        <v>36962106.428571515</v>
      </c>
      <c r="Z200" s="2" t="str">
        <f t="shared" si="8"/>
        <v>HERE</v>
      </c>
      <c r="AA200" s="2">
        <f>IF(Z200="HERE",Y200,AA199+Graph!$G$1*1000)</f>
        <v>36962106.428571515</v>
      </c>
      <c r="AB200" s="2">
        <f t="shared" si="21"/>
        <v>23417.857142858207</v>
      </c>
      <c r="AC200" s="2">
        <f t="shared" si="9"/>
        <v>35148751.57142853</v>
      </c>
      <c r="AD200" s="3">
        <f t="shared" si="10"/>
        <v>36962106.428571515</v>
      </c>
      <c r="AE200" s="2">
        <f>IF(AE198&gt;=52800000,52800000,IF(AB179=Graph!G$1*1000,AE199+Graph!G$1*1000,AC200))</f>
        <v>35148751.57142853</v>
      </c>
      <c r="AF200" s="3">
        <f t="shared" si="11"/>
        <v>35148751.57142853</v>
      </c>
      <c r="AG200" s="3">
        <f t="shared" si="26"/>
        <v>34164324.614285767</v>
      </c>
      <c r="AH200" s="3" t="e">
        <f t="shared" si="3"/>
        <v>#N/A</v>
      </c>
      <c r="AM200" s="6">
        <v>14600000</v>
      </c>
      <c r="AN200" s="6">
        <v>31800000</v>
      </c>
      <c r="AO200" s="6">
        <v>52800000</v>
      </c>
    </row>
    <row r="201" spans="1:41" ht="15.75" customHeight="1" x14ac:dyDescent="0.25">
      <c r="A201" s="1">
        <v>44377</v>
      </c>
      <c r="B201" s="2">
        <f t="shared" si="0"/>
        <v>124</v>
      </c>
      <c r="C201" s="7"/>
      <c r="D201" s="2" t="e">
        <f t="shared" si="12"/>
        <v>#N/A</v>
      </c>
      <c r="E201" s="2" t="e">
        <f t="shared" si="22"/>
        <v>#N/A</v>
      </c>
      <c r="F201" s="2">
        <v>607336.30572423339</v>
      </c>
      <c r="G201" s="2">
        <f t="shared" si="23"/>
        <v>396582.14285714284</v>
      </c>
      <c r="H201" s="2">
        <f t="shared" si="13"/>
        <v>68858233.714285612</v>
      </c>
      <c r="I201" s="7"/>
      <c r="J201" s="2" t="e">
        <f t="shared" si="14"/>
        <v>#N/A</v>
      </c>
      <c r="K201" s="2" t="e">
        <f t="shared" si="24"/>
        <v>#N/A</v>
      </c>
      <c r="L201" s="2">
        <f t="array" ref="L201">IF(COUNT($C202)=0,IF(COUNT($C201)=1,I201,SUM(L200+LOOKUP(2,1/(ISNUMBER($K$1:$K$194)),$K$1:$K$194))),I201)</f>
        <v>3672624.2857142906</v>
      </c>
      <c r="M201" s="8" t="e">
        <f t="shared" si="27"/>
        <v>#N/A</v>
      </c>
      <c r="N201" s="2" t="e">
        <f t="shared" si="15"/>
        <v>#N/A</v>
      </c>
      <c r="O201" s="2" t="e">
        <f t="shared" si="25"/>
        <v>#N/A</v>
      </c>
      <c r="P201" s="2">
        <v>658519.53668493032</v>
      </c>
      <c r="Q201" s="2">
        <f>IF(P201&gt;Graph!$G$1*1000,Graph!$G$1*1000,P201)</f>
        <v>420000</v>
      </c>
      <c r="R201" s="2">
        <f t="shared" si="16"/>
        <v>72530858</v>
      </c>
      <c r="S201" s="2">
        <f t="shared" si="17"/>
        <v>396582.14285714924</v>
      </c>
      <c r="T201" s="2">
        <f t="shared" si="18"/>
        <v>23417.857142857276</v>
      </c>
      <c r="U201" s="2">
        <f t="shared" si="19"/>
        <v>420000</v>
      </c>
      <c r="V201" s="2">
        <f t="shared" si="28"/>
        <v>35545333.714285672</v>
      </c>
      <c r="W201" s="2">
        <f t="shared" si="20"/>
        <v>396582.14285714179</v>
      </c>
      <c r="X201" s="2">
        <f t="shared" si="6"/>
        <v>23417.857142858207</v>
      </c>
      <c r="Y201" s="2">
        <f t="shared" si="7"/>
        <v>36985524.285714373</v>
      </c>
      <c r="Z201" s="2" t="str">
        <f t="shared" si="8"/>
        <v>HERE</v>
      </c>
      <c r="AA201" s="2">
        <f>IF(Z201="HERE",Y201,AA200+Graph!$G$1*1000)</f>
        <v>36985524.285714373</v>
      </c>
      <c r="AB201" s="2">
        <f t="shared" si="21"/>
        <v>23417.857142858207</v>
      </c>
      <c r="AC201" s="2">
        <f t="shared" si="9"/>
        <v>35545333.714285672</v>
      </c>
      <c r="AD201" s="3">
        <f t="shared" si="10"/>
        <v>36985524.285714373</v>
      </c>
      <c r="AE201" s="2">
        <f>IF(AE199&gt;=52800000,52800000,IF(AB180=Graph!G$1*1000,AE200+Graph!G$1*1000,AC201))</f>
        <v>35545333.714285672</v>
      </c>
      <c r="AF201" s="3">
        <f t="shared" si="11"/>
        <v>35545333.714285672</v>
      </c>
      <c r="AG201" s="3">
        <f t="shared" si="26"/>
        <v>34205229.7928572</v>
      </c>
      <c r="AH201" s="3" t="e">
        <f t="shared" si="3"/>
        <v>#N/A</v>
      </c>
      <c r="AM201" s="6">
        <v>14600000</v>
      </c>
      <c r="AN201" s="6">
        <v>31800000</v>
      </c>
      <c r="AO201" s="6">
        <v>52800000</v>
      </c>
    </row>
    <row r="202" spans="1:41" ht="15.75" customHeight="1" x14ac:dyDescent="0.25">
      <c r="A202" s="1">
        <v>44378</v>
      </c>
      <c r="B202" s="2">
        <f t="shared" si="0"/>
        <v>125</v>
      </c>
      <c r="C202" s="7"/>
      <c r="D202" s="2" t="e">
        <f t="shared" si="12"/>
        <v>#N/A</v>
      </c>
      <c r="E202" s="2" t="e">
        <f t="shared" si="22"/>
        <v>#N/A</v>
      </c>
      <c r="F202" s="2">
        <v>608937.52762567997</v>
      </c>
      <c r="G202" s="2">
        <f t="shared" si="23"/>
        <v>396582.14285714284</v>
      </c>
      <c r="H202" s="2">
        <f t="shared" si="13"/>
        <v>69254815.857142761</v>
      </c>
      <c r="I202" s="7"/>
      <c r="J202" s="2" t="e">
        <f t="shared" si="14"/>
        <v>#N/A</v>
      </c>
      <c r="K202" s="2" t="e">
        <f t="shared" si="24"/>
        <v>#N/A</v>
      </c>
      <c r="L202" s="2">
        <f t="array" ref="L202">IF(COUNT($C203)=0,IF(COUNT($C202)=1,I202,SUM(L201+LOOKUP(2,1/(ISNUMBER($K$1:$K$194)),$K$1:$K$194))),I202)</f>
        <v>3696042.1428571478</v>
      </c>
      <c r="M202" s="8" t="e">
        <f t="shared" si="27"/>
        <v>#N/A</v>
      </c>
      <c r="N202" s="2" t="e">
        <f t="shared" si="15"/>
        <v>#N/A</v>
      </c>
      <c r="O202" s="2" t="e">
        <f t="shared" si="25"/>
        <v>#N/A</v>
      </c>
      <c r="P202" s="2">
        <v>660434.43043804169</v>
      </c>
      <c r="Q202" s="2">
        <f>IF(P202&gt;Graph!$G$1*1000,Graph!$G$1*1000,P202)</f>
        <v>420000</v>
      </c>
      <c r="R202" s="2">
        <f t="shared" si="16"/>
        <v>72950858</v>
      </c>
      <c r="S202" s="2">
        <f t="shared" si="17"/>
        <v>396582.14285714924</v>
      </c>
      <c r="T202" s="2">
        <f t="shared" si="18"/>
        <v>23417.857142857276</v>
      </c>
      <c r="U202" s="2">
        <f t="shared" si="19"/>
        <v>420000</v>
      </c>
      <c r="V202" s="2">
        <f t="shared" si="28"/>
        <v>35941915.857142814</v>
      </c>
      <c r="W202" s="2">
        <f t="shared" si="20"/>
        <v>396582.14285714179</v>
      </c>
      <c r="X202" s="2">
        <f t="shared" si="6"/>
        <v>23417.857142858207</v>
      </c>
      <c r="Y202" s="2">
        <f t="shared" si="7"/>
        <v>37008942.142857231</v>
      </c>
      <c r="Z202" s="2" t="str">
        <f t="shared" si="8"/>
        <v>HERE</v>
      </c>
      <c r="AA202" s="2">
        <f>IF(Z202="HERE",Y202,AA201+Graph!$G$1*1000)</f>
        <v>37008942.142857231</v>
      </c>
      <c r="AB202" s="2">
        <f t="shared" si="21"/>
        <v>23417.857142858207</v>
      </c>
      <c r="AC202" s="2">
        <f t="shared" si="9"/>
        <v>35941915.857142814</v>
      </c>
      <c r="AD202" s="3">
        <f t="shared" si="10"/>
        <v>37008942.142857231</v>
      </c>
      <c r="AE202" s="2">
        <f>IF(AE200&gt;=52800000,52800000,IF(AB181=Graph!G$1*1000,AE201+Graph!G$1*1000,AC202))</f>
        <v>35941915.857142814</v>
      </c>
      <c r="AF202" s="3">
        <f t="shared" si="11"/>
        <v>35941915.857142814</v>
      </c>
      <c r="AG202" s="3">
        <f t="shared" si="26"/>
        <v>34246134.971428633</v>
      </c>
      <c r="AH202" s="3" t="e">
        <f t="shared" si="3"/>
        <v>#N/A</v>
      </c>
      <c r="AM202" s="6">
        <v>14600000</v>
      </c>
      <c r="AN202" s="6">
        <v>31800000</v>
      </c>
      <c r="AO202" s="6">
        <v>52800000</v>
      </c>
    </row>
    <row r="203" spans="1:41" ht="15.75" customHeight="1" x14ac:dyDescent="0.25">
      <c r="A203" s="1">
        <v>44379</v>
      </c>
      <c r="B203" s="2">
        <f t="shared" si="0"/>
        <v>126</v>
      </c>
      <c r="C203" s="7"/>
      <c r="D203" s="2" t="e">
        <f t="shared" si="12"/>
        <v>#N/A</v>
      </c>
      <c r="E203" s="2" t="e">
        <f t="shared" si="22"/>
        <v>#N/A</v>
      </c>
      <c r="F203" s="2">
        <v>610538.74952712655</v>
      </c>
      <c r="G203" s="2">
        <f t="shared" si="23"/>
        <v>396582.14285714284</v>
      </c>
      <c r="H203" s="2">
        <f t="shared" si="13"/>
        <v>69651397.999999911</v>
      </c>
      <c r="I203" s="7"/>
      <c r="J203" s="2" t="e">
        <f t="shared" si="14"/>
        <v>#N/A</v>
      </c>
      <c r="K203" s="2" t="e">
        <f t="shared" si="24"/>
        <v>#N/A</v>
      </c>
      <c r="L203" s="2">
        <f t="array" ref="L203">IF(COUNT($C204)=0,IF(COUNT($C203)=1,I203,SUM(L202+LOOKUP(2,1/(ISNUMBER($K$1:$K$194)),$K$1:$K$194))),I203)</f>
        <v>3719460.0000000051</v>
      </c>
      <c r="M203" s="8" t="e">
        <f t="shared" si="27"/>
        <v>#N/A</v>
      </c>
      <c r="N203" s="2" t="e">
        <f t="shared" si="15"/>
        <v>#N/A</v>
      </c>
      <c r="O203" s="2" t="e">
        <f t="shared" si="25"/>
        <v>#N/A</v>
      </c>
      <c r="P203" s="2">
        <v>662349.32419115305</v>
      </c>
      <c r="Q203" s="2">
        <f>IF(P203&gt;Graph!$G$1*1000,Graph!$G$1*1000,P203)</f>
        <v>420000</v>
      </c>
      <c r="R203" s="2">
        <f t="shared" si="16"/>
        <v>73370858</v>
      </c>
      <c r="S203" s="2">
        <f t="shared" si="17"/>
        <v>396582.14285714924</v>
      </c>
      <c r="T203" s="2">
        <f t="shared" si="18"/>
        <v>23417.857142857276</v>
      </c>
      <c r="U203" s="2">
        <f t="shared" si="19"/>
        <v>420000</v>
      </c>
      <c r="V203" s="2">
        <f t="shared" si="28"/>
        <v>36338497.999999955</v>
      </c>
      <c r="W203" s="2">
        <f t="shared" si="20"/>
        <v>396582.14285714179</v>
      </c>
      <c r="X203" s="2">
        <f t="shared" si="6"/>
        <v>23417.857142858207</v>
      </c>
      <c r="Y203" s="2">
        <f t="shared" si="7"/>
        <v>37032360.000000089</v>
      </c>
      <c r="Z203" s="2" t="str">
        <f t="shared" si="8"/>
        <v>HERE</v>
      </c>
      <c r="AA203" s="2">
        <f>IF(Z203="HERE",Y203,AA202+Graph!$G$1*1000)</f>
        <v>37032360.000000089</v>
      </c>
      <c r="AB203" s="2">
        <f t="shared" si="21"/>
        <v>23417.857142858207</v>
      </c>
      <c r="AC203" s="2">
        <f t="shared" si="9"/>
        <v>36338497.999999955</v>
      </c>
      <c r="AD203" s="3">
        <f t="shared" si="10"/>
        <v>37032360.000000089</v>
      </c>
      <c r="AE203" s="2">
        <f>IF(AE201&gt;=52800000,52800000,IF(AB182=Graph!G$1*1000,AE202+Graph!G$1*1000,AC203))</f>
        <v>36338497.999999955</v>
      </c>
      <c r="AF203" s="3">
        <f t="shared" si="11"/>
        <v>36338497.999999955</v>
      </c>
      <c r="AG203" s="3">
        <f t="shared" si="26"/>
        <v>34287040.150000058</v>
      </c>
      <c r="AH203" s="3" t="e">
        <f t="shared" si="3"/>
        <v>#N/A</v>
      </c>
      <c r="AM203" s="6">
        <v>14600000</v>
      </c>
      <c r="AN203" s="6">
        <v>31800000</v>
      </c>
      <c r="AO203" s="6">
        <v>52800000</v>
      </c>
    </row>
    <row r="204" spans="1:41" ht="15.75" customHeight="1" x14ac:dyDescent="0.25">
      <c r="A204" s="1">
        <v>44380</v>
      </c>
      <c r="B204" s="2">
        <f t="shared" si="0"/>
        <v>127</v>
      </c>
      <c r="C204" s="7"/>
      <c r="D204" s="2" t="e">
        <f t="shared" si="12"/>
        <v>#N/A</v>
      </c>
      <c r="E204" s="2" t="e">
        <f t="shared" si="22"/>
        <v>#N/A</v>
      </c>
      <c r="F204" s="2">
        <v>612139.97142857313</v>
      </c>
      <c r="G204" s="2">
        <f t="shared" si="23"/>
        <v>396582.14285714284</v>
      </c>
      <c r="H204" s="2">
        <f t="shared" si="13"/>
        <v>70047980.14285706</v>
      </c>
      <c r="I204" s="7"/>
      <c r="J204" s="2" t="e">
        <f t="shared" si="14"/>
        <v>#N/A</v>
      </c>
      <c r="K204" s="2" t="e">
        <f t="shared" si="24"/>
        <v>#N/A</v>
      </c>
      <c r="L204" s="2">
        <f t="array" ref="L204">IF(COUNT($C205)=0,IF(COUNT($C204)=1,I204,SUM(L203+LOOKUP(2,1/(ISNUMBER($K$1:$K$194)),$K$1:$K$194))),I204)</f>
        <v>3742877.8571428624</v>
      </c>
      <c r="M204" s="8" t="e">
        <f t="shared" si="27"/>
        <v>#N/A</v>
      </c>
      <c r="N204" s="2" t="e">
        <f t="shared" si="15"/>
        <v>#N/A</v>
      </c>
      <c r="O204" s="2" t="e">
        <f t="shared" si="25"/>
        <v>#N/A</v>
      </c>
      <c r="P204" s="2">
        <v>664264.21794426441</v>
      </c>
      <c r="Q204" s="2">
        <f>IF(P204&gt;Graph!$G$1*1000,Graph!$G$1*1000,P204)</f>
        <v>420000</v>
      </c>
      <c r="R204" s="2">
        <f t="shared" si="16"/>
        <v>73790858</v>
      </c>
      <c r="S204" s="2">
        <f t="shared" si="17"/>
        <v>396582.14285714924</v>
      </c>
      <c r="T204" s="2">
        <f t="shared" si="18"/>
        <v>23417.857142857276</v>
      </c>
      <c r="U204" s="2">
        <f t="shared" si="19"/>
        <v>420000</v>
      </c>
      <c r="V204" s="2">
        <f t="shared" si="28"/>
        <v>36735080.142857097</v>
      </c>
      <c r="W204" s="2">
        <f t="shared" si="20"/>
        <v>396582.14285714179</v>
      </c>
      <c r="X204" s="2">
        <f t="shared" si="6"/>
        <v>23417.857142858207</v>
      </c>
      <c r="Y204" s="2">
        <f t="shared" si="7"/>
        <v>37055777.857142948</v>
      </c>
      <c r="Z204" s="2" t="str">
        <f t="shared" si="8"/>
        <v>HERE</v>
      </c>
      <c r="AA204" s="2">
        <f>IF(Z204="HERE",Y204,AA203+Graph!$G$1*1000)</f>
        <v>37055777.857142948</v>
      </c>
      <c r="AB204" s="2">
        <f t="shared" si="21"/>
        <v>23417.857142858207</v>
      </c>
      <c r="AC204" s="2">
        <f t="shared" si="9"/>
        <v>36338497.999999955</v>
      </c>
      <c r="AD204" s="3">
        <f t="shared" si="10"/>
        <v>37055777.857142948</v>
      </c>
      <c r="AE204" s="2">
        <f>IF(AE202&gt;=52800000,52800000,IF(AB183=Graph!G$1*1000,AE203+Graph!G$1*1000,AC204))</f>
        <v>36338497.999999955</v>
      </c>
      <c r="AF204" s="3">
        <f t="shared" si="11"/>
        <v>36338497.999999955</v>
      </c>
      <c r="AG204" s="3">
        <f t="shared" si="26"/>
        <v>34327945.328571491</v>
      </c>
      <c r="AH204" s="3" t="e">
        <f t="shared" si="3"/>
        <v>#N/A</v>
      </c>
      <c r="AM204" s="6">
        <v>14600000</v>
      </c>
      <c r="AN204" s="6">
        <v>31800000</v>
      </c>
      <c r="AO204" s="6">
        <v>52800000</v>
      </c>
    </row>
    <row r="205" spans="1:41" ht="15.75" customHeight="1" x14ac:dyDescent="0.25">
      <c r="A205" s="1">
        <v>44381</v>
      </c>
      <c r="B205" s="2">
        <f t="shared" si="0"/>
        <v>128</v>
      </c>
      <c r="C205" s="7"/>
      <c r="D205" s="2" t="e">
        <f t="shared" si="12"/>
        <v>#N/A</v>
      </c>
      <c r="E205" s="2" t="e">
        <f t="shared" si="22"/>
        <v>#N/A</v>
      </c>
      <c r="F205" s="2">
        <v>613741.19333000481</v>
      </c>
      <c r="G205" s="2">
        <f t="shared" si="23"/>
        <v>396582.14285714284</v>
      </c>
      <c r="H205" s="2">
        <f t="shared" si="13"/>
        <v>70444562.285714209</v>
      </c>
      <c r="I205" s="7"/>
      <c r="J205" s="2" t="e">
        <f t="shared" si="14"/>
        <v>#N/A</v>
      </c>
      <c r="K205" s="2" t="e">
        <f t="shared" si="24"/>
        <v>#N/A</v>
      </c>
      <c r="L205" s="2">
        <f t="array" ref="L205">IF(COUNT($C206)=0,IF(COUNT($C205)=1,I205,SUM(L204+LOOKUP(2,1/(ISNUMBER($K$1:$K$194)),$K$1:$K$194))),I205)</f>
        <v>3766295.7142857197</v>
      </c>
      <c r="M205" s="8" t="e">
        <f t="shared" si="27"/>
        <v>#N/A</v>
      </c>
      <c r="N205" s="2" t="e">
        <f t="shared" si="15"/>
        <v>#N/A</v>
      </c>
      <c r="O205" s="2" t="e">
        <f t="shared" si="25"/>
        <v>#N/A</v>
      </c>
      <c r="P205" s="2">
        <v>666179.11169736087</v>
      </c>
      <c r="Q205" s="2">
        <f>IF(P205&gt;Graph!$G$1*1000,Graph!$G$1*1000,P205)</f>
        <v>420000</v>
      </c>
      <c r="R205" s="2">
        <f t="shared" si="16"/>
        <v>74210858</v>
      </c>
      <c r="S205" s="2">
        <f t="shared" si="17"/>
        <v>396582.14285714924</v>
      </c>
      <c r="T205" s="2">
        <f t="shared" si="18"/>
        <v>23417.857142857276</v>
      </c>
      <c r="U205" s="2">
        <f t="shared" si="19"/>
        <v>420000</v>
      </c>
      <c r="V205" s="2">
        <f t="shared" si="28"/>
        <v>37131662.285714239</v>
      </c>
      <c r="W205" s="2">
        <f t="shared" si="20"/>
        <v>396582.14285714179</v>
      </c>
      <c r="X205" s="2">
        <f t="shared" si="6"/>
        <v>23417.857142858207</v>
      </c>
      <c r="Y205" s="2">
        <f t="shared" si="7"/>
        <v>37079195.714285806</v>
      </c>
      <c r="Z205" s="2" t="str">
        <f t="shared" si="8"/>
        <v>MEEP</v>
      </c>
      <c r="AA205" s="2">
        <f>IF(Z205="HERE",Y205,AA204+Graph!$G$1*1000)</f>
        <v>37475777.857142948</v>
      </c>
      <c r="AB205" s="2">
        <f t="shared" si="21"/>
        <v>420000</v>
      </c>
      <c r="AC205" s="2">
        <f t="shared" si="9"/>
        <v>36338497.999999955</v>
      </c>
      <c r="AD205" s="3">
        <f t="shared" si="10"/>
        <v>37475777.857142948</v>
      </c>
      <c r="AE205" s="2">
        <f>IF(AE203&gt;=52800000,52800000,IF(AB184=Graph!G$1*1000,AE204+Graph!G$1*1000,AC205))</f>
        <v>36338497.999999955</v>
      </c>
      <c r="AF205" s="3">
        <f t="shared" si="11"/>
        <v>36338497.999999955</v>
      </c>
      <c r="AG205" s="3">
        <f t="shared" si="26"/>
        <v>34368850.507142916</v>
      </c>
      <c r="AH205" s="3" t="e">
        <f t="shared" si="3"/>
        <v>#N/A</v>
      </c>
      <c r="AM205" s="6">
        <v>14600000</v>
      </c>
      <c r="AN205" s="6">
        <v>31800000</v>
      </c>
      <c r="AO205" s="6">
        <v>52800000</v>
      </c>
    </row>
    <row r="206" spans="1:41" ht="15.75" customHeight="1" x14ac:dyDescent="0.25">
      <c r="A206" s="1">
        <v>44382</v>
      </c>
      <c r="B206" s="2">
        <f t="shared" si="0"/>
        <v>129</v>
      </c>
      <c r="C206" s="7"/>
      <c r="D206" s="2" t="e">
        <f t="shared" si="12"/>
        <v>#N/A</v>
      </c>
      <c r="E206" s="2" t="e">
        <f t="shared" si="22"/>
        <v>#N/A</v>
      </c>
      <c r="F206" s="2">
        <v>615342.41523145139</v>
      </c>
      <c r="G206" s="2">
        <f t="shared" si="23"/>
        <v>396582.14285714284</v>
      </c>
      <c r="H206" s="2">
        <f t="shared" si="13"/>
        <v>70841144.428571358</v>
      </c>
      <c r="I206" s="7"/>
      <c r="J206" s="2" t="e">
        <f t="shared" si="14"/>
        <v>#N/A</v>
      </c>
      <c r="K206" s="2" t="e">
        <f t="shared" si="24"/>
        <v>#N/A</v>
      </c>
      <c r="L206" s="2">
        <f t="array" ref="L206">IF(COUNT($C207)=0,IF(COUNT($C206)=1,I206,SUM(L205+LOOKUP(2,1/(ISNUMBER($K$1:$K$194)),$K$1:$K$194))),I206)</f>
        <v>3789713.5714285769</v>
      </c>
      <c r="M206" s="8" t="e">
        <f t="shared" si="27"/>
        <v>#N/A</v>
      </c>
      <c r="N206" s="2" t="e">
        <f t="shared" si="15"/>
        <v>#N/A</v>
      </c>
      <c r="O206" s="2" t="e">
        <f t="shared" si="25"/>
        <v>#N/A</v>
      </c>
      <c r="P206" s="2">
        <v>668094.00545047224</v>
      </c>
      <c r="Q206" s="2">
        <f>IF(P206&gt;Graph!$G$1*1000,Graph!$G$1*1000,P206)</f>
        <v>420000</v>
      </c>
      <c r="R206" s="2">
        <f t="shared" si="16"/>
        <v>74630858</v>
      </c>
      <c r="S206" s="2">
        <f t="shared" si="17"/>
        <v>396582.14285714924</v>
      </c>
      <c r="T206" s="2">
        <f t="shared" si="18"/>
        <v>23417.857142857276</v>
      </c>
      <c r="U206" s="2">
        <f t="shared" si="19"/>
        <v>420000</v>
      </c>
      <c r="V206" s="2">
        <f t="shared" si="28"/>
        <v>37528244.428571381</v>
      </c>
      <c r="W206" s="2">
        <f t="shared" si="20"/>
        <v>396582.14285714179</v>
      </c>
      <c r="X206" s="2">
        <f t="shared" si="6"/>
        <v>23417.857142858207</v>
      </c>
      <c r="Y206" s="2">
        <f t="shared" si="7"/>
        <v>37102613.571428664</v>
      </c>
      <c r="Z206" s="2" t="str">
        <f t="shared" si="8"/>
        <v>MEEP</v>
      </c>
      <c r="AA206" s="2">
        <f>IF(Z206="HERE",Y206,AA205+Graph!$G$1*1000)</f>
        <v>37895777.857142948</v>
      </c>
      <c r="AB206" s="2">
        <f t="shared" si="21"/>
        <v>420000</v>
      </c>
      <c r="AC206" s="2">
        <f t="shared" si="9"/>
        <v>36338497.999999955</v>
      </c>
      <c r="AD206" s="3">
        <f t="shared" si="10"/>
        <v>37895777.857142948</v>
      </c>
      <c r="AE206" s="2">
        <f>IF(AE204&gt;=52800000,52800000,IF(AB185=Graph!G$1*1000,AE205+Graph!G$1*1000,AC206))</f>
        <v>36338497.999999955</v>
      </c>
      <c r="AF206" s="3">
        <f t="shared" si="11"/>
        <v>36338497.999999955</v>
      </c>
      <c r="AG206" s="3">
        <f t="shared" si="26"/>
        <v>34409755.685714349</v>
      </c>
      <c r="AH206" s="3" t="e">
        <f t="shared" si="3"/>
        <v>#N/A</v>
      </c>
      <c r="AM206" s="6">
        <v>14600000</v>
      </c>
      <c r="AN206" s="6">
        <v>31800000</v>
      </c>
      <c r="AO206" s="6">
        <v>52800000</v>
      </c>
    </row>
    <row r="207" spans="1:41" ht="15.75" customHeight="1" x14ac:dyDescent="0.25">
      <c r="A207" s="1">
        <v>44383</v>
      </c>
      <c r="B207" s="2">
        <f t="shared" si="0"/>
        <v>130</v>
      </c>
      <c r="C207" s="7"/>
      <c r="D207" s="2" t="e">
        <f t="shared" si="12"/>
        <v>#N/A</v>
      </c>
      <c r="E207" s="2" t="e">
        <f t="shared" si="22"/>
        <v>#N/A</v>
      </c>
      <c r="F207" s="2">
        <v>616943.63713289797</v>
      </c>
      <c r="G207" s="2">
        <f t="shared" si="23"/>
        <v>396582.14285714284</v>
      </c>
      <c r="H207" s="2">
        <f t="shared" si="13"/>
        <v>71237726.571428508</v>
      </c>
      <c r="I207" s="7"/>
      <c r="J207" s="2" t="e">
        <f t="shared" si="14"/>
        <v>#N/A</v>
      </c>
      <c r="K207" s="2" t="e">
        <f t="shared" si="24"/>
        <v>#N/A</v>
      </c>
      <c r="L207" s="2">
        <f t="array" ref="L207">IF(COUNT($C208)=0,IF(COUNT($C207)=1,I207,SUM(L206+LOOKUP(2,1/(ISNUMBER($K$1:$K$194)),$K$1:$K$194))),I207)</f>
        <v>3813131.4285714342</v>
      </c>
      <c r="M207" s="8" t="e">
        <f t="shared" si="27"/>
        <v>#N/A</v>
      </c>
      <c r="N207" s="2" t="e">
        <f t="shared" si="15"/>
        <v>#N/A</v>
      </c>
      <c r="O207" s="2" t="e">
        <f t="shared" si="25"/>
        <v>#N/A</v>
      </c>
      <c r="P207" s="2">
        <v>670008.8992035836</v>
      </c>
      <c r="Q207" s="2">
        <f>IF(P207&gt;Graph!$G$1*1000,Graph!$G$1*1000,P207)</f>
        <v>420000</v>
      </c>
      <c r="R207" s="2">
        <f t="shared" si="16"/>
        <v>75050858</v>
      </c>
      <c r="S207" s="2">
        <f t="shared" si="17"/>
        <v>396582.14285714924</v>
      </c>
      <c r="T207" s="2">
        <f t="shared" si="18"/>
        <v>23417.857142857276</v>
      </c>
      <c r="U207" s="2">
        <f t="shared" si="19"/>
        <v>420000</v>
      </c>
      <c r="V207" s="2">
        <f t="shared" si="28"/>
        <v>37924826.571428522</v>
      </c>
      <c r="W207" s="2">
        <f t="shared" si="20"/>
        <v>396582.14285714179</v>
      </c>
      <c r="X207" s="2">
        <f t="shared" si="6"/>
        <v>23417.857142858207</v>
      </c>
      <c r="Y207" s="2">
        <f t="shared" si="7"/>
        <v>37126031.428571522</v>
      </c>
      <c r="Z207" s="2" t="str">
        <f t="shared" si="8"/>
        <v>MEEP</v>
      </c>
      <c r="AA207" s="2">
        <f>IF(Z207="HERE",Y207,AA206+Graph!$G$1*1000)</f>
        <v>38315777.857142948</v>
      </c>
      <c r="AB207" s="2">
        <f t="shared" si="21"/>
        <v>420000</v>
      </c>
      <c r="AC207" s="2">
        <f t="shared" si="9"/>
        <v>36338497.999999955</v>
      </c>
      <c r="AD207" s="3">
        <f t="shared" si="10"/>
        <v>38315777.857142948</v>
      </c>
      <c r="AE207" s="2">
        <f>IF(AE205&gt;=52800000,52800000,IF(AB186=Graph!G$1*1000,AE206+Graph!G$1*1000,AC207))</f>
        <v>36338497.999999955</v>
      </c>
      <c r="AF207" s="3">
        <f t="shared" si="11"/>
        <v>36338497.999999955</v>
      </c>
      <c r="AG207" s="3">
        <f t="shared" si="26"/>
        <v>34450660.864285775</v>
      </c>
      <c r="AH207" s="3" t="e">
        <f t="shared" si="3"/>
        <v>#N/A</v>
      </c>
      <c r="AM207" s="6">
        <v>14600000</v>
      </c>
      <c r="AN207" s="6">
        <v>31800000</v>
      </c>
      <c r="AO207" s="6">
        <v>52800000</v>
      </c>
    </row>
    <row r="208" spans="1:41" ht="15.75" customHeight="1" x14ac:dyDescent="0.25">
      <c r="A208" s="1">
        <v>44384</v>
      </c>
      <c r="B208" s="2">
        <f t="shared" si="0"/>
        <v>131</v>
      </c>
      <c r="C208" s="7"/>
      <c r="D208" s="2" t="e">
        <f t="shared" si="12"/>
        <v>#N/A</v>
      </c>
      <c r="E208" s="2" t="e">
        <f t="shared" si="22"/>
        <v>#N/A</v>
      </c>
      <c r="F208" s="2">
        <v>618544.85903434455</v>
      </c>
      <c r="G208" s="2">
        <f t="shared" si="23"/>
        <v>396582.14285714284</v>
      </c>
      <c r="H208" s="2">
        <f t="shared" si="13"/>
        <v>71634308.714285657</v>
      </c>
      <c r="I208" s="7"/>
      <c r="J208" s="2" t="e">
        <f t="shared" si="14"/>
        <v>#N/A</v>
      </c>
      <c r="K208" s="2" t="e">
        <f t="shared" si="24"/>
        <v>#N/A</v>
      </c>
      <c r="L208" s="2">
        <f t="array" ref="L208">IF(COUNT($C209)=0,IF(COUNT($C208)=1,I208,SUM(L207+LOOKUP(2,1/(ISNUMBER($K$1:$K$194)),$K$1:$K$194))),I208)</f>
        <v>3836549.2857142915</v>
      </c>
      <c r="M208" s="8" t="e">
        <f t="shared" si="27"/>
        <v>#N/A</v>
      </c>
      <c r="N208" s="2" t="e">
        <f t="shared" si="15"/>
        <v>#N/A</v>
      </c>
      <c r="O208" s="2" t="e">
        <f t="shared" si="25"/>
        <v>#N/A</v>
      </c>
      <c r="P208" s="2">
        <v>671923.79295669496</v>
      </c>
      <c r="Q208" s="2">
        <f>IF(P208&gt;Graph!$G$1*1000,Graph!$G$1*1000,P208)</f>
        <v>420000</v>
      </c>
      <c r="R208" s="2">
        <f t="shared" si="16"/>
        <v>75470858</v>
      </c>
      <c r="S208" s="2">
        <f t="shared" si="17"/>
        <v>396582.14285714924</v>
      </c>
      <c r="T208" s="2">
        <f t="shared" si="18"/>
        <v>23417.857142857276</v>
      </c>
      <c r="U208" s="2">
        <f t="shared" si="19"/>
        <v>420000</v>
      </c>
      <c r="V208" s="2">
        <f t="shared" si="28"/>
        <v>38321408.714285664</v>
      </c>
      <c r="W208" s="2">
        <f t="shared" si="20"/>
        <v>396582.14285714179</v>
      </c>
      <c r="X208" s="2">
        <f t="shared" si="6"/>
        <v>23417.857142858207</v>
      </c>
      <c r="Y208" s="2">
        <f t="shared" si="7"/>
        <v>37149449.28571438</v>
      </c>
      <c r="Z208" s="2" t="str">
        <f t="shared" si="8"/>
        <v>MEEP</v>
      </c>
      <c r="AA208" s="2">
        <f>IF(Z208="HERE",Y208,AA207+Graph!$G$1*1000)</f>
        <v>38735777.857142948</v>
      </c>
      <c r="AB208" s="2">
        <f t="shared" si="21"/>
        <v>420000</v>
      </c>
      <c r="AC208" s="2">
        <f t="shared" si="9"/>
        <v>36338497.999999955</v>
      </c>
      <c r="AD208" s="3">
        <f t="shared" si="10"/>
        <v>38735777.857142948</v>
      </c>
      <c r="AE208" s="2">
        <f>IF(AE206&gt;=52800000,52800000,IF(AB187=Graph!G$1*1000,AE207+Graph!G$1*1000,AC208))</f>
        <v>36338497.999999955</v>
      </c>
      <c r="AF208" s="3">
        <f t="shared" si="11"/>
        <v>36338497.999999955</v>
      </c>
      <c r="AG208" s="3">
        <f t="shared" si="26"/>
        <v>34491566.042857207</v>
      </c>
      <c r="AH208" s="3" t="e">
        <f t="shared" si="3"/>
        <v>#N/A</v>
      </c>
      <c r="AM208" s="6">
        <v>14600000</v>
      </c>
      <c r="AN208" s="6">
        <v>31800000</v>
      </c>
      <c r="AO208" s="6">
        <v>52800000</v>
      </c>
    </row>
    <row r="209" spans="1:41" ht="15.75" customHeight="1" x14ac:dyDescent="0.25">
      <c r="A209" s="1">
        <v>44385</v>
      </c>
      <c r="B209" s="2">
        <f t="shared" si="0"/>
        <v>132</v>
      </c>
      <c r="C209" s="7"/>
      <c r="D209" s="2" t="e">
        <f t="shared" si="12"/>
        <v>#N/A</v>
      </c>
      <c r="E209" s="2" t="e">
        <f t="shared" si="22"/>
        <v>#N/A</v>
      </c>
      <c r="F209" s="2">
        <v>620146.08093579113</v>
      </c>
      <c r="G209" s="2">
        <f t="shared" si="23"/>
        <v>396582.14285714284</v>
      </c>
      <c r="H209" s="2">
        <f t="shared" si="13"/>
        <v>72030890.857142806</v>
      </c>
      <c r="I209" s="7"/>
      <c r="J209" s="2" t="e">
        <f t="shared" si="14"/>
        <v>#N/A</v>
      </c>
      <c r="K209" s="2" t="e">
        <f t="shared" si="24"/>
        <v>#N/A</v>
      </c>
      <c r="L209" s="2">
        <f t="array" ref="L209">IF(COUNT($C210)=0,IF(COUNT($C209)=1,I209,SUM(L208+LOOKUP(2,1/(ISNUMBER($K$1:$K$194)),$K$1:$K$194))),I209)</f>
        <v>3859967.1428571488</v>
      </c>
      <c r="M209" s="8" t="e">
        <f t="shared" si="27"/>
        <v>#N/A</v>
      </c>
      <c r="N209" s="2" t="e">
        <f t="shared" si="15"/>
        <v>#N/A</v>
      </c>
      <c r="O209" s="2" t="e">
        <f t="shared" si="25"/>
        <v>#N/A</v>
      </c>
      <c r="P209" s="2">
        <v>673838.68670980632</v>
      </c>
      <c r="Q209" s="2">
        <f>IF(P209&gt;Graph!$G$1*1000,Graph!$G$1*1000,P209)</f>
        <v>420000</v>
      </c>
      <c r="R209" s="2">
        <f t="shared" si="16"/>
        <v>75890858</v>
      </c>
      <c r="S209" s="2">
        <f t="shared" si="17"/>
        <v>396582.14285714924</v>
      </c>
      <c r="T209" s="2">
        <f t="shared" si="18"/>
        <v>23417.857142857276</v>
      </c>
      <c r="U209" s="2">
        <f t="shared" si="19"/>
        <v>420000</v>
      </c>
      <c r="V209" s="2">
        <f t="shared" si="28"/>
        <v>38717990.857142806</v>
      </c>
      <c r="W209" s="2">
        <f t="shared" si="20"/>
        <v>396582.14285714179</v>
      </c>
      <c r="X209" s="2">
        <f t="shared" si="6"/>
        <v>23417.857142858207</v>
      </c>
      <c r="Y209" s="2">
        <f t="shared" si="7"/>
        <v>37172867.142857239</v>
      </c>
      <c r="Z209" s="2" t="str">
        <f t="shared" si="8"/>
        <v>MEEP</v>
      </c>
      <c r="AA209" s="2">
        <f>IF(Z209="HERE",Y209,AA208+Graph!$G$1*1000)</f>
        <v>39155777.857142948</v>
      </c>
      <c r="AB209" s="2">
        <f t="shared" si="21"/>
        <v>420000</v>
      </c>
      <c r="AC209" s="2">
        <f t="shared" si="9"/>
        <v>36338497.999999955</v>
      </c>
      <c r="AD209" s="3">
        <f t="shared" si="10"/>
        <v>39155777.857142948</v>
      </c>
      <c r="AE209" s="2">
        <f>IF(AE207&gt;=52800000,52800000,IF(AB188=Graph!G$1*1000,AE208+Graph!G$1*1000,AC209))</f>
        <v>36338497.999999955</v>
      </c>
      <c r="AF209" s="3">
        <f t="shared" si="11"/>
        <v>36338497.999999955</v>
      </c>
      <c r="AG209" s="3">
        <f t="shared" si="26"/>
        <v>34532471.22142864</v>
      </c>
      <c r="AH209" s="3" t="e">
        <f t="shared" si="3"/>
        <v>#N/A</v>
      </c>
      <c r="AM209" s="6">
        <v>14600000</v>
      </c>
      <c r="AN209" s="6">
        <v>31800000</v>
      </c>
      <c r="AO209" s="6">
        <v>52800000</v>
      </c>
    </row>
    <row r="210" spans="1:41" ht="15.75" customHeight="1" x14ac:dyDescent="0.25">
      <c r="A210" s="1">
        <v>44386</v>
      </c>
      <c r="B210" s="2">
        <f t="shared" si="0"/>
        <v>133</v>
      </c>
      <c r="C210" s="7"/>
      <c r="D210" s="2" t="e">
        <f t="shared" si="12"/>
        <v>#N/A</v>
      </c>
      <c r="E210" s="2" t="e">
        <f t="shared" si="22"/>
        <v>#N/A</v>
      </c>
      <c r="F210" s="2">
        <v>621747.30283722281</v>
      </c>
      <c r="G210" s="2">
        <f t="shared" si="23"/>
        <v>396582.14285714284</v>
      </c>
      <c r="H210" s="2">
        <f t="shared" si="13"/>
        <v>72427472.999999955</v>
      </c>
      <c r="I210" s="7"/>
      <c r="J210" s="2" t="e">
        <f t="shared" si="14"/>
        <v>#N/A</v>
      </c>
      <c r="K210" s="2" t="e">
        <f t="shared" si="24"/>
        <v>#N/A</v>
      </c>
      <c r="L210" s="2">
        <f t="array" ref="L210">IF(COUNT($C211)=0,IF(COUNT($C210)=1,I210,SUM(L209+LOOKUP(2,1/(ISNUMBER($K$1:$K$194)),$K$1:$K$194))),I210)</f>
        <v>3883385.0000000061</v>
      </c>
      <c r="M210" s="8" t="e">
        <f t="shared" si="27"/>
        <v>#N/A</v>
      </c>
      <c r="N210" s="2" t="e">
        <f t="shared" si="15"/>
        <v>#N/A</v>
      </c>
      <c r="O210" s="2" t="e">
        <f t="shared" si="25"/>
        <v>#N/A</v>
      </c>
      <c r="P210" s="2">
        <v>675753.58046291769</v>
      </c>
      <c r="Q210" s="2">
        <f>IF(P210&gt;Graph!$G$1*1000,Graph!$G$1*1000,P210)</f>
        <v>420000</v>
      </c>
      <c r="R210" s="2">
        <f t="shared" si="16"/>
        <v>76310858</v>
      </c>
      <c r="S210" s="2">
        <f t="shared" si="17"/>
        <v>396582.14285714924</v>
      </c>
      <c r="T210" s="2">
        <f t="shared" si="18"/>
        <v>23417.857142857276</v>
      </c>
      <c r="U210" s="2">
        <f t="shared" si="19"/>
        <v>420000</v>
      </c>
      <c r="V210" s="2">
        <f t="shared" si="28"/>
        <v>39114572.999999948</v>
      </c>
      <c r="W210" s="2">
        <f t="shared" si="20"/>
        <v>396582.14285714179</v>
      </c>
      <c r="X210" s="2">
        <f t="shared" si="6"/>
        <v>23417.857142858207</v>
      </c>
      <c r="Y210" s="2">
        <f t="shared" si="7"/>
        <v>37196285.000000097</v>
      </c>
      <c r="Z210" s="2" t="str">
        <f t="shared" si="8"/>
        <v>MEEP</v>
      </c>
      <c r="AA210" s="2">
        <f>IF(Z210="HERE",Y210,AA209+Graph!$G$1*1000)</f>
        <v>39575777.857142948</v>
      </c>
      <c r="AB210" s="2">
        <f t="shared" si="21"/>
        <v>420000</v>
      </c>
      <c r="AC210" s="2">
        <f t="shared" si="9"/>
        <v>36338497.999999955</v>
      </c>
      <c r="AD210" s="3">
        <f t="shared" si="10"/>
        <v>39575777.857142948</v>
      </c>
      <c r="AE210" s="2">
        <f>IF(AE208&gt;=52800000,52800000,IF(AB189=Graph!G$1*1000,AE209+Graph!G$1*1000,AC210))</f>
        <v>36338497.999999955</v>
      </c>
      <c r="AF210" s="3">
        <f t="shared" si="11"/>
        <v>36338497.999999955</v>
      </c>
      <c r="AG210" s="3">
        <f t="shared" si="26"/>
        <v>34573376.400000066</v>
      </c>
      <c r="AH210" s="3" t="e">
        <f t="shared" si="3"/>
        <v>#N/A</v>
      </c>
      <c r="AM210" s="6">
        <v>14600000</v>
      </c>
      <c r="AN210" s="6">
        <v>31800000</v>
      </c>
      <c r="AO210" s="6">
        <v>52800000</v>
      </c>
    </row>
    <row r="211" spans="1:41" ht="15.75" customHeight="1" x14ac:dyDescent="0.25">
      <c r="A211" s="1">
        <v>44387</v>
      </c>
      <c r="B211" s="2">
        <f t="shared" si="0"/>
        <v>134</v>
      </c>
      <c r="C211" s="7"/>
      <c r="D211" s="2" t="e">
        <f t="shared" si="12"/>
        <v>#N/A</v>
      </c>
      <c r="E211" s="2" t="e">
        <f t="shared" si="22"/>
        <v>#N/A</v>
      </c>
      <c r="F211" s="2">
        <v>623348.5247386694</v>
      </c>
      <c r="G211" s="2">
        <f t="shared" si="23"/>
        <v>396582.14285714284</v>
      </c>
      <c r="H211" s="2">
        <f t="shared" si="13"/>
        <v>72824055.142857105</v>
      </c>
      <c r="I211" s="7"/>
      <c r="J211" s="2" t="e">
        <f t="shared" si="14"/>
        <v>#N/A</v>
      </c>
      <c r="K211" s="2" t="e">
        <f t="shared" si="24"/>
        <v>#N/A</v>
      </c>
      <c r="L211" s="2">
        <f t="array" ref="L211">IF(COUNT($C212)=0,IF(COUNT($C211)=1,I211,SUM(L210+LOOKUP(2,1/(ISNUMBER($K$1:$K$194)),$K$1:$K$194))),I211)</f>
        <v>3906802.8571428633</v>
      </c>
      <c r="M211" s="8" t="e">
        <f t="shared" si="27"/>
        <v>#N/A</v>
      </c>
      <c r="N211" s="2" t="e">
        <f t="shared" si="15"/>
        <v>#N/A</v>
      </c>
      <c r="O211" s="2" t="e">
        <f t="shared" si="25"/>
        <v>#N/A</v>
      </c>
      <c r="P211" s="2">
        <v>677668.47421602905</v>
      </c>
      <c r="Q211" s="2">
        <f>IF(P211&gt;Graph!$G$1*1000,Graph!$G$1*1000,P211)</f>
        <v>420000</v>
      </c>
      <c r="R211" s="2">
        <f t="shared" si="16"/>
        <v>76730858</v>
      </c>
      <c r="S211" s="2">
        <f t="shared" si="17"/>
        <v>396582.14285714924</v>
      </c>
      <c r="T211" s="2">
        <f t="shared" si="18"/>
        <v>23417.857142857276</v>
      </c>
      <c r="U211" s="2">
        <f t="shared" si="19"/>
        <v>420000</v>
      </c>
      <c r="V211" s="2">
        <f t="shared" si="28"/>
        <v>39511155.14285709</v>
      </c>
      <c r="W211" s="2">
        <f t="shared" si="20"/>
        <v>396582.14285714179</v>
      </c>
      <c r="X211" s="2">
        <f t="shared" si="6"/>
        <v>23417.857142858207</v>
      </c>
      <c r="Y211" s="2">
        <f t="shared" si="7"/>
        <v>37219702.857142955</v>
      </c>
      <c r="Z211" s="2" t="str">
        <f t="shared" si="8"/>
        <v>MEEP</v>
      </c>
      <c r="AA211" s="2">
        <f>IF(Z211="HERE",Y211,AA210+Graph!$G$1*1000)</f>
        <v>39995777.857142948</v>
      </c>
      <c r="AB211" s="2">
        <f t="shared" si="21"/>
        <v>420000</v>
      </c>
      <c r="AC211" s="2">
        <f t="shared" si="9"/>
        <v>36338497.999999955</v>
      </c>
      <c r="AD211" s="3">
        <f t="shared" si="10"/>
        <v>39995777.857142948</v>
      </c>
      <c r="AE211" s="2">
        <f>IF(AE209&gt;=52800000,52800000,IF(AB190=Graph!G$1*1000,AE210+Graph!G$1*1000,AC211))</f>
        <v>36338497.999999955</v>
      </c>
      <c r="AF211" s="3">
        <f t="shared" si="11"/>
        <v>36338497.999999955</v>
      </c>
      <c r="AG211" s="3">
        <f t="shared" si="26"/>
        <v>34614281.578571498</v>
      </c>
      <c r="AH211" s="3" t="e">
        <f t="shared" si="3"/>
        <v>#N/A</v>
      </c>
      <c r="AM211" s="6">
        <v>14600000</v>
      </c>
      <c r="AN211" s="6">
        <v>31800000</v>
      </c>
      <c r="AO211" s="6">
        <v>52800000</v>
      </c>
    </row>
    <row r="212" spans="1:41" ht="15.75" customHeight="1" x14ac:dyDescent="0.25">
      <c r="A212" s="1">
        <v>44388</v>
      </c>
      <c r="B212" s="2">
        <f t="shared" si="0"/>
        <v>135</v>
      </c>
      <c r="C212" s="7"/>
      <c r="D212" s="2" t="e">
        <f t="shared" si="12"/>
        <v>#N/A</v>
      </c>
      <c r="E212" s="2" t="e">
        <f t="shared" si="22"/>
        <v>#N/A</v>
      </c>
      <c r="F212" s="2">
        <v>624949.74664011598</v>
      </c>
      <c r="G212" s="2">
        <f t="shared" si="23"/>
        <v>396582.14285714284</v>
      </c>
      <c r="H212" s="2">
        <f t="shared" si="13"/>
        <v>73220637.285714254</v>
      </c>
      <c r="I212" s="7"/>
      <c r="J212" s="2" t="e">
        <f t="shared" si="14"/>
        <v>#N/A</v>
      </c>
      <c r="K212" s="2" t="e">
        <f t="shared" si="24"/>
        <v>#N/A</v>
      </c>
      <c r="L212" s="2">
        <f t="array" ref="L212">IF(COUNT($C213)=0,IF(COUNT($C212)=1,I212,SUM(L211+LOOKUP(2,1/(ISNUMBER($K$1:$K$194)),$K$1:$K$194))),I212)</f>
        <v>3930220.7142857206</v>
      </c>
      <c r="M212" s="8" t="e">
        <f t="shared" si="27"/>
        <v>#N/A</v>
      </c>
      <c r="N212" s="2" t="e">
        <f t="shared" si="15"/>
        <v>#N/A</v>
      </c>
      <c r="O212" s="2" t="e">
        <f t="shared" si="25"/>
        <v>#N/A</v>
      </c>
      <c r="P212" s="2">
        <v>679583.36796914041</v>
      </c>
      <c r="Q212" s="2">
        <f>IF(P212&gt;Graph!$G$1*1000,Graph!$G$1*1000,P212)</f>
        <v>420000</v>
      </c>
      <c r="R212" s="2">
        <f t="shared" si="16"/>
        <v>77150858</v>
      </c>
      <c r="S212" s="2">
        <f t="shared" si="17"/>
        <v>396582.14285714924</v>
      </c>
      <c r="T212" s="2">
        <f t="shared" si="18"/>
        <v>23417.857142857276</v>
      </c>
      <c r="U212" s="2">
        <f t="shared" si="19"/>
        <v>420000</v>
      </c>
      <c r="V212" s="2">
        <f t="shared" si="28"/>
        <v>39907737.285714231</v>
      </c>
      <c r="W212" s="2">
        <f t="shared" si="20"/>
        <v>396582.14285714179</v>
      </c>
      <c r="X212" s="2">
        <f t="shared" si="6"/>
        <v>23417.857142858207</v>
      </c>
      <c r="Y212" s="2">
        <f t="shared" si="7"/>
        <v>37243120.714285813</v>
      </c>
      <c r="Z212" s="2" t="str">
        <f t="shared" si="8"/>
        <v>MEEP</v>
      </c>
      <c r="AA212" s="2">
        <f>IF(Z212="HERE",Y212,AA211+Graph!$G$1*1000)</f>
        <v>40415777.857142948</v>
      </c>
      <c r="AB212" s="2">
        <f t="shared" si="21"/>
        <v>420000</v>
      </c>
      <c r="AC212" s="2">
        <f t="shared" si="9"/>
        <v>36338497.999999955</v>
      </c>
      <c r="AD212" s="3">
        <f t="shared" si="10"/>
        <v>40415777.857142948</v>
      </c>
      <c r="AE212" s="2">
        <f>IF(AE210&gt;=52800000,52800000,IF(AB191=Graph!G$1*1000,AE211+Graph!G$1*1000,AC212))</f>
        <v>36338497.999999955</v>
      </c>
      <c r="AF212" s="3">
        <f t="shared" si="11"/>
        <v>36338497.999999955</v>
      </c>
      <c r="AG212" s="3">
        <f t="shared" si="26"/>
        <v>34655186.757142924</v>
      </c>
      <c r="AH212" s="3" t="e">
        <f t="shared" si="3"/>
        <v>#N/A</v>
      </c>
      <c r="AM212" s="6">
        <v>14600000</v>
      </c>
      <c r="AN212" s="6">
        <v>31800000</v>
      </c>
      <c r="AO212" s="6">
        <v>52800000</v>
      </c>
    </row>
    <row r="213" spans="1:41" ht="15.75" customHeight="1" x14ac:dyDescent="0.25">
      <c r="A213" s="1">
        <v>44389</v>
      </c>
      <c r="B213" s="2">
        <f t="shared" si="0"/>
        <v>136</v>
      </c>
      <c r="C213" s="7"/>
      <c r="D213" s="2" t="e">
        <f t="shared" si="12"/>
        <v>#N/A</v>
      </c>
      <c r="E213" s="2" t="e">
        <f t="shared" si="22"/>
        <v>#N/A</v>
      </c>
      <c r="F213" s="2">
        <v>626550.96854156256</v>
      </c>
      <c r="G213" s="2">
        <f t="shared" si="23"/>
        <v>396582.14285714284</v>
      </c>
      <c r="H213" s="2">
        <f t="shared" si="13"/>
        <v>73617219.428571403</v>
      </c>
      <c r="I213" s="7"/>
      <c r="J213" s="2" t="e">
        <f t="shared" si="14"/>
        <v>#N/A</v>
      </c>
      <c r="K213" s="2" t="e">
        <f t="shared" si="24"/>
        <v>#N/A</v>
      </c>
      <c r="L213" s="2">
        <f t="array" ref="L213">IF(COUNT($C214)=0,IF(COUNT($C213)=1,I213,SUM(L212+LOOKUP(2,1/(ISNUMBER($K$1:$K$194)),$K$1:$K$194))),I213)</f>
        <v>3953638.5714285779</v>
      </c>
      <c r="M213" s="8" t="e">
        <f t="shared" si="27"/>
        <v>#N/A</v>
      </c>
      <c r="N213" s="2" t="e">
        <f t="shared" si="15"/>
        <v>#N/A</v>
      </c>
      <c r="O213" s="2" t="e">
        <f t="shared" si="25"/>
        <v>#N/A</v>
      </c>
      <c r="P213" s="2">
        <v>681498.26172225177</v>
      </c>
      <c r="Q213" s="2">
        <f>IF(P213&gt;Graph!$G$1*1000,Graph!$G$1*1000,P213)</f>
        <v>420000</v>
      </c>
      <c r="R213" s="2">
        <f t="shared" si="16"/>
        <v>77570858</v>
      </c>
      <c r="S213" s="2">
        <f t="shared" si="17"/>
        <v>396582.14285714924</v>
      </c>
      <c r="T213" s="2">
        <f t="shared" si="18"/>
        <v>23417.857142857276</v>
      </c>
      <c r="U213" s="2">
        <f t="shared" si="19"/>
        <v>420000</v>
      </c>
      <c r="V213" s="2">
        <f t="shared" si="28"/>
        <v>40304319.428571373</v>
      </c>
      <c r="W213" s="2">
        <f t="shared" si="20"/>
        <v>396582.14285714179</v>
      </c>
      <c r="X213" s="2">
        <f t="shared" si="6"/>
        <v>23417.857142858207</v>
      </c>
      <c r="Y213" s="2">
        <f t="shared" si="7"/>
        <v>37266538.571428671</v>
      </c>
      <c r="Z213" s="2" t="str">
        <f t="shared" si="8"/>
        <v>MEEP</v>
      </c>
      <c r="AA213" s="2">
        <f>IF(Z213="HERE",Y213,AA212+Graph!$G$1*1000)</f>
        <v>40835777.857142948</v>
      </c>
      <c r="AB213" s="2">
        <f t="shared" si="21"/>
        <v>420000</v>
      </c>
      <c r="AC213" s="2">
        <f t="shared" si="9"/>
        <v>36338497.999999955</v>
      </c>
      <c r="AD213" s="3">
        <f t="shared" si="10"/>
        <v>40835777.857142948</v>
      </c>
      <c r="AE213" s="2">
        <f>IF(AE211&gt;=52800000,52800000,IF(AB192=Graph!G$1*1000,AE212+Graph!G$1*1000,AC213))</f>
        <v>36338497.999999955</v>
      </c>
      <c r="AF213" s="3">
        <f t="shared" si="11"/>
        <v>36338497.999999955</v>
      </c>
      <c r="AG213" s="3">
        <f t="shared" si="26"/>
        <v>34696091.935714357</v>
      </c>
      <c r="AH213" s="3" t="e">
        <f t="shared" si="3"/>
        <v>#N/A</v>
      </c>
      <c r="AM213" s="6">
        <v>14600000</v>
      </c>
      <c r="AN213" s="6">
        <v>31800000</v>
      </c>
      <c r="AO213" s="6">
        <v>52800000</v>
      </c>
    </row>
    <row r="214" spans="1:41" ht="15.75" customHeight="1" x14ac:dyDescent="0.25">
      <c r="A214" s="1">
        <v>44390</v>
      </c>
      <c r="B214" s="2">
        <f t="shared" si="0"/>
        <v>137</v>
      </c>
      <c r="C214" s="7"/>
      <c r="D214" s="2" t="e">
        <f t="shared" si="12"/>
        <v>#N/A</v>
      </c>
      <c r="E214" s="2" t="e">
        <f t="shared" si="22"/>
        <v>#N/A</v>
      </c>
      <c r="F214" s="2">
        <v>628152.19044300914</v>
      </c>
      <c r="G214" s="2">
        <f t="shared" si="23"/>
        <v>396582.14285714284</v>
      </c>
      <c r="H214" s="2">
        <f t="shared" si="13"/>
        <v>74013801.571428552</v>
      </c>
      <c r="I214" s="7"/>
      <c r="J214" s="2" t="e">
        <f t="shared" si="14"/>
        <v>#N/A</v>
      </c>
      <c r="K214" s="2" t="e">
        <f t="shared" si="24"/>
        <v>#N/A</v>
      </c>
      <c r="L214" s="2">
        <f t="array" ref="L214">IF(COUNT($C215)=0,IF(COUNT($C214)=1,I214,SUM(L213+LOOKUP(2,1/(ISNUMBER($K$1:$K$194)),$K$1:$K$194))),I214)</f>
        <v>3977056.4285714352</v>
      </c>
      <c r="M214" s="8" t="e">
        <f t="shared" si="27"/>
        <v>#N/A</v>
      </c>
      <c r="N214" s="2" t="e">
        <f t="shared" si="15"/>
        <v>#N/A</v>
      </c>
      <c r="O214" s="2" t="e">
        <f t="shared" si="25"/>
        <v>#N/A</v>
      </c>
      <c r="P214" s="2">
        <v>683413.15547536314</v>
      </c>
      <c r="Q214" s="2">
        <f>IF(P214&gt;Graph!$G$1*1000,Graph!$G$1*1000,P214)</f>
        <v>420000</v>
      </c>
      <c r="R214" s="2">
        <f t="shared" si="16"/>
        <v>77990858</v>
      </c>
      <c r="S214" s="2">
        <f t="shared" si="17"/>
        <v>396582.14285714924</v>
      </c>
      <c r="T214" s="2">
        <f t="shared" si="18"/>
        <v>23417.857142857276</v>
      </c>
      <c r="U214" s="2">
        <f t="shared" si="19"/>
        <v>420000</v>
      </c>
      <c r="V214" s="2">
        <f t="shared" si="28"/>
        <v>40700901.571428515</v>
      </c>
      <c r="W214" s="2">
        <f t="shared" si="20"/>
        <v>396582.14285714179</v>
      </c>
      <c r="X214" s="2">
        <f t="shared" si="6"/>
        <v>23417.857142858207</v>
      </c>
      <c r="Y214" s="2">
        <f t="shared" si="7"/>
        <v>37289956.42857153</v>
      </c>
      <c r="Z214" s="2" t="str">
        <f t="shared" si="8"/>
        <v>MEEP</v>
      </c>
      <c r="AA214" s="2">
        <f>IF(Z214="HERE",Y214,AA213+Graph!$G$1*1000)</f>
        <v>41255777.857142948</v>
      </c>
      <c r="AB214" s="2">
        <f t="shared" si="21"/>
        <v>420000</v>
      </c>
      <c r="AC214" s="2">
        <f t="shared" si="9"/>
        <v>36338497.999999955</v>
      </c>
      <c r="AD214" s="3">
        <f t="shared" si="10"/>
        <v>41255777.857142948</v>
      </c>
      <c r="AE214" s="2">
        <f>IF(AE212&gt;=52800000,52800000,IF(AB193=Graph!G$1*1000,AE213+Graph!G$1*1000,AC214))</f>
        <v>36338497.999999955</v>
      </c>
      <c r="AF214" s="3">
        <f t="shared" si="11"/>
        <v>36338497.999999955</v>
      </c>
      <c r="AG214" s="3">
        <f t="shared" si="26"/>
        <v>34736997.114285782</v>
      </c>
      <c r="AH214" s="3" t="e">
        <f t="shared" si="3"/>
        <v>#N/A</v>
      </c>
      <c r="AM214" s="6">
        <v>14600000</v>
      </c>
      <c r="AN214" s="6">
        <v>31800000</v>
      </c>
      <c r="AO214" s="6">
        <v>52800000</v>
      </c>
    </row>
    <row r="215" spans="1:41" ht="15.75" customHeight="1" x14ac:dyDescent="0.25">
      <c r="A215" s="1">
        <v>44391</v>
      </c>
      <c r="B215" s="2">
        <f t="shared" si="0"/>
        <v>138</v>
      </c>
      <c r="C215" s="7"/>
      <c r="D215" s="2" t="e">
        <f t="shared" si="12"/>
        <v>#N/A</v>
      </c>
      <c r="E215" s="2" t="e">
        <f t="shared" si="22"/>
        <v>#N/A</v>
      </c>
      <c r="F215" s="2">
        <v>629753.41234444082</v>
      </c>
      <c r="G215" s="2">
        <f t="shared" si="23"/>
        <v>396582.14285714284</v>
      </c>
      <c r="H215" s="2">
        <f t="shared" si="13"/>
        <v>74410383.714285702</v>
      </c>
      <c r="I215" s="7"/>
      <c r="J215" s="2" t="e">
        <f t="shared" si="14"/>
        <v>#N/A</v>
      </c>
      <c r="K215" s="2" t="e">
        <f t="shared" si="24"/>
        <v>#N/A</v>
      </c>
      <c r="L215" s="2">
        <f t="array" ref="L215">IF(COUNT($C216)=0,IF(COUNT($C215)=1,I215,SUM(L214+LOOKUP(2,1/(ISNUMBER($K$1:$K$194)),$K$1:$K$194))),I215)</f>
        <v>4000474.2857142924</v>
      </c>
      <c r="M215" s="8" t="e">
        <f t="shared" si="27"/>
        <v>#N/A</v>
      </c>
      <c r="N215" s="2" t="e">
        <f t="shared" si="15"/>
        <v>#N/A</v>
      </c>
      <c r="O215" s="2" t="e">
        <f t="shared" si="25"/>
        <v>#N/A</v>
      </c>
      <c r="P215" s="2">
        <v>685328.0492284745</v>
      </c>
      <c r="Q215" s="2">
        <f>IF(P215&gt;Graph!$G$1*1000,Graph!$G$1*1000,P215)</f>
        <v>420000</v>
      </c>
      <c r="R215" s="2">
        <f t="shared" si="16"/>
        <v>78410858</v>
      </c>
      <c r="S215" s="2">
        <f t="shared" si="17"/>
        <v>396582.14285714924</v>
      </c>
      <c r="T215" s="2">
        <f t="shared" si="18"/>
        <v>23417.857142857276</v>
      </c>
      <c r="U215" s="2">
        <f t="shared" si="19"/>
        <v>420000</v>
      </c>
      <c r="V215" s="2">
        <f t="shared" si="28"/>
        <v>41097483.714285657</v>
      </c>
      <c r="W215" s="2">
        <f t="shared" si="20"/>
        <v>396582.14285714179</v>
      </c>
      <c r="X215" s="2">
        <f t="shared" si="6"/>
        <v>23417.857142858207</v>
      </c>
      <c r="Y215" s="2">
        <f t="shared" si="7"/>
        <v>37313374.285714388</v>
      </c>
      <c r="Z215" s="2" t="str">
        <f t="shared" si="8"/>
        <v>MEEP</v>
      </c>
      <c r="AA215" s="2">
        <f>IF(Z215="HERE",Y215,AA214+Graph!$G$1*1000)</f>
        <v>41675777.857142948</v>
      </c>
      <c r="AB215" s="2">
        <f t="shared" si="21"/>
        <v>420000</v>
      </c>
      <c r="AC215" s="2">
        <f t="shared" si="9"/>
        <v>36338497.999999955</v>
      </c>
      <c r="AD215" s="3">
        <f t="shared" si="10"/>
        <v>41675777.857142948</v>
      </c>
      <c r="AE215" s="2">
        <f>IF(AE213&gt;=52800000,52800000,IF(AB194=Graph!G$1*1000,AE214+Graph!G$1*1000,AC215))</f>
        <v>36338497.999999955</v>
      </c>
      <c r="AF215" s="3">
        <f t="shared" si="11"/>
        <v>36338497.999999955</v>
      </c>
      <c r="AG215" s="3">
        <f t="shared" si="26"/>
        <v>34777902.292857215</v>
      </c>
      <c r="AH215" s="3" t="e">
        <f t="shared" si="3"/>
        <v>#N/A</v>
      </c>
      <c r="AM215" s="6">
        <v>14600000</v>
      </c>
      <c r="AN215" s="6">
        <v>31800000</v>
      </c>
      <c r="AO215" s="6">
        <v>52800000</v>
      </c>
    </row>
    <row r="216" spans="1:41" ht="15.75" customHeight="1" x14ac:dyDescent="0.25">
      <c r="A216" s="1">
        <v>44392</v>
      </c>
      <c r="B216" s="2">
        <f t="shared" si="0"/>
        <v>139</v>
      </c>
      <c r="C216" s="7"/>
      <c r="D216" s="2" t="e">
        <f t="shared" si="12"/>
        <v>#N/A</v>
      </c>
      <c r="E216" s="2" t="e">
        <f t="shared" si="22"/>
        <v>#N/A</v>
      </c>
      <c r="F216" s="2">
        <v>631354.6342458874</v>
      </c>
      <c r="G216" s="2">
        <f t="shared" si="23"/>
        <v>396582.14285714284</v>
      </c>
      <c r="H216" s="2">
        <f t="shared" si="13"/>
        <v>74806965.857142851</v>
      </c>
      <c r="I216" s="7"/>
      <c r="J216" s="2" t="e">
        <f t="shared" si="14"/>
        <v>#N/A</v>
      </c>
      <c r="K216" s="2" t="e">
        <f t="shared" si="24"/>
        <v>#N/A</v>
      </c>
      <c r="L216" s="2">
        <f t="array" ref="L216">IF(COUNT($C217)=0,IF(COUNT($C216)=1,I216,SUM(L215+LOOKUP(2,1/(ISNUMBER($K$1:$K$194)),$K$1:$K$194))),I216)</f>
        <v>4023892.1428571497</v>
      </c>
      <c r="M216" s="8" t="e">
        <f t="shared" si="27"/>
        <v>#N/A</v>
      </c>
      <c r="N216" s="2" t="e">
        <f t="shared" si="15"/>
        <v>#N/A</v>
      </c>
      <c r="O216" s="2" t="e">
        <f t="shared" si="25"/>
        <v>#N/A</v>
      </c>
      <c r="P216" s="2">
        <v>687242.94298158586</v>
      </c>
      <c r="Q216" s="2">
        <f>IF(P216&gt;Graph!$G$1*1000,Graph!$G$1*1000,P216)</f>
        <v>420000</v>
      </c>
      <c r="R216" s="2">
        <f t="shared" si="16"/>
        <v>78830858</v>
      </c>
      <c r="S216" s="2">
        <f t="shared" si="17"/>
        <v>396582.14285714924</v>
      </c>
      <c r="T216" s="2">
        <f t="shared" si="18"/>
        <v>23417.857142857276</v>
      </c>
      <c r="U216" s="2">
        <f t="shared" si="19"/>
        <v>420000</v>
      </c>
      <c r="V216" s="2">
        <f t="shared" si="28"/>
        <v>41494065.857142799</v>
      </c>
      <c r="W216" s="2">
        <f t="shared" si="20"/>
        <v>396582.14285714179</v>
      </c>
      <c r="X216" s="2">
        <f t="shared" si="6"/>
        <v>23417.857142858207</v>
      </c>
      <c r="Y216" s="2">
        <f t="shared" si="7"/>
        <v>37336792.142857246</v>
      </c>
      <c r="Z216" s="2" t="str">
        <f t="shared" si="8"/>
        <v>MEEP</v>
      </c>
      <c r="AA216" s="2">
        <f>IF(Z216="HERE",Y216,AA215+Graph!$G$1*1000)</f>
        <v>42095777.857142948</v>
      </c>
      <c r="AB216" s="2">
        <f t="shared" si="21"/>
        <v>420000</v>
      </c>
      <c r="AC216" s="2">
        <f t="shared" si="9"/>
        <v>36338497.999999955</v>
      </c>
      <c r="AD216" s="3">
        <f t="shared" si="10"/>
        <v>42095777.857142948</v>
      </c>
      <c r="AE216" s="2">
        <f>IF(AE214&gt;=52800000,52800000,IF(AB195=Graph!G$1*1000,AE215+Graph!G$1*1000,AC216))</f>
        <v>36338497.999999955</v>
      </c>
      <c r="AF216" s="3">
        <f t="shared" si="11"/>
        <v>36338497.999999955</v>
      </c>
      <c r="AG216" s="3">
        <f t="shared" si="26"/>
        <v>34818807.471428648</v>
      </c>
      <c r="AH216" s="3" t="e">
        <f t="shared" si="3"/>
        <v>#N/A</v>
      </c>
      <c r="AM216" s="6">
        <v>14600000</v>
      </c>
      <c r="AN216" s="6">
        <v>31800000</v>
      </c>
      <c r="AO216" s="6">
        <v>52800000</v>
      </c>
    </row>
    <row r="217" spans="1:41" ht="15.75" customHeight="1" x14ac:dyDescent="0.25">
      <c r="A217" s="1">
        <v>44393</v>
      </c>
      <c r="B217" s="2">
        <f t="shared" si="0"/>
        <v>140</v>
      </c>
      <c r="C217" s="7"/>
      <c r="D217" s="2" t="e">
        <f t="shared" si="12"/>
        <v>#N/A</v>
      </c>
      <c r="E217" s="2" t="e">
        <f t="shared" si="22"/>
        <v>#N/A</v>
      </c>
      <c r="F217" s="2">
        <v>632955.85614733398</v>
      </c>
      <c r="G217" s="2">
        <f t="shared" si="23"/>
        <v>396582.14285714284</v>
      </c>
      <c r="H217" s="2">
        <f t="shared" si="13"/>
        <v>75203548</v>
      </c>
      <c r="I217" s="7"/>
      <c r="J217" s="2" t="e">
        <f t="shared" si="14"/>
        <v>#N/A</v>
      </c>
      <c r="K217" s="2" t="e">
        <f t="shared" si="24"/>
        <v>#N/A</v>
      </c>
      <c r="L217" s="2">
        <f t="array" ref="L217">IF(COUNT($C218)=0,IF(COUNT($C217)=1,I217,SUM(L216+LOOKUP(2,1/(ISNUMBER($K$1:$K$194)),$K$1:$K$194))),I217)</f>
        <v>4047310.000000007</v>
      </c>
      <c r="M217" s="8" t="e">
        <f t="shared" si="27"/>
        <v>#N/A</v>
      </c>
      <c r="N217" s="2" t="e">
        <f t="shared" si="15"/>
        <v>#N/A</v>
      </c>
      <c r="O217" s="2" t="e">
        <f t="shared" si="25"/>
        <v>#N/A</v>
      </c>
      <c r="P217" s="2">
        <v>689157.83673469722</v>
      </c>
      <c r="Q217" s="2">
        <f>IF(P217&gt;Graph!$G$1*1000,Graph!$G$1*1000,P217)</f>
        <v>420000</v>
      </c>
      <c r="R217" s="2">
        <f t="shared" si="16"/>
        <v>79250858</v>
      </c>
      <c r="S217" s="2">
        <f t="shared" si="17"/>
        <v>396582.14285714924</v>
      </c>
      <c r="T217" s="2">
        <f t="shared" si="18"/>
        <v>23417.857142857276</v>
      </c>
      <c r="U217" s="2">
        <f t="shared" si="19"/>
        <v>420000</v>
      </c>
      <c r="V217" s="2">
        <f t="shared" si="28"/>
        <v>41890647.99999994</v>
      </c>
      <c r="W217" s="2">
        <f t="shared" si="20"/>
        <v>396582.14285714179</v>
      </c>
      <c r="X217" s="2">
        <f t="shared" si="6"/>
        <v>23417.857142858207</v>
      </c>
      <c r="Y217" s="2">
        <f t="shared" si="7"/>
        <v>37360210.000000104</v>
      </c>
      <c r="Z217" s="2" t="str">
        <f t="shared" si="8"/>
        <v>MEEP</v>
      </c>
      <c r="AA217" s="2">
        <f>IF(Z217="HERE",Y217,AA216+Graph!$G$1*1000)</f>
        <v>42515777.857142948</v>
      </c>
      <c r="AB217" s="2">
        <f t="shared" si="21"/>
        <v>420000</v>
      </c>
      <c r="AC217" s="2">
        <f t="shared" si="9"/>
        <v>36338497.999999955</v>
      </c>
      <c r="AD217" s="3">
        <f t="shared" si="10"/>
        <v>42515777.857142948</v>
      </c>
      <c r="AE217" s="2">
        <f>IF(AE215&gt;=52800000,52800000,IF(AB196=Graph!G$1*1000,AE216+Graph!G$1*1000,AC217))</f>
        <v>36338497.999999955</v>
      </c>
      <c r="AF217" s="3">
        <f t="shared" si="11"/>
        <v>36338497.999999955</v>
      </c>
      <c r="AG217" s="3">
        <f t="shared" si="26"/>
        <v>34859712.650000073</v>
      </c>
      <c r="AH217" s="3" t="e">
        <f t="shared" si="3"/>
        <v>#N/A</v>
      </c>
      <c r="AM217" s="6">
        <v>14600000</v>
      </c>
      <c r="AN217" s="6">
        <v>31800000</v>
      </c>
      <c r="AO217" s="6">
        <v>52800000</v>
      </c>
    </row>
    <row r="218" spans="1:41" ht="15.75" customHeight="1" x14ac:dyDescent="0.25">
      <c r="A218" s="1">
        <v>44394</v>
      </c>
      <c r="B218" s="2">
        <f t="shared" si="0"/>
        <v>141</v>
      </c>
      <c r="C218" s="7"/>
      <c r="D218" s="2" t="e">
        <f t="shared" si="12"/>
        <v>#N/A</v>
      </c>
      <c r="E218" s="2" t="e">
        <f t="shared" si="22"/>
        <v>#N/A</v>
      </c>
      <c r="F218" s="2">
        <v>634557.07804878056</v>
      </c>
      <c r="G218" s="2">
        <f t="shared" si="23"/>
        <v>396582.14285714284</v>
      </c>
      <c r="H218" s="2">
        <f t="shared" si="13"/>
        <v>75600130.142857149</v>
      </c>
      <c r="I218" s="7"/>
      <c r="J218" s="2" t="e">
        <f t="shared" si="14"/>
        <v>#N/A</v>
      </c>
      <c r="K218" s="2" t="e">
        <f t="shared" si="24"/>
        <v>#N/A</v>
      </c>
      <c r="L218" s="2">
        <f t="array" ref="L218">IF(COUNT($C219)=0,IF(COUNT($C218)=1,I218,SUM(L217+LOOKUP(2,1/(ISNUMBER($K$1:$K$194)),$K$1:$K$194))),I218)</f>
        <v>4070727.8571428643</v>
      </c>
      <c r="M218" s="8" t="e">
        <f t="shared" si="27"/>
        <v>#N/A</v>
      </c>
      <c r="N218" s="2" t="e">
        <f t="shared" si="15"/>
        <v>#N/A</v>
      </c>
      <c r="O218" s="2" t="e">
        <f t="shared" si="25"/>
        <v>#N/A</v>
      </c>
      <c r="P218" s="2">
        <v>691072.73048780859</v>
      </c>
      <c r="Q218" s="2">
        <f>IF(P218&gt;Graph!$G$1*1000,Graph!$G$1*1000,P218)</f>
        <v>420000</v>
      </c>
      <c r="R218" s="2">
        <f t="shared" si="16"/>
        <v>79670858</v>
      </c>
      <c r="S218" s="2">
        <f t="shared" si="17"/>
        <v>396582.14285714924</v>
      </c>
      <c r="T218" s="2">
        <f t="shared" si="18"/>
        <v>23417.857142857276</v>
      </c>
      <c r="U218" s="2">
        <f t="shared" si="19"/>
        <v>420000</v>
      </c>
      <c r="V218" s="2">
        <f t="shared" si="28"/>
        <v>42287230.142857082</v>
      </c>
      <c r="W218" s="2">
        <f t="shared" si="20"/>
        <v>396582.14285714179</v>
      </c>
      <c r="X218" s="2">
        <f t="shared" si="6"/>
        <v>23417.857142858207</v>
      </c>
      <c r="Y218" s="2">
        <f t="shared" si="7"/>
        <v>37383627.857142963</v>
      </c>
      <c r="Z218" s="2" t="str">
        <f t="shared" si="8"/>
        <v>MEEP</v>
      </c>
      <c r="AA218" s="2">
        <f>IF(Z218="HERE",Y218,AA217+Graph!$G$1*1000)</f>
        <v>42935777.857142948</v>
      </c>
      <c r="AB218" s="2">
        <f t="shared" si="21"/>
        <v>420000</v>
      </c>
      <c r="AC218" s="2">
        <f t="shared" si="9"/>
        <v>36338497.999999955</v>
      </c>
      <c r="AD218" s="3">
        <f t="shared" si="10"/>
        <v>42935777.857142948</v>
      </c>
      <c r="AE218" s="2">
        <f>IF(AE216&gt;=52800000,52800000,IF(AB197=Graph!G$1*1000,AE217+Graph!G$1*1000,AC218))</f>
        <v>36338497.999999955</v>
      </c>
      <c r="AF218" s="3">
        <f t="shared" si="11"/>
        <v>36338497.999999955</v>
      </c>
      <c r="AG218" s="3">
        <f t="shared" si="26"/>
        <v>34900617.828571498</v>
      </c>
      <c r="AH218" s="3" t="e">
        <f t="shared" si="3"/>
        <v>#N/A</v>
      </c>
      <c r="AM218" s="6">
        <v>14600000</v>
      </c>
      <c r="AN218" s="6">
        <v>31800000</v>
      </c>
      <c r="AO218" s="6">
        <v>52800000</v>
      </c>
    </row>
    <row r="219" spans="1:41" ht="15.75" customHeight="1" x14ac:dyDescent="0.25">
      <c r="A219" s="1">
        <v>44395</v>
      </c>
      <c r="B219" s="2">
        <f t="shared" si="0"/>
        <v>142</v>
      </c>
      <c r="C219" s="7"/>
      <c r="D219" s="2" t="e">
        <f t="shared" si="12"/>
        <v>#N/A</v>
      </c>
      <c r="E219" s="2" t="e">
        <f t="shared" si="22"/>
        <v>#N/A</v>
      </c>
      <c r="F219" s="2">
        <v>636158.29995022714</v>
      </c>
      <c r="G219" s="2">
        <f t="shared" si="23"/>
        <v>396582.14285714284</v>
      </c>
      <c r="H219" s="2">
        <f t="shared" si="13"/>
        <v>75996712.285714298</v>
      </c>
      <c r="I219" s="7"/>
      <c r="J219" s="2" t="e">
        <f t="shared" si="14"/>
        <v>#N/A</v>
      </c>
      <c r="K219" s="2" t="e">
        <f t="shared" si="24"/>
        <v>#N/A</v>
      </c>
      <c r="L219" s="2">
        <f t="array" ref="L219">IF(COUNT($C220)=0,IF(COUNT($C219)=1,I219,SUM(L218+LOOKUP(2,1/(ISNUMBER($K$1:$K$194)),$K$1:$K$194))),I219)</f>
        <v>4094145.7142857215</v>
      </c>
      <c r="M219" s="8" t="e">
        <f t="shared" si="27"/>
        <v>#N/A</v>
      </c>
      <c r="N219" s="2" t="e">
        <f t="shared" si="15"/>
        <v>#N/A</v>
      </c>
      <c r="O219" s="2" t="e">
        <f t="shared" si="25"/>
        <v>#N/A</v>
      </c>
      <c r="P219" s="2">
        <v>692987.62424091995</v>
      </c>
      <c r="Q219" s="2">
        <f>IF(P219&gt;Graph!$G$1*1000,Graph!$G$1*1000,P219)</f>
        <v>420000</v>
      </c>
      <c r="R219" s="2">
        <f t="shared" si="16"/>
        <v>80090858</v>
      </c>
      <c r="S219" s="2">
        <f t="shared" si="17"/>
        <v>396582.14285714924</v>
      </c>
      <c r="T219" s="2">
        <f t="shared" si="18"/>
        <v>23417.857142857276</v>
      </c>
      <c r="U219" s="2">
        <f t="shared" si="19"/>
        <v>420000</v>
      </c>
      <c r="V219" s="2">
        <f t="shared" si="28"/>
        <v>42683812.285714224</v>
      </c>
      <c r="W219" s="2">
        <f t="shared" si="20"/>
        <v>396582.14285714179</v>
      </c>
      <c r="X219" s="2">
        <f t="shared" si="6"/>
        <v>23417.857142858207</v>
      </c>
      <c r="Y219" s="2">
        <f t="shared" si="7"/>
        <v>37407045.714285821</v>
      </c>
      <c r="Z219" s="2" t="str">
        <f t="shared" si="8"/>
        <v>MEEP</v>
      </c>
      <c r="AA219" s="2">
        <f>IF(Z219="HERE",Y219,AA218+Graph!$G$1*1000)</f>
        <v>43355777.857142948</v>
      </c>
      <c r="AB219" s="2">
        <f t="shared" si="21"/>
        <v>420000</v>
      </c>
      <c r="AC219" s="2">
        <f t="shared" si="9"/>
        <v>36338497.999999955</v>
      </c>
      <c r="AD219" s="3">
        <f t="shared" si="10"/>
        <v>43355777.857142948</v>
      </c>
      <c r="AE219" s="2">
        <f>IF(AE217&gt;=52800000,52800000,IF(AB198=Graph!G$1*1000,AE218+Graph!G$1*1000,AC219))</f>
        <v>36338497.999999955</v>
      </c>
      <c r="AF219" s="3">
        <f t="shared" si="11"/>
        <v>36338497.999999955</v>
      </c>
      <c r="AG219" s="3">
        <f t="shared" si="26"/>
        <v>34941523.007142931</v>
      </c>
      <c r="AH219" s="3" t="e">
        <f t="shared" si="3"/>
        <v>#N/A</v>
      </c>
      <c r="AM219" s="6">
        <v>14600000</v>
      </c>
      <c r="AN219" s="6">
        <v>31800000</v>
      </c>
      <c r="AO219" s="6">
        <v>52800000</v>
      </c>
    </row>
    <row r="220" spans="1:41" ht="15.75" customHeight="1" x14ac:dyDescent="0.25">
      <c r="A220" s="1">
        <v>44396</v>
      </c>
      <c r="B220" s="2">
        <f t="shared" si="0"/>
        <v>143</v>
      </c>
      <c r="C220" s="7"/>
      <c r="D220" s="2" t="e">
        <f t="shared" si="12"/>
        <v>#N/A</v>
      </c>
      <c r="E220" s="2" t="e">
        <f t="shared" si="22"/>
        <v>#N/A</v>
      </c>
      <c r="F220" s="2">
        <v>637759.52185165882</v>
      </c>
      <c r="G220" s="2">
        <f t="shared" si="23"/>
        <v>396582.14285714284</v>
      </c>
      <c r="H220" s="2">
        <f t="shared" si="13"/>
        <v>76393294.428571448</v>
      </c>
      <c r="I220" s="7"/>
      <c r="J220" s="2" t="e">
        <f t="shared" si="14"/>
        <v>#N/A</v>
      </c>
      <c r="K220" s="2" t="e">
        <f t="shared" si="24"/>
        <v>#N/A</v>
      </c>
      <c r="L220" s="2">
        <f t="array" ref="L220">IF(COUNT($C221)=0,IF(COUNT($C220)=1,I220,SUM(L219+LOOKUP(2,1/(ISNUMBER($K$1:$K$194)),$K$1:$K$194))),I220)</f>
        <v>4117563.5714285788</v>
      </c>
      <c r="M220" s="8" t="e">
        <f t="shared" si="27"/>
        <v>#N/A</v>
      </c>
      <c r="N220" s="2" t="e">
        <f t="shared" si="15"/>
        <v>#N/A</v>
      </c>
      <c r="O220" s="2" t="e">
        <f t="shared" si="25"/>
        <v>#N/A</v>
      </c>
      <c r="P220" s="2">
        <v>694902.51799403131</v>
      </c>
      <c r="Q220" s="2">
        <f>IF(P220&gt;Graph!$G$1*1000,Graph!$G$1*1000,P220)</f>
        <v>420000</v>
      </c>
      <c r="R220" s="2">
        <f t="shared" si="16"/>
        <v>80510858</v>
      </c>
      <c r="S220" s="2">
        <f t="shared" si="17"/>
        <v>396582.14285714924</v>
      </c>
      <c r="T220" s="2">
        <f t="shared" si="18"/>
        <v>23417.857142857276</v>
      </c>
      <c r="U220" s="2">
        <f t="shared" si="19"/>
        <v>420000</v>
      </c>
      <c r="V220" s="2">
        <f t="shared" si="28"/>
        <v>43080394.428571366</v>
      </c>
      <c r="W220" s="2">
        <f t="shared" si="20"/>
        <v>396582.14285714179</v>
      </c>
      <c r="X220" s="2">
        <f t="shared" si="6"/>
        <v>23417.857142858207</v>
      </c>
      <c r="Y220" s="2">
        <f t="shared" si="7"/>
        <v>37430463.571428679</v>
      </c>
      <c r="Z220" s="2" t="str">
        <f t="shared" si="8"/>
        <v>MEEP</v>
      </c>
      <c r="AA220" s="2">
        <f>IF(Z220="HERE",Y220,AA219+Graph!$G$1*1000)</f>
        <v>43775777.857142948</v>
      </c>
      <c r="AB220" s="2">
        <f t="shared" si="21"/>
        <v>420000</v>
      </c>
      <c r="AC220" s="2">
        <f t="shared" si="9"/>
        <v>36338497.999999955</v>
      </c>
      <c r="AD220" s="3">
        <f t="shared" si="10"/>
        <v>43775777.857142948</v>
      </c>
      <c r="AE220" s="2">
        <f>IF(AE218&gt;=52800000,52800000,IF(AB199=Graph!G$1*1000,AE219+Graph!G$1*1000,AC220))</f>
        <v>36338497.999999955</v>
      </c>
      <c r="AF220" s="3">
        <f t="shared" si="11"/>
        <v>36338497.999999955</v>
      </c>
      <c r="AG220" s="3">
        <f t="shared" si="26"/>
        <v>34982428.185714364</v>
      </c>
      <c r="AH220" s="3" t="e">
        <f t="shared" si="3"/>
        <v>#N/A</v>
      </c>
      <c r="AM220" s="6">
        <v>14600000</v>
      </c>
      <c r="AN220" s="6">
        <v>31800000</v>
      </c>
      <c r="AO220" s="6">
        <v>52800000</v>
      </c>
    </row>
    <row r="221" spans="1:41" ht="15.75" customHeight="1" x14ac:dyDescent="0.25">
      <c r="A221" s="1">
        <v>44397</v>
      </c>
      <c r="B221" s="2">
        <f t="shared" si="0"/>
        <v>144</v>
      </c>
      <c r="C221" s="7"/>
      <c r="D221" s="2" t="e">
        <f t="shared" si="12"/>
        <v>#N/A</v>
      </c>
      <c r="E221" s="2" t="e">
        <f t="shared" si="22"/>
        <v>#N/A</v>
      </c>
      <c r="F221" s="2">
        <v>639360.7437531054</v>
      </c>
      <c r="G221" s="2">
        <f t="shared" si="23"/>
        <v>396582.14285714284</v>
      </c>
      <c r="H221" s="2">
        <f t="shared" si="13"/>
        <v>76789876.571428597</v>
      </c>
      <c r="I221" s="7"/>
      <c r="J221" s="2" t="e">
        <f t="shared" si="14"/>
        <v>#N/A</v>
      </c>
      <c r="K221" s="2" t="e">
        <f t="shared" si="24"/>
        <v>#N/A</v>
      </c>
      <c r="L221" s="2">
        <f t="array" ref="L221">IF(COUNT($C222)=0,IF(COUNT($C221)=1,I221,SUM(L220+LOOKUP(2,1/(ISNUMBER($K$1:$K$194)),$K$1:$K$194))),I221)</f>
        <v>4140981.4285714361</v>
      </c>
      <c r="M221" s="8" t="e">
        <f t="shared" si="27"/>
        <v>#N/A</v>
      </c>
      <c r="N221" s="2" t="e">
        <f t="shared" si="15"/>
        <v>#N/A</v>
      </c>
      <c r="O221" s="2" t="e">
        <f t="shared" si="25"/>
        <v>#N/A</v>
      </c>
      <c r="P221" s="2">
        <v>696817.41174714267</v>
      </c>
      <c r="Q221" s="2">
        <f>IF(P221&gt;Graph!$G$1*1000,Graph!$G$1*1000,P221)</f>
        <v>420000</v>
      </c>
      <c r="R221" s="2">
        <f t="shared" si="16"/>
        <v>80930858</v>
      </c>
      <c r="S221" s="2">
        <f t="shared" si="17"/>
        <v>396582.14285714924</v>
      </c>
      <c r="T221" s="2">
        <f t="shared" si="18"/>
        <v>23417.857142857276</v>
      </c>
      <c r="U221" s="2">
        <f t="shared" si="19"/>
        <v>420000</v>
      </c>
      <c r="V221" s="2">
        <f t="shared" si="28"/>
        <v>43476976.571428508</v>
      </c>
      <c r="W221" s="2">
        <f t="shared" si="20"/>
        <v>396582.14285714179</v>
      </c>
      <c r="X221" s="2">
        <f t="shared" si="6"/>
        <v>23417.857142858207</v>
      </c>
      <c r="Y221" s="2">
        <f t="shared" si="7"/>
        <v>37453881.428571537</v>
      </c>
      <c r="Z221" s="2" t="str">
        <f t="shared" si="8"/>
        <v>MEEP</v>
      </c>
      <c r="AA221" s="2">
        <f>IF(Z221="HERE",Y221,AA220+Graph!$G$1*1000)</f>
        <v>44195777.857142948</v>
      </c>
      <c r="AB221" s="2">
        <f t="shared" si="21"/>
        <v>420000</v>
      </c>
      <c r="AC221" s="2">
        <f t="shared" si="9"/>
        <v>36338497.999999955</v>
      </c>
      <c r="AD221" s="3">
        <f t="shared" si="10"/>
        <v>44195777.857142948</v>
      </c>
      <c r="AE221" s="2">
        <f>IF(AE219&gt;=52800000,52800000,IF(AB200=Graph!G$1*1000,AE220+Graph!G$1*1000,AC221))</f>
        <v>36338497.999999955</v>
      </c>
      <c r="AF221" s="3">
        <f t="shared" si="11"/>
        <v>36338497.999999955</v>
      </c>
      <c r="AG221" s="3">
        <f t="shared" si="26"/>
        <v>35023333.364285789</v>
      </c>
      <c r="AH221" s="3" t="e">
        <f t="shared" si="3"/>
        <v>#N/A</v>
      </c>
      <c r="AM221" s="6">
        <v>14600000</v>
      </c>
      <c r="AN221" s="6">
        <v>31800000</v>
      </c>
      <c r="AO221" s="6">
        <v>52800000</v>
      </c>
    </row>
    <row r="222" spans="1:41" ht="15.75" customHeight="1" x14ac:dyDescent="0.25">
      <c r="A222" s="1">
        <v>44398</v>
      </c>
      <c r="B222" s="2">
        <f t="shared" si="0"/>
        <v>145</v>
      </c>
      <c r="C222" s="7"/>
      <c r="D222" s="2" t="e">
        <f t="shared" si="12"/>
        <v>#N/A</v>
      </c>
      <c r="E222" s="2" t="e">
        <f t="shared" si="22"/>
        <v>#N/A</v>
      </c>
      <c r="F222" s="2">
        <v>640961.96565455198</v>
      </c>
      <c r="G222" s="2">
        <f t="shared" si="23"/>
        <v>396582.14285714284</v>
      </c>
      <c r="H222" s="2">
        <f t="shared" si="13"/>
        <v>77186458.714285746</v>
      </c>
      <c r="I222" s="7"/>
      <c r="J222" s="2" t="e">
        <f t="shared" si="14"/>
        <v>#N/A</v>
      </c>
      <c r="K222" s="2" t="e">
        <f t="shared" si="24"/>
        <v>#N/A</v>
      </c>
      <c r="L222" s="2">
        <f t="array" ref="L222">IF(COUNT($C223)=0,IF(COUNT($C222)=1,I222,SUM(L221+LOOKUP(2,1/(ISNUMBER($K$1:$K$194)),$K$1:$K$194))),I222)</f>
        <v>4164399.2857142934</v>
      </c>
      <c r="M222" s="8" t="e">
        <f t="shared" si="27"/>
        <v>#N/A</v>
      </c>
      <c r="N222" s="2" t="e">
        <f t="shared" si="15"/>
        <v>#N/A</v>
      </c>
      <c r="O222" s="2" t="e">
        <f t="shared" si="25"/>
        <v>#N/A</v>
      </c>
      <c r="P222" s="2">
        <v>698732.30550025403</v>
      </c>
      <c r="Q222" s="2">
        <f>IF(P222&gt;Graph!$G$1*1000,Graph!$G$1*1000,P222)</f>
        <v>420000</v>
      </c>
      <c r="R222" s="2">
        <f t="shared" si="16"/>
        <v>81350858</v>
      </c>
      <c r="S222" s="2">
        <f t="shared" si="17"/>
        <v>396582.14285714924</v>
      </c>
      <c r="T222" s="2">
        <f t="shared" si="18"/>
        <v>23417.857142857276</v>
      </c>
      <c r="U222" s="2">
        <f t="shared" si="19"/>
        <v>420000</v>
      </c>
      <c r="V222" s="2">
        <f t="shared" si="28"/>
        <v>43873558.714285649</v>
      </c>
      <c r="W222" s="2">
        <f t="shared" si="20"/>
        <v>396582.14285714179</v>
      </c>
      <c r="X222" s="2">
        <f t="shared" si="6"/>
        <v>23417.857142858207</v>
      </c>
      <c r="Y222" s="2">
        <f t="shared" si="7"/>
        <v>37477299.285714395</v>
      </c>
      <c r="Z222" s="2" t="str">
        <f t="shared" si="8"/>
        <v>MEEP</v>
      </c>
      <c r="AA222" s="2">
        <f>IF(Z222="HERE",Y222,AA221+Graph!$G$1*1000)</f>
        <v>44615777.857142948</v>
      </c>
      <c r="AB222" s="2">
        <f t="shared" si="21"/>
        <v>420000</v>
      </c>
      <c r="AC222" s="2">
        <f t="shared" si="9"/>
        <v>36338497.999999955</v>
      </c>
      <c r="AD222" s="3">
        <f t="shared" si="10"/>
        <v>44615777.857142948</v>
      </c>
      <c r="AE222" s="2">
        <f>IF(AE220&gt;=52800000,52800000,IF(AB201=Graph!G$1*1000,AE221+Graph!G$1*1000,AC222))</f>
        <v>36338497.999999955</v>
      </c>
      <c r="AF222" s="3">
        <f t="shared" si="11"/>
        <v>36338497.999999955</v>
      </c>
      <c r="AG222" s="3">
        <f t="shared" si="26"/>
        <v>35064238.542857222</v>
      </c>
      <c r="AH222" s="3" t="e">
        <f t="shared" si="3"/>
        <v>#N/A</v>
      </c>
      <c r="AM222" s="6">
        <v>14600000</v>
      </c>
      <c r="AN222" s="6">
        <v>31800000</v>
      </c>
      <c r="AO222" s="6">
        <v>52800000</v>
      </c>
    </row>
    <row r="223" spans="1:41" ht="15.75" customHeight="1" x14ac:dyDescent="0.25">
      <c r="A223" s="1">
        <v>44399</v>
      </c>
      <c r="B223" s="2">
        <f t="shared" si="0"/>
        <v>146</v>
      </c>
      <c r="C223" s="7"/>
      <c r="D223" s="2" t="e">
        <f t="shared" si="12"/>
        <v>#N/A</v>
      </c>
      <c r="E223" s="2" t="e">
        <f t="shared" si="22"/>
        <v>#N/A</v>
      </c>
      <c r="F223" s="2">
        <v>642563.18755599856</v>
      </c>
      <c r="G223" s="2">
        <f t="shared" si="23"/>
        <v>396582.14285714284</v>
      </c>
      <c r="H223" s="2">
        <f t="shared" si="13"/>
        <v>77583040.857142895</v>
      </c>
      <c r="I223" s="7"/>
      <c r="J223" s="2" t="e">
        <f t="shared" si="14"/>
        <v>#N/A</v>
      </c>
      <c r="K223" s="2" t="e">
        <f t="shared" si="24"/>
        <v>#N/A</v>
      </c>
      <c r="L223" s="2">
        <f t="array" ref="L223">IF(COUNT($C224)=0,IF(COUNT($C223)=1,I223,SUM(L222+LOOKUP(2,1/(ISNUMBER($K$1:$K$194)),$K$1:$K$194))),I223)</f>
        <v>4187817.1428571506</v>
      </c>
      <c r="M223" s="8" t="e">
        <f t="shared" si="27"/>
        <v>#N/A</v>
      </c>
      <c r="N223" s="2" t="e">
        <f t="shared" si="15"/>
        <v>#N/A</v>
      </c>
      <c r="O223" s="2" t="e">
        <f t="shared" si="25"/>
        <v>#N/A</v>
      </c>
      <c r="P223" s="2">
        <v>700647.1992533654</v>
      </c>
      <c r="Q223" s="2">
        <f>IF(P223&gt;Graph!$G$1*1000,Graph!$G$1*1000,P223)</f>
        <v>420000</v>
      </c>
      <c r="R223" s="2">
        <f t="shared" si="16"/>
        <v>81770858</v>
      </c>
      <c r="S223" s="2">
        <f t="shared" si="17"/>
        <v>396582.14285714924</v>
      </c>
      <c r="T223" s="2">
        <f t="shared" si="18"/>
        <v>23417.857142857276</v>
      </c>
      <c r="U223" s="2">
        <f t="shared" si="19"/>
        <v>420000</v>
      </c>
      <c r="V223" s="2">
        <f t="shared" si="28"/>
        <v>44270140.857142791</v>
      </c>
      <c r="W223" s="2">
        <f t="shared" si="20"/>
        <v>396582.14285714179</v>
      </c>
      <c r="X223" s="2">
        <f t="shared" si="6"/>
        <v>23417.857142858207</v>
      </c>
      <c r="Y223" s="2">
        <f t="shared" si="7"/>
        <v>37500717.142857254</v>
      </c>
      <c r="Z223" s="2" t="str">
        <f t="shared" si="8"/>
        <v>MEEP</v>
      </c>
      <c r="AA223" s="2">
        <f>IF(Z223="HERE",Y223,AA222+Graph!$G$1*1000)</f>
        <v>45035777.857142948</v>
      </c>
      <c r="AB223" s="2">
        <f t="shared" si="21"/>
        <v>420000</v>
      </c>
      <c r="AC223" s="2">
        <f t="shared" si="9"/>
        <v>36338497.999999955</v>
      </c>
      <c r="AD223" s="3">
        <f t="shared" si="10"/>
        <v>45035777.857142948</v>
      </c>
      <c r="AE223" s="2">
        <f>IF(AE221&gt;=52800000,52800000,IF(AB202=Graph!G$1*1000,AE222+Graph!G$1*1000,AC223))</f>
        <v>36338497.999999955</v>
      </c>
      <c r="AF223" s="3">
        <f t="shared" si="11"/>
        <v>36338497.999999955</v>
      </c>
      <c r="AG223" s="3">
        <f t="shared" si="26"/>
        <v>35105143.721428648</v>
      </c>
      <c r="AH223" s="3" t="e">
        <f t="shared" si="3"/>
        <v>#N/A</v>
      </c>
      <c r="AM223" s="6">
        <v>14600000</v>
      </c>
      <c r="AN223" s="6">
        <v>31800000</v>
      </c>
      <c r="AO223" s="6">
        <v>52800000</v>
      </c>
    </row>
    <row r="224" spans="1:41" ht="15.75" customHeight="1" x14ac:dyDescent="0.25">
      <c r="A224" s="1">
        <v>44400</v>
      </c>
      <c r="B224" s="2">
        <f t="shared" si="0"/>
        <v>147</v>
      </c>
      <c r="C224" s="7"/>
      <c r="D224" s="2" t="e">
        <f t="shared" si="12"/>
        <v>#N/A</v>
      </c>
      <c r="E224" s="2" t="e">
        <f t="shared" si="22"/>
        <v>#N/A</v>
      </c>
      <c r="F224" s="2">
        <v>644164.40945744514</v>
      </c>
      <c r="G224" s="2">
        <f t="shared" si="23"/>
        <v>396582.14285714284</v>
      </c>
      <c r="H224" s="2">
        <f t="shared" si="13"/>
        <v>77979623.000000045</v>
      </c>
      <c r="I224" s="7"/>
      <c r="J224" s="2" t="e">
        <f t="shared" si="14"/>
        <v>#N/A</v>
      </c>
      <c r="K224" s="2" t="e">
        <f t="shared" si="24"/>
        <v>#N/A</v>
      </c>
      <c r="L224" s="2">
        <f t="array" ref="L224">IF(COUNT($C225)=0,IF(COUNT($C224)=1,I224,SUM(L223+LOOKUP(2,1/(ISNUMBER($K$1:$K$194)),$K$1:$K$194))),I224)</f>
        <v>4211235.0000000075</v>
      </c>
      <c r="M224" s="8" t="e">
        <f t="shared" si="27"/>
        <v>#N/A</v>
      </c>
      <c r="N224" s="2" t="e">
        <f t="shared" si="15"/>
        <v>#N/A</v>
      </c>
      <c r="O224" s="2" t="e">
        <f t="shared" si="25"/>
        <v>#N/A</v>
      </c>
      <c r="P224" s="2">
        <v>702562.09300647676</v>
      </c>
      <c r="Q224" s="2">
        <f>IF(P224&gt;Graph!$G$1*1000,Graph!$G$1*1000,P224)</f>
        <v>420000</v>
      </c>
      <c r="R224" s="2">
        <f t="shared" si="16"/>
        <v>82190858</v>
      </c>
      <c r="S224" s="2">
        <f t="shared" si="17"/>
        <v>396582.14285714924</v>
      </c>
      <c r="T224" s="2">
        <f t="shared" si="18"/>
        <v>23417.85714285681</v>
      </c>
      <c r="U224" s="2">
        <f t="shared" si="19"/>
        <v>420000</v>
      </c>
      <c r="V224" s="2">
        <f t="shared" si="28"/>
        <v>44666722.999999933</v>
      </c>
      <c r="W224" s="2">
        <f t="shared" si="20"/>
        <v>396582.14285714179</v>
      </c>
      <c r="X224" s="2">
        <f t="shared" si="6"/>
        <v>23417.857142858207</v>
      </c>
      <c r="Y224" s="2">
        <f t="shared" si="7"/>
        <v>37524135.000000112</v>
      </c>
      <c r="Z224" s="2" t="str">
        <f t="shared" si="8"/>
        <v>MEEP</v>
      </c>
      <c r="AA224" s="2">
        <f>IF(Z224="HERE",Y224,AA223+Graph!$G$1*1000)</f>
        <v>45455777.857142948</v>
      </c>
      <c r="AB224" s="2">
        <f t="shared" si="21"/>
        <v>420000</v>
      </c>
      <c r="AC224" s="2">
        <f t="shared" si="9"/>
        <v>36338497.999999955</v>
      </c>
      <c r="AD224" s="3">
        <f t="shared" si="10"/>
        <v>45455777.857142948</v>
      </c>
      <c r="AE224" s="2">
        <f>IF(AE222&gt;=52800000,52800000,IF(AB203=Graph!G$1*1000,AE223+Graph!G$1*1000,AC224))</f>
        <v>36338497.999999955</v>
      </c>
      <c r="AF224" s="3">
        <f t="shared" si="11"/>
        <v>36338497.999999955</v>
      </c>
      <c r="AG224" s="3">
        <f t="shared" si="26"/>
        <v>35146048.90000008</v>
      </c>
      <c r="AH224" s="3" t="e">
        <f t="shared" si="3"/>
        <v>#N/A</v>
      </c>
      <c r="AM224" s="6">
        <v>14600000</v>
      </c>
      <c r="AN224" s="6">
        <v>31800000</v>
      </c>
      <c r="AO224" s="6">
        <v>52800000</v>
      </c>
    </row>
    <row r="225" spans="1:41" ht="15.75" customHeight="1" x14ac:dyDescent="0.25">
      <c r="A225" s="1">
        <v>44401</v>
      </c>
      <c r="B225" s="2">
        <f t="shared" si="0"/>
        <v>148</v>
      </c>
      <c r="C225" s="7"/>
      <c r="D225" s="2" t="e">
        <f t="shared" si="12"/>
        <v>#N/A</v>
      </c>
      <c r="E225" s="2" t="e">
        <f t="shared" si="22"/>
        <v>#N/A</v>
      </c>
      <c r="F225" s="2">
        <v>645765.63135887682</v>
      </c>
      <c r="G225" s="2">
        <f t="shared" si="23"/>
        <v>396582.14285714284</v>
      </c>
      <c r="H225" s="2">
        <f t="shared" si="13"/>
        <v>78376205.142857194</v>
      </c>
      <c r="I225" s="7"/>
      <c r="J225" s="2" t="e">
        <f t="shared" si="14"/>
        <v>#N/A</v>
      </c>
      <c r="K225" s="2" t="e">
        <f t="shared" si="24"/>
        <v>#N/A</v>
      </c>
      <c r="L225" s="2">
        <f t="array" ref="L225">IF(COUNT($C226)=0,IF(COUNT($C225)=1,I225,SUM(L224+LOOKUP(2,1/(ISNUMBER($K$1:$K$194)),$K$1:$K$194))),I225)</f>
        <v>4234652.8571428647</v>
      </c>
      <c r="M225" s="8" t="e">
        <f t="shared" si="27"/>
        <v>#N/A</v>
      </c>
      <c r="N225" s="2" t="e">
        <f t="shared" si="15"/>
        <v>#N/A</v>
      </c>
      <c r="O225" s="2" t="e">
        <f t="shared" si="25"/>
        <v>#N/A</v>
      </c>
      <c r="P225" s="2">
        <v>704476.98675958812</v>
      </c>
      <c r="Q225" s="2">
        <f>IF(P225&gt;Graph!$G$1*1000,Graph!$G$1*1000,P225)</f>
        <v>420000</v>
      </c>
      <c r="R225" s="2">
        <f t="shared" si="16"/>
        <v>82610858</v>
      </c>
      <c r="S225" s="2">
        <f t="shared" si="17"/>
        <v>396582.14285714924</v>
      </c>
      <c r="T225" s="2">
        <f t="shared" si="18"/>
        <v>23417.857142857276</v>
      </c>
      <c r="U225" s="2">
        <f t="shared" si="19"/>
        <v>420000</v>
      </c>
      <c r="V225" s="2">
        <f t="shared" si="28"/>
        <v>45063305.142857075</v>
      </c>
      <c r="W225" s="2">
        <f t="shared" si="20"/>
        <v>396582.14285714179</v>
      </c>
      <c r="X225" s="2">
        <f t="shared" si="6"/>
        <v>23417.857142858207</v>
      </c>
      <c r="Y225" s="2">
        <f t="shared" si="7"/>
        <v>37547552.85714297</v>
      </c>
      <c r="Z225" s="2" t="str">
        <f t="shared" si="8"/>
        <v>MEEP</v>
      </c>
      <c r="AA225" s="2">
        <f>IF(Z225="HERE",Y225,AA224+Graph!$G$1*1000)</f>
        <v>45875777.857142948</v>
      </c>
      <c r="AB225" s="2">
        <f t="shared" si="21"/>
        <v>420000</v>
      </c>
      <c r="AC225" s="2">
        <f t="shared" si="9"/>
        <v>36338497.999999955</v>
      </c>
      <c r="AD225" s="3">
        <f t="shared" si="10"/>
        <v>45875777.857142948</v>
      </c>
      <c r="AE225" s="2">
        <f>IF(AE223&gt;=52800000,52800000,IF(AB204=Graph!G$1*1000,AE224+Graph!G$1*1000,AC225))</f>
        <v>36338497.999999955</v>
      </c>
      <c r="AF225" s="3">
        <f t="shared" si="11"/>
        <v>36338497.999999955</v>
      </c>
      <c r="AG225" s="3">
        <f t="shared" si="26"/>
        <v>35167124.971428648</v>
      </c>
      <c r="AH225" s="3" t="e">
        <f t="shared" si="3"/>
        <v>#N/A</v>
      </c>
      <c r="AM225" s="6">
        <v>14600000</v>
      </c>
      <c r="AN225" s="6">
        <v>31800000</v>
      </c>
      <c r="AO225" s="6">
        <v>52800000</v>
      </c>
    </row>
    <row r="226" spans="1:41" ht="15.75" customHeight="1" x14ac:dyDescent="0.25">
      <c r="A226" s="1">
        <v>44402</v>
      </c>
      <c r="B226" s="2">
        <f t="shared" si="0"/>
        <v>149</v>
      </c>
      <c r="C226" s="7"/>
      <c r="D226" s="2" t="e">
        <f t="shared" si="12"/>
        <v>#N/A</v>
      </c>
      <c r="E226" s="2" t="e">
        <f t="shared" si="22"/>
        <v>#N/A</v>
      </c>
      <c r="F226" s="2">
        <v>647366.85326032341</v>
      </c>
      <c r="G226" s="2">
        <f t="shared" si="23"/>
        <v>396582.14285714284</v>
      </c>
      <c r="H226" s="2">
        <f t="shared" si="13"/>
        <v>78772787.285714343</v>
      </c>
      <c r="I226" s="7"/>
      <c r="J226" s="2" t="e">
        <f t="shared" si="14"/>
        <v>#N/A</v>
      </c>
      <c r="K226" s="2" t="e">
        <f t="shared" si="24"/>
        <v>#N/A</v>
      </c>
      <c r="L226" s="2">
        <f t="array" ref="L226">IF(COUNT($C227)=0,IF(COUNT($C226)=1,I226,SUM(L225+LOOKUP(2,1/(ISNUMBER($K$1:$K$194)),$K$1:$K$194))),I226)</f>
        <v>4258070.714285722</v>
      </c>
      <c r="M226" s="8" t="e">
        <f t="shared" si="27"/>
        <v>#N/A</v>
      </c>
      <c r="N226" s="2" t="e">
        <f t="shared" si="15"/>
        <v>#N/A</v>
      </c>
      <c r="O226" s="2" t="e">
        <f t="shared" si="25"/>
        <v>#N/A</v>
      </c>
      <c r="P226" s="2">
        <v>706391.88051269948</v>
      </c>
      <c r="Q226" s="2">
        <f>IF(P226&gt;Graph!$G$1*1000,Graph!$G$1*1000,P226)</f>
        <v>420000</v>
      </c>
      <c r="R226" s="2">
        <f t="shared" si="16"/>
        <v>83030858</v>
      </c>
      <c r="S226" s="2">
        <f t="shared" si="17"/>
        <v>396582.14285714924</v>
      </c>
      <c r="T226" s="2">
        <f t="shared" si="18"/>
        <v>23417.857142857276</v>
      </c>
      <c r="U226" s="2">
        <f t="shared" si="19"/>
        <v>420000</v>
      </c>
      <c r="V226" s="2">
        <f t="shared" si="28"/>
        <v>45459887.285714217</v>
      </c>
      <c r="W226" s="2">
        <f t="shared" si="20"/>
        <v>396582.14285714179</v>
      </c>
      <c r="X226" s="2">
        <f t="shared" si="6"/>
        <v>23417.857142858207</v>
      </c>
      <c r="Y226" s="2">
        <f t="shared" si="7"/>
        <v>37570970.714285828</v>
      </c>
      <c r="Z226" s="2" t="str">
        <f t="shared" si="8"/>
        <v>MEEP</v>
      </c>
      <c r="AA226" s="2">
        <f>IF(Z226="HERE",Y226,AA225+Graph!$G$1*1000)</f>
        <v>46295777.857142948</v>
      </c>
      <c r="AB226" s="2">
        <f t="shared" si="21"/>
        <v>420000</v>
      </c>
      <c r="AC226" s="2">
        <f t="shared" si="9"/>
        <v>36338497.999999955</v>
      </c>
      <c r="AD226" s="3">
        <f t="shared" si="10"/>
        <v>46295777.857142948</v>
      </c>
      <c r="AE226" s="2">
        <f>IF(AE224&gt;=52800000,52800000,IF(AB205=Graph!G$1*1000,AE225+Graph!G$1*1000,AC226))</f>
        <v>36758497.999999955</v>
      </c>
      <c r="AF226" s="3">
        <f t="shared" si="11"/>
        <v>36758497.999999955</v>
      </c>
      <c r="AG226" s="3">
        <f t="shared" si="26"/>
        <v>35545124.971428655</v>
      </c>
      <c r="AH226" s="3" t="e">
        <f t="shared" si="3"/>
        <v>#N/A</v>
      </c>
      <c r="AM226" s="6">
        <v>14600000</v>
      </c>
      <c r="AN226" s="6">
        <v>31800000</v>
      </c>
      <c r="AO226" s="6">
        <v>52800000</v>
      </c>
    </row>
    <row r="227" spans="1:41" ht="15.75" customHeight="1" x14ac:dyDescent="0.25">
      <c r="A227" s="1">
        <v>44403</v>
      </c>
      <c r="B227" s="2">
        <f t="shared" si="0"/>
        <v>150</v>
      </c>
      <c r="C227" s="7"/>
      <c r="D227" s="2" t="e">
        <f t="shared" si="12"/>
        <v>#N/A</v>
      </c>
      <c r="E227" s="2" t="e">
        <f t="shared" si="22"/>
        <v>#N/A</v>
      </c>
      <c r="F227" s="2">
        <v>648968.07516176999</v>
      </c>
      <c r="G227" s="2">
        <f t="shared" si="23"/>
        <v>396582.14285714284</v>
      </c>
      <c r="H227" s="2">
        <f t="shared" si="13"/>
        <v>79169369.428571492</v>
      </c>
      <c r="I227" s="7"/>
      <c r="J227" s="2" t="e">
        <f t="shared" si="14"/>
        <v>#N/A</v>
      </c>
      <c r="K227" s="2" t="e">
        <f t="shared" si="24"/>
        <v>#N/A</v>
      </c>
      <c r="L227" s="2">
        <f t="array" ref="L227">IF(COUNT($C228)=0,IF(COUNT($C227)=1,I227,SUM(L226+LOOKUP(2,1/(ISNUMBER($K$1:$K$194)),$K$1:$K$194))),I227)</f>
        <v>4281488.5714285793</v>
      </c>
      <c r="M227" s="8" t="e">
        <f t="shared" si="27"/>
        <v>#N/A</v>
      </c>
      <c r="N227" s="2" t="e">
        <f t="shared" si="15"/>
        <v>#N/A</v>
      </c>
      <c r="O227" s="2" t="e">
        <f t="shared" si="25"/>
        <v>#N/A</v>
      </c>
      <c r="P227" s="2">
        <v>708306.77426581085</v>
      </c>
      <c r="Q227" s="2">
        <f>IF(P227&gt;Graph!$G$1*1000,Graph!$G$1*1000,P227)</f>
        <v>420000</v>
      </c>
      <c r="R227" s="2">
        <f t="shared" si="16"/>
        <v>83450858</v>
      </c>
      <c r="S227" s="2">
        <f t="shared" si="17"/>
        <v>396582.14285714924</v>
      </c>
      <c r="T227" s="2">
        <f t="shared" si="18"/>
        <v>23417.857142857276</v>
      </c>
      <c r="U227" s="2">
        <f t="shared" si="19"/>
        <v>420000</v>
      </c>
      <c r="V227" s="2">
        <f t="shared" si="28"/>
        <v>45856469.428571358</v>
      </c>
      <c r="W227" s="2">
        <f t="shared" si="20"/>
        <v>396582.14285714179</v>
      </c>
      <c r="X227" s="2">
        <f t="shared" si="6"/>
        <v>23417.857142858207</v>
      </c>
      <c r="Y227" s="2">
        <f t="shared" si="7"/>
        <v>37594388.571428686</v>
      </c>
      <c r="Z227" s="2" t="str">
        <f t="shared" si="8"/>
        <v>MEEP</v>
      </c>
      <c r="AA227" s="2">
        <f>IF(Z227="HERE",Y227,AA226+Graph!$G$1*1000)</f>
        <v>46715777.857142948</v>
      </c>
      <c r="AB227" s="2">
        <f t="shared" si="21"/>
        <v>420000</v>
      </c>
      <c r="AC227" s="2">
        <f t="shared" si="9"/>
        <v>36338497.999999955</v>
      </c>
      <c r="AD227" s="3">
        <f t="shared" si="10"/>
        <v>46715777.857142948</v>
      </c>
      <c r="AE227" s="2">
        <f>IF(AE225&gt;=52800000,52800000,IF(AB206=Graph!G$1*1000,AE226+Graph!G$1*1000,AC227))</f>
        <v>37178497.999999955</v>
      </c>
      <c r="AF227" s="3">
        <f t="shared" si="11"/>
        <v>37178497.999999955</v>
      </c>
      <c r="AG227" s="3">
        <f t="shared" si="26"/>
        <v>35923124.971428655</v>
      </c>
      <c r="AH227" s="3" t="e">
        <f t="shared" si="3"/>
        <v>#N/A</v>
      </c>
      <c r="AM227" s="6">
        <v>14600000</v>
      </c>
      <c r="AN227" s="6">
        <v>31800000</v>
      </c>
      <c r="AO227" s="6">
        <v>52800000</v>
      </c>
    </row>
    <row r="228" spans="1:41" ht="15.75" customHeight="1" x14ac:dyDescent="0.25">
      <c r="A228" s="1">
        <v>44404</v>
      </c>
      <c r="B228" s="2">
        <f t="shared" si="0"/>
        <v>151</v>
      </c>
      <c r="C228" s="7"/>
      <c r="D228" s="2" t="e">
        <f t="shared" si="12"/>
        <v>#N/A</v>
      </c>
      <c r="E228" s="2" t="e">
        <f t="shared" si="22"/>
        <v>#N/A</v>
      </c>
      <c r="F228" s="2">
        <v>650569.29706321657</v>
      </c>
      <c r="G228" s="2">
        <f t="shared" si="23"/>
        <v>396582.14285714284</v>
      </c>
      <c r="H228" s="2">
        <f t="shared" si="13"/>
        <v>79565951.571428642</v>
      </c>
      <c r="I228" s="7"/>
      <c r="J228" s="2" t="e">
        <f t="shared" si="14"/>
        <v>#N/A</v>
      </c>
      <c r="K228" s="2" t="e">
        <f t="shared" si="24"/>
        <v>#N/A</v>
      </c>
      <c r="L228" s="2">
        <f t="array" ref="L228">IF(COUNT($C229)=0,IF(COUNT($C228)=1,I228,SUM(L227+LOOKUP(2,1/(ISNUMBER($K$1:$K$194)),$K$1:$K$194))),I228)</f>
        <v>4304906.4285714366</v>
      </c>
      <c r="M228" s="8" t="e">
        <f t="shared" si="27"/>
        <v>#N/A</v>
      </c>
      <c r="N228" s="2" t="e">
        <f t="shared" si="15"/>
        <v>#N/A</v>
      </c>
      <c r="O228" s="2" t="e">
        <f t="shared" si="25"/>
        <v>#N/A</v>
      </c>
      <c r="P228" s="2">
        <v>710221.66801892221</v>
      </c>
      <c r="Q228" s="2">
        <f>IF(P228&gt;Graph!$G$1*1000,Graph!$G$1*1000,P228)</f>
        <v>420000</v>
      </c>
      <c r="R228" s="2">
        <f t="shared" si="16"/>
        <v>83870858</v>
      </c>
      <c r="S228" s="2">
        <f t="shared" si="17"/>
        <v>396582.14285714924</v>
      </c>
      <c r="T228" s="2">
        <f t="shared" si="18"/>
        <v>23417.857142857276</v>
      </c>
      <c r="U228" s="2">
        <f t="shared" si="19"/>
        <v>420000</v>
      </c>
      <c r="V228" s="2">
        <f t="shared" si="28"/>
        <v>46253051.5714285</v>
      </c>
      <c r="W228" s="2">
        <f t="shared" si="20"/>
        <v>396582.14285714179</v>
      </c>
      <c r="X228" s="2">
        <f t="shared" si="6"/>
        <v>23417.857142858207</v>
      </c>
      <c r="Y228" s="2">
        <f t="shared" si="7"/>
        <v>37617806.428571545</v>
      </c>
      <c r="Z228" s="2" t="str">
        <f t="shared" si="8"/>
        <v>MEEP</v>
      </c>
      <c r="AA228" s="2">
        <f>IF(Z228="HERE",Y228,AA227+Graph!$G$1*1000)</f>
        <v>47135777.857142948</v>
      </c>
      <c r="AB228" s="2">
        <f t="shared" si="21"/>
        <v>420000</v>
      </c>
      <c r="AC228" s="2">
        <f t="shared" si="9"/>
        <v>36338497.999999955</v>
      </c>
      <c r="AD228" s="3">
        <f t="shared" si="10"/>
        <v>47135777.857142948</v>
      </c>
      <c r="AE228" s="2">
        <f>IF(AE226&gt;=52800000,52800000,IF(AB207=Graph!G$1*1000,AE227+Graph!G$1*1000,AC228))</f>
        <v>37598497.999999955</v>
      </c>
      <c r="AF228" s="3">
        <f t="shared" si="11"/>
        <v>37598497.999999955</v>
      </c>
      <c r="AG228" s="3">
        <f t="shared" si="26"/>
        <v>36301124.971428655</v>
      </c>
      <c r="AH228" s="3" t="e">
        <f t="shared" si="3"/>
        <v>#N/A</v>
      </c>
      <c r="AM228" s="6">
        <v>14600000</v>
      </c>
      <c r="AN228" s="6">
        <v>31800000</v>
      </c>
      <c r="AO228" s="6">
        <v>52800000</v>
      </c>
    </row>
    <row r="229" spans="1:41" ht="15.75" customHeight="1" x14ac:dyDescent="0.25">
      <c r="A229" s="1">
        <v>44405</v>
      </c>
      <c r="B229" s="2">
        <f t="shared" si="0"/>
        <v>152</v>
      </c>
      <c r="C229" s="7"/>
      <c r="D229" s="2" t="e">
        <f t="shared" si="12"/>
        <v>#N/A</v>
      </c>
      <c r="E229" s="2" t="e">
        <f t="shared" si="22"/>
        <v>#N/A</v>
      </c>
      <c r="F229" s="2">
        <v>652170.51896464825</v>
      </c>
      <c r="G229" s="2">
        <f t="shared" si="23"/>
        <v>396582.14285714284</v>
      </c>
      <c r="H229" s="2">
        <f t="shared" si="13"/>
        <v>79962533.714285791</v>
      </c>
      <c r="I229" s="7"/>
      <c r="J229" s="2" t="e">
        <f t="shared" si="14"/>
        <v>#N/A</v>
      </c>
      <c r="K229" s="2" t="e">
        <f t="shared" si="24"/>
        <v>#N/A</v>
      </c>
      <c r="L229" s="2">
        <f t="array" ref="L229">IF(COUNT($C230)=0,IF(COUNT($C229)=1,I229,SUM(L228+LOOKUP(2,1/(ISNUMBER($K$1:$K$194)),$K$1:$K$194))),I229)</f>
        <v>4328324.2857142938</v>
      </c>
      <c r="M229" s="8" t="e">
        <f t="shared" si="27"/>
        <v>#N/A</v>
      </c>
      <c r="N229" s="2" t="e">
        <f t="shared" si="15"/>
        <v>#N/A</v>
      </c>
      <c r="O229" s="2" t="e">
        <f t="shared" si="25"/>
        <v>#N/A</v>
      </c>
      <c r="P229" s="2">
        <v>712136.56177203357</v>
      </c>
      <c r="Q229" s="2">
        <f>IF(P229&gt;Graph!$G$1*1000,Graph!$G$1*1000,P229)</f>
        <v>420000</v>
      </c>
      <c r="R229" s="2">
        <f t="shared" si="16"/>
        <v>84290858</v>
      </c>
      <c r="S229" s="2">
        <f t="shared" si="17"/>
        <v>396582.14285714924</v>
      </c>
      <c r="T229" s="2">
        <f t="shared" si="18"/>
        <v>23417.857142857276</v>
      </c>
      <c r="U229" s="2">
        <f t="shared" si="19"/>
        <v>420000</v>
      </c>
      <c r="V229" s="2">
        <f t="shared" si="28"/>
        <v>46649633.714285642</v>
      </c>
      <c r="W229" s="2">
        <f t="shared" si="20"/>
        <v>396582.14285714179</v>
      </c>
      <c r="X229" s="2">
        <f t="shared" si="6"/>
        <v>23417.857142858207</v>
      </c>
      <c r="Y229" s="2">
        <f t="shared" si="7"/>
        <v>37641224.285714403</v>
      </c>
      <c r="Z229" s="2" t="str">
        <f t="shared" si="8"/>
        <v>MEEP</v>
      </c>
      <c r="AA229" s="2">
        <f>IF(Z229="HERE",Y229,AA228+Graph!$G$1*1000)</f>
        <v>47555777.857142948</v>
      </c>
      <c r="AB229" s="2">
        <f t="shared" si="21"/>
        <v>420000</v>
      </c>
      <c r="AC229" s="2">
        <f t="shared" si="9"/>
        <v>36338497.999999955</v>
      </c>
      <c r="AD229" s="3">
        <f t="shared" si="10"/>
        <v>47555777.857142948</v>
      </c>
      <c r="AE229" s="2">
        <f>IF(AE227&gt;=52800000,52800000,IF(AB208=Graph!G$1*1000,AE228+Graph!G$1*1000,AC229))</f>
        <v>38018497.999999955</v>
      </c>
      <c r="AF229" s="3">
        <f t="shared" si="11"/>
        <v>38018497.999999955</v>
      </c>
      <c r="AG229" s="3">
        <f t="shared" si="26"/>
        <v>36679124.971428655</v>
      </c>
      <c r="AH229" s="3" t="e">
        <f t="shared" si="3"/>
        <v>#N/A</v>
      </c>
      <c r="AM229" s="6">
        <v>14600000</v>
      </c>
      <c r="AN229" s="6">
        <v>31800000</v>
      </c>
      <c r="AO229" s="6">
        <v>52800000</v>
      </c>
    </row>
    <row r="230" spans="1:41" ht="15.75" customHeight="1" x14ac:dyDescent="0.25">
      <c r="A230" s="1">
        <v>44406</v>
      </c>
      <c r="B230" s="2">
        <f t="shared" si="0"/>
        <v>153</v>
      </c>
      <c r="C230" s="7"/>
      <c r="D230" s="2" t="e">
        <f t="shared" si="12"/>
        <v>#N/A</v>
      </c>
      <c r="E230" s="2" t="e">
        <f t="shared" si="22"/>
        <v>#N/A</v>
      </c>
      <c r="F230" s="2">
        <v>653771.74086609483</v>
      </c>
      <c r="G230" s="2">
        <f t="shared" si="23"/>
        <v>396582.14285714284</v>
      </c>
      <c r="H230" s="2">
        <f t="shared" si="13"/>
        <v>80359115.85714294</v>
      </c>
      <c r="I230" s="7"/>
      <c r="J230" s="2" t="e">
        <f t="shared" si="14"/>
        <v>#N/A</v>
      </c>
      <c r="K230" s="2" t="e">
        <f t="shared" si="24"/>
        <v>#N/A</v>
      </c>
      <c r="L230" s="2">
        <f t="array" ref="L230">IF(COUNT($C231)=0,IF(COUNT($C230)=1,I230,SUM(L229+LOOKUP(2,1/(ISNUMBER($K$1:$K$194)),$K$1:$K$194))),I230)</f>
        <v>4351742.1428571511</v>
      </c>
      <c r="M230" s="8" t="e">
        <f t="shared" si="27"/>
        <v>#N/A</v>
      </c>
      <c r="N230" s="2" t="e">
        <f t="shared" si="15"/>
        <v>#N/A</v>
      </c>
      <c r="O230" s="2" t="e">
        <f t="shared" si="25"/>
        <v>#N/A</v>
      </c>
      <c r="P230" s="2">
        <v>714051.45552514493</v>
      </c>
      <c r="Q230" s="2">
        <f>IF(P230&gt;Graph!$G$1*1000,Graph!$G$1*1000,P230)</f>
        <v>420000</v>
      </c>
      <c r="R230" s="2">
        <f t="shared" si="16"/>
        <v>84710858</v>
      </c>
      <c r="S230" s="2">
        <f t="shared" si="17"/>
        <v>396582.14285714924</v>
      </c>
      <c r="T230" s="2">
        <f t="shared" si="18"/>
        <v>23417.857142857276</v>
      </c>
      <c r="U230" s="2">
        <f t="shared" si="19"/>
        <v>420000</v>
      </c>
      <c r="V230" s="2">
        <f t="shared" si="28"/>
        <v>47046215.857142784</v>
      </c>
      <c r="W230" s="2">
        <f t="shared" si="20"/>
        <v>396582.14285714179</v>
      </c>
      <c r="X230" s="2">
        <f t="shared" si="6"/>
        <v>23417.857142858207</v>
      </c>
      <c r="Y230" s="2">
        <f t="shared" si="7"/>
        <v>37664642.142857261</v>
      </c>
      <c r="Z230" s="2" t="str">
        <f t="shared" si="8"/>
        <v>MEEP</v>
      </c>
      <c r="AA230" s="2">
        <f>IF(Z230="HERE",Y230,AA229+Graph!$G$1*1000)</f>
        <v>47975777.857142948</v>
      </c>
      <c r="AB230" s="2">
        <f t="shared" si="21"/>
        <v>420000</v>
      </c>
      <c r="AC230" s="2">
        <f t="shared" si="9"/>
        <v>36338497.999999955</v>
      </c>
      <c r="AD230" s="3">
        <f t="shared" si="10"/>
        <v>47975777.857142948</v>
      </c>
      <c r="AE230" s="2">
        <f>IF(AE228&gt;=52800000,52800000,IF(AB209=Graph!G$1*1000,AE229+Graph!G$1*1000,AC230))</f>
        <v>38438497.999999955</v>
      </c>
      <c r="AF230" s="3">
        <f t="shared" si="11"/>
        <v>38438497.999999955</v>
      </c>
      <c r="AG230" s="3">
        <f t="shared" si="26"/>
        <v>37057124.971428655</v>
      </c>
      <c r="AH230" s="3" t="e">
        <f t="shared" si="3"/>
        <v>#N/A</v>
      </c>
      <c r="AM230" s="6">
        <v>14600000</v>
      </c>
      <c r="AN230" s="6">
        <v>31800000</v>
      </c>
      <c r="AO230" s="6">
        <v>52800000</v>
      </c>
    </row>
    <row r="231" spans="1:41" ht="15.75" customHeight="1" x14ac:dyDescent="0.25">
      <c r="A231" s="1">
        <v>44407</v>
      </c>
      <c r="B231" s="2">
        <f t="shared" si="0"/>
        <v>154</v>
      </c>
      <c r="C231" s="7"/>
      <c r="D231" s="2" t="e">
        <f t="shared" si="12"/>
        <v>#N/A</v>
      </c>
      <c r="E231" s="2" t="e">
        <f t="shared" si="22"/>
        <v>#N/A</v>
      </c>
      <c r="F231" s="2">
        <v>655372.96276754141</v>
      </c>
      <c r="G231" s="2">
        <f t="shared" si="23"/>
        <v>396582.14285714284</v>
      </c>
      <c r="H231" s="2">
        <f t="shared" si="13"/>
        <v>80755698.000000089</v>
      </c>
      <c r="I231" s="7"/>
      <c r="J231" s="2" t="e">
        <f t="shared" si="14"/>
        <v>#N/A</v>
      </c>
      <c r="K231" s="2" t="e">
        <f t="shared" si="24"/>
        <v>#N/A</v>
      </c>
      <c r="L231" s="2">
        <f t="array" ref="L231">IF(COUNT($C232)=0,IF(COUNT($C231)=1,I231,SUM(L230+LOOKUP(2,1/(ISNUMBER($K$1:$K$194)),$K$1:$K$194))),I231)</f>
        <v>4375160.0000000084</v>
      </c>
      <c r="M231" s="8" t="e">
        <f t="shared" si="27"/>
        <v>#N/A</v>
      </c>
      <c r="N231" s="2" t="e">
        <f t="shared" si="15"/>
        <v>#N/A</v>
      </c>
      <c r="O231" s="2" t="e">
        <f t="shared" si="25"/>
        <v>#N/A</v>
      </c>
      <c r="P231" s="2">
        <v>715966.3492782563</v>
      </c>
      <c r="Q231" s="2">
        <f>IF(P231&gt;Graph!$G$1*1000,Graph!$G$1*1000,P231)</f>
        <v>420000</v>
      </c>
      <c r="R231" s="2">
        <f t="shared" si="16"/>
        <v>85130858</v>
      </c>
      <c r="S231" s="2">
        <f t="shared" si="17"/>
        <v>396582.14285714924</v>
      </c>
      <c r="T231" s="2">
        <f t="shared" si="18"/>
        <v>23417.857142857276</v>
      </c>
      <c r="U231" s="2">
        <f t="shared" si="19"/>
        <v>420000</v>
      </c>
      <c r="V231" s="2">
        <f t="shared" si="28"/>
        <v>47442797.999999925</v>
      </c>
      <c r="W231" s="2">
        <f t="shared" si="20"/>
        <v>396582.14285714179</v>
      </c>
      <c r="X231" s="2">
        <f t="shared" si="6"/>
        <v>23417.857142858207</v>
      </c>
      <c r="Y231" s="2">
        <f t="shared" si="7"/>
        <v>37688060.000000119</v>
      </c>
      <c r="Z231" s="2" t="str">
        <f t="shared" si="8"/>
        <v>MEEP</v>
      </c>
      <c r="AA231" s="2">
        <f>IF(Z231="HERE",Y231,AA230+Graph!$G$1*1000)</f>
        <v>48395777.857142948</v>
      </c>
      <c r="AB231" s="2">
        <f t="shared" si="21"/>
        <v>420000</v>
      </c>
      <c r="AC231" s="2">
        <f t="shared" si="9"/>
        <v>36338497.999999955</v>
      </c>
      <c r="AD231" s="3">
        <f t="shared" si="10"/>
        <v>48395777.857142948</v>
      </c>
      <c r="AE231" s="2">
        <f>IF(AE229&gt;=52800000,52800000,IF(AB210=Graph!G$1*1000,AE230+Graph!G$1*1000,AC231))</f>
        <v>38858497.999999955</v>
      </c>
      <c r="AF231" s="3">
        <f t="shared" si="11"/>
        <v>38858497.999999955</v>
      </c>
      <c r="AG231" s="3">
        <f t="shared" si="26"/>
        <v>37435124.971428655</v>
      </c>
      <c r="AH231" s="3" t="e">
        <f t="shared" si="3"/>
        <v>#N/A</v>
      </c>
      <c r="AM231" s="6">
        <v>14600000</v>
      </c>
      <c r="AN231" s="6">
        <v>31800000</v>
      </c>
      <c r="AO231" s="6">
        <v>52800000</v>
      </c>
    </row>
    <row r="232" spans="1:41" ht="15.75" customHeight="1" x14ac:dyDescent="0.25">
      <c r="A232" s="1">
        <v>44408</v>
      </c>
      <c r="B232" s="2">
        <f t="shared" si="0"/>
        <v>155</v>
      </c>
      <c r="C232" s="7"/>
      <c r="D232" s="2" t="e">
        <f t="shared" si="12"/>
        <v>#N/A</v>
      </c>
      <c r="E232" s="2" t="e">
        <f t="shared" si="22"/>
        <v>#N/A</v>
      </c>
      <c r="F232" s="2">
        <v>656974.18466898799</v>
      </c>
      <c r="G232" s="2">
        <f t="shared" si="23"/>
        <v>396582.14285714284</v>
      </c>
      <c r="H232" s="2">
        <f t="shared" si="13"/>
        <v>81152280.142857239</v>
      </c>
      <c r="I232" s="7"/>
      <c r="J232" s="2" t="e">
        <f t="shared" si="14"/>
        <v>#N/A</v>
      </c>
      <c r="K232" s="2" t="e">
        <f t="shared" si="24"/>
        <v>#N/A</v>
      </c>
      <c r="L232" s="2">
        <f t="array" ref="L232">IF(COUNT($C233)=0,IF(COUNT($C232)=1,I232,SUM(L231+LOOKUP(2,1/(ISNUMBER($K$1:$K$194)),$K$1:$K$194))),I232)</f>
        <v>4398577.8571428657</v>
      </c>
      <c r="M232" s="8" t="e">
        <f t="shared" si="27"/>
        <v>#N/A</v>
      </c>
      <c r="N232" s="2" t="e">
        <f t="shared" si="15"/>
        <v>#N/A</v>
      </c>
      <c r="O232" s="2" t="e">
        <f t="shared" si="25"/>
        <v>#N/A</v>
      </c>
      <c r="P232" s="2">
        <v>717881.24303136766</v>
      </c>
      <c r="Q232" s="2">
        <f>IF(P232&gt;Graph!$G$1*1000,Graph!$G$1*1000,P232)</f>
        <v>420000</v>
      </c>
      <c r="R232" s="2">
        <f t="shared" si="16"/>
        <v>85550858</v>
      </c>
      <c r="S232" s="2">
        <f t="shared" si="17"/>
        <v>396582.14285714924</v>
      </c>
      <c r="T232" s="2">
        <f t="shared" si="18"/>
        <v>23417.857142857276</v>
      </c>
      <c r="U232" s="2">
        <f t="shared" si="19"/>
        <v>420000</v>
      </c>
      <c r="V232" s="2">
        <f t="shared" si="28"/>
        <v>47839380.142857067</v>
      </c>
      <c r="W232" s="2">
        <f t="shared" si="20"/>
        <v>396582.14285714179</v>
      </c>
      <c r="X232" s="2">
        <f t="shared" si="6"/>
        <v>23417.857142858207</v>
      </c>
      <c r="Y232" s="2">
        <f t="shared" si="7"/>
        <v>37711477.857142977</v>
      </c>
      <c r="Z232" s="2" t="str">
        <f t="shared" si="8"/>
        <v>MEEP</v>
      </c>
      <c r="AA232" s="2">
        <f>IF(Z232="HERE",Y232,AA231+Graph!$G$1*1000)</f>
        <v>48815777.857142948</v>
      </c>
      <c r="AB232" s="2">
        <f t="shared" si="21"/>
        <v>420000</v>
      </c>
      <c r="AC232" s="2">
        <f t="shared" si="9"/>
        <v>36338497.999999955</v>
      </c>
      <c r="AD232" s="3">
        <f t="shared" si="10"/>
        <v>48815777.857142948</v>
      </c>
      <c r="AE232" s="2">
        <f>IF(AE230&gt;=52800000,52800000,IF(AB211=Graph!G$1*1000,AE231+Graph!G$1*1000,AC232))</f>
        <v>39278497.999999955</v>
      </c>
      <c r="AF232" s="3">
        <f t="shared" si="11"/>
        <v>39278497.999999955</v>
      </c>
      <c r="AG232" s="3">
        <f t="shared" si="26"/>
        <v>37813124.971428655</v>
      </c>
      <c r="AH232" s="3" t="e">
        <f t="shared" si="3"/>
        <v>#N/A</v>
      </c>
      <c r="AM232" s="6">
        <v>14600000</v>
      </c>
      <c r="AN232" s="6">
        <v>31800000</v>
      </c>
      <c r="AO232" s="6">
        <v>52800000</v>
      </c>
    </row>
    <row r="233" spans="1:41" ht="15.75" customHeight="1" x14ac:dyDescent="0.25">
      <c r="A233" s="1">
        <v>44409</v>
      </c>
      <c r="B233" s="2">
        <f t="shared" si="0"/>
        <v>156</v>
      </c>
      <c r="C233" s="7"/>
      <c r="D233" s="2" t="e">
        <f t="shared" si="12"/>
        <v>#N/A</v>
      </c>
      <c r="E233" s="2" t="e">
        <f t="shared" si="22"/>
        <v>#N/A</v>
      </c>
      <c r="F233" s="2">
        <v>658575.40657043457</v>
      </c>
      <c r="G233" s="2">
        <f t="shared" si="23"/>
        <v>396582.14285714284</v>
      </c>
      <c r="H233" s="2">
        <f t="shared" si="13"/>
        <v>81548862.285714388</v>
      </c>
      <c r="I233" s="7"/>
      <c r="J233" s="2" t="e">
        <f t="shared" si="14"/>
        <v>#N/A</v>
      </c>
      <c r="K233" s="2" t="e">
        <f t="shared" si="24"/>
        <v>#N/A</v>
      </c>
      <c r="L233" s="2">
        <f t="array" ref="L233">IF(COUNT($C234)=0,IF(COUNT($C233)=1,I233,SUM(L232+LOOKUP(2,1/(ISNUMBER($K$1:$K$194)),$K$1:$K$194))),I233)</f>
        <v>4421995.7142857229</v>
      </c>
      <c r="M233" s="8" t="e">
        <f t="shared" si="27"/>
        <v>#N/A</v>
      </c>
      <c r="N233" s="2" t="e">
        <f t="shared" si="15"/>
        <v>#N/A</v>
      </c>
      <c r="O233" s="2" t="e">
        <f t="shared" si="25"/>
        <v>#N/A</v>
      </c>
      <c r="P233" s="2">
        <v>719796.13678447902</v>
      </c>
      <c r="Q233" s="2">
        <f>IF(P233&gt;Graph!$G$1*1000,Graph!$G$1*1000,P233)</f>
        <v>420000</v>
      </c>
      <c r="R233" s="2">
        <f t="shared" si="16"/>
        <v>85970858</v>
      </c>
      <c r="S233" s="2">
        <f t="shared" si="17"/>
        <v>396582.14285714924</v>
      </c>
      <c r="T233" s="2">
        <f t="shared" si="18"/>
        <v>23417.857142857276</v>
      </c>
      <c r="U233" s="2">
        <f t="shared" si="19"/>
        <v>420000</v>
      </c>
      <c r="V233" s="2">
        <f t="shared" si="28"/>
        <v>48235962.285714209</v>
      </c>
      <c r="W233" s="2">
        <f t="shared" si="20"/>
        <v>396582.14285714179</v>
      </c>
      <c r="X233" s="2">
        <f t="shared" si="6"/>
        <v>23417.857142858207</v>
      </c>
      <c r="Y233" s="2">
        <f t="shared" si="7"/>
        <v>37734895.714285836</v>
      </c>
      <c r="Z233" s="2" t="str">
        <f t="shared" si="8"/>
        <v>MEEP</v>
      </c>
      <c r="AA233" s="2">
        <f>IF(Z233="HERE",Y233,AA232+Graph!$G$1*1000)</f>
        <v>49235777.857142948</v>
      </c>
      <c r="AB233" s="2">
        <f t="shared" si="21"/>
        <v>420000</v>
      </c>
      <c r="AC233" s="2">
        <f t="shared" si="9"/>
        <v>36338497.999999955</v>
      </c>
      <c r="AD233" s="3">
        <f t="shared" si="10"/>
        <v>49235777.857142948</v>
      </c>
      <c r="AE233" s="2">
        <f>IF(AE231&gt;=52800000,52800000,IF(AB212=Graph!G$1*1000,AE232+Graph!G$1*1000,AC233))</f>
        <v>39698497.999999955</v>
      </c>
      <c r="AF233" s="3">
        <f t="shared" si="11"/>
        <v>39698497.999999955</v>
      </c>
      <c r="AG233" s="3">
        <f t="shared" si="26"/>
        <v>38191124.971428655</v>
      </c>
      <c r="AH233" s="3" t="e">
        <f t="shared" si="3"/>
        <v>#N/A</v>
      </c>
      <c r="AM233" s="6">
        <v>14600000</v>
      </c>
      <c r="AN233" s="6">
        <v>31800000</v>
      </c>
      <c r="AO233" s="6">
        <v>52800000</v>
      </c>
    </row>
    <row r="234" spans="1:41" ht="15.75" customHeight="1" x14ac:dyDescent="0.25">
      <c r="A234" s="1">
        <v>44410</v>
      </c>
      <c r="B234" s="2">
        <f t="shared" si="0"/>
        <v>157</v>
      </c>
      <c r="C234" s="7"/>
      <c r="D234" s="2" t="e">
        <f t="shared" si="12"/>
        <v>#N/A</v>
      </c>
      <c r="E234" s="2" t="e">
        <f t="shared" si="22"/>
        <v>#N/A</v>
      </c>
      <c r="F234" s="2">
        <v>660176.62847186625</v>
      </c>
      <c r="G234" s="2">
        <f t="shared" si="23"/>
        <v>396582.14285714284</v>
      </c>
      <c r="H234" s="2">
        <f t="shared" si="13"/>
        <v>81945444.428571537</v>
      </c>
      <c r="I234" s="7"/>
      <c r="J234" s="2" t="e">
        <f t="shared" si="14"/>
        <v>#N/A</v>
      </c>
      <c r="K234" s="2" t="e">
        <f t="shared" si="24"/>
        <v>#N/A</v>
      </c>
      <c r="L234" s="2">
        <f t="array" ref="L234">IF(COUNT($C235)=0,IF(COUNT($C234)=1,I234,SUM(L233+LOOKUP(2,1/(ISNUMBER($K$1:$K$194)),$K$1:$K$194))),I234)</f>
        <v>4445413.5714285802</v>
      </c>
      <c r="M234" s="8" t="e">
        <f t="shared" si="27"/>
        <v>#N/A</v>
      </c>
      <c r="N234" s="2" t="e">
        <f t="shared" si="15"/>
        <v>#N/A</v>
      </c>
      <c r="O234" s="2" t="e">
        <f t="shared" si="25"/>
        <v>#N/A</v>
      </c>
      <c r="P234" s="2">
        <v>721711.03053759038</v>
      </c>
      <c r="Q234" s="2">
        <f>IF(P234&gt;Graph!$G$1*1000,Graph!$G$1*1000,P234)</f>
        <v>420000</v>
      </c>
      <c r="R234" s="2">
        <f t="shared" si="16"/>
        <v>86390858</v>
      </c>
      <c r="S234" s="2">
        <f t="shared" si="17"/>
        <v>396582.14285714924</v>
      </c>
      <c r="T234" s="2">
        <f t="shared" si="18"/>
        <v>23417.857142857276</v>
      </c>
      <c r="U234" s="2">
        <f t="shared" si="19"/>
        <v>420000</v>
      </c>
      <c r="V234" s="2">
        <f t="shared" si="28"/>
        <v>48632544.428571351</v>
      </c>
      <c r="W234" s="2">
        <f t="shared" si="20"/>
        <v>396582.14285714179</v>
      </c>
      <c r="X234" s="2">
        <f t="shared" si="6"/>
        <v>23417.857142858207</v>
      </c>
      <c r="Y234" s="2">
        <f t="shared" si="7"/>
        <v>37758313.571428694</v>
      </c>
      <c r="Z234" s="2" t="str">
        <f t="shared" si="8"/>
        <v>MEEP</v>
      </c>
      <c r="AA234" s="2">
        <f>IF(Z234="HERE",Y234,AA233+Graph!$G$1*1000)</f>
        <v>49655777.857142948</v>
      </c>
      <c r="AB234" s="2">
        <f t="shared" si="21"/>
        <v>420000</v>
      </c>
      <c r="AC234" s="2">
        <f t="shared" si="9"/>
        <v>36338497.999999955</v>
      </c>
      <c r="AD234" s="3">
        <f t="shared" si="10"/>
        <v>49655777.857142948</v>
      </c>
      <c r="AE234" s="2">
        <f>IF(AE232&gt;=52800000,52800000,IF(AB213=Graph!G$1*1000,AE233+Graph!G$1*1000,AC234))</f>
        <v>40118497.999999955</v>
      </c>
      <c r="AF234" s="3">
        <f t="shared" si="11"/>
        <v>40118497.999999955</v>
      </c>
      <c r="AG234" s="3">
        <f t="shared" si="26"/>
        <v>38569124.971428655</v>
      </c>
      <c r="AH234" s="3" t="e">
        <f t="shared" si="3"/>
        <v>#N/A</v>
      </c>
      <c r="AM234" s="6">
        <v>14600000</v>
      </c>
      <c r="AN234" s="6">
        <v>31800000</v>
      </c>
      <c r="AO234" s="6">
        <v>52800000</v>
      </c>
    </row>
    <row r="235" spans="1:41" ht="15.75" customHeight="1" x14ac:dyDescent="0.25">
      <c r="A235" s="1">
        <v>44411</v>
      </c>
      <c r="B235" s="2">
        <f t="shared" si="0"/>
        <v>158</v>
      </c>
      <c r="C235" s="7"/>
      <c r="D235" s="2" t="e">
        <f t="shared" si="12"/>
        <v>#N/A</v>
      </c>
      <c r="E235" s="2" t="e">
        <f t="shared" si="22"/>
        <v>#N/A</v>
      </c>
      <c r="F235" s="2">
        <v>661777.85037331283</v>
      </c>
      <c r="G235" s="2">
        <f t="shared" si="23"/>
        <v>396582.14285714284</v>
      </c>
      <c r="H235" s="2">
        <f t="shared" si="13"/>
        <v>82342026.571428686</v>
      </c>
      <c r="I235" s="7"/>
      <c r="J235" s="2" t="e">
        <f t="shared" si="14"/>
        <v>#N/A</v>
      </c>
      <c r="K235" s="2" t="e">
        <f t="shared" si="24"/>
        <v>#N/A</v>
      </c>
      <c r="L235" s="2">
        <f t="array" ref="L235">IF(COUNT($C236)=0,IF(COUNT($C235)=1,I235,SUM(L234+LOOKUP(2,1/(ISNUMBER($K$1:$K$194)),$K$1:$K$194))),I235)</f>
        <v>4468831.4285714375</v>
      </c>
      <c r="M235" s="8" t="e">
        <f t="shared" si="27"/>
        <v>#N/A</v>
      </c>
      <c r="N235" s="2" t="e">
        <f t="shared" si="15"/>
        <v>#N/A</v>
      </c>
      <c r="O235" s="2" t="e">
        <f t="shared" si="25"/>
        <v>#N/A</v>
      </c>
      <c r="P235" s="2">
        <v>723625.92429070175</v>
      </c>
      <c r="Q235" s="2">
        <f>IF(P235&gt;Graph!$G$1*1000,Graph!$G$1*1000,P235)</f>
        <v>420000</v>
      </c>
      <c r="R235" s="2">
        <f t="shared" si="16"/>
        <v>86810858</v>
      </c>
      <c r="S235" s="2">
        <f t="shared" si="17"/>
        <v>396582.14285714924</v>
      </c>
      <c r="T235" s="2">
        <f t="shared" si="18"/>
        <v>23417.857142857276</v>
      </c>
      <c r="U235" s="2">
        <f t="shared" si="19"/>
        <v>420000</v>
      </c>
      <c r="V235" s="2">
        <f t="shared" si="28"/>
        <v>49029126.571428493</v>
      </c>
      <c r="W235" s="2">
        <f t="shared" si="20"/>
        <v>396582.14285714179</v>
      </c>
      <c r="X235" s="2">
        <f t="shared" si="6"/>
        <v>23417.857142858207</v>
      </c>
      <c r="Y235" s="2">
        <f t="shared" si="7"/>
        <v>37781731.428571552</v>
      </c>
      <c r="Z235" s="2" t="str">
        <f t="shared" si="8"/>
        <v>MEEP</v>
      </c>
      <c r="AA235" s="2">
        <f>IF(Z235="HERE",Y235,AA234+Graph!$G$1*1000)</f>
        <v>50075777.857142948</v>
      </c>
      <c r="AB235" s="2">
        <f t="shared" si="21"/>
        <v>420000</v>
      </c>
      <c r="AC235" s="2">
        <f t="shared" si="9"/>
        <v>36338497.999999955</v>
      </c>
      <c r="AD235" s="3">
        <f t="shared" si="10"/>
        <v>50075777.857142948</v>
      </c>
      <c r="AE235" s="2">
        <f>IF(AE233&gt;=52800000,52800000,IF(AB214=Graph!G$1*1000,AE234+Graph!G$1*1000,AC235))</f>
        <v>40538497.999999955</v>
      </c>
      <c r="AF235" s="3">
        <f t="shared" si="11"/>
        <v>40538497.999999955</v>
      </c>
      <c r="AG235" s="3">
        <f t="shared" si="26"/>
        <v>38947124.971428655</v>
      </c>
      <c r="AH235" s="3" t="e">
        <f t="shared" si="3"/>
        <v>#N/A</v>
      </c>
      <c r="AM235" s="6">
        <v>14600000</v>
      </c>
      <c r="AN235" s="6">
        <v>31800000</v>
      </c>
      <c r="AO235" s="6">
        <v>52800000</v>
      </c>
    </row>
    <row r="236" spans="1:41" ht="15.75" customHeight="1" x14ac:dyDescent="0.25">
      <c r="A236" s="1">
        <v>44412</v>
      </c>
      <c r="B236" s="2">
        <f t="shared" si="0"/>
        <v>159</v>
      </c>
      <c r="C236" s="7"/>
      <c r="D236" s="2" t="e">
        <f t="shared" si="12"/>
        <v>#N/A</v>
      </c>
      <c r="E236" s="2" t="e">
        <f t="shared" si="22"/>
        <v>#N/A</v>
      </c>
      <c r="F236" s="2">
        <v>663379.07227475941</v>
      </c>
      <c r="G236" s="2">
        <f t="shared" si="23"/>
        <v>396582.14285714284</v>
      </c>
      <c r="H236" s="2">
        <f t="shared" si="13"/>
        <v>82738608.714285836</v>
      </c>
      <c r="I236" s="7"/>
      <c r="J236" s="2" t="e">
        <f t="shared" si="14"/>
        <v>#N/A</v>
      </c>
      <c r="K236" s="2" t="e">
        <f t="shared" si="24"/>
        <v>#N/A</v>
      </c>
      <c r="L236" s="2">
        <f t="array" ref="L236">IF(COUNT($C237)=0,IF(COUNT($C236)=1,I236,SUM(L235+LOOKUP(2,1/(ISNUMBER($K$1:$K$194)),$K$1:$K$194))),I236)</f>
        <v>4492249.2857142948</v>
      </c>
      <c r="M236" s="8" t="e">
        <f t="shared" si="27"/>
        <v>#N/A</v>
      </c>
      <c r="N236" s="2" t="e">
        <f t="shared" si="15"/>
        <v>#N/A</v>
      </c>
      <c r="O236" s="2" t="e">
        <f t="shared" si="25"/>
        <v>#N/A</v>
      </c>
      <c r="P236" s="2">
        <v>725540.81804381311</v>
      </c>
      <c r="Q236" s="2">
        <f>IF(P236&gt;Graph!$G$1*1000,Graph!$G$1*1000,P236)</f>
        <v>420000</v>
      </c>
      <c r="R236" s="2">
        <f t="shared" si="16"/>
        <v>87230858</v>
      </c>
      <c r="S236" s="2">
        <f t="shared" si="17"/>
        <v>396582.14285714924</v>
      </c>
      <c r="T236" s="2">
        <f t="shared" si="18"/>
        <v>23417.857142857276</v>
      </c>
      <c r="U236" s="2">
        <f t="shared" si="19"/>
        <v>420000</v>
      </c>
      <c r="V236" s="2">
        <f t="shared" si="28"/>
        <v>49425708.714285634</v>
      </c>
      <c r="W236" s="2">
        <f t="shared" si="20"/>
        <v>396582.14285714179</v>
      </c>
      <c r="X236" s="2">
        <f t="shared" si="6"/>
        <v>23417.857142858207</v>
      </c>
      <c r="Y236" s="2">
        <f t="shared" si="7"/>
        <v>37805149.28571441</v>
      </c>
      <c r="Z236" s="2" t="str">
        <f t="shared" si="8"/>
        <v>MEEP</v>
      </c>
      <c r="AA236" s="2">
        <f>IF(Z236="HERE",Y236,AA235+Graph!$G$1*1000)</f>
        <v>50495777.857142948</v>
      </c>
      <c r="AB236" s="2">
        <f t="shared" si="21"/>
        <v>420000</v>
      </c>
      <c r="AC236" s="2">
        <f t="shared" si="9"/>
        <v>36338497.999999955</v>
      </c>
      <c r="AD236" s="3">
        <f t="shared" si="10"/>
        <v>50495777.857142948</v>
      </c>
      <c r="AE236" s="2">
        <f>IF(AE234&gt;=52800000,52800000,IF(AB215=Graph!G$1*1000,AE235+Graph!G$1*1000,AC236))</f>
        <v>40958497.999999955</v>
      </c>
      <c r="AF236" s="3">
        <f t="shared" si="11"/>
        <v>40958497.999999955</v>
      </c>
      <c r="AG236" s="3">
        <f t="shared" si="26"/>
        <v>39325124.971428655</v>
      </c>
      <c r="AH236" s="3" t="e">
        <f t="shared" si="3"/>
        <v>#N/A</v>
      </c>
      <c r="AM236" s="6">
        <v>14600000</v>
      </c>
      <c r="AN236" s="6">
        <v>31800000</v>
      </c>
      <c r="AO236" s="6">
        <v>52800000</v>
      </c>
    </row>
    <row r="237" spans="1:41" ht="15.75" customHeight="1" x14ac:dyDescent="0.25">
      <c r="A237" s="1">
        <v>44413</v>
      </c>
      <c r="B237" s="2">
        <f t="shared" si="0"/>
        <v>160</v>
      </c>
      <c r="C237" s="7"/>
      <c r="D237" s="2" t="e">
        <f t="shared" si="12"/>
        <v>#N/A</v>
      </c>
      <c r="E237" s="2" t="e">
        <f t="shared" si="22"/>
        <v>#N/A</v>
      </c>
      <c r="F237" s="2">
        <v>664980.29417620599</v>
      </c>
      <c r="G237" s="2">
        <f t="shared" si="23"/>
        <v>396582.14285714284</v>
      </c>
      <c r="H237" s="2">
        <f t="shared" si="13"/>
        <v>83135190.857142985</v>
      </c>
      <c r="I237" s="7"/>
      <c r="J237" s="2" t="e">
        <f t="shared" si="14"/>
        <v>#N/A</v>
      </c>
      <c r="K237" s="2" t="e">
        <f t="shared" si="24"/>
        <v>#N/A</v>
      </c>
      <c r="L237" s="2">
        <f t="array" ref="L237">IF(COUNT($C238)=0,IF(COUNT($C237)=1,I237,SUM(L236+LOOKUP(2,1/(ISNUMBER($K$1:$K$194)),$K$1:$K$194))),I237)</f>
        <v>4515667.142857152</v>
      </c>
      <c r="M237" s="8" t="e">
        <f t="shared" si="27"/>
        <v>#N/A</v>
      </c>
      <c r="N237" s="2" t="e">
        <f t="shared" si="15"/>
        <v>#N/A</v>
      </c>
      <c r="O237" s="2" t="e">
        <f t="shared" si="25"/>
        <v>#N/A</v>
      </c>
      <c r="P237" s="2">
        <v>727455.71179692447</v>
      </c>
      <c r="Q237" s="2">
        <f>IF(P237&gt;Graph!$G$1*1000,Graph!$G$1*1000,P237)</f>
        <v>420000</v>
      </c>
      <c r="R237" s="2">
        <f t="shared" si="16"/>
        <v>87650858</v>
      </c>
      <c r="S237" s="2">
        <f t="shared" si="17"/>
        <v>396582.14285714924</v>
      </c>
      <c r="T237" s="2">
        <f t="shared" si="18"/>
        <v>23417.857142857276</v>
      </c>
      <c r="U237" s="2">
        <f t="shared" si="19"/>
        <v>420000</v>
      </c>
      <c r="V237" s="2">
        <f t="shared" si="28"/>
        <v>49822290.857142776</v>
      </c>
      <c r="W237" s="2">
        <f t="shared" si="20"/>
        <v>396582.14285714179</v>
      </c>
      <c r="X237" s="2">
        <f t="shared" si="6"/>
        <v>23417.857142858207</v>
      </c>
      <c r="Y237" s="2">
        <f t="shared" si="7"/>
        <v>37828567.142857268</v>
      </c>
      <c r="Z237" s="2" t="str">
        <f t="shared" si="8"/>
        <v>MEEP</v>
      </c>
      <c r="AA237" s="2">
        <f>IF(Z237="HERE",Y237,AA236+Graph!$G$1*1000)</f>
        <v>50915777.857142948</v>
      </c>
      <c r="AB237" s="2">
        <f t="shared" si="21"/>
        <v>420000</v>
      </c>
      <c r="AC237" s="2">
        <f t="shared" si="9"/>
        <v>36338497.999999955</v>
      </c>
      <c r="AD237" s="3">
        <f t="shared" si="10"/>
        <v>50915777.857142948</v>
      </c>
      <c r="AE237" s="2">
        <f>IF(AE235&gt;=52800000,52800000,IF(AB216=Graph!G$1*1000,AE236+Graph!G$1*1000,AC237))</f>
        <v>41378497.999999955</v>
      </c>
      <c r="AF237" s="3">
        <f t="shared" si="11"/>
        <v>41378497.999999955</v>
      </c>
      <c r="AG237" s="3">
        <f t="shared" si="26"/>
        <v>39703124.971428655</v>
      </c>
      <c r="AH237" s="3" t="e">
        <f t="shared" si="3"/>
        <v>#N/A</v>
      </c>
      <c r="AM237" s="6">
        <v>14600000</v>
      </c>
      <c r="AN237" s="6">
        <v>31800000</v>
      </c>
      <c r="AO237" s="6">
        <v>52800000</v>
      </c>
    </row>
    <row r="238" spans="1:41" ht="15.75" customHeight="1" x14ac:dyDescent="0.25">
      <c r="A238" s="1">
        <v>44414</v>
      </c>
      <c r="B238" s="2">
        <f t="shared" si="0"/>
        <v>161</v>
      </c>
      <c r="C238" s="7"/>
      <c r="D238" s="2" t="e">
        <f t="shared" si="12"/>
        <v>#N/A</v>
      </c>
      <c r="E238" s="2" t="e">
        <f t="shared" si="22"/>
        <v>#N/A</v>
      </c>
      <c r="F238" s="2">
        <v>666581.51607765257</v>
      </c>
      <c r="G238" s="2">
        <f t="shared" si="23"/>
        <v>396582.14285714284</v>
      </c>
      <c r="H238" s="2">
        <f t="shared" si="13"/>
        <v>83531773.000000134</v>
      </c>
      <c r="I238" s="7"/>
      <c r="J238" s="2" t="e">
        <f t="shared" si="14"/>
        <v>#N/A</v>
      </c>
      <c r="K238" s="2" t="e">
        <f t="shared" si="24"/>
        <v>#N/A</v>
      </c>
      <c r="L238" s="2">
        <f t="array" ref="L238">IF(COUNT($C239)=0,IF(COUNT($C238)=1,I238,SUM(L237+LOOKUP(2,1/(ISNUMBER($K$1:$K$194)),$K$1:$K$194))),I238)</f>
        <v>4539085.0000000093</v>
      </c>
      <c r="M238" s="8" t="e">
        <f t="shared" si="27"/>
        <v>#N/A</v>
      </c>
      <c r="N238" s="2" t="e">
        <f t="shared" si="15"/>
        <v>#N/A</v>
      </c>
      <c r="O238" s="2" t="e">
        <f t="shared" si="25"/>
        <v>#N/A</v>
      </c>
      <c r="P238" s="2">
        <v>729370.60555003583</v>
      </c>
      <c r="Q238" s="2">
        <f>IF(P238&gt;Graph!$G$1*1000,Graph!$G$1*1000,P238)</f>
        <v>420000</v>
      </c>
      <c r="R238" s="2">
        <f t="shared" si="16"/>
        <v>88070858</v>
      </c>
      <c r="S238" s="2">
        <f t="shared" si="17"/>
        <v>396582.14285714924</v>
      </c>
      <c r="T238" s="2">
        <f t="shared" si="18"/>
        <v>23417.857142857276</v>
      </c>
      <c r="U238" s="2">
        <f t="shared" si="19"/>
        <v>420000</v>
      </c>
      <c r="V238" s="2">
        <f t="shared" si="28"/>
        <v>50218872.999999918</v>
      </c>
      <c r="W238" s="2">
        <f t="shared" si="20"/>
        <v>396582.14285714179</v>
      </c>
      <c r="X238" s="2">
        <f t="shared" si="6"/>
        <v>23417.857142858207</v>
      </c>
      <c r="Y238" s="2">
        <f t="shared" si="7"/>
        <v>37851985.000000127</v>
      </c>
      <c r="Z238" s="2" t="str">
        <f t="shared" si="8"/>
        <v>MEEP</v>
      </c>
      <c r="AA238" s="2">
        <f>IF(Z238="HERE",Y238,AA237+Graph!$G$1*1000)</f>
        <v>51335777.857142948</v>
      </c>
      <c r="AB238" s="2">
        <f t="shared" si="21"/>
        <v>420000</v>
      </c>
      <c r="AC238" s="2">
        <f t="shared" si="9"/>
        <v>36338497.999999955</v>
      </c>
      <c r="AD238" s="3">
        <f t="shared" si="10"/>
        <v>51335777.857142948</v>
      </c>
      <c r="AE238" s="2">
        <f>IF(AE236&gt;=52800000,52800000,IF(AB217=Graph!G$1*1000,AE237+Graph!G$1*1000,AC238))</f>
        <v>41798497.999999955</v>
      </c>
      <c r="AF238" s="3">
        <f t="shared" si="11"/>
        <v>41798497.999999955</v>
      </c>
      <c r="AG238" s="3">
        <f t="shared" si="26"/>
        <v>40081124.971428655</v>
      </c>
      <c r="AH238" s="3" t="e">
        <f t="shared" si="3"/>
        <v>#N/A</v>
      </c>
      <c r="AM238" s="6">
        <v>14600000</v>
      </c>
      <c r="AN238" s="6">
        <v>31800000</v>
      </c>
      <c r="AO238" s="6">
        <v>52800000</v>
      </c>
    </row>
    <row r="239" spans="1:41" ht="15.75" customHeight="1" x14ac:dyDescent="0.25">
      <c r="A239" s="1">
        <v>44415</v>
      </c>
      <c r="B239" s="2">
        <f t="shared" si="0"/>
        <v>162</v>
      </c>
      <c r="C239" s="7"/>
      <c r="D239" s="2" t="e">
        <f t="shared" si="12"/>
        <v>#N/A</v>
      </c>
      <c r="E239" s="2" t="e">
        <f t="shared" si="22"/>
        <v>#N/A</v>
      </c>
      <c r="F239" s="2">
        <v>668182.73797908425</v>
      </c>
      <c r="G239" s="2">
        <f t="shared" si="23"/>
        <v>396582.14285714284</v>
      </c>
      <c r="H239" s="2">
        <f t="shared" si="13"/>
        <v>83928355.142857283</v>
      </c>
      <c r="I239" s="7"/>
      <c r="J239" s="2" t="e">
        <f t="shared" si="14"/>
        <v>#N/A</v>
      </c>
      <c r="K239" s="2" t="e">
        <f t="shared" si="24"/>
        <v>#N/A</v>
      </c>
      <c r="L239" s="2">
        <f t="array" ref="L239">IF(COUNT($C240)=0,IF(COUNT($C239)=1,I239,SUM(L238+LOOKUP(2,1/(ISNUMBER($K$1:$K$194)),$K$1:$K$194))),I239)</f>
        <v>4562502.8571428666</v>
      </c>
      <c r="M239" s="8" t="e">
        <f t="shared" si="27"/>
        <v>#N/A</v>
      </c>
      <c r="N239" s="2" t="e">
        <f t="shared" si="15"/>
        <v>#N/A</v>
      </c>
      <c r="O239" s="2" t="e">
        <f t="shared" si="25"/>
        <v>#N/A</v>
      </c>
      <c r="P239" s="2">
        <v>731285.4993031472</v>
      </c>
      <c r="Q239" s="2">
        <f>IF(P239&gt;Graph!$G$1*1000,Graph!$G$1*1000,P239)</f>
        <v>420000</v>
      </c>
      <c r="R239" s="2">
        <f t="shared" si="16"/>
        <v>88490858</v>
      </c>
      <c r="S239" s="2">
        <f t="shared" si="17"/>
        <v>396582.14285714924</v>
      </c>
      <c r="T239" s="2">
        <f t="shared" si="18"/>
        <v>23417.857142857276</v>
      </c>
      <c r="U239" s="2">
        <f t="shared" si="19"/>
        <v>420000</v>
      </c>
      <c r="V239" s="2">
        <f t="shared" si="28"/>
        <v>50615455.14285706</v>
      </c>
      <c r="W239" s="2">
        <f t="shared" si="20"/>
        <v>396582.14285714179</v>
      </c>
      <c r="X239" s="2">
        <f t="shared" si="6"/>
        <v>23417.857142858207</v>
      </c>
      <c r="Y239" s="2">
        <f t="shared" si="7"/>
        <v>37875402.857142985</v>
      </c>
      <c r="Z239" s="2" t="str">
        <f t="shared" si="8"/>
        <v>MEEP</v>
      </c>
      <c r="AA239" s="2">
        <f>IF(Z239="HERE",Y239,AA238+Graph!$G$1*1000)</f>
        <v>51755777.857142948</v>
      </c>
      <c r="AB239" s="2">
        <f t="shared" si="21"/>
        <v>420000</v>
      </c>
      <c r="AC239" s="2">
        <f t="shared" si="9"/>
        <v>36338497.999999955</v>
      </c>
      <c r="AD239" s="3">
        <f t="shared" si="10"/>
        <v>51755777.857142948</v>
      </c>
      <c r="AE239" s="2">
        <f>IF(AE237&gt;=52800000,52800000,IF(AB218=Graph!G$1*1000,AE238+Graph!G$1*1000,AC239))</f>
        <v>42218497.999999955</v>
      </c>
      <c r="AF239" s="3">
        <f t="shared" si="11"/>
        <v>42218497.999999955</v>
      </c>
      <c r="AG239" s="3">
        <f t="shared" si="26"/>
        <v>40459124.971428655</v>
      </c>
      <c r="AH239" s="3" t="e">
        <f t="shared" si="3"/>
        <v>#N/A</v>
      </c>
      <c r="AM239" s="6">
        <v>14600000</v>
      </c>
      <c r="AN239" s="6">
        <v>31800000</v>
      </c>
      <c r="AO239" s="6">
        <v>52800000</v>
      </c>
    </row>
    <row r="240" spans="1:41" ht="15.75" customHeight="1" x14ac:dyDescent="0.25">
      <c r="A240" s="1">
        <v>44416</v>
      </c>
      <c r="B240" s="2">
        <f t="shared" si="0"/>
        <v>163</v>
      </c>
      <c r="C240" s="7"/>
      <c r="D240" s="2" t="e">
        <f t="shared" si="12"/>
        <v>#N/A</v>
      </c>
      <c r="E240" s="2" t="e">
        <f t="shared" si="22"/>
        <v>#N/A</v>
      </c>
      <c r="F240" s="2">
        <v>669783.95988053083</v>
      </c>
      <c r="G240" s="2">
        <f t="shared" si="23"/>
        <v>396582.14285714284</v>
      </c>
      <c r="H240" s="2">
        <f t="shared" si="13"/>
        <v>84324937.285714433</v>
      </c>
      <c r="I240" s="7"/>
      <c r="J240" s="2" t="e">
        <f t="shared" si="14"/>
        <v>#N/A</v>
      </c>
      <c r="K240" s="2" t="e">
        <f t="shared" si="24"/>
        <v>#N/A</v>
      </c>
      <c r="L240" s="2">
        <f t="array" ref="L240">IF(COUNT($C241)=0,IF(COUNT($C240)=1,I240,SUM(L239+LOOKUP(2,1/(ISNUMBER($K$1:$K$194)),$K$1:$K$194))),I240)</f>
        <v>4585920.7142857239</v>
      </c>
      <c r="M240" s="8" t="e">
        <f t="shared" si="27"/>
        <v>#N/A</v>
      </c>
      <c r="N240" s="2" t="e">
        <f t="shared" si="15"/>
        <v>#N/A</v>
      </c>
      <c r="O240" s="2" t="e">
        <f t="shared" si="25"/>
        <v>#N/A</v>
      </c>
      <c r="P240" s="2">
        <v>733200.39305625856</v>
      </c>
      <c r="Q240" s="2">
        <f>IF(P240&gt;Graph!$G$1*1000,Graph!$G$1*1000,P240)</f>
        <v>420000</v>
      </c>
      <c r="R240" s="2">
        <f t="shared" si="16"/>
        <v>88910858</v>
      </c>
      <c r="S240" s="2">
        <f t="shared" si="17"/>
        <v>396582.14285714924</v>
      </c>
      <c r="T240" s="2">
        <f t="shared" si="18"/>
        <v>23417.857142857276</v>
      </c>
      <c r="U240" s="2">
        <f t="shared" si="19"/>
        <v>420000</v>
      </c>
      <c r="V240" s="2">
        <f t="shared" si="28"/>
        <v>51012037.285714202</v>
      </c>
      <c r="W240" s="2">
        <f t="shared" si="20"/>
        <v>396582.14285714179</v>
      </c>
      <c r="X240" s="2">
        <f t="shared" si="6"/>
        <v>23417.857142858207</v>
      </c>
      <c r="Y240" s="2">
        <f t="shared" si="7"/>
        <v>37898820.714285843</v>
      </c>
      <c r="Z240" s="2" t="str">
        <f t="shared" si="8"/>
        <v>MEEP</v>
      </c>
      <c r="AA240" s="2">
        <f>IF(Z240="HERE",Y240,AA239+Graph!$G$1*1000)</f>
        <v>52175777.857142948</v>
      </c>
      <c r="AB240" s="2">
        <f t="shared" si="21"/>
        <v>420000</v>
      </c>
      <c r="AC240" s="2">
        <f t="shared" si="9"/>
        <v>36338497.999999955</v>
      </c>
      <c r="AD240" s="3">
        <f t="shared" si="10"/>
        <v>52175777.857142948</v>
      </c>
      <c r="AE240" s="2">
        <f>IF(AE238&gt;=52800000,52800000,IF(AB219=Graph!G$1*1000,AE239+Graph!G$1*1000,AC240))</f>
        <v>42638497.999999955</v>
      </c>
      <c r="AF240" s="3">
        <f t="shared" si="11"/>
        <v>42638497.999999955</v>
      </c>
      <c r="AG240" s="3">
        <f t="shared" si="26"/>
        <v>40837124.971428655</v>
      </c>
      <c r="AH240" s="3" t="e">
        <f t="shared" si="3"/>
        <v>#N/A</v>
      </c>
      <c r="AM240" s="6">
        <v>14600000</v>
      </c>
      <c r="AN240" s="6">
        <v>31800000</v>
      </c>
      <c r="AO240" s="6">
        <v>52800000</v>
      </c>
    </row>
    <row r="241" spans="1:41" ht="15.75" customHeight="1" x14ac:dyDescent="0.25">
      <c r="A241" s="1">
        <v>44417</v>
      </c>
      <c r="B241" s="2">
        <f t="shared" si="0"/>
        <v>164</v>
      </c>
      <c r="C241" s="7"/>
      <c r="D241" s="2" t="e">
        <f t="shared" si="12"/>
        <v>#N/A</v>
      </c>
      <c r="E241" s="2" t="e">
        <f t="shared" si="22"/>
        <v>#N/A</v>
      </c>
      <c r="F241" s="2">
        <v>671385.18178197742</v>
      </c>
      <c r="G241" s="2">
        <f t="shared" si="23"/>
        <v>396582.14285714284</v>
      </c>
      <c r="H241" s="2">
        <f t="shared" si="13"/>
        <v>84721519.428571582</v>
      </c>
      <c r="I241" s="7"/>
      <c r="J241" s="2" t="e">
        <f t="shared" si="14"/>
        <v>#N/A</v>
      </c>
      <c r="K241" s="2" t="e">
        <f t="shared" si="24"/>
        <v>#N/A</v>
      </c>
      <c r="L241" s="2">
        <f t="array" ref="L241">IF(COUNT($C242)=0,IF(COUNT($C241)=1,I241,SUM(L240+LOOKUP(2,1/(ISNUMBER($K$1:$K$194)),$K$1:$K$194))),I241)</f>
        <v>4609338.5714285811</v>
      </c>
      <c r="M241" s="8" t="e">
        <f t="shared" si="27"/>
        <v>#N/A</v>
      </c>
      <c r="N241" s="2" t="e">
        <f t="shared" si="15"/>
        <v>#N/A</v>
      </c>
      <c r="O241" s="2" t="e">
        <f t="shared" si="25"/>
        <v>#N/A</v>
      </c>
      <c r="P241" s="2">
        <v>735115.28680936992</v>
      </c>
      <c r="Q241" s="2">
        <f>IF(P241&gt;Graph!$G$1*1000,Graph!$G$1*1000,P241)</f>
        <v>420000</v>
      </c>
      <c r="R241" s="2">
        <f t="shared" si="16"/>
        <v>89330858</v>
      </c>
      <c r="S241" s="2">
        <f t="shared" si="17"/>
        <v>396582.14285714924</v>
      </c>
      <c r="T241" s="2">
        <f t="shared" si="18"/>
        <v>23417.857142857276</v>
      </c>
      <c r="U241" s="2">
        <f t="shared" si="19"/>
        <v>420000</v>
      </c>
      <c r="V241" s="2">
        <f t="shared" si="28"/>
        <v>51408619.428571343</v>
      </c>
      <c r="W241" s="2">
        <f t="shared" si="20"/>
        <v>396582.14285714179</v>
      </c>
      <c r="X241" s="2">
        <f t="shared" si="6"/>
        <v>23417.857142858207</v>
      </c>
      <c r="Y241" s="2">
        <f t="shared" si="7"/>
        <v>37922238.571428701</v>
      </c>
      <c r="Z241" s="2" t="str">
        <f t="shared" si="8"/>
        <v>MEEP</v>
      </c>
      <c r="AA241" s="2">
        <f>IF(Z241="HERE",Y241,AA240+Graph!$G$1*1000)</f>
        <v>52595777.857142948</v>
      </c>
      <c r="AB241" s="2">
        <f t="shared" si="21"/>
        <v>420000</v>
      </c>
      <c r="AC241" s="2">
        <f t="shared" si="9"/>
        <v>36338497.999999955</v>
      </c>
      <c r="AD241" s="3">
        <f t="shared" si="10"/>
        <v>52595777.857142948</v>
      </c>
      <c r="AE241" s="2">
        <f>IF(AE239&gt;=52800000,52800000,IF(AB220=Graph!G$1*1000,AE240+Graph!G$1*1000,AC241))</f>
        <v>43058497.999999955</v>
      </c>
      <c r="AF241" s="3">
        <f t="shared" si="11"/>
        <v>43058497.999999955</v>
      </c>
      <c r="AG241" s="3">
        <f t="shared" si="26"/>
        <v>41215124.971428655</v>
      </c>
      <c r="AH241" s="3" t="e">
        <f t="shared" si="3"/>
        <v>#N/A</v>
      </c>
      <c r="AM241" s="6">
        <v>14600000</v>
      </c>
      <c r="AN241" s="6">
        <v>31800000</v>
      </c>
      <c r="AO241" s="6">
        <v>52800000</v>
      </c>
    </row>
    <row r="242" spans="1:41" ht="15.75" customHeight="1" x14ac:dyDescent="0.25">
      <c r="A242" s="1">
        <v>44418</v>
      </c>
      <c r="B242" s="2">
        <f t="shared" si="0"/>
        <v>165</v>
      </c>
      <c r="C242" s="7"/>
      <c r="D242" s="2" t="e">
        <f t="shared" si="12"/>
        <v>#N/A</v>
      </c>
      <c r="E242" s="2" t="e">
        <f t="shared" si="22"/>
        <v>#N/A</v>
      </c>
      <c r="F242" s="2">
        <v>672986.403683424</v>
      </c>
      <c r="G242" s="2">
        <f t="shared" si="23"/>
        <v>396582.14285714284</v>
      </c>
      <c r="H242" s="2">
        <f t="shared" si="13"/>
        <v>85118101.571428731</v>
      </c>
      <c r="I242" s="7"/>
      <c r="J242" s="2" t="e">
        <f t="shared" si="14"/>
        <v>#N/A</v>
      </c>
      <c r="K242" s="2" t="e">
        <f t="shared" si="24"/>
        <v>#N/A</v>
      </c>
      <c r="L242" s="2">
        <f t="array" ref="L242">IF(COUNT($C243)=0,IF(COUNT($C242)=1,I242,SUM(L241+LOOKUP(2,1/(ISNUMBER($K$1:$K$194)),$K$1:$K$194))),I242)</f>
        <v>4632756.4285714384</v>
      </c>
      <c r="M242" s="8" t="e">
        <f t="shared" si="27"/>
        <v>#N/A</v>
      </c>
      <c r="N242" s="2" t="e">
        <f t="shared" si="15"/>
        <v>#N/A</v>
      </c>
      <c r="O242" s="2" t="e">
        <f t="shared" si="25"/>
        <v>#N/A</v>
      </c>
      <c r="P242" s="2">
        <v>737030.18056248128</v>
      </c>
      <c r="Q242" s="2">
        <f>IF(P242&gt;Graph!$G$1*1000,Graph!$G$1*1000,P242)</f>
        <v>420000</v>
      </c>
      <c r="R242" s="2">
        <f t="shared" si="16"/>
        <v>89750858</v>
      </c>
      <c r="S242" s="2">
        <f t="shared" si="17"/>
        <v>396582.14285714924</v>
      </c>
      <c r="T242" s="2">
        <f t="shared" si="18"/>
        <v>23417.857142857276</v>
      </c>
      <c r="U242" s="2">
        <f t="shared" si="19"/>
        <v>420000</v>
      </c>
      <c r="V242" s="2">
        <f t="shared" si="28"/>
        <v>51805201.571428485</v>
      </c>
      <c r="W242" s="2">
        <f t="shared" si="20"/>
        <v>396582.14285714179</v>
      </c>
      <c r="X242" s="2">
        <f t="shared" si="6"/>
        <v>23417.857142858207</v>
      </c>
      <c r="Y242" s="2">
        <f t="shared" si="7"/>
        <v>37945656.428571559</v>
      </c>
      <c r="Z242" s="2" t="str">
        <f t="shared" si="8"/>
        <v>MEEP</v>
      </c>
      <c r="AA242" s="2">
        <f>IF(Z242="HERE",Y242,AA241+Graph!$G$1*1000)</f>
        <v>53015777.857142948</v>
      </c>
      <c r="AB242" s="2">
        <f t="shared" si="21"/>
        <v>420000</v>
      </c>
      <c r="AC242" s="2">
        <f t="shared" si="9"/>
        <v>36338497.999999955</v>
      </c>
      <c r="AD242" s="3">
        <f t="shared" si="10"/>
        <v>52800000</v>
      </c>
      <c r="AE242" s="2">
        <f>IF(AE240&gt;=52800000,52800000,IF(AB221=Graph!G$1*1000,AE241+Graph!G$1*1000,AC242))</f>
        <v>43478497.999999955</v>
      </c>
      <c r="AF242" s="3">
        <f t="shared" si="11"/>
        <v>43478497.999999955</v>
      </c>
      <c r="AG242" s="3">
        <f t="shared" si="26"/>
        <v>41593124.971428655</v>
      </c>
      <c r="AH242" s="3" t="e">
        <f t="shared" si="3"/>
        <v>#N/A</v>
      </c>
      <c r="AM242" s="6">
        <v>14600000</v>
      </c>
      <c r="AN242" s="6">
        <v>31800000</v>
      </c>
      <c r="AO242" s="6">
        <v>52800000</v>
      </c>
    </row>
    <row r="243" spans="1:41" ht="15.75" customHeight="1" x14ac:dyDescent="0.25">
      <c r="A243" s="1">
        <v>44419</v>
      </c>
      <c r="B243" s="2">
        <f t="shared" si="0"/>
        <v>166</v>
      </c>
      <c r="C243" s="7"/>
      <c r="D243" s="2" t="e">
        <f t="shared" si="12"/>
        <v>#N/A</v>
      </c>
      <c r="E243" s="2" t="e">
        <f t="shared" si="22"/>
        <v>#N/A</v>
      </c>
      <c r="F243" s="2">
        <v>674587.62558487058</v>
      </c>
      <c r="G243" s="2">
        <f t="shared" si="23"/>
        <v>396582.14285714284</v>
      </c>
      <c r="H243" s="2">
        <f t="shared" si="13"/>
        <v>85514683.71428588</v>
      </c>
      <c r="I243" s="7"/>
      <c r="J243" s="2" t="e">
        <f t="shared" si="14"/>
        <v>#N/A</v>
      </c>
      <c r="K243" s="2" t="e">
        <f t="shared" si="24"/>
        <v>#N/A</v>
      </c>
      <c r="L243" s="2">
        <f t="array" ref="L243">IF(COUNT($C244)=0,IF(COUNT($C243)=1,I243,SUM(L242+LOOKUP(2,1/(ISNUMBER($K$1:$K$194)),$K$1:$K$194))),I243)</f>
        <v>4656174.2857142957</v>
      </c>
      <c r="M243" s="8" t="e">
        <f t="shared" si="27"/>
        <v>#N/A</v>
      </c>
      <c r="N243" s="2" t="e">
        <f t="shared" si="15"/>
        <v>#N/A</v>
      </c>
      <c r="O243" s="2" t="e">
        <f t="shared" si="25"/>
        <v>#N/A</v>
      </c>
      <c r="P243" s="2">
        <v>738945.07431559265</v>
      </c>
      <c r="Q243" s="2">
        <f>IF(P243&gt;Graph!$G$1*1000,Graph!$G$1*1000,P243)</f>
        <v>420000</v>
      </c>
      <c r="R243" s="2">
        <f t="shared" si="16"/>
        <v>90170858</v>
      </c>
      <c r="S243" s="2">
        <f t="shared" si="17"/>
        <v>396582.14285714924</v>
      </c>
      <c r="T243" s="2">
        <f t="shared" si="18"/>
        <v>23417.857142857276</v>
      </c>
      <c r="U243" s="2">
        <f t="shared" si="19"/>
        <v>420000</v>
      </c>
      <c r="V243" s="2">
        <f t="shared" si="28"/>
        <v>52201783.714285627</v>
      </c>
      <c r="W243" s="2">
        <f t="shared" si="20"/>
        <v>396582.14285714179</v>
      </c>
      <c r="X243" s="2">
        <f t="shared" si="6"/>
        <v>23417.857142858207</v>
      </c>
      <c r="Y243" s="2">
        <f t="shared" si="7"/>
        <v>37969074.285714418</v>
      </c>
      <c r="Z243" s="2" t="str">
        <f t="shared" si="8"/>
        <v>MEEP</v>
      </c>
      <c r="AA243" s="2">
        <f>IF(Z243="HERE",Y243,AA242+Graph!$G$1*1000)</f>
        <v>53435777.857142948</v>
      </c>
      <c r="AB243" s="2">
        <f t="shared" si="21"/>
        <v>420000</v>
      </c>
      <c r="AC243" s="2">
        <f t="shared" si="9"/>
        <v>36338497.999999955</v>
      </c>
      <c r="AD243" s="3">
        <f t="shared" si="10"/>
        <v>52800000</v>
      </c>
      <c r="AE243" s="2">
        <f>IF(AE241&gt;=52800000,52800000,IF(AB222=Graph!G$1*1000,AE242+Graph!G$1*1000,AC243))</f>
        <v>43898497.999999955</v>
      </c>
      <c r="AF243" s="3">
        <f t="shared" si="11"/>
        <v>43898497.999999955</v>
      </c>
      <c r="AG243" s="3">
        <f t="shared" si="26"/>
        <v>41971124.971428655</v>
      </c>
      <c r="AH243" s="3" t="e">
        <f t="shared" si="3"/>
        <v>#N/A</v>
      </c>
      <c r="AM243" s="6">
        <v>14600000</v>
      </c>
      <c r="AN243" s="6">
        <v>31800000</v>
      </c>
      <c r="AO243" s="6">
        <v>52800000</v>
      </c>
    </row>
    <row r="244" spans="1:41" ht="15.75" customHeight="1" x14ac:dyDescent="0.25">
      <c r="A244" s="1">
        <v>44420</v>
      </c>
      <c r="B244" s="2">
        <f t="shared" si="0"/>
        <v>167</v>
      </c>
      <c r="C244" s="7"/>
      <c r="D244" s="2" t="e">
        <f t="shared" si="12"/>
        <v>#N/A</v>
      </c>
      <c r="E244" s="2" t="e">
        <f t="shared" si="22"/>
        <v>#N/A</v>
      </c>
      <c r="F244" s="2">
        <v>676188.84748630226</v>
      </c>
      <c r="G244" s="2">
        <f t="shared" si="23"/>
        <v>396582.14285714284</v>
      </c>
      <c r="H244" s="2">
        <f t="shared" si="13"/>
        <v>85911265.85714303</v>
      </c>
      <c r="I244" s="7"/>
      <c r="J244" s="2" t="e">
        <f t="shared" si="14"/>
        <v>#N/A</v>
      </c>
      <c r="K244" s="2" t="e">
        <f t="shared" si="24"/>
        <v>#N/A</v>
      </c>
      <c r="L244" s="2">
        <f t="array" ref="L244">IF(COUNT($C245)=0,IF(COUNT($C244)=1,I244,SUM(L243+LOOKUP(2,1/(ISNUMBER($K$1:$K$194)),$K$1:$K$194))),I244)</f>
        <v>4679592.142857153</v>
      </c>
      <c r="M244" s="8" t="e">
        <f t="shared" si="27"/>
        <v>#N/A</v>
      </c>
      <c r="N244" s="2" t="e">
        <f t="shared" si="15"/>
        <v>#N/A</v>
      </c>
      <c r="O244" s="2" t="e">
        <f t="shared" si="25"/>
        <v>#N/A</v>
      </c>
      <c r="P244" s="2">
        <v>740859.96806870401</v>
      </c>
      <c r="Q244" s="2">
        <f>IF(P244&gt;Graph!$G$1*1000,Graph!$G$1*1000,P244)</f>
        <v>420000</v>
      </c>
      <c r="R244" s="2">
        <f t="shared" si="16"/>
        <v>90590858</v>
      </c>
      <c r="S244" s="2">
        <f t="shared" si="17"/>
        <v>396582.14285714924</v>
      </c>
      <c r="T244" s="2">
        <f t="shared" si="18"/>
        <v>23417.857142857276</v>
      </c>
      <c r="U244" s="2">
        <f t="shared" si="19"/>
        <v>420000</v>
      </c>
      <c r="V244" s="2">
        <f t="shared" si="28"/>
        <v>52598365.857142769</v>
      </c>
      <c r="W244" s="2">
        <f t="shared" si="20"/>
        <v>396582.14285714179</v>
      </c>
      <c r="X244" s="2">
        <f t="shared" si="6"/>
        <v>23417.857142858207</v>
      </c>
      <c r="Y244" s="2">
        <f t="shared" si="7"/>
        <v>37992492.142857276</v>
      </c>
      <c r="Z244" s="2" t="str">
        <f t="shared" si="8"/>
        <v>MEEP</v>
      </c>
      <c r="AA244" s="2">
        <f>IF(Z244="HERE",Y244,AA243+Graph!$G$1*1000)</f>
        <v>53855777.857142948</v>
      </c>
      <c r="AB244" s="2">
        <f t="shared" si="21"/>
        <v>420000</v>
      </c>
      <c r="AC244" s="2">
        <f t="shared" si="9"/>
        <v>36338497.999999955</v>
      </c>
      <c r="AD244" s="3">
        <f t="shared" si="10"/>
        <v>52800000</v>
      </c>
      <c r="AE244" s="2">
        <f>IF(AE242&gt;=52800000,52800000,IF(AB223=Graph!G$1*1000,AE243+Graph!G$1*1000,AC244))</f>
        <v>44318497.999999955</v>
      </c>
      <c r="AF244" s="3">
        <f t="shared" si="11"/>
        <v>44318497.999999955</v>
      </c>
      <c r="AG244" s="3">
        <f t="shared" si="26"/>
        <v>42349124.971428655</v>
      </c>
      <c r="AH244" s="3" t="e">
        <f t="shared" si="3"/>
        <v>#N/A</v>
      </c>
      <c r="AM244" s="6">
        <v>14600000</v>
      </c>
      <c r="AN244" s="6">
        <v>31800000</v>
      </c>
      <c r="AO244" s="6">
        <v>52800000</v>
      </c>
    </row>
    <row r="245" spans="1:41" ht="15.75" customHeight="1" x14ac:dyDescent="0.25">
      <c r="A245" s="1">
        <v>44421</v>
      </c>
      <c r="B245" s="2">
        <f t="shared" si="0"/>
        <v>168</v>
      </c>
      <c r="C245" s="7"/>
      <c r="D245" s="2" t="e">
        <f t="shared" si="12"/>
        <v>#N/A</v>
      </c>
      <c r="E245" s="2" t="e">
        <f t="shared" si="22"/>
        <v>#N/A</v>
      </c>
      <c r="F245" s="2">
        <v>677790.06938774884</v>
      </c>
      <c r="G245" s="2">
        <f t="shared" si="23"/>
        <v>396582.14285714284</v>
      </c>
      <c r="H245" s="2">
        <f t="shared" si="13"/>
        <v>86307848.000000179</v>
      </c>
      <c r="I245" s="7"/>
      <c r="J245" s="2" t="e">
        <f t="shared" si="14"/>
        <v>#N/A</v>
      </c>
      <c r="K245" s="2" t="e">
        <f t="shared" si="24"/>
        <v>#N/A</v>
      </c>
      <c r="L245" s="2">
        <f t="array" ref="L245">IF(COUNT($C246)=0,IF(COUNT($C245)=1,I245,SUM(L244+LOOKUP(2,1/(ISNUMBER($K$1:$K$194)),$K$1:$K$194))),I245)</f>
        <v>4703010.0000000102</v>
      </c>
      <c r="M245" s="8" t="e">
        <f t="shared" si="27"/>
        <v>#N/A</v>
      </c>
      <c r="N245" s="2" t="e">
        <f t="shared" si="15"/>
        <v>#N/A</v>
      </c>
      <c r="O245" s="2" t="e">
        <f t="shared" si="25"/>
        <v>#N/A</v>
      </c>
      <c r="P245" s="2">
        <v>742774.86182181537</v>
      </c>
      <c r="Q245" s="2">
        <f>IF(P245&gt;Graph!$G$1*1000,Graph!$G$1*1000,P245)</f>
        <v>420000</v>
      </c>
      <c r="R245" s="2">
        <f t="shared" si="16"/>
        <v>91010858</v>
      </c>
      <c r="S245" s="2">
        <f t="shared" si="17"/>
        <v>396582.14285714924</v>
      </c>
      <c r="T245" s="2">
        <f t="shared" si="18"/>
        <v>23417.857142857276</v>
      </c>
      <c r="U245" s="2">
        <f t="shared" si="19"/>
        <v>420000</v>
      </c>
      <c r="V245" s="2">
        <f t="shared" si="28"/>
        <v>52994947.999999911</v>
      </c>
      <c r="W245" s="2">
        <f t="shared" si="20"/>
        <v>396582.14285714179</v>
      </c>
      <c r="X245" s="2">
        <f t="shared" si="6"/>
        <v>23417.857142858207</v>
      </c>
      <c r="Y245" s="2">
        <f t="shared" si="7"/>
        <v>38015910.000000134</v>
      </c>
      <c r="Z245" s="2" t="str">
        <f t="shared" si="8"/>
        <v>MEEP</v>
      </c>
      <c r="AA245" s="2">
        <f>IF(Z245="HERE",Y245,AA244+Graph!$G$1*1000)</f>
        <v>54275777.857142948</v>
      </c>
      <c r="AB245" s="2">
        <f t="shared" si="21"/>
        <v>420000</v>
      </c>
      <c r="AC245" s="2">
        <f t="shared" si="9"/>
        <v>36338497.999999955</v>
      </c>
      <c r="AD245" s="3">
        <f t="shared" si="10"/>
        <v>52800000</v>
      </c>
      <c r="AE245" s="2">
        <f>IF(AE243&gt;=52800000,52800000,IF(AB224=Graph!G$1*1000,AE244+Graph!G$1*1000,AC245))</f>
        <v>44738497.999999955</v>
      </c>
      <c r="AF245" s="3">
        <f t="shared" si="11"/>
        <v>44738497.999999955</v>
      </c>
      <c r="AG245" s="3">
        <f t="shared" si="26"/>
        <v>42727124.971428655</v>
      </c>
      <c r="AH245" s="3" t="e">
        <f t="shared" si="3"/>
        <v>#N/A</v>
      </c>
      <c r="AM245" s="6">
        <v>14600000</v>
      </c>
      <c r="AN245" s="6">
        <v>31800000</v>
      </c>
      <c r="AO245" s="6">
        <v>52800000</v>
      </c>
    </row>
    <row r="246" spans="1:41" ht="15.75" customHeight="1" x14ac:dyDescent="0.25">
      <c r="A246" s="1">
        <v>44422</v>
      </c>
      <c r="B246" s="2">
        <f t="shared" si="0"/>
        <v>169</v>
      </c>
      <c r="C246" s="7"/>
      <c r="D246" s="2" t="e">
        <f t="shared" si="12"/>
        <v>#N/A</v>
      </c>
      <c r="E246" s="2" t="e">
        <f t="shared" si="22"/>
        <v>#N/A</v>
      </c>
      <c r="F246" s="2">
        <v>679391.29128919542</v>
      </c>
      <c r="G246" s="2">
        <f t="shared" si="23"/>
        <v>396582.14285714284</v>
      </c>
      <c r="H246" s="2">
        <f t="shared" si="13"/>
        <v>86704430.142857328</v>
      </c>
      <c r="I246" s="7"/>
      <c r="J246" s="2" t="e">
        <f t="shared" si="14"/>
        <v>#N/A</v>
      </c>
      <c r="K246" s="2" t="e">
        <f t="shared" si="24"/>
        <v>#N/A</v>
      </c>
      <c r="L246" s="2">
        <f t="array" ref="L246">IF(COUNT($C247)=0,IF(COUNT($C246)=1,I246,SUM(L245+LOOKUP(2,1/(ISNUMBER($K$1:$K$194)),$K$1:$K$194))),I246)</f>
        <v>4726427.8571428675</v>
      </c>
      <c r="M246" s="8" t="e">
        <f t="shared" si="27"/>
        <v>#N/A</v>
      </c>
      <c r="N246" s="2" t="e">
        <f t="shared" si="15"/>
        <v>#N/A</v>
      </c>
      <c r="O246" s="2" t="e">
        <f t="shared" si="25"/>
        <v>#N/A</v>
      </c>
      <c r="P246" s="2">
        <v>744689.75557491183</v>
      </c>
      <c r="Q246" s="2">
        <f>IF(P246&gt;Graph!$G$1*1000,Graph!$G$1*1000,P246)</f>
        <v>420000</v>
      </c>
      <c r="R246" s="2">
        <f t="shared" si="16"/>
        <v>91430858</v>
      </c>
      <c r="S246" s="2">
        <f t="shared" si="17"/>
        <v>396582.14285714924</v>
      </c>
      <c r="T246" s="2">
        <f t="shared" si="18"/>
        <v>23417.857142857276</v>
      </c>
      <c r="U246" s="2">
        <f t="shared" si="19"/>
        <v>420000</v>
      </c>
      <c r="V246" s="2">
        <f t="shared" si="28"/>
        <v>53391530.142857052</v>
      </c>
      <c r="W246" s="2">
        <f t="shared" si="20"/>
        <v>396582.14285714179</v>
      </c>
      <c r="X246" s="2">
        <f t="shared" si="6"/>
        <v>23417.857142858207</v>
      </c>
      <c r="Y246" s="2">
        <f t="shared" si="7"/>
        <v>38039327.857142992</v>
      </c>
      <c r="Z246" s="2" t="str">
        <f t="shared" si="8"/>
        <v>MEEP</v>
      </c>
      <c r="AA246" s="2">
        <f>IF(Z246="HERE",Y246,AA245+Graph!$G$1*1000)</f>
        <v>54695777.857142948</v>
      </c>
      <c r="AB246" s="2">
        <f t="shared" si="21"/>
        <v>420000</v>
      </c>
      <c r="AC246" s="2">
        <f t="shared" si="9"/>
        <v>36338497.999999955</v>
      </c>
      <c r="AD246" s="3">
        <f t="shared" si="10"/>
        <v>52800000</v>
      </c>
      <c r="AE246" s="2">
        <f>IF(AE244&gt;=52800000,52800000,IF(AB225=Graph!G$1*1000,AE245+Graph!G$1*1000,AC246))</f>
        <v>45158497.999999955</v>
      </c>
      <c r="AF246" s="3">
        <f t="shared" si="11"/>
        <v>45158497.999999955</v>
      </c>
      <c r="AG246" s="3">
        <f t="shared" si="26"/>
        <v>43105124.971428655</v>
      </c>
      <c r="AH246" s="3" t="e">
        <f t="shared" si="3"/>
        <v>#N/A</v>
      </c>
      <c r="AM246" s="6">
        <v>14600000</v>
      </c>
      <c r="AN246" s="6">
        <v>31800000</v>
      </c>
      <c r="AO246" s="6">
        <v>52800000</v>
      </c>
    </row>
    <row r="247" spans="1:41" ht="15.75" customHeight="1" x14ac:dyDescent="0.25">
      <c r="A247" s="1">
        <v>44423</v>
      </c>
      <c r="B247" s="2">
        <f t="shared" si="0"/>
        <v>170</v>
      </c>
      <c r="C247" s="7"/>
      <c r="D247" s="2" t="e">
        <f t="shared" si="12"/>
        <v>#N/A</v>
      </c>
      <c r="E247" s="2" t="e">
        <f t="shared" si="22"/>
        <v>#N/A</v>
      </c>
      <c r="F247" s="2">
        <v>680992.513190642</v>
      </c>
      <c r="G247" s="2">
        <f t="shared" si="23"/>
        <v>396582.14285714284</v>
      </c>
      <c r="H247" s="2">
        <f t="shared" si="13"/>
        <v>87101012.285714477</v>
      </c>
      <c r="I247" s="7"/>
      <c r="J247" s="2" t="e">
        <f t="shared" si="14"/>
        <v>#N/A</v>
      </c>
      <c r="K247" s="2" t="e">
        <f t="shared" si="24"/>
        <v>#N/A</v>
      </c>
      <c r="L247" s="2">
        <f t="array" ref="L247">IF(COUNT($C248)=0,IF(COUNT($C247)=1,I247,SUM(L246+LOOKUP(2,1/(ISNUMBER($K$1:$K$194)),$K$1:$K$194))),I247)</f>
        <v>4749845.7142857248</v>
      </c>
      <c r="M247" s="8" t="e">
        <f t="shared" si="27"/>
        <v>#N/A</v>
      </c>
      <c r="N247" s="2" t="e">
        <f t="shared" si="15"/>
        <v>#N/A</v>
      </c>
      <c r="O247" s="2" t="e">
        <f t="shared" si="25"/>
        <v>#N/A</v>
      </c>
      <c r="P247" s="2">
        <v>746604.6493280232</v>
      </c>
      <c r="Q247" s="2">
        <f>IF(P247&gt;Graph!$G$1*1000,Graph!$G$1*1000,P247)</f>
        <v>420000</v>
      </c>
      <c r="R247" s="2">
        <f t="shared" si="16"/>
        <v>91850858</v>
      </c>
      <c r="S247" s="2">
        <f t="shared" si="17"/>
        <v>396582.14285714924</v>
      </c>
      <c r="T247" s="2">
        <f t="shared" si="18"/>
        <v>23417.857142857276</v>
      </c>
      <c r="U247" s="2">
        <f t="shared" si="19"/>
        <v>420000</v>
      </c>
      <c r="V247" s="2">
        <f t="shared" si="28"/>
        <v>53788112.285714194</v>
      </c>
      <c r="W247" s="2">
        <f t="shared" si="20"/>
        <v>396582.14285714179</v>
      </c>
      <c r="X247" s="2">
        <f t="shared" si="6"/>
        <v>23417.857142858207</v>
      </c>
      <c r="Y247" s="2">
        <f t="shared" si="7"/>
        <v>38062745.714285851</v>
      </c>
      <c r="Z247" s="2" t="str">
        <f t="shared" si="8"/>
        <v>MEEP</v>
      </c>
      <c r="AA247" s="2">
        <f>IF(Z247="HERE",Y247,AA246+Graph!$G$1*1000)</f>
        <v>55115777.857142948</v>
      </c>
      <c r="AB247" s="2">
        <f t="shared" si="21"/>
        <v>420000</v>
      </c>
      <c r="AC247" s="2">
        <f t="shared" si="9"/>
        <v>36338497.999999955</v>
      </c>
      <c r="AD247" s="3">
        <f t="shared" si="10"/>
        <v>52800000</v>
      </c>
      <c r="AE247" s="2">
        <f>IF(AE245&gt;=52800000,52800000,IF(AB226=Graph!G$1*1000,AE246+Graph!G$1*1000,AC247))</f>
        <v>45578497.999999955</v>
      </c>
      <c r="AF247" s="3">
        <f t="shared" si="11"/>
        <v>45578497.999999955</v>
      </c>
      <c r="AG247" s="3">
        <f t="shared" si="26"/>
        <v>43504124.971428655</v>
      </c>
      <c r="AH247" s="3" t="e">
        <f t="shared" si="3"/>
        <v>#N/A</v>
      </c>
      <c r="AM247" s="6">
        <v>14600000</v>
      </c>
      <c r="AN247" s="6">
        <v>31800000</v>
      </c>
      <c r="AO247" s="6">
        <v>52800000</v>
      </c>
    </row>
    <row r="248" spans="1:41" ht="15.75" customHeight="1" x14ac:dyDescent="0.25">
      <c r="A248" s="1">
        <v>44424</v>
      </c>
      <c r="B248" s="2">
        <f t="shared" si="0"/>
        <v>171</v>
      </c>
      <c r="C248" s="7"/>
      <c r="D248" s="2" t="e">
        <f t="shared" si="12"/>
        <v>#N/A</v>
      </c>
      <c r="E248" s="2" t="e">
        <f t="shared" si="22"/>
        <v>#N/A</v>
      </c>
      <c r="F248" s="2">
        <v>682593.73509208858</v>
      </c>
      <c r="G248" s="2">
        <f t="shared" si="23"/>
        <v>396582.14285714284</v>
      </c>
      <c r="H248" s="2">
        <f t="shared" si="13"/>
        <v>87497594.428571627</v>
      </c>
      <c r="I248" s="7"/>
      <c r="J248" s="2" t="e">
        <f t="shared" si="14"/>
        <v>#N/A</v>
      </c>
      <c r="K248" s="2" t="e">
        <f t="shared" si="24"/>
        <v>#N/A</v>
      </c>
      <c r="L248" s="2">
        <f t="array" ref="L248">IF(COUNT($C249)=0,IF(COUNT($C248)=1,I248,SUM(L247+LOOKUP(2,1/(ISNUMBER($K$1:$K$194)),$K$1:$K$194))),I248)</f>
        <v>4773263.5714285821</v>
      </c>
      <c r="M248" s="8" t="e">
        <f t="shared" si="27"/>
        <v>#N/A</v>
      </c>
      <c r="N248" s="2" t="e">
        <f t="shared" si="15"/>
        <v>#N/A</v>
      </c>
      <c r="O248" s="2" t="e">
        <f t="shared" si="25"/>
        <v>#N/A</v>
      </c>
      <c r="P248" s="2">
        <v>748519.54308113456</v>
      </c>
      <c r="Q248" s="2">
        <f>IF(P248&gt;Graph!$G$1*1000,Graph!$G$1*1000,P248)</f>
        <v>420000</v>
      </c>
      <c r="R248" s="2">
        <f t="shared" si="16"/>
        <v>92270858</v>
      </c>
      <c r="S248" s="2">
        <f t="shared" si="17"/>
        <v>396582.14285714924</v>
      </c>
      <c r="T248" s="2">
        <f t="shared" si="18"/>
        <v>23417.857142857276</v>
      </c>
      <c r="U248" s="2">
        <f t="shared" si="19"/>
        <v>420000</v>
      </c>
      <c r="V248" s="2">
        <f t="shared" si="28"/>
        <v>54184694.428571336</v>
      </c>
      <c r="W248" s="2">
        <f t="shared" si="20"/>
        <v>396582.14285714179</v>
      </c>
      <c r="X248" s="2">
        <f t="shared" si="6"/>
        <v>23417.857142858207</v>
      </c>
      <c r="Y248" s="2">
        <f t="shared" si="7"/>
        <v>38086163.571428709</v>
      </c>
      <c r="Z248" s="2" t="str">
        <f t="shared" si="8"/>
        <v>MEEP</v>
      </c>
      <c r="AA248" s="2">
        <f>IF(Z248="HERE",Y248,AA247+Graph!$G$1*1000)</f>
        <v>55535777.857142948</v>
      </c>
      <c r="AB248" s="2">
        <f t="shared" si="21"/>
        <v>420000</v>
      </c>
      <c r="AC248" s="2">
        <f t="shared" si="9"/>
        <v>36338497.999999955</v>
      </c>
      <c r="AD248" s="3">
        <f t="shared" si="10"/>
        <v>52800000</v>
      </c>
      <c r="AE248" s="2">
        <f>IF(AE246&gt;=52800000,52800000,IF(AB227=Graph!G$1*1000,AE247+Graph!G$1*1000,AC248))</f>
        <v>45998497.999999955</v>
      </c>
      <c r="AF248" s="3">
        <f t="shared" si="11"/>
        <v>45998497.999999955</v>
      </c>
      <c r="AG248" s="3">
        <f t="shared" si="26"/>
        <v>43903124.971428655</v>
      </c>
      <c r="AH248" s="3" t="e">
        <f t="shared" si="3"/>
        <v>#N/A</v>
      </c>
      <c r="AM248" s="6">
        <v>14600000</v>
      </c>
      <c r="AN248" s="6">
        <v>31800000</v>
      </c>
      <c r="AO248" s="6">
        <v>52800000</v>
      </c>
    </row>
    <row r="249" spans="1:41" ht="15.75" customHeight="1" x14ac:dyDescent="0.25">
      <c r="A249" s="1">
        <v>44425</v>
      </c>
      <c r="B249" s="2">
        <f t="shared" si="0"/>
        <v>172</v>
      </c>
      <c r="C249" s="7"/>
      <c r="D249" s="2" t="e">
        <f t="shared" si="12"/>
        <v>#N/A</v>
      </c>
      <c r="E249" s="2" t="e">
        <f t="shared" si="22"/>
        <v>#N/A</v>
      </c>
      <c r="F249" s="2">
        <v>684194.95699352026</v>
      </c>
      <c r="G249" s="2">
        <f t="shared" si="23"/>
        <v>396582.14285714284</v>
      </c>
      <c r="H249" s="2">
        <f t="shared" si="13"/>
        <v>87894176.571428776</v>
      </c>
      <c r="I249" s="7"/>
      <c r="J249" s="2" t="e">
        <f t="shared" si="14"/>
        <v>#N/A</v>
      </c>
      <c r="K249" s="2" t="e">
        <f t="shared" si="24"/>
        <v>#N/A</v>
      </c>
      <c r="L249" s="2">
        <f t="array" ref="L249">IF(COUNT($C250)=0,IF(COUNT($C249)=1,I249,SUM(L248+LOOKUP(2,1/(ISNUMBER($K$1:$K$194)),$K$1:$K$194))),I249)</f>
        <v>4796681.4285714393</v>
      </c>
      <c r="M249" s="8" t="e">
        <f t="shared" si="27"/>
        <v>#N/A</v>
      </c>
      <c r="N249" s="2" t="e">
        <f t="shared" si="15"/>
        <v>#N/A</v>
      </c>
      <c r="O249" s="2" t="e">
        <f t="shared" si="25"/>
        <v>#N/A</v>
      </c>
      <c r="P249" s="2">
        <v>750434.43683424592</v>
      </c>
      <c r="Q249" s="2">
        <f>IF(P249&gt;Graph!$G$1*1000,Graph!$G$1*1000,P249)</f>
        <v>420000</v>
      </c>
      <c r="R249" s="2">
        <f t="shared" si="16"/>
        <v>92690858</v>
      </c>
      <c r="S249" s="2">
        <f t="shared" si="17"/>
        <v>396582.14285714924</v>
      </c>
      <c r="T249" s="2">
        <f t="shared" si="18"/>
        <v>23417.857142857276</v>
      </c>
      <c r="U249" s="2">
        <f t="shared" si="19"/>
        <v>420000</v>
      </c>
      <c r="V249" s="2">
        <f t="shared" si="28"/>
        <v>54581276.571428478</v>
      </c>
      <c r="W249" s="2">
        <f t="shared" si="20"/>
        <v>396582.14285714179</v>
      </c>
      <c r="X249" s="2">
        <f t="shared" si="6"/>
        <v>23417.857142858207</v>
      </c>
      <c r="Y249" s="2">
        <f t="shared" si="7"/>
        <v>38109581.428571567</v>
      </c>
      <c r="Z249" s="2" t="str">
        <f t="shared" si="8"/>
        <v>MEEP</v>
      </c>
      <c r="AA249" s="2">
        <f>IF(Z249="HERE",Y249,AA248+Graph!$G$1*1000)</f>
        <v>55955777.857142948</v>
      </c>
      <c r="AB249" s="2">
        <f t="shared" si="21"/>
        <v>420000</v>
      </c>
      <c r="AC249" s="2">
        <f t="shared" si="9"/>
        <v>36338497.999999955</v>
      </c>
      <c r="AD249" s="3">
        <f t="shared" si="10"/>
        <v>52800000</v>
      </c>
      <c r="AE249" s="2">
        <f>IF(AE247&gt;=52800000,52800000,IF(AB228=Graph!G$1*1000,AE248+Graph!G$1*1000,AC249))</f>
        <v>46418497.999999955</v>
      </c>
      <c r="AF249" s="3">
        <f t="shared" si="11"/>
        <v>46418497.999999955</v>
      </c>
      <c r="AG249" s="3">
        <f t="shared" si="26"/>
        <v>44302124.971428655</v>
      </c>
      <c r="AH249" s="3" t="e">
        <f t="shared" si="3"/>
        <v>#N/A</v>
      </c>
      <c r="AM249" s="6">
        <v>14600000</v>
      </c>
      <c r="AN249" s="6">
        <v>31800000</v>
      </c>
      <c r="AO249" s="6">
        <v>52800000</v>
      </c>
    </row>
    <row r="250" spans="1:41" ht="15.75" customHeight="1" x14ac:dyDescent="0.25">
      <c r="A250" s="1">
        <v>44426</v>
      </c>
      <c r="B250" s="2">
        <f t="shared" si="0"/>
        <v>173</v>
      </c>
      <c r="C250" s="7"/>
      <c r="D250" s="2" t="e">
        <f t="shared" si="12"/>
        <v>#N/A</v>
      </c>
      <c r="E250" s="2" t="e">
        <f t="shared" si="22"/>
        <v>#N/A</v>
      </c>
      <c r="F250" s="2">
        <v>685796.17889496684</v>
      </c>
      <c r="G250" s="2">
        <f t="shared" si="23"/>
        <v>396582.14285714284</v>
      </c>
      <c r="H250" s="2">
        <f t="shared" si="13"/>
        <v>88290758.714285925</v>
      </c>
      <c r="I250" s="7"/>
      <c r="J250" s="2" t="e">
        <f t="shared" si="14"/>
        <v>#N/A</v>
      </c>
      <c r="K250" s="2" t="e">
        <f t="shared" si="24"/>
        <v>#N/A</v>
      </c>
      <c r="L250" s="2">
        <f t="array" ref="L250">IF(COUNT($C251)=0,IF(COUNT($C250)=1,I250,SUM(L249+LOOKUP(2,1/(ISNUMBER($K$1:$K$194)),$K$1:$K$194))),I250)</f>
        <v>4820099.2857142966</v>
      </c>
      <c r="M250" s="8" t="e">
        <f t="shared" si="27"/>
        <v>#N/A</v>
      </c>
      <c r="N250" s="2" t="e">
        <f t="shared" si="15"/>
        <v>#N/A</v>
      </c>
      <c r="O250" s="2" t="e">
        <f t="shared" si="25"/>
        <v>#N/A</v>
      </c>
      <c r="P250" s="2">
        <v>752349.33058735728</v>
      </c>
      <c r="Q250" s="2">
        <f>IF(P250&gt;Graph!$G$1*1000,Graph!$G$1*1000,P250)</f>
        <v>420000</v>
      </c>
      <c r="R250" s="2">
        <f t="shared" si="16"/>
        <v>93110858</v>
      </c>
      <c r="S250" s="2">
        <f t="shared" si="17"/>
        <v>396582.14285714924</v>
      </c>
      <c r="T250" s="2">
        <f t="shared" si="18"/>
        <v>23417.857142857276</v>
      </c>
      <c r="U250" s="2">
        <f t="shared" si="19"/>
        <v>420000</v>
      </c>
      <c r="V250" s="2">
        <f t="shared" si="28"/>
        <v>54977858.71428562</v>
      </c>
      <c r="W250" s="2">
        <f t="shared" si="20"/>
        <v>396582.14285714179</v>
      </c>
      <c r="X250" s="2">
        <f t="shared" si="6"/>
        <v>23417.857142858207</v>
      </c>
      <c r="Y250" s="2">
        <f t="shared" si="7"/>
        <v>38132999.285714425</v>
      </c>
      <c r="Z250" s="2" t="str">
        <f t="shared" si="8"/>
        <v>MEEP</v>
      </c>
      <c r="AA250" s="2">
        <f>IF(Z250="HERE",Y250,AA249+Graph!$G$1*1000)</f>
        <v>56375777.857142948</v>
      </c>
      <c r="AB250" s="2">
        <f t="shared" si="21"/>
        <v>420000</v>
      </c>
      <c r="AC250" s="2">
        <f t="shared" si="9"/>
        <v>36338497.999999955</v>
      </c>
      <c r="AD250" s="3">
        <f t="shared" si="10"/>
        <v>52800000</v>
      </c>
      <c r="AE250" s="2">
        <f>IF(AE248&gt;=52800000,52800000,IF(AB229=Graph!G$1*1000,AE249+Graph!G$1*1000,AC250))</f>
        <v>46838497.999999955</v>
      </c>
      <c r="AF250" s="3">
        <f t="shared" si="11"/>
        <v>46838497.999999955</v>
      </c>
      <c r="AG250" s="3">
        <f t="shared" si="26"/>
        <v>44701124.971428655</v>
      </c>
      <c r="AH250" s="3" t="e">
        <f t="shared" si="3"/>
        <v>#N/A</v>
      </c>
      <c r="AM250" s="6">
        <v>14600000</v>
      </c>
      <c r="AN250" s="6">
        <v>31800000</v>
      </c>
      <c r="AO250" s="6">
        <v>52800000</v>
      </c>
    </row>
    <row r="251" spans="1:41" ht="15.75" customHeight="1" x14ac:dyDescent="0.25">
      <c r="A251" s="1">
        <v>44427</v>
      </c>
      <c r="B251" s="2">
        <f t="shared" si="0"/>
        <v>174</v>
      </c>
      <c r="C251" s="7"/>
      <c r="D251" s="2" t="e">
        <f t="shared" si="12"/>
        <v>#N/A</v>
      </c>
      <c r="E251" s="2" t="e">
        <f t="shared" si="22"/>
        <v>#N/A</v>
      </c>
      <c r="F251" s="2">
        <v>687397.40079641342</v>
      </c>
      <c r="G251" s="2">
        <f t="shared" si="23"/>
        <v>396582.14285714284</v>
      </c>
      <c r="H251" s="2">
        <f t="shared" si="13"/>
        <v>88687340.857143074</v>
      </c>
      <c r="I251" s="7"/>
      <c r="J251" s="2" t="e">
        <f t="shared" si="14"/>
        <v>#N/A</v>
      </c>
      <c r="K251" s="2" t="e">
        <f t="shared" si="24"/>
        <v>#N/A</v>
      </c>
      <c r="L251" s="2">
        <f t="array" ref="L251">IF(COUNT($C252)=0,IF(COUNT($C251)=1,I251,SUM(L250+LOOKUP(2,1/(ISNUMBER($K$1:$K$194)),$K$1:$K$194))),I251)</f>
        <v>4843517.1428571539</v>
      </c>
      <c r="M251" s="8" t="e">
        <f t="shared" si="27"/>
        <v>#N/A</v>
      </c>
      <c r="N251" s="2" t="e">
        <f t="shared" si="15"/>
        <v>#N/A</v>
      </c>
      <c r="O251" s="2" t="e">
        <f t="shared" si="25"/>
        <v>#N/A</v>
      </c>
      <c r="P251" s="2">
        <v>754264.22434046865</v>
      </c>
      <c r="Q251" s="2">
        <f>IF(P251&gt;Graph!$G$1*1000,Graph!$G$1*1000,P251)</f>
        <v>420000</v>
      </c>
      <c r="R251" s="2">
        <f t="shared" si="16"/>
        <v>93530858</v>
      </c>
      <c r="S251" s="2">
        <f t="shared" si="17"/>
        <v>396582.14285714924</v>
      </c>
      <c r="T251" s="2">
        <f t="shared" si="18"/>
        <v>23417.857142857276</v>
      </c>
      <c r="U251" s="2">
        <f t="shared" si="19"/>
        <v>420000</v>
      </c>
      <c r="V251" s="2">
        <f t="shared" si="28"/>
        <v>55374440.857142761</v>
      </c>
      <c r="W251" s="2">
        <f t="shared" si="20"/>
        <v>396582.14285714179</v>
      </c>
      <c r="X251" s="2">
        <f t="shared" si="6"/>
        <v>23417.857142858207</v>
      </c>
      <c r="Y251" s="2">
        <f t="shared" si="7"/>
        <v>38156417.142857283</v>
      </c>
      <c r="Z251" s="2" t="str">
        <f t="shared" si="8"/>
        <v>MEEP</v>
      </c>
      <c r="AA251" s="2">
        <f>IF(Z251="HERE",Y251,AA250+Graph!$G$1*1000)</f>
        <v>56795777.857142948</v>
      </c>
      <c r="AB251" s="2">
        <f t="shared" si="21"/>
        <v>420000</v>
      </c>
      <c r="AC251" s="2">
        <f t="shared" si="9"/>
        <v>36338497.999999955</v>
      </c>
      <c r="AD251" s="3">
        <f t="shared" si="10"/>
        <v>52800000</v>
      </c>
      <c r="AE251" s="2">
        <f>IF(AE249&gt;=52800000,52800000,IF(AB230=Graph!G$1*1000,AE250+Graph!G$1*1000,AC251))</f>
        <v>47258497.999999955</v>
      </c>
      <c r="AF251" s="3">
        <f t="shared" si="11"/>
        <v>47258497.999999955</v>
      </c>
      <c r="AG251" s="3">
        <f t="shared" si="26"/>
        <v>45100124.971428655</v>
      </c>
      <c r="AH251" s="3" t="e">
        <f t="shared" si="3"/>
        <v>#N/A</v>
      </c>
      <c r="AM251" s="6">
        <v>14600000</v>
      </c>
      <c r="AN251" s="6">
        <v>31800000</v>
      </c>
      <c r="AO251" s="6">
        <v>52800000</v>
      </c>
    </row>
    <row r="252" spans="1:41" ht="15.75" customHeight="1" x14ac:dyDescent="0.25">
      <c r="A252" s="1">
        <v>44428</v>
      </c>
      <c r="B252" s="2">
        <f t="shared" si="0"/>
        <v>175</v>
      </c>
      <c r="C252" s="7"/>
      <c r="D252" s="2" t="e">
        <f t="shared" si="12"/>
        <v>#N/A</v>
      </c>
      <c r="E252" s="2" t="e">
        <f t="shared" si="22"/>
        <v>#N/A</v>
      </c>
      <c r="F252" s="2">
        <v>688998.62269786</v>
      </c>
      <c r="G252" s="2">
        <f t="shared" si="23"/>
        <v>396582.14285714284</v>
      </c>
      <c r="H252" s="2">
        <f t="shared" si="13"/>
        <v>89083923.000000224</v>
      </c>
      <c r="I252" s="7"/>
      <c r="J252" s="2" t="e">
        <f t="shared" si="14"/>
        <v>#N/A</v>
      </c>
      <c r="K252" s="2" t="e">
        <f t="shared" si="24"/>
        <v>#N/A</v>
      </c>
      <c r="L252" s="2">
        <f t="array" ref="L252">IF(COUNT($C253)=0,IF(COUNT($C252)=1,I252,SUM(L251+LOOKUP(2,1/(ISNUMBER($K$1:$K$194)),$K$1:$K$194))),I252)</f>
        <v>4866935.0000000112</v>
      </c>
      <c r="M252" s="8" t="e">
        <f t="shared" si="27"/>
        <v>#N/A</v>
      </c>
      <c r="N252" s="2" t="e">
        <f t="shared" si="15"/>
        <v>#N/A</v>
      </c>
      <c r="O252" s="2" t="e">
        <f t="shared" si="25"/>
        <v>#N/A</v>
      </c>
      <c r="P252" s="2">
        <v>756179.11809358001</v>
      </c>
      <c r="Q252" s="2">
        <f>IF(P252&gt;Graph!$G$1*1000,Graph!$G$1*1000,P252)</f>
        <v>420000</v>
      </c>
      <c r="R252" s="2">
        <f t="shared" si="16"/>
        <v>93950858</v>
      </c>
      <c r="S252" s="2">
        <f t="shared" si="17"/>
        <v>396582.14285714924</v>
      </c>
      <c r="T252" s="2">
        <f t="shared" si="18"/>
        <v>23417.857142857276</v>
      </c>
      <c r="U252" s="2">
        <f t="shared" si="19"/>
        <v>420000</v>
      </c>
      <c r="V252" s="2">
        <f t="shared" si="28"/>
        <v>55771022.999999903</v>
      </c>
      <c r="W252" s="2">
        <f t="shared" si="20"/>
        <v>396582.14285714179</v>
      </c>
      <c r="X252" s="2">
        <f t="shared" si="6"/>
        <v>23417.857142858207</v>
      </c>
      <c r="Y252" s="2">
        <f t="shared" si="7"/>
        <v>38179835.000000142</v>
      </c>
      <c r="Z252" s="2" t="str">
        <f t="shared" si="8"/>
        <v>MEEP</v>
      </c>
      <c r="AA252" s="2">
        <f>IF(Z252="HERE",Y252,AA251+Graph!$G$1*1000)</f>
        <v>57215777.857142948</v>
      </c>
      <c r="AB252" s="2">
        <f t="shared" si="21"/>
        <v>420000</v>
      </c>
      <c r="AC252" s="2">
        <f t="shared" si="9"/>
        <v>36338497.999999955</v>
      </c>
      <c r="AD252" s="3">
        <f t="shared" si="10"/>
        <v>52800000</v>
      </c>
      <c r="AE252" s="2">
        <f>IF(AE250&gt;=52800000,52800000,IF(AB231=Graph!G$1*1000,AE251+Graph!G$1*1000,AC252))</f>
        <v>47678497.999999955</v>
      </c>
      <c r="AF252" s="3">
        <f t="shared" si="11"/>
        <v>47678497.999999955</v>
      </c>
      <c r="AG252" s="3">
        <f t="shared" si="26"/>
        <v>45499124.971428655</v>
      </c>
      <c r="AH252" s="3" t="e">
        <f t="shared" si="3"/>
        <v>#N/A</v>
      </c>
      <c r="AM252" s="6">
        <v>14600000</v>
      </c>
      <c r="AN252" s="6">
        <v>31800000</v>
      </c>
      <c r="AO252" s="6">
        <v>52800000</v>
      </c>
    </row>
    <row r="253" spans="1:41" ht="15.75" customHeight="1" x14ac:dyDescent="0.25">
      <c r="A253" s="1">
        <v>44429</v>
      </c>
      <c r="B253" s="2">
        <f t="shared" si="0"/>
        <v>176</v>
      </c>
      <c r="C253" s="7"/>
      <c r="D253" s="2" t="e">
        <f t="shared" si="12"/>
        <v>#N/A</v>
      </c>
      <c r="E253" s="2" t="e">
        <f t="shared" si="22"/>
        <v>#N/A</v>
      </c>
      <c r="F253" s="2">
        <v>690599.84459930658</v>
      </c>
      <c r="G253" s="2">
        <f t="shared" si="23"/>
        <v>396582.14285714284</v>
      </c>
      <c r="H253" s="2">
        <f t="shared" si="13"/>
        <v>89480505.142857373</v>
      </c>
      <c r="I253" s="7"/>
      <c r="J253" s="2" t="e">
        <f t="shared" si="14"/>
        <v>#N/A</v>
      </c>
      <c r="K253" s="2" t="e">
        <f t="shared" si="24"/>
        <v>#N/A</v>
      </c>
      <c r="L253" s="2">
        <f t="array" ref="L253">IF(COUNT($C254)=0,IF(COUNT($C253)=1,I253,SUM(L252+LOOKUP(2,1/(ISNUMBER($K$1:$K$194)),$K$1:$K$194))),I253)</f>
        <v>4890352.8571428685</v>
      </c>
      <c r="M253" s="8" t="e">
        <f t="shared" si="27"/>
        <v>#N/A</v>
      </c>
      <c r="N253" s="2" t="e">
        <f t="shared" si="15"/>
        <v>#N/A</v>
      </c>
      <c r="O253" s="2" t="e">
        <f t="shared" si="25"/>
        <v>#N/A</v>
      </c>
      <c r="P253" s="2">
        <v>758094.01184669137</v>
      </c>
      <c r="Q253" s="2">
        <f>IF(P253&gt;Graph!$G$1*1000,Graph!$G$1*1000,P253)</f>
        <v>420000</v>
      </c>
      <c r="R253" s="2">
        <f t="shared" si="16"/>
        <v>94370858</v>
      </c>
      <c r="S253" s="2">
        <f t="shared" si="17"/>
        <v>396582.14285714924</v>
      </c>
      <c r="T253" s="2">
        <f t="shared" si="18"/>
        <v>23417.857142857276</v>
      </c>
      <c r="U253" s="2">
        <f t="shared" si="19"/>
        <v>420000</v>
      </c>
      <c r="V253" s="2">
        <f t="shared" si="28"/>
        <v>56167605.142857045</v>
      </c>
      <c r="W253" s="2">
        <f t="shared" si="20"/>
        <v>396582.14285714179</v>
      </c>
      <c r="X253" s="2">
        <f t="shared" si="6"/>
        <v>23417.857142858207</v>
      </c>
      <c r="Y253" s="2">
        <f t="shared" si="7"/>
        <v>38203252.857143</v>
      </c>
      <c r="Z253" s="2" t="str">
        <f t="shared" si="8"/>
        <v>MEEP</v>
      </c>
      <c r="AA253" s="2">
        <f>IF(Z253="HERE",Y253,AA252+Graph!$G$1*1000)</f>
        <v>57635777.857142948</v>
      </c>
      <c r="AB253" s="2">
        <f t="shared" si="21"/>
        <v>420000</v>
      </c>
      <c r="AC253" s="2">
        <f t="shared" si="9"/>
        <v>36338497.999999955</v>
      </c>
      <c r="AD253" s="3">
        <f t="shared" si="10"/>
        <v>52800000</v>
      </c>
      <c r="AE253" s="2">
        <f>IF(AE251&gt;=52800000,52800000,IF(AB232=Graph!G$1*1000,AE252+Graph!G$1*1000,AC253))</f>
        <v>48098497.999999955</v>
      </c>
      <c r="AF253" s="3">
        <f t="shared" si="11"/>
        <v>48098497.999999955</v>
      </c>
      <c r="AG253" s="3">
        <f t="shared" si="26"/>
        <v>45898124.971428655</v>
      </c>
      <c r="AH253" s="3" t="e">
        <f t="shared" si="3"/>
        <v>#N/A</v>
      </c>
      <c r="AM253" s="6">
        <v>14600000</v>
      </c>
      <c r="AN253" s="6">
        <v>31800000</v>
      </c>
      <c r="AO253" s="6">
        <v>52800000</v>
      </c>
    </row>
    <row r="254" spans="1:41" ht="15.75" customHeight="1" x14ac:dyDescent="0.25">
      <c r="A254" s="1">
        <v>44430</v>
      </c>
      <c r="B254" s="2">
        <f t="shared" si="0"/>
        <v>177</v>
      </c>
      <c r="C254" s="7"/>
      <c r="D254" s="2" t="e">
        <f t="shared" si="12"/>
        <v>#N/A</v>
      </c>
      <c r="E254" s="2" t="e">
        <f t="shared" si="22"/>
        <v>#N/A</v>
      </c>
      <c r="F254" s="2">
        <v>692201.06650073826</v>
      </c>
      <c r="G254" s="2">
        <f t="shared" si="23"/>
        <v>396582.14285714284</v>
      </c>
      <c r="H254" s="2">
        <f t="shared" si="13"/>
        <v>89877087.285714522</v>
      </c>
      <c r="I254" s="7"/>
      <c r="J254" s="2" t="e">
        <f t="shared" si="14"/>
        <v>#N/A</v>
      </c>
      <c r="K254" s="2" t="e">
        <f t="shared" si="24"/>
        <v>#N/A</v>
      </c>
      <c r="L254" s="2">
        <f t="array" ref="L254">IF(COUNT($C255)=0,IF(COUNT($C254)=1,I254,SUM(L253+LOOKUP(2,1/(ISNUMBER($K$1:$K$194)),$K$1:$K$194))),I254)</f>
        <v>4913770.7142857257</v>
      </c>
      <c r="M254" s="8" t="e">
        <f t="shared" si="27"/>
        <v>#N/A</v>
      </c>
      <c r="N254" s="2" t="e">
        <f t="shared" si="15"/>
        <v>#N/A</v>
      </c>
      <c r="O254" s="2" t="e">
        <f t="shared" si="25"/>
        <v>#N/A</v>
      </c>
      <c r="P254" s="2">
        <v>760008.90559980273</v>
      </c>
      <c r="Q254" s="2">
        <f>IF(P254&gt;Graph!$G$1*1000,Graph!$G$1*1000,P254)</f>
        <v>420000</v>
      </c>
      <c r="R254" s="2">
        <f t="shared" si="16"/>
        <v>94790858</v>
      </c>
      <c r="S254" s="2">
        <f t="shared" si="17"/>
        <v>396582.14285714924</v>
      </c>
      <c r="T254" s="2">
        <f t="shared" si="18"/>
        <v>23417.857142857276</v>
      </c>
      <c r="U254" s="2">
        <f t="shared" si="19"/>
        <v>420000</v>
      </c>
      <c r="V254" s="2">
        <f t="shared" si="28"/>
        <v>56564187.285714187</v>
      </c>
      <c r="W254" s="2">
        <f t="shared" si="20"/>
        <v>396582.14285714179</v>
      </c>
      <c r="X254" s="2">
        <f t="shared" si="6"/>
        <v>23417.857142858207</v>
      </c>
      <c r="Y254" s="2">
        <f t="shared" si="7"/>
        <v>38226670.714285858</v>
      </c>
      <c r="Z254" s="2" t="str">
        <f t="shared" si="8"/>
        <v>MEEP</v>
      </c>
      <c r="AA254" s="2">
        <f>IF(Z254="HERE",Y254,AA253+Graph!$G$1*1000)</f>
        <v>58055777.857142948</v>
      </c>
      <c r="AB254" s="2">
        <f t="shared" si="21"/>
        <v>420000</v>
      </c>
      <c r="AC254" s="2">
        <f t="shared" si="9"/>
        <v>36338497.999999955</v>
      </c>
      <c r="AD254" s="3">
        <f t="shared" si="10"/>
        <v>52800000</v>
      </c>
      <c r="AE254" s="2">
        <f>IF(AE252&gt;=52800000,52800000,IF(AB233=Graph!G$1*1000,AE253+Graph!G$1*1000,AC254))</f>
        <v>48518497.999999955</v>
      </c>
      <c r="AF254" s="3">
        <f t="shared" si="11"/>
        <v>48518497.999999955</v>
      </c>
      <c r="AG254" s="3">
        <f t="shared" si="26"/>
        <v>46297124.971428655</v>
      </c>
      <c r="AH254" s="3" t="e">
        <f t="shared" si="3"/>
        <v>#N/A</v>
      </c>
      <c r="AM254" s="6">
        <v>14600000</v>
      </c>
      <c r="AN254" s="6">
        <v>31800000</v>
      </c>
      <c r="AO254" s="6">
        <v>52800000</v>
      </c>
    </row>
    <row r="255" spans="1:41" ht="15.75" customHeight="1" x14ac:dyDescent="0.25">
      <c r="A255" s="1">
        <v>44431</v>
      </c>
      <c r="B255" s="2">
        <f t="shared" si="0"/>
        <v>178</v>
      </c>
      <c r="C255" s="7"/>
      <c r="D255" s="2" t="e">
        <f t="shared" si="12"/>
        <v>#N/A</v>
      </c>
      <c r="E255" s="2" t="e">
        <f t="shared" si="22"/>
        <v>#N/A</v>
      </c>
      <c r="F255" s="2">
        <v>693802.28840218484</v>
      </c>
      <c r="G255" s="2">
        <f t="shared" si="23"/>
        <v>396582.14285714284</v>
      </c>
      <c r="H255" s="2">
        <f t="shared" si="13"/>
        <v>90273669.428571671</v>
      </c>
      <c r="I255" s="7"/>
      <c r="J255" s="2" t="e">
        <f t="shared" si="14"/>
        <v>#N/A</v>
      </c>
      <c r="K255" s="2" t="e">
        <f t="shared" si="24"/>
        <v>#N/A</v>
      </c>
      <c r="L255" s="2">
        <f t="array" ref="L255">IF(COUNT($C256)=0,IF(COUNT($C255)=1,I255,SUM(L254+LOOKUP(2,1/(ISNUMBER($K$1:$K$194)),$K$1:$K$194))),I255)</f>
        <v>4937188.571428583</v>
      </c>
      <c r="M255" s="8" t="e">
        <f t="shared" si="27"/>
        <v>#N/A</v>
      </c>
      <c r="N255" s="2" t="e">
        <f t="shared" si="15"/>
        <v>#N/A</v>
      </c>
      <c r="O255" s="2" t="e">
        <f t="shared" si="25"/>
        <v>#N/A</v>
      </c>
      <c r="P255" s="2">
        <v>761923.79935291409</v>
      </c>
      <c r="Q255" s="2">
        <f>IF(P255&gt;Graph!$G$1*1000,Graph!$G$1*1000,P255)</f>
        <v>420000</v>
      </c>
      <c r="R255" s="2">
        <f t="shared" si="16"/>
        <v>95210858</v>
      </c>
      <c r="S255" s="2">
        <f t="shared" si="17"/>
        <v>396582.14285714924</v>
      </c>
      <c r="T255" s="2">
        <f t="shared" si="18"/>
        <v>23417.857142857276</v>
      </c>
      <c r="U255" s="2">
        <f t="shared" si="19"/>
        <v>420000</v>
      </c>
      <c r="V255" s="2">
        <f t="shared" si="28"/>
        <v>56960769.428571329</v>
      </c>
      <c r="W255" s="2">
        <f t="shared" si="20"/>
        <v>396582.14285714179</v>
      </c>
      <c r="X255" s="2">
        <f t="shared" si="6"/>
        <v>23417.857142858207</v>
      </c>
      <c r="Y255" s="2">
        <f t="shared" si="7"/>
        <v>38250088.571428716</v>
      </c>
      <c r="Z255" s="2" t="str">
        <f t="shared" si="8"/>
        <v>MEEP</v>
      </c>
      <c r="AA255" s="2">
        <f>IF(Z255="HERE",Y255,AA254+Graph!$G$1*1000)</f>
        <v>58475777.857142948</v>
      </c>
      <c r="AB255" s="2">
        <f t="shared" si="21"/>
        <v>420000</v>
      </c>
      <c r="AC255" s="2">
        <f t="shared" si="9"/>
        <v>36338497.999999955</v>
      </c>
      <c r="AD255" s="3">
        <f t="shared" si="10"/>
        <v>52800000</v>
      </c>
      <c r="AE255" s="2">
        <f>IF(AE253&gt;=52800000,52800000,IF(AB234=Graph!G$1*1000,AE254+Graph!G$1*1000,AC255))</f>
        <v>48938497.999999955</v>
      </c>
      <c r="AF255" s="3">
        <f t="shared" si="11"/>
        <v>48938497.999999955</v>
      </c>
      <c r="AG255" s="3">
        <f t="shared" si="26"/>
        <v>46696124.971428655</v>
      </c>
      <c r="AH255" s="3" t="e">
        <f t="shared" si="3"/>
        <v>#N/A</v>
      </c>
      <c r="AM255" s="6">
        <v>14600000</v>
      </c>
      <c r="AN255" s="6">
        <v>31800000</v>
      </c>
      <c r="AO255" s="6">
        <v>52800000</v>
      </c>
    </row>
    <row r="256" spans="1:41" ht="15.75" customHeight="1" x14ac:dyDescent="0.25">
      <c r="A256" s="1">
        <v>44432</v>
      </c>
      <c r="B256" s="2">
        <f t="shared" si="0"/>
        <v>179</v>
      </c>
      <c r="C256" s="7"/>
      <c r="D256" s="2" t="e">
        <f t="shared" si="12"/>
        <v>#N/A</v>
      </c>
      <c r="E256" s="2" t="e">
        <f t="shared" si="22"/>
        <v>#N/A</v>
      </c>
      <c r="F256" s="2">
        <v>695403.51030363142</v>
      </c>
      <c r="G256" s="2">
        <f t="shared" si="23"/>
        <v>396582.14285714284</v>
      </c>
      <c r="H256" s="2">
        <f t="shared" si="13"/>
        <v>90670251.57142882</v>
      </c>
      <c r="I256" s="7"/>
      <c r="J256" s="2" t="e">
        <f t="shared" si="14"/>
        <v>#N/A</v>
      </c>
      <c r="K256" s="2" t="e">
        <f t="shared" si="24"/>
        <v>#N/A</v>
      </c>
      <c r="L256" s="2">
        <f t="array" ref="L256">IF(COUNT($C257)=0,IF(COUNT($C256)=1,I256,SUM(L255+LOOKUP(2,1/(ISNUMBER($K$1:$K$194)),$K$1:$K$194))),I256)</f>
        <v>4960606.4285714403</v>
      </c>
      <c r="M256" s="8" t="e">
        <f t="shared" si="27"/>
        <v>#N/A</v>
      </c>
      <c r="N256" s="2" t="e">
        <f t="shared" si="15"/>
        <v>#N/A</v>
      </c>
      <c r="O256" s="2" t="e">
        <f t="shared" si="25"/>
        <v>#N/A</v>
      </c>
      <c r="P256" s="2">
        <v>763838.69310602546</v>
      </c>
      <c r="Q256" s="2">
        <f>IF(P256&gt;Graph!$G$1*1000,Graph!$G$1*1000,P256)</f>
        <v>420000</v>
      </c>
      <c r="R256" s="2">
        <f t="shared" si="16"/>
        <v>95630858</v>
      </c>
      <c r="S256" s="2">
        <f t="shared" si="17"/>
        <v>396582.14285714924</v>
      </c>
      <c r="T256" s="2">
        <f t="shared" si="18"/>
        <v>23417.857142857276</v>
      </c>
      <c r="U256" s="2">
        <f t="shared" si="19"/>
        <v>420000</v>
      </c>
      <c r="V256" s="2">
        <f t="shared" si="28"/>
        <v>57357351.57142847</v>
      </c>
      <c r="W256" s="2">
        <f t="shared" si="20"/>
        <v>396582.14285714179</v>
      </c>
      <c r="X256" s="2">
        <f t="shared" si="6"/>
        <v>23417.857142858207</v>
      </c>
      <c r="Y256" s="2">
        <f t="shared" si="7"/>
        <v>38273506.428571574</v>
      </c>
      <c r="Z256" s="2" t="str">
        <f t="shared" si="8"/>
        <v>MEEP</v>
      </c>
      <c r="AA256" s="2">
        <f>IF(Z256="HERE",Y256,AA255+Graph!$G$1*1000)</f>
        <v>58895777.857142948</v>
      </c>
      <c r="AB256" s="2">
        <f t="shared" si="21"/>
        <v>420000</v>
      </c>
      <c r="AC256" s="2">
        <f t="shared" si="9"/>
        <v>36338497.999999955</v>
      </c>
      <c r="AD256" s="3">
        <f t="shared" si="10"/>
        <v>52800000</v>
      </c>
      <c r="AE256" s="2">
        <f>IF(AE254&gt;=52800000,52800000,IF(AB235=Graph!G$1*1000,AE255+Graph!G$1*1000,AC256))</f>
        <v>49358497.999999955</v>
      </c>
      <c r="AF256" s="3">
        <f t="shared" si="11"/>
        <v>49358497.999999955</v>
      </c>
      <c r="AG256" s="3">
        <f t="shared" si="26"/>
        <v>47095124.971428655</v>
      </c>
      <c r="AH256" s="3" t="e">
        <f t="shared" si="3"/>
        <v>#N/A</v>
      </c>
      <c r="AM256" s="6">
        <v>14600000</v>
      </c>
      <c r="AN256" s="6">
        <v>31800000</v>
      </c>
      <c r="AO256" s="6">
        <v>52800000</v>
      </c>
    </row>
    <row r="257" spans="1:41" ht="15.75" customHeight="1" x14ac:dyDescent="0.25">
      <c r="A257" s="1">
        <v>44433</v>
      </c>
      <c r="B257" s="2">
        <f t="shared" si="0"/>
        <v>180</v>
      </c>
      <c r="C257" s="7"/>
      <c r="D257" s="2" t="e">
        <f t="shared" si="12"/>
        <v>#N/A</v>
      </c>
      <c r="E257" s="2" t="e">
        <f t="shared" si="22"/>
        <v>#N/A</v>
      </c>
      <c r="F257" s="2">
        <v>697004.73220507801</v>
      </c>
      <c r="G257" s="2">
        <f t="shared" si="23"/>
        <v>396582.14285714284</v>
      </c>
      <c r="H257" s="2">
        <f t="shared" si="13"/>
        <v>91066833.71428597</v>
      </c>
      <c r="I257" s="7"/>
      <c r="J257" s="2" t="e">
        <f t="shared" si="14"/>
        <v>#N/A</v>
      </c>
      <c r="K257" s="2" t="e">
        <f t="shared" si="24"/>
        <v>#N/A</v>
      </c>
      <c r="L257" s="2">
        <f t="array" ref="L257">IF(COUNT($C258)=0,IF(COUNT($C257)=1,I257,SUM(L256+LOOKUP(2,1/(ISNUMBER($K$1:$K$194)),$K$1:$K$194))),I257)</f>
        <v>4984024.2857142976</v>
      </c>
      <c r="M257" s="8" t="e">
        <f t="shared" si="27"/>
        <v>#N/A</v>
      </c>
      <c r="N257" s="2" t="e">
        <f t="shared" si="15"/>
        <v>#N/A</v>
      </c>
      <c r="O257" s="2" t="e">
        <f t="shared" si="25"/>
        <v>#N/A</v>
      </c>
      <c r="P257" s="2">
        <v>765753.58685913682</v>
      </c>
      <c r="Q257" s="2">
        <f>IF(P257&gt;Graph!$G$1*1000,Graph!$G$1*1000,P257)</f>
        <v>420000</v>
      </c>
      <c r="R257" s="2">
        <f t="shared" si="16"/>
        <v>96050858</v>
      </c>
      <c r="S257" s="2">
        <f t="shared" si="17"/>
        <v>396582.14285714924</v>
      </c>
      <c r="T257" s="2">
        <f t="shared" si="18"/>
        <v>23417.857142857276</v>
      </c>
      <c r="U257" s="2">
        <f t="shared" si="19"/>
        <v>420000</v>
      </c>
      <c r="V257" s="2">
        <f t="shared" si="28"/>
        <v>57753933.714285612</v>
      </c>
      <c r="W257" s="2">
        <f t="shared" si="20"/>
        <v>396582.14285714179</v>
      </c>
      <c r="X257" s="2">
        <f t="shared" si="6"/>
        <v>23417.857142858207</v>
      </c>
      <c r="Y257" s="2">
        <f t="shared" si="7"/>
        <v>38296924.285714433</v>
      </c>
      <c r="Z257" s="2" t="str">
        <f t="shared" si="8"/>
        <v>MEEP</v>
      </c>
      <c r="AA257" s="2">
        <f>IF(Z257="HERE",Y257,AA256+Graph!$G$1*1000)</f>
        <v>59315777.857142948</v>
      </c>
      <c r="AB257" s="2">
        <f t="shared" si="21"/>
        <v>420000</v>
      </c>
      <c r="AC257" s="2">
        <f t="shared" si="9"/>
        <v>36338497.999999955</v>
      </c>
      <c r="AD257" s="3">
        <f t="shared" si="10"/>
        <v>52800000</v>
      </c>
      <c r="AE257" s="2">
        <f>IF(AE255&gt;=52800000,52800000,IF(AB236=Graph!G$1*1000,AE256+Graph!G$1*1000,AC257))</f>
        <v>49778497.999999955</v>
      </c>
      <c r="AF257" s="3">
        <f t="shared" si="11"/>
        <v>49778497.999999955</v>
      </c>
      <c r="AG257" s="3">
        <f t="shared" si="26"/>
        <v>47494124.971428655</v>
      </c>
      <c r="AH257" s="3" t="e">
        <f t="shared" si="3"/>
        <v>#N/A</v>
      </c>
      <c r="AM257" s="6">
        <v>14600000</v>
      </c>
      <c r="AN257" s="6">
        <v>31800000</v>
      </c>
      <c r="AO257" s="6">
        <v>52800000</v>
      </c>
    </row>
    <row r="258" spans="1:41" ht="15.75" customHeight="1" x14ac:dyDescent="0.25">
      <c r="A258" s="1">
        <v>44434</v>
      </c>
      <c r="B258" s="2">
        <f t="shared" si="0"/>
        <v>181</v>
      </c>
      <c r="C258" s="7"/>
      <c r="D258" s="2" t="e">
        <f t="shared" si="12"/>
        <v>#N/A</v>
      </c>
      <c r="E258" s="2" t="e">
        <f t="shared" si="22"/>
        <v>#N/A</v>
      </c>
      <c r="F258" s="2">
        <v>698605.95410652459</v>
      </c>
      <c r="G258" s="2">
        <f t="shared" si="23"/>
        <v>396582.14285714284</v>
      </c>
      <c r="H258" s="2">
        <f t="shared" si="13"/>
        <v>91463415.857143119</v>
      </c>
      <c r="I258" s="7"/>
      <c r="J258" s="2" t="e">
        <f t="shared" si="14"/>
        <v>#N/A</v>
      </c>
      <c r="K258" s="2" t="e">
        <f t="shared" si="24"/>
        <v>#N/A</v>
      </c>
      <c r="L258" s="2">
        <f t="array" ref="L258">IF(COUNT($C259)=0,IF(COUNT($C258)=1,I258,SUM(L257+LOOKUP(2,1/(ISNUMBER($K$1:$K$194)),$K$1:$K$194))),I258)</f>
        <v>5007442.1428571548</v>
      </c>
      <c r="M258" s="8" t="e">
        <f t="shared" si="27"/>
        <v>#N/A</v>
      </c>
      <c r="N258" s="2" t="e">
        <f t="shared" si="15"/>
        <v>#N/A</v>
      </c>
      <c r="O258" s="2" t="e">
        <f t="shared" si="25"/>
        <v>#N/A</v>
      </c>
      <c r="P258" s="2">
        <v>767668.48061224818</v>
      </c>
      <c r="Q258" s="2">
        <f>IF(P258&gt;Graph!$G$1*1000,Graph!$G$1*1000,P258)</f>
        <v>420000</v>
      </c>
      <c r="R258" s="2">
        <f t="shared" si="16"/>
        <v>96470858</v>
      </c>
      <c r="S258" s="2">
        <f t="shared" si="17"/>
        <v>396582.14285714924</v>
      </c>
      <c r="T258" s="2">
        <f t="shared" si="18"/>
        <v>23417.857142857276</v>
      </c>
      <c r="U258" s="2">
        <f t="shared" si="19"/>
        <v>420000</v>
      </c>
      <c r="V258" s="2">
        <f t="shared" si="28"/>
        <v>58150515.857142754</v>
      </c>
      <c r="W258" s="2">
        <f t="shared" si="20"/>
        <v>396582.14285714179</v>
      </c>
      <c r="X258" s="2">
        <f t="shared" si="6"/>
        <v>23417.857142858207</v>
      </c>
      <c r="Y258" s="2">
        <f t="shared" si="7"/>
        <v>38320342.142857291</v>
      </c>
      <c r="Z258" s="2" t="str">
        <f t="shared" si="8"/>
        <v>MEEP</v>
      </c>
      <c r="AA258" s="2">
        <f>IF(Z258="HERE",Y258,AA257+Graph!$G$1*1000)</f>
        <v>59735777.857142948</v>
      </c>
      <c r="AB258" s="2">
        <f t="shared" si="21"/>
        <v>420000</v>
      </c>
      <c r="AC258" s="2">
        <f t="shared" si="9"/>
        <v>36338497.999999955</v>
      </c>
      <c r="AD258" s="3">
        <f t="shared" si="10"/>
        <v>52800000</v>
      </c>
      <c r="AE258" s="2">
        <f>IF(AE256&gt;=52800000,52800000,IF(AB237=Graph!G$1*1000,AE257+Graph!G$1*1000,AC258))</f>
        <v>50198497.999999955</v>
      </c>
      <c r="AF258" s="3">
        <f t="shared" si="11"/>
        <v>50198497.999999955</v>
      </c>
      <c r="AG258" s="3">
        <f t="shared" si="26"/>
        <v>47893124.971428655</v>
      </c>
      <c r="AH258" s="3" t="e">
        <f t="shared" si="3"/>
        <v>#N/A</v>
      </c>
      <c r="AM258" s="6">
        <v>14600000</v>
      </c>
      <c r="AN258" s="6">
        <v>31800000</v>
      </c>
      <c r="AO258" s="6">
        <v>52800000</v>
      </c>
    </row>
    <row r="259" spans="1:41" ht="15.75" customHeight="1" x14ac:dyDescent="0.25">
      <c r="A259" s="1">
        <v>44435</v>
      </c>
      <c r="B259" s="2">
        <f t="shared" si="0"/>
        <v>182</v>
      </c>
      <c r="C259" s="7"/>
      <c r="D259" s="2" t="e">
        <f t="shared" si="12"/>
        <v>#N/A</v>
      </c>
      <c r="E259" s="2" t="e">
        <f t="shared" si="22"/>
        <v>#N/A</v>
      </c>
      <c r="F259" s="2">
        <v>700207.17600795627</v>
      </c>
      <c r="G259" s="2">
        <f t="shared" si="23"/>
        <v>396582.14285714284</v>
      </c>
      <c r="H259" s="2">
        <f t="shared" si="13"/>
        <v>91859998.000000268</v>
      </c>
      <c r="I259" s="7"/>
      <c r="J259" s="2" t="e">
        <f t="shared" si="14"/>
        <v>#N/A</v>
      </c>
      <c r="K259" s="2" t="e">
        <f t="shared" si="24"/>
        <v>#N/A</v>
      </c>
      <c r="L259" s="2">
        <f t="array" ref="L259">IF(COUNT($C260)=0,IF(COUNT($C259)=1,I259,SUM(L258+LOOKUP(2,1/(ISNUMBER($K$1:$K$194)),$K$1:$K$194))),I259)</f>
        <v>5030860.0000000121</v>
      </c>
      <c r="M259" s="8" t="e">
        <f t="shared" si="27"/>
        <v>#N/A</v>
      </c>
      <c r="N259" s="2" t="e">
        <f t="shared" si="15"/>
        <v>#N/A</v>
      </c>
      <c r="O259" s="2" t="e">
        <f t="shared" si="25"/>
        <v>#N/A</v>
      </c>
      <c r="P259" s="2">
        <v>769583.37436535954</v>
      </c>
      <c r="Q259" s="2">
        <f>IF(P259&gt;Graph!$G$1*1000,Graph!$G$1*1000,P259)</f>
        <v>420000</v>
      </c>
      <c r="R259" s="2">
        <f t="shared" si="16"/>
        <v>96890858</v>
      </c>
      <c r="S259" s="2">
        <f t="shared" si="17"/>
        <v>396582.14285714924</v>
      </c>
      <c r="T259" s="2">
        <f t="shared" si="18"/>
        <v>23417.857142857276</v>
      </c>
      <c r="U259" s="2">
        <f t="shared" si="19"/>
        <v>420000</v>
      </c>
      <c r="V259" s="2">
        <f t="shared" si="28"/>
        <v>58547097.999999896</v>
      </c>
      <c r="W259" s="2">
        <f t="shared" si="20"/>
        <v>396582.14285714179</v>
      </c>
      <c r="X259" s="2">
        <f t="shared" si="6"/>
        <v>23417.857142858207</v>
      </c>
      <c r="Y259" s="2">
        <f t="shared" si="7"/>
        <v>38343760.000000149</v>
      </c>
      <c r="Z259" s="2" t="str">
        <f t="shared" si="8"/>
        <v>MEEP</v>
      </c>
      <c r="AA259" s="2">
        <f>IF(Z259="HERE",Y259,AA258+Graph!$G$1*1000)</f>
        <v>60155777.857142948</v>
      </c>
      <c r="AB259" s="2">
        <f t="shared" si="21"/>
        <v>420000</v>
      </c>
      <c r="AC259" s="2">
        <f t="shared" si="9"/>
        <v>36338497.999999955</v>
      </c>
      <c r="AD259" s="3">
        <f t="shared" si="10"/>
        <v>52800000</v>
      </c>
      <c r="AE259" s="2">
        <f>IF(AE257&gt;=52800000,52800000,IF(AB238=Graph!G$1*1000,AE258+Graph!G$1*1000,AC259))</f>
        <v>50618497.999999955</v>
      </c>
      <c r="AF259" s="3">
        <f t="shared" si="11"/>
        <v>50618497.999999955</v>
      </c>
      <c r="AG259" s="3">
        <f t="shared" si="26"/>
        <v>48292124.971428655</v>
      </c>
      <c r="AH259" s="3" t="e">
        <f t="shared" si="3"/>
        <v>#N/A</v>
      </c>
      <c r="AM259" s="6">
        <v>14600000</v>
      </c>
      <c r="AN259" s="6">
        <v>31800000</v>
      </c>
      <c r="AO259" s="6">
        <v>52800000</v>
      </c>
    </row>
    <row r="260" spans="1:41" ht="15.75" customHeight="1" x14ac:dyDescent="0.25">
      <c r="A260" s="1">
        <v>44436</v>
      </c>
      <c r="B260" s="2">
        <f t="shared" si="0"/>
        <v>183</v>
      </c>
      <c r="C260" s="7"/>
      <c r="D260" s="2" t="e">
        <f t="shared" si="12"/>
        <v>#N/A</v>
      </c>
      <c r="E260" s="2" t="e">
        <f t="shared" si="22"/>
        <v>#N/A</v>
      </c>
      <c r="F260" s="2">
        <v>701808.39790940285</v>
      </c>
      <c r="G260" s="2">
        <f t="shared" si="23"/>
        <v>396582.14285714284</v>
      </c>
      <c r="H260" s="2">
        <f t="shared" si="13"/>
        <v>92256580.142857417</v>
      </c>
      <c r="I260" s="7"/>
      <c r="J260" s="2" t="e">
        <f t="shared" si="14"/>
        <v>#N/A</v>
      </c>
      <c r="K260" s="2" t="e">
        <f t="shared" si="24"/>
        <v>#N/A</v>
      </c>
      <c r="L260" s="2">
        <f t="array" ref="L260">IF(COUNT($C261)=0,IF(COUNT($C260)=1,I260,SUM(L259+LOOKUP(2,1/(ISNUMBER($K$1:$K$194)),$K$1:$K$194))),I260)</f>
        <v>5054277.8571428694</v>
      </c>
      <c r="M260" s="8" t="e">
        <f t="shared" si="27"/>
        <v>#N/A</v>
      </c>
      <c r="N260" s="2" t="e">
        <f t="shared" si="15"/>
        <v>#N/A</v>
      </c>
      <c r="O260" s="2" t="e">
        <f t="shared" si="25"/>
        <v>#N/A</v>
      </c>
      <c r="P260" s="2">
        <v>771498.26811847091</v>
      </c>
      <c r="Q260" s="2">
        <f>IF(P260&gt;Graph!$G$1*1000,Graph!$G$1*1000,P260)</f>
        <v>420000</v>
      </c>
      <c r="R260" s="2">
        <f t="shared" si="16"/>
        <v>97310858</v>
      </c>
      <c r="S260" s="2">
        <f t="shared" si="17"/>
        <v>396582.14285714924</v>
      </c>
      <c r="T260" s="2">
        <f t="shared" si="18"/>
        <v>23417.857142857276</v>
      </c>
      <c r="U260" s="2">
        <f t="shared" si="19"/>
        <v>420000</v>
      </c>
      <c r="V260" s="2">
        <f t="shared" si="28"/>
        <v>58943680.142857037</v>
      </c>
      <c r="W260" s="2">
        <f t="shared" si="20"/>
        <v>396582.14285714179</v>
      </c>
      <c r="X260" s="2">
        <f t="shared" si="6"/>
        <v>23417.857142858207</v>
      </c>
      <c r="Y260" s="2">
        <f t="shared" si="7"/>
        <v>38367177.857143007</v>
      </c>
      <c r="Z260" s="2" t="str">
        <f t="shared" si="8"/>
        <v>MEEP</v>
      </c>
      <c r="AA260" s="2">
        <f>IF(Z260="HERE",Y260,AA259+Graph!$G$1*1000)</f>
        <v>60575777.857142948</v>
      </c>
      <c r="AB260" s="2">
        <f t="shared" si="21"/>
        <v>420000</v>
      </c>
      <c r="AC260" s="2">
        <f t="shared" si="9"/>
        <v>36338497.999999955</v>
      </c>
      <c r="AD260" s="3">
        <f t="shared" si="10"/>
        <v>52800000</v>
      </c>
      <c r="AE260" s="2">
        <f>IF(AE258&gt;=52800000,52800000,IF(AB239=Graph!G$1*1000,AE259+Graph!G$1*1000,AC260))</f>
        <v>51038497.999999955</v>
      </c>
      <c r="AF260" s="3">
        <f t="shared" si="11"/>
        <v>51038497.999999955</v>
      </c>
      <c r="AG260" s="3">
        <f t="shared" si="26"/>
        <v>48691124.971428655</v>
      </c>
      <c r="AH260" s="3" t="e">
        <f t="shared" si="3"/>
        <v>#N/A</v>
      </c>
      <c r="AM260" s="6">
        <v>14600000</v>
      </c>
      <c r="AN260" s="6">
        <v>31800000</v>
      </c>
      <c r="AO260" s="6">
        <v>52800000</v>
      </c>
    </row>
    <row r="261" spans="1:41" ht="15.75" customHeight="1" x14ac:dyDescent="0.25">
      <c r="A261" s="1">
        <v>44437</v>
      </c>
      <c r="B261" s="2">
        <f t="shared" si="0"/>
        <v>184</v>
      </c>
      <c r="C261" s="7"/>
      <c r="D261" s="2" t="e">
        <f t="shared" si="12"/>
        <v>#N/A</v>
      </c>
      <c r="E261" s="2" t="e">
        <f t="shared" si="22"/>
        <v>#N/A</v>
      </c>
      <c r="F261" s="2">
        <v>703409.61981084943</v>
      </c>
      <c r="G261" s="2">
        <f t="shared" si="23"/>
        <v>396582.14285714284</v>
      </c>
      <c r="H261" s="2">
        <f t="shared" si="13"/>
        <v>92653162.285714567</v>
      </c>
      <c r="I261" s="7"/>
      <c r="J261" s="2" t="e">
        <f t="shared" si="14"/>
        <v>#N/A</v>
      </c>
      <c r="K261" s="2" t="e">
        <f t="shared" si="24"/>
        <v>#N/A</v>
      </c>
      <c r="L261" s="2">
        <f t="array" ref="L261">IF(COUNT($C262)=0,IF(COUNT($C261)=1,I261,SUM(L260+LOOKUP(2,1/(ISNUMBER($K$1:$K$194)),$K$1:$K$194))),I261)</f>
        <v>5077695.7142857267</v>
      </c>
      <c r="M261" s="8" t="e">
        <f t="shared" si="27"/>
        <v>#N/A</v>
      </c>
      <c r="N261" s="2" t="e">
        <f t="shared" si="15"/>
        <v>#N/A</v>
      </c>
      <c r="O261" s="2" t="e">
        <f t="shared" si="25"/>
        <v>#N/A</v>
      </c>
      <c r="P261" s="2">
        <v>773413.16187158227</v>
      </c>
      <c r="Q261" s="2">
        <f>IF(P261&gt;Graph!$G$1*1000,Graph!$G$1*1000,P261)</f>
        <v>420000</v>
      </c>
      <c r="R261" s="2">
        <f t="shared" si="16"/>
        <v>97730858</v>
      </c>
      <c r="S261" s="2">
        <f t="shared" si="17"/>
        <v>396582.14285714924</v>
      </c>
      <c r="T261" s="2">
        <f t="shared" si="18"/>
        <v>23417.857142857276</v>
      </c>
      <c r="U261" s="2">
        <f t="shared" si="19"/>
        <v>420000</v>
      </c>
      <c r="V261" s="2">
        <f t="shared" si="28"/>
        <v>59340262.285714179</v>
      </c>
      <c r="W261" s="2">
        <f t="shared" si="20"/>
        <v>396582.14285714179</v>
      </c>
      <c r="X261" s="2">
        <f t="shared" si="6"/>
        <v>23417.857142858207</v>
      </c>
      <c r="Y261" s="2">
        <f t="shared" si="7"/>
        <v>38390595.714285865</v>
      </c>
      <c r="Z261" s="2" t="str">
        <f t="shared" si="8"/>
        <v>MEEP</v>
      </c>
      <c r="AA261" s="2">
        <f>IF(Z261="HERE",Y261,AA260+Graph!$G$1*1000)</f>
        <v>60995777.857142948</v>
      </c>
      <c r="AB261" s="2">
        <f t="shared" si="21"/>
        <v>420000</v>
      </c>
      <c r="AC261" s="2">
        <f t="shared" si="9"/>
        <v>36338497.999999955</v>
      </c>
      <c r="AD261" s="3">
        <f t="shared" si="10"/>
        <v>52800000</v>
      </c>
      <c r="AE261" s="2">
        <f>IF(AE259&gt;=52800000,52800000,IF(AB240=Graph!G$1*1000,AE260+Graph!G$1*1000,AC261))</f>
        <v>51458497.999999955</v>
      </c>
      <c r="AF261" s="3">
        <f t="shared" si="11"/>
        <v>51458497.999999955</v>
      </c>
      <c r="AG261" s="3">
        <f t="shared" si="26"/>
        <v>49090124.971428655</v>
      </c>
      <c r="AH261" s="3" t="e">
        <f t="shared" si="3"/>
        <v>#N/A</v>
      </c>
      <c r="AM261" s="6">
        <v>14600000</v>
      </c>
      <c r="AN261" s="6">
        <v>31800000</v>
      </c>
      <c r="AO261" s="6">
        <v>52800000</v>
      </c>
    </row>
    <row r="262" spans="1:41" ht="15.75" customHeight="1" x14ac:dyDescent="0.25">
      <c r="A262" s="1">
        <v>44438</v>
      </c>
      <c r="B262" s="2">
        <f t="shared" si="0"/>
        <v>185</v>
      </c>
      <c r="C262" s="7"/>
      <c r="D262" s="2" t="e">
        <f t="shared" si="12"/>
        <v>#N/A</v>
      </c>
      <c r="E262" s="2" t="e">
        <f t="shared" si="22"/>
        <v>#N/A</v>
      </c>
      <c r="F262" s="2">
        <v>705010.84171229601</v>
      </c>
      <c r="G262" s="2">
        <f t="shared" si="23"/>
        <v>396582.14285714284</v>
      </c>
      <c r="H262" s="2">
        <f t="shared" si="13"/>
        <v>93049744.428571716</v>
      </c>
      <c r="I262" s="7"/>
      <c r="J262" s="2" t="e">
        <f t="shared" si="14"/>
        <v>#N/A</v>
      </c>
      <c r="K262" s="2" t="e">
        <f t="shared" si="24"/>
        <v>#N/A</v>
      </c>
      <c r="L262" s="2">
        <f t="array" ref="L262">IF(COUNT($C263)=0,IF(COUNT($C262)=1,I262,SUM(L261+LOOKUP(2,1/(ISNUMBER($K$1:$K$194)),$K$1:$K$194))),I262)</f>
        <v>5101113.5714285839</v>
      </c>
      <c r="M262" s="8" t="e">
        <f t="shared" si="27"/>
        <v>#N/A</v>
      </c>
      <c r="N262" s="2" t="e">
        <f t="shared" si="15"/>
        <v>#N/A</v>
      </c>
      <c r="O262" s="2" t="e">
        <f t="shared" si="25"/>
        <v>#N/A</v>
      </c>
      <c r="P262" s="2">
        <v>775328.05562469363</v>
      </c>
      <c r="Q262" s="2">
        <f>IF(P262&gt;Graph!$G$1*1000,Graph!$G$1*1000,P262)</f>
        <v>420000</v>
      </c>
      <c r="R262" s="2">
        <f t="shared" si="16"/>
        <v>98150858</v>
      </c>
      <c r="S262" s="2">
        <f t="shared" si="17"/>
        <v>396582.14285714924</v>
      </c>
      <c r="T262" s="2">
        <f t="shared" si="18"/>
        <v>23417.857142857276</v>
      </c>
      <c r="U262" s="2">
        <f t="shared" si="19"/>
        <v>420000</v>
      </c>
      <c r="V262" s="2">
        <f t="shared" si="28"/>
        <v>59736844.428571321</v>
      </c>
      <c r="W262" s="2">
        <f t="shared" si="20"/>
        <v>396582.14285714179</v>
      </c>
      <c r="X262" s="2">
        <f t="shared" si="6"/>
        <v>23417.857142858207</v>
      </c>
      <c r="Y262" s="2">
        <f t="shared" si="7"/>
        <v>38414013.571428724</v>
      </c>
      <c r="Z262" s="2" t="str">
        <f t="shared" si="8"/>
        <v>MEEP</v>
      </c>
      <c r="AA262" s="2">
        <f>IF(Z262="HERE",Y262,AA261+Graph!$G$1*1000)</f>
        <v>61415777.857142948</v>
      </c>
      <c r="AB262" s="2">
        <f t="shared" si="21"/>
        <v>420000</v>
      </c>
      <c r="AC262" s="2">
        <f t="shared" si="9"/>
        <v>36338497.999999955</v>
      </c>
      <c r="AD262" s="3">
        <f t="shared" si="10"/>
        <v>52800000</v>
      </c>
      <c r="AE262" s="2">
        <f>IF(AE260&gt;=52800000,52800000,IF(AB241=Graph!G$1*1000,AE261+Graph!G$1*1000,AC262))</f>
        <v>51878497.999999955</v>
      </c>
      <c r="AF262" s="3">
        <f t="shared" si="11"/>
        <v>51878497.999999955</v>
      </c>
      <c r="AG262" s="3">
        <f t="shared" si="26"/>
        <v>49489124.971428655</v>
      </c>
      <c r="AH262" s="3" t="e">
        <f t="shared" si="3"/>
        <v>#N/A</v>
      </c>
      <c r="AM262" s="6">
        <v>14600000</v>
      </c>
      <c r="AN262" s="6">
        <v>31800000</v>
      </c>
      <c r="AO262" s="6">
        <v>52800000</v>
      </c>
    </row>
    <row r="263" spans="1:41" ht="15.75" customHeight="1" x14ac:dyDescent="0.25">
      <c r="A263" s="1">
        <v>44439</v>
      </c>
      <c r="B263" s="2">
        <f t="shared" si="0"/>
        <v>186</v>
      </c>
      <c r="C263" s="7"/>
      <c r="D263" s="2" t="e">
        <f t="shared" si="12"/>
        <v>#N/A</v>
      </c>
      <c r="E263" s="2" t="e">
        <f t="shared" si="22"/>
        <v>#N/A</v>
      </c>
      <c r="F263" s="2">
        <v>706612.06361372769</v>
      </c>
      <c r="G263" s="2">
        <f t="shared" si="23"/>
        <v>396582.14285714284</v>
      </c>
      <c r="H263" s="2">
        <f t="shared" si="13"/>
        <v>93446326.571428865</v>
      </c>
      <c r="I263" s="7"/>
      <c r="J263" s="2" t="e">
        <f t="shared" si="14"/>
        <v>#N/A</v>
      </c>
      <c r="K263" s="2" t="e">
        <f t="shared" si="24"/>
        <v>#N/A</v>
      </c>
      <c r="L263" s="2">
        <f t="array" ref="L263">IF(COUNT($C264)=0,IF(COUNT($C263)=1,I263,SUM(L262+LOOKUP(2,1/(ISNUMBER($K$1:$K$194)),$K$1:$K$194))),I263)</f>
        <v>5124531.4285714412</v>
      </c>
      <c r="M263" s="8" t="e">
        <f t="shared" si="27"/>
        <v>#N/A</v>
      </c>
      <c r="N263" s="2" t="e">
        <f t="shared" si="15"/>
        <v>#N/A</v>
      </c>
      <c r="O263" s="2" t="e">
        <f t="shared" si="25"/>
        <v>#N/A</v>
      </c>
      <c r="P263" s="2">
        <v>777242.94937780499</v>
      </c>
      <c r="Q263" s="2">
        <f>IF(P263&gt;Graph!$G$1*1000,Graph!$G$1*1000,P263)</f>
        <v>420000</v>
      </c>
      <c r="R263" s="2">
        <f t="shared" si="16"/>
        <v>98570858</v>
      </c>
      <c r="S263" s="2">
        <f t="shared" si="17"/>
        <v>396582.14285714924</v>
      </c>
      <c r="T263" s="2">
        <f t="shared" si="18"/>
        <v>23417.857142857276</v>
      </c>
      <c r="U263" s="2">
        <f t="shared" si="19"/>
        <v>420000</v>
      </c>
      <c r="V263" s="2">
        <f t="shared" si="28"/>
        <v>60133426.571428463</v>
      </c>
      <c r="W263" s="2">
        <f t="shared" si="20"/>
        <v>396582.14285714179</v>
      </c>
      <c r="X263" s="2">
        <f t="shared" si="6"/>
        <v>23417.857142858207</v>
      </c>
      <c r="Y263" s="2">
        <f t="shared" si="7"/>
        <v>38437431.428571582</v>
      </c>
      <c r="Z263" s="2" t="str">
        <f t="shared" si="8"/>
        <v>MEEP</v>
      </c>
      <c r="AA263" s="2">
        <f>IF(Z263="HERE",Y263,AA262+Graph!$G$1*1000)</f>
        <v>61835777.857142948</v>
      </c>
      <c r="AB263" s="2">
        <f t="shared" si="21"/>
        <v>420000</v>
      </c>
      <c r="AC263" s="2">
        <f t="shared" si="9"/>
        <v>36338497.999999955</v>
      </c>
      <c r="AD263" s="3">
        <f t="shared" si="10"/>
        <v>52800000</v>
      </c>
      <c r="AE263" s="2">
        <f>IF(AE261&gt;=52800000,52800000,IF(AB242=Graph!G$1*1000,AE262+Graph!G$1*1000,AC263))</f>
        <v>52298497.999999955</v>
      </c>
      <c r="AF263" s="3">
        <f t="shared" si="11"/>
        <v>52298497.999999955</v>
      </c>
      <c r="AG263" s="3">
        <f t="shared" si="26"/>
        <v>49693924.899999999</v>
      </c>
      <c r="AH263" s="3" t="e">
        <f t="shared" si="3"/>
        <v>#N/A</v>
      </c>
      <c r="AM263" s="6">
        <v>14600000</v>
      </c>
      <c r="AN263" s="6">
        <v>31800000</v>
      </c>
      <c r="AO263" s="6">
        <v>52800000</v>
      </c>
    </row>
    <row r="264" spans="1:41" ht="15.75" customHeight="1" x14ac:dyDescent="0.25">
      <c r="A264" s="1">
        <v>44440</v>
      </c>
      <c r="B264" s="2">
        <f t="shared" si="0"/>
        <v>187</v>
      </c>
      <c r="C264" s="7"/>
      <c r="D264" s="2" t="e">
        <f t="shared" si="12"/>
        <v>#N/A</v>
      </c>
      <c r="E264" s="2" t="e">
        <f t="shared" si="22"/>
        <v>#N/A</v>
      </c>
      <c r="F264" s="2">
        <v>708213.28551517427</v>
      </c>
      <c r="G264" s="2">
        <f t="shared" si="23"/>
        <v>396582.14285714284</v>
      </c>
      <c r="H264" s="2">
        <f t="shared" si="13"/>
        <v>93842908.714286014</v>
      </c>
      <c r="I264" s="7"/>
      <c r="J264" s="2" t="e">
        <f t="shared" si="14"/>
        <v>#N/A</v>
      </c>
      <c r="K264" s="2" t="e">
        <f t="shared" si="24"/>
        <v>#N/A</v>
      </c>
      <c r="L264" s="2">
        <f t="array" ref="L264">IF(COUNT($C265)=0,IF(COUNT($C264)=1,I264,SUM(L263+LOOKUP(2,1/(ISNUMBER($K$1:$K$194)),$K$1:$K$194))),I264)</f>
        <v>5147949.2857142985</v>
      </c>
      <c r="M264" s="8" t="e">
        <f t="shared" si="27"/>
        <v>#N/A</v>
      </c>
      <c r="N264" s="2" t="e">
        <f t="shared" si="15"/>
        <v>#N/A</v>
      </c>
      <c r="O264" s="2" t="e">
        <f t="shared" si="25"/>
        <v>#N/A</v>
      </c>
      <c r="P264" s="2">
        <v>779157.84313091636</v>
      </c>
      <c r="Q264" s="2">
        <f>IF(P264&gt;Graph!$G$1*1000,Graph!$G$1*1000,P264)</f>
        <v>420000</v>
      </c>
      <c r="R264" s="2">
        <f t="shared" si="16"/>
        <v>98990858</v>
      </c>
      <c r="S264" s="2">
        <f t="shared" si="17"/>
        <v>396582.14285714924</v>
      </c>
      <c r="T264" s="2">
        <f t="shared" si="18"/>
        <v>23417.857142857276</v>
      </c>
      <c r="U264" s="2">
        <f t="shared" si="19"/>
        <v>420000</v>
      </c>
      <c r="V264" s="2">
        <f t="shared" si="28"/>
        <v>60530008.714285605</v>
      </c>
      <c r="W264" s="2">
        <f t="shared" si="20"/>
        <v>396582.14285714179</v>
      </c>
      <c r="X264" s="2">
        <f t="shared" si="6"/>
        <v>23417.857142858207</v>
      </c>
      <c r="Y264" s="2">
        <f t="shared" si="7"/>
        <v>38460849.28571444</v>
      </c>
      <c r="Z264" s="2" t="str">
        <f t="shared" si="8"/>
        <v>MEEP</v>
      </c>
      <c r="AA264" s="2">
        <f>IF(Z264="HERE",Y264,AA263+Graph!$G$1*1000)</f>
        <v>62255777.857142948</v>
      </c>
      <c r="AB264" s="2">
        <f t="shared" si="21"/>
        <v>420000</v>
      </c>
      <c r="AC264" s="2">
        <f t="shared" si="9"/>
        <v>36338497.999999955</v>
      </c>
      <c r="AD264" s="3">
        <f t="shared" si="10"/>
        <v>52800000</v>
      </c>
      <c r="AE264" s="2">
        <f>IF(AE262&gt;=52800000,52800000,IF(AB243=Graph!G$1*1000,AE263+Graph!G$1*1000,AC264))</f>
        <v>52718497.999999955</v>
      </c>
      <c r="AF264" s="3">
        <f t="shared" si="11"/>
        <v>52718497.999999955</v>
      </c>
      <c r="AG264" s="3">
        <f t="shared" si="26"/>
        <v>49714924.899999999</v>
      </c>
      <c r="AH264" s="3" t="e">
        <f t="shared" si="3"/>
        <v>#N/A</v>
      </c>
      <c r="AM264" s="6">
        <v>14600000</v>
      </c>
      <c r="AN264" s="6">
        <v>31800000</v>
      </c>
      <c r="AO264" s="6">
        <v>52800000</v>
      </c>
    </row>
    <row r="265" spans="1:41" ht="15.75" customHeight="1" x14ac:dyDescent="0.25">
      <c r="A265" s="1">
        <v>44441</v>
      </c>
      <c r="B265" s="2">
        <f t="shared" si="0"/>
        <v>188</v>
      </c>
      <c r="C265" s="7"/>
      <c r="D265" s="2" t="e">
        <f t="shared" si="12"/>
        <v>#N/A</v>
      </c>
      <c r="E265" s="2" t="e">
        <f t="shared" si="22"/>
        <v>#N/A</v>
      </c>
      <c r="F265" s="2">
        <v>709814.50741662085</v>
      </c>
      <c r="G265" s="2">
        <f t="shared" si="23"/>
        <v>396582.14285714284</v>
      </c>
      <c r="H265" s="2">
        <f t="shared" si="13"/>
        <v>94239490.857143164</v>
      </c>
      <c r="I265" s="7"/>
      <c r="J265" s="2" t="e">
        <f t="shared" si="14"/>
        <v>#N/A</v>
      </c>
      <c r="K265" s="2" t="e">
        <f t="shared" si="24"/>
        <v>#N/A</v>
      </c>
      <c r="L265" s="2">
        <f t="array" ref="L265">IF(COUNT($C266)=0,IF(COUNT($C265)=1,I265,SUM(L264+LOOKUP(2,1/(ISNUMBER($K$1:$K$194)),$K$1:$K$194))),I265)</f>
        <v>5171367.1428571558</v>
      </c>
      <c r="M265" s="8" t="e">
        <f t="shared" si="27"/>
        <v>#N/A</v>
      </c>
      <c r="N265" s="2" t="e">
        <f t="shared" si="15"/>
        <v>#N/A</v>
      </c>
      <c r="O265" s="2" t="e">
        <f t="shared" si="25"/>
        <v>#N/A</v>
      </c>
      <c r="P265" s="2">
        <v>781072.73688402772</v>
      </c>
      <c r="Q265" s="2">
        <f>IF(P265&gt;Graph!$G$1*1000,Graph!$G$1*1000,P265)</f>
        <v>420000</v>
      </c>
      <c r="R265" s="2">
        <f t="shared" si="16"/>
        <v>99410858</v>
      </c>
      <c r="S265" s="2">
        <f t="shared" si="17"/>
        <v>396582.14285714924</v>
      </c>
      <c r="T265" s="2">
        <f t="shared" si="18"/>
        <v>23417.857142857276</v>
      </c>
      <c r="U265" s="2">
        <f t="shared" si="19"/>
        <v>420000</v>
      </c>
      <c r="V265" s="2">
        <f t="shared" si="28"/>
        <v>60926590.857142746</v>
      </c>
      <c r="W265" s="2">
        <f t="shared" si="20"/>
        <v>396582.14285714179</v>
      </c>
      <c r="X265" s="2">
        <f t="shared" si="6"/>
        <v>23417.857142858207</v>
      </c>
      <c r="Y265" s="2">
        <f t="shared" si="7"/>
        <v>38484267.142857298</v>
      </c>
      <c r="Z265" s="2" t="str">
        <f t="shared" si="8"/>
        <v>MEEP</v>
      </c>
      <c r="AA265" s="2">
        <f>IF(Z265="HERE",Y265,AA264+Graph!$G$1*1000)</f>
        <v>62675777.857142948</v>
      </c>
      <c r="AB265" s="2">
        <f t="shared" si="21"/>
        <v>420000</v>
      </c>
      <c r="AC265" s="2">
        <f t="shared" si="9"/>
        <v>36338497.999999955</v>
      </c>
      <c r="AD265" s="3">
        <f t="shared" si="10"/>
        <v>52800000</v>
      </c>
      <c r="AE265" s="2">
        <f>IF(AE263&gt;=52800000,52800000,IF(AB244=Graph!G$1*1000,AE264+Graph!G$1*1000,AC265))</f>
        <v>53138497.999999955</v>
      </c>
      <c r="AF265" s="3">
        <f t="shared" si="11"/>
        <v>52800000</v>
      </c>
      <c r="AG265" s="3">
        <f t="shared" si="26"/>
        <v>49735924.899999999</v>
      </c>
      <c r="AH265" s="3" t="e">
        <f t="shared" si="3"/>
        <v>#N/A</v>
      </c>
      <c r="AM265" s="6">
        <v>14600000</v>
      </c>
      <c r="AN265" s="6">
        <v>31800000</v>
      </c>
      <c r="AO265" s="6">
        <v>52800000</v>
      </c>
    </row>
    <row r="266" spans="1:41" ht="15.75" customHeight="1" x14ac:dyDescent="0.25">
      <c r="A266" s="1">
        <v>44442</v>
      </c>
      <c r="B266" s="2">
        <f t="shared" si="0"/>
        <v>189</v>
      </c>
      <c r="C266" s="7"/>
      <c r="D266" s="2" t="e">
        <f t="shared" si="12"/>
        <v>#N/A</v>
      </c>
      <c r="E266" s="2" t="e">
        <f t="shared" si="22"/>
        <v>#N/A</v>
      </c>
      <c r="F266" s="2">
        <v>711415.72931806743</v>
      </c>
      <c r="G266" s="2">
        <f t="shared" si="23"/>
        <v>396582.14285714284</v>
      </c>
      <c r="H266" s="2">
        <f t="shared" si="13"/>
        <v>94636073.000000313</v>
      </c>
      <c r="I266" s="7"/>
      <c r="J266" s="2" t="e">
        <f t="shared" si="14"/>
        <v>#N/A</v>
      </c>
      <c r="K266" s="2" t="e">
        <f t="shared" si="24"/>
        <v>#N/A</v>
      </c>
      <c r="L266" s="2">
        <f t="array" ref="L266">IF(COUNT($C267)=0,IF(COUNT($C266)=1,I266,SUM(L265+LOOKUP(2,1/(ISNUMBER($K$1:$K$194)),$K$1:$K$194))),I266)</f>
        <v>5194785.000000013</v>
      </c>
      <c r="M266" s="8" t="e">
        <f t="shared" si="27"/>
        <v>#N/A</v>
      </c>
      <c r="N266" s="2" t="e">
        <f t="shared" si="15"/>
        <v>#N/A</v>
      </c>
      <c r="O266" s="2" t="e">
        <f t="shared" si="25"/>
        <v>#N/A</v>
      </c>
      <c r="P266" s="2">
        <v>782987.63063713908</v>
      </c>
      <c r="Q266" s="2">
        <f>IF(P266&gt;Graph!$G$1*1000,Graph!$G$1*1000,P266)</f>
        <v>420000</v>
      </c>
      <c r="R266" s="2">
        <f t="shared" si="16"/>
        <v>99830858</v>
      </c>
      <c r="S266" s="2">
        <f t="shared" si="17"/>
        <v>396582.14285714924</v>
      </c>
      <c r="T266" s="2">
        <f t="shared" si="18"/>
        <v>23417.857142857276</v>
      </c>
      <c r="U266" s="2">
        <f t="shared" si="19"/>
        <v>420000</v>
      </c>
      <c r="V266" s="2">
        <f t="shared" si="28"/>
        <v>61323172.999999888</v>
      </c>
      <c r="W266" s="2">
        <f t="shared" si="20"/>
        <v>396582.14285714179</v>
      </c>
      <c r="X266" s="2">
        <f t="shared" si="6"/>
        <v>23417.857142858207</v>
      </c>
      <c r="Y266" s="2">
        <f t="shared" si="7"/>
        <v>38507685.000000156</v>
      </c>
      <c r="Z266" s="2" t="str">
        <f t="shared" si="8"/>
        <v>MEEP</v>
      </c>
      <c r="AA266" s="2">
        <f>IF(Z266="HERE",Y266,AA265+Graph!$G$1*1000)</f>
        <v>63095777.857142948</v>
      </c>
      <c r="AB266" s="2">
        <f t="shared" si="21"/>
        <v>420000</v>
      </c>
      <c r="AC266" s="2">
        <f t="shared" si="9"/>
        <v>36338497.999999955</v>
      </c>
      <c r="AD266" s="3">
        <f t="shared" si="10"/>
        <v>52800000</v>
      </c>
      <c r="AE266" s="2">
        <f>IF(AE264&gt;=52800000,52800000,IF(AB245=Graph!G$1*1000,AE265+Graph!G$1*1000,AC266))</f>
        <v>53558497.999999955</v>
      </c>
      <c r="AF266" s="3">
        <f t="shared" si="11"/>
        <v>52800000</v>
      </c>
      <c r="AG266" s="3">
        <f t="shared" si="26"/>
        <v>49756924.899999999</v>
      </c>
      <c r="AH266" s="3" t="e">
        <f t="shared" si="3"/>
        <v>#N/A</v>
      </c>
      <c r="AM266" s="6">
        <v>14600000</v>
      </c>
      <c r="AN266" s="6">
        <v>31800000</v>
      </c>
      <c r="AO266" s="6">
        <v>52800000</v>
      </c>
    </row>
    <row r="267" spans="1:41" ht="15.75" customHeight="1" x14ac:dyDescent="0.25">
      <c r="A267" s="1">
        <v>44443</v>
      </c>
      <c r="B267" s="2">
        <f t="shared" si="0"/>
        <v>190</v>
      </c>
      <c r="C267" s="7"/>
      <c r="D267" s="2" t="e">
        <f t="shared" si="12"/>
        <v>#N/A</v>
      </c>
      <c r="E267" s="2" t="e">
        <f t="shared" si="22"/>
        <v>#N/A</v>
      </c>
      <c r="F267" s="2">
        <v>713016.95121951401</v>
      </c>
      <c r="G267" s="2">
        <f t="shared" si="23"/>
        <v>396582.14285714284</v>
      </c>
      <c r="H267" s="2">
        <f t="shared" si="13"/>
        <v>95032655.142857462</v>
      </c>
      <c r="I267" s="7"/>
      <c r="J267" s="2" t="e">
        <f t="shared" si="14"/>
        <v>#N/A</v>
      </c>
      <c r="K267" s="2" t="e">
        <f t="shared" si="24"/>
        <v>#N/A</v>
      </c>
      <c r="L267" s="2">
        <f t="array" ref="L267">IF(COUNT($C268)=0,IF(COUNT($C267)=1,I267,SUM(L266+LOOKUP(2,1/(ISNUMBER($K$1:$K$194)),$K$1:$K$194))),I267)</f>
        <v>5218202.8571428703</v>
      </c>
      <c r="M267" s="8" t="e">
        <f t="shared" si="27"/>
        <v>#N/A</v>
      </c>
      <c r="N267" s="2" t="e">
        <f t="shared" si="15"/>
        <v>#N/A</v>
      </c>
      <c r="O267" s="2" t="e">
        <f t="shared" si="25"/>
        <v>#N/A</v>
      </c>
      <c r="P267" s="2">
        <v>784902.52439025044</v>
      </c>
      <c r="Q267" s="2">
        <f>IF(P267&gt;Graph!$G$1*1000,Graph!$G$1*1000,P267)</f>
        <v>420000</v>
      </c>
      <c r="R267" s="2">
        <f t="shared" si="16"/>
        <v>100250858</v>
      </c>
      <c r="S267" s="2">
        <f t="shared" si="17"/>
        <v>396582.14285714924</v>
      </c>
      <c r="T267" s="2">
        <f t="shared" si="18"/>
        <v>23417.857142857276</v>
      </c>
      <c r="U267" s="2">
        <f t="shared" si="19"/>
        <v>420000</v>
      </c>
      <c r="V267" s="2">
        <f t="shared" si="28"/>
        <v>61719755.14285703</v>
      </c>
      <c r="W267" s="2">
        <f t="shared" si="20"/>
        <v>396582.14285714179</v>
      </c>
      <c r="X267" s="2">
        <f t="shared" si="6"/>
        <v>23417.857142858207</v>
      </c>
      <c r="Y267" s="2">
        <f t="shared" si="7"/>
        <v>38531102.857143015</v>
      </c>
      <c r="Z267" s="2" t="str">
        <f t="shared" si="8"/>
        <v>MEEP</v>
      </c>
      <c r="AA267" s="2">
        <f>IF(Z267="HERE",Y267,AA266+Graph!$G$1*1000)</f>
        <v>63515777.857142948</v>
      </c>
      <c r="AB267" s="2">
        <f t="shared" si="21"/>
        <v>420000</v>
      </c>
      <c r="AC267" s="2">
        <f t="shared" si="9"/>
        <v>36338497.999999955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6"/>
        <v>49777924.899999999</v>
      </c>
      <c r="AH267" s="3" t="e">
        <f t="shared" si="3"/>
        <v>#N/A</v>
      </c>
      <c r="AM267" s="6">
        <v>14600000</v>
      </c>
      <c r="AN267" s="6">
        <v>31800000</v>
      </c>
      <c r="AO267" s="6">
        <v>52800000</v>
      </c>
    </row>
    <row r="268" spans="1:41" ht="15.75" customHeight="1" x14ac:dyDescent="0.25">
      <c r="A268" s="1">
        <v>44444</v>
      </c>
      <c r="B268" s="2">
        <f t="shared" si="0"/>
        <v>191</v>
      </c>
      <c r="C268" s="7"/>
      <c r="D268" s="2" t="e">
        <f t="shared" si="12"/>
        <v>#N/A</v>
      </c>
      <c r="E268" s="2" t="e">
        <f t="shared" si="22"/>
        <v>#N/A</v>
      </c>
      <c r="F268" s="2">
        <v>714618.17312094569</v>
      </c>
      <c r="G268" s="2">
        <f t="shared" si="23"/>
        <v>396582.14285714284</v>
      </c>
      <c r="H268" s="2">
        <f t="shared" si="13"/>
        <v>95429237.285714611</v>
      </c>
      <c r="I268" s="7"/>
      <c r="J268" s="2" t="e">
        <f t="shared" si="14"/>
        <v>#N/A</v>
      </c>
      <c r="K268" s="2" t="e">
        <f t="shared" si="24"/>
        <v>#N/A</v>
      </c>
      <c r="L268" s="2">
        <f t="array" ref="L268">IF(COUNT($C269)=0,IF(COUNT($C268)=1,I268,SUM(L267+LOOKUP(2,1/(ISNUMBER($K$1:$K$194)),$K$1:$K$194))),I268)</f>
        <v>5241620.7142857276</v>
      </c>
      <c r="M268" s="8" t="e">
        <f t="shared" si="27"/>
        <v>#N/A</v>
      </c>
      <c r="N268" s="2" t="e">
        <f t="shared" si="15"/>
        <v>#N/A</v>
      </c>
      <c r="O268" s="2" t="e">
        <f t="shared" si="25"/>
        <v>#N/A</v>
      </c>
      <c r="P268" s="2">
        <v>786817.41814336181</v>
      </c>
      <c r="Q268" s="2">
        <f>IF(P268&gt;Graph!$G$1*1000,Graph!$G$1*1000,P268)</f>
        <v>420000</v>
      </c>
      <c r="R268" s="2">
        <f t="shared" si="16"/>
        <v>100670858</v>
      </c>
      <c r="S268" s="2">
        <f t="shared" si="17"/>
        <v>396582.14285714924</v>
      </c>
      <c r="T268" s="2">
        <f t="shared" si="18"/>
        <v>23417.857142857276</v>
      </c>
      <c r="U268" s="2">
        <f t="shared" si="19"/>
        <v>420000</v>
      </c>
      <c r="V268" s="2">
        <f t="shared" si="28"/>
        <v>62116337.285714172</v>
      </c>
      <c r="W268" s="2">
        <f t="shared" si="20"/>
        <v>396582.14285714179</v>
      </c>
      <c r="X268" s="2">
        <f t="shared" si="6"/>
        <v>23417.857142858207</v>
      </c>
      <c r="Y268" s="2">
        <f t="shared" si="7"/>
        <v>38554520.714285873</v>
      </c>
      <c r="Z268" s="2" t="str">
        <f t="shared" si="8"/>
        <v>MEEP</v>
      </c>
      <c r="AA268" s="2">
        <f>IF(Z268="HERE",Y268,AA267+Graph!$G$1*1000)</f>
        <v>63935777.857142948</v>
      </c>
      <c r="AB268" s="2">
        <f t="shared" si="21"/>
        <v>420000</v>
      </c>
      <c r="AC268" s="2">
        <f t="shared" si="9"/>
        <v>36338497.999999955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6"/>
        <v>49798924.899999999</v>
      </c>
      <c r="AH268" s="3" t="e">
        <f t="shared" si="3"/>
        <v>#N/A</v>
      </c>
      <c r="AM268" s="6">
        <v>14600000</v>
      </c>
      <c r="AN268" s="6">
        <v>31800000</v>
      </c>
      <c r="AO268" s="6">
        <v>52800000</v>
      </c>
    </row>
    <row r="269" spans="1:41" ht="15.75" customHeight="1" x14ac:dyDescent="0.25">
      <c r="A269" s="1">
        <v>44445</v>
      </c>
      <c r="B269" s="2">
        <f t="shared" si="0"/>
        <v>192</v>
      </c>
      <c r="C269" s="7"/>
      <c r="D269" s="2" t="e">
        <f t="shared" si="12"/>
        <v>#N/A</v>
      </c>
      <c r="E269" s="2" t="e">
        <f t="shared" si="22"/>
        <v>#N/A</v>
      </c>
      <c r="F269" s="2">
        <v>716219.39502239227</v>
      </c>
      <c r="G269" s="2">
        <f t="shared" si="23"/>
        <v>396582.14285714284</v>
      </c>
      <c r="H269" s="2">
        <f t="shared" si="13"/>
        <v>95825819.428571761</v>
      </c>
      <c r="I269" s="7"/>
      <c r="J269" s="2" t="e">
        <f t="shared" si="14"/>
        <v>#N/A</v>
      </c>
      <c r="K269" s="2" t="e">
        <f t="shared" si="24"/>
        <v>#N/A</v>
      </c>
      <c r="L269" s="2">
        <f t="array" ref="L269">IF(COUNT($C270)=0,IF(COUNT($C269)=1,I269,SUM(L268+LOOKUP(2,1/(ISNUMBER($K$1:$K$194)),$K$1:$K$194))),I269)</f>
        <v>5265038.5714285849</v>
      </c>
      <c r="M269" s="8" t="e">
        <f t="shared" si="27"/>
        <v>#N/A</v>
      </c>
      <c r="N269" s="2" t="e">
        <f t="shared" si="15"/>
        <v>#N/A</v>
      </c>
      <c r="O269" s="2" t="e">
        <f t="shared" si="25"/>
        <v>#N/A</v>
      </c>
      <c r="P269" s="2">
        <v>788732.31189647317</v>
      </c>
      <c r="Q269" s="2">
        <f>IF(P269&gt;Graph!$G$1*1000,Graph!$G$1*1000,P269)</f>
        <v>420000</v>
      </c>
      <c r="R269" s="2">
        <f t="shared" si="16"/>
        <v>101090858</v>
      </c>
      <c r="S269" s="2">
        <f t="shared" si="17"/>
        <v>396582.14285714924</v>
      </c>
      <c r="T269" s="2">
        <f t="shared" si="18"/>
        <v>23417.857142857276</v>
      </c>
      <c r="U269" s="2">
        <f t="shared" si="19"/>
        <v>420000</v>
      </c>
      <c r="V269" s="2">
        <f t="shared" si="28"/>
        <v>62512919.428571314</v>
      </c>
      <c r="W269" s="2">
        <f t="shared" si="20"/>
        <v>396582.14285714179</v>
      </c>
      <c r="X269" s="2">
        <f t="shared" si="6"/>
        <v>23417.857142858207</v>
      </c>
      <c r="Y269" s="2">
        <f t="shared" si="7"/>
        <v>38577938.571428731</v>
      </c>
      <c r="Z269" s="2" t="str">
        <f t="shared" si="8"/>
        <v>MEEP</v>
      </c>
      <c r="AA269" s="2">
        <f>IF(Z269="HERE",Y269,AA268+Graph!$G$1*1000)</f>
        <v>64355777.857142948</v>
      </c>
      <c r="AB269" s="2">
        <f t="shared" si="21"/>
        <v>420000</v>
      </c>
      <c r="AC269" s="2">
        <f t="shared" si="9"/>
        <v>36338497.999999955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6"/>
        <v>49819924.899999999</v>
      </c>
      <c r="AH269" s="3" t="e">
        <f t="shared" si="3"/>
        <v>#N/A</v>
      </c>
      <c r="AM269" s="6">
        <v>14600000</v>
      </c>
      <c r="AN269" s="6">
        <v>31800000</v>
      </c>
      <c r="AO269" s="6">
        <v>52800000</v>
      </c>
    </row>
    <row r="270" spans="1:41" ht="15.75" customHeight="1" x14ac:dyDescent="0.25">
      <c r="A270" s="1">
        <v>44446</v>
      </c>
      <c r="B270" s="2">
        <f t="shared" si="0"/>
        <v>193</v>
      </c>
      <c r="C270" s="7"/>
      <c r="D270" s="2" t="e">
        <f t="shared" si="12"/>
        <v>#N/A</v>
      </c>
      <c r="E270" s="2" t="e">
        <f t="shared" si="22"/>
        <v>#N/A</v>
      </c>
      <c r="F270" s="2">
        <v>717820.61692383885</v>
      </c>
      <c r="G270" s="2">
        <f t="shared" si="23"/>
        <v>396582.14285714284</v>
      </c>
      <c r="H270" s="2">
        <f t="shared" si="13"/>
        <v>96222401.57142891</v>
      </c>
      <c r="I270" s="7"/>
      <c r="J270" s="2" t="e">
        <f t="shared" si="14"/>
        <v>#N/A</v>
      </c>
      <c r="K270" s="2" t="e">
        <f t="shared" si="24"/>
        <v>#N/A</v>
      </c>
      <c r="L270" s="2">
        <f t="array" ref="L270">IF(COUNT($C271)=0,IF(COUNT($C270)=1,I270,SUM(L269+LOOKUP(2,1/(ISNUMBER($K$1:$K$194)),$K$1:$K$194))),I270)</f>
        <v>5288456.4285714421</v>
      </c>
      <c r="M270" s="8" t="e">
        <f t="shared" si="27"/>
        <v>#N/A</v>
      </c>
      <c r="N270" s="2" t="e">
        <f t="shared" si="15"/>
        <v>#N/A</v>
      </c>
      <c r="O270" s="2" t="e">
        <f t="shared" si="25"/>
        <v>#N/A</v>
      </c>
      <c r="P270" s="2">
        <v>790647.20564958453</v>
      </c>
      <c r="Q270" s="2">
        <f>IF(P270&gt;Graph!$G$1*1000,Graph!$G$1*1000,P270)</f>
        <v>420000</v>
      </c>
      <c r="R270" s="2">
        <f t="shared" si="16"/>
        <v>101510858</v>
      </c>
      <c r="S270" s="2">
        <f t="shared" si="17"/>
        <v>396582.14285714924</v>
      </c>
      <c r="T270" s="2">
        <f t="shared" si="18"/>
        <v>23417.857142857276</v>
      </c>
      <c r="U270" s="2">
        <f t="shared" si="19"/>
        <v>420000</v>
      </c>
      <c r="V270" s="2">
        <f t="shared" si="28"/>
        <v>62909501.571428455</v>
      </c>
      <c r="W270" s="2">
        <f t="shared" si="20"/>
        <v>396582.14285714179</v>
      </c>
      <c r="X270" s="2">
        <f t="shared" si="6"/>
        <v>23417.857142858207</v>
      </c>
      <c r="Y270" s="2">
        <f t="shared" si="7"/>
        <v>38601356.428571589</v>
      </c>
      <c r="Z270" s="2" t="str">
        <f t="shared" si="8"/>
        <v>MEEP</v>
      </c>
      <c r="AA270" s="2">
        <f>IF(Z270="HERE",Y270,AA269+Graph!$G$1*1000)</f>
        <v>64775777.857142948</v>
      </c>
      <c r="AB270" s="2">
        <f t="shared" si="21"/>
        <v>420000</v>
      </c>
      <c r="AC270" s="2">
        <f t="shared" si="9"/>
        <v>36338497.999999955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6"/>
        <v>49840924.899999999</v>
      </c>
      <c r="AH270" s="3" t="e">
        <f t="shared" si="3"/>
        <v>#N/A</v>
      </c>
      <c r="AM270" s="6">
        <v>14600000</v>
      </c>
      <c r="AN270" s="6">
        <v>31800000</v>
      </c>
      <c r="AO270" s="6">
        <v>52800000</v>
      </c>
    </row>
    <row r="271" spans="1:41" ht="15.75" customHeight="1" x14ac:dyDescent="0.25">
      <c r="A271" s="1">
        <v>44447</v>
      </c>
      <c r="B271" s="2">
        <f t="shared" si="0"/>
        <v>194</v>
      </c>
      <c r="C271" s="7"/>
      <c r="D271" s="2" t="e">
        <f t="shared" si="12"/>
        <v>#N/A</v>
      </c>
      <c r="E271" s="2" t="e">
        <f t="shared" si="22"/>
        <v>#N/A</v>
      </c>
      <c r="F271" s="2">
        <v>719421.83882528543</v>
      </c>
      <c r="G271" s="2">
        <f t="shared" si="23"/>
        <v>396582.14285714284</v>
      </c>
      <c r="H271" s="2">
        <f t="shared" si="13"/>
        <v>96618983.714286059</v>
      </c>
      <c r="I271" s="7"/>
      <c r="J271" s="2" t="e">
        <f t="shared" si="14"/>
        <v>#N/A</v>
      </c>
      <c r="K271" s="2" t="e">
        <f t="shared" si="24"/>
        <v>#N/A</v>
      </c>
      <c r="L271" s="2">
        <f t="array" ref="L271">IF(COUNT($C272)=0,IF(COUNT($C271)=1,I271,SUM(L270+LOOKUP(2,1/(ISNUMBER($K$1:$K$194)),$K$1:$K$194))),I271)</f>
        <v>5311874.2857142994</v>
      </c>
      <c r="M271" s="8" t="e">
        <f t="shared" si="27"/>
        <v>#N/A</v>
      </c>
      <c r="N271" s="2" t="e">
        <f t="shared" si="15"/>
        <v>#N/A</v>
      </c>
      <c r="O271" s="2" t="e">
        <f t="shared" si="25"/>
        <v>#N/A</v>
      </c>
      <c r="P271" s="2">
        <v>792562.09940269589</v>
      </c>
      <c r="Q271" s="2">
        <f>IF(P271&gt;Graph!$G$1*1000,Graph!$G$1*1000,P271)</f>
        <v>420000</v>
      </c>
      <c r="R271" s="2">
        <f t="shared" si="16"/>
        <v>101930858</v>
      </c>
      <c r="S271" s="2">
        <f t="shared" si="17"/>
        <v>396582.14285714924</v>
      </c>
      <c r="T271" s="2">
        <f t="shared" si="18"/>
        <v>23417.857142857276</v>
      </c>
      <c r="U271" s="2">
        <f t="shared" si="19"/>
        <v>420000</v>
      </c>
      <c r="V271" s="2">
        <f t="shared" si="28"/>
        <v>63306083.714285597</v>
      </c>
      <c r="W271" s="2">
        <f t="shared" si="20"/>
        <v>396582.14285714179</v>
      </c>
      <c r="X271" s="2">
        <f t="shared" si="6"/>
        <v>23417.857142858207</v>
      </c>
      <c r="Y271" s="2">
        <f t="shared" si="7"/>
        <v>38624774.285714447</v>
      </c>
      <c r="Z271" s="2" t="str">
        <f t="shared" si="8"/>
        <v>MEEP</v>
      </c>
      <c r="AA271" s="2">
        <f>IF(Z271="HERE",Y271,AA270+Graph!$G$1*1000)</f>
        <v>65195777.857142948</v>
      </c>
      <c r="AB271" s="2">
        <f t="shared" si="21"/>
        <v>420000</v>
      </c>
      <c r="AC271" s="2">
        <f t="shared" si="9"/>
        <v>36338497.999999955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6"/>
        <v>49861924.899999999</v>
      </c>
      <c r="AH271" s="3" t="e">
        <f t="shared" si="3"/>
        <v>#N/A</v>
      </c>
      <c r="AM271" s="6">
        <v>14600000</v>
      </c>
      <c r="AN271" s="6">
        <v>31800000</v>
      </c>
      <c r="AO271" s="6">
        <v>52800000</v>
      </c>
    </row>
    <row r="272" spans="1:41" ht="15.75" customHeight="1" x14ac:dyDescent="0.25">
      <c r="A272" s="1">
        <v>44448</v>
      </c>
      <c r="B272" s="2">
        <f t="shared" si="0"/>
        <v>195</v>
      </c>
      <c r="C272" s="7"/>
      <c r="D272" s="2" t="e">
        <f t="shared" si="12"/>
        <v>#N/A</v>
      </c>
      <c r="E272" s="2" t="e">
        <f t="shared" si="22"/>
        <v>#N/A</v>
      </c>
      <c r="F272" s="2">
        <v>721023.06072673202</v>
      </c>
      <c r="G272" s="2">
        <f t="shared" si="23"/>
        <v>396582.14285714284</v>
      </c>
      <c r="H272" s="2">
        <f t="shared" si="13"/>
        <v>97015565.857143208</v>
      </c>
      <c r="I272" s="7"/>
      <c r="J272" s="2" t="e">
        <f t="shared" si="14"/>
        <v>#N/A</v>
      </c>
      <c r="K272" s="2" t="e">
        <f t="shared" si="24"/>
        <v>#N/A</v>
      </c>
      <c r="L272" s="2">
        <f t="array" ref="L272">IF(COUNT($C273)=0,IF(COUNT($C272)=1,I272,SUM(L271+LOOKUP(2,1/(ISNUMBER($K$1:$K$194)),$K$1:$K$194))),I272)</f>
        <v>5335292.1428571567</v>
      </c>
      <c r="M272" s="8" t="e">
        <f t="shared" si="27"/>
        <v>#N/A</v>
      </c>
      <c r="N272" s="2" t="e">
        <f t="shared" si="15"/>
        <v>#N/A</v>
      </c>
      <c r="O272" s="2" t="e">
        <f t="shared" si="25"/>
        <v>#N/A</v>
      </c>
      <c r="P272" s="2">
        <v>794476.99315580726</v>
      </c>
      <c r="Q272" s="2">
        <f>IF(P272&gt;Graph!$G$1*1000,Graph!$G$1*1000,P272)</f>
        <v>420000</v>
      </c>
      <c r="R272" s="2">
        <f t="shared" si="16"/>
        <v>102350858</v>
      </c>
      <c r="S272" s="2">
        <f t="shared" si="17"/>
        <v>396582.14285714924</v>
      </c>
      <c r="T272" s="2">
        <f t="shared" si="18"/>
        <v>23417.857142857276</v>
      </c>
      <c r="U272" s="2">
        <f t="shared" si="19"/>
        <v>420000</v>
      </c>
      <c r="V272" s="2">
        <f t="shared" si="28"/>
        <v>63702665.857142739</v>
      </c>
      <c r="W272" s="2">
        <f t="shared" si="20"/>
        <v>396582.14285714179</v>
      </c>
      <c r="X272" s="2">
        <f t="shared" si="6"/>
        <v>23417.857142858207</v>
      </c>
      <c r="Y272" s="2">
        <f t="shared" si="7"/>
        <v>38648192.142857306</v>
      </c>
      <c r="Z272" s="2" t="str">
        <f t="shared" si="8"/>
        <v>MEEP</v>
      </c>
      <c r="AA272" s="2">
        <f>IF(Z272="HERE",Y272,AA271+Graph!$G$1*1000)</f>
        <v>65615777.857142948</v>
      </c>
      <c r="AB272" s="2">
        <f t="shared" si="21"/>
        <v>420000</v>
      </c>
      <c r="AC272" s="2">
        <f t="shared" si="9"/>
        <v>36338497.999999955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6"/>
        <v>49882924.899999999</v>
      </c>
      <c r="AH272" s="3" t="e">
        <f t="shared" si="3"/>
        <v>#N/A</v>
      </c>
      <c r="AM272" s="6">
        <v>14600000</v>
      </c>
      <c r="AN272" s="6">
        <v>31800000</v>
      </c>
      <c r="AO272" s="6">
        <v>52800000</v>
      </c>
    </row>
    <row r="273" spans="1:41" ht="15.75" customHeight="1" x14ac:dyDescent="0.25">
      <c r="A273" s="1">
        <v>44449</v>
      </c>
      <c r="B273" s="2">
        <f t="shared" si="0"/>
        <v>196</v>
      </c>
      <c r="C273" s="7"/>
      <c r="D273" s="2" t="e">
        <f t="shared" si="12"/>
        <v>#N/A</v>
      </c>
      <c r="E273" s="2" t="e">
        <f t="shared" si="22"/>
        <v>#N/A</v>
      </c>
      <c r="F273" s="2">
        <v>722624.2826281637</v>
      </c>
      <c r="G273" s="2">
        <f t="shared" si="23"/>
        <v>396582.14285714284</v>
      </c>
      <c r="H273" s="2">
        <f t="shared" si="13"/>
        <v>97412148.000000358</v>
      </c>
      <c r="I273" s="7"/>
      <c r="J273" s="2" t="e">
        <f t="shared" si="14"/>
        <v>#N/A</v>
      </c>
      <c r="K273" s="2" t="e">
        <f t="shared" si="24"/>
        <v>#N/A</v>
      </c>
      <c r="L273" s="2">
        <f t="array" ref="L273">IF(COUNT($C274)=0,IF(COUNT($C273)=1,I273,SUM(L272+LOOKUP(2,1/(ISNUMBER($K$1:$K$194)),$K$1:$K$194))),I273)</f>
        <v>5358710.000000014</v>
      </c>
      <c r="M273" s="8" t="e">
        <f t="shared" si="27"/>
        <v>#N/A</v>
      </c>
      <c r="N273" s="2" t="e">
        <f t="shared" si="15"/>
        <v>#N/A</v>
      </c>
      <c r="O273" s="2" t="e">
        <f t="shared" si="25"/>
        <v>#N/A</v>
      </c>
      <c r="P273" s="2">
        <v>796391.88690891862</v>
      </c>
      <c r="Q273" s="2">
        <f>IF(P273&gt;Graph!$G$1*1000,Graph!$G$1*1000,P273)</f>
        <v>420000</v>
      </c>
      <c r="R273" s="2">
        <f t="shared" si="16"/>
        <v>102770858</v>
      </c>
      <c r="S273" s="2">
        <f t="shared" si="17"/>
        <v>396582.14285714924</v>
      </c>
      <c r="T273" s="2">
        <f t="shared" si="18"/>
        <v>23417.857142857276</v>
      </c>
      <c r="U273" s="2">
        <f t="shared" si="19"/>
        <v>420000</v>
      </c>
      <c r="V273" s="2">
        <f t="shared" si="28"/>
        <v>64099247.999999881</v>
      </c>
      <c r="W273" s="2">
        <f t="shared" si="20"/>
        <v>396582.14285714179</v>
      </c>
      <c r="X273" s="2">
        <f t="shared" si="6"/>
        <v>23417.857142858207</v>
      </c>
      <c r="Y273" s="2">
        <f t="shared" si="7"/>
        <v>38671610.000000164</v>
      </c>
      <c r="Z273" s="2" t="str">
        <f t="shared" si="8"/>
        <v>MEEP</v>
      </c>
      <c r="AA273" s="2">
        <f>IF(Z273="HERE",Y273,AA272+Graph!$G$1*1000)</f>
        <v>66035777.857142948</v>
      </c>
      <c r="AB273" s="2">
        <f t="shared" si="21"/>
        <v>420000</v>
      </c>
      <c r="AC273" s="2">
        <f t="shared" si="9"/>
        <v>36338497.999999955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6"/>
        <v>49903924.899999999</v>
      </c>
      <c r="AH273" s="3" t="e">
        <f t="shared" si="3"/>
        <v>#N/A</v>
      </c>
      <c r="AM273" s="6">
        <v>14600000</v>
      </c>
      <c r="AN273" s="6">
        <v>31800000</v>
      </c>
      <c r="AO273" s="6">
        <v>52800000</v>
      </c>
    </row>
    <row r="274" spans="1:41" ht="15.75" customHeight="1" x14ac:dyDescent="0.25">
      <c r="A274" s="1">
        <v>44450</v>
      </c>
      <c r="B274" s="2">
        <f t="shared" si="0"/>
        <v>197</v>
      </c>
      <c r="C274" s="7"/>
      <c r="D274" s="2" t="e">
        <f t="shared" si="12"/>
        <v>#N/A</v>
      </c>
      <c r="E274" s="2" t="e">
        <f t="shared" si="22"/>
        <v>#N/A</v>
      </c>
      <c r="F274" s="2">
        <v>724225.50452961028</v>
      </c>
      <c r="G274" s="2">
        <f t="shared" si="23"/>
        <v>396582.14285714284</v>
      </c>
      <c r="H274" s="2">
        <f t="shared" si="13"/>
        <v>97808730.142857507</v>
      </c>
      <c r="I274" s="7"/>
      <c r="J274" s="2" t="e">
        <f t="shared" si="14"/>
        <v>#N/A</v>
      </c>
      <c r="K274" s="2" t="e">
        <f t="shared" si="24"/>
        <v>#N/A</v>
      </c>
      <c r="L274" s="2">
        <f t="array" ref="L274">IF(COUNT($C275)=0,IF(COUNT($C274)=1,I274,SUM(L273+LOOKUP(2,1/(ISNUMBER($K$1:$K$194)),$K$1:$K$194))),I274)</f>
        <v>5382127.8571428712</v>
      </c>
      <c r="M274" s="8" t="e">
        <f t="shared" si="27"/>
        <v>#N/A</v>
      </c>
      <c r="N274" s="2" t="e">
        <f t="shared" si="15"/>
        <v>#N/A</v>
      </c>
      <c r="O274" s="2" t="e">
        <f t="shared" si="25"/>
        <v>#N/A</v>
      </c>
      <c r="P274" s="2">
        <v>798306.78066202998</v>
      </c>
      <c r="Q274" s="2">
        <f>IF(P274&gt;Graph!$G$1*1000,Graph!$G$1*1000,P274)</f>
        <v>420000</v>
      </c>
      <c r="R274" s="2">
        <f t="shared" si="16"/>
        <v>103190858</v>
      </c>
      <c r="S274" s="2">
        <f t="shared" si="17"/>
        <v>396582.14285714924</v>
      </c>
      <c r="T274" s="2">
        <f t="shared" si="18"/>
        <v>23417.857142857276</v>
      </c>
      <c r="U274" s="2">
        <f t="shared" si="19"/>
        <v>420000</v>
      </c>
      <c r="V274" s="2">
        <f t="shared" si="28"/>
        <v>64495830.142857023</v>
      </c>
      <c r="W274" s="2">
        <f t="shared" si="20"/>
        <v>396582.14285714179</v>
      </c>
      <c r="X274" s="2">
        <f t="shared" si="6"/>
        <v>23417.857142858207</v>
      </c>
      <c r="Y274" s="2">
        <f t="shared" si="7"/>
        <v>38695027.857143022</v>
      </c>
      <c r="Z274" s="2" t="str">
        <f t="shared" si="8"/>
        <v>MEEP</v>
      </c>
      <c r="AA274" s="2">
        <f>IF(Z274="HERE",Y274,AA273+Graph!$G$1*1000)</f>
        <v>66455777.857142948</v>
      </c>
      <c r="AB274" s="2">
        <f t="shared" si="21"/>
        <v>420000</v>
      </c>
      <c r="AC274" s="2">
        <f t="shared" si="9"/>
        <v>36338497.999999955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6"/>
        <v>49924924.899999999</v>
      </c>
      <c r="AH274" s="3" t="e">
        <f t="shared" si="3"/>
        <v>#N/A</v>
      </c>
      <c r="AM274" s="6">
        <v>14600000</v>
      </c>
      <c r="AN274" s="6">
        <v>31800000</v>
      </c>
      <c r="AO274" s="6">
        <v>52800000</v>
      </c>
    </row>
    <row r="275" spans="1:41" ht="15.75" customHeight="1" x14ac:dyDescent="0.25">
      <c r="A275" s="1">
        <v>44451</v>
      </c>
      <c r="B275" s="2">
        <f t="shared" si="0"/>
        <v>198</v>
      </c>
      <c r="C275" s="7"/>
      <c r="D275" s="2" t="e">
        <f t="shared" si="12"/>
        <v>#N/A</v>
      </c>
      <c r="E275" s="2" t="e">
        <f t="shared" si="22"/>
        <v>#N/A</v>
      </c>
      <c r="F275" s="2">
        <v>725826.72643105686</v>
      </c>
      <c r="G275" s="2">
        <f t="shared" si="23"/>
        <v>396582.14285714284</v>
      </c>
      <c r="H275" s="2">
        <f t="shared" si="13"/>
        <v>98205312.285714656</v>
      </c>
      <c r="I275" s="7"/>
      <c r="J275" s="2" t="e">
        <f t="shared" si="14"/>
        <v>#N/A</v>
      </c>
      <c r="K275" s="2" t="e">
        <f t="shared" si="24"/>
        <v>#N/A</v>
      </c>
      <c r="L275" s="2">
        <f t="array" ref="L275">IF(COUNT($C276)=0,IF(COUNT($C275)=1,I275,SUM(L274+LOOKUP(2,1/(ISNUMBER($K$1:$K$194)),$K$1:$K$194))),I275)</f>
        <v>5405545.7142857285</v>
      </c>
      <c r="M275" s="8" t="e">
        <f t="shared" si="27"/>
        <v>#N/A</v>
      </c>
      <c r="N275" s="2" t="e">
        <f t="shared" si="15"/>
        <v>#N/A</v>
      </c>
      <c r="O275" s="2" t="e">
        <f t="shared" si="25"/>
        <v>#N/A</v>
      </c>
      <c r="P275" s="2">
        <v>800221.67441514134</v>
      </c>
      <c r="Q275" s="2">
        <f>IF(P275&gt;Graph!$G$1*1000,Graph!$G$1*1000,P275)</f>
        <v>420000</v>
      </c>
      <c r="R275" s="2">
        <f t="shared" si="16"/>
        <v>103610858</v>
      </c>
      <c r="S275" s="2">
        <f t="shared" si="17"/>
        <v>396582.14285714924</v>
      </c>
      <c r="T275" s="2">
        <f t="shared" si="18"/>
        <v>23417.857142857276</v>
      </c>
      <c r="U275" s="2">
        <f t="shared" si="19"/>
        <v>420000</v>
      </c>
      <c r="V275" s="2">
        <f t="shared" si="28"/>
        <v>64892412.285714164</v>
      </c>
      <c r="W275" s="2">
        <f t="shared" si="20"/>
        <v>396582.14285714179</v>
      </c>
      <c r="X275" s="2">
        <f t="shared" si="6"/>
        <v>23417.857142858207</v>
      </c>
      <c r="Y275" s="2">
        <f t="shared" si="7"/>
        <v>38718445.71428588</v>
      </c>
      <c r="Z275" s="2" t="str">
        <f t="shared" si="8"/>
        <v>MEEP</v>
      </c>
      <c r="AA275" s="2">
        <f>IF(Z275="HERE",Y275,AA274+Graph!$G$1*1000)</f>
        <v>66875777.857142948</v>
      </c>
      <c r="AB275" s="2">
        <f t="shared" si="21"/>
        <v>420000</v>
      </c>
      <c r="AC275" s="2">
        <f t="shared" si="9"/>
        <v>36338497.999999955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6"/>
        <v>49945924.899999999</v>
      </c>
      <c r="AH275" s="3" t="e">
        <f t="shared" si="3"/>
        <v>#N/A</v>
      </c>
      <c r="AM275" s="6">
        <v>14600000</v>
      </c>
      <c r="AN275" s="6">
        <v>31800000</v>
      </c>
      <c r="AO275" s="6">
        <v>52800000</v>
      </c>
    </row>
    <row r="276" spans="1:41" ht="15.75" customHeight="1" x14ac:dyDescent="0.25">
      <c r="A276" s="1">
        <v>44452</v>
      </c>
      <c r="B276" s="2">
        <f t="shared" si="0"/>
        <v>199</v>
      </c>
      <c r="C276" s="7"/>
      <c r="D276" s="2" t="e">
        <f t="shared" si="12"/>
        <v>#N/A</v>
      </c>
      <c r="E276" s="2" t="e">
        <f t="shared" si="22"/>
        <v>#N/A</v>
      </c>
      <c r="F276" s="2">
        <v>727427.94833250344</v>
      </c>
      <c r="G276" s="2">
        <f t="shared" si="23"/>
        <v>396582.14285714284</v>
      </c>
      <c r="H276" s="2">
        <f t="shared" si="13"/>
        <v>98601894.428571805</v>
      </c>
      <c r="I276" s="7"/>
      <c r="J276" s="2" t="e">
        <f t="shared" si="14"/>
        <v>#N/A</v>
      </c>
      <c r="K276" s="2" t="e">
        <f t="shared" si="24"/>
        <v>#N/A</v>
      </c>
      <c r="L276" s="2">
        <f t="array" ref="L276">IF(COUNT($C277)=0,IF(COUNT($C276)=1,I276,SUM(L275+LOOKUP(2,1/(ISNUMBER($K$1:$K$194)),$K$1:$K$194))),I276)</f>
        <v>5428963.5714285858</v>
      </c>
      <c r="M276" s="8" t="e">
        <f t="shared" si="27"/>
        <v>#N/A</v>
      </c>
      <c r="N276" s="2" t="e">
        <f t="shared" si="15"/>
        <v>#N/A</v>
      </c>
      <c r="O276" s="2" t="e">
        <f t="shared" si="25"/>
        <v>#N/A</v>
      </c>
      <c r="P276" s="2">
        <v>802136.56816825271</v>
      </c>
      <c r="Q276" s="2">
        <f>IF(P276&gt;Graph!$G$1*1000,Graph!$G$1*1000,P276)</f>
        <v>420000</v>
      </c>
      <c r="R276" s="2">
        <f t="shared" si="16"/>
        <v>104030858</v>
      </c>
      <c r="S276" s="2">
        <f t="shared" si="17"/>
        <v>396582.14285714924</v>
      </c>
      <c r="T276" s="2">
        <f t="shared" si="18"/>
        <v>23417.857142857276</v>
      </c>
      <c r="U276" s="2">
        <f t="shared" si="19"/>
        <v>420000</v>
      </c>
      <c r="V276" s="2">
        <f t="shared" si="28"/>
        <v>65288994.428571306</v>
      </c>
      <c r="W276" s="2">
        <f t="shared" si="20"/>
        <v>396582.14285714179</v>
      </c>
      <c r="X276" s="2">
        <f t="shared" si="6"/>
        <v>23417.857142858207</v>
      </c>
      <c r="Y276" s="2">
        <f t="shared" si="7"/>
        <v>38741863.571428739</v>
      </c>
      <c r="Z276" s="2" t="str">
        <f t="shared" si="8"/>
        <v>MEEP</v>
      </c>
      <c r="AA276" s="2">
        <f>IF(Z276="HERE",Y276,AA275+Graph!$G$1*1000)</f>
        <v>67295777.857142955</v>
      </c>
      <c r="AB276" s="2">
        <f t="shared" si="21"/>
        <v>420000.00000000745</v>
      </c>
      <c r="AC276" s="2">
        <f t="shared" si="9"/>
        <v>36338497.999999955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6"/>
        <v>49966924.899999999</v>
      </c>
      <c r="AH276" s="3" t="e">
        <f t="shared" si="3"/>
        <v>#N/A</v>
      </c>
      <c r="AM276" s="6">
        <v>14600000</v>
      </c>
      <c r="AN276" s="6">
        <v>31800000</v>
      </c>
      <c r="AO276" s="6">
        <v>52800000</v>
      </c>
    </row>
    <row r="277" spans="1:41" ht="15.75" customHeight="1" x14ac:dyDescent="0.25">
      <c r="A277" s="1">
        <v>44453</v>
      </c>
      <c r="B277" s="2">
        <f t="shared" si="0"/>
        <v>200</v>
      </c>
      <c r="C277" s="7"/>
      <c r="D277" s="2" t="e">
        <f t="shared" si="12"/>
        <v>#N/A</v>
      </c>
      <c r="E277" s="2" t="e">
        <f t="shared" si="22"/>
        <v>#N/A</v>
      </c>
      <c r="F277" s="2">
        <v>729029.17023395002</v>
      </c>
      <c r="G277" s="2">
        <f t="shared" si="23"/>
        <v>396582.14285714284</v>
      </c>
      <c r="H277" s="2">
        <f t="shared" si="13"/>
        <v>98998476.571428955</v>
      </c>
      <c r="I277" s="7"/>
      <c r="J277" s="2" t="e">
        <f t="shared" si="14"/>
        <v>#N/A</v>
      </c>
      <c r="K277" s="2" t="e">
        <f t="shared" si="24"/>
        <v>#N/A</v>
      </c>
      <c r="L277" s="2">
        <f t="array" ref="L277">IF(COUNT($C278)=0,IF(COUNT($C277)=1,I277,SUM(L276+LOOKUP(2,1/(ISNUMBER($K$1:$K$194)),$K$1:$K$194))),I277)</f>
        <v>5452381.4285714431</v>
      </c>
      <c r="M277" s="8" t="e">
        <f t="shared" si="27"/>
        <v>#N/A</v>
      </c>
      <c r="N277" s="2" t="e">
        <f t="shared" si="15"/>
        <v>#N/A</v>
      </c>
      <c r="O277" s="2" t="e">
        <f t="shared" si="25"/>
        <v>#N/A</v>
      </c>
      <c r="P277" s="2">
        <v>804051.46192136407</v>
      </c>
      <c r="Q277" s="2">
        <f>IF(P277&gt;Graph!$G$1*1000,Graph!$G$1*1000,P277)</f>
        <v>420000</v>
      </c>
      <c r="R277" s="2">
        <f t="shared" si="16"/>
        <v>104450858</v>
      </c>
      <c r="S277" s="2">
        <f t="shared" si="17"/>
        <v>396582.14285714924</v>
      </c>
      <c r="T277" s="2">
        <f t="shared" si="18"/>
        <v>23417.857142857276</v>
      </c>
      <c r="U277" s="2">
        <f t="shared" si="19"/>
        <v>420000</v>
      </c>
      <c r="V277" s="2">
        <f t="shared" si="28"/>
        <v>65685576.571428448</v>
      </c>
      <c r="W277" s="2">
        <f t="shared" si="20"/>
        <v>396582.14285714179</v>
      </c>
      <c r="X277" s="2">
        <f t="shared" si="6"/>
        <v>23417.857142858207</v>
      </c>
      <c r="Y277" s="2">
        <f t="shared" si="7"/>
        <v>38765281.428571597</v>
      </c>
      <c r="Z277" s="2" t="str">
        <f t="shared" si="8"/>
        <v>MEEP</v>
      </c>
      <c r="AA277" s="2">
        <f>IF(Z277="HERE",Y277,AA276+Graph!$G$1*1000)</f>
        <v>67715777.857142955</v>
      </c>
      <c r="AB277" s="2">
        <f t="shared" si="21"/>
        <v>420000</v>
      </c>
      <c r="AC277" s="2">
        <f t="shared" si="9"/>
        <v>36338497.999999955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6"/>
        <v>49987924.899999999</v>
      </c>
      <c r="AH277" s="3" t="e">
        <f t="shared" si="3"/>
        <v>#N/A</v>
      </c>
      <c r="AM277" s="6">
        <v>14600000</v>
      </c>
      <c r="AN277" s="6">
        <v>31800000</v>
      </c>
      <c r="AO277" s="6">
        <v>52800000</v>
      </c>
    </row>
    <row r="278" spans="1:41" ht="15.75" customHeight="1" x14ac:dyDescent="0.25">
      <c r="A278" s="1">
        <v>44454</v>
      </c>
      <c r="B278" s="2">
        <f t="shared" si="0"/>
        <v>201</v>
      </c>
      <c r="C278" s="7"/>
      <c r="D278" s="2" t="e">
        <f t="shared" si="12"/>
        <v>#N/A</v>
      </c>
      <c r="E278" s="2" t="e">
        <f t="shared" si="22"/>
        <v>#N/A</v>
      </c>
      <c r="F278" s="2">
        <v>730630.3921353817</v>
      </c>
      <c r="G278" s="2">
        <f t="shared" si="23"/>
        <v>396582.14285714284</v>
      </c>
      <c r="H278" s="2">
        <f t="shared" si="13"/>
        <v>99395058.714286104</v>
      </c>
      <c r="I278" s="7"/>
      <c r="J278" s="2" t="e">
        <f t="shared" si="14"/>
        <v>#N/A</v>
      </c>
      <c r="K278" s="2" t="e">
        <f t="shared" si="24"/>
        <v>#N/A</v>
      </c>
      <c r="L278" s="2">
        <f t="array" ref="L278">IF(COUNT($C279)=0,IF(COUNT($C278)=1,I278,SUM(L277+LOOKUP(2,1/(ISNUMBER($K$1:$K$194)),$K$1:$K$194))),I278)</f>
        <v>5475799.2857143003</v>
      </c>
      <c r="M278" s="8" t="e">
        <f t="shared" si="27"/>
        <v>#N/A</v>
      </c>
      <c r="N278" s="2" t="e">
        <f t="shared" si="15"/>
        <v>#N/A</v>
      </c>
      <c r="O278" s="2" t="e">
        <f t="shared" si="25"/>
        <v>#N/A</v>
      </c>
      <c r="P278" s="2">
        <v>805966.35567447543</v>
      </c>
      <c r="Q278" s="2">
        <f>IF(P278&gt;Graph!$G$1*1000,Graph!$G$1*1000,P278)</f>
        <v>420000</v>
      </c>
      <c r="R278" s="2">
        <f t="shared" si="16"/>
        <v>104870858</v>
      </c>
      <c r="S278" s="2">
        <f t="shared" si="17"/>
        <v>396582.14285714924</v>
      </c>
      <c r="T278" s="2">
        <f t="shared" si="18"/>
        <v>23417.857142857276</v>
      </c>
      <c r="U278" s="2">
        <f t="shared" si="19"/>
        <v>420000</v>
      </c>
      <c r="V278" s="2">
        <f t="shared" si="28"/>
        <v>66082158.71428559</v>
      </c>
      <c r="W278" s="2">
        <f t="shared" si="20"/>
        <v>396582.14285714179</v>
      </c>
      <c r="X278" s="2">
        <f t="shared" si="6"/>
        <v>23417.857142858207</v>
      </c>
      <c r="Y278" s="2">
        <f t="shared" si="7"/>
        <v>38788699.285714455</v>
      </c>
      <c r="Z278" s="2" t="str">
        <f t="shared" si="8"/>
        <v>MEEP</v>
      </c>
      <c r="AA278" s="2">
        <f>IF(Z278="HERE",Y278,AA277+Graph!$G$1*1000)</f>
        <v>68135777.857142955</v>
      </c>
      <c r="AB278" s="2">
        <f t="shared" si="21"/>
        <v>420000</v>
      </c>
      <c r="AC278" s="2">
        <f t="shared" si="9"/>
        <v>36338497.999999955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6"/>
        <v>50008924.899999999</v>
      </c>
      <c r="AH278" s="3" t="e">
        <f t="shared" si="3"/>
        <v>#N/A</v>
      </c>
      <c r="AM278" s="6">
        <v>14600000</v>
      </c>
      <c r="AN278" s="6">
        <v>31800000</v>
      </c>
      <c r="AO278" s="6">
        <v>52800000</v>
      </c>
    </row>
    <row r="279" spans="1:41" ht="15.75" customHeight="1" x14ac:dyDescent="0.25">
      <c r="A279" s="1">
        <v>44455</v>
      </c>
      <c r="B279" s="2">
        <f t="shared" si="0"/>
        <v>202</v>
      </c>
      <c r="C279" s="7"/>
      <c r="D279" s="2" t="e">
        <f t="shared" si="12"/>
        <v>#N/A</v>
      </c>
      <c r="E279" s="2" t="e">
        <f t="shared" si="22"/>
        <v>#N/A</v>
      </c>
      <c r="F279" s="2">
        <v>732231.61403682828</v>
      </c>
      <c r="G279" s="2">
        <f t="shared" si="23"/>
        <v>396582.14285714284</v>
      </c>
      <c r="H279" s="2">
        <f t="shared" si="13"/>
        <v>99791640.857143253</v>
      </c>
      <c r="I279" s="7"/>
      <c r="J279" s="2" t="e">
        <f t="shared" si="14"/>
        <v>#N/A</v>
      </c>
      <c r="K279" s="2" t="e">
        <f t="shared" si="24"/>
        <v>#N/A</v>
      </c>
      <c r="L279" s="2">
        <f t="array" ref="L279">IF(COUNT($C280)=0,IF(COUNT($C279)=1,I279,SUM(L278+LOOKUP(2,1/(ISNUMBER($K$1:$K$194)),$K$1:$K$194))),I279)</f>
        <v>5499217.1428571576</v>
      </c>
      <c r="M279" s="8" t="e">
        <f t="shared" si="27"/>
        <v>#N/A</v>
      </c>
      <c r="N279" s="2" t="e">
        <f t="shared" si="15"/>
        <v>#N/A</v>
      </c>
      <c r="O279" s="2" t="e">
        <f t="shared" si="25"/>
        <v>#N/A</v>
      </c>
      <c r="P279" s="2">
        <v>807881.24942758679</v>
      </c>
      <c r="Q279" s="2">
        <f>IF(P279&gt;Graph!$G$1*1000,Graph!$G$1*1000,P279)</f>
        <v>420000</v>
      </c>
      <c r="R279" s="2">
        <f t="shared" si="16"/>
        <v>105290858</v>
      </c>
      <c r="S279" s="2">
        <f t="shared" si="17"/>
        <v>396582.14285714924</v>
      </c>
      <c r="T279" s="2">
        <f t="shared" si="18"/>
        <v>23417.857142857276</v>
      </c>
      <c r="U279" s="2">
        <f t="shared" si="19"/>
        <v>420000</v>
      </c>
      <c r="V279" s="2">
        <f t="shared" si="28"/>
        <v>66478740.857142732</v>
      </c>
      <c r="W279" s="2">
        <f t="shared" si="20"/>
        <v>396582.14285714179</v>
      </c>
      <c r="X279" s="2">
        <f t="shared" si="6"/>
        <v>23417.857142858207</v>
      </c>
      <c r="Y279" s="2">
        <f t="shared" si="7"/>
        <v>38812117.142857313</v>
      </c>
      <c r="Z279" s="2" t="str">
        <f t="shared" si="8"/>
        <v>MEEP</v>
      </c>
      <c r="AA279" s="2">
        <f>IF(Z279="HERE",Y279,AA278+Graph!$G$1*1000)</f>
        <v>68555777.857142955</v>
      </c>
      <c r="AB279" s="2">
        <f t="shared" si="21"/>
        <v>420000</v>
      </c>
      <c r="AC279" s="2">
        <f t="shared" si="9"/>
        <v>36338497.999999955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6"/>
        <v>50029924.899999999</v>
      </c>
      <c r="AH279" s="3" t="e">
        <f t="shared" si="3"/>
        <v>#N/A</v>
      </c>
      <c r="AM279" s="6">
        <v>14600000</v>
      </c>
      <c r="AN279" s="6">
        <v>31800000</v>
      </c>
      <c r="AO279" s="6">
        <v>52800000</v>
      </c>
    </row>
    <row r="280" spans="1:41" ht="15.75" customHeight="1" x14ac:dyDescent="0.25">
      <c r="A280" s="1">
        <v>44456</v>
      </c>
      <c r="B280" s="2">
        <f t="shared" si="0"/>
        <v>203</v>
      </c>
      <c r="C280" s="7"/>
      <c r="D280" s="2" t="e">
        <f t="shared" si="12"/>
        <v>#N/A</v>
      </c>
      <c r="E280" s="2" t="e">
        <f t="shared" si="22"/>
        <v>#N/A</v>
      </c>
      <c r="F280" s="2">
        <v>733832.83593827486</v>
      </c>
      <c r="G280" s="2">
        <f t="shared" si="23"/>
        <v>396582.14285714284</v>
      </c>
      <c r="H280" s="2">
        <f t="shared" si="13"/>
        <v>100188223.0000004</v>
      </c>
      <c r="I280" s="7"/>
      <c r="J280" s="2" t="e">
        <f t="shared" si="14"/>
        <v>#N/A</v>
      </c>
      <c r="K280" s="2" t="e">
        <f t="shared" si="24"/>
        <v>#N/A</v>
      </c>
      <c r="L280" s="2">
        <f t="array" ref="L280">IF(COUNT($C281)=0,IF(COUNT($C280)=1,I280,SUM(L279+LOOKUP(2,1/(ISNUMBER($K$1:$K$194)),$K$1:$K$194))),I280)</f>
        <v>5522635.0000000149</v>
      </c>
      <c r="M280" s="8" t="e">
        <f t="shared" si="27"/>
        <v>#N/A</v>
      </c>
      <c r="N280" s="2" t="e">
        <f t="shared" si="15"/>
        <v>#N/A</v>
      </c>
      <c r="O280" s="2" t="e">
        <f t="shared" si="25"/>
        <v>#N/A</v>
      </c>
      <c r="P280" s="2">
        <v>809796.14318069816</v>
      </c>
      <c r="Q280" s="2">
        <f>IF(P280&gt;Graph!$G$1*1000,Graph!$G$1*1000,P280)</f>
        <v>420000</v>
      </c>
      <c r="R280" s="2">
        <f t="shared" si="16"/>
        <v>105710858</v>
      </c>
      <c r="S280" s="2">
        <f t="shared" si="17"/>
        <v>396582.14285714924</v>
      </c>
      <c r="T280" s="2">
        <f t="shared" si="18"/>
        <v>23417.857142857276</v>
      </c>
      <c r="U280" s="2">
        <f t="shared" si="19"/>
        <v>420000</v>
      </c>
      <c r="V280" s="2">
        <f t="shared" si="28"/>
        <v>66875322.999999873</v>
      </c>
      <c r="W280" s="2">
        <f t="shared" si="20"/>
        <v>396582.14285714179</v>
      </c>
      <c r="X280" s="2">
        <f t="shared" si="6"/>
        <v>23417.857142858207</v>
      </c>
      <c r="Y280" s="2">
        <f t="shared" si="7"/>
        <v>38835535.000000171</v>
      </c>
      <c r="Z280" s="2" t="str">
        <f t="shared" si="8"/>
        <v>MEEP</v>
      </c>
      <c r="AA280" s="2">
        <f>IF(Z280="HERE",Y280,AA279+Graph!$G$1*1000)</f>
        <v>68975777.857142955</v>
      </c>
      <c r="AB280" s="2">
        <f t="shared" si="21"/>
        <v>420000</v>
      </c>
      <c r="AC280" s="2">
        <f t="shared" si="9"/>
        <v>36338497.999999955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6"/>
        <v>50050924.899999999</v>
      </c>
      <c r="AH280" s="3" t="e">
        <f t="shared" si="3"/>
        <v>#N/A</v>
      </c>
      <c r="AM280" s="6">
        <v>14600000</v>
      </c>
      <c r="AN280" s="6">
        <v>31800000</v>
      </c>
      <c r="AO280" s="6">
        <v>52800000</v>
      </c>
    </row>
    <row r="281" spans="1:41" ht="15.75" customHeight="1" x14ac:dyDescent="0.25">
      <c r="A281" s="1">
        <v>44457</v>
      </c>
      <c r="B281" s="2">
        <f t="shared" si="0"/>
        <v>204</v>
      </c>
      <c r="C281" s="7"/>
      <c r="D281" s="2" t="e">
        <f t="shared" si="12"/>
        <v>#N/A</v>
      </c>
      <c r="E281" s="2" t="e">
        <f t="shared" si="22"/>
        <v>#N/A</v>
      </c>
      <c r="F281" s="2">
        <v>735434.05783972144</v>
      </c>
      <c r="G281" s="2">
        <f t="shared" si="23"/>
        <v>396582.14285714284</v>
      </c>
      <c r="H281" s="2">
        <f t="shared" si="13"/>
        <v>100584805.14285755</v>
      </c>
      <c r="I281" s="7"/>
      <c r="J281" s="2" t="e">
        <f t="shared" si="14"/>
        <v>#N/A</v>
      </c>
      <c r="K281" s="2" t="e">
        <f t="shared" si="24"/>
        <v>#N/A</v>
      </c>
      <c r="L281" s="2">
        <f t="array" ref="L281">IF(COUNT($C282)=0,IF(COUNT($C281)=1,I281,SUM(L280+LOOKUP(2,1/(ISNUMBER($K$1:$K$194)),$K$1:$K$194))),I281)</f>
        <v>5546052.8571428722</v>
      </c>
      <c r="M281" s="8" t="e">
        <f t="shared" si="27"/>
        <v>#N/A</v>
      </c>
      <c r="N281" s="2" t="e">
        <f t="shared" si="15"/>
        <v>#N/A</v>
      </c>
      <c r="O281" s="2" t="e">
        <f t="shared" si="25"/>
        <v>#N/A</v>
      </c>
      <c r="P281" s="2">
        <v>811711.03693380952</v>
      </c>
      <c r="Q281" s="2">
        <f>IF(P281&gt;Graph!$G$1*1000,Graph!$G$1*1000,P281)</f>
        <v>420000</v>
      </c>
      <c r="R281" s="2">
        <f t="shared" si="16"/>
        <v>106130858</v>
      </c>
      <c r="S281" s="2">
        <f t="shared" si="17"/>
        <v>396582.14285714924</v>
      </c>
      <c r="T281" s="2">
        <f t="shared" si="18"/>
        <v>23417.857142857276</v>
      </c>
      <c r="U281" s="2">
        <f t="shared" si="19"/>
        <v>420000</v>
      </c>
      <c r="V281" s="2">
        <f t="shared" si="28"/>
        <v>67271905.142857015</v>
      </c>
      <c r="W281" s="2">
        <f t="shared" si="20"/>
        <v>396582.14285714179</v>
      </c>
      <c r="X281" s="2">
        <f t="shared" si="6"/>
        <v>23417.857142858207</v>
      </c>
      <c r="Y281" s="2">
        <f t="shared" si="7"/>
        <v>38858952.85714303</v>
      </c>
      <c r="Z281" s="2" t="str">
        <f t="shared" si="8"/>
        <v>MEEP</v>
      </c>
      <c r="AA281" s="2">
        <f>IF(Z281="HERE",Y281,AA280+Graph!$G$1*1000)</f>
        <v>69395777.857142955</v>
      </c>
      <c r="AB281" s="2">
        <f t="shared" si="21"/>
        <v>420000</v>
      </c>
      <c r="AC281" s="2">
        <f t="shared" si="9"/>
        <v>36338497.999999955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6"/>
        <v>50071924.899999999</v>
      </c>
      <c r="AH281" s="3" t="e">
        <f t="shared" si="3"/>
        <v>#N/A</v>
      </c>
      <c r="AM281" s="6">
        <v>14600000</v>
      </c>
      <c r="AN281" s="6">
        <v>31800000</v>
      </c>
      <c r="AO281" s="6">
        <v>52800000</v>
      </c>
    </row>
    <row r="282" spans="1:41" ht="15.75" customHeight="1" x14ac:dyDescent="0.25">
      <c r="A282" s="1">
        <v>44458</v>
      </c>
      <c r="B282" s="2">
        <f t="shared" si="0"/>
        <v>205</v>
      </c>
      <c r="C282" s="7"/>
      <c r="D282" s="2" t="e">
        <f t="shared" si="12"/>
        <v>#N/A</v>
      </c>
      <c r="E282" s="2" t="e">
        <f t="shared" si="22"/>
        <v>#N/A</v>
      </c>
      <c r="F282" s="2">
        <v>737035.27974116802</v>
      </c>
      <c r="G282" s="2">
        <f t="shared" si="23"/>
        <v>396582.14285714284</v>
      </c>
      <c r="H282" s="2">
        <f t="shared" si="13"/>
        <v>100981387.2857147</v>
      </c>
      <c r="I282" s="7"/>
      <c r="J282" s="2" t="e">
        <f t="shared" si="14"/>
        <v>#N/A</v>
      </c>
      <c r="K282" s="2" t="e">
        <f t="shared" si="24"/>
        <v>#N/A</v>
      </c>
      <c r="L282" s="2">
        <f t="array" ref="L282">IF(COUNT($C283)=0,IF(COUNT($C282)=1,I282,SUM(L281+LOOKUP(2,1/(ISNUMBER($K$1:$K$194)),$K$1:$K$194))),I282)</f>
        <v>5569470.7142857295</v>
      </c>
      <c r="M282" s="8" t="e">
        <f t="shared" si="27"/>
        <v>#N/A</v>
      </c>
      <c r="N282" s="2" t="e">
        <f t="shared" si="15"/>
        <v>#N/A</v>
      </c>
      <c r="O282" s="2" t="e">
        <f t="shared" si="25"/>
        <v>#N/A</v>
      </c>
      <c r="P282" s="2">
        <v>813625.93068692088</v>
      </c>
      <c r="Q282" s="2">
        <f>IF(P282&gt;Graph!$G$1*1000,Graph!$G$1*1000,P282)</f>
        <v>420000</v>
      </c>
      <c r="R282" s="2">
        <f t="shared" si="16"/>
        <v>106550858</v>
      </c>
      <c r="S282" s="2">
        <f t="shared" si="17"/>
        <v>396582.14285714924</v>
      </c>
      <c r="T282" s="2">
        <f t="shared" si="18"/>
        <v>23417.857142857276</v>
      </c>
      <c r="U282" s="2">
        <f t="shared" si="19"/>
        <v>420000</v>
      </c>
      <c r="V282" s="2">
        <f t="shared" si="28"/>
        <v>67668487.285714164</v>
      </c>
      <c r="W282" s="2">
        <f t="shared" si="20"/>
        <v>396582.14285714924</v>
      </c>
      <c r="X282" s="2">
        <f t="shared" si="6"/>
        <v>23417.857142850757</v>
      </c>
      <c r="Y282" s="2">
        <f t="shared" si="7"/>
        <v>38882370.71428588</v>
      </c>
      <c r="Z282" s="2" t="str">
        <f t="shared" si="8"/>
        <v>MEEP</v>
      </c>
      <c r="AA282" s="2">
        <f>IF(Z282="HERE",Y282,AA281+Graph!$G$1*1000)</f>
        <v>69815777.857142955</v>
      </c>
      <c r="AB282" s="2">
        <f t="shared" si="21"/>
        <v>420000</v>
      </c>
      <c r="AC282" s="2">
        <f t="shared" si="9"/>
        <v>36338497.999999955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6"/>
        <v>50092924.899999999</v>
      </c>
      <c r="AH282" s="3" t="e">
        <f t="shared" si="3"/>
        <v>#N/A</v>
      </c>
      <c r="AM282" s="6">
        <v>14600000</v>
      </c>
      <c r="AN282" s="6">
        <v>31800000</v>
      </c>
      <c r="AO282" s="6">
        <v>52800000</v>
      </c>
    </row>
    <row r="283" spans="1:41" ht="15.75" customHeight="1" x14ac:dyDescent="0.25">
      <c r="A283" s="1">
        <v>44459</v>
      </c>
      <c r="B283" s="2">
        <f t="shared" si="0"/>
        <v>206</v>
      </c>
      <c r="C283" s="7"/>
      <c r="D283" s="2" t="e">
        <f t="shared" si="12"/>
        <v>#N/A</v>
      </c>
      <c r="E283" s="2" t="e">
        <f t="shared" si="22"/>
        <v>#N/A</v>
      </c>
      <c r="F283" s="2">
        <v>738636.5016425997</v>
      </c>
      <c r="G283" s="2">
        <f t="shared" si="23"/>
        <v>396582.14285714284</v>
      </c>
      <c r="H283" s="2">
        <f t="shared" si="13"/>
        <v>101377969.42857185</v>
      </c>
      <c r="I283" s="7"/>
      <c r="J283" s="2" t="e">
        <f t="shared" si="14"/>
        <v>#N/A</v>
      </c>
      <c r="K283" s="2" t="e">
        <f t="shared" si="24"/>
        <v>#N/A</v>
      </c>
      <c r="L283" s="2">
        <f t="array" ref="L283">IF(COUNT($C284)=0,IF(COUNT($C283)=1,I283,SUM(L282+LOOKUP(2,1/(ISNUMBER($K$1:$K$194)),$K$1:$K$194))),I283)</f>
        <v>5592888.5714285867</v>
      </c>
      <c r="M283" s="8" t="e">
        <f t="shared" si="27"/>
        <v>#N/A</v>
      </c>
      <c r="N283" s="2" t="e">
        <f t="shared" si="15"/>
        <v>#N/A</v>
      </c>
      <c r="O283" s="2" t="e">
        <f t="shared" si="25"/>
        <v>#N/A</v>
      </c>
      <c r="P283" s="2">
        <v>815540.82444003224</v>
      </c>
      <c r="Q283" s="2">
        <f>IF(P283&gt;Graph!$G$1*1000,Graph!$G$1*1000,P283)</f>
        <v>420000</v>
      </c>
      <c r="R283" s="2">
        <f t="shared" si="16"/>
        <v>106970858</v>
      </c>
      <c r="S283" s="2">
        <f t="shared" si="17"/>
        <v>396582.14285714924</v>
      </c>
      <c r="T283" s="2">
        <f t="shared" si="18"/>
        <v>23417.857142857276</v>
      </c>
      <c r="U283" s="2">
        <f t="shared" si="19"/>
        <v>420000</v>
      </c>
      <c r="V283" s="2">
        <f t="shared" si="28"/>
        <v>68065069.428571314</v>
      </c>
      <c r="W283" s="2">
        <f t="shared" si="20"/>
        <v>396582.14285714924</v>
      </c>
      <c r="X283" s="2">
        <f t="shared" si="6"/>
        <v>23417.857142850757</v>
      </c>
      <c r="Y283" s="2">
        <f t="shared" si="7"/>
        <v>38905788.571428731</v>
      </c>
      <c r="Z283" s="2" t="str">
        <f t="shared" si="8"/>
        <v>MEEP</v>
      </c>
      <c r="AA283" s="2">
        <f>IF(Z283="HERE",Y283,AA282+Graph!$G$1*1000)</f>
        <v>70235777.857142955</v>
      </c>
      <c r="AB283" s="2">
        <f t="shared" si="21"/>
        <v>420000</v>
      </c>
      <c r="AC283" s="2">
        <f t="shared" si="9"/>
        <v>36338497.999999955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6"/>
        <v>50113924.899999999</v>
      </c>
      <c r="AH283" s="3" t="e">
        <f t="shared" si="3"/>
        <v>#N/A</v>
      </c>
      <c r="AM283" s="6">
        <v>14600000</v>
      </c>
      <c r="AN283" s="6">
        <v>31800000</v>
      </c>
      <c r="AO283" s="6">
        <v>52800000</v>
      </c>
    </row>
    <row r="284" spans="1:41" ht="15.75" customHeight="1" x14ac:dyDescent="0.25">
      <c r="A284" s="1">
        <v>44460</v>
      </c>
      <c r="B284" s="2">
        <f t="shared" si="0"/>
        <v>207</v>
      </c>
      <c r="C284" s="7"/>
      <c r="D284" s="2" t="e">
        <f t="shared" si="12"/>
        <v>#N/A</v>
      </c>
      <c r="E284" s="2" t="e">
        <f t="shared" si="22"/>
        <v>#N/A</v>
      </c>
      <c r="F284" s="2">
        <v>740237.72354404628</v>
      </c>
      <c r="G284" s="2">
        <f t="shared" si="23"/>
        <v>396582.14285714284</v>
      </c>
      <c r="H284" s="2">
        <f t="shared" si="13"/>
        <v>101774551.571429</v>
      </c>
      <c r="I284" s="7"/>
      <c r="J284" s="2" t="e">
        <f t="shared" si="14"/>
        <v>#N/A</v>
      </c>
      <c r="K284" s="2" t="e">
        <f t="shared" si="24"/>
        <v>#N/A</v>
      </c>
      <c r="L284" s="2">
        <f t="array" ref="L284">IF(COUNT($C285)=0,IF(COUNT($C284)=1,I284,SUM(L283+LOOKUP(2,1/(ISNUMBER($K$1:$K$194)),$K$1:$K$194))),I284)</f>
        <v>5616306.428571444</v>
      </c>
      <c r="M284" s="8" t="e">
        <f t="shared" si="27"/>
        <v>#N/A</v>
      </c>
      <c r="N284" s="2" t="e">
        <f t="shared" si="15"/>
        <v>#N/A</v>
      </c>
      <c r="O284" s="2" t="e">
        <f t="shared" si="25"/>
        <v>#N/A</v>
      </c>
      <c r="P284" s="2">
        <v>817455.71819314361</v>
      </c>
      <c r="Q284" s="2">
        <f>IF(P284&gt;Graph!$G$1*1000,Graph!$G$1*1000,P284)</f>
        <v>420000</v>
      </c>
      <c r="R284" s="2">
        <f t="shared" si="16"/>
        <v>107390858</v>
      </c>
      <c r="S284" s="2">
        <f t="shared" si="17"/>
        <v>396582.14285714924</v>
      </c>
      <c r="T284" s="2">
        <f t="shared" si="18"/>
        <v>23417.857142857276</v>
      </c>
      <c r="U284" s="2">
        <f t="shared" si="19"/>
        <v>420000</v>
      </c>
      <c r="V284" s="2">
        <f t="shared" si="28"/>
        <v>68461651.571428463</v>
      </c>
      <c r="W284" s="2">
        <f t="shared" si="20"/>
        <v>396582.14285714924</v>
      </c>
      <c r="X284" s="2">
        <f t="shared" si="6"/>
        <v>23417.857142850757</v>
      </c>
      <c r="Y284" s="2">
        <f t="shared" si="7"/>
        <v>38929206.428571582</v>
      </c>
      <c r="Z284" s="2" t="str">
        <f t="shared" si="8"/>
        <v>MEEP</v>
      </c>
      <c r="AA284" s="2">
        <f>IF(Z284="HERE",Y284,AA283+Graph!$G$1*1000)</f>
        <v>70655777.857142955</v>
      </c>
      <c r="AB284" s="2">
        <f t="shared" si="21"/>
        <v>420000</v>
      </c>
      <c r="AC284" s="2">
        <f t="shared" si="9"/>
        <v>36338497.999999955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6"/>
        <v>50134924.899999999</v>
      </c>
      <c r="AH284" s="3" t="e">
        <f t="shared" si="3"/>
        <v>#N/A</v>
      </c>
      <c r="AM284" s="6">
        <v>14600000</v>
      </c>
      <c r="AN284" s="6">
        <v>31800000</v>
      </c>
      <c r="AO284" s="6">
        <v>52800000</v>
      </c>
    </row>
    <row r="285" spans="1:41" ht="15.75" customHeight="1" x14ac:dyDescent="0.25">
      <c r="A285" s="1">
        <v>44461</v>
      </c>
      <c r="B285" s="2">
        <f t="shared" si="0"/>
        <v>208</v>
      </c>
      <c r="C285" s="7"/>
      <c r="D285" s="2" t="e">
        <f t="shared" si="12"/>
        <v>#N/A</v>
      </c>
      <c r="E285" s="2" t="e">
        <f t="shared" si="22"/>
        <v>#N/A</v>
      </c>
      <c r="F285" s="2">
        <v>741838.94544549286</v>
      </c>
      <c r="G285" s="2">
        <f t="shared" si="23"/>
        <v>396582.14285714284</v>
      </c>
      <c r="H285" s="2">
        <f t="shared" si="13"/>
        <v>102171133.71428615</v>
      </c>
      <c r="I285" s="7"/>
      <c r="J285" s="2" t="e">
        <f t="shared" si="14"/>
        <v>#N/A</v>
      </c>
      <c r="K285" s="2" t="e">
        <f t="shared" si="24"/>
        <v>#N/A</v>
      </c>
      <c r="L285" s="2">
        <f t="array" ref="L285">IF(COUNT($C286)=0,IF(COUNT($C285)=1,I285,SUM(L284+LOOKUP(2,1/(ISNUMBER($K$1:$K$194)),$K$1:$K$194))),I285)</f>
        <v>5639724.2857143013</v>
      </c>
      <c r="M285" s="8" t="e">
        <f t="shared" si="27"/>
        <v>#N/A</v>
      </c>
      <c r="N285" s="2" t="e">
        <f t="shared" si="15"/>
        <v>#N/A</v>
      </c>
      <c r="O285" s="2" t="e">
        <f t="shared" si="25"/>
        <v>#N/A</v>
      </c>
      <c r="P285" s="2">
        <v>819370.61194625497</v>
      </c>
      <c r="Q285" s="2">
        <f>IF(P285&gt;Graph!$G$1*1000,Graph!$G$1*1000,P285)</f>
        <v>420000</v>
      </c>
      <c r="R285" s="2">
        <f t="shared" si="16"/>
        <v>107810858</v>
      </c>
      <c r="S285" s="2">
        <f t="shared" si="17"/>
        <v>396582.14285714924</v>
      </c>
      <c r="T285" s="2">
        <f t="shared" si="18"/>
        <v>23417.857142857276</v>
      </c>
      <c r="U285" s="2">
        <f t="shared" si="19"/>
        <v>420000</v>
      </c>
      <c r="V285" s="2">
        <f t="shared" si="28"/>
        <v>68858233.714285612</v>
      </c>
      <c r="W285" s="2">
        <f t="shared" si="20"/>
        <v>396582.14285714924</v>
      </c>
      <c r="X285" s="2">
        <f t="shared" si="6"/>
        <v>23417.857142850757</v>
      </c>
      <c r="Y285" s="2">
        <f t="shared" si="7"/>
        <v>38952624.285714433</v>
      </c>
      <c r="Z285" s="2" t="str">
        <f t="shared" si="8"/>
        <v>MEEP</v>
      </c>
      <c r="AA285" s="2">
        <f>IF(Z285="HERE",Y285,AA284+Graph!$G$1*1000)</f>
        <v>71075777.857142955</v>
      </c>
      <c r="AB285" s="2">
        <f t="shared" si="21"/>
        <v>420000</v>
      </c>
      <c r="AC285" s="2">
        <f t="shared" si="9"/>
        <v>36338497.999999955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6"/>
        <v>50155924.899999999</v>
      </c>
      <c r="AH285" s="3" t="e">
        <f t="shared" si="3"/>
        <v>#N/A</v>
      </c>
      <c r="AM285" s="6">
        <v>14600000</v>
      </c>
      <c r="AN285" s="6">
        <v>31800000</v>
      </c>
      <c r="AO285" s="6">
        <v>52800000</v>
      </c>
    </row>
    <row r="286" spans="1:41" ht="15.75" customHeight="1" x14ac:dyDescent="0.25">
      <c r="A286" s="1">
        <v>44462</v>
      </c>
      <c r="B286" s="2">
        <f t="shared" si="0"/>
        <v>209</v>
      </c>
      <c r="C286" s="7"/>
      <c r="D286" s="2" t="e">
        <f t="shared" si="12"/>
        <v>#N/A</v>
      </c>
      <c r="E286" s="2" t="e">
        <f t="shared" si="22"/>
        <v>#N/A</v>
      </c>
      <c r="F286" s="2">
        <v>743440.16734693944</v>
      </c>
      <c r="G286" s="2">
        <f t="shared" si="23"/>
        <v>396582.14285714284</v>
      </c>
      <c r="H286" s="2">
        <f t="shared" si="13"/>
        <v>102567715.8571433</v>
      </c>
      <c r="I286" s="7"/>
      <c r="J286" s="2" t="e">
        <f t="shared" si="14"/>
        <v>#N/A</v>
      </c>
      <c r="K286" s="2" t="e">
        <f t="shared" si="24"/>
        <v>#N/A</v>
      </c>
      <c r="L286" s="2">
        <f t="array" ref="L286">IF(COUNT($C287)=0,IF(COUNT($C286)=1,I286,SUM(L285+LOOKUP(2,1/(ISNUMBER($K$1:$K$194)),$K$1:$K$194))),I286)</f>
        <v>5663142.1428571586</v>
      </c>
      <c r="M286" s="8" t="e">
        <f t="shared" si="27"/>
        <v>#N/A</v>
      </c>
      <c r="N286" s="2" t="e">
        <f t="shared" si="15"/>
        <v>#N/A</v>
      </c>
      <c r="O286" s="2" t="e">
        <f t="shared" si="25"/>
        <v>#N/A</v>
      </c>
      <c r="P286" s="2">
        <v>821285.50569936633</v>
      </c>
      <c r="Q286" s="2">
        <f>IF(P286&gt;Graph!$G$1*1000,Graph!$G$1*1000,P286)</f>
        <v>420000</v>
      </c>
      <c r="R286" s="2">
        <f t="shared" si="16"/>
        <v>108230858</v>
      </c>
      <c r="S286" s="2">
        <f t="shared" si="17"/>
        <v>396582.14285714924</v>
      </c>
      <c r="T286" s="2">
        <f t="shared" si="18"/>
        <v>23417.857142857276</v>
      </c>
      <c r="U286" s="2">
        <f t="shared" si="19"/>
        <v>420000</v>
      </c>
      <c r="V286" s="2">
        <f t="shared" si="28"/>
        <v>69254815.857142761</v>
      </c>
      <c r="W286" s="2">
        <f t="shared" si="20"/>
        <v>396582.14285714924</v>
      </c>
      <c r="X286" s="2">
        <f t="shared" si="6"/>
        <v>23417.857142850757</v>
      </c>
      <c r="Y286" s="2">
        <f t="shared" si="7"/>
        <v>38976042.142857283</v>
      </c>
      <c r="Z286" s="2" t="str">
        <f t="shared" si="8"/>
        <v>MEEP</v>
      </c>
      <c r="AA286" s="2">
        <f>IF(Z286="HERE",Y286,AA285+Graph!$G$1*1000)</f>
        <v>71495777.857142955</v>
      </c>
      <c r="AB286" s="2">
        <f t="shared" si="21"/>
        <v>420000</v>
      </c>
      <c r="AC286" s="2">
        <f t="shared" si="9"/>
        <v>36338497.999999955</v>
      </c>
      <c r="AD286" s="3">
        <f t="shared" si="10"/>
        <v>52800000</v>
      </c>
      <c r="AE286" s="2">
        <f>IF(AE284&gt;=52800000,52800000,IF(AB265=Graph!G$1*1000,AE285+Graph!G$1*1000,AC286))</f>
        <v>52800000</v>
      </c>
      <c r="AF286" s="3">
        <f t="shared" si="11"/>
        <v>52800000</v>
      </c>
      <c r="AG286" s="3">
        <f t="shared" si="26"/>
        <v>50160000</v>
      </c>
      <c r="AH286" s="3" t="e">
        <f t="shared" si="3"/>
        <v>#N/A</v>
      </c>
      <c r="AM286" s="6">
        <v>14600000</v>
      </c>
      <c r="AN286" s="6">
        <v>31800000</v>
      </c>
      <c r="AO286" s="6">
        <v>52800000</v>
      </c>
    </row>
    <row r="287" spans="1:41" ht="15.75" customHeight="1" x14ac:dyDescent="0.25">
      <c r="A287" s="1">
        <v>44463</v>
      </c>
      <c r="B287" s="2">
        <f t="shared" si="0"/>
        <v>210</v>
      </c>
      <c r="C287" s="7"/>
      <c r="D287" s="2" t="e">
        <f t="shared" si="12"/>
        <v>#N/A</v>
      </c>
      <c r="E287" s="2" t="e">
        <f t="shared" si="22"/>
        <v>#N/A</v>
      </c>
      <c r="F287" s="2">
        <v>745041.38924838603</v>
      </c>
      <c r="G287" s="2">
        <f t="shared" si="23"/>
        <v>396582.14285714284</v>
      </c>
      <c r="H287" s="2">
        <f t="shared" si="13"/>
        <v>102964298.00000045</v>
      </c>
      <c r="I287" s="7"/>
      <c r="J287" s="2" t="e">
        <f t="shared" si="14"/>
        <v>#N/A</v>
      </c>
      <c r="K287" s="2" t="e">
        <f t="shared" si="24"/>
        <v>#N/A</v>
      </c>
      <c r="L287" s="2">
        <f t="array" ref="L287">IF(COUNT($C288)=0,IF(COUNT($C287)=1,I287,SUM(L286+LOOKUP(2,1/(ISNUMBER($K$1:$K$194)),$K$1:$K$194))),I287)</f>
        <v>5686560.0000000158</v>
      </c>
      <c r="M287" s="8" t="e">
        <f t="shared" si="27"/>
        <v>#N/A</v>
      </c>
      <c r="N287" s="2" t="e">
        <f t="shared" si="15"/>
        <v>#N/A</v>
      </c>
      <c r="O287" s="2" t="e">
        <f t="shared" si="25"/>
        <v>#N/A</v>
      </c>
      <c r="P287" s="2">
        <v>823200.39945246279</v>
      </c>
      <c r="Q287" s="2">
        <f>IF(P287&gt;Graph!$G$1*1000,Graph!$G$1*1000,P287)</f>
        <v>420000</v>
      </c>
      <c r="R287" s="2">
        <f t="shared" si="16"/>
        <v>108650858</v>
      </c>
      <c r="S287" s="2">
        <f t="shared" si="17"/>
        <v>396582.14285714924</v>
      </c>
      <c r="T287" s="2">
        <f t="shared" si="18"/>
        <v>23417.857142857276</v>
      </c>
      <c r="U287" s="2">
        <f t="shared" si="19"/>
        <v>420000</v>
      </c>
      <c r="V287" s="2">
        <f t="shared" si="28"/>
        <v>69651397.999999911</v>
      </c>
      <c r="W287" s="2">
        <f t="shared" si="20"/>
        <v>396582.14285714924</v>
      </c>
      <c r="X287" s="2">
        <f t="shared" si="6"/>
        <v>23417.857142850757</v>
      </c>
      <c r="Y287" s="2">
        <f t="shared" si="7"/>
        <v>38999460.000000134</v>
      </c>
      <c r="Z287" s="2" t="str">
        <f t="shared" si="8"/>
        <v>MEEP</v>
      </c>
      <c r="AA287" s="2">
        <f>IF(Z287="HERE",Y287,AA286+Graph!$G$1*1000)</f>
        <v>71915777.857142955</v>
      </c>
      <c r="AB287" s="2">
        <f t="shared" si="21"/>
        <v>420000</v>
      </c>
      <c r="AC287" s="2">
        <f t="shared" si="9"/>
        <v>36338497.999999955</v>
      </c>
      <c r="AD287" s="3">
        <f t="shared" si="10"/>
        <v>52800000</v>
      </c>
      <c r="AE287" s="2">
        <f>IF(AE285&gt;=52800000,52800000,IF(AB266=Graph!G$1*1000,AE286+Graph!G$1*1000,AC287))</f>
        <v>52800000</v>
      </c>
      <c r="AF287" s="3">
        <f t="shared" si="11"/>
        <v>52800000</v>
      </c>
      <c r="AG287" s="3">
        <f t="shared" si="26"/>
        <v>50160000</v>
      </c>
      <c r="AH287" s="3" t="e">
        <f t="shared" si="3"/>
        <v>#N/A</v>
      </c>
      <c r="AM287" s="6">
        <v>14600000</v>
      </c>
      <c r="AN287" s="6">
        <v>31800000</v>
      </c>
      <c r="AO287" s="6">
        <v>52800000</v>
      </c>
    </row>
    <row r="288" spans="1:41" ht="15.75" customHeight="1" x14ac:dyDescent="0.25">
      <c r="A288" s="1">
        <v>44464</v>
      </c>
      <c r="B288" s="2">
        <f t="shared" si="0"/>
        <v>211</v>
      </c>
      <c r="C288" s="7"/>
      <c r="D288" s="2" t="e">
        <f t="shared" si="12"/>
        <v>#N/A</v>
      </c>
      <c r="E288" s="2" t="e">
        <f t="shared" si="22"/>
        <v>#N/A</v>
      </c>
      <c r="F288" s="2">
        <v>746642.61114981771</v>
      </c>
      <c r="G288" s="2">
        <f t="shared" si="23"/>
        <v>396582.14285714284</v>
      </c>
      <c r="H288" s="2">
        <f t="shared" si="13"/>
        <v>103360880.1428576</v>
      </c>
      <c r="I288" s="7"/>
      <c r="J288" s="2" t="e">
        <f t="shared" si="14"/>
        <v>#N/A</v>
      </c>
      <c r="K288" s="2" t="e">
        <f t="shared" si="24"/>
        <v>#N/A</v>
      </c>
      <c r="L288" s="2">
        <f t="array" ref="L288">IF(COUNT($C289)=0,IF(COUNT($C288)=1,I288,SUM(L287+LOOKUP(2,1/(ISNUMBER($K$1:$K$194)),$K$1:$K$194))),I288)</f>
        <v>5709977.8571428731</v>
      </c>
      <c r="M288" s="8" t="e">
        <f t="shared" si="27"/>
        <v>#N/A</v>
      </c>
      <c r="N288" s="2" t="e">
        <f t="shared" si="15"/>
        <v>#N/A</v>
      </c>
      <c r="O288" s="2" t="e">
        <f t="shared" si="25"/>
        <v>#N/A</v>
      </c>
      <c r="P288" s="2">
        <v>825115.29320557415</v>
      </c>
      <c r="Q288" s="2">
        <f>IF(P288&gt;Graph!$G$1*1000,Graph!$G$1*1000,P288)</f>
        <v>420000</v>
      </c>
      <c r="R288" s="2">
        <f t="shared" si="16"/>
        <v>109070858</v>
      </c>
      <c r="S288" s="2">
        <f t="shared" si="17"/>
        <v>396582.14285714924</v>
      </c>
      <c r="T288" s="2">
        <f t="shared" si="18"/>
        <v>23417.857142857276</v>
      </c>
      <c r="U288" s="2">
        <f t="shared" si="19"/>
        <v>420000</v>
      </c>
      <c r="V288" s="2">
        <f t="shared" si="28"/>
        <v>70047980.14285706</v>
      </c>
      <c r="W288" s="2">
        <f t="shared" si="20"/>
        <v>396582.14285714924</v>
      </c>
      <c r="X288" s="2">
        <f t="shared" si="6"/>
        <v>23417.857142850757</v>
      </c>
      <c r="Y288" s="2">
        <f t="shared" si="7"/>
        <v>39022877.857142985</v>
      </c>
      <c r="Z288" s="2" t="str">
        <f t="shared" si="8"/>
        <v>MEEP</v>
      </c>
      <c r="AA288" s="2">
        <f>IF(Z288="HERE",Y288,AA287+Graph!$G$1*1000)</f>
        <v>72335777.857142955</v>
      </c>
      <c r="AB288" s="2">
        <f t="shared" si="21"/>
        <v>420000</v>
      </c>
      <c r="AC288" s="2">
        <f t="shared" si="9"/>
        <v>36338497.999999955</v>
      </c>
      <c r="AD288" s="3">
        <f t="shared" si="10"/>
        <v>52800000</v>
      </c>
      <c r="AE288" s="2">
        <f>IF(AE286&gt;=52800000,52800000,IF(AB267=Graph!G$1*1000,AE287+Graph!G$1*1000,AC288))</f>
        <v>52800000</v>
      </c>
      <c r="AF288" s="3">
        <f t="shared" si="11"/>
        <v>52800000</v>
      </c>
      <c r="AG288" s="3">
        <f t="shared" si="26"/>
        <v>50160000</v>
      </c>
      <c r="AH288" s="3" t="e">
        <f t="shared" si="3"/>
        <v>#N/A</v>
      </c>
      <c r="AM288" s="6">
        <v>14600000</v>
      </c>
      <c r="AN288" s="6">
        <v>31800000</v>
      </c>
      <c r="AO288" s="6">
        <v>52800000</v>
      </c>
    </row>
    <row r="289" spans="1:41" ht="15.75" customHeight="1" x14ac:dyDescent="0.25">
      <c r="A289" s="1">
        <v>44465</v>
      </c>
      <c r="B289" s="2">
        <f t="shared" si="0"/>
        <v>212</v>
      </c>
      <c r="C289" s="7"/>
      <c r="D289" s="2" t="e">
        <f t="shared" si="12"/>
        <v>#N/A</v>
      </c>
      <c r="E289" s="2" t="e">
        <f t="shared" si="22"/>
        <v>#N/A</v>
      </c>
      <c r="F289" s="2">
        <v>748243.83305126429</v>
      </c>
      <c r="G289" s="2">
        <f t="shared" si="23"/>
        <v>396582.14285714284</v>
      </c>
      <c r="H289" s="2">
        <f t="shared" si="13"/>
        <v>103757462.28571475</v>
      </c>
      <c r="I289" s="7"/>
      <c r="J289" s="2" t="e">
        <f t="shared" si="14"/>
        <v>#N/A</v>
      </c>
      <c r="K289" s="2" t="e">
        <f t="shared" si="24"/>
        <v>#N/A</v>
      </c>
      <c r="L289" s="2">
        <f t="array" ref="L289">IF(COUNT($C290)=0,IF(COUNT($C289)=1,I289,SUM(L288+LOOKUP(2,1/(ISNUMBER($K$1:$K$194)),$K$1:$K$194))),I289)</f>
        <v>5733395.7142857304</v>
      </c>
      <c r="M289" s="8" t="e">
        <f t="shared" si="27"/>
        <v>#N/A</v>
      </c>
      <c r="N289" s="2" t="e">
        <f t="shared" si="15"/>
        <v>#N/A</v>
      </c>
      <c r="O289" s="2" t="e">
        <f t="shared" si="25"/>
        <v>#N/A</v>
      </c>
      <c r="P289" s="2">
        <v>827030.18695868552</v>
      </c>
      <c r="Q289" s="2">
        <f>IF(P289&gt;Graph!$G$1*1000,Graph!$G$1*1000,P289)</f>
        <v>420000</v>
      </c>
      <c r="R289" s="2">
        <f t="shared" si="16"/>
        <v>109490858</v>
      </c>
      <c r="S289" s="2">
        <f t="shared" si="17"/>
        <v>396582.14285714924</v>
      </c>
      <c r="T289" s="2">
        <f t="shared" si="18"/>
        <v>23417.857142857276</v>
      </c>
      <c r="U289" s="2">
        <f t="shared" si="19"/>
        <v>420000</v>
      </c>
      <c r="V289" s="2">
        <f t="shared" si="28"/>
        <v>70444562.285714209</v>
      </c>
      <c r="W289" s="2">
        <f t="shared" si="20"/>
        <v>396582.14285714924</v>
      </c>
      <c r="X289" s="2">
        <f t="shared" si="6"/>
        <v>23417.857142850757</v>
      </c>
      <c r="Y289" s="2">
        <f t="shared" si="7"/>
        <v>39046295.714285836</v>
      </c>
      <c r="Z289" s="2" t="str">
        <f t="shared" si="8"/>
        <v>MEEP</v>
      </c>
      <c r="AA289" s="2">
        <f>IF(Z289="HERE",Y289,AA288+Graph!$G$1*1000)</f>
        <v>72755777.857142955</v>
      </c>
      <c r="AB289" s="2">
        <f t="shared" si="21"/>
        <v>420000</v>
      </c>
      <c r="AC289" s="2">
        <f t="shared" si="9"/>
        <v>36338497.999999955</v>
      </c>
      <c r="AD289" s="3">
        <f t="shared" si="10"/>
        <v>52800000</v>
      </c>
      <c r="AE289" s="2">
        <f>IF(AE287&gt;=52800000,52800000,IF(AB268=Graph!G$1*1000,AE288+Graph!G$1*1000,AC289))</f>
        <v>52800000</v>
      </c>
      <c r="AF289" s="3">
        <f t="shared" si="11"/>
        <v>52800000</v>
      </c>
      <c r="AG289" s="3">
        <f t="shared" si="26"/>
        <v>50160000</v>
      </c>
      <c r="AH289" s="3" t="e">
        <f t="shared" si="3"/>
        <v>#N/A</v>
      </c>
      <c r="AM289" s="6">
        <v>14600000</v>
      </c>
      <c r="AN289" s="6">
        <v>31800000</v>
      </c>
      <c r="AO289" s="6">
        <v>52800000</v>
      </c>
    </row>
    <row r="290" spans="1:41" ht="15.75" customHeight="1" x14ac:dyDescent="0.25">
      <c r="A290" s="1">
        <v>44466</v>
      </c>
      <c r="B290" s="2">
        <f t="shared" si="0"/>
        <v>213</v>
      </c>
      <c r="C290" s="7"/>
      <c r="D290" s="2" t="e">
        <f t="shared" si="12"/>
        <v>#N/A</v>
      </c>
      <c r="E290" s="2" t="e">
        <f t="shared" si="22"/>
        <v>#N/A</v>
      </c>
      <c r="F290" s="2">
        <v>749845.05495271087</v>
      </c>
      <c r="G290" s="2">
        <f t="shared" si="23"/>
        <v>396582.14285714284</v>
      </c>
      <c r="H290" s="2">
        <f t="shared" si="13"/>
        <v>104154044.42857189</v>
      </c>
      <c r="I290" s="7"/>
      <c r="J290" s="2" t="e">
        <f t="shared" si="14"/>
        <v>#N/A</v>
      </c>
      <c r="K290" s="2" t="e">
        <f t="shared" si="24"/>
        <v>#N/A</v>
      </c>
      <c r="L290" s="2">
        <f t="array" ref="L290">IF(COUNT($C291)=0,IF(COUNT($C290)=1,I290,SUM(L289+LOOKUP(2,1/(ISNUMBER($K$1:$K$194)),$K$1:$K$194))),I290)</f>
        <v>5756813.5714285877</v>
      </c>
      <c r="M290" s="8" t="e">
        <f t="shared" si="27"/>
        <v>#N/A</v>
      </c>
      <c r="N290" s="2" t="e">
        <f t="shared" si="15"/>
        <v>#N/A</v>
      </c>
      <c r="O290" s="2" t="e">
        <f t="shared" si="25"/>
        <v>#N/A</v>
      </c>
      <c r="P290" s="2">
        <v>828945.08071179688</v>
      </c>
      <c r="Q290" s="2">
        <f>IF(P290&gt;Graph!$G$1*1000,Graph!$G$1*1000,P290)</f>
        <v>420000</v>
      </c>
      <c r="R290" s="2">
        <f t="shared" si="16"/>
        <v>109910858</v>
      </c>
      <c r="S290" s="2">
        <f t="shared" si="17"/>
        <v>396582.14285714924</v>
      </c>
      <c r="T290" s="2">
        <f t="shared" si="18"/>
        <v>23417.857142857276</v>
      </c>
      <c r="U290" s="2">
        <f t="shared" si="19"/>
        <v>420000</v>
      </c>
      <c r="V290" s="2">
        <f t="shared" si="28"/>
        <v>70841144.428571358</v>
      </c>
      <c r="W290" s="2">
        <f t="shared" si="20"/>
        <v>396582.14285714924</v>
      </c>
      <c r="X290" s="2">
        <f t="shared" si="6"/>
        <v>23417.857142850757</v>
      </c>
      <c r="Y290" s="2">
        <f t="shared" si="7"/>
        <v>39069713.571428686</v>
      </c>
      <c r="Z290" s="2" t="str">
        <f t="shared" si="8"/>
        <v>MEEP</v>
      </c>
      <c r="AA290" s="2">
        <f>IF(Z290="HERE",Y290,AA289+Graph!$G$1*1000)</f>
        <v>73175777.857142955</v>
      </c>
      <c r="AB290" s="2">
        <f t="shared" si="21"/>
        <v>420000</v>
      </c>
      <c r="AC290" s="2">
        <f t="shared" si="9"/>
        <v>36338497.999999955</v>
      </c>
      <c r="AD290" s="3">
        <f t="shared" si="10"/>
        <v>52800000</v>
      </c>
      <c r="AE290" s="2">
        <f>IF(AE288&gt;=52800000,52800000,IF(AB269=Graph!G$1*1000,AE289+Graph!G$1*1000,AC290))</f>
        <v>52800000</v>
      </c>
      <c r="AF290" s="3">
        <f t="shared" si="11"/>
        <v>52800000</v>
      </c>
      <c r="AG290" s="3">
        <f t="shared" si="26"/>
        <v>50160000</v>
      </c>
      <c r="AH290" s="3" t="e">
        <f t="shared" si="3"/>
        <v>#N/A</v>
      </c>
      <c r="AM290" s="6">
        <v>14600000</v>
      </c>
      <c r="AN290" s="6">
        <v>31800000</v>
      </c>
      <c r="AO290" s="6">
        <v>52800000</v>
      </c>
    </row>
    <row r="291" spans="1:41" ht="15.75" customHeight="1" x14ac:dyDescent="0.25">
      <c r="A291" s="1">
        <v>44467</v>
      </c>
      <c r="B291" s="2">
        <f t="shared" si="0"/>
        <v>214</v>
      </c>
      <c r="C291" s="7"/>
      <c r="D291" s="2" t="e">
        <f t="shared" si="12"/>
        <v>#N/A</v>
      </c>
      <c r="E291" s="2" t="e">
        <f t="shared" si="22"/>
        <v>#N/A</v>
      </c>
      <c r="F291" s="2">
        <v>751446.27685415745</v>
      </c>
      <c r="G291" s="2">
        <f t="shared" si="23"/>
        <v>396582.14285714284</v>
      </c>
      <c r="H291" s="2">
        <f t="shared" si="13"/>
        <v>104550626.57142904</v>
      </c>
      <c r="I291" s="7"/>
      <c r="J291" s="2" t="e">
        <f t="shared" si="14"/>
        <v>#N/A</v>
      </c>
      <c r="K291" s="2" t="e">
        <f t="shared" si="24"/>
        <v>#N/A</v>
      </c>
      <c r="L291" s="2">
        <f t="array" ref="L291">IF(COUNT($C292)=0,IF(COUNT($C291)=1,I291,SUM(L290+LOOKUP(2,1/(ISNUMBER($K$1:$K$194)),$K$1:$K$194))),I291)</f>
        <v>5780231.4285714449</v>
      </c>
      <c r="M291" s="8" t="e">
        <f t="shared" si="27"/>
        <v>#N/A</v>
      </c>
      <c r="N291" s="2" t="e">
        <f t="shared" si="15"/>
        <v>#N/A</v>
      </c>
      <c r="O291" s="2" t="e">
        <f t="shared" si="25"/>
        <v>#N/A</v>
      </c>
      <c r="P291" s="2">
        <v>830859.97446490824</v>
      </c>
      <c r="Q291" s="2">
        <f>IF(P291&gt;Graph!$G$1*1000,Graph!$G$1*1000,P291)</f>
        <v>420000</v>
      </c>
      <c r="R291" s="2">
        <f t="shared" si="16"/>
        <v>110330858</v>
      </c>
      <c r="S291" s="2">
        <f t="shared" si="17"/>
        <v>396582.14285714924</v>
      </c>
      <c r="T291" s="2">
        <f t="shared" si="18"/>
        <v>23417.857142857276</v>
      </c>
      <c r="U291" s="2">
        <f t="shared" si="19"/>
        <v>420000</v>
      </c>
      <c r="V291" s="2">
        <f t="shared" si="28"/>
        <v>71237726.571428508</v>
      </c>
      <c r="W291" s="2">
        <f t="shared" si="20"/>
        <v>396582.14285714924</v>
      </c>
      <c r="X291" s="2">
        <f t="shared" si="6"/>
        <v>23417.857142850757</v>
      </c>
      <c r="Y291" s="2">
        <f t="shared" si="7"/>
        <v>39093131.428571537</v>
      </c>
      <c r="Z291" s="2" t="str">
        <f t="shared" si="8"/>
        <v>MEEP</v>
      </c>
      <c r="AA291" s="2">
        <f>IF(Z291="HERE",Y291,AA290+Graph!$G$1*1000)</f>
        <v>73595777.857142955</v>
      </c>
      <c r="AB291" s="2">
        <f t="shared" si="21"/>
        <v>420000</v>
      </c>
      <c r="AC291" s="2">
        <f t="shared" si="9"/>
        <v>36338497.999999955</v>
      </c>
      <c r="AD291" s="3">
        <f t="shared" si="10"/>
        <v>52800000</v>
      </c>
      <c r="AE291" s="2">
        <f>IF(AE289&gt;=52800000,52800000,IF(AB270=Graph!G$1*1000,AE290+Graph!G$1*1000,AC291))</f>
        <v>52800000</v>
      </c>
      <c r="AF291" s="3">
        <f t="shared" si="11"/>
        <v>52800000</v>
      </c>
      <c r="AG291" s="3">
        <f t="shared" si="26"/>
        <v>50160000</v>
      </c>
      <c r="AH291" s="3" t="e">
        <f t="shared" si="3"/>
        <v>#N/A</v>
      </c>
      <c r="AM291" s="6">
        <v>14600000</v>
      </c>
      <c r="AN291" s="6">
        <v>31800000</v>
      </c>
      <c r="AO291" s="6">
        <v>52800000</v>
      </c>
    </row>
    <row r="292" spans="1:41" ht="15.75" customHeight="1" x14ac:dyDescent="0.25">
      <c r="A292" s="1">
        <v>44468</v>
      </c>
      <c r="B292" s="2">
        <f t="shared" si="0"/>
        <v>215</v>
      </c>
      <c r="C292" s="7"/>
      <c r="D292" s="2" t="e">
        <f t="shared" si="12"/>
        <v>#N/A</v>
      </c>
      <c r="E292" s="2" t="e">
        <f t="shared" si="22"/>
        <v>#N/A</v>
      </c>
      <c r="F292" s="2">
        <v>753047.49875558913</v>
      </c>
      <c r="G292" s="2">
        <f t="shared" si="23"/>
        <v>396582.14285714284</v>
      </c>
      <c r="H292" s="2">
        <f t="shared" si="13"/>
        <v>104947208.71428619</v>
      </c>
      <c r="I292" s="7"/>
      <c r="J292" s="2" t="e">
        <f t="shared" si="14"/>
        <v>#N/A</v>
      </c>
      <c r="K292" s="2" t="e">
        <f t="shared" si="24"/>
        <v>#N/A</v>
      </c>
      <c r="L292" s="2">
        <f t="array" ref="L292">IF(COUNT($C293)=0,IF(COUNT($C292)=1,I292,SUM(L291+LOOKUP(2,1/(ISNUMBER($K$1:$K$194)),$K$1:$K$194))),I292)</f>
        <v>5803649.2857143022</v>
      </c>
      <c r="M292" s="8" t="e">
        <f t="shared" si="27"/>
        <v>#N/A</v>
      </c>
      <c r="N292" s="2" t="e">
        <f t="shared" si="15"/>
        <v>#N/A</v>
      </c>
      <c r="O292" s="2" t="e">
        <f t="shared" si="25"/>
        <v>#N/A</v>
      </c>
      <c r="P292" s="2">
        <v>832774.8682180196</v>
      </c>
      <c r="Q292" s="2">
        <f>IF(P292&gt;Graph!$G$1*1000,Graph!$G$1*1000,P292)</f>
        <v>420000</v>
      </c>
      <c r="R292" s="2">
        <f t="shared" si="16"/>
        <v>110750858</v>
      </c>
      <c r="S292" s="2">
        <f t="shared" si="17"/>
        <v>396582.14285714924</v>
      </c>
      <c r="T292" s="2">
        <f t="shared" si="18"/>
        <v>23417.857142857276</v>
      </c>
      <c r="U292" s="2">
        <f t="shared" si="19"/>
        <v>420000</v>
      </c>
      <c r="V292" s="2">
        <f t="shared" si="28"/>
        <v>71634308.714285657</v>
      </c>
      <c r="W292" s="2">
        <f t="shared" si="20"/>
        <v>396582.14285714924</v>
      </c>
      <c r="X292" s="2">
        <f t="shared" si="6"/>
        <v>23417.857142850757</v>
      </c>
      <c r="Y292" s="2">
        <f t="shared" si="7"/>
        <v>39116549.285714388</v>
      </c>
      <c r="Z292" s="2" t="str">
        <f t="shared" si="8"/>
        <v>MEEP</v>
      </c>
      <c r="AA292" s="2">
        <f>IF(Z292="HERE",Y292,AA291+Graph!$G$1*1000)</f>
        <v>74015777.857142955</v>
      </c>
      <c r="AB292" s="2">
        <f t="shared" si="21"/>
        <v>420000</v>
      </c>
      <c r="AC292" s="2">
        <f t="shared" si="9"/>
        <v>36338497.999999955</v>
      </c>
      <c r="AD292" s="3">
        <f t="shared" si="10"/>
        <v>52800000</v>
      </c>
      <c r="AE292" s="2">
        <f>IF(AE290&gt;=52800000,52800000,IF(AB271=Graph!G$1*1000,AE291+Graph!G$1*1000,AC292))</f>
        <v>52800000</v>
      </c>
      <c r="AF292" s="3">
        <f t="shared" si="11"/>
        <v>52800000</v>
      </c>
      <c r="AG292" s="3">
        <f t="shared" si="26"/>
        <v>50160000</v>
      </c>
      <c r="AH292" s="3" t="e">
        <f t="shared" si="3"/>
        <v>#N/A</v>
      </c>
      <c r="AM292" s="6">
        <v>14600000</v>
      </c>
      <c r="AN292" s="6">
        <v>31800000</v>
      </c>
      <c r="AO292" s="6">
        <v>52800000</v>
      </c>
    </row>
    <row r="293" spans="1:41" ht="15.75" customHeight="1" x14ac:dyDescent="0.25">
      <c r="A293" s="1">
        <v>44469</v>
      </c>
      <c r="B293" s="2">
        <f t="shared" si="0"/>
        <v>216</v>
      </c>
      <c r="C293" s="7"/>
      <c r="D293" s="2" t="e">
        <f t="shared" si="12"/>
        <v>#N/A</v>
      </c>
      <c r="E293" s="2" t="e">
        <f t="shared" si="22"/>
        <v>#N/A</v>
      </c>
      <c r="F293" s="2">
        <v>754648.72065703571</v>
      </c>
      <c r="G293" s="2">
        <f t="shared" si="23"/>
        <v>396582.14285714284</v>
      </c>
      <c r="H293" s="2">
        <f t="shared" si="13"/>
        <v>105343790.85714334</v>
      </c>
      <c r="I293" s="7"/>
      <c r="J293" s="2" t="e">
        <f t="shared" si="14"/>
        <v>#N/A</v>
      </c>
      <c r="K293" s="2" t="e">
        <f t="shared" si="24"/>
        <v>#N/A</v>
      </c>
      <c r="L293" s="2">
        <f t="array" ref="L293">IF(COUNT($C294)=0,IF(COUNT($C293)=1,I293,SUM(L292+LOOKUP(2,1/(ISNUMBER($K$1:$K$194)),$K$1:$K$194))),I293)</f>
        <v>5827067.1428571595</v>
      </c>
      <c r="M293" s="8" t="e">
        <f t="shared" si="27"/>
        <v>#N/A</v>
      </c>
      <c r="N293" s="2" t="e">
        <f t="shared" si="15"/>
        <v>#N/A</v>
      </c>
      <c r="O293" s="2" t="e">
        <f t="shared" si="25"/>
        <v>#N/A</v>
      </c>
      <c r="P293" s="2">
        <v>834689.76197113097</v>
      </c>
      <c r="Q293" s="2">
        <f>IF(P293&gt;Graph!$G$1*1000,Graph!$G$1*1000,P293)</f>
        <v>420000</v>
      </c>
      <c r="R293" s="2">
        <f t="shared" si="16"/>
        <v>111170858</v>
      </c>
      <c r="S293" s="2">
        <f t="shared" si="17"/>
        <v>396582.14285714924</v>
      </c>
      <c r="T293" s="2">
        <f t="shared" si="18"/>
        <v>23417.857142857276</v>
      </c>
      <c r="U293" s="2">
        <f t="shared" si="19"/>
        <v>420000</v>
      </c>
      <c r="V293" s="2">
        <f t="shared" si="28"/>
        <v>72030890.857142806</v>
      </c>
      <c r="W293" s="2">
        <f t="shared" si="20"/>
        <v>396582.14285714924</v>
      </c>
      <c r="X293" s="2">
        <f t="shared" si="6"/>
        <v>23417.857142850757</v>
      </c>
      <c r="Y293" s="2">
        <f t="shared" si="7"/>
        <v>39139967.142857239</v>
      </c>
      <c r="Z293" s="2" t="str">
        <f t="shared" si="8"/>
        <v>MEEP</v>
      </c>
      <c r="AA293" s="2">
        <f>IF(Z293="HERE",Y293,AA292+Graph!$G$1*1000)</f>
        <v>74435777.857142955</v>
      </c>
      <c r="AB293" s="2">
        <f t="shared" si="21"/>
        <v>420000</v>
      </c>
      <c r="AC293" s="2">
        <f t="shared" si="9"/>
        <v>36338497.999999955</v>
      </c>
      <c r="AD293" s="3">
        <f t="shared" si="10"/>
        <v>52800000</v>
      </c>
      <c r="AE293" s="2">
        <f>IF(AE291&gt;=52800000,52800000,IF(AB272=Graph!G$1*1000,AE292+Graph!G$1*1000,AC293))</f>
        <v>52800000</v>
      </c>
      <c r="AF293" s="3">
        <f t="shared" si="11"/>
        <v>52800000</v>
      </c>
      <c r="AG293" s="3">
        <f t="shared" si="26"/>
        <v>50160000</v>
      </c>
      <c r="AH293" s="3" t="e">
        <f t="shared" si="3"/>
        <v>#N/A</v>
      </c>
      <c r="AM293" s="6">
        <v>14600000</v>
      </c>
      <c r="AN293" s="6">
        <v>31800000</v>
      </c>
      <c r="AO293" s="6">
        <v>52800000</v>
      </c>
    </row>
    <row r="294" spans="1:41" ht="15.75" customHeight="1" x14ac:dyDescent="0.25">
      <c r="A294" s="1">
        <v>44470</v>
      </c>
      <c r="B294" s="2">
        <f t="shared" si="0"/>
        <v>217</v>
      </c>
      <c r="C294" s="7"/>
      <c r="D294" s="2" t="e">
        <f t="shared" si="12"/>
        <v>#N/A</v>
      </c>
      <c r="E294" s="2" t="e">
        <f t="shared" si="22"/>
        <v>#N/A</v>
      </c>
      <c r="F294" s="2">
        <v>756249.94255848229</v>
      </c>
      <c r="G294" s="2">
        <f t="shared" si="23"/>
        <v>396582.14285714284</v>
      </c>
      <c r="H294" s="2">
        <f t="shared" si="13"/>
        <v>105740373.00000049</v>
      </c>
      <c r="I294" s="7"/>
      <c r="J294" s="2" t="e">
        <f t="shared" si="14"/>
        <v>#N/A</v>
      </c>
      <c r="K294" s="2" t="e">
        <f t="shared" si="24"/>
        <v>#N/A</v>
      </c>
      <c r="L294" s="2">
        <f t="array" ref="L294">IF(COUNT($C295)=0,IF(COUNT($C294)=1,I294,SUM(L293+LOOKUP(2,1/(ISNUMBER($K$1:$K$194)),$K$1:$K$194))),I294)</f>
        <v>5850485.0000000168</v>
      </c>
      <c r="M294" s="8" t="e">
        <f t="shared" si="27"/>
        <v>#N/A</v>
      </c>
      <c r="N294" s="2" t="e">
        <f t="shared" si="15"/>
        <v>#N/A</v>
      </c>
      <c r="O294" s="2" t="e">
        <f t="shared" si="25"/>
        <v>#N/A</v>
      </c>
      <c r="P294" s="2">
        <v>836604.65572424233</v>
      </c>
      <c r="Q294" s="2">
        <f>IF(P294&gt;Graph!$G$1*1000,Graph!$G$1*1000,P294)</f>
        <v>420000</v>
      </c>
      <c r="R294" s="2">
        <f t="shared" si="16"/>
        <v>111590858</v>
      </c>
      <c r="S294" s="2">
        <f t="shared" si="17"/>
        <v>396582.14285714924</v>
      </c>
      <c r="T294" s="2">
        <f t="shared" si="18"/>
        <v>23417.857142857276</v>
      </c>
      <c r="U294" s="2">
        <f t="shared" si="19"/>
        <v>420000</v>
      </c>
      <c r="V294" s="2">
        <f t="shared" si="28"/>
        <v>72427472.999999955</v>
      </c>
      <c r="W294" s="2">
        <f t="shared" si="20"/>
        <v>396582.14285714924</v>
      </c>
      <c r="X294" s="2">
        <f t="shared" si="6"/>
        <v>23417.857142850757</v>
      </c>
      <c r="Y294" s="2">
        <f t="shared" si="7"/>
        <v>39163385.000000089</v>
      </c>
      <c r="Z294" s="2" t="str">
        <f t="shared" si="8"/>
        <v>MEEP</v>
      </c>
      <c r="AA294" s="2">
        <f>IF(Z294="HERE",Y294,AA293+Graph!$G$1*1000)</f>
        <v>74855777.857142955</v>
      </c>
      <c r="AB294" s="2">
        <f t="shared" si="21"/>
        <v>420000</v>
      </c>
      <c r="AC294" s="2">
        <f t="shared" si="9"/>
        <v>36338497.999999955</v>
      </c>
      <c r="AD294" s="3">
        <f t="shared" si="10"/>
        <v>52800000</v>
      </c>
      <c r="AE294" s="2">
        <f>IF(AE292&gt;=52800000,52800000,IF(AB273=Graph!G$1*1000,AE293+Graph!G$1*1000,AC294))</f>
        <v>52800000</v>
      </c>
      <c r="AF294" s="3">
        <f t="shared" si="11"/>
        <v>52800000</v>
      </c>
      <c r="AG294" s="3">
        <f t="shared" si="26"/>
        <v>50160000</v>
      </c>
      <c r="AH294" s="3" t="e">
        <f t="shared" si="3"/>
        <v>#N/A</v>
      </c>
      <c r="AM294" s="6">
        <v>14600000</v>
      </c>
      <c r="AN294" s="6">
        <v>31800000</v>
      </c>
      <c r="AO294" s="6">
        <v>52800000</v>
      </c>
    </row>
    <row r="295" spans="1:41" ht="15.75" customHeight="1" x14ac:dyDescent="0.25">
      <c r="A295" s="1">
        <v>44471</v>
      </c>
      <c r="B295" s="2">
        <f t="shared" si="0"/>
        <v>218</v>
      </c>
      <c r="C295" s="7"/>
      <c r="D295" s="2" t="e">
        <f t="shared" si="12"/>
        <v>#N/A</v>
      </c>
      <c r="E295" s="2" t="e">
        <f t="shared" si="22"/>
        <v>#N/A</v>
      </c>
      <c r="F295" s="2">
        <v>757851.16445992887</v>
      </c>
      <c r="G295" s="2">
        <f t="shared" si="23"/>
        <v>396582.14285714284</v>
      </c>
      <c r="H295" s="2">
        <f t="shared" si="13"/>
        <v>106136955.14285764</v>
      </c>
      <c r="I295" s="7"/>
      <c r="J295" s="2" t="e">
        <f t="shared" si="14"/>
        <v>#N/A</v>
      </c>
      <c r="K295" s="2" t="e">
        <f t="shared" si="24"/>
        <v>#N/A</v>
      </c>
      <c r="L295" s="2">
        <f t="array" ref="L295">IF(COUNT($C296)=0,IF(COUNT($C295)=1,I295,SUM(L294+LOOKUP(2,1/(ISNUMBER($K$1:$K$194)),$K$1:$K$194))),I295)</f>
        <v>5873902.857142874</v>
      </c>
      <c r="M295" s="8" t="e">
        <f t="shared" si="27"/>
        <v>#N/A</v>
      </c>
      <c r="N295" s="2" t="e">
        <f t="shared" si="15"/>
        <v>#N/A</v>
      </c>
      <c r="O295" s="2" t="e">
        <f t="shared" si="25"/>
        <v>#N/A</v>
      </c>
      <c r="P295" s="2">
        <v>838519.54947735369</v>
      </c>
      <c r="Q295" s="2">
        <f>IF(P295&gt;Graph!$G$1*1000,Graph!$G$1*1000,P295)</f>
        <v>420000</v>
      </c>
      <c r="R295" s="2">
        <f t="shared" si="16"/>
        <v>112010858</v>
      </c>
      <c r="S295" s="2">
        <f t="shared" si="17"/>
        <v>396582.14285714924</v>
      </c>
      <c r="T295" s="2">
        <f t="shared" si="18"/>
        <v>23417.857142857276</v>
      </c>
      <c r="U295" s="2">
        <f t="shared" si="19"/>
        <v>420000</v>
      </c>
      <c r="V295" s="2">
        <f t="shared" si="28"/>
        <v>72824055.142857105</v>
      </c>
      <c r="W295" s="2">
        <f t="shared" si="20"/>
        <v>396582.14285714924</v>
      </c>
      <c r="X295" s="2">
        <f t="shared" si="6"/>
        <v>23417.857142850757</v>
      </c>
      <c r="Y295" s="2">
        <f t="shared" si="7"/>
        <v>39186802.85714294</v>
      </c>
      <c r="Z295" s="2" t="str">
        <f t="shared" si="8"/>
        <v>MEEP</v>
      </c>
      <c r="AA295" s="2">
        <f>IF(Z295="HERE",Y295,AA294+Graph!$G$1*1000)</f>
        <v>75275777.857142955</v>
      </c>
      <c r="AB295" s="2">
        <f t="shared" si="21"/>
        <v>420000</v>
      </c>
      <c r="AC295" s="2">
        <f t="shared" si="9"/>
        <v>36338497.999999955</v>
      </c>
      <c r="AD295" s="3">
        <f t="shared" si="10"/>
        <v>52800000</v>
      </c>
      <c r="AE295" s="2">
        <f>IF(AE293&gt;=52800000,52800000,IF(AB274=Graph!G$1*1000,AE294+Graph!G$1*1000,AC295))</f>
        <v>52800000</v>
      </c>
      <c r="AF295" s="3">
        <f t="shared" si="11"/>
        <v>52800000</v>
      </c>
      <c r="AG295" s="3">
        <f t="shared" si="26"/>
        <v>50160000</v>
      </c>
      <c r="AH295" s="3" t="e">
        <f t="shared" si="3"/>
        <v>#N/A</v>
      </c>
      <c r="AM295" s="6">
        <v>14600000</v>
      </c>
      <c r="AN295" s="6">
        <v>31800000</v>
      </c>
      <c r="AO295" s="6">
        <v>52800000</v>
      </c>
    </row>
    <row r="296" spans="1:41" ht="15.75" customHeight="1" x14ac:dyDescent="0.25">
      <c r="A296" s="1">
        <v>44472</v>
      </c>
      <c r="B296" s="2">
        <f t="shared" si="0"/>
        <v>219</v>
      </c>
      <c r="C296" s="7"/>
      <c r="D296" s="2" t="e">
        <f t="shared" si="12"/>
        <v>#N/A</v>
      </c>
      <c r="E296" s="2" t="e">
        <f t="shared" si="22"/>
        <v>#N/A</v>
      </c>
      <c r="F296" s="2">
        <v>759452.38636137545</v>
      </c>
      <c r="G296" s="2">
        <f t="shared" si="23"/>
        <v>396582.14285714284</v>
      </c>
      <c r="H296" s="2">
        <f t="shared" si="13"/>
        <v>106533537.28571479</v>
      </c>
      <c r="I296" s="7"/>
      <c r="J296" s="2" t="e">
        <f t="shared" si="14"/>
        <v>#N/A</v>
      </c>
      <c r="K296" s="2" t="e">
        <f t="shared" si="24"/>
        <v>#N/A</v>
      </c>
      <c r="L296" s="2">
        <f t="array" ref="L296">IF(COUNT($C297)=0,IF(COUNT($C296)=1,I296,SUM(L295+LOOKUP(2,1/(ISNUMBER($K$1:$K$194)),$K$1:$K$194))),I296)</f>
        <v>5897320.7142857313</v>
      </c>
      <c r="M296" s="8" t="e">
        <f t="shared" si="27"/>
        <v>#N/A</v>
      </c>
      <c r="N296" s="2" t="e">
        <f t="shared" si="15"/>
        <v>#N/A</v>
      </c>
      <c r="O296" s="2" t="e">
        <f t="shared" si="25"/>
        <v>#N/A</v>
      </c>
      <c r="P296" s="2">
        <v>840434.44323046505</v>
      </c>
      <c r="Q296" s="2">
        <f>IF(P296&gt;Graph!$G$1*1000,Graph!$G$1*1000,P296)</f>
        <v>420000</v>
      </c>
      <c r="R296" s="2">
        <f t="shared" si="16"/>
        <v>112430858</v>
      </c>
      <c r="S296" s="2">
        <f t="shared" si="17"/>
        <v>396582.14285714924</v>
      </c>
      <c r="T296" s="2">
        <f t="shared" si="18"/>
        <v>23417.857142857276</v>
      </c>
      <c r="U296" s="2">
        <f t="shared" si="19"/>
        <v>420000</v>
      </c>
      <c r="V296" s="2">
        <f t="shared" si="28"/>
        <v>73220637.285714254</v>
      </c>
      <c r="W296" s="2">
        <f t="shared" si="20"/>
        <v>396582.14285714924</v>
      </c>
      <c r="X296" s="2">
        <f t="shared" si="6"/>
        <v>23417.857142850757</v>
      </c>
      <c r="Y296" s="2">
        <f t="shared" si="7"/>
        <v>39210220.714285791</v>
      </c>
      <c r="Z296" s="2" t="str">
        <f t="shared" si="8"/>
        <v>MEEP</v>
      </c>
      <c r="AA296" s="2">
        <f>IF(Z296="HERE",Y296,AA295+Graph!$G$1*1000)</f>
        <v>75695777.857142955</v>
      </c>
      <c r="AB296" s="2">
        <f t="shared" si="21"/>
        <v>420000</v>
      </c>
      <c r="AC296" s="2">
        <f t="shared" si="9"/>
        <v>36338497.999999955</v>
      </c>
      <c r="AD296" s="3">
        <f t="shared" si="10"/>
        <v>52800000</v>
      </c>
      <c r="AE296" s="2">
        <f>IF(AE294&gt;=52800000,52800000,IF(AB275=Graph!G$1*1000,AE295+Graph!G$1*1000,AC296))</f>
        <v>52800000</v>
      </c>
      <c r="AF296" s="3">
        <f t="shared" si="11"/>
        <v>52800000</v>
      </c>
      <c r="AG296" s="3">
        <f t="shared" si="26"/>
        <v>50160000</v>
      </c>
      <c r="AH296" s="3" t="e">
        <f t="shared" si="3"/>
        <v>#N/A</v>
      </c>
      <c r="AM296" s="6">
        <v>14600000</v>
      </c>
      <c r="AN296" s="6">
        <v>31800000</v>
      </c>
      <c r="AO296" s="6">
        <v>52800000</v>
      </c>
    </row>
    <row r="297" spans="1:41" ht="15.75" customHeight="1" x14ac:dyDescent="0.25">
      <c r="A297" s="1">
        <v>44473</v>
      </c>
      <c r="B297" s="2">
        <f t="shared" si="0"/>
        <v>220</v>
      </c>
      <c r="C297" s="7"/>
      <c r="D297" s="2" t="e">
        <f t="shared" si="12"/>
        <v>#N/A</v>
      </c>
      <c r="E297" s="2" t="e">
        <f t="shared" si="22"/>
        <v>#N/A</v>
      </c>
      <c r="F297" s="2">
        <v>761053.60826280713</v>
      </c>
      <c r="G297" s="2">
        <f t="shared" si="23"/>
        <v>396582.14285714284</v>
      </c>
      <c r="H297" s="2">
        <f t="shared" si="13"/>
        <v>106930119.42857194</v>
      </c>
      <c r="I297" s="7"/>
      <c r="J297" s="2" t="e">
        <f t="shared" si="14"/>
        <v>#N/A</v>
      </c>
      <c r="K297" s="2" t="e">
        <f t="shared" si="24"/>
        <v>#N/A</v>
      </c>
      <c r="L297" s="2">
        <f t="array" ref="L297">IF(COUNT($C298)=0,IF(COUNT($C297)=1,I297,SUM(L296+LOOKUP(2,1/(ISNUMBER($K$1:$K$194)),$K$1:$K$194))),I297)</f>
        <v>5920738.5714285886</v>
      </c>
      <c r="M297" s="8" t="e">
        <f t="shared" si="27"/>
        <v>#N/A</v>
      </c>
      <c r="N297" s="2" t="e">
        <f t="shared" si="15"/>
        <v>#N/A</v>
      </c>
      <c r="O297" s="2" t="e">
        <f t="shared" si="25"/>
        <v>#N/A</v>
      </c>
      <c r="P297" s="2">
        <v>842349.33698357642</v>
      </c>
      <c r="Q297" s="2">
        <f>IF(P297&gt;Graph!$G$1*1000,Graph!$G$1*1000,P297)</f>
        <v>420000</v>
      </c>
      <c r="R297" s="2">
        <f t="shared" si="16"/>
        <v>112850858</v>
      </c>
      <c r="S297" s="2">
        <f t="shared" si="17"/>
        <v>396582.14285714924</v>
      </c>
      <c r="T297" s="2">
        <f t="shared" si="18"/>
        <v>23417.857142857276</v>
      </c>
      <c r="U297" s="2">
        <f t="shared" si="19"/>
        <v>420000</v>
      </c>
      <c r="V297" s="2">
        <f t="shared" si="28"/>
        <v>73617219.428571403</v>
      </c>
      <c r="W297" s="2">
        <f t="shared" si="20"/>
        <v>396582.14285714924</v>
      </c>
      <c r="X297" s="2">
        <f t="shared" si="6"/>
        <v>23417.857142850757</v>
      </c>
      <c r="Y297" s="2">
        <f t="shared" si="7"/>
        <v>39233638.571428642</v>
      </c>
      <c r="Z297" s="2" t="str">
        <f t="shared" si="8"/>
        <v>MEEP</v>
      </c>
      <c r="AA297" s="2">
        <f>IF(Z297="HERE",Y297,AA296+Graph!$G$1*1000)</f>
        <v>76115777.857142955</v>
      </c>
      <c r="AB297" s="2">
        <f t="shared" si="21"/>
        <v>420000</v>
      </c>
      <c r="AC297" s="2">
        <f t="shared" si="9"/>
        <v>36338497.999999955</v>
      </c>
      <c r="AD297" s="3">
        <f t="shared" si="10"/>
        <v>52800000</v>
      </c>
      <c r="AE297" s="2">
        <f>IF(AE295&gt;=52800000,52800000,IF(AB276=Graph!G$1*1000,AE296+Graph!G$1*1000,AC297))</f>
        <v>52800000</v>
      </c>
      <c r="AF297" s="3">
        <f t="shared" si="11"/>
        <v>52800000</v>
      </c>
      <c r="AG297" s="3">
        <f t="shared" si="26"/>
        <v>50160000</v>
      </c>
      <c r="AH297" s="3" t="e">
        <f t="shared" si="3"/>
        <v>#N/A</v>
      </c>
      <c r="AM297" s="6">
        <v>14600000</v>
      </c>
      <c r="AN297" s="6">
        <v>31800000</v>
      </c>
      <c r="AO297" s="6">
        <v>52800000</v>
      </c>
    </row>
    <row r="298" spans="1:41" ht="15.75" customHeight="1" x14ac:dyDescent="0.25">
      <c r="A298" s="1">
        <v>44474</v>
      </c>
      <c r="B298" s="2">
        <f t="shared" si="0"/>
        <v>221</v>
      </c>
      <c r="C298" s="7"/>
      <c r="D298" s="2" t="e">
        <f t="shared" si="12"/>
        <v>#N/A</v>
      </c>
      <c r="E298" s="2" t="e">
        <f t="shared" si="22"/>
        <v>#N/A</v>
      </c>
      <c r="F298" s="2">
        <v>762654.83016425371</v>
      </c>
      <c r="G298" s="2">
        <f t="shared" si="23"/>
        <v>396582.14285714284</v>
      </c>
      <c r="H298" s="2">
        <f t="shared" si="13"/>
        <v>107326701.57142909</v>
      </c>
      <c r="I298" s="7"/>
      <c r="J298" s="2" t="e">
        <f t="shared" si="14"/>
        <v>#N/A</v>
      </c>
      <c r="K298" s="2" t="e">
        <f t="shared" si="24"/>
        <v>#N/A</v>
      </c>
      <c r="L298" s="2">
        <f t="array" ref="L298">IF(COUNT($C299)=0,IF(COUNT($C298)=1,I298,SUM(L297+LOOKUP(2,1/(ISNUMBER($K$1:$K$194)),$K$1:$K$194))),I298)</f>
        <v>5944156.4285714459</v>
      </c>
      <c r="M298" s="8" t="e">
        <f t="shared" si="27"/>
        <v>#N/A</v>
      </c>
      <c r="N298" s="2" t="e">
        <f t="shared" si="15"/>
        <v>#N/A</v>
      </c>
      <c r="O298" s="2" t="e">
        <f t="shared" si="25"/>
        <v>#N/A</v>
      </c>
      <c r="P298" s="2">
        <v>844264.23073668778</v>
      </c>
      <c r="Q298" s="2">
        <f>IF(P298&gt;Graph!$G$1*1000,Graph!$G$1*1000,P298)</f>
        <v>420000</v>
      </c>
      <c r="R298" s="2">
        <f t="shared" si="16"/>
        <v>113270858</v>
      </c>
      <c r="S298" s="2">
        <f t="shared" si="17"/>
        <v>396582.14285714924</v>
      </c>
      <c r="T298" s="2">
        <f t="shared" si="18"/>
        <v>23417.857142857276</v>
      </c>
      <c r="U298" s="2">
        <f t="shared" si="19"/>
        <v>420000</v>
      </c>
      <c r="V298" s="2">
        <f t="shared" si="28"/>
        <v>74013801.571428552</v>
      </c>
      <c r="W298" s="2">
        <f t="shared" si="20"/>
        <v>396582.14285714924</v>
      </c>
      <c r="X298" s="2">
        <f t="shared" si="6"/>
        <v>23417.857142850757</v>
      </c>
      <c r="Y298" s="2">
        <f t="shared" si="7"/>
        <v>39257056.428571492</v>
      </c>
      <c r="Z298" s="2" t="str">
        <f t="shared" si="8"/>
        <v>MEEP</v>
      </c>
      <c r="AA298" s="2">
        <f>IF(Z298="HERE",Y298,AA297+Graph!$G$1*1000)</f>
        <v>76535777.857142955</v>
      </c>
      <c r="AB298" s="2">
        <f t="shared" si="21"/>
        <v>420000</v>
      </c>
      <c r="AC298" s="2">
        <f t="shared" si="9"/>
        <v>36338497.999999955</v>
      </c>
      <c r="AD298" s="3">
        <f t="shared" si="10"/>
        <v>52800000</v>
      </c>
      <c r="AE298" s="2">
        <f>IF(AE296&gt;=52800000,52800000,IF(AB277=Graph!G$1*1000,AE297+Graph!G$1*1000,AC298))</f>
        <v>52800000</v>
      </c>
      <c r="AF298" s="3">
        <f t="shared" si="11"/>
        <v>52800000</v>
      </c>
      <c r="AG298" s="3">
        <f t="shared" si="26"/>
        <v>50160000</v>
      </c>
      <c r="AH298" s="3" t="e">
        <f t="shared" si="3"/>
        <v>#N/A</v>
      </c>
      <c r="AM298" s="6">
        <v>14600000</v>
      </c>
      <c r="AN298" s="6">
        <v>31800000</v>
      </c>
      <c r="AO298" s="6">
        <v>52800000</v>
      </c>
    </row>
    <row r="299" spans="1:41" ht="15.75" customHeight="1" x14ac:dyDescent="0.25">
      <c r="A299" s="1">
        <v>44475</v>
      </c>
      <c r="B299" s="2">
        <f t="shared" si="0"/>
        <v>222</v>
      </c>
      <c r="C299" s="7"/>
      <c r="D299" s="2" t="e">
        <f t="shared" si="12"/>
        <v>#N/A</v>
      </c>
      <c r="E299" s="2" t="e">
        <f t="shared" si="22"/>
        <v>#N/A</v>
      </c>
      <c r="F299" s="2">
        <v>764256.05206570029</v>
      </c>
      <c r="G299" s="2">
        <f t="shared" si="23"/>
        <v>396582.14285714284</v>
      </c>
      <c r="H299" s="2">
        <f t="shared" si="13"/>
        <v>107723283.71428624</v>
      </c>
      <c r="I299" s="7"/>
      <c r="J299" s="2" t="e">
        <f t="shared" si="14"/>
        <v>#N/A</v>
      </c>
      <c r="K299" s="2" t="e">
        <f t="shared" si="24"/>
        <v>#N/A</v>
      </c>
      <c r="L299" s="2">
        <f t="array" ref="L299">IF(COUNT($C300)=0,IF(COUNT($C299)=1,I299,SUM(L298+LOOKUP(2,1/(ISNUMBER($K$1:$K$194)),$K$1:$K$194))),I299)</f>
        <v>5967574.2857143031</v>
      </c>
      <c r="M299" s="8" t="e">
        <f t="shared" si="27"/>
        <v>#N/A</v>
      </c>
      <c r="N299" s="2" t="e">
        <f t="shared" si="15"/>
        <v>#N/A</v>
      </c>
      <c r="O299" s="2" t="e">
        <f t="shared" si="25"/>
        <v>#N/A</v>
      </c>
      <c r="P299" s="2">
        <v>846179.12448979914</v>
      </c>
      <c r="Q299" s="2">
        <f>IF(P299&gt;Graph!$G$1*1000,Graph!$G$1*1000,P299)</f>
        <v>420000</v>
      </c>
      <c r="R299" s="2">
        <f t="shared" si="16"/>
        <v>113690858</v>
      </c>
      <c r="S299" s="2">
        <f t="shared" si="17"/>
        <v>396582.14285714924</v>
      </c>
      <c r="T299" s="2">
        <f t="shared" si="18"/>
        <v>23417.857142857276</v>
      </c>
      <c r="U299" s="2">
        <f t="shared" si="19"/>
        <v>420000</v>
      </c>
      <c r="V299" s="2">
        <f t="shared" si="28"/>
        <v>74410383.714285702</v>
      </c>
      <c r="W299" s="2">
        <f t="shared" si="20"/>
        <v>396582.14285714924</v>
      </c>
      <c r="X299" s="2">
        <f t="shared" si="6"/>
        <v>23417.857142850757</v>
      </c>
      <c r="Y299" s="2">
        <f t="shared" si="7"/>
        <v>39280474.285714343</v>
      </c>
      <c r="Z299" s="2" t="str">
        <f t="shared" si="8"/>
        <v>MEEP</v>
      </c>
      <c r="AA299" s="2">
        <f>IF(Z299="HERE",Y299,AA298+Graph!$G$1*1000)</f>
        <v>76955777.857142955</v>
      </c>
      <c r="AB299" s="2">
        <f t="shared" si="21"/>
        <v>420000</v>
      </c>
      <c r="AC299" s="2">
        <f t="shared" si="9"/>
        <v>36338497.999999955</v>
      </c>
      <c r="AD299" s="3">
        <f t="shared" si="10"/>
        <v>52800000</v>
      </c>
      <c r="AE299" s="2">
        <f>IF(AE297&gt;=52800000,52800000,IF(AB278=Graph!G$1*1000,AE298+Graph!G$1*1000,AC299))</f>
        <v>52800000</v>
      </c>
      <c r="AF299" s="3">
        <f t="shared" si="11"/>
        <v>52800000</v>
      </c>
      <c r="AG299" s="3">
        <f t="shared" si="26"/>
        <v>50160000</v>
      </c>
      <c r="AH299" s="3" t="e">
        <f t="shared" si="3"/>
        <v>#N/A</v>
      </c>
      <c r="AM299" s="6">
        <v>14600000</v>
      </c>
      <c r="AN299" s="6">
        <v>31800000</v>
      </c>
      <c r="AO299" s="6">
        <v>52800000</v>
      </c>
    </row>
    <row r="300" spans="1:41" ht="15.75" customHeight="1" x14ac:dyDescent="0.25">
      <c r="A300" s="1">
        <v>44476</v>
      </c>
      <c r="B300" s="2">
        <f t="shared" si="0"/>
        <v>223</v>
      </c>
      <c r="C300" s="7"/>
      <c r="D300" s="2" t="e">
        <f t="shared" si="12"/>
        <v>#N/A</v>
      </c>
      <c r="E300" s="2" t="e">
        <f t="shared" si="22"/>
        <v>#N/A</v>
      </c>
      <c r="F300" s="2">
        <v>765857.27396714687</v>
      </c>
      <c r="G300" s="2">
        <f t="shared" si="23"/>
        <v>396582.14285714284</v>
      </c>
      <c r="H300" s="2">
        <f t="shared" si="13"/>
        <v>108119865.85714339</v>
      </c>
      <c r="I300" s="7"/>
      <c r="J300" s="2" t="e">
        <f t="shared" si="14"/>
        <v>#N/A</v>
      </c>
      <c r="K300" s="2" t="e">
        <f t="shared" si="24"/>
        <v>#N/A</v>
      </c>
      <c r="L300" s="2">
        <f t="array" ref="L300">IF(COUNT($C301)=0,IF(COUNT($C300)=1,I300,SUM(L299+LOOKUP(2,1/(ISNUMBER($K$1:$K$194)),$K$1:$K$194))),I300)</f>
        <v>5990992.1428571604</v>
      </c>
      <c r="M300" s="8" t="e">
        <f t="shared" si="27"/>
        <v>#N/A</v>
      </c>
      <c r="N300" s="2" t="e">
        <f t="shared" si="15"/>
        <v>#N/A</v>
      </c>
      <c r="O300" s="2" t="e">
        <f t="shared" si="25"/>
        <v>#N/A</v>
      </c>
      <c r="P300" s="2">
        <v>848094.0182429105</v>
      </c>
      <c r="Q300" s="2">
        <f>IF(P300&gt;Graph!$G$1*1000,Graph!$G$1*1000,P300)</f>
        <v>420000</v>
      </c>
      <c r="R300" s="2">
        <f t="shared" si="16"/>
        <v>114110858</v>
      </c>
      <c r="S300" s="2">
        <f t="shared" si="17"/>
        <v>396582.14285714924</v>
      </c>
      <c r="T300" s="2">
        <f t="shared" si="18"/>
        <v>23417.857142857276</v>
      </c>
      <c r="U300" s="2">
        <f t="shared" si="19"/>
        <v>420000</v>
      </c>
      <c r="V300" s="2">
        <f t="shared" si="28"/>
        <v>74806965.857142851</v>
      </c>
      <c r="W300" s="2">
        <f t="shared" si="20"/>
        <v>396582.14285714924</v>
      </c>
      <c r="X300" s="2">
        <f t="shared" si="6"/>
        <v>23417.857142850757</v>
      </c>
      <c r="Y300" s="2">
        <f t="shared" si="7"/>
        <v>39303892.142857194</v>
      </c>
      <c r="Z300" s="2" t="str">
        <f t="shared" si="8"/>
        <v>MEEP</v>
      </c>
      <c r="AA300" s="2">
        <f>IF(Z300="HERE",Y300,AA299+Graph!$G$1*1000)</f>
        <v>77375777.857142955</v>
      </c>
      <c r="AB300" s="2">
        <f t="shared" si="21"/>
        <v>420000</v>
      </c>
      <c r="AC300" s="2">
        <f t="shared" si="9"/>
        <v>36338497.999999955</v>
      </c>
      <c r="AD300" s="3">
        <f t="shared" si="10"/>
        <v>52800000</v>
      </c>
      <c r="AE300" s="2">
        <f>IF(AE298&gt;=52800000,52800000,IF(AB279=Graph!G$1*1000,AE299+Graph!G$1*1000,AC300))</f>
        <v>52800000</v>
      </c>
      <c r="AF300" s="3">
        <f t="shared" si="11"/>
        <v>52800000</v>
      </c>
      <c r="AG300" s="3">
        <f t="shared" si="26"/>
        <v>50160000</v>
      </c>
      <c r="AH300" s="3" t="e">
        <f t="shared" si="3"/>
        <v>#N/A</v>
      </c>
      <c r="AM300" s="6">
        <v>14600000</v>
      </c>
      <c r="AN300" s="6">
        <v>31800000</v>
      </c>
      <c r="AO300" s="6">
        <v>52800000</v>
      </c>
    </row>
    <row r="301" spans="1:41" ht="15.75" customHeight="1" x14ac:dyDescent="0.25">
      <c r="A301" s="1">
        <v>44477</v>
      </c>
      <c r="B301" s="2">
        <f t="shared" si="0"/>
        <v>224</v>
      </c>
      <c r="C301" s="7"/>
      <c r="D301" s="2" t="e">
        <f t="shared" si="12"/>
        <v>#N/A</v>
      </c>
      <c r="E301" s="2" t="e">
        <f t="shared" si="22"/>
        <v>#N/A</v>
      </c>
      <c r="F301" s="2">
        <v>767458.49586859345</v>
      </c>
      <c r="G301" s="2">
        <f t="shared" si="23"/>
        <v>396582.14285714284</v>
      </c>
      <c r="H301" s="2">
        <f t="shared" si="13"/>
        <v>108516448.00000054</v>
      </c>
      <c r="I301" s="7"/>
      <c r="J301" s="2" t="e">
        <f t="shared" si="14"/>
        <v>#N/A</v>
      </c>
      <c r="K301" s="2" t="e">
        <f t="shared" si="24"/>
        <v>#N/A</v>
      </c>
      <c r="L301" s="2">
        <f t="array" ref="L301">IF(COUNT($C302)=0,IF(COUNT($C301)=1,I301,SUM(L300+LOOKUP(2,1/(ISNUMBER($K$1:$K$194)),$K$1:$K$194))),I301)</f>
        <v>6014410.0000000177</v>
      </c>
      <c r="M301" s="8" t="e">
        <f t="shared" si="27"/>
        <v>#N/A</v>
      </c>
      <c r="N301" s="2" t="e">
        <f t="shared" si="15"/>
        <v>#N/A</v>
      </c>
      <c r="O301" s="2" t="e">
        <f t="shared" si="25"/>
        <v>#N/A</v>
      </c>
      <c r="P301" s="2">
        <v>850008.91199602187</v>
      </c>
      <c r="Q301" s="2">
        <f>IF(P301&gt;Graph!$G$1*1000,Graph!$G$1*1000,P301)</f>
        <v>420000</v>
      </c>
      <c r="R301" s="2">
        <f t="shared" si="16"/>
        <v>114530858</v>
      </c>
      <c r="S301" s="2">
        <f t="shared" si="17"/>
        <v>396582.14285714924</v>
      </c>
      <c r="T301" s="2">
        <f t="shared" si="18"/>
        <v>23417.857142857276</v>
      </c>
      <c r="U301" s="2">
        <f t="shared" si="19"/>
        <v>420000</v>
      </c>
      <c r="V301" s="2">
        <f t="shared" si="28"/>
        <v>75203548</v>
      </c>
      <c r="W301" s="2">
        <f t="shared" si="20"/>
        <v>396582.14285714924</v>
      </c>
      <c r="X301" s="2">
        <f t="shared" si="6"/>
        <v>23417.857142850757</v>
      </c>
      <c r="Y301" s="2">
        <f t="shared" si="7"/>
        <v>39327310.000000045</v>
      </c>
      <c r="Z301" s="2" t="str">
        <f t="shared" si="8"/>
        <v>MEEP</v>
      </c>
      <c r="AA301" s="2">
        <f>IF(Z301="HERE",Y301,AA300+Graph!$G$1*1000)</f>
        <v>77795777.857142955</v>
      </c>
      <c r="AB301" s="2">
        <f t="shared" si="21"/>
        <v>420000</v>
      </c>
      <c r="AC301" s="2">
        <f t="shared" si="9"/>
        <v>36338497.999999955</v>
      </c>
      <c r="AD301" s="3">
        <f t="shared" si="10"/>
        <v>52800000</v>
      </c>
      <c r="AE301" s="2">
        <f>IF(AE299&gt;=52800000,52800000,IF(AB280=Graph!G$1*1000,AE300+Graph!G$1*1000,AC301))</f>
        <v>52800000</v>
      </c>
      <c r="AF301" s="3">
        <f t="shared" si="11"/>
        <v>52800000</v>
      </c>
      <c r="AG301" s="3">
        <f t="shared" si="26"/>
        <v>50160000</v>
      </c>
      <c r="AH301" s="3" t="e">
        <f t="shared" si="3"/>
        <v>#N/A</v>
      </c>
      <c r="AM301" s="6">
        <v>14600000</v>
      </c>
      <c r="AN301" s="6">
        <v>31800000</v>
      </c>
      <c r="AO301" s="6">
        <v>52800000</v>
      </c>
    </row>
    <row r="302" spans="1:41" ht="15.75" customHeight="1" x14ac:dyDescent="0.25">
      <c r="A302" s="1">
        <v>44478</v>
      </c>
      <c r="B302" s="2">
        <f t="shared" si="0"/>
        <v>225</v>
      </c>
      <c r="C302" s="7"/>
      <c r="D302" s="2" t="e">
        <f t="shared" si="12"/>
        <v>#N/A</v>
      </c>
      <c r="E302" s="2" t="e">
        <f t="shared" si="22"/>
        <v>#N/A</v>
      </c>
      <c r="F302" s="2">
        <v>769059.71777002513</v>
      </c>
      <c r="G302" s="2">
        <f t="shared" si="23"/>
        <v>396582.14285714284</v>
      </c>
      <c r="H302" s="2">
        <f t="shared" si="13"/>
        <v>108913030.14285769</v>
      </c>
      <c r="I302" s="7"/>
      <c r="J302" s="2" t="e">
        <f t="shared" si="14"/>
        <v>#N/A</v>
      </c>
      <c r="K302" s="2" t="e">
        <f t="shared" si="24"/>
        <v>#N/A</v>
      </c>
      <c r="L302" s="2">
        <f t="array" ref="L302">IF(COUNT($C303)=0,IF(COUNT($C302)=1,I302,SUM(L301+LOOKUP(2,1/(ISNUMBER($K$1:$K$194)),$K$1:$K$194))),I302)</f>
        <v>6037827.857142875</v>
      </c>
      <c r="M302" s="8" t="e">
        <f t="shared" si="27"/>
        <v>#N/A</v>
      </c>
      <c r="N302" s="2" t="e">
        <f t="shared" si="15"/>
        <v>#N/A</v>
      </c>
      <c r="O302" s="2" t="e">
        <f t="shared" si="25"/>
        <v>#N/A</v>
      </c>
      <c r="P302" s="2">
        <v>851923.80574913323</v>
      </c>
      <c r="Q302" s="2">
        <f>IF(P302&gt;Graph!$G$1*1000,Graph!$G$1*1000,P302)</f>
        <v>420000</v>
      </c>
      <c r="R302" s="2">
        <f t="shared" si="16"/>
        <v>114950858</v>
      </c>
      <c r="S302" s="2">
        <f t="shared" si="17"/>
        <v>396582.14285714924</v>
      </c>
      <c r="T302" s="2">
        <f t="shared" si="18"/>
        <v>23417.857142857276</v>
      </c>
      <c r="U302" s="2">
        <f t="shared" si="19"/>
        <v>420000</v>
      </c>
      <c r="V302" s="2">
        <f t="shared" si="28"/>
        <v>75600130.142857149</v>
      </c>
      <c r="W302" s="2">
        <f t="shared" si="20"/>
        <v>396582.14285714924</v>
      </c>
      <c r="X302" s="2">
        <f t="shared" si="6"/>
        <v>23417.857142850757</v>
      </c>
      <c r="Y302" s="2">
        <f t="shared" si="7"/>
        <v>39350727.857142895</v>
      </c>
      <c r="Z302" s="2" t="str">
        <f t="shared" si="8"/>
        <v>MEEP</v>
      </c>
      <c r="AA302" s="2">
        <f>IF(Z302="HERE",Y302,AA301+Graph!$G$1*1000)</f>
        <v>78215777.857142955</v>
      </c>
      <c r="AB302" s="2">
        <f t="shared" si="21"/>
        <v>420000</v>
      </c>
      <c r="AC302" s="2">
        <f t="shared" si="9"/>
        <v>36338497.999999955</v>
      </c>
      <c r="AD302" s="3">
        <f t="shared" si="10"/>
        <v>52800000</v>
      </c>
      <c r="AE302" s="2">
        <f>IF(AE300&gt;=52800000,52800000,IF(AB281=Graph!G$1*1000,AE301+Graph!G$1*1000,AC302))</f>
        <v>52800000</v>
      </c>
      <c r="AF302" s="3">
        <f t="shared" si="11"/>
        <v>52800000</v>
      </c>
      <c r="AG302" s="3">
        <f t="shared" si="26"/>
        <v>50160000</v>
      </c>
      <c r="AH302" s="3" t="e">
        <f t="shared" si="3"/>
        <v>#N/A</v>
      </c>
      <c r="AM302" s="6">
        <v>14600000</v>
      </c>
      <c r="AN302" s="6">
        <v>31800000</v>
      </c>
      <c r="AO302" s="6">
        <v>52800000</v>
      </c>
    </row>
    <row r="303" spans="1:41" ht="15.75" customHeight="1" x14ac:dyDescent="0.25">
      <c r="A303" s="1">
        <v>44479</v>
      </c>
      <c r="B303" s="2">
        <f t="shared" si="0"/>
        <v>226</v>
      </c>
      <c r="C303" s="7"/>
      <c r="D303" s="2" t="e">
        <f t="shared" si="12"/>
        <v>#N/A</v>
      </c>
      <c r="E303" s="2" t="e">
        <f t="shared" si="22"/>
        <v>#N/A</v>
      </c>
      <c r="F303" s="2">
        <v>770660.93967147171</v>
      </c>
      <c r="G303" s="2">
        <f t="shared" si="23"/>
        <v>396582.14285714284</v>
      </c>
      <c r="H303" s="2">
        <f t="shared" si="13"/>
        <v>109309612.28571483</v>
      </c>
      <c r="I303" s="7"/>
      <c r="J303" s="2" t="e">
        <f t="shared" si="14"/>
        <v>#N/A</v>
      </c>
      <c r="K303" s="2" t="e">
        <f t="shared" si="24"/>
        <v>#N/A</v>
      </c>
      <c r="L303" s="2">
        <f t="array" ref="L303">IF(COUNT($C304)=0,IF(COUNT($C303)=1,I303,SUM(L302+LOOKUP(2,1/(ISNUMBER($K$1:$K$194)),$K$1:$K$194))),I303)</f>
        <v>6061245.7142857322</v>
      </c>
      <c r="M303" s="8" t="e">
        <f t="shared" si="27"/>
        <v>#N/A</v>
      </c>
      <c r="N303" s="2" t="e">
        <f t="shared" si="15"/>
        <v>#N/A</v>
      </c>
      <c r="O303" s="2" t="e">
        <f t="shared" si="25"/>
        <v>#N/A</v>
      </c>
      <c r="P303" s="2">
        <v>853838.69950224459</v>
      </c>
      <c r="Q303" s="2">
        <f>IF(P303&gt;Graph!$G$1*1000,Graph!$G$1*1000,P303)</f>
        <v>420000</v>
      </c>
      <c r="R303" s="2">
        <f t="shared" si="16"/>
        <v>115370858</v>
      </c>
      <c r="S303" s="2">
        <f t="shared" si="17"/>
        <v>396582.14285714924</v>
      </c>
      <c r="T303" s="2">
        <f t="shared" si="18"/>
        <v>23417.857142857276</v>
      </c>
      <c r="U303" s="2">
        <f t="shared" si="19"/>
        <v>420000</v>
      </c>
      <c r="V303" s="2">
        <f t="shared" si="28"/>
        <v>75996712.285714298</v>
      </c>
      <c r="W303" s="2">
        <f t="shared" si="20"/>
        <v>396582.14285714924</v>
      </c>
      <c r="X303" s="2">
        <f t="shared" si="6"/>
        <v>23417.857142850757</v>
      </c>
      <c r="Y303" s="2">
        <f t="shared" si="7"/>
        <v>39374145.714285746</v>
      </c>
      <c r="Z303" s="2" t="str">
        <f t="shared" si="8"/>
        <v>MEEP</v>
      </c>
      <c r="AA303" s="2">
        <f>IF(Z303="HERE",Y303,AA302+Graph!$G$1*1000)</f>
        <v>78635777.857142955</v>
      </c>
      <c r="AB303" s="2">
        <f t="shared" si="21"/>
        <v>420000</v>
      </c>
      <c r="AC303" s="2">
        <f t="shared" si="9"/>
        <v>36338497.999999955</v>
      </c>
      <c r="AD303" s="3">
        <f t="shared" si="10"/>
        <v>52800000</v>
      </c>
      <c r="AE303" s="2">
        <f>IF(AE301&gt;=52800000,52800000,IF(AB282=Graph!G$1*1000,AE302+Graph!G$1*1000,AC303))</f>
        <v>52800000</v>
      </c>
      <c r="AF303" s="3">
        <f t="shared" si="11"/>
        <v>52800000</v>
      </c>
      <c r="AG303" s="3">
        <f t="shared" si="26"/>
        <v>50160000</v>
      </c>
      <c r="AH303" s="3" t="e">
        <f t="shared" si="3"/>
        <v>#N/A</v>
      </c>
      <c r="AM303" s="6">
        <v>14600000</v>
      </c>
      <c r="AN303" s="6">
        <v>31800000</v>
      </c>
      <c r="AO303" s="6">
        <v>52800000</v>
      </c>
    </row>
    <row r="304" spans="1:41" ht="15.75" customHeight="1" x14ac:dyDescent="0.25">
      <c r="A304" s="1">
        <v>44480</v>
      </c>
      <c r="B304" s="2">
        <f t="shared" si="0"/>
        <v>227</v>
      </c>
      <c r="C304" s="7"/>
      <c r="D304" s="2" t="e">
        <f t="shared" si="12"/>
        <v>#N/A</v>
      </c>
      <c r="E304" s="2" t="e">
        <f t="shared" si="22"/>
        <v>#N/A</v>
      </c>
      <c r="F304" s="2">
        <v>772262.1615729183</v>
      </c>
      <c r="G304" s="2">
        <f t="shared" si="23"/>
        <v>396582.14285714284</v>
      </c>
      <c r="H304" s="2">
        <f t="shared" si="13"/>
        <v>109706194.42857198</v>
      </c>
      <c r="I304" s="7"/>
      <c r="J304" s="2" t="e">
        <f t="shared" si="14"/>
        <v>#N/A</v>
      </c>
      <c r="K304" s="2" t="e">
        <f t="shared" si="24"/>
        <v>#N/A</v>
      </c>
      <c r="L304" s="2">
        <f t="array" ref="L304">IF(COUNT($C305)=0,IF(COUNT($C304)=1,I304,SUM(L303+LOOKUP(2,1/(ISNUMBER($K$1:$K$194)),$K$1:$K$194))),I304)</f>
        <v>6084663.5714285895</v>
      </c>
      <c r="M304" s="8" t="e">
        <f t="shared" si="27"/>
        <v>#N/A</v>
      </c>
      <c r="N304" s="2" t="e">
        <f t="shared" si="15"/>
        <v>#N/A</v>
      </c>
      <c r="O304" s="2" t="e">
        <f t="shared" si="25"/>
        <v>#N/A</v>
      </c>
      <c r="P304" s="2">
        <v>855753.59325535595</v>
      </c>
      <c r="Q304" s="2">
        <f>IF(P304&gt;Graph!$G$1*1000,Graph!$G$1*1000,P304)</f>
        <v>420000</v>
      </c>
      <c r="R304" s="2">
        <f t="shared" si="16"/>
        <v>115790858</v>
      </c>
      <c r="S304" s="2">
        <f t="shared" si="17"/>
        <v>396582.14285714924</v>
      </c>
      <c r="T304" s="2">
        <f t="shared" si="18"/>
        <v>23417.857142857276</v>
      </c>
      <c r="U304" s="2">
        <f t="shared" si="19"/>
        <v>420000</v>
      </c>
      <c r="V304" s="2">
        <f t="shared" si="28"/>
        <v>76393294.428571448</v>
      </c>
      <c r="W304" s="2">
        <f t="shared" si="20"/>
        <v>396582.14285714924</v>
      </c>
      <c r="X304" s="2">
        <f t="shared" si="6"/>
        <v>23417.857142850757</v>
      </c>
      <c r="Y304" s="2">
        <f t="shared" si="7"/>
        <v>39397563.571428597</v>
      </c>
      <c r="Z304" s="2" t="str">
        <f t="shared" si="8"/>
        <v>MEEP</v>
      </c>
      <c r="AA304" s="2">
        <f>IF(Z304="HERE",Y304,AA303+Graph!$G$1*1000)</f>
        <v>79055777.857142955</v>
      </c>
      <c r="AB304" s="2">
        <f t="shared" si="21"/>
        <v>420000</v>
      </c>
      <c r="AC304" s="2">
        <f t="shared" si="9"/>
        <v>36338497.999999955</v>
      </c>
      <c r="AD304" s="3">
        <f t="shared" si="10"/>
        <v>52800000</v>
      </c>
      <c r="AE304" s="2">
        <f>IF(AE302&gt;=52800000,52800000,IF(AB283=Graph!G$1*1000,AE303+Graph!G$1*1000,AC304))</f>
        <v>52800000</v>
      </c>
      <c r="AF304" s="3">
        <f t="shared" si="11"/>
        <v>52800000</v>
      </c>
      <c r="AG304" s="3">
        <f t="shared" si="26"/>
        <v>50160000</v>
      </c>
      <c r="AH304" s="3" t="e">
        <f t="shared" si="3"/>
        <v>#N/A</v>
      </c>
      <c r="AM304" s="6">
        <v>14600000</v>
      </c>
      <c r="AN304" s="6">
        <v>31800000</v>
      </c>
      <c r="AO304" s="6">
        <v>52800000</v>
      </c>
    </row>
    <row r="305" spans="1:41" ht="15.75" customHeight="1" x14ac:dyDescent="0.25">
      <c r="A305" s="1">
        <v>44481</v>
      </c>
      <c r="B305" s="2">
        <f t="shared" si="0"/>
        <v>228</v>
      </c>
      <c r="C305" s="7"/>
      <c r="D305" s="2" t="e">
        <f t="shared" si="12"/>
        <v>#N/A</v>
      </c>
      <c r="E305" s="2" t="e">
        <f t="shared" si="22"/>
        <v>#N/A</v>
      </c>
      <c r="F305" s="2">
        <v>773863.38347436488</v>
      </c>
      <c r="G305" s="2">
        <f t="shared" si="23"/>
        <v>396582.14285714284</v>
      </c>
      <c r="H305" s="2">
        <f t="shared" si="13"/>
        <v>110102776.57142913</v>
      </c>
      <c r="I305" s="7"/>
      <c r="J305" s="2" t="e">
        <f t="shared" si="14"/>
        <v>#N/A</v>
      </c>
      <c r="K305" s="2" t="e">
        <f t="shared" si="24"/>
        <v>#N/A</v>
      </c>
      <c r="L305" s="2">
        <f t="array" ref="L305">IF(COUNT($C306)=0,IF(COUNT($C305)=1,I305,SUM(L304+LOOKUP(2,1/(ISNUMBER($K$1:$K$194)),$K$1:$K$194))),I305)</f>
        <v>6108081.4285714468</v>
      </c>
      <c r="M305" s="8" t="e">
        <f t="shared" si="27"/>
        <v>#N/A</v>
      </c>
      <c r="N305" s="2" t="e">
        <f t="shared" si="15"/>
        <v>#N/A</v>
      </c>
      <c r="O305" s="2" t="e">
        <f t="shared" si="25"/>
        <v>#N/A</v>
      </c>
      <c r="P305" s="2">
        <v>857668.48700846732</v>
      </c>
      <c r="Q305" s="2">
        <f>IF(P305&gt;Graph!$G$1*1000,Graph!$G$1*1000,P305)</f>
        <v>420000</v>
      </c>
      <c r="R305" s="2">
        <f t="shared" si="16"/>
        <v>116210858</v>
      </c>
      <c r="S305" s="2">
        <f t="shared" si="17"/>
        <v>396582.14285714924</v>
      </c>
      <c r="T305" s="2">
        <f t="shared" si="18"/>
        <v>23417.857142857276</v>
      </c>
      <c r="U305" s="2">
        <f t="shared" si="19"/>
        <v>420000</v>
      </c>
      <c r="V305" s="2">
        <f t="shared" si="28"/>
        <v>76789876.571428597</v>
      </c>
      <c r="W305" s="2">
        <f t="shared" si="20"/>
        <v>396582.14285714924</v>
      </c>
      <c r="X305" s="2">
        <f t="shared" si="6"/>
        <v>23417.857142850757</v>
      </c>
      <c r="Y305" s="2">
        <f t="shared" si="7"/>
        <v>39420981.428571448</v>
      </c>
      <c r="Z305" s="2" t="str">
        <f t="shared" si="8"/>
        <v>MEEP</v>
      </c>
      <c r="AA305" s="2">
        <f>IF(Z305="HERE",Y305,AA304+Graph!$G$1*1000)</f>
        <v>79475777.857142955</v>
      </c>
      <c r="AB305" s="2">
        <f t="shared" si="21"/>
        <v>420000</v>
      </c>
      <c r="AC305" s="2">
        <f t="shared" si="9"/>
        <v>36338497.999999955</v>
      </c>
      <c r="AD305" s="3">
        <f t="shared" si="10"/>
        <v>52800000</v>
      </c>
      <c r="AE305" s="2">
        <f>IF(AE303&gt;=52800000,52800000,IF(AB284=Graph!G$1*1000,AE304+Graph!G$1*1000,AC305))</f>
        <v>52800000</v>
      </c>
      <c r="AF305" s="3">
        <f t="shared" si="11"/>
        <v>52800000</v>
      </c>
      <c r="AG305" s="3">
        <f t="shared" si="26"/>
        <v>50160000</v>
      </c>
      <c r="AH305" s="3" t="e">
        <f t="shared" si="3"/>
        <v>#N/A</v>
      </c>
      <c r="AM305" s="6">
        <v>14600000</v>
      </c>
      <c r="AN305" s="6">
        <v>31800000</v>
      </c>
      <c r="AO305" s="6">
        <v>52800000</v>
      </c>
    </row>
    <row r="306" spans="1:41" ht="15.75" customHeight="1" x14ac:dyDescent="0.25">
      <c r="A306" s="1">
        <v>44482</v>
      </c>
      <c r="B306" s="2">
        <f t="shared" si="0"/>
        <v>229</v>
      </c>
      <c r="C306" s="7"/>
      <c r="D306" s="2" t="e">
        <f t="shared" si="12"/>
        <v>#N/A</v>
      </c>
      <c r="E306" s="2" t="e">
        <f t="shared" si="22"/>
        <v>#N/A</v>
      </c>
      <c r="F306" s="2">
        <v>775464.60537581146</v>
      </c>
      <c r="G306" s="2">
        <f t="shared" si="23"/>
        <v>396582.14285714284</v>
      </c>
      <c r="H306" s="2">
        <f t="shared" si="13"/>
        <v>110499358.71428628</v>
      </c>
      <c r="I306" s="7"/>
      <c r="J306" s="2" t="e">
        <f t="shared" si="14"/>
        <v>#N/A</v>
      </c>
      <c r="K306" s="2" t="e">
        <f t="shared" si="24"/>
        <v>#N/A</v>
      </c>
      <c r="L306" s="2">
        <f t="array" ref="L306">IF(COUNT($C307)=0,IF(COUNT($C306)=1,I306,SUM(L305+LOOKUP(2,1/(ISNUMBER($K$1:$K$194)),$K$1:$K$194))),I306)</f>
        <v>6131499.2857143041</v>
      </c>
      <c r="M306" s="8" t="e">
        <f t="shared" si="27"/>
        <v>#N/A</v>
      </c>
      <c r="N306" s="2" t="e">
        <f t="shared" si="15"/>
        <v>#N/A</v>
      </c>
      <c r="O306" s="2" t="e">
        <f t="shared" si="25"/>
        <v>#N/A</v>
      </c>
      <c r="P306" s="2">
        <v>859583.38076157868</v>
      </c>
      <c r="Q306" s="2">
        <f>IF(P306&gt;Graph!$G$1*1000,Graph!$G$1*1000,P306)</f>
        <v>420000</v>
      </c>
      <c r="R306" s="2">
        <f t="shared" si="16"/>
        <v>116630858</v>
      </c>
      <c r="S306" s="2">
        <f t="shared" si="17"/>
        <v>396582.14285714924</v>
      </c>
      <c r="T306" s="2">
        <f t="shared" si="18"/>
        <v>23417.857142857276</v>
      </c>
      <c r="U306" s="2">
        <f t="shared" si="19"/>
        <v>420000</v>
      </c>
      <c r="V306" s="2">
        <f t="shared" si="28"/>
        <v>77186458.714285746</v>
      </c>
      <c r="W306" s="2">
        <f t="shared" si="20"/>
        <v>396582.14285714924</v>
      </c>
      <c r="X306" s="2">
        <f t="shared" si="6"/>
        <v>23417.857142850757</v>
      </c>
      <c r="Y306" s="2">
        <f t="shared" si="7"/>
        <v>39444399.285714298</v>
      </c>
      <c r="Z306" s="2" t="str">
        <f t="shared" si="8"/>
        <v>MEEP</v>
      </c>
      <c r="AA306" s="2">
        <f>IF(Z306="HERE",Y306,AA305+Graph!$G$1*1000)</f>
        <v>79895777.857142955</v>
      </c>
      <c r="AB306" s="2">
        <f t="shared" si="21"/>
        <v>420000</v>
      </c>
      <c r="AC306" s="2">
        <f t="shared" si="9"/>
        <v>36338497.999999955</v>
      </c>
      <c r="AD306" s="3">
        <f t="shared" si="10"/>
        <v>52800000</v>
      </c>
      <c r="AE306" s="2">
        <f>IF(AE304&gt;=52800000,52800000,IF(AB285=Graph!G$1*1000,AE305+Graph!G$1*1000,AC306))</f>
        <v>52800000</v>
      </c>
      <c r="AF306" s="3">
        <f t="shared" si="11"/>
        <v>52800000</v>
      </c>
      <c r="AG306" s="3">
        <f t="shared" si="26"/>
        <v>50160000</v>
      </c>
      <c r="AH306" s="3" t="e">
        <f t="shared" si="3"/>
        <v>#N/A</v>
      </c>
      <c r="AM306" s="6">
        <v>14600000</v>
      </c>
      <c r="AN306" s="6">
        <v>31800000</v>
      </c>
      <c r="AO306" s="6">
        <v>52800000</v>
      </c>
    </row>
    <row r="307" spans="1:41" ht="15.75" customHeight="1" x14ac:dyDescent="0.25">
      <c r="A307" s="1">
        <v>44483</v>
      </c>
      <c r="B307" s="2">
        <f t="shared" si="0"/>
        <v>230</v>
      </c>
      <c r="C307" s="7"/>
      <c r="D307" s="2" t="e">
        <f t="shared" si="12"/>
        <v>#N/A</v>
      </c>
      <c r="E307" s="2" t="e">
        <f t="shared" si="22"/>
        <v>#N/A</v>
      </c>
      <c r="F307" s="2">
        <v>777065.82727724314</v>
      </c>
      <c r="G307" s="2">
        <f t="shared" si="23"/>
        <v>396582.14285714284</v>
      </c>
      <c r="H307" s="2">
        <f t="shared" si="13"/>
        <v>110895940.85714343</v>
      </c>
      <c r="I307" s="7"/>
      <c r="J307" s="2" t="e">
        <f t="shared" si="14"/>
        <v>#N/A</v>
      </c>
      <c r="K307" s="2" t="e">
        <f t="shared" si="24"/>
        <v>#N/A</v>
      </c>
      <c r="L307" s="2">
        <f t="array" ref="L307">IF(COUNT($C308)=0,IF(COUNT($C307)=1,I307,SUM(L306+LOOKUP(2,1/(ISNUMBER($K$1:$K$194)),$K$1:$K$194))),I307)</f>
        <v>6154917.1428571614</v>
      </c>
      <c r="M307" s="8" t="e">
        <f t="shared" si="27"/>
        <v>#N/A</v>
      </c>
      <c r="N307" s="2" t="e">
        <f t="shared" si="15"/>
        <v>#N/A</v>
      </c>
      <c r="O307" s="2" t="e">
        <f t="shared" si="25"/>
        <v>#N/A</v>
      </c>
      <c r="P307" s="2">
        <v>861498.27451469004</v>
      </c>
      <c r="Q307" s="2">
        <f>IF(P307&gt;Graph!$G$1*1000,Graph!$G$1*1000,P307)</f>
        <v>420000</v>
      </c>
      <c r="R307" s="2">
        <f t="shared" si="16"/>
        <v>117050858</v>
      </c>
      <c r="S307" s="2">
        <f t="shared" si="17"/>
        <v>396582.14285714924</v>
      </c>
      <c r="T307" s="2">
        <f t="shared" si="18"/>
        <v>23417.857142857276</v>
      </c>
      <c r="U307" s="2">
        <f t="shared" si="19"/>
        <v>420000</v>
      </c>
      <c r="V307" s="2">
        <f t="shared" si="28"/>
        <v>77583040.857142895</v>
      </c>
      <c r="W307" s="2">
        <f t="shared" si="20"/>
        <v>396582.14285714924</v>
      </c>
      <c r="X307" s="2">
        <f t="shared" si="6"/>
        <v>23417.857142850757</v>
      </c>
      <c r="Y307" s="2">
        <f t="shared" si="7"/>
        <v>39467817.142857149</v>
      </c>
      <c r="Z307" s="2" t="str">
        <f t="shared" si="8"/>
        <v>MEEP</v>
      </c>
      <c r="AA307" s="2">
        <f>IF(Z307="HERE",Y307,AA306+Graph!$G$1*1000)</f>
        <v>80315777.857142955</v>
      </c>
      <c r="AB307" s="2">
        <f t="shared" si="21"/>
        <v>420000</v>
      </c>
      <c r="AC307" s="2">
        <f t="shared" si="9"/>
        <v>36338497.999999955</v>
      </c>
      <c r="AD307" s="3">
        <f t="shared" si="10"/>
        <v>52800000</v>
      </c>
      <c r="AE307" s="2">
        <f>IF(AE305&gt;=52800000,52800000,IF(AB286=Graph!G$1*1000,AE306+Graph!G$1*1000,AC307))</f>
        <v>52800000</v>
      </c>
      <c r="AF307" s="3">
        <f t="shared" si="11"/>
        <v>52800000</v>
      </c>
      <c r="AG307" s="3">
        <f t="shared" si="26"/>
        <v>50160000</v>
      </c>
      <c r="AH307" s="3" t="e">
        <f t="shared" si="3"/>
        <v>#N/A</v>
      </c>
      <c r="AM307" s="6">
        <v>14600000</v>
      </c>
      <c r="AN307" s="6">
        <v>31800000</v>
      </c>
      <c r="AO307" s="6">
        <v>52800000</v>
      </c>
    </row>
    <row r="308" spans="1:41" ht="15.75" customHeight="1" x14ac:dyDescent="0.25">
      <c r="A308" s="1">
        <v>44484</v>
      </c>
      <c r="B308" s="2">
        <f t="shared" si="0"/>
        <v>231</v>
      </c>
      <c r="C308" s="7"/>
      <c r="D308" s="2" t="e">
        <f t="shared" si="12"/>
        <v>#N/A</v>
      </c>
      <c r="E308" s="2" t="e">
        <f t="shared" si="22"/>
        <v>#N/A</v>
      </c>
      <c r="F308" s="2">
        <v>778667.04917868972</v>
      </c>
      <c r="G308" s="2">
        <f t="shared" si="23"/>
        <v>396582.14285714284</v>
      </c>
      <c r="H308" s="2">
        <f t="shared" si="13"/>
        <v>111292523.00000058</v>
      </c>
      <c r="I308" s="7"/>
      <c r="J308" s="2" t="e">
        <f t="shared" si="14"/>
        <v>#N/A</v>
      </c>
      <c r="K308" s="2" t="e">
        <f t="shared" si="24"/>
        <v>#N/A</v>
      </c>
      <c r="L308" s="2">
        <f t="array" ref="L308">IF(COUNT($C309)=0,IF(COUNT($C308)=1,I308,SUM(L307+LOOKUP(2,1/(ISNUMBER($K$1:$K$194)),$K$1:$K$194))),I308)</f>
        <v>6178335.0000000186</v>
      </c>
      <c r="M308" s="8" t="e">
        <f t="shared" si="27"/>
        <v>#N/A</v>
      </c>
      <c r="N308" s="2" t="e">
        <f t="shared" si="15"/>
        <v>#N/A</v>
      </c>
      <c r="O308" s="2" t="e">
        <f t="shared" si="25"/>
        <v>#N/A</v>
      </c>
      <c r="P308" s="2">
        <v>863413.1682678014</v>
      </c>
      <c r="Q308" s="2">
        <f>IF(P308&gt;Graph!$G$1*1000,Graph!$G$1*1000,P308)</f>
        <v>420000</v>
      </c>
      <c r="R308" s="2">
        <f t="shared" si="16"/>
        <v>117470858</v>
      </c>
      <c r="S308" s="2">
        <f t="shared" si="17"/>
        <v>396582.14285714924</v>
      </c>
      <c r="T308" s="2">
        <f t="shared" si="18"/>
        <v>23417.857142857276</v>
      </c>
      <c r="U308" s="2">
        <f t="shared" si="19"/>
        <v>420000</v>
      </c>
      <c r="V308" s="2">
        <f t="shared" si="28"/>
        <v>77979623.000000045</v>
      </c>
      <c r="W308" s="2">
        <f t="shared" si="20"/>
        <v>396582.14285714924</v>
      </c>
      <c r="X308" s="2">
        <f t="shared" si="6"/>
        <v>23417.857142850757</v>
      </c>
      <c r="Y308" s="2">
        <f t="shared" si="7"/>
        <v>39491235</v>
      </c>
      <c r="Z308" s="2" t="str">
        <f t="shared" si="8"/>
        <v>MEEP</v>
      </c>
      <c r="AA308" s="2">
        <f>IF(Z308="HERE",Y308,AA307+Graph!$G$1*1000)</f>
        <v>80735777.857142955</v>
      </c>
      <c r="AB308" s="2">
        <f t="shared" si="21"/>
        <v>420000</v>
      </c>
      <c r="AC308" s="2">
        <f t="shared" si="9"/>
        <v>36338497.999999955</v>
      </c>
      <c r="AD308" s="3">
        <f t="shared" si="10"/>
        <v>52800000</v>
      </c>
      <c r="AE308" s="2">
        <f>IF(AE306&gt;=52800000,52800000,IF(AB287=Graph!G$1*1000,AE307+Graph!G$1*1000,AC308))</f>
        <v>52800000</v>
      </c>
      <c r="AF308" s="3">
        <f t="shared" si="11"/>
        <v>52800000</v>
      </c>
      <c r="AG308" s="3">
        <f t="shared" si="26"/>
        <v>50160000</v>
      </c>
      <c r="AH308" s="3" t="e">
        <f t="shared" si="3"/>
        <v>#N/A</v>
      </c>
      <c r="AM308" s="6">
        <v>14600000</v>
      </c>
      <c r="AN308" s="6">
        <v>31800000</v>
      </c>
      <c r="AO308" s="6">
        <v>52800000</v>
      </c>
    </row>
    <row r="309" spans="1:41" ht="15.75" customHeight="1" x14ac:dyDescent="0.25">
      <c r="A309" s="1">
        <v>44485</v>
      </c>
      <c r="B309" s="2">
        <f t="shared" si="0"/>
        <v>232</v>
      </c>
      <c r="C309" s="7"/>
      <c r="D309" s="2" t="e">
        <f t="shared" si="12"/>
        <v>#N/A</v>
      </c>
      <c r="E309" s="2" t="e">
        <f t="shared" si="22"/>
        <v>#N/A</v>
      </c>
      <c r="F309" s="2">
        <v>780268.2710801363</v>
      </c>
      <c r="G309" s="2">
        <f t="shared" si="23"/>
        <v>396582.14285714284</v>
      </c>
      <c r="H309" s="2">
        <f t="shared" si="13"/>
        <v>111689105.14285773</v>
      </c>
      <c r="I309" s="7"/>
      <c r="J309" s="2" t="e">
        <f t="shared" si="14"/>
        <v>#N/A</v>
      </c>
      <c r="K309" s="2" t="e">
        <f t="shared" si="24"/>
        <v>#N/A</v>
      </c>
      <c r="L309" s="2">
        <f t="array" ref="L309">IF(COUNT($C310)=0,IF(COUNT($C309)=1,I309,SUM(L308+LOOKUP(2,1/(ISNUMBER($K$1:$K$194)),$K$1:$K$194))),I309)</f>
        <v>6201752.8571428759</v>
      </c>
      <c r="M309" s="8" t="e">
        <f t="shared" si="27"/>
        <v>#N/A</v>
      </c>
      <c r="N309" s="2" t="e">
        <f t="shared" si="15"/>
        <v>#N/A</v>
      </c>
      <c r="O309" s="2" t="e">
        <f t="shared" si="25"/>
        <v>#N/A</v>
      </c>
      <c r="P309" s="2">
        <v>865328.06202091277</v>
      </c>
      <c r="Q309" s="2">
        <f>IF(P309&gt;Graph!$G$1*1000,Graph!$G$1*1000,P309)</f>
        <v>420000</v>
      </c>
      <c r="R309" s="2">
        <f t="shared" si="16"/>
        <v>117890858</v>
      </c>
      <c r="S309" s="2">
        <f t="shared" si="17"/>
        <v>396582.14285714924</v>
      </c>
      <c r="T309" s="2">
        <f t="shared" si="18"/>
        <v>23417.857142857276</v>
      </c>
      <c r="U309" s="2">
        <f t="shared" si="19"/>
        <v>420000</v>
      </c>
      <c r="V309" s="2">
        <f t="shared" si="28"/>
        <v>78376205.142857194</v>
      </c>
      <c r="W309" s="2">
        <f t="shared" si="20"/>
        <v>396582.14285714924</v>
      </c>
      <c r="X309" s="2">
        <f t="shared" si="6"/>
        <v>23417.857142850757</v>
      </c>
      <c r="Y309" s="2">
        <f t="shared" si="7"/>
        <v>39514652.857142851</v>
      </c>
      <c r="Z309" s="2" t="str">
        <f t="shared" si="8"/>
        <v>MEEP</v>
      </c>
      <c r="AA309" s="2">
        <f>IF(Z309="HERE",Y309,AA308+Graph!$G$1*1000)</f>
        <v>81155777.857142955</v>
      </c>
      <c r="AB309" s="2">
        <f t="shared" si="21"/>
        <v>420000</v>
      </c>
      <c r="AC309" s="2">
        <f t="shared" si="9"/>
        <v>36338497.999999955</v>
      </c>
      <c r="AD309" s="3">
        <f t="shared" si="10"/>
        <v>52800000</v>
      </c>
      <c r="AE309" s="2">
        <f>IF(AE307&gt;=52800000,52800000,IF(AB288=Graph!G$1*1000,AE308+Graph!G$1*1000,AC309))</f>
        <v>52800000</v>
      </c>
      <c r="AF309" s="3">
        <f t="shared" si="11"/>
        <v>52800000</v>
      </c>
      <c r="AG309" s="3">
        <f t="shared" si="26"/>
        <v>50160000</v>
      </c>
      <c r="AH309" s="3" t="e">
        <f t="shared" si="3"/>
        <v>#N/A</v>
      </c>
      <c r="AM309" s="6">
        <v>14600000</v>
      </c>
      <c r="AN309" s="6">
        <v>31800000</v>
      </c>
      <c r="AO309" s="6">
        <v>52800000</v>
      </c>
    </row>
    <row r="310" spans="1:41" ht="15.75" customHeight="1" x14ac:dyDescent="0.25">
      <c r="A310" s="1">
        <v>44486</v>
      </c>
      <c r="B310" s="2">
        <f t="shared" si="0"/>
        <v>233</v>
      </c>
      <c r="C310" s="7"/>
      <c r="D310" s="2" t="e">
        <f t="shared" si="12"/>
        <v>#N/A</v>
      </c>
      <c r="E310" s="2" t="e">
        <f t="shared" si="22"/>
        <v>#N/A</v>
      </c>
      <c r="F310" s="2">
        <v>781869.49298158288</v>
      </c>
      <c r="G310" s="2">
        <f t="shared" si="23"/>
        <v>396582.14285714284</v>
      </c>
      <c r="H310" s="2">
        <f t="shared" si="13"/>
        <v>112085687.28571488</v>
      </c>
      <c r="I310" s="7"/>
      <c r="J310" s="2" t="e">
        <f t="shared" si="14"/>
        <v>#N/A</v>
      </c>
      <c r="K310" s="2" t="e">
        <f t="shared" si="24"/>
        <v>#N/A</v>
      </c>
      <c r="L310" s="2">
        <f t="array" ref="L310">IF(COUNT($C311)=0,IF(COUNT($C310)=1,I310,SUM(L309+LOOKUP(2,1/(ISNUMBER($K$1:$K$194)),$K$1:$K$194))),I310)</f>
        <v>6225170.7142857332</v>
      </c>
      <c r="M310" s="8" t="e">
        <f t="shared" si="27"/>
        <v>#N/A</v>
      </c>
      <c r="N310" s="2" t="e">
        <f t="shared" si="15"/>
        <v>#N/A</v>
      </c>
      <c r="O310" s="2" t="e">
        <f t="shared" si="25"/>
        <v>#N/A</v>
      </c>
      <c r="P310" s="2">
        <v>867242.95577402413</v>
      </c>
      <c r="Q310" s="2">
        <f>IF(P310&gt;Graph!$G$1*1000,Graph!$G$1*1000,P310)</f>
        <v>420000</v>
      </c>
      <c r="R310" s="2">
        <f t="shared" si="16"/>
        <v>118310858</v>
      </c>
      <c r="S310" s="2">
        <f t="shared" si="17"/>
        <v>396582.14285714924</v>
      </c>
      <c r="T310" s="2">
        <f t="shared" si="18"/>
        <v>23417.857142857276</v>
      </c>
      <c r="U310" s="2">
        <f t="shared" si="19"/>
        <v>420000</v>
      </c>
      <c r="V310" s="2">
        <f t="shared" si="28"/>
        <v>78772787.285714343</v>
      </c>
      <c r="W310" s="2">
        <f t="shared" si="20"/>
        <v>396582.14285714924</v>
      </c>
      <c r="X310" s="2">
        <f t="shared" si="6"/>
        <v>23417.857142850757</v>
      </c>
      <c r="Y310" s="2">
        <f t="shared" si="7"/>
        <v>39538070.714285702</v>
      </c>
      <c r="Z310" s="2" t="str">
        <f t="shared" si="8"/>
        <v>MEEP</v>
      </c>
      <c r="AA310" s="2">
        <f>IF(Z310="HERE",Y310,AA309+Graph!$G$1*1000)</f>
        <v>81575777.857142955</v>
      </c>
      <c r="AB310" s="2">
        <f t="shared" si="21"/>
        <v>420000</v>
      </c>
      <c r="AC310" s="2">
        <f t="shared" si="9"/>
        <v>36338497.999999955</v>
      </c>
      <c r="AD310" s="3">
        <f t="shared" si="10"/>
        <v>52800000</v>
      </c>
      <c r="AE310" s="2">
        <f>IF(AE308&gt;=52800000,52800000,IF(AB289=Graph!G$1*1000,AE309+Graph!G$1*1000,AC310))</f>
        <v>52800000</v>
      </c>
      <c r="AF310" s="3">
        <f t="shared" si="11"/>
        <v>52800000</v>
      </c>
      <c r="AG310" s="3">
        <f t="shared" si="26"/>
        <v>50160000</v>
      </c>
      <c r="AH310" s="3" t="e">
        <f t="shared" si="3"/>
        <v>#N/A</v>
      </c>
      <c r="AM310" s="6">
        <v>14600000</v>
      </c>
      <c r="AN310" s="6">
        <v>31800000</v>
      </c>
      <c r="AO310" s="6">
        <v>52800000</v>
      </c>
    </row>
    <row r="311" spans="1:41" ht="15.75" customHeight="1" x14ac:dyDescent="0.25">
      <c r="A311" s="1">
        <v>44487</v>
      </c>
      <c r="B311" s="2">
        <f t="shared" si="0"/>
        <v>234</v>
      </c>
      <c r="C311" s="7"/>
      <c r="D311" s="2" t="e">
        <f t="shared" si="12"/>
        <v>#N/A</v>
      </c>
      <c r="E311" s="2" t="e">
        <f t="shared" si="22"/>
        <v>#N/A</v>
      </c>
      <c r="F311" s="2">
        <v>783470.71488302946</v>
      </c>
      <c r="G311" s="2">
        <f t="shared" si="23"/>
        <v>396582.14285714284</v>
      </c>
      <c r="H311" s="2">
        <f t="shared" si="13"/>
        <v>112482269.42857203</v>
      </c>
      <c r="I311" s="7"/>
      <c r="J311" s="2" t="e">
        <f t="shared" si="14"/>
        <v>#N/A</v>
      </c>
      <c r="K311" s="2" t="e">
        <f t="shared" si="24"/>
        <v>#N/A</v>
      </c>
      <c r="L311" s="2">
        <f t="array" ref="L311">IF(COUNT($C312)=0,IF(COUNT($C311)=1,I311,SUM(L310+LOOKUP(2,1/(ISNUMBER($K$1:$K$194)),$K$1:$K$194))),I311)</f>
        <v>6248588.5714285905</v>
      </c>
      <c r="M311" s="8" t="e">
        <f t="shared" si="27"/>
        <v>#N/A</v>
      </c>
      <c r="N311" s="2" t="e">
        <f t="shared" si="15"/>
        <v>#N/A</v>
      </c>
      <c r="O311" s="2" t="e">
        <f t="shared" si="25"/>
        <v>#N/A</v>
      </c>
      <c r="P311" s="2">
        <v>869157.84952713549</v>
      </c>
      <c r="Q311" s="2">
        <f>IF(P311&gt;Graph!$G$1*1000,Graph!$G$1*1000,P311)</f>
        <v>420000</v>
      </c>
      <c r="R311" s="2">
        <f t="shared" si="16"/>
        <v>118730858</v>
      </c>
      <c r="S311" s="2">
        <f t="shared" si="17"/>
        <v>396582.14285714924</v>
      </c>
      <c r="T311" s="2">
        <f t="shared" si="18"/>
        <v>23417.857142857276</v>
      </c>
      <c r="U311" s="2">
        <f t="shared" si="19"/>
        <v>420000</v>
      </c>
      <c r="V311" s="2">
        <f t="shared" si="28"/>
        <v>79169369.428571492</v>
      </c>
      <c r="W311" s="2">
        <f t="shared" si="20"/>
        <v>396582.14285714924</v>
      </c>
      <c r="X311" s="2">
        <f t="shared" si="6"/>
        <v>23417.857142850757</v>
      </c>
      <c r="Y311" s="2">
        <f t="shared" si="7"/>
        <v>39561488.571428552</v>
      </c>
      <c r="Z311" s="2" t="str">
        <f t="shared" si="8"/>
        <v>MEEP</v>
      </c>
      <c r="AA311" s="2">
        <f>IF(Z311="HERE",Y311,AA310+Graph!$G$1*1000)</f>
        <v>81995777.857142955</v>
      </c>
      <c r="AB311" s="2">
        <f t="shared" si="21"/>
        <v>420000</v>
      </c>
      <c r="AC311" s="2">
        <f t="shared" si="9"/>
        <v>36338497.999999955</v>
      </c>
      <c r="AD311" s="3">
        <f t="shared" si="10"/>
        <v>52800000</v>
      </c>
      <c r="AE311" s="2">
        <f>IF(AE309&gt;=52800000,52800000,IF(AB290=Graph!G$1*1000,AE310+Graph!G$1*1000,AC311))</f>
        <v>52800000</v>
      </c>
      <c r="AF311" s="3">
        <f t="shared" si="11"/>
        <v>52800000</v>
      </c>
      <c r="AG311" s="3">
        <f t="shared" si="26"/>
        <v>50160000</v>
      </c>
      <c r="AH311" s="3" t="e">
        <f t="shared" si="3"/>
        <v>#N/A</v>
      </c>
      <c r="AM311" s="6">
        <v>14600000</v>
      </c>
      <c r="AN311" s="6">
        <v>31800000</v>
      </c>
      <c r="AO311" s="6">
        <v>52800000</v>
      </c>
    </row>
    <row r="312" spans="1:41" ht="15.75" customHeight="1" x14ac:dyDescent="0.25">
      <c r="A312" s="1">
        <v>44488</v>
      </c>
      <c r="B312" s="2">
        <f t="shared" si="0"/>
        <v>235</v>
      </c>
      <c r="C312" s="7"/>
      <c r="D312" s="2" t="e">
        <f t="shared" si="12"/>
        <v>#N/A</v>
      </c>
      <c r="E312" s="2" t="e">
        <f t="shared" si="22"/>
        <v>#N/A</v>
      </c>
      <c r="F312" s="2">
        <v>785071.93678446114</v>
      </c>
      <c r="G312" s="2">
        <f t="shared" si="23"/>
        <v>396582.14285714284</v>
      </c>
      <c r="H312" s="2">
        <f t="shared" si="13"/>
        <v>112878851.57142918</v>
      </c>
      <c r="I312" s="7"/>
      <c r="J312" s="2" t="e">
        <f t="shared" si="14"/>
        <v>#N/A</v>
      </c>
      <c r="K312" s="2" t="e">
        <f t="shared" si="24"/>
        <v>#N/A</v>
      </c>
      <c r="L312" s="2">
        <f t="array" ref="L312">IF(COUNT($C313)=0,IF(COUNT($C312)=1,I312,SUM(L311+LOOKUP(2,1/(ISNUMBER($K$1:$K$194)),$K$1:$K$194))),I312)</f>
        <v>6272006.4285714477</v>
      </c>
      <c r="M312" s="8" t="e">
        <f t="shared" si="27"/>
        <v>#N/A</v>
      </c>
      <c r="N312" s="2" t="e">
        <f t="shared" si="15"/>
        <v>#N/A</v>
      </c>
      <c r="O312" s="2" t="e">
        <f t="shared" si="25"/>
        <v>#N/A</v>
      </c>
      <c r="P312" s="2">
        <v>871072.74328024685</v>
      </c>
      <c r="Q312" s="2">
        <f>IF(P312&gt;Graph!$G$1*1000,Graph!$G$1*1000,P312)</f>
        <v>420000</v>
      </c>
      <c r="R312" s="2">
        <f t="shared" si="16"/>
        <v>119150858</v>
      </c>
      <c r="S312" s="2">
        <f t="shared" si="17"/>
        <v>396582.14285714924</v>
      </c>
      <c r="T312" s="2">
        <f t="shared" si="18"/>
        <v>23417.857142857276</v>
      </c>
      <c r="U312" s="2">
        <f t="shared" si="19"/>
        <v>420000</v>
      </c>
      <c r="V312" s="2">
        <f t="shared" si="28"/>
        <v>79565951.571428642</v>
      </c>
      <c r="W312" s="2">
        <f t="shared" si="20"/>
        <v>396582.14285714924</v>
      </c>
      <c r="X312" s="2">
        <f t="shared" si="6"/>
        <v>23417.857142850757</v>
      </c>
      <c r="Y312" s="2">
        <f t="shared" si="7"/>
        <v>39584906.428571403</v>
      </c>
      <c r="Z312" s="2" t="str">
        <f t="shared" si="8"/>
        <v>MEEP</v>
      </c>
      <c r="AA312" s="2">
        <f>IF(Z312="HERE",Y312,AA311+Graph!$G$1*1000)</f>
        <v>82415777.857142955</v>
      </c>
      <c r="AB312" s="2">
        <f t="shared" si="21"/>
        <v>420000</v>
      </c>
      <c r="AC312" s="2">
        <f t="shared" si="9"/>
        <v>36338497.999999955</v>
      </c>
      <c r="AD312" s="3">
        <f t="shared" si="10"/>
        <v>52800000</v>
      </c>
      <c r="AE312" s="2">
        <f>IF(AE310&gt;=52800000,52800000,IF(AB291=Graph!G$1*1000,AE311+Graph!G$1*1000,AC312))</f>
        <v>52800000</v>
      </c>
      <c r="AF312" s="3">
        <f t="shared" si="11"/>
        <v>52800000</v>
      </c>
      <c r="AG312" s="3">
        <f t="shared" si="26"/>
        <v>50160000</v>
      </c>
      <c r="AH312" s="3" t="e">
        <f t="shared" si="3"/>
        <v>#N/A</v>
      </c>
      <c r="AM312" s="6">
        <v>14600000</v>
      </c>
      <c r="AN312" s="6">
        <v>31800000</v>
      </c>
      <c r="AO312" s="6">
        <v>52800000</v>
      </c>
    </row>
    <row r="313" spans="1:41" ht="15.75" customHeight="1" x14ac:dyDescent="0.25">
      <c r="A313" s="1">
        <v>44489</v>
      </c>
      <c r="B313" s="2">
        <f t="shared" si="0"/>
        <v>236</v>
      </c>
      <c r="C313" s="7"/>
      <c r="D313" s="2" t="e">
        <f t="shared" si="12"/>
        <v>#N/A</v>
      </c>
      <c r="E313" s="2" t="e">
        <f t="shared" si="22"/>
        <v>#N/A</v>
      </c>
      <c r="F313" s="2">
        <v>786673.15868590772</v>
      </c>
      <c r="G313" s="2">
        <f t="shared" si="23"/>
        <v>396582.14285714284</v>
      </c>
      <c r="H313" s="2">
        <f t="shared" si="13"/>
        <v>113275433.71428633</v>
      </c>
      <c r="I313" s="7"/>
      <c r="J313" s="2" t="e">
        <f t="shared" si="14"/>
        <v>#N/A</v>
      </c>
      <c r="K313" s="2" t="e">
        <f t="shared" si="24"/>
        <v>#N/A</v>
      </c>
      <c r="L313" s="2">
        <f t="array" ref="L313">IF(COUNT($C314)=0,IF(COUNT($C313)=1,I313,SUM(L312+LOOKUP(2,1/(ISNUMBER($K$1:$K$194)),$K$1:$K$194))),I313)</f>
        <v>6295424.285714305</v>
      </c>
      <c r="M313" s="8" t="e">
        <f t="shared" si="27"/>
        <v>#N/A</v>
      </c>
      <c r="N313" s="2" t="e">
        <f t="shared" si="15"/>
        <v>#N/A</v>
      </c>
      <c r="O313" s="2" t="e">
        <f t="shared" si="25"/>
        <v>#N/A</v>
      </c>
      <c r="P313" s="2">
        <v>872987.63703335822</v>
      </c>
      <c r="Q313" s="2">
        <f>IF(P313&gt;Graph!$G$1*1000,Graph!$G$1*1000,P313)</f>
        <v>420000</v>
      </c>
      <c r="R313" s="2">
        <f t="shared" si="16"/>
        <v>119570858</v>
      </c>
      <c r="S313" s="2">
        <f t="shared" si="17"/>
        <v>396582.14285714924</v>
      </c>
      <c r="T313" s="2">
        <f t="shared" si="18"/>
        <v>23417.857142857276</v>
      </c>
      <c r="U313" s="2">
        <f t="shared" si="19"/>
        <v>420000</v>
      </c>
      <c r="V313" s="2">
        <f t="shared" si="28"/>
        <v>79962533.714285791</v>
      </c>
      <c r="W313" s="2">
        <f t="shared" si="20"/>
        <v>396582.14285714924</v>
      </c>
      <c r="X313" s="2">
        <f t="shared" si="6"/>
        <v>23417.857142850757</v>
      </c>
      <c r="Y313" s="2">
        <f t="shared" si="7"/>
        <v>39608324.285714254</v>
      </c>
      <c r="Z313" s="2" t="str">
        <f t="shared" si="8"/>
        <v>MEEP</v>
      </c>
      <c r="AA313" s="2">
        <f>IF(Z313="HERE",Y313,AA312+Graph!$G$1*1000)</f>
        <v>82835777.857142955</v>
      </c>
      <c r="AB313" s="2">
        <f t="shared" si="21"/>
        <v>420000</v>
      </c>
      <c r="AC313" s="2">
        <f t="shared" si="9"/>
        <v>36338497.999999955</v>
      </c>
      <c r="AD313" s="3">
        <f t="shared" si="10"/>
        <v>52800000</v>
      </c>
      <c r="AE313" s="2">
        <f>IF(AE311&gt;=52800000,52800000,IF(AB292=Graph!G$1*1000,AE312+Graph!G$1*1000,AC313))</f>
        <v>52800000</v>
      </c>
      <c r="AF313" s="3">
        <f t="shared" si="11"/>
        <v>52800000</v>
      </c>
      <c r="AG313" s="3">
        <f t="shared" si="26"/>
        <v>50160000</v>
      </c>
      <c r="AH313" s="3" t="e">
        <f t="shared" si="3"/>
        <v>#N/A</v>
      </c>
      <c r="AM313" s="6">
        <v>14600000</v>
      </c>
      <c r="AN313" s="6">
        <v>31800000</v>
      </c>
      <c r="AO313" s="6">
        <v>52800000</v>
      </c>
    </row>
    <row r="314" spans="1:41" ht="15.75" customHeight="1" x14ac:dyDescent="0.25">
      <c r="A314" s="1">
        <v>44490</v>
      </c>
      <c r="B314" s="2">
        <f t="shared" si="0"/>
        <v>237</v>
      </c>
      <c r="C314" s="7"/>
      <c r="D314" s="2" t="e">
        <f t="shared" si="12"/>
        <v>#N/A</v>
      </c>
      <c r="E314" s="2" t="e">
        <f t="shared" si="22"/>
        <v>#N/A</v>
      </c>
      <c r="F314" s="2">
        <v>788274.3805873543</v>
      </c>
      <c r="G314" s="2">
        <f t="shared" si="23"/>
        <v>396582.14285714284</v>
      </c>
      <c r="H314" s="2">
        <f t="shared" si="13"/>
        <v>113672015.85714348</v>
      </c>
      <c r="I314" s="7"/>
      <c r="J314" s="2" t="e">
        <f t="shared" si="14"/>
        <v>#N/A</v>
      </c>
      <c r="K314" s="2" t="e">
        <f t="shared" si="24"/>
        <v>#N/A</v>
      </c>
      <c r="L314" s="2">
        <f t="array" ref="L314">IF(COUNT($C315)=0,IF(COUNT($C314)=1,I314,SUM(L313+LOOKUP(2,1/(ISNUMBER($K$1:$K$194)),$K$1:$K$194))),I314)</f>
        <v>6318842.1428571623</v>
      </c>
      <c r="M314" s="8" t="e">
        <f t="shared" si="27"/>
        <v>#N/A</v>
      </c>
      <c r="N314" s="2" t="e">
        <f t="shared" si="15"/>
        <v>#N/A</v>
      </c>
      <c r="O314" s="2" t="e">
        <f t="shared" si="25"/>
        <v>#N/A</v>
      </c>
      <c r="P314" s="2">
        <v>874902.53078646958</v>
      </c>
      <c r="Q314" s="2">
        <f>IF(P314&gt;Graph!$G$1*1000,Graph!$G$1*1000,P314)</f>
        <v>420000</v>
      </c>
      <c r="R314" s="2">
        <f t="shared" si="16"/>
        <v>119990858</v>
      </c>
      <c r="S314" s="2">
        <f t="shared" si="17"/>
        <v>396582.14285714924</v>
      </c>
      <c r="T314" s="2">
        <f t="shared" si="18"/>
        <v>23417.857142857276</v>
      </c>
      <c r="U314" s="2">
        <f t="shared" si="19"/>
        <v>420000</v>
      </c>
      <c r="V314" s="2">
        <f t="shared" si="28"/>
        <v>80359115.85714294</v>
      </c>
      <c r="W314" s="2">
        <f t="shared" si="20"/>
        <v>396582.14285714924</v>
      </c>
      <c r="X314" s="2">
        <f t="shared" si="6"/>
        <v>23417.857142850757</v>
      </c>
      <c r="Y314" s="2">
        <f t="shared" si="7"/>
        <v>39631742.142857105</v>
      </c>
      <c r="Z314" s="2" t="str">
        <f t="shared" si="8"/>
        <v>MEEP</v>
      </c>
      <c r="AA314" s="2">
        <f>IF(Z314="HERE",Y314,AA313+Graph!$G$1*1000)</f>
        <v>83255777.857142955</v>
      </c>
      <c r="AB314" s="2">
        <f t="shared" si="21"/>
        <v>420000</v>
      </c>
      <c r="AC314" s="2">
        <f t="shared" si="9"/>
        <v>36338497.999999955</v>
      </c>
      <c r="AD314" s="3">
        <f t="shared" si="10"/>
        <v>52800000</v>
      </c>
      <c r="AE314" s="2">
        <f>IF(AE312&gt;=52800000,52800000,IF(AB293=Graph!G$1*1000,AE313+Graph!G$1*1000,AC314))</f>
        <v>52800000</v>
      </c>
      <c r="AF314" s="3">
        <f t="shared" si="11"/>
        <v>52800000</v>
      </c>
      <c r="AG314" s="3">
        <f t="shared" si="26"/>
        <v>50160000</v>
      </c>
      <c r="AH314" s="3" t="e">
        <f t="shared" si="3"/>
        <v>#N/A</v>
      </c>
      <c r="AM314" s="6">
        <v>14600000</v>
      </c>
      <c r="AN314" s="6">
        <v>31800000</v>
      </c>
      <c r="AO314" s="6">
        <v>52800000</v>
      </c>
    </row>
    <row r="315" spans="1:41" ht="15.75" customHeight="1" x14ac:dyDescent="0.25">
      <c r="A315" s="1">
        <v>44491</v>
      </c>
      <c r="B315" s="2">
        <f t="shared" si="0"/>
        <v>238</v>
      </c>
      <c r="C315" s="7"/>
      <c r="D315" s="2" t="e">
        <f t="shared" si="12"/>
        <v>#N/A</v>
      </c>
      <c r="E315" s="2" t="e">
        <f t="shared" si="22"/>
        <v>#N/A</v>
      </c>
      <c r="F315" s="2">
        <v>789875.60248880088</v>
      </c>
      <c r="G315" s="2">
        <f t="shared" si="23"/>
        <v>396582.14285714284</v>
      </c>
      <c r="H315" s="2">
        <f t="shared" si="13"/>
        <v>114068598.00000063</v>
      </c>
      <c r="I315" s="7"/>
      <c r="J315" s="2" t="e">
        <f t="shared" si="14"/>
        <v>#N/A</v>
      </c>
      <c r="K315" s="2" t="e">
        <f t="shared" si="24"/>
        <v>#N/A</v>
      </c>
      <c r="L315" s="2">
        <f t="array" ref="L315">IF(COUNT($C316)=0,IF(COUNT($C315)=1,I315,SUM(L314+LOOKUP(2,1/(ISNUMBER($K$1:$K$194)),$K$1:$K$194))),I315)</f>
        <v>6342260.0000000196</v>
      </c>
      <c r="M315" s="8" t="e">
        <f t="shared" si="27"/>
        <v>#N/A</v>
      </c>
      <c r="N315" s="2" t="e">
        <f t="shared" si="15"/>
        <v>#N/A</v>
      </c>
      <c r="O315" s="2" t="e">
        <f t="shared" si="25"/>
        <v>#N/A</v>
      </c>
      <c r="P315" s="2">
        <v>876817.42453958094</v>
      </c>
      <c r="Q315" s="2">
        <f>IF(P315&gt;Graph!$G$1*1000,Graph!$G$1*1000,P315)</f>
        <v>420000</v>
      </c>
      <c r="R315" s="2">
        <f t="shared" si="16"/>
        <v>120410858</v>
      </c>
      <c r="S315" s="2">
        <f t="shared" si="17"/>
        <v>396582.14285714924</v>
      </c>
      <c r="T315" s="2">
        <f t="shared" si="18"/>
        <v>23417.857142857276</v>
      </c>
      <c r="U315" s="2">
        <f t="shared" si="19"/>
        <v>420000</v>
      </c>
      <c r="V315" s="2">
        <f t="shared" si="28"/>
        <v>80755698.000000089</v>
      </c>
      <c r="W315" s="2">
        <f t="shared" si="20"/>
        <v>396582.14285714924</v>
      </c>
      <c r="X315" s="2">
        <f t="shared" si="6"/>
        <v>23417.857142850757</v>
      </c>
      <c r="Y315" s="2">
        <f t="shared" si="7"/>
        <v>39655159.999999955</v>
      </c>
      <c r="Z315" s="2" t="str">
        <f t="shared" si="8"/>
        <v>MEEP</v>
      </c>
      <c r="AA315" s="2">
        <f>IF(Z315="HERE",Y315,AA314+Graph!$G$1*1000)</f>
        <v>83675777.857142955</v>
      </c>
      <c r="AB315" s="2">
        <f t="shared" si="21"/>
        <v>420000</v>
      </c>
      <c r="AC315" s="2">
        <f t="shared" si="9"/>
        <v>36338497.999999955</v>
      </c>
      <c r="AD315" s="3">
        <f t="shared" si="10"/>
        <v>52800000</v>
      </c>
      <c r="AE315" s="2">
        <f>IF(AE313&gt;=52800000,52800000,IF(AB294=Graph!G$1*1000,AE314+Graph!G$1*1000,AC315))</f>
        <v>52800000</v>
      </c>
      <c r="AF315" s="3">
        <f t="shared" si="11"/>
        <v>52800000</v>
      </c>
      <c r="AG315" s="3">
        <f t="shared" si="26"/>
        <v>50160000</v>
      </c>
      <c r="AH315" s="3" t="e">
        <f t="shared" si="3"/>
        <v>#N/A</v>
      </c>
      <c r="AM315" s="6">
        <v>14600000</v>
      </c>
      <c r="AN315" s="6">
        <v>31800000</v>
      </c>
      <c r="AO315" s="6">
        <v>52800000</v>
      </c>
    </row>
    <row r="316" spans="1:41" ht="15.75" customHeight="1" x14ac:dyDescent="0.25">
      <c r="A316" s="1">
        <v>44492</v>
      </c>
      <c r="B316" s="2">
        <f t="shared" si="0"/>
        <v>239</v>
      </c>
      <c r="C316" s="7"/>
      <c r="D316" s="2" t="e">
        <f t="shared" si="12"/>
        <v>#N/A</v>
      </c>
      <c r="E316" s="2" t="e">
        <f t="shared" si="22"/>
        <v>#N/A</v>
      </c>
      <c r="F316" s="2">
        <v>791476.82439024746</v>
      </c>
      <c r="G316" s="2">
        <f t="shared" si="23"/>
        <v>396582.14285714284</v>
      </c>
      <c r="H316" s="2">
        <f t="shared" si="13"/>
        <v>114465180.14285778</v>
      </c>
      <c r="I316" s="7"/>
      <c r="J316" s="2" t="e">
        <f t="shared" si="14"/>
        <v>#N/A</v>
      </c>
      <c r="K316" s="2" t="e">
        <f t="shared" si="24"/>
        <v>#N/A</v>
      </c>
      <c r="L316" s="2">
        <f t="array" ref="L316">IF(COUNT($C317)=0,IF(COUNT($C316)=1,I316,SUM(L315+LOOKUP(2,1/(ISNUMBER($K$1:$K$194)),$K$1:$K$194))),I316)</f>
        <v>6365677.8571428768</v>
      </c>
      <c r="M316" s="8" t="e">
        <f t="shared" si="27"/>
        <v>#N/A</v>
      </c>
      <c r="N316" s="2" t="e">
        <f t="shared" si="15"/>
        <v>#N/A</v>
      </c>
      <c r="O316" s="2" t="e">
        <f t="shared" si="25"/>
        <v>#N/A</v>
      </c>
      <c r="P316" s="2">
        <v>878732.3182926923</v>
      </c>
      <c r="Q316" s="2">
        <f>IF(P316&gt;Graph!$G$1*1000,Graph!$G$1*1000,P316)</f>
        <v>420000</v>
      </c>
      <c r="R316" s="2">
        <f t="shared" si="16"/>
        <v>120830858</v>
      </c>
      <c r="S316" s="2">
        <f t="shared" si="17"/>
        <v>396582.14285714924</v>
      </c>
      <c r="T316" s="2">
        <f t="shared" si="18"/>
        <v>23417.857142857276</v>
      </c>
      <c r="U316" s="2">
        <f t="shared" si="19"/>
        <v>420000</v>
      </c>
      <c r="V316" s="2">
        <f t="shared" si="28"/>
        <v>81152280.142857239</v>
      </c>
      <c r="W316" s="2">
        <f t="shared" si="20"/>
        <v>396582.14285714924</v>
      </c>
      <c r="X316" s="2">
        <f t="shared" si="6"/>
        <v>23417.857142850757</v>
      </c>
      <c r="Y316" s="2">
        <f t="shared" si="7"/>
        <v>39678577.857142806</v>
      </c>
      <c r="Z316" s="2" t="str">
        <f t="shared" si="8"/>
        <v>MEEP</v>
      </c>
      <c r="AA316" s="2">
        <f>IF(Z316="HERE",Y316,AA315+Graph!$G$1*1000)</f>
        <v>84095777.857142955</v>
      </c>
      <c r="AB316" s="2">
        <f t="shared" si="21"/>
        <v>420000</v>
      </c>
      <c r="AC316" s="2">
        <f t="shared" si="9"/>
        <v>36338497.999999955</v>
      </c>
      <c r="AD316" s="3">
        <f t="shared" si="10"/>
        <v>52800000</v>
      </c>
      <c r="AE316" s="2">
        <f>IF(AE314&gt;=52800000,52800000,IF(AB295=Graph!G$1*1000,AE315+Graph!G$1*1000,AC316))</f>
        <v>52800000</v>
      </c>
      <c r="AF316" s="3">
        <f t="shared" si="11"/>
        <v>52800000</v>
      </c>
      <c r="AG316" s="3">
        <f t="shared" si="26"/>
        <v>50160000</v>
      </c>
      <c r="AH316" s="3" t="e">
        <f t="shared" si="3"/>
        <v>#N/A</v>
      </c>
      <c r="AM316" s="6">
        <v>14600000</v>
      </c>
      <c r="AN316" s="6">
        <v>31800000</v>
      </c>
      <c r="AO316" s="6">
        <v>52800000</v>
      </c>
    </row>
    <row r="317" spans="1:41" ht="15.75" customHeight="1" x14ac:dyDescent="0.25">
      <c r="A317" s="1">
        <v>44493</v>
      </c>
      <c r="B317" s="2">
        <f t="shared" si="0"/>
        <v>240</v>
      </c>
      <c r="C317" s="7"/>
      <c r="D317" s="2" t="e">
        <f t="shared" si="12"/>
        <v>#N/A</v>
      </c>
      <c r="E317" s="2" t="e">
        <f t="shared" si="22"/>
        <v>#N/A</v>
      </c>
      <c r="F317" s="2">
        <v>793078.04629167914</v>
      </c>
      <c r="G317" s="2">
        <f t="shared" si="23"/>
        <v>396582.14285714284</v>
      </c>
      <c r="H317" s="2">
        <f t="shared" si="13"/>
        <v>114861762.28571492</v>
      </c>
      <c r="I317" s="7"/>
      <c r="J317" s="2" t="e">
        <f t="shared" si="14"/>
        <v>#N/A</v>
      </c>
      <c r="K317" s="2" t="e">
        <f t="shared" si="24"/>
        <v>#N/A</v>
      </c>
      <c r="L317" s="2">
        <f t="array" ref="L317">IF(COUNT($C318)=0,IF(COUNT($C317)=1,I317,SUM(L316+LOOKUP(2,1/(ISNUMBER($K$1:$K$194)),$K$1:$K$194))),I317)</f>
        <v>6389095.7142857341</v>
      </c>
      <c r="M317" s="8" t="e">
        <f t="shared" si="27"/>
        <v>#N/A</v>
      </c>
      <c r="N317" s="2" t="e">
        <f t="shared" si="15"/>
        <v>#N/A</v>
      </c>
      <c r="O317" s="2" t="e">
        <f t="shared" si="25"/>
        <v>#N/A</v>
      </c>
      <c r="P317" s="2">
        <v>880647.21204580367</v>
      </c>
      <c r="Q317" s="2">
        <f>IF(P317&gt;Graph!$G$1*1000,Graph!$G$1*1000,P317)</f>
        <v>420000</v>
      </c>
      <c r="R317" s="2">
        <f t="shared" si="16"/>
        <v>121250858</v>
      </c>
      <c r="S317" s="2">
        <f t="shared" si="17"/>
        <v>396582.14285714924</v>
      </c>
      <c r="T317" s="2">
        <f t="shared" si="18"/>
        <v>23417.857142857276</v>
      </c>
      <c r="U317" s="2">
        <f t="shared" si="19"/>
        <v>420000</v>
      </c>
      <c r="V317" s="2">
        <f t="shared" si="28"/>
        <v>81548862.285714388</v>
      </c>
      <c r="W317" s="2">
        <f t="shared" si="20"/>
        <v>396582.14285714924</v>
      </c>
      <c r="X317" s="2">
        <f t="shared" si="6"/>
        <v>23417.857142850757</v>
      </c>
      <c r="Y317" s="2">
        <f t="shared" si="7"/>
        <v>39701995.714285657</v>
      </c>
      <c r="Z317" s="2" t="str">
        <f t="shared" si="8"/>
        <v>MEEP</v>
      </c>
      <c r="AA317" s="2">
        <f>IF(Z317="HERE",Y317,AA316+Graph!$G$1*1000)</f>
        <v>84515777.857142955</v>
      </c>
      <c r="AB317" s="2">
        <f t="shared" si="21"/>
        <v>420000</v>
      </c>
      <c r="AC317" s="2">
        <f t="shared" si="9"/>
        <v>36338497.999999955</v>
      </c>
      <c r="AD317" s="3">
        <f t="shared" si="10"/>
        <v>52800000</v>
      </c>
      <c r="AE317" s="2">
        <f>IF(AE315&gt;=52800000,52800000,IF(AB296=Graph!G$1*1000,AE316+Graph!G$1*1000,AC317))</f>
        <v>52800000</v>
      </c>
      <c r="AF317" s="3">
        <f t="shared" si="11"/>
        <v>52800000</v>
      </c>
      <c r="AG317" s="3">
        <f t="shared" si="26"/>
        <v>50160000</v>
      </c>
      <c r="AH317" s="3" t="e">
        <f t="shared" si="3"/>
        <v>#N/A</v>
      </c>
      <c r="AM317" s="6">
        <v>14600000</v>
      </c>
      <c r="AN317" s="6">
        <v>31800000</v>
      </c>
      <c r="AO317" s="6">
        <v>52800000</v>
      </c>
    </row>
    <row r="318" spans="1:41" ht="15.75" customHeight="1" x14ac:dyDescent="0.25">
      <c r="A318" s="1">
        <v>44494</v>
      </c>
      <c r="B318" s="2">
        <f t="shared" si="0"/>
        <v>241</v>
      </c>
      <c r="C318" s="7"/>
      <c r="D318" s="2" t="e">
        <f t="shared" si="12"/>
        <v>#N/A</v>
      </c>
      <c r="E318" s="2" t="e">
        <f t="shared" si="22"/>
        <v>#N/A</v>
      </c>
      <c r="F318" s="2">
        <v>794679.26819312572</v>
      </c>
      <c r="G318" s="2">
        <f t="shared" si="23"/>
        <v>396582.14285714284</v>
      </c>
      <c r="H318" s="2">
        <f t="shared" si="13"/>
        <v>115258344.42857207</v>
      </c>
      <c r="I318" s="7"/>
      <c r="J318" s="2" t="e">
        <f t="shared" si="14"/>
        <v>#N/A</v>
      </c>
      <c r="K318" s="2" t="e">
        <f t="shared" si="24"/>
        <v>#N/A</v>
      </c>
      <c r="L318" s="2">
        <f t="array" ref="L318">IF(COUNT($C319)=0,IF(COUNT($C318)=1,I318,SUM(L317+LOOKUP(2,1/(ISNUMBER($K$1:$K$194)),$K$1:$K$194))),I318)</f>
        <v>6412513.5714285914</v>
      </c>
      <c r="M318" s="8" t="e">
        <f t="shared" si="27"/>
        <v>#N/A</v>
      </c>
      <c r="N318" s="2" t="e">
        <f t="shared" si="15"/>
        <v>#N/A</v>
      </c>
      <c r="O318" s="2" t="e">
        <f t="shared" si="25"/>
        <v>#N/A</v>
      </c>
      <c r="P318" s="2">
        <v>882562.10579891503</v>
      </c>
      <c r="Q318" s="2">
        <f>IF(P318&gt;Graph!$G$1*1000,Graph!$G$1*1000,P318)</f>
        <v>420000</v>
      </c>
      <c r="R318" s="2">
        <f t="shared" si="16"/>
        <v>121670858</v>
      </c>
      <c r="S318" s="2">
        <f t="shared" si="17"/>
        <v>396582.14285714924</v>
      </c>
      <c r="T318" s="2">
        <f t="shared" si="18"/>
        <v>23417.857142857276</v>
      </c>
      <c r="U318" s="2">
        <f t="shared" si="19"/>
        <v>420000</v>
      </c>
      <c r="V318" s="2">
        <f t="shared" si="28"/>
        <v>81945444.428571537</v>
      </c>
      <c r="W318" s="2">
        <f t="shared" si="20"/>
        <v>396582.14285714924</v>
      </c>
      <c r="X318" s="2">
        <f t="shared" si="6"/>
        <v>23417.857142850757</v>
      </c>
      <c r="Y318" s="2">
        <f t="shared" si="7"/>
        <v>39725413.571428508</v>
      </c>
      <c r="Z318" s="2" t="str">
        <f t="shared" si="8"/>
        <v>MEEP</v>
      </c>
      <c r="AA318" s="2">
        <f>IF(Z318="HERE",Y318,AA317+Graph!$G$1*1000)</f>
        <v>84935777.857142955</v>
      </c>
      <c r="AB318" s="2">
        <f t="shared" si="21"/>
        <v>420000</v>
      </c>
      <c r="AC318" s="2">
        <f t="shared" si="9"/>
        <v>36338497.999999955</v>
      </c>
      <c r="AD318" s="3">
        <f t="shared" si="10"/>
        <v>52800000</v>
      </c>
      <c r="AE318" s="2">
        <f>IF(AE316&gt;=52800000,52800000,IF(AB297=Graph!G$1*1000,AE317+Graph!G$1*1000,AC318))</f>
        <v>52800000</v>
      </c>
      <c r="AF318" s="3">
        <f t="shared" si="11"/>
        <v>52800000</v>
      </c>
      <c r="AG318" s="3">
        <f t="shared" si="26"/>
        <v>50160000</v>
      </c>
      <c r="AH318" s="3" t="e">
        <f t="shared" si="3"/>
        <v>#N/A</v>
      </c>
      <c r="AM318" s="6">
        <v>14600000</v>
      </c>
      <c r="AN318" s="6">
        <v>31800000</v>
      </c>
      <c r="AO318" s="6">
        <v>52800000</v>
      </c>
    </row>
    <row r="319" spans="1:41" ht="15.75" customHeight="1" x14ac:dyDescent="0.25">
      <c r="A319" s="1">
        <v>44495</v>
      </c>
      <c r="B319" s="2">
        <f t="shared" si="0"/>
        <v>242</v>
      </c>
      <c r="C319" s="7"/>
      <c r="D319" s="2" t="e">
        <f t="shared" si="12"/>
        <v>#N/A</v>
      </c>
      <c r="E319" s="2" t="e">
        <f t="shared" si="22"/>
        <v>#N/A</v>
      </c>
      <c r="F319" s="2">
        <v>796280.49009457231</v>
      </c>
      <c r="G319" s="2">
        <f t="shared" si="23"/>
        <v>396582.14285714284</v>
      </c>
      <c r="H319" s="2">
        <f t="shared" si="13"/>
        <v>115654926.57142922</v>
      </c>
      <c r="I319" s="7"/>
      <c r="J319" s="2" t="e">
        <f t="shared" si="14"/>
        <v>#N/A</v>
      </c>
      <c r="K319" s="2" t="e">
        <f t="shared" si="24"/>
        <v>#N/A</v>
      </c>
      <c r="L319" s="2">
        <f t="array" ref="L319">IF(COUNT($C320)=0,IF(COUNT($C319)=1,I319,SUM(L318+LOOKUP(2,1/(ISNUMBER($K$1:$K$194)),$K$1:$K$194))),I319)</f>
        <v>6435931.4285714487</v>
      </c>
      <c r="M319" s="8" t="e">
        <f t="shared" si="27"/>
        <v>#N/A</v>
      </c>
      <c r="N319" s="2" t="e">
        <f t="shared" si="15"/>
        <v>#N/A</v>
      </c>
      <c r="O319" s="2" t="e">
        <f t="shared" si="25"/>
        <v>#N/A</v>
      </c>
      <c r="P319" s="2">
        <v>884476.99955202639</v>
      </c>
      <c r="Q319" s="2">
        <f>IF(P319&gt;Graph!$G$1*1000,Graph!$G$1*1000,P319)</f>
        <v>420000</v>
      </c>
      <c r="R319" s="2">
        <f t="shared" si="16"/>
        <v>122090858</v>
      </c>
      <c r="S319" s="2">
        <f t="shared" si="17"/>
        <v>396582.14285714924</v>
      </c>
      <c r="T319" s="2">
        <f t="shared" si="18"/>
        <v>23417.857142857276</v>
      </c>
      <c r="U319" s="2">
        <f t="shared" si="19"/>
        <v>420000</v>
      </c>
      <c r="V319" s="2">
        <f t="shared" si="28"/>
        <v>82342026.571428686</v>
      </c>
      <c r="W319" s="2">
        <f t="shared" si="20"/>
        <v>396582.14285714924</v>
      </c>
      <c r="X319" s="2">
        <f t="shared" si="6"/>
        <v>23417.857142850757</v>
      </c>
      <c r="Y319" s="2">
        <f t="shared" si="7"/>
        <v>39748831.428571358</v>
      </c>
      <c r="Z319" s="2" t="str">
        <f t="shared" si="8"/>
        <v>MEEP</v>
      </c>
      <c r="AA319" s="2">
        <f>IF(Z319="HERE",Y319,AA318+Graph!$G$1*1000)</f>
        <v>85355777.857142955</v>
      </c>
      <c r="AB319" s="2">
        <f t="shared" si="21"/>
        <v>420000</v>
      </c>
      <c r="AC319" s="2">
        <f t="shared" si="9"/>
        <v>36338497.999999955</v>
      </c>
      <c r="AD319" s="3">
        <f t="shared" si="10"/>
        <v>52800000</v>
      </c>
      <c r="AE319" s="2">
        <f>IF(AE317&gt;=52800000,52800000,IF(AB298=Graph!G$1*1000,AE318+Graph!G$1*1000,AC319))</f>
        <v>52800000</v>
      </c>
      <c r="AF319" s="3">
        <f t="shared" si="11"/>
        <v>52800000</v>
      </c>
      <c r="AG319" s="3">
        <f t="shared" si="26"/>
        <v>50160000</v>
      </c>
      <c r="AH319" s="3" t="e">
        <f t="shared" si="3"/>
        <v>#N/A</v>
      </c>
      <c r="AM319" s="6">
        <v>14600000</v>
      </c>
      <c r="AN319" s="6">
        <v>31800000</v>
      </c>
      <c r="AO319" s="6">
        <v>52800000</v>
      </c>
    </row>
    <row r="320" spans="1:41" ht="15.75" customHeight="1" x14ac:dyDescent="0.25">
      <c r="A320" s="1">
        <v>44496</v>
      </c>
      <c r="B320" s="2">
        <f t="shared" si="0"/>
        <v>243</v>
      </c>
      <c r="C320" s="7"/>
      <c r="D320" s="2" t="e">
        <f t="shared" si="12"/>
        <v>#N/A</v>
      </c>
      <c r="E320" s="2" t="e">
        <f t="shared" si="22"/>
        <v>#N/A</v>
      </c>
      <c r="F320" s="2">
        <v>797881.71199601889</v>
      </c>
      <c r="G320" s="2">
        <f t="shared" si="23"/>
        <v>396582.14285714284</v>
      </c>
      <c r="H320" s="2">
        <f t="shared" si="13"/>
        <v>116051508.71428637</v>
      </c>
      <c r="I320" s="7"/>
      <c r="J320" s="2" t="e">
        <f t="shared" si="14"/>
        <v>#N/A</v>
      </c>
      <c r="K320" s="2" t="e">
        <f t="shared" si="24"/>
        <v>#N/A</v>
      </c>
      <c r="L320" s="2">
        <f t="array" ref="L320">IF(COUNT($C321)=0,IF(COUNT($C320)=1,I320,SUM(L319+LOOKUP(2,1/(ISNUMBER($K$1:$K$194)),$K$1:$K$194))),I320)</f>
        <v>6459349.2857143059</v>
      </c>
      <c r="M320" s="8" t="e">
        <f t="shared" si="27"/>
        <v>#N/A</v>
      </c>
      <c r="N320" s="2" t="e">
        <f t="shared" si="15"/>
        <v>#N/A</v>
      </c>
      <c r="O320" s="2" t="e">
        <f t="shared" si="25"/>
        <v>#N/A</v>
      </c>
      <c r="P320" s="2">
        <v>886391.89330513775</v>
      </c>
      <c r="Q320" s="2">
        <f>IF(P320&gt;Graph!$G$1*1000,Graph!$G$1*1000,P320)</f>
        <v>420000</v>
      </c>
      <c r="R320" s="2">
        <f t="shared" si="16"/>
        <v>122510858</v>
      </c>
      <c r="S320" s="2">
        <f t="shared" si="17"/>
        <v>396582.14285714924</v>
      </c>
      <c r="T320" s="2">
        <f t="shared" si="18"/>
        <v>23417.857142857276</v>
      </c>
      <c r="U320" s="2">
        <f t="shared" si="19"/>
        <v>420000</v>
      </c>
      <c r="V320" s="2">
        <f t="shared" si="28"/>
        <v>82738608.714285836</v>
      </c>
      <c r="W320" s="2">
        <f t="shared" si="20"/>
        <v>396582.14285714924</v>
      </c>
      <c r="X320" s="2">
        <f t="shared" si="6"/>
        <v>23417.857142850757</v>
      </c>
      <c r="Y320" s="2">
        <f t="shared" si="7"/>
        <v>39772249.285714209</v>
      </c>
      <c r="Z320" s="2" t="str">
        <f t="shared" si="8"/>
        <v>MEEP</v>
      </c>
      <c r="AA320" s="2">
        <f>IF(Z320="HERE",Y320,AA319+Graph!$G$1*1000)</f>
        <v>85775777.857142955</v>
      </c>
      <c r="AB320" s="2">
        <f t="shared" si="21"/>
        <v>420000</v>
      </c>
      <c r="AC320" s="2">
        <f t="shared" si="9"/>
        <v>36338497.999999955</v>
      </c>
      <c r="AD320" s="3">
        <f t="shared" si="10"/>
        <v>52800000</v>
      </c>
      <c r="AE320" s="2">
        <f>IF(AE318&gt;=52800000,52800000,IF(AB299=Graph!G$1*1000,AE319+Graph!G$1*1000,AC320))</f>
        <v>52800000</v>
      </c>
      <c r="AF320" s="3">
        <f t="shared" si="11"/>
        <v>52800000</v>
      </c>
      <c r="AG320" s="3">
        <f t="shared" si="26"/>
        <v>50160000</v>
      </c>
      <c r="AH320" s="3" t="e">
        <f t="shared" si="3"/>
        <v>#N/A</v>
      </c>
      <c r="AM320" s="6">
        <v>14600000</v>
      </c>
      <c r="AN320" s="6">
        <v>31800000</v>
      </c>
      <c r="AO320" s="6">
        <v>52800000</v>
      </c>
    </row>
    <row r="321" spans="1:41" ht="15.75" customHeight="1" x14ac:dyDescent="0.25">
      <c r="A321" s="1">
        <v>44497</v>
      </c>
      <c r="B321" s="2">
        <f t="shared" si="0"/>
        <v>244</v>
      </c>
      <c r="C321" s="7"/>
      <c r="D321" s="2" t="e">
        <f t="shared" si="12"/>
        <v>#N/A</v>
      </c>
      <c r="E321" s="2" t="e">
        <f t="shared" si="22"/>
        <v>#N/A</v>
      </c>
      <c r="F321" s="2">
        <v>799482.93389745057</v>
      </c>
      <c r="G321" s="2">
        <f t="shared" si="23"/>
        <v>396582.14285714284</v>
      </c>
      <c r="H321" s="2">
        <f t="shared" si="13"/>
        <v>116448090.85714352</v>
      </c>
      <c r="I321" s="7"/>
      <c r="J321" s="2" t="e">
        <f t="shared" si="14"/>
        <v>#N/A</v>
      </c>
      <c r="K321" s="2" t="e">
        <f t="shared" si="24"/>
        <v>#N/A</v>
      </c>
      <c r="L321" s="2">
        <f t="array" ref="L321">IF(COUNT($C322)=0,IF(COUNT($C321)=1,I321,SUM(L320+LOOKUP(2,1/(ISNUMBER($K$1:$K$194)),$K$1:$K$194))),I321)</f>
        <v>6482767.1428571632</v>
      </c>
      <c r="M321" s="8" t="e">
        <f t="shared" si="27"/>
        <v>#N/A</v>
      </c>
      <c r="N321" s="2" t="e">
        <f t="shared" si="15"/>
        <v>#N/A</v>
      </c>
      <c r="O321" s="2" t="e">
        <f t="shared" si="25"/>
        <v>#N/A</v>
      </c>
      <c r="P321" s="2">
        <v>888306.78705824912</v>
      </c>
      <c r="Q321" s="2">
        <f>IF(P321&gt;Graph!$G$1*1000,Graph!$G$1*1000,P321)</f>
        <v>420000</v>
      </c>
      <c r="R321" s="2">
        <f t="shared" si="16"/>
        <v>122930858</v>
      </c>
      <c r="S321" s="2">
        <f t="shared" si="17"/>
        <v>396582.14285714924</v>
      </c>
      <c r="T321" s="2">
        <f t="shared" si="18"/>
        <v>23417.857142857276</v>
      </c>
      <c r="U321" s="2">
        <f t="shared" si="19"/>
        <v>420000</v>
      </c>
      <c r="V321" s="2">
        <f t="shared" si="28"/>
        <v>83135190.857142985</v>
      </c>
      <c r="W321" s="2">
        <f t="shared" si="20"/>
        <v>396582.14285714924</v>
      </c>
      <c r="X321" s="2">
        <f t="shared" si="6"/>
        <v>23417.857142850757</v>
      </c>
      <c r="Y321" s="2">
        <f t="shared" si="7"/>
        <v>39795667.14285706</v>
      </c>
      <c r="Z321" s="2" t="str">
        <f t="shared" si="8"/>
        <v>MEEP</v>
      </c>
      <c r="AA321" s="2">
        <f>IF(Z321="HERE",Y321,AA320+Graph!$G$1*1000)</f>
        <v>86195777.857142955</v>
      </c>
      <c r="AB321" s="2">
        <f t="shared" si="21"/>
        <v>420000</v>
      </c>
      <c r="AC321" s="2">
        <f t="shared" si="9"/>
        <v>36338497.999999955</v>
      </c>
      <c r="AD321" s="3">
        <f t="shared" si="10"/>
        <v>52800000</v>
      </c>
      <c r="AE321" s="2">
        <f>IF(AE319&gt;=52800000,52800000,IF(AB300=Graph!G$1*1000,AE320+Graph!G$1*1000,AC321))</f>
        <v>52800000</v>
      </c>
      <c r="AF321" s="3">
        <f t="shared" si="11"/>
        <v>52800000</v>
      </c>
      <c r="AG321" s="3">
        <f t="shared" si="26"/>
        <v>50160000</v>
      </c>
      <c r="AH321" s="3" t="e">
        <f t="shared" si="3"/>
        <v>#N/A</v>
      </c>
      <c r="AM321" s="6">
        <v>14600000</v>
      </c>
      <c r="AN321" s="6">
        <v>31800000</v>
      </c>
      <c r="AO321" s="6">
        <v>52800000</v>
      </c>
    </row>
    <row r="322" spans="1:41" ht="15.75" customHeight="1" x14ac:dyDescent="0.25">
      <c r="A322" s="1">
        <v>44498</v>
      </c>
      <c r="B322" s="2">
        <f t="shared" si="0"/>
        <v>245</v>
      </c>
      <c r="C322" s="7"/>
      <c r="D322" s="2" t="e">
        <f t="shared" si="12"/>
        <v>#N/A</v>
      </c>
      <c r="E322" s="2" t="e">
        <f t="shared" si="22"/>
        <v>#N/A</v>
      </c>
      <c r="F322" s="2">
        <v>801084.15579889715</v>
      </c>
      <c r="G322" s="2">
        <f t="shared" si="23"/>
        <v>396582.14285714284</v>
      </c>
      <c r="H322" s="2">
        <f t="shared" si="13"/>
        <v>116844673.00000067</v>
      </c>
      <c r="I322" s="7"/>
      <c r="J322" s="2" t="e">
        <f t="shared" si="14"/>
        <v>#N/A</v>
      </c>
      <c r="K322" s="2" t="e">
        <f t="shared" si="24"/>
        <v>#N/A</v>
      </c>
      <c r="L322" s="2">
        <f t="array" ref="L322">IF(COUNT($C323)=0,IF(COUNT($C322)=1,I322,SUM(L321+LOOKUP(2,1/(ISNUMBER($K$1:$K$194)),$K$1:$K$194))),I322)</f>
        <v>6506185.0000000205</v>
      </c>
      <c r="M322" s="8" t="e">
        <f t="shared" si="27"/>
        <v>#N/A</v>
      </c>
      <c r="N322" s="2" t="e">
        <f t="shared" si="15"/>
        <v>#N/A</v>
      </c>
      <c r="O322" s="2" t="e">
        <f t="shared" si="25"/>
        <v>#N/A</v>
      </c>
      <c r="P322" s="2">
        <v>890221.68081136048</v>
      </c>
      <c r="Q322" s="2">
        <f>IF(P322&gt;Graph!$G$1*1000,Graph!$G$1*1000,P322)</f>
        <v>420000</v>
      </c>
      <c r="R322" s="2">
        <f t="shared" si="16"/>
        <v>123350858</v>
      </c>
      <c r="S322" s="2">
        <f t="shared" si="17"/>
        <v>396582.14285714924</v>
      </c>
      <c r="T322" s="2">
        <f t="shared" si="18"/>
        <v>23417.857142857276</v>
      </c>
      <c r="U322" s="2">
        <f t="shared" si="19"/>
        <v>420000</v>
      </c>
      <c r="V322" s="2">
        <f t="shared" si="28"/>
        <v>83531773.000000134</v>
      </c>
      <c r="W322" s="2">
        <f t="shared" si="20"/>
        <v>396582.14285714924</v>
      </c>
      <c r="X322" s="2">
        <f t="shared" si="6"/>
        <v>23417.857142850757</v>
      </c>
      <c r="Y322" s="2">
        <f t="shared" si="7"/>
        <v>39819084.999999911</v>
      </c>
      <c r="Z322" s="2" t="str">
        <f t="shared" si="8"/>
        <v>MEEP</v>
      </c>
      <c r="AA322" s="2">
        <f>IF(Z322="HERE",Y322,AA321+Graph!$G$1*1000)</f>
        <v>86615777.857142955</v>
      </c>
      <c r="AB322" s="2">
        <f t="shared" si="21"/>
        <v>420000</v>
      </c>
      <c r="AC322" s="2">
        <f t="shared" si="9"/>
        <v>36338497.999999955</v>
      </c>
      <c r="AD322" s="3">
        <f t="shared" si="10"/>
        <v>52800000</v>
      </c>
      <c r="AE322" s="2">
        <f>IF(AE320&gt;=52800000,52800000,IF(AB301=Graph!G$1*1000,AE321+Graph!G$1*1000,AC322))</f>
        <v>52800000</v>
      </c>
      <c r="AF322" s="3">
        <f t="shared" si="11"/>
        <v>52800000</v>
      </c>
      <c r="AG322" s="3">
        <f t="shared" si="26"/>
        <v>50160000</v>
      </c>
      <c r="AH322" s="3" t="e">
        <f t="shared" si="3"/>
        <v>#N/A</v>
      </c>
      <c r="AM322" s="6">
        <v>14600000</v>
      </c>
      <c r="AN322" s="6">
        <v>31800000</v>
      </c>
      <c r="AO322" s="6">
        <v>52800000</v>
      </c>
    </row>
    <row r="323" spans="1:41" ht="15.75" customHeight="1" x14ac:dyDescent="0.25">
      <c r="A323" s="1">
        <v>44499</v>
      </c>
      <c r="B323" s="2">
        <f t="shared" si="0"/>
        <v>246</v>
      </c>
      <c r="C323" s="7"/>
      <c r="D323" s="2" t="e">
        <f t="shared" si="12"/>
        <v>#N/A</v>
      </c>
      <c r="E323" s="2" t="e">
        <f t="shared" si="22"/>
        <v>#N/A</v>
      </c>
      <c r="F323" s="2">
        <v>802685.37770034373</v>
      </c>
      <c r="G323" s="2">
        <f t="shared" si="23"/>
        <v>396582.14285714284</v>
      </c>
      <c r="H323" s="2">
        <f t="shared" si="13"/>
        <v>117241255.14285782</v>
      </c>
      <c r="I323" s="7"/>
      <c r="J323" s="2" t="e">
        <f t="shared" si="14"/>
        <v>#N/A</v>
      </c>
      <c r="K323" s="2" t="e">
        <f t="shared" si="24"/>
        <v>#N/A</v>
      </c>
      <c r="L323" s="2">
        <f t="array" ref="L323">IF(COUNT($C324)=0,IF(COUNT($C323)=1,I323,SUM(L322+LOOKUP(2,1/(ISNUMBER($K$1:$K$194)),$K$1:$K$194))),I323)</f>
        <v>6529602.8571428778</v>
      </c>
      <c r="M323" s="8" t="e">
        <f t="shared" si="27"/>
        <v>#N/A</v>
      </c>
      <c r="N323" s="2" t="e">
        <f t="shared" si="15"/>
        <v>#N/A</v>
      </c>
      <c r="O323" s="2" t="e">
        <f t="shared" si="25"/>
        <v>#N/A</v>
      </c>
      <c r="P323" s="2">
        <v>892136.57456447184</v>
      </c>
      <c r="Q323" s="2">
        <f>IF(P323&gt;Graph!$G$1*1000,Graph!$G$1*1000,P323)</f>
        <v>420000</v>
      </c>
      <c r="R323" s="2">
        <f t="shared" si="16"/>
        <v>123770858</v>
      </c>
      <c r="S323" s="2">
        <f t="shared" si="17"/>
        <v>396582.14285714924</v>
      </c>
      <c r="T323" s="2">
        <f t="shared" si="18"/>
        <v>23417.857142857276</v>
      </c>
      <c r="U323" s="2">
        <f t="shared" si="19"/>
        <v>420000</v>
      </c>
      <c r="V323" s="2">
        <f t="shared" si="28"/>
        <v>83928355.142857283</v>
      </c>
      <c r="W323" s="2">
        <f t="shared" si="20"/>
        <v>396582.14285714924</v>
      </c>
      <c r="X323" s="2">
        <f t="shared" si="6"/>
        <v>23417.857142850757</v>
      </c>
      <c r="Y323" s="2">
        <f t="shared" si="7"/>
        <v>39842502.857142761</v>
      </c>
      <c r="Z323" s="2" t="str">
        <f t="shared" si="8"/>
        <v>MEEP</v>
      </c>
      <c r="AA323" s="2">
        <f>IF(Z323="HERE",Y323,AA322+Graph!$G$1*1000)</f>
        <v>87035777.857142955</v>
      </c>
      <c r="AB323" s="2">
        <f t="shared" si="21"/>
        <v>420000</v>
      </c>
      <c r="AC323" s="2">
        <f t="shared" si="9"/>
        <v>36338497.999999955</v>
      </c>
      <c r="AD323" s="3">
        <f t="shared" si="10"/>
        <v>52800000</v>
      </c>
      <c r="AE323" s="2">
        <f>IF(AE321&gt;=52800000,52800000,IF(AB302=Graph!G$1*1000,AE322+Graph!G$1*1000,AC323))</f>
        <v>52800000</v>
      </c>
      <c r="AF323" s="3">
        <f t="shared" si="11"/>
        <v>52800000</v>
      </c>
      <c r="AG323" s="3">
        <f t="shared" si="26"/>
        <v>50160000</v>
      </c>
      <c r="AH323" s="3" t="e">
        <f t="shared" si="3"/>
        <v>#N/A</v>
      </c>
      <c r="AM323" s="6">
        <v>14600000</v>
      </c>
      <c r="AN323" s="6">
        <v>31800000</v>
      </c>
      <c r="AO323" s="6">
        <v>52800000</v>
      </c>
    </row>
    <row r="324" spans="1:41" ht="15.75" customHeight="1" x14ac:dyDescent="0.25">
      <c r="A324" s="1">
        <v>44500</v>
      </c>
      <c r="B324" s="2">
        <f t="shared" si="0"/>
        <v>247</v>
      </c>
      <c r="C324" s="7"/>
      <c r="D324" s="2" t="e">
        <f t="shared" si="12"/>
        <v>#N/A</v>
      </c>
      <c r="E324" s="2" t="e">
        <f t="shared" si="22"/>
        <v>#N/A</v>
      </c>
      <c r="F324" s="2">
        <v>804286.59960179031</v>
      </c>
      <c r="G324" s="2">
        <f t="shared" si="23"/>
        <v>396582.14285714284</v>
      </c>
      <c r="H324" s="2">
        <f t="shared" si="13"/>
        <v>117637837.28571497</v>
      </c>
      <c r="I324" s="7"/>
      <c r="J324" s="2" t="e">
        <f t="shared" si="14"/>
        <v>#N/A</v>
      </c>
      <c r="K324" s="2" t="e">
        <f t="shared" si="24"/>
        <v>#N/A</v>
      </c>
      <c r="L324" s="2">
        <f t="array" ref="L324">IF(COUNT($C325)=0,IF(COUNT($C324)=1,I324,SUM(L323+LOOKUP(2,1/(ISNUMBER($K$1:$K$194)),$K$1:$K$194))),I324)</f>
        <v>6553020.714285735</v>
      </c>
      <c r="M324" s="8" t="e">
        <f t="shared" si="27"/>
        <v>#N/A</v>
      </c>
      <c r="N324" s="2" t="e">
        <f t="shared" si="15"/>
        <v>#N/A</v>
      </c>
      <c r="O324" s="2" t="e">
        <f t="shared" si="25"/>
        <v>#N/A</v>
      </c>
      <c r="P324" s="2">
        <v>894051.4683175832</v>
      </c>
      <c r="Q324" s="2">
        <f>IF(P324&gt;Graph!$G$1*1000,Graph!$G$1*1000,P324)</f>
        <v>420000</v>
      </c>
      <c r="R324" s="2">
        <f t="shared" si="16"/>
        <v>124190858</v>
      </c>
      <c r="S324" s="2">
        <f t="shared" si="17"/>
        <v>396582.14285714924</v>
      </c>
      <c r="T324" s="2">
        <f t="shared" si="18"/>
        <v>23417.857142857276</v>
      </c>
      <c r="U324" s="2">
        <f t="shared" si="19"/>
        <v>420000</v>
      </c>
      <c r="V324" s="2">
        <f t="shared" si="28"/>
        <v>84324937.285714433</v>
      </c>
      <c r="W324" s="2">
        <f t="shared" si="20"/>
        <v>396582.14285714924</v>
      </c>
      <c r="X324" s="2">
        <f t="shared" si="6"/>
        <v>23417.857142850757</v>
      </c>
      <c r="Y324" s="2">
        <f t="shared" si="7"/>
        <v>39865920.714285612</v>
      </c>
      <c r="Z324" s="2" t="str">
        <f t="shared" si="8"/>
        <v>MEEP</v>
      </c>
      <c r="AA324" s="2">
        <f>IF(Z324="HERE",Y324,AA323+Graph!$G$1*1000)</f>
        <v>87455777.857142955</v>
      </c>
      <c r="AB324" s="2">
        <f t="shared" si="21"/>
        <v>420000</v>
      </c>
      <c r="AC324" s="2">
        <f t="shared" si="9"/>
        <v>36338497.999999955</v>
      </c>
      <c r="AD324" s="3">
        <f t="shared" si="10"/>
        <v>52800000</v>
      </c>
      <c r="AE324" s="2">
        <f>IF(AE322&gt;=52800000,52800000,IF(AB303=Graph!G$1*1000,AE323+Graph!G$1*1000,AC324))</f>
        <v>52800000</v>
      </c>
      <c r="AF324" s="3">
        <f t="shared" si="11"/>
        <v>52800000</v>
      </c>
      <c r="AG324" s="3">
        <f t="shared" si="26"/>
        <v>50160000</v>
      </c>
      <c r="AH324" s="3" t="e">
        <f t="shared" si="3"/>
        <v>#N/A</v>
      </c>
      <c r="AM324" s="6">
        <v>14600000</v>
      </c>
      <c r="AN324" s="6">
        <v>31800000</v>
      </c>
      <c r="AO324" s="6">
        <v>52800000</v>
      </c>
    </row>
    <row r="325" spans="1:41" ht="15.75" customHeight="1" x14ac:dyDescent="0.25">
      <c r="A325" s="1">
        <v>44501</v>
      </c>
      <c r="B325" s="2">
        <f t="shared" si="0"/>
        <v>248</v>
      </c>
      <c r="C325" s="7"/>
      <c r="D325" s="2" t="e">
        <f t="shared" si="12"/>
        <v>#N/A</v>
      </c>
      <c r="E325" s="2" t="e">
        <f t="shared" si="22"/>
        <v>#N/A</v>
      </c>
      <c r="F325" s="2">
        <v>805887.82150323689</v>
      </c>
      <c r="G325" s="2">
        <f t="shared" si="23"/>
        <v>396582.14285714284</v>
      </c>
      <c r="H325" s="2">
        <f t="shared" si="13"/>
        <v>118034419.42857212</v>
      </c>
      <c r="I325" s="7"/>
      <c r="J325" s="2" t="e">
        <f t="shared" si="14"/>
        <v>#N/A</v>
      </c>
      <c r="K325" s="2" t="e">
        <f t="shared" si="24"/>
        <v>#N/A</v>
      </c>
      <c r="L325" s="2">
        <f t="array" ref="L325">IF(COUNT($C326)=0,IF(COUNT($C325)=1,I325,SUM(L324+LOOKUP(2,1/(ISNUMBER($K$1:$K$194)),$K$1:$K$194))),I325)</f>
        <v>6576438.5714285923</v>
      </c>
      <c r="M325" s="8" t="e">
        <f t="shared" si="27"/>
        <v>#N/A</v>
      </c>
      <c r="N325" s="2" t="e">
        <f t="shared" si="15"/>
        <v>#N/A</v>
      </c>
      <c r="O325" s="2" t="e">
        <f t="shared" si="25"/>
        <v>#N/A</v>
      </c>
      <c r="P325" s="2">
        <v>895966.36207069457</v>
      </c>
      <c r="Q325" s="2">
        <f>IF(P325&gt;Graph!$G$1*1000,Graph!$G$1*1000,P325)</f>
        <v>420000</v>
      </c>
      <c r="R325" s="2">
        <f t="shared" si="16"/>
        <v>124610858</v>
      </c>
      <c r="S325" s="2">
        <f t="shared" si="17"/>
        <v>396582.14285714924</v>
      </c>
      <c r="T325" s="2">
        <f t="shared" si="18"/>
        <v>23417.857142857276</v>
      </c>
      <c r="U325" s="2">
        <f t="shared" si="19"/>
        <v>420000</v>
      </c>
      <c r="V325" s="2">
        <f t="shared" si="28"/>
        <v>84721519.428571582</v>
      </c>
      <c r="W325" s="2">
        <f t="shared" si="20"/>
        <v>396582.14285714924</v>
      </c>
      <c r="X325" s="2">
        <f t="shared" si="6"/>
        <v>23417.857142850757</v>
      </c>
      <c r="Y325" s="2">
        <f t="shared" si="7"/>
        <v>39889338.571428463</v>
      </c>
      <c r="Z325" s="2" t="str">
        <f t="shared" si="8"/>
        <v>MEEP</v>
      </c>
      <c r="AA325" s="2">
        <f>IF(Z325="HERE",Y325,AA324+Graph!$G$1*1000)</f>
        <v>87875777.857142955</v>
      </c>
      <c r="AB325" s="2">
        <f t="shared" si="21"/>
        <v>420000</v>
      </c>
      <c r="AC325" s="2">
        <f t="shared" si="9"/>
        <v>36338497.999999955</v>
      </c>
      <c r="AD325" s="3">
        <f t="shared" si="10"/>
        <v>52800000</v>
      </c>
      <c r="AE325" s="2">
        <f>IF(AE323&gt;=52800000,52800000,IF(AB304=Graph!G$1*1000,AE324+Graph!G$1*1000,AC325))</f>
        <v>52800000</v>
      </c>
      <c r="AF325" s="3">
        <f t="shared" si="11"/>
        <v>52800000</v>
      </c>
      <c r="AG325" s="3">
        <f t="shared" si="26"/>
        <v>50160000</v>
      </c>
      <c r="AH325" s="3" t="e">
        <f t="shared" si="3"/>
        <v>#N/A</v>
      </c>
      <c r="AM325" s="6">
        <v>14600000</v>
      </c>
      <c r="AN325" s="6">
        <v>31800000</v>
      </c>
      <c r="AO325" s="6">
        <v>52800000</v>
      </c>
    </row>
    <row r="326" spans="1:41" ht="15.75" customHeight="1" x14ac:dyDescent="0.25">
      <c r="A326" s="1">
        <v>44502</v>
      </c>
      <c r="B326" s="2">
        <f t="shared" si="0"/>
        <v>249</v>
      </c>
      <c r="C326" s="7"/>
      <c r="D326" s="2" t="e">
        <f t="shared" si="12"/>
        <v>#N/A</v>
      </c>
      <c r="E326" s="2" t="e">
        <f t="shared" si="22"/>
        <v>#N/A</v>
      </c>
      <c r="F326" s="2">
        <v>807489.04340466857</v>
      </c>
      <c r="G326" s="2">
        <f t="shared" si="23"/>
        <v>396582.14285714284</v>
      </c>
      <c r="H326" s="2">
        <f t="shared" si="13"/>
        <v>118431001.57142927</v>
      </c>
      <c r="I326" s="7"/>
      <c r="J326" s="2" t="e">
        <f t="shared" si="14"/>
        <v>#N/A</v>
      </c>
      <c r="K326" s="2" t="e">
        <f t="shared" si="24"/>
        <v>#N/A</v>
      </c>
      <c r="L326" s="2">
        <f t="array" ref="L326">IF(COUNT($C327)=0,IF(COUNT($C326)=1,I326,SUM(L325+LOOKUP(2,1/(ISNUMBER($K$1:$K$194)),$K$1:$K$194))),I326)</f>
        <v>6599856.4285714496</v>
      </c>
      <c r="M326" s="8" t="e">
        <f t="shared" si="27"/>
        <v>#N/A</v>
      </c>
      <c r="N326" s="2" t="e">
        <f t="shared" si="15"/>
        <v>#N/A</v>
      </c>
      <c r="O326" s="2" t="e">
        <f t="shared" si="25"/>
        <v>#N/A</v>
      </c>
      <c r="P326" s="2">
        <v>897881.25582380593</v>
      </c>
      <c r="Q326" s="2">
        <f>IF(P326&gt;Graph!$G$1*1000,Graph!$G$1*1000,P326)</f>
        <v>420000</v>
      </c>
      <c r="R326" s="2">
        <f t="shared" si="16"/>
        <v>125030858</v>
      </c>
      <c r="S326" s="2">
        <f t="shared" si="17"/>
        <v>396582.14285714924</v>
      </c>
      <c r="T326" s="2">
        <f t="shared" si="18"/>
        <v>23417.857142857276</v>
      </c>
      <c r="U326" s="2">
        <f t="shared" si="19"/>
        <v>420000</v>
      </c>
      <c r="V326" s="2">
        <f t="shared" si="28"/>
        <v>85118101.571428731</v>
      </c>
      <c r="W326" s="2">
        <f t="shared" si="20"/>
        <v>396582.14285714924</v>
      </c>
      <c r="X326" s="2">
        <f t="shared" si="6"/>
        <v>23417.857142850757</v>
      </c>
      <c r="Y326" s="2">
        <f t="shared" si="7"/>
        <v>39912756.428571314</v>
      </c>
      <c r="Z326" s="2" t="str">
        <f t="shared" si="8"/>
        <v>MEEP</v>
      </c>
      <c r="AA326" s="2">
        <f>IF(Z326="HERE",Y326,AA325+Graph!$G$1*1000)</f>
        <v>88295777.857142955</v>
      </c>
      <c r="AB326" s="2">
        <f t="shared" si="21"/>
        <v>420000</v>
      </c>
      <c r="AC326" s="2">
        <f t="shared" si="9"/>
        <v>36338497.999999955</v>
      </c>
      <c r="AD326" s="3">
        <f t="shared" si="10"/>
        <v>52800000</v>
      </c>
      <c r="AE326" s="2">
        <f>IF(AE324&gt;=52800000,52800000,IF(AB305=Graph!G$1*1000,AE325+Graph!G$1*1000,AC326))</f>
        <v>52800000</v>
      </c>
      <c r="AF326" s="3">
        <f t="shared" si="11"/>
        <v>52800000</v>
      </c>
      <c r="AG326" s="3">
        <f t="shared" si="26"/>
        <v>50160000</v>
      </c>
      <c r="AH326" s="3" t="e">
        <f t="shared" si="3"/>
        <v>#N/A</v>
      </c>
      <c r="AM326" s="6">
        <v>14600000</v>
      </c>
      <c r="AN326" s="6">
        <v>31800000</v>
      </c>
      <c r="AO326" s="6">
        <v>52800000</v>
      </c>
    </row>
    <row r="327" spans="1:41" ht="15.75" customHeight="1" x14ac:dyDescent="0.25">
      <c r="A327" s="1">
        <v>44503</v>
      </c>
      <c r="B327" s="2">
        <f t="shared" si="0"/>
        <v>250</v>
      </c>
      <c r="C327" s="7"/>
      <c r="D327" s="2" t="e">
        <f t="shared" si="12"/>
        <v>#N/A</v>
      </c>
      <c r="E327" s="2" t="e">
        <f t="shared" si="22"/>
        <v>#N/A</v>
      </c>
      <c r="F327" s="2">
        <v>809090.26530611515</v>
      </c>
      <c r="G327" s="2">
        <f t="shared" si="23"/>
        <v>396582.14285714284</v>
      </c>
      <c r="H327" s="2">
        <f t="shared" si="13"/>
        <v>118827583.71428642</v>
      </c>
      <c r="I327" s="7"/>
      <c r="J327" s="2" t="e">
        <f t="shared" si="14"/>
        <v>#N/A</v>
      </c>
      <c r="K327" s="2" t="e">
        <f t="shared" si="24"/>
        <v>#N/A</v>
      </c>
      <c r="L327" s="2">
        <f t="array" ref="L327">IF(COUNT($C328)=0,IF(COUNT($C327)=1,I327,SUM(L326+LOOKUP(2,1/(ISNUMBER($K$1:$K$194)),$K$1:$K$194))),I327)</f>
        <v>6623274.2857143069</v>
      </c>
      <c r="M327" s="8" t="e">
        <f t="shared" si="27"/>
        <v>#N/A</v>
      </c>
      <c r="N327" s="2" t="e">
        <f t="shared" si="15"/>
        <v>#N/A</v>
      </c>
      <c r="O327" s="2" t="e">
        <f t="shared" si="25"/>
        <v>#N/A</v>
      </c>
      <c r="P327" s="2">
        <v>899796.14957691729</v>
      </c>
      <c r="Q327" s="2">
        <f>IF(P327&gt;Graph!$G$1*1000,Graph!$G$1*1000,P327)</f>
        <v>420000</v>
      </c>
      <c r="R327" s="2">
        <f t="shared" si="16"/>
        <v>125450858</v>
      </c>
      <c r="S327" s="2">
        <f t="shared" si="17"/>
        <v>396582.14285714924</v>
      </c>
      <c r="T327" s="2">
        <f t="shared" si="18"/>
        <v>23417.857142857276</v>
      </c>
      <c r="U327" s="2">
        <f t="shared" si="19"/>
        <v>420000</v>
      </c>
      <c r="V327" s="2">
        <f t="shared" si="28"/>
        <v>85514683.71428588</v>
      </c>
      <c r="W327" s="2">
        <f t="shared" si="20"/>
        <v>396582.14285714924</v>
      </c>
      <c r="X327" s="2">
        <f t="shared" si="6"/>
        <v>23417.857142850757</v>
      </c>
      <c r="Y327" s="2">
        <f t="shared" si="7"/>
        <v>39936174.285714164</v>
      </c>
      <c r="Z327" s="2" t="str">
        <f t="shared" si="8"/>
        <v>MEEP</v>
      </c>
      <c r="AA327" s="2">
        <f>IF(Z327="HERE",Y327,AA326+Graph!$G$1*1000)</f>
        <v>88715777.857142955</v>
      </c>
      <c r="AB327" s="2">
        <f t="shared" si="21"/>
        <v>420000</v>
      </c>
      <c r="AC327" s="2">
        <f t="shared" si="9"/>
        <v>36338497.999999955</v>
      </c>
      <c r="AD327" s="3">
        <f t="shared" si="10"/>
        <v>52800000</v>
      </c>
      <c r="AE327" s="2">
        <f>IF(AE325&gt;=52800000,52800000,IF(AB306=Graph!G$1*1000,AE326+Graph!G$1*1000,AC327))</f>
        <v>52800000</v>
      </c>
      <c r="AF327" s="3">
        <f t="shared" si="11"/>
        <v>52800000</v>
      </c>
      <c r="AG327" s="3">
        <f t="shared" si="26"/>
        <v>50160000</v>
      </c>
      <c r="AH327" s="3" t="e">
        <f t="shared" si="3"/>
        <v>#N/A</v>
      </c>
      <c r="AM327" s="6">
        <v>14600000</v>
      </c>
      <c r="AN327" s="6">
        <v>31800000</v>
      </c>
      <c r="AO327" s="6">
        <v>52800000</v>
      </c>
    </row>
    <row r="328" spans="1:41" ht="15.75" customHeight="1" x14ac:dyDescent="0.25">
      <c r="A328" s="1">
        <v>44504</v>
      </c>
      <c r="B328" s="2">
        <f t="shared" si="0"/>
        <v>251</v>
      </c>
      <c r="C328" s="7"/>
      <c r="D328" s="2" t="e">
        <f t="shared" si="12"/>
        <v>#N/A</v>
      </c>
      <c r="E328" s="2" t="e">
        <f t="shared" si="22"/>
        <v>#N/A</v>
      </c>
      <c r="F328" s="2">
        <v>810691.48720756173</v>
      </c>
      <c r="G328" s="2">
        <f t="shared" si="23"/>
        <v>396582.14285714284</v>
      </c>
      <c r="H328" s="2">
        <f t="shared" si="13"/>
        <v>119224165.85714357</v>
      </c>
      <c r="I328" s="7"/>
      <c r="J328" s="2" t="e">
        <f t="shared" si="14"/>
        <v>#N/A</v>
      </c>
      <c r="K328" s="2" t="e">
        <f t="shared" si="24"/>
        <v>#N/A</v>
      </c>
      <c r="L328" s="2">
        <f t="array" ref="L328">IF(COUNT($C329)=0,IF(COUNT($C328)=1,I328,SUM(L327+LOOKUP(2,1/(ISNUMBER($K$1:$K$194)),$K$1:$K$194))),I328)</f>
        <v>6646692.1428571641</v>
      </c>
      <c r="M328" s="8" t="e">
        <f t="shared" si="27"/>
        <v>#N/A</v>
      </c>
      <c r="N328" s="2" t="e">
        <f t="shared" si="15"/>
        <v>#N/A</v>
      </c>
      <c r="O328" s="2" t="e">
        <f t="shared" si="25"/>
        <v>#N/A</v>
      </c>
      <c r="P328" s="2">
        <v>901711.04333001375</v>
      </c>
      <c r="Q328" s="2">
        <f>IF(P328&gt;Graph!$G$1*1000,Graph!$G$1*1000,P328)</f>
        <v>420000</v>
      </c>
      <c r="R328" s="2">
        <f t="shared" si="16"/>
        <v>125870858</v>
      </c>
      <c r="S328" s="2">
        <f t="shared" si="17"/>
        <v>396582.14285714924</v>
      </c>
      <c r="T328" s="2">
        <f t="shared" si="18"/>
        <v>23417.857142857276</v>
      </c>
      <c r="U328" s="2">
        <f t="shared" si="19"/>
        <v>420000</v>
      </c>
      <c r="V328" s="2">
        <f t="shared" si="28"/>
        <v>85911265.85714303</v>
      </c>
      <c r="W328" s="2">
        <f t="shared" si="20"/>
        <v>396582.14285714924</v>
      </c>
      <c r="X328" s="2">
        <f t="shared" si="6"/>
        <v>23417.857142850757</v>
      </c>
      <c r="Y328" s="2">
        <f t="shared" si="7"/>
        <v>39959592.142857015</v>
      </c>
      <c r="Z328" s="2" t="str">
        <f t="shared" si="8"/>
        <v>MEEP</v>
      </c>
      <c r="AA328" s="2">
        <f>IF(Z328="HERE",Y328,AA327+Graph!$G$1*1000)</f>
        <v>89135777.857142955</v>
      </c>
      <c r="AB328" s="2">
        <f t="shared" si="21"/>
        <v>420000</v>
      </c>
      <c r="AC328" s="2">
        <f t="shared" si="9"/>
        <v>36338497.999999955</v>
      </c>
      <c r="AD328" s="3">
        <f t="shared" si="10"/>
        <v>52800000</v>
      </c>
      <c r="AE328" s="2">
        <f>IF(AE326&gt;=52800000,52800000,IF(AB307=Graph!G$1*1000,AE327+Graph!G$1*1000,AC328))</f>
        <v>52800000</v>
      </c>
      <c r="AF328" s="3">
        <f t="shared" si="11"/>
        <v>52800000</v>
      </c>
      <c r="AG328" s="3">
        <f t="shared" si="26"/>
        <v>50160000</v>
      </c>
      <c r="AH328" s="3" t="e">
        <f t="shared" si="3"/>
        <v>#N/A</v>
      </c>
      <c r="AM328" s="6">
        <v>14600000</v>
      </c>
      <c r="AN328" s="6">
        <v>31800000</v>
      </c>
      <c r="AO328" s="6">
        <v>52800000</v>
      </c>
    </row>
    <row r="329" spans="1:41" ht="15.75" customHeight="1" x14ac:dyDescent="0.25">
      <c r="A329" s="1">
        <v>44505</v>
      </c>
      <c r="B329" s="2">
        <f t="shared" si="0"/>
        <v>252</v>
      </c>
      <c r="C329" s="7"/>
      <c r="D329" s="2" t="e">
        <f t="shared" si="12"/>
        <v>#N/A</v>
      </c>
      <c r="E329" s="2" t="e">
        <f t="shared" si="22"/>
        <v>#N/A</v>
      </c>
      <c r="F329" s="2">
        <v>812292.70910900831</v>
      </c>
      <c r="G329" s="2">
        <f t="shared" si="23"/>
        <v>396582.14285714284</v>
      </c>
      <c r="H329" s="2">
        <f t="shared" si="13"/>
        <v>119620748.00000072</v>
      </c>
      <c r="I329" s="7"/>
      <c r="J329" s="2" t="e">
        <f t="shared" si="14"/>
        <v>#N/A</v>
      </c>
      <c r="K329" s="2" t="e">
        <f t="shared" si="24"/>
        <v>#N/A</v>
      </c>
      <c r="L329" s="2">
        <f t="array" ref="L329">IF(COUNT($C330)=0,IF(COUNT($C329)=1,I329,SUM(L328+LOOKUP(2,1/(ISNUMBER($K$1:$K$194)),$K$1:$K$194))),I329)</f>
        <v>6670110.0000000214</v>
      </c>
      <c r="M329" s="8" t="e">
        <f t="shared" si="27"/>
        <v>#N/A</v>
      </c>
      <c r="N329" s="2" t="e">
        <f t="shared" si="15"/>
        <v>#N/A</v>
      </c>
      <c r="O329" s="2" t="e">
        <f t="shared" si="25"/>
        <v>#N/A</v>
      </c>
      <c r="P329" s="2">
        <v>903625.93708312511</v>
      </c>
      <c r="Q329" s="2">
        <f>IF(P329&gt;Graph!$G$1*1000,Graph!$G$1*1000,P329)</f>
        <v>420000</v>
      </c>
      <c r="R329" s="2">
        <f t="shared" si="16"/>
        <v>126290858</v>
      </c>
      <c r="S329" s="2">
        <f t="shared" si="17"/>
        <v>396582.14285714924</v>
      </c>
      <c r="T329" s="2">
        <f t="shared" si="18"/>
        <v>23417.857142857276</v>
      </c>
      <c r="U329" s="2">
        <f t="shared" si="19"/>
        <v>420000</v>
      </c>
      <c r="V329" s="2">
        <f t="shared" si="28"/>
        <v>86307848.000000179</v>
      </c>
      <c r="W329" s="2">
        <f t="shared" si="20"/>
        <v>396582.14285714924</v>
      </c>
      <c r="X329" s="2">
        <f t="shared" si="6"/>
        <v>23417.857142850757</v>
      </c>
      <c r="Y329" s="2">
        <f t="shared" si="7"/>
        <v>39983009.999999866</v>
      </c>
      <c r="Z329" s="2" t="str">
        <f t="shared" si="8"/>
        <v>MEEP</v>
      </c>
      <c r="AA329" s="2">
        <f>IF(Z329="HERE",Y329,AA328+Graph!$G$1*1000)</f>
        <v>89555777.857142955</v>
      </c>
      <c r="AB329" s="2">
        <f t="shared" si="21"/>
        <v>420000</v>
      </c>
      <c r="AC329" s="2">
        <f t="shared" si="9"/>
        <v>36338497.999999955</v>
      </c>
      <c r="AD329" s="3">
        <f t="shared" si="10"/>
        <v>52800000</v>
      </c>
      <c r="AE329" s="2">
        <f>IF(AE327&gt;=52800000,52800000,IF(AB308=Graph!G$1*1000,AE328+Graph!G$1*1000,AC329))</f>
        <v>52800000</v>
      </c>
      <c r="AF329" s="3">
        <f t="shared" si="11"/>
        <v>52800000</v>
      </c>
      <c r="AG329" s="3">
        <f t="shared" si="26"/>
        <v>50160000</v>
      </c>
      <c r="AH329" s="3" t="e">
        <f t="shared" si="3"/>
        <v>#N/A</v>
      </c>
      <c r="AM329" s="6">
        <v>14600000</v>
      </c>
      <c r="AN329" s="6">
        <v>31800000</v>
      </c>
      <c r="AO329" s="6">
        <v>52800000</v>
      </c>
    </row>
    <row r="330" spans="1:41" ht="15.75" customHeight="1" x14ac:dyDescent="0.25">
      <c r="A330" s="1">
        <v>44506</v>
      </c>
      <c r="B330" s="2">
        <f t="shared" si="0"/>
        <v>253</v>
      </c>
      <c r="C330" s="7"/>
      <c r="D330" s="2" t="e">
        <f t="shared" si="12"/>
        <v>#N/A</v>
      </c>
      <c r="E330" s="2" t="e">
        <f t="shared" si="22"/>
        <v>#N/A</v>
      </c>
      <c r="F330" s="2">
        <v>813893.93101045489</v>
      </c>
      <c r="G330" s="2">
        <f t="shared" si="23"/>
        <v>396582.14285714284</v>
      </c>
      <c r="H330" s="2">
        <f t="shared" si="13"/>
        <v>120017330.14285786</v>
      </c>
      <c r="I330" s="7"/>
      <c r="J330" s="2" t="e">
        <f t="shared" si="14"/>
        <v>#N/A</v>
      </c>
      <c r="K330" s="2" t="e">
        <f t="shared" si="24"/>
        <v>#N/A</v>
      </c>
      <c r="L330" s="2">
        <f t="array" ref="L330">IF(COUNT($C331)=0,IF(COUNT($C330)=1,I330,SUM(L329+LOOKUP(2,1/(ISNUMBER($K$1:$K$194)),$K$1:$K$194))),I330)</f>
        <v>6693527.8571428787</v>
      </c>
      <c r="M330" s="8" t="e">
        <f t="shared" si="27"/>
        <v>#N/A</v>
      </c>
      <c r="N330" s="2" t="e">
        <f t="shared" si="15"/>
        <v>#N/A</v>
      </c>
      <c r="O330" s="2" t="e">
        <f t="shared" si="25"/>
        <v>#N/A</v>
      </c>
      <c r="P330" s="2">
        <v>905540.83083623648</v>
      </c>
      <c r="Q330" s="2">
        <f>IF(P330&gt;Graph!$G$1*1000,Graph!$G$1*1000,P330)</f>
        <v>420000</v>
      </c>
      <c r="R330" s="2">
        <f t="shared" si="16"/>
        <v>126710858</v>
      </c>
      <c r="S330" s="2">
        <f t="shared" si="17"/>
        <v>396582.14285714924</v>
      </c>
      <c r="T330" s="2">
        <f t="shared" si="18"/>
        <v>23417.857142857276</v>
      </c>
      <c r="U330" s="2">
        <f t="shared" si="19"/>
        <v>420000</v>
      </c>
      <c r="V330" s="2">
        <f t="shared" si="28"/>
        <v>86704430.142857328</v>
      </c>
      <c r="W330" s="2">
        <f t="shared" si="20"/>
        <v>396582.14285714924</v>
      </c>
      <c r="X330" s="2">
        <f t="shared" si="6"/>
        <v>23417.857142850757</v>
      </c>
      <c r="Y330" s="2">
        <f t="shared" si="7"/>
        <v>40006427.857142717</v>
      </c>
      <c r="Z330" s="2" t="str">
        <f t="shared" si="8"/>
        <v>MEEP</v>
      </c>
      <c r="AA330" s="2">
        <f>IF(Z330="HERE",Y330,AA329+Graph!$G$1*1000)</f>
        <v>89975777.857142955</v>
      </c>
      <c r="AB330" s="2">
        <f t="shared" si="21"/>
        <v>420000</v>
      </c>
      <c r="AC330" s="2">
        <f t="shared" si="9"/>
        <v>36338497.999999955</v>
      </c>
      <c r="AD330" s="3">
        <f t="shared" si="10"/>
        <v>52800000</v>
      </c>
      <c r="AE330" s="2">
        <f>IF(AE328&gt;=52800000,52800000,IF(AB309=Graph!G$1*1000,AE329+Graph!G$1*1000,AC330))</f>
        <v>52800000</v>
      </c>
      <c r="AF330" s="3">
        <f t="shared" si="11"/>
        <v>52800000</v>
      </c>
      <c r="AG330" s="3">
        <f t="shared" si="26"/>
        <v>50160000</v>
      </c>
      <c r="AH330" s="3" t="e">
        <f t="shared" si="3"/>
        <v>#N/A</v>
      </c>
      <c r="AM330" s="6">
        <v>14600000</v>
      </c>
      <c r="AN330" s="6">
        <v>31800000</v>
      </c>
      <c r="AO330" s="6">
        <v>52800000</v>
      </c>
    </row>
    <row r="331" spans="1:41" ht="15.75" customHeight="1" x14ac:dyDescent="0.25">
      <c r="A331" s="1">
        <v>44507</v>
      </c>
      <c r="B331" s="2">
        <f t="shared" si="0"/>
        <v>254</v>
      </c>
      <c r="C331" s="7"/>
      <c r="D331" s="2" t="e">
        <f t="shared" si="12"/>
        <v>#N/A</v>
      </c>
      <c r="E331" s="2" t="e">
        <f t="shared" si="22"/>
        <v>#N/A</v>
      </c>
      <c r="F331" s="2">
        <v>815495.15291188657</v>
      </c>
      <c r="G331" s="2">
        <f t="shared" si="23"/>
        <v>396582.14285714284</v>
      </c>
      <c r="H331" s="2">
        <f t="shared" si="13"/>
        <v>120413912.28571501</v>
      </c>
      <c r="I331" s="7"/>
      <c r="J331" s="2" t="e">
        <f t="shared" si="14"/>
        <v>#N/A</v>
      </c>
      <c r="K331" s="2" t="e">
        <f t="shared" si="24"/>
        <v>#N/A</v>
      </c>
      <c r="L331" s="2">
        <f t="array" ref="L331">IF(COUNT($C332)=0,IF(COUNT($C331)=1,I331,SUM(L330+LOOKUP(2,1/(ISNUMBER($K$1:$K$194)),$K$1:$K$194))),I331)</f>
        <v>6716945.714285736</v>
      </c>
      <c r="M331" s="8" t="e">
        <f t="shared" si="27"/>
        <v>#N/A</v>
      </c>
      <c r="N331" s="2" t="e">
        <f t="shared" si="15"/>
        <v>#N/A</v>
      </c>
      <c r="O331" s="2" t="e">
        <f t="shared" si="25"/>
        <v>#N/A</v>
      </c>
      <c r="P331" s="2">
        <v>907455.72458934784</v>
      </c>
      <c r="Q331" s="2">
        <f>IF(P331&gt;Graph!$G$1*1000,Graph!$G$1*1000,P331)</f>
        <v>420000</v>
      </c>
      <c r="R331" s="2">
        <f t="shared" si="16"/>
        <v>127130858</v>
      </c>
      <c r="S331" s="2">
        <f t="shared" si="17"/>
        <v>396582.14285714924</v>
      </c>
      <c r="T331" s="2">
        <f t="shared" si="18"/>
        <v>23417.857142857276</v>
      </c>
      <c r="U331" s="2">
        <f t="shared" si="19"/>
        <v>420000</v>
      </c>
      <c r="V331" s="2">
        <f t="shared" si="28"/>
        <v>87101012.285714477</v>
      </c>
      <c r="W331" s="2">
        <f t="shared" si="20"/>
        <v>396582.14285714924</v>
      </c>
      <c r="X331" s="2">
        <f t="shared" si="6"/>
        <v>23417.857142850757</v>
      </c>
      <c r="Y331" s="2">
        <f t="shared" si="7"/>
        <v>40029845.714285567</v>
      </c>
      <c r="Z331" s="2" t="str">
        <f t="shared" si="8"/>
        <v>MEEP</v>
      </c>
      <c r="AA331" s="2">
        <f>IF(Z331="HERE",Y331,AA330+Graph!$G$1*1000)</f>
        <v>90395777.857142955</v>
      </c>
      <c r="AB331" s="2">
        <f t="shared" si="21"/>
        <v>420000</v>
      </c>
      <c r="AC331" s="2">
        <f t="shared" si="9"/>
        <v>36338497.999999955</v>
      </c>
      <c r="AD331" s="3">
        <f t="shared" si="10"/>
        <v>52800000</v>
      </c>
      <c r="AE331" s="2">
        <f>IF(AE329&gt;=52800000,52800000,IF(AB310=Graph!G$1*1000,AE330+Graph!G$1*1000,AC331))</f>
        <v>52800000</v>
      </c>
      <c r="AF331" s="3">
        <f t="shared" si="11"/>
        <v>52800000</v>
      </c>
      <c r="AG331" s="3">
        <f t="shared" si="26"/>
        <v>50160000</v>
      </c>
      <c r="AH331" s="3" t="e">
        <f t="shared" si="3"/>
        <v>#N/A</v>
      </c>
      <c r="AM331" s="6">
        <v>14600000</v>
      </c>
      <c r="AN331" s="6">
        <v>31800000</v>
      </c>
      <c r="AO331" s="6">
        <v>52800000</v>
      </c>
    </row>
    <row r="332" spans="1:41" ht="15.75" customHeight="1" x14ac:dyDescent="0.25">
      <c r="A332" s="1">
        <v>44508</v>
      </c>
      <c r="B332" s="2">
        <f t="shared" si="0"/>
        <v>255</v>
      </c>
      <c r="C332" s="7"/>
      <c r="D332" s="2" t="e">
        <f t="shared" si="12"/>
        <v>#N/A</v>
      </c>
      <c r="E332" s="2" t="e">
        <f t="shared" si="22"/>
        <v>#N/A</v>
      </c>
      <c r="F332" s="2">
        <v>817096.37481333315</v>
      </c>
      <c r="G332" s="2">
        <f t="shared" si="23"/>
        <v>396582.14285714284</v>
      </c>
      <c r="H332" s="2">
        <f t="shared" si="13"/>
        <v>120810494.42857216</v>
      </c>
      <c r="I332" s="7"/>
      <c r="J332" s="2" t="e">
        <f t="shared" si="14"/>
        <v>#N/A</v>
      </c>
      <c r="K332" s="2" t="e">
        <f t="shared" si="24"/>
        <v>#N/A</v>
      </c>
      <c r="L332" s="2">
        <f t="array" ref="L332">IF(COUNT($C333)=0,IF(COUNT($C332)=1,I332,SUM(L331+LOOKUP(2,1/(ISNUMBER($K$1:$K$194)),$K$1:$K$194))),I332)</f>
        <v>6740363.5714285932</v>
      </c>
      <c r="M332" s="8" t="e">
        <f t="shared" si="27"/>
        <v>#N/A</v>
      </c>
      <c r="N332" s="2" t="e">
        <f t="shared" si="15"/>
        <v>#N/A</v>
      </c>
      <c r="O332" s="2" t="e">
        <f t="shared" si="25"/>
        <v>#N/A</v>
      </c>
      <c r="P332" s="2">
        <v>909370.6183424592</v>
      </c>
      <c r="Q332" s="2">
        <f>IF(P332&gt;Graph!$G$1*1000,Graph!$G$1*1000,P332)</f>
        <v>420000</v>
      </c>
      <c r="R332" s="2">
        <f t="shared" si="16"/>
        <v>127550858</v>
      </c>
      <c r="S332" s="2">
        <f t="shared" si="17"/>
        <v>396582.14285714924</v>
      </c>
      <c r="T332" s="2">
        <f t="shared" si="18"/>
        <v>23417.857142857276</v>
      </c>
      <c r="U332" s="2">
        <f t="shared" si="19"/>
        <v>420000</v>
      </c>
      <c r="V332" s="2">
        <f t="shared" si="28"/>
        <v>87497594.428571627</v>
      </c>
      <c r="W332" s="2">
        <f t="shared" si="20"/>
        <v>396582.14285714924</v>
      </c>
      <c r="X332" s="2">
        <f t="shared" si="6"/>
        <v>23417.857142850757</v>
      </c>
      <c r="Y332" s="2">
        <f t="shared" si="7"/>
        <v>40053263.571428418</v>
      </c>
      <c r="Z332" s="2" t="str">
        <f t="shared" si="8"/>
        <v>MEEP</v>
      </c>
      <c r="AA332" s="2">
        <f>IF(Z332="HERE",Y332,AA331+Graph!$G$1*1000)</f>
        <v>90815777.857142955</v>
      </c>
      <c r="AB332" s="2">
        <f t="shared" si="21"/>
        <v>420000</v>
      </c>
      <c r="AC332" s="2">
        <f t="shared" si="9"/>
        <v>36338497.999999955</v>
      </c>
      <c r="AD332" s="3">
        <f t="shared" si="10"/>
        <v>52800000</v>
      </c>
      <c r="AE332" s="2">
        <f>IF(AE330&gt;=52800000,52800000,IF(AB311=Graph!G$1*1000,AE331+Graph!G$1*1000,AC332))</f>
        <v>52800000</v>
      </c>
      <c r="AF332" s="3">
        <f t="shared" si="11"/>
        <v>52800000</v>
      </c>
      <c r="AG332" s="3">
        <f t="shared" si="26"/>
        <v>50160000</v>
      </c>
      <c r="AH332" s="3" t="e">
        <f t="shared" si="3"/>
        <v>#N/A</v>
      </c>
      <c r="AM332" s="6">
        <v>14600000</v>
      </c>
      <c r="AN332" s="6">
        <v>31800000</v>
      </c>
      <c r="AO332" s="6">
        <v>52800000</v>
      </c>
    </row>
    <row r="333" spans="1:41" ht="15.75" customHeight="1" x14ac:dyDescent="0.25">
      <c r="A333" s="1">
        <v>44509</v>
      </c>
      <c r="B333" s="2">
        <f t="shared" si="0"/>
        <v>256</v>
      </c>
      <c r="C333" s="7"/>
      <c r="D333" s="2" t="e">
        <f t="shared" si="12"/>
        <v>#N/A</v>
      </c>
      <c r="E333" s="2" t="e">
        <f t="shared" si="22"/>
        <v>#N/A</v>
      </c>
      <c r="F333" s="2">
        <v>818697.59671477973</v>
      </c>
      <c r="G333" s="2">
        <f t="shared" si="23"/>
        <v>396582.14285714284</v>
      </c>
      <c r="H333" s="2">
        <f t="shared" si="13"/>
        <v>121207076.57142931</v>
      </c>
      <c r="I333" s="7"/>
      <c r="J333" s="2" t="e">
        <f t="shared" si="14"/>
        <v>#N/A</v>
      </c>
      <c r="K333" s="2" t="e">
        <f t="shared" si="24"/>
        <v>#N/A</v>
      </c>
      <c r="L333" s="2">
        <f t="array" ref="L333">IF(COUNT($C334)=0,IF(COUNT($C333)=1,I333,SUM(L332+LOOKUP(2,1/(ISNUMBER($K$1:$K$194)),$K$1:$K$194))),I333)</f>
        <v>6763781.4285714505</v>
      </c>
      <c r="M333" s="8" t="e">
        <f t="shared" si="27"/>
        <v>#N/A</v>
      </c>
      <c r="N333" s="2" t="e">
        <f t="shared" si="15"/>
        <v>#N/A</v>
      </c>
      <c r="O333" s="2" t="e">
        <f t="shared" si="25"/>
        <v>#N/A</v>
      </c>
      <c r="P333" s="2">
        <v>911285.51209557056</v>
      </c>
      <c r="Q333" s="2">
        <f>IF(P333&gt;Graph!$G$1*1000,Graph!$G$1*1000,P333)</f>
        <v>420000</v>
      </c>
      <c r="R333" s="2">
        <f t="shared" si="16"/>
        <v>127970858</v>
      </c>
      <c r="S333" s="2">
        <f t="shared" si="17"/>
        <v>396582.14285714924</v>
      </c>
      <c r="T333" s="2">
        <f t="shared" si="18"/>
        <v>23417.857142857276</v>
      </c>
      <c r="U333" s="2">
        <f t="shared" si="19"/>
        <v>420000</v>
      </c>
      <c r="V333" s="2">
        <f t="shared" si="28"/>
        <v>87894176.571428776</v>
      </c>
      <c r="W333" s="2">
        <f t="shared" si="20"/>
        <v>396582.14285714924</v>
      </c>
      <c r="X333" s="2">
        <f t="shared" si="6"/>
        <v>23417.857142850757</v>
      </c>
      <c r="Y333" s="2">
        <f t="shared" si="7"/>
        <v>40076681.428571269</v>
      </c>
      <c r="Z333" s="2" t="str">
        <f t="shared" si="8"/>
        <v>MEEP</v>
      </c>
      <c r="AA333" s="2">
        <f>IF(Z333="HERE",Y333,AA332+Graph!$G$1*1000)</f>
        <v>91235777.857142955</v>
      </c>
      <c r="AB333" s="2">
        <f t="shared" si="21"/>
        <v>420000</v>
      </c>
      <c r="AC333" s="2">
        <f t="shared" si="9"/>
        <v>36338497.999999955</v>
      </c>
      <c r="AD333" s="3">
        <f t="shared" si="10"/>
        <v>52800000</v>
      </c>
      <c r="AE333" s="2">
        <f>IF(AE331&gt;=52800000,52800000,IF(AB312=Graph!G$1*1000,AE332+Graph!G$1*1000,AC333))</f>
        <v>52800000</v>
      </c>
      <c r="AF333" s="3">
        <f t="shared" si="11"/>
        <v>52800000</v>
      </c>
      <c r="AG333" s="3">
        <f t="shared" si="26"/>
        <v>50160000</v>
      </c>
      <c r="AH333" s="3" t="e">
        <f t="shared" si="3"/>
        <v>#N/A</v>
      </c>
      <c r="AM333" s="6">
        <v>14600000</v>
      </c>
      <c r="AN333" s="6">
        <v>31800000</v>
      </c>
      <c r="AO333" s="6">
        <v>52800000</v>
      </c>
    </row>
    <row r="334" spans="1:41" ht="15.75" customHeight="1" x14ac:dyDescent="0.25">
      <c r="A334" s="1">
        <v>44510</v>
      </c>
      <c r="B334" s="2">
        <f t="shared" si="0"/>
        <v>257</v>
      </c>
      <c r="C334" s="7"/>
      <c r="D334" s="2" t="e">
        <f t="shared" si="12"/>
        <v>#N/A</v>
      </c>
      <c r="E334" s="2" t="e">
        <f t="shared" si="22"/>
        <v>#N/A</v>
      </c>
      <c r="F334" s="2">
        <v>820298.81861622632</v>
      </c>
      <c r="G334" s="2">
        <f t="shared" si="23"/>
        <v>396582.14285714284</v>
      </c>
      <c r="H334" s="2">
        <f t="shared" si="13"/>
        <v>121603658.71428646</v>
      </c>
      <c r="I334" s="7"/>
      <c r="J334" s="2" t="e">
        <f t="shared" si="14"/>
        <v>#N/A</v>
      </c>
      <c r="K334" s="2" t="e">
        <f t="shared" si="24"/>
        <v>#N/A</v>
      </c>
      <c r="L334" s="2">
        <f t="array" ref="L334">IF(COUNT($C335)=0,IF(COUNT($C334)=1,I334,SUM(L333+LOOKUP(2,1/(ISNUMBER($K$1:$K$194)),$K$1:$K$194))),I334)</f>
        <v>6787199.2857143078</v>
      </c>
      <c r="M334" s="8" t="e">
        <f t="shared" si="27"/>
        <v>#N/A</v>
      </c>
      <c r="N334" s="2" t="e">
        <f t="shared" si="15"/>
        <v>#N/A</v>
      </c>
      <c r="O334" s="2" t="e">
        <f t="shared" si="25"/>
        <v>#N/A</v>
      </c>
      <c r="P334" s="2">
        <v>913200.40584868193</v>
      </c>
      <c r="Q334" s="2">
        <f>IF(P334&gt;Graph!$G$1*1000,Graph!$G$1*1000,P334)</f>
        <v>420000</v>
      </c>
      <c r="R334" s="2">
        <f t="shared" si="16"/>
        <v>128390858</v>
      </c>
      <c r="S334" s="2">
        <f t="shared" si="17"/>
        <v>396582.14285714924</v>
      </c>
      <c r="T334" s="2">
        <f t="shared" si="18"/>
        <v>23417.857142857276</v>
      </c>
      <c r="U334" s="2">
        <f t="shared" si="19"/>
        <v>420000</v>
      </c>
      <c r="V334" s="2">
        <f t="shared" si="28"/>
        <v>88290758.714285925</v>
      </c>
      <c r="W334" s="2">
        <f t="shared" si="20"/>
        <v>396582.14285714924</v>
      </c>
      <c r="X334" s="2">
        <f t="shared" si="6"/>
        <v>23417.857142850757</v>
      </c>
      <c r="Y334" s="2">
        <f t="shared" si="7"/>
        <v>40100099.28571412</v>
      </c>
      <c r="Z334" s="2" t="str">
        <f t="shared" si="8"/>
        <v>MEEP</v>
      </c>
      <c r="AA334" s="2">
        <f>IF(Z334="HERE",Y334,AA333+Graph!$G$1*1000)</f>
        <v>91655777.857142955</v>
      </c>
      <c r="AB334" s="2">
        <f t="shared" si="21"/>
        <v>420000</v>
      </c>
      <c r="AC334" s="2">
        <f t="shared" si="9"/>
        <v>36338497.999999955</v>
      </c>
      <c r="AD334" s="3">
        <f t="shared" si="10"/>
        <v>52800000</v>
      </c>
      <c r="AE334" s="2">
        <f>IF(AE332&gt;=52800000,52800000,IF(AB313=Graph!G$1*1000,AE333+Graph!G$1*1000,AC334))</f>
        <v>52800000</v>
      </c>
      <c r="AF334" s="3">
        <f t="shared" si="11"/>
        <v>52800000</v>
      </c>
      <c r="AG334" s="3">
        <f t="shared" si="26"/>
        <v>50160000</v>
      </c>
      <c r="AH334" s="3" t="e">
        <f t="shared" si="3"/>
        <v>#N/A</v>
      </c>
      <c r="AM334" s="6">
        <v>14600000</v>
      </c>
      <c r="AN334" s="6">
        <v>31800000</v>
      </c>
      <c r="AO334" s="6">
        <v>52800000</v>
      </c>
    </row>
    <row r="335" spans="1:41" ht="15.75" customHeight="1" x14ac:dyDescent="0.25">
      <c r="A335" s="1">
        <v>44511</v>
      </c>
      <c r="B335" s="2">
        <f t="shared" si="0"/>
        <v>258</v>
      </c>
      <c r="C335" s="7"/>
      <c r="D335" s="2" t="e">
        <f t="shared" si="12"/>
        <v>#N/A</v>
      </c>
      <c r="E335" s="2" t="e">
        <f t="shared" si="22"/>
        <v>#N/A</v>
      </c>
      <c r="F335" s="2">
        <v>821900.0405176729</v>
      </c>
      <c r="G335" s="2">
        <f t="shared" si="23"/>
        <v>396582.14285714284</v>
      </c>
      <c r="H335" s="2">
        <f t="shared" si="13"/>
        <v>122000240.85714361</v>
      </c>
      <c r="I335" s="7"/>
      <c r="J335" s="2" t="e">
        <f t="shared" si="14"/>
        <v>#N/A</v>
      </c>
      <c r="K335" s="2" t="e">
        <f t="shared" si="24"/>
        <v>#N/A</v>
      </c>
      <c r="L335" s="2">
        <f t="array" ref="L335">IF(COUNT($C336)=0,IF(COUNT($C335)=1,I335,SUM(L334+LOOKUP(2,1/(ISNUMBER($K$1:$K$194)),$K$1:$K$194))),I335)</f>
        <v>6810617.1428571651</v>
      </c>
      <c r="M335" s="8" t="e">
        <f t="shared" si="27"/>
        <v>#N/A</v>
      </c>
      <c r="N335" s="2" t="e">
        <f t="shared" si="15"/>
        <v>#N/A</v>
      </c>
      <c r="O335" s="2" t="e">
        <f t="shared" si="25"/>
        <v>#N/A</v>
      </c>
      <c r="P335" s="2">
        <v>915115.29960179329</v>
      </c>
      <c r="Q335" s="2">
        <f>IF(P335&gt;Graph!$G$1*1000,Graph!$G$1*1000,P335)</f>
        <v>420000</v>
      </c>
      <c r="R335" s="2">
        <f t="shared" si="16"/>
        <v>128810858</v>
      </c>
      <c r="S335" s="2">
        <f t="shared" si="17"/>
        <v>396582.14285714924</v>
      </c>
      <c r="T335" s="2">
        <f t="shared" si="18"/>
        <v>23417.857142857276</v>
      </c>
      <c r="U335" s="2">
        <f t="shared" si="19"/>
        <v>420000</v>
      </c>
      <c r="V335" s="2">
        <f t="shared" si="28"/>
        <v>88687340.857143074</v>
      </c>
      <c r="W335" s="2">
        <f t="shared" si="20"/>
        <v>396582.14285714924</v>
      </c>
      <c r="X335" s="2">
        <f t="shared" si="6"/>
        <v>23417.857142850757</v>
      </c>
      <c r="Y335" s="2">
        <f t="shared" si="7"/>
        <v>40123517.14285697</v>
      </c>
      <c r="Z335" s="2" t="str">
        <f t="shared" si="8"/>
        <v>MEEP</v>
      </c>
      <c r="AA335" s="2">
        <f>IF(Z335="HERE",Y335,AA334+Graph!$G$1*1000)</f>
        <v>92075777.857142955</v>
      </c>
      <c r="AB335" s="2">
        <f t="shared" si="21"/>
        <v>420000</v>
      </c>
      <c r="AC335" s="2">
        <f t="shared" si="9"/>
        <v>36338497.999999955</v>
      </c>
      <c r="AD335" s="3">
        <f t="shared" si="10"/>
        <v>52800000</v>
      </c>
      <c r="AE335" s="2">
        <f>IF(AE333&gt;=52800000,52800000,IF(AB314=Graph!G$1*1000,AE334+Graph!G$1*1000,AC335))</f>
        <v>52800000</v>
      </c>
      <c r="AF335" s="3">
        <f t="shared" si="11"/>
        <v>52800000</v>
      </c>
      <c r="AG335" s="3">
        <f t="shared" si="26"/>
        <v>50160000</v>
      </c>
      <c r="AH335" s="3" t="e">
        <f t="shared" si="3"/>
        <v>#N/A</v>
      </c>
      <c r="AM335" s="6">
        <v>14600000</v>
      </c>
      <c r="AN335" s="6">
        <v>31800000</v>
      </c>
      <c r="AO335" s="6">
        <v>52800000</v>
      </c>
    </row>
    <row r="336" spans="1:41" ht="15.75" customHeight="1" x14ac:dyDescent="0.25">
      <c r="A336" s="1">
        <v>44512</v>
      </c>
      <c r="B336" s="2">
        <f t="shared" si="0"/>
        <v>259</v>
      </c>
      <c r="C336" s="7"/>
      <c r="D336" s="2" t="e">
        <f t="shared" si="12"/>
        <v>#N/A</v>
      </c>
      <c r="E336" s="2" t="e">
        <f t="shared" si="22"/>
        <v>#N/A</v>
      </c>
      <c r="F336" s="2">
        <v>823501.26241910458</v>
      </c>
      <c r="G336" s="2">
        <f t="shared" si="23"/>
        <v>396582.14285714284</v>
      </c>
      <c r="H336" s="2">
        <f t="shared" si="13"/>
        <v>122396823.00000076</v>
      </c>
      <c r="I336" s="7"/>
      <c r="J336" s="2" t="e">
        <f t="shared" si="14"/>
        <v>#N/A</v>
      </c>
      <c r="K336" s="2" t="e">
        <f t="shared" si="24"/>
        <v>#N/A</v>
      </c>
      <c r="L336" s="2">
        <f t="array" ref="L336">IF(COUNT($C337)=0,IF(COUNT($C336)=1,I336,SUM(L335+LOOKUP(2,1/(ISNUMBER($K$1:$K$194)),$K$1:$K$194))),I336)</f>
        <v>6834035.0000000224</v>
      </c>
      <c r="M336" s="8" t="e">
        <f t="shared" si="27"/>
        <v>#N/A</v>
      </c>
      <c r="N336" s="2" t="e">
        <f t="shared" si="15"/>
        <v>#N/A</v>
      </c>
      <c r="O336" s="2" t="e">
        <f t="shared" si="25"/>
        <v>#N/A</v>
      </c>
      <c r="P336" s="2">
        <v>917030.19335490465</v>
      </c>
      <c r="Q336" s="2">
        <f>IF(P336&gt;Graph!$G$1*1000,Graph!$G$1*1000,P336)</f>
        <v>420000</v>
      </c>
      <c r="R336" s="2">
        <f t="shared" si="16"/>
        <v>129230858</v>
      </c>
      <c r="S336" s="2">
        <f t="shared" si="17"/>
        <v>396582.14285714924</v>
      </c>
      <c r="T336" s="2">
        <f t="shared" si="18"/>
        <v>23417.857142857276</v>
      </c>
      <c r="U336" s="2">
        <f t="shared" si="19"/>
        <v>420000</v>
      </c>
      <c r="V336" s="2">
        <f t="shared" si="28"/>
        <v>89083923.000000224</v>
      </c>
      <c r="W336" s="2">
        <f t="shared" si="20"/>
        <v>396582.14285714924</v>
      </c>
      <c r="X336" s="2">
        <f t="shared" si="6"/>
        <v>23417.857142850757</v>
      </c>
      <c r="Y336" s="2">
        <f t="shared" si="7"/>
        <v>40146934.999999821</v>
      </c>
      <c r="Z336" s="2" t="str">
        <f t="shared" si="8"/>
        <v>MEEP</v>
      </c>
      <c r="AA336" s="2">
        <f>IF(Z336="HERE",Y336,AA335+Graph!$G$1*1000)</f>
        <v>92495777.857142955</v>
      </c>
      <c r="AB336" s="2">
        <f t="shared" si="21"/>
        <v>420000</v>
      </c>
      <c r="AC336" s="2">
        <f t="shared" si="9"/>
        <v>36338497.999999955</v>
      </c>
      <c r="AD336" s="3">
        <f t="shared" si="10"/>
        <v>52800000</v>
      </c>
      <c r="AE336" s="2">
        <f>IF(AE334&gt;=52800000,52800000,IF(AB315=Graph!G$1*1000,AE335+Graph!G$1*1000,AC336))</f>
        <v>52800000</v>
      </c>
      <c r="AF336" s="3">
        <f t="shared" si="11"/>
        <v>52800000</v>
      </c>
      <c r="AG336" s="3">
        <f t="shared" si="26"/>
        <v>50160000</v>
      </c>
      <c r="AH336" s="3" t="e">
        <f t="shared" si="3"/>
        <v>#N/A</v>
      </c>
      <c r="AM336" s="6">
        <v>14600000</v>
      </c>
      <c r="AN336" s="6">
        <v>31800000</v>
      </c>
      <c r="AO336" s="6">
        <v>52800000</v>
      </c>
    </row>
    <row r="337" spans="1:41" ht="15.75" customHeight="1" x14ac:dyDescent="0.25">
      <c r="A337" s="1">
        <v>44513</v>
      </c>
      <c r="B337" s="2">
        <f t="shared" si="0"/>
        <v>260</v>
      </c>
      <c r="C337" s="7"/>
      <c r="D337" s="2" t="e">
        <f t="shared" si="12"/>
        <v>#N/A</v>
      </c>
      <c r="E337" s="2" t="e">
        <f t="shared" si="22"/>
        <v>#N/A</v>
      </c>
      <c r="F337" s="2">
        <v>825102.48432055116</v>
      </c>
      <c r="G337" s="2">
        <f t="shared" si="23"/>
        <v>396582.14285714284</v>
      </c>
      <c r="H337" s="2">
        <f t="shared" si="13"/>
        <v>122793405.14285791</v>
      </c>
      <c r="I337" s="7"/>
      <c r="J337" s="2" t="e">
        <f t="shared" si="14"/>
        <v>#N/A</v>
      </c>
      <c r="K337" s="2" t="e">
        <f t="shared" si="24"/>
        <v>#N/A</v>
      </c>
      <c r="L337" s="2">
        <f t="array" ref="L337">IF(COUNT($C338)=0,IF(COUNT($C337)=1,I337,SUM(L336+LOOKUP(2,1/(ISNUMBER($K$1:$K$194)),$K$1:$K$194))),I337)</f>
        <v>6857452.8571428796</v>
      </c>
      <c r="M337" s="8" t="e">
        <f t="shared" si="27"/>
        <v>#N/A</v>
      </c>
      <c r="N337" s="2" t="e">
        <f t="shared" si="15"/>
        <v>#N/A</v>
      </c>
      <c r="O337" s="2" t="e">
        <f t="shared" si="25"/>
        <v>#N/A</v>
      </c>
      <c r="P337" s="2">
        <v>918945.08710801601</v>
      </c>
      <c r="Q337" s="2">
        <f>IF(P337&gt;Graph!$G$1*1000,Graph!$G$1*1000,P337)</f>
        <v>420000</v>
      </c>
      <c r="R337" s="2">
        <f t="shared" si="16"/>
        <v>129650858</v>
      </c>
      <c r="S337" s="2">
        <f t="shared" si="17"/>
        <v>396582.14285714924</v>
      </c>
      <c r="T337" s="2">
        <f t="shared" si="18"/>
        <v>23417.857142857276</v>
      </c>
      <c r="U337" s="2">
        <f t="shared" si="19"/>
        <v>420000</v>
      </c>
      <c r="V337" s="2">
        <f t="shared" si="28"/>
        <v>89480505.142857373</v>
      </c>
      <c r="W337" s="2">
        <f t="shared" si="20"/>
        <v>396582.14285714924</v>
      </c>
      <c r="X337" s="2">
        <f t="shared" si="6"/>
        <v>23417.857142850757</v>
      </c>
      <c r="Y337" s="2">
        <f t="shared" si="7"/>
        <v>40170352.857142672</v>
      </c>
      <c r="Z337" s="2" t="str">
        <f t="shared" si="8"/>
        <v>MEEP</v>
      </c>
      <c r="AA337" s="2">
        <f>IF(Z337="HERE",Y337,AA336+Graph!$G$1*1000)</f>
        <v>92915777.857142955</v>
      </c>
      <c r="AB337" s="2">
        <f t="shared" si="21"/>
        <v>420000</v>
      </c>
      <c r="AC337" s="2">
        <f t="shared" si="9"/>
        <v>36338497.999999955</v>
      </c>
      <c r="AD337" s="3">
        <f t="shared" si="10"/>
        <v>52800000</v>
      </c>
      <c r="AE337" s="2">
        <f>IF(AE335&gt;=52800000,52800000,IF(AB316=Graph!G$1*1000,AE336+Graph!G$1*1000,AC337))</f>
        <v>52800000</v>
      </c>
      <c r="AF337" s="3">
        <f t="shared" si="11"/>
        <v>52800000</v>
      </c>
      <c r="AG337" s="3">
        <f t="shared" si="26"/>
        <v>50160000</v>
      </c>
      <c r="AH337" s="3" t="e">
        <f t="shared" si="3"/>
        <v>#N/A</v>
      </c>
      <c r="AM337" s="6">
        <v>14600000</v>
      </c>
      <c r="AN337" s="6">
        <v>31800000</v>
      </c>
      <c r="AO337" s="6">
        <v>52800000</v>
      </c>
    </row>
    <row r="338" spans="1:41" ht="15.75" customHeight="1" x14ac:dyDescent="0.25">
      <c r="A338" s="1">
        <v>44514</v>
      </c>
      <c r="B338" s="2">
        <f t="shared" si="0"/>
        <v>261</v>
      </c>
      <c r="C338" s="7"/>
      <c r="D338" s="2" t="e">
        <f t="shared" si="12"/>
        <v>#N/A</v>
      </c>
      <c r="E338" s="2" t="e">
        <f t="shared" si="22"/>
        <v>#N/A</v>
      </c>
      <c r="F338" s="2">
        <v>826703.70622199774</v>
      </c>
      <c r="G338" s="2">
        <f t="shared" si="23"/>
        <v>396582.14285714284</v>
      </c>
      <c r="H338" s="2">
        <f t="shared" si="13"/>
        <v>123189987.28571506</v>
      </c>
      <c r="I338" s="7"/>
      <c r="J338" s="2" t="e">
        <f t="shared" si="14"/>
        <v>#N/A</v>
      </c>
      <c r="K338" s="2" t="e">
        <f t="shared" si="24"/>
        <v>#N/A</v>
      </c>
      <c r="L338" s="2">
        <f t="array" ref="L338">IF(COUNT($C339)=0,IF(COUNT($C338)=1,I338,SUM(L337+LOOKUP(2,1/(ISNUMBER($K$1:$K$194)),$K$1:$K$194))),I338)</f>
        <v>6880870.7142857369</v>
      </c>
      <c r="M338" s="8" t="e">
        <f t="shared" si="27"/>
        <v>#N/A</v>
      </c>
      <c r="N338" s="2" t="e">
        <f t="shared" si="15"/>
        <v>#N/A</v>
      </c>
      <c r="O338" s="2" t="e">
        <f t="shared" si="25"/>
        <v>#N/A</v>
      </c>
      <c r="P338" s="2">
        <v>920859.98086112738</v>
      </c>
      <c r="Q338" s="2">
        <f>IF(P338&gt;Graph!$G$1*1000,Graph!$G$1*1000,P338)</f>
        <v>420000</v>
      </c>
      <c r="R338" s="2">
        <f t="shared" si="16"/>
        <v>130070858</v>
      </c>
      <c r="S338" s="2">
        <f t="shared" si="17"/>
        <v>396582.14285714924</v>
      </c>
      <c r="T338" s="2">
        <f t="shared" si="18"/>
        <v>23417.857142857276</v>
      </c>
      <c r="U338" s="2">
        <f t="shared" si="19"/>
        <v>420000</v>
      </c>
      <c r="V338" s="2">
        <f t="shared" si="28"/>
        <v>89877087.285714522</v>
      </c>
      <c r="W338" s="2">
        <f t="shared" si="20"/>
        <v>396582.14285714924</v>
      </c>
      <c r="X338" s="2">
        <f t="shared" si="6"/>
        <v>23417.857142850757</v>
      </c>
      <c r="Y338" s="2">
        <f t="shared" si="7"/>
        <v>40193770.714285523</v>
      </c>
      <c r="Z338" s="2" t="str">
        <f t="shared" si="8"/>
        <v>MEEP</v>
      </c>
      <c r="AA338" s="2">
        <f>IF(Z338="HERE",Y338,AA337+Graph!$G$1*1000)</f>
        <v>93335777.857142955</v>
      </c>
      <c r="AB338" s="2">
        <f t="shared" si="21"/>
        <v>420000</v>
      </c>
      <c r="AC338" s="2">
        <f t="shared" si="9"/>
        <v>36338497.999999955</v>
      </c>
      <c r="AD338" s="3">
        <f t="shared" si="10"/>
        <v>52800000</v>
      </c>
      <c r="AE338" s="2">
        <f>IF(AE336&gt;=52800000,52800000,IF(AB317=Graph!G$1*1000,AE337+Graph!G$1*1000,AC338))</f>
        <v>52800000</v>
      </c>
      <c r="AF338" s="3">
        <f t="shared" si="11"/>
        <v>52800000</v>
      </c>
      <c r="AG338" s="3">
        <f t="shared" si="26"/>
        <v>50160000</v>
      </c>
      <c r="AH338" s="3" t="e">
        <f t="shared" si="3"/>
        <v>#N/A</v>
      </c>
      <c r="AM338" s="6">
        <v>14600000</v>
      </c>
      <c r="AN338" s="6">
        <v>31800000</v>
      </c>
      <c r="AO338" s="6">
        <v>52800000</v>
      </c>
    </row>
    <row r="339" spans="1:41" ht="15.75" customHeight="1" x14ac:dyDescent="0.25">
      <c r="A339" s="1">
        <v>44515</v>
      </c>
      <c r="B339" s="2">
        <f t="shared" si="0"/>
        <v>262</v>
      </c>
      <c r="C339" s="7"/>
      <c r="D339" s="2" t="e">
        <f t="shared" si="12"/>
        <v>#N/A</v>
      </c>
      <c r="E339" s="2" t="e">
        <f t="shared" si="22"/>
        <v>#N/A</v>
      </c>
      <c r="F339" s="2">
        <v>828304.92812344432</v>
      </c>
      <c r="G339" s="2">
        <f t="shared" si="23"/>
        <v>396582.14285714284</v>
      </c>
      <c r="H339" s="2">
        <f t="shared" si="13"/>
        <v>123586569.42857221</v>
      </c>
      <c r="I339" s="7"/>
      <c r="J339" s="2" t="e">
        <f t="shared" si="14"/>
        <v>#N/A</v>
      </c>
      <c r="K339" s="2" t="e">
        <f t="shared" si="24"/>
        <v>#N/A</v>
      </c>
      <c r="L339" s="2">
        <f t="array" ref="L339">IF(COUNT($C340)=0,IF(COUNT($C339)=1,I339,SUM(L338+LOOKUP(2,1/(ISNUMBER($K$1:$K$194)),$K$1:$K$194))),I339)</f>
        <v>6904288.5714285942</v>
      </c>
      <c r="M339" s="8" t="e">
        <f t="shared" si="27"/>
        <v>#N/A</v>
      </c>
      <c r="N339" s="2" t="e">
        <f t="shared" si="15"/>
        <v>#N/A</v>
      </c>
      <c r="O339" s="2" t="e">
        <f t="shared" si="25"/>
        <v>#N/A</v>
      </c>
      <c r="P339" s="2">
        <v>922774.87461423874</v>
      </c>
      <c r="Q339" s="2">
        <f>IF(P339&gt;Graph!$G$1*1000,Graph!$G$1*1000,P339)</f>
        <v>420000</v>
      </c>
      <c r="R339" s="2">
        <f t="shared" si="16"/>
        <v>130490858</v>
      </c>
      <c r="S339" s="2">
        <f t="shared" si="17"/>
        <v>396582.14285714924</v>
      </c>
      <c r="T339" s="2">
        <f t="shared" si="18"/>
        <v>23417.857142857276</v>
      </c>
      <c r="U339" s="2">
        <f t="shared" si="19"/>
        <v>420000</v>
      </c>
      <c r="V339" s="2">
        <f t="shared" si="28"/>
        <v>90273669.428571671</v>
      </c>
      <c r="W339" s="2">
        <f t="shared" si="20"/>
        <v>396582.14285714924</v>
      </c>
      <c r="X339" s="2">
        <f t="shared" si="6"/>
        <v>23417.857142850757</v>
      </c>
      <c r="Y339" s="2">
        <f t="shared" si="7"/>
        <v>40217188.571428373</v>
      </c>
      <c r="Z339" s="2" t="str">
        <f t="shared" si="8"/>
        <v>MEEP</v>
      </c>
      <c r="AA339" s="2">
        <f>IF(Z339="HERE",Y339,AA338+Graph!$G$1*1000)</f>
        <v>93755777.857142955</v>
      </c>
      <c r="AB339" s="2">
        <f t="shared" si="21"/>
        <v>420000</v>
      </c>
      <c r="AC339" s="2">
        <f t="shared" si="9"/>
        <v>36338497.999999955</v>
      </c>
      <c r="AD339" s="3">
        <f t="shared" si="10"/>
        <v>52800000</v>
      </c>
      <c r="AE339" s="2">
        <f>IF(AE337&gt;=52800000,52800000,IF(AB318=Graph!G$1*1000,AE338+Graph!G$1*1000,AC339))</f>
        <v>52800000</v>
      </c>
      <c r="AF339" s="3">
        <f t="shared" si="11"/>
        <v>52800000</v>
      </c>
      <c r="AG339" s="3">
        <f t="shared" si="26"/>
        <v>50160000</v>
      </c>
      <c r="AH339" s="3" t="e">
        <f t="shared" si="3"/>
        <v>#N/A</v>
      </c>
      <c r="AM339" s="6">
        <v>14600000</v>
      </c>
      <c r="AN339" s="6">
        <v>31800000</v>
      </c>
      <c r="AO339" s="6">
        <v>52800000</v>
      </c>
    </row>
    <row r="340" spans="1:41" ht="15.75" customHeight="1" x14ac:dyDescent="0.25">
      <c r="A340" s="1">
        <v>44516</v>
      </c>
      <c r="B340" s="2">
        <f t="shared" si="0"/>
        <v>263</v>
      </c>
      <c r="C340" s="7"/>
      <c r="D340" s="2" t="e">
        <f t="shared" si="12"/>
        <v>#N/A</v>
      </c>
      <c r="E340" s="2" t="e">
        <f t="shared" si="22"/>
        <v>#N/A</v>
      </c>
      <c r="F340" s="2">
        <v>829906.1500248909</v>
      </c>
      <c r="G340" s="2">
        <f t="shared" si="23"/>
        <v>396582.14285714284</v>
      </c>
      <c r="H340" s="2">
        <f t="shared" si="13"/>
        <v>123983151.57142936</v>
      </c>
      <c r="I340" s="7"/>
      <c r="J340" s="2" t="e">
        <f t="shared" si="14"/>
        <v>#N/A</v>
      </c>
      <c r="K340" s="2" t="e">
        <f t="shared" si="24"/>
        <v>#N/A</v>
      </c>
      <c r="L340" s="2">
        <f t="array" ref="L340">IF(COUNT($C341)=0,IF(COUNT($C340)=1,I340,SUM(L339+LOOKUP(2,1/(ISNUMBER($K$1:$K$194)),$K$1:$K$194))),I340)</f>
        <v>6927706.4285714515</v>
      </c>
      <c r="M340" s="8" t="e">
        <f t="shared" si="27"/>
        <v>#N/A</v>
      </c>
      <c r="N340" s="2" t="e">
        <f t="shared" si="15"/>
        <v>#N/A</v>
      </c>
      <c r="O340" s="2" t="e">
        <f t="shared" si="25"/>
        <v>#N/A</v>
      </c>
      <c r="P340" s="2">
        <v>924689.7683673501</v>
      </c>
      <c r="Q340" s="2">
        <f>IF(P340&gt;Graph!$G$1*1000,Graph!$G$1*1000,P340)</f>
        <v>420000</v>
      </c>
      <c r="R340" s="2">
        <f t="shared" si="16"/>
        <v>130910858</v>
      </c>
      <c r="S340" s="2">
        <f t="shared" si="17"/>
        <v>396582.14285714924</v>
      </c>
      <c r="T340" s="2">
        <f t="shared" si="18"/>
        <v>23417.857142857276</v>
      </c>
      <c r="U340" s="2">
        <f t="shared" si="19"/>
        <v>420000</v>
      </c>
      <c r="V340" s="2">
        <f t="shared" si="28"/>
        <v>90670251.57142882</v>
      </c>
      <c r="W340" s="2">
        <f t="shared" si="20"/>
        <v>396582.14285714924</v>
      </c>
      <c r="X340" s="2">
        <f t="shared" si="6"/>
        <v>23417.857142850757</v>
      </c>
      <c r="Y340" s="2">
        <f t="shared" si="7"/>
        <v>40240606.428571224</v>
      </c>
      <c r="Z340" s="2" t="str">
        <f t="shared" si="8"/>
        <v>MEEP</v>
      </c>
      <c r="AA340" s="2">
        <f>IF(Z340="HERE",Y340,AA339+Graph!$G$1*1000)</f>
        <v>94175777.857142955</v>
      </c>
      <c r="AB340" s="2">
        <f t="shared" si="21"/>
        <v>420000</v>
      </c>
      <c r="AC340" s="2">
        <f t="shared" si="9"/>
        <v>36338497.999999955</v>
      </c>
      <c r="AD340" s="3">
        <f t="shared" si="10"/>
        <v>52800000</v>
      </c>
      <c r="AE340" s="2">
        <f>IF(AE338&gt;=52800000,52800000,IF(AB319=Graph!G$1*1000,AE339+Graph!G$1*1000,AC340))</f>
        <v>52800000</v>
      </c>
      <c r="AF340" s="3">
        <f t="shared" si="11"/>
        <v>52800000</v>
      </c>
      <c r="AG340" s="3">
        <f t="shared" si="26"/>
        <v>50160000</v>
      </c>
      <c r="AH340" s="3" t="e">
        <f t="shared" si="3"/>
        <v>#N/A</v>
      </c>
      <c r="AM340" s="6">
        <v>14600000</v>
      </c>
      <c r="AN340" s="6">
        <v>31800000</v>
      </c>
      <c r="AO340" s="6">
        <v>52800000</v>
      </c>
    </row>
    <row r="341" spans="1:41" ht="15.75" customHeight="1" x14ac:dyDescent="0.25">
      <c r="A341" s="1">
        <v>44517</v>
      </c>
      <c r="B341" s="2">
        <f t="shared" si="0"/>
        <v>264</v>
      </c>
      <c r="C341" s="7"/>
      <c r="D341" s="2" t="e">
        <f t="shared" si="12"/>
        <v>#N/A</v>
      </c>
      <c r="E341" s="2" t="e">
        <f t="shared" si="22"/>
        <v>#N/A</v>
      </c>
      <c r="F341" s="2">
        <v>831507.37192632258</v>
      </c>
      <c r="G341" s="2">
        <f t="shared" si="23"/>
        <v>396582.14285714284</v>
      </c>
      <c r="H341" s="2">
        <f t="shared" si="13"/>
        <v>124379733.71428651</v>
      </c>
      <c r="I341" s="7"/>
      <c r="J341" s="2" t="e">
        <f t="shared" si="14"/>
        <v>#N/A</v>
      </c>
      <c r="K341" s="2" t="e">
        <f t="shared" si="24"/>
        <v>#N/A</v>
      </c>
      <c r="L341" s="2">
        <f t="array" ref="L341">IF(COUNT($C342)=0,IF(COUNT($C341)=1,I341,SUM(L340+LOOKUP(2,1/(ISNUMBER($K$1:$K$194)),$K$1:$K$194))),I341)</f>
        <v>6951124.2857143087</v>
      </c>
      <c r="M341" s="8" t="e">
        <f t="shared" si="27"/>
        <v>#N/A</v>
      </c>
      <c r="N341" s="2" t="e">
        <f t="shared" si="15"/>
        <v>#N/A</v>
      </c>
      <c r="O341" s="2" t="e">
        <f t="shared" si="25"/>
        <v>#N/A</v>
      </c>
      <c r="P341" s="2">
        <v>926604.66212046146</v>
      </c>
      <c r="Q341" s="2">
        <f>IF(P341&gt;Graph!$G$1*1000,Graph!$G$1*1000,P341)</f>
        <v>420000</v>
      </c>
      <c r="R341" s="2">
        <f t="shared" si="16"/>
        <v>131330858</v>
      </c>
      <c r="S341" s="2">
        <f t="shared" si="17"/>
        <v>396582.14285714924</v>
      </c>
      <c r="T341" s="2">
        <f t="shared" si="18"/>
        <v>23417.857142857276</v>
      </c>
      <c r="U341" s="2">
        <f t="shared" si="19"/>
        <v>420000</v>
      </c>
      <c r="V341" s="2">
        <f t="shared" si="28"/>
        <v>91066833.71428597</v>
      </c>
      <c r="W341" s="2">
        <f t="shared" si="20"/>
        <v>396582.14285714924</v>
      </c>
      <c r="X341" s="2">
        <f t="shared" si="6"/>
        <v>23417.857142850757</v>
      </c>
      <c r="Y341" s="2">
        <f t="shared" si="7"/>
        <v>40264024.285714075</v>
      </c>
      <c r="Z341" s="2" t="str">
        <f t="shared" si="8"/>
        <v>MEEP</v>
      </c>
      <c r="AA341" s="2">
        <f>IF(Z341="HERE",Y341,AA340+Graph!$G$1*1000)</f>
        <v>94595777.857142955</v>
      </c>
      <c r="AB341" s="2">
        <f t="shared" si="21"/>
        <v>420000</v>
      </c>
      <c r="AC341" s="2">
        <f t="shared" si="9"/>
        <v>36338497.999999955</v>
      </c>
      <c r="AD341" s="3">
        <f t="shared" si="10"/>
        <v>52800000</v>
      </c>
      <c r="AE341" s="2">
        <f>IF(AE339&gt;=52800000,52800000,IF(AB320=Graph!G$1*1000,AE340+Graph!G$1*1000,AC341))</f>
        <v>52800000</v>
      </c>
      <c r="AF341" s="3">
        <f t="shared" si="11"/>
        <v>52800000</v>
      </c>
      <c r="AG341" s="3">
        <f t="shared" si="26"/>
        <v>50160000</v>
      </c>
      <c r="AH341" s="3" t="e">
        <f t="shared" si="3"/>
        <v>#N/A</v>
      </c>
      <c r="AM341" s="6">
        <v>14600000</v>
      </c>
      <c r="AN341" s="6">
        <v>31800000</v>
      </c>
      <c r="AO341" s="6">
        <v>52800000</v>
      </c>
    </row>
    <row r="342" spans="1:41" ht="15.75" customHeight="1" x14ac:dyDescent="0.25">
      <c r="A342" s="1">
        <v>44518</v>
      </c>
      <c r="B342" s="2">
        <f t="shared" si="0"/>
        <v>265</v>
      </c>
      <c r="C342" s="7"/>
      <c r="D342" s="2" t="e">
        <f t="shared" si="12"/>
        <v>#N/A</v>
      </c>
      <c r="E342" s="2" t="e">
        <f t="shared" si="22"/>
        <v>#N/A</v>
      </c>
      <c r="F342" s="2">
        <v>833108.59382776916</v>
      </c>
      <c r="G342" s="2">
        <f t="shared" si="23"/>
        <v>396582.14285714284</v>
      </c>
      <c r="H342" s="2">
        <f t="shared" si="13"/>
        <v>124776315.85714366</v>
      </c>
      <c r="I342" s="7"/>
      <c r="J342" s="2" t="e">
        <f t="shared" si="14"/>
        <v>#N/A</v>
      </c>
      <c r="K342" s="2" t="e">
        <f t="shared" si="24"/>
        <v>#N/A</v>
      </c>
      <c r="L342" s="2">
        <f t="array" ref="L342">IF(COUNT($C343)=0,IF(COUNT($C342)=1,I342,SUM(L341+LOOKUP(2,1/(ISNUMBER($K$1:$K$194)),$K$1:$K$194))),I342)</f>
        <v>6974542.142857166</v>
      </c>
      <c r="M342" s="8" t="e">
        <f t="shared" si="27"/>
        <v>#N/A</v>
      </c>
      <c r="N342" s="2" t="e">
        <f t="shared" si="15"/>
        <v>#N/A</v>
      </c>
      <c r="O342" s="2" t="e">
        <f t="shared" si="25"/>
        <v>#N/A</v>
      </c>
      <c r="P342" s="2">
        <v>928519.55587357283</v>
      </c>
      <c r="Q342" s="2">
        <f>IF(P342&gt;Graph!$G$1*1000,Graph!$G$1*1000,P342)</f>
        <v>420000</v>
      </c>
      <c r="R342" s="2">
        <f t="shared" si="16"/>
        <v>131750858</v>
      </c>
      <c r="S342" s="2">
        <f t="shared" si="17"/>
        <v>396582.14285714924</v>
      </c>
      <c r="T342" s="2">
        <f t="shared" si="18"/>
        <v>23417.857142857276</v>
      </c>
      <c r="U342" s="2">
        <f t="shared" si="19"/>
        <v>420000</v>
      </c>
      <c r="V342" s="2">
        <f t="shared" si="28"/>
        <v>91463415.857143119</v>
      </c>
      <c r="W342" s="2">
        <f t="shared" si="20"/>
        <v>396582.14285714924</v>
      </c>
      <c r="X342" s="2">
        <f t="shared" si="6"/>
        <v>23417.857142850757</v>
      </c>
      <c r="Y342" s="2">
        <f t="shared" si="7"/>
        <v>40287442.142856926</v>
      </c>
      <c r="Z342" s="2" t="str">
        <f t="shared" si="8"/>
        <v>MEEP</v>
      </c>
      <c r="AA342" s="2">
        <f>IF(Z342="HERE",Y342,AA341+Graph!$G$1*1000)</f>
        <v>95015777.857142955</v>
      </c>
      <c r="AB342" s="2">
        <f t="shared" si="21"/>
        <v>420000</v>
      </c>
      <c r="AC342" s="2">
        <f t="shared" si="9"/>
        <v>36338497.999999955</v>
      </c>
      <c r="AD342" s="3">
        <f t="shared" si="10"/>
        <v>52800000</v>
      </c>
      <c r="AE342" s="2">
        <f>IF(AE340&gt;=52800000,52800000,IF(AB321=Graph!G$1*1000,AE341+Graph!G$1*1000,AC342))</f>
        <v>52800000</v>
      </c>
      <c r="AF342" s="3">
        <f t="shared" si="11"/>
        <v>52800000</v>
      </c>
      <c r="AG342" s="3">
        <f t="shared" si="26"/>
        <v>50160000</v>
      </c>
      <c r="AH342" s="3" t="e">
        <f t="shared" si="3"/>
        <v>#N/A</v>
      </c>
      <c r="AM342" s="6">
        <v>14600000</v>
      </c>
      <c r="AN342" s="6">
        <v>31800000</v>
      </c>
      <c r="AO342" s="6">
        <v>52800000</v>
      </c>
    </row>
    <row r="343" spans="1:41" ht="15.75" customHeight="1" x14ac:dyDescent="0.25">
      <c r="A343" s="1">
        <v>44519</v>
      </c>
      <c r="B343" s="2">
        <f t="shared" si="0"/>
        <v>266</v>
      </c>
      <c r="C343" s="7"/>
      <c r="D343" s="2" t="e">
        <f t="shared" si="12"/>
        <v>#N/A</v>
      </c>
      <c r="E343" s="2" t="e">
        <f t="shared" si="22"/>
        <v>#N/A</v>
      </c>
      <c r="F343" s="2">
        <v>834709.81572921574</v>
      </c>
      <c r="G343" s="2">
        <f t="shared" si="23"/>
        <v>396582.14285714284</v>
      </c>
      <c r="H343" s="2">
        <f t="shared" si="13"/>
        <v>125172898.0000008</v>
      </c>
      <c r="I343" s="7"/>
      <c r="J343" s="2" t="e">
        <f t="shared" si="14"/>
        <v>#N/A</v>
      </c>
      <c r="K343" s="2" t="e">
        <f t="shared" si="24"/>
        <v>#N/A</v>
      </c>
      <c r="L343" s="2">
        <f t="array" ref="L343">IF(COUNT($C344)=0,IF(COUNT($C343)=1,I343,SUM(L342+LOOKUP(2,1/(ISNUMBER($K$1:$K$194)),$K$1:$K$194))),I343)</f>
        <v>6997960.0000000233</v>
      </c>
      <c r="M343" s="8" t="e">
        <f t="shared" si="27"/>
        <v>#N/A</v>
      </c>
      <c r="N343" s="2" t="e">
        <f t="shared" si="15"/>
        <v>#N/A</v>
      </c>
      <c r="O343" s="2" t="e">
        <f t="shared" si="25"/>
        <v>#N/A</v>
      </c>
      <c r="P343" s="2">
        <v>930434.44962668419</v>
      </c>
      <c r="Q343" s="2">
        <f>IF(P343&gt;Graph!$G$1*1000,Graph!$G$1*1000,P343)</f>
        <v>420000</v>
      </c>
      <c r="R343" s="2">
        <f t="shared" si="16"/>
        <v>132170858</v>
      </c>
      <c r="S343" s="2">
        <f t="shared" si="17"/>
        <v>396582.14285714924</v>
      </c>
      <c r="T343" s="2">
        <f t="shared" si="18"/>
        <v>23417.857142857276</v>
      </c>
      <c r="U343" s="2">
        <f t="shared" si="19"/>
        <v>420000</v>
      </c>
      <c r="V343" s="2">
        <f t="shared" si="28"/>
        <v>91859998.000000268</v>
      </c>
      <c r="W343" s="2">
        <f t="shared" si="20"/>
        <v>396582.14285714924</v>
      </c>
      <c r="X343" s="2">
        <f t="shared" si="6"/>
        <v>23417.857142850757</v>
      </c>
      <c r="Y343" s="2">
        <f t="shared" si="7"/>
        <v>40310859.999999776</v>
      </c>
      <c r="Z343" s="2" t="str">
        <f t="shared" si="8"/>
        <v>MEEP</v>
      </c>
      <c r="AA343" s="2">
        <f>IF(Z343="HERE",Y343,AA342+Graph!$G$1*1000)</f>
        <v>95435777.857142955</v>
      </c>
      <c r="AB343" s="2">
        <f t="shared" si="21"/>
        <v>420000</v>
      </c>
      <c r="AC343" s="2">
        <f t="shared" si="9"/>
        <v>36338497.999999955</v>
      </c>
      <c r="AD343" s="3">
        <f t="shared" si="10"/>
        <v>52800000</v>
      </c>
      <c r="AE343" s="2">
        <f>IF(AE341&gt;=52800000,52800000,IF(AB322=Graph!G$1*1000,AE342+Graph!G$1*1000,AC343))</f>
        <v>52800000</v>
      </c>
      <c r="AF343" s="3">
        <f t="shared" si="11"/>
        <v>52800000</v>
      </c>
      <c r="AG343" s="3">
        <f t="shared" si="26"/>
        <v>50160000</v>
      </c>
      <c r="AH343" s="3" t="e">
        <f t="shared" si="3"/>
        <v>#N/A</v>
      </c>
      <c r="AM343" s="6">
        <v>14600000</v>
      </c>
      <c r="AN343" s="6">
        <v>31800000</v>
      </c>
      <c r="AO343" s="6">
        <v>52800000</v>
      </c>
    </row>
    <row r="344" spans="1:41" ht="15.75" customHeight="1" x14ac:dyDescent="0.25">
      <c r="A344" s="1">
        <v>44520</v>
      </c>
      <c r="B344" s="2">
        <f t="shared" si="0"/>
        <v>267</v>
      </c>
      <c r="C344" s="7"/>
      <c r="D344" s="2" t="e">
        <f t="shared" si="12"/>
        <v>#N/A</v>
      </c>
      <c r="E344" s="2" t="e">
        <f t="shared" si="22"/>
        <v>#N/A</v>
      </c>
      <c r="F344" s="2">
        <v>836311.03763066232</v>
      </c>
      <c r="G344" s="2">
        <f t="shared" si="23"/>
        <v>396582.14285714284</v>
      </c>
      <c r="H344" s="2">
        <f t="shared" si="13"/>
        <v>125569480.14285795</v>
      </c>
      <c r="I344" s="7"/>
      <c r="J344" s="2" t="e">
        <f t="shared" si="14"/>
        <v>#N/A</v>
      </c>
      <c r="K344" s="2" t="e">
        <f t="shared" si="24"/>
        <v>#N/A</v>
      </c>
      <c r="L344" s="2">
        <f t="array" ref="L344">IF(COUNT($C345)=0,IF(COUNT($C344)=1,I344,SUM(L343+LOOKUP(2,1/(ISNUMBER($K$1:$K$194)),$K$1:$K$194))),I344)</f>
        <v>7021377.8571428806</v>
      </c>
      <c r="M344" s="8" t="e">
        <f t="shared" si="27"/>
        <v>#N/A</v>
      </c>
      <c r="N344" s="2" t="e">
        <f t="shared" si="15"/>
        <v>#N/A</v>
      </c>
      <c r="O344" s="2" t="e">
        <f t="shared" si="25"/>
        <v>#N/A</v>
      </c>
      <c r="P344" s="2">
        <v>932349.34337979555</v>
      </c>
      <c r="Q344" s="2">
        <f>IF(P344&gt;Graph!$G$1*1000,Graph!$G$1*1000,P344)</f>
        <v>420000</v>
      </c>
      <c r="R344" s="2">
        <f t="shared" si="16"/>
        <v>132590858</v>
      </c>
      <c r="S344" s="2">
        <f t="shared" si="17"/>
        <v>396582.14285714924</v>
      </c>
      <c r="T344" s="2">
        <f t="shared" si="18"/>
        <v>23417.857142857276</v>
      </c>
      <c r="U344" s="2">
        <f t="shared" si="19"/>
        <v>420000</v>
      </c>
      <c r="V344" s="2">
        <f t="shared" si="28"/>
        <v>92256580.142857417</v>
      </c>
      <c r="W344" s="2">
        <f t="shared" si="20"/>
        <v>396582.14285714924</v>
      </c>
      <c r="X344" s="2">
        <f t="shared" si="6"/>
        <v>23417.857142850757</v>
      </c>
      <c r="Y344" s="2">
        <f t="shared" si="7"/>
        <v>40334277.857142627</v>
      </c>
      <c r="Z344" s="2" t="str">
        <f t="shared" si="8"/>
        <v>MEEP</v>
      </c>
      <c r="AA344" s="2">
        <f>IF(Z344="HERE",Y344,AA343+Graph!$G$1*1000)</f>
        <v>95855777.857142955</v>
      </c>
      <c r="AB344" s="2">
        <f t="shared" si="21"/>
        <v>420000</v>
      </c>
      <c r="AC344" s="2">
        <f t="shared" si="9"/>
        <v>36338497.999999955</v>
      </c>
      <c r="AD344" s="3">
        <f t="shared" si="10"/>
        <v>52800000</v>
      </c>
      <c r="AE344" s="2">
        <f>IF(AE342&gt;=52800000,52800000,IF(AB323=Graph!G$1*1000,AE343+Graph!G$1*1000,AC344))</f>
        <v>52800000</v>
      </c>
      <c r="AF344" s="3">
        <f t="shared" si="11"/>
        <v>52800000</v>
      </c>
      <c r="AG344" s="3">
        <f t="shared" si="26"/>
        <v>50160000</v>
      </c>
      <c r="AH344" s="3" t="e">
        <f t="shared" si="3"/>
        <v>#N/A</v>
      </c>
      <c r="AM344" s="6">
        <v>14600000</v>
      </c>
      <c r="AN344" s="6">
        <v>31800000</v>
      </c>
      <c r="AO344" s="6">
        <v>52800000</v>
      </c>
    </row>
    <row r="345" spans="1:41" ht="15.75" customHeight="1" x14ac:dyDescent="0.25">
      <c r="A345" s="1">
        <v>44521</v>
      </c>
      <c r="B345" s="2">
        <f t="shared" si="0"/>
        <v>268</v>
      </c>
      <c r="C345" s="7"/>
      <c r="D345" s="2" t="e">
        <f t="shared" si="12"/>
        <v>#N/A</v>
      </c>
      <c r="E345" s="2" t="e">
        <f t="shared" si="22"/>
        <v>#N/A</v>
      </c>
      <c r="F345" s="2">
        <v>837912.2595321089</v>
      </c>
      <c r="G345" s="2">
        <f t="shared" si="23"/>
        <v>396582.14285714284</v>
      </c>
      <c r="H345" s="2">
        <f t="shared" si="13"/>
        <v>125966062.2857151</v>
      </c>
      <c r="I345" s="7"/>
      <c r="J345" s="2" t="e">
        <f t="shared" si="14"/>
        <v>#N/A</v>
      </c>
      <c r="K345" s="2" t="e">
        <f t="shared" si="24"/>
        <v>#N/A</v>
      </c>
      <c r="L345" s="2">
        <f t="array" ref="L345">IF(COUNT($C346)=0,IF(COUNT($C345)=1,I345,SUM(L344+LOOKUP(2,1/(ISNUMBER($K$1:$K$194)),$K$1:$K$194))),I345)</f>
        <v>7044795.7142857378</v>
      </c>
      <c r="M345" s="8" t="e">
        <f t="shared" si="27"/>
        <v>#N/A</v>
      </c>
      <c r="N345" s="2" t="e">
        <f t="shared" si="15"/>
        <v>#N/A</v>
      </c>
      <c r="O345" s="2" t="e">
        <f t="shared" si="25"/>
        <v>#N/A</v>
      </c>
      <c r="P345" s="2">
        <v>934264.23713290691</v>
      </c>
      <c r="Q345" s="2">
        <f>IF(P345&gt;Graph!$G$1*1000,Graph!$G$1*1000,P345)</f>
        <v>420000</v>
      </c>
      <c r="R345" s="2">
        <f t="shared" si="16"/>
        <v>133010858</v>
      </c>
      <c r="S345" s="2">
        <f t="shared" si="17"/>
        <v>396582.14285714924</v>
      </c>
      <c r="T345" s="2">
        <f t="shared" si="18"/>
        <v>23417.857142857276</v>
      </c>
      <c r="U345" s="2">
        <f t="shared" si="19"/>
        <v>420000</v>
      </c>
      <c r="V345" s="2">
        <f t="shared" si="28"/>
        <v>92653162.285714567</v>
      </c>
      <c r="W345" s="2">
        <f t="shared" si="20"/>
        <v>396582.14285714924</v>
      </c>
      <c r="X345" s="2">
        <f t="shared" si="6"/>
        <v>23417.857142850757</v>
      </c>
      <c r="Y345" s="2">
        <f t="shared" si="7"/>
        <v>40357695.714285478</v>
      </c>
      <c r="Z345" s="2" t="str">
        <f t="shared" si="8"/>
        <v>MEEP</v>
      </c>
      <c r="AA345" s="2">
        <f>IF(Z345="HERE",Y345,AA344+Graph!$G$1*1000)</f>
        <v>96275777.857142955</v>
      </c>
      <c r="AB345" s="2">
        <f t="shared" si="21"/>
        <v>420000</v>
      </c>
      <c r="AC345" s="2">
        <f t="shared" si="9"/>
        <v>36338497.999999955</v>
      </c>
      <c r="AD345" s="3">
        <f t="shared" si="10"/>
        <v>52800000</v>
      </c>
      <c r="AE345" s="2">
        <f>IF(AE343&gt;=52800000,52800000,IF(AB324=Graph!G$1*1000,AE344+Graph!G$1*1000,AC345))</f>
        <v>52800000</v>
      </c>
      <c r="AF345" s="3">
        <f t="shared" si="11"/>
        <v>52800000</v>
      </c>
      <c r="AG345" s="3">
        <f t="shared" si="26"/>
        <v>50160000</v>
      </c>
      <c r="AH345" s="3" t="e">
        <f t="shared" si="3"/>
        <v>#N/A</v>
      </c>
      <c r="AM345" s="6">
        <v>14600000</v>
      </c>
      <c r="AN345" s="6">
        <v>31800000</v>
      </c>
      <c r="AO345" s="6">
        <v>52800000</v>
      </c>
    </row>
    <row r="346" spans="1:41" ht="15.75" customHeight="1" x14ac:dyDescent="0.25">
      <c r="A346" s="1">
        <v>44522</v>
      </c>
      <c r="B346" s="2">
        <f t="shared" si="0"/>
        <v>269</v>
      </c>
      <c r="C346" s="7"/>
      <c r="D346" s="2" t="e">
        <f t="shared" si="12"/>
        <v>#N/A</v>
      </c>
      <c r="E346" s="2" t="e">
        <f t="shared" si="22"/>
        <v>#N/A</v>
      </c>
      <c r="F346" s="2">
        <v>839513.48143354058</v>
      </c>
      <c r="G346" s="2">
        <f t="shared" si="23"/>
        <v>396582.14285714284</v>
      </c>
      <c r="H346" s="2">
        <f t="shared" si="13"/>
        <v>126362644.42857225</v>
      </c>
      <c r="I346" s="7"/>
      <c r="J346" s="2" t="e">
        <f t="shared" si="14"/>
        <v>#N/A</v>
      </c>
      <c r="K346" s="2" t="e">
        <f t="shared" si="24"/>
        <v>#N/A</v>
      </c>
      <c r="L346" s="2">
        <f t="array" ref="L346">IF(COUNT($C347)=0,IF(COUNT($C346)=1,I346,SUM(L345+LOOKUP(2,1/(ISNUMBER($K$1:$K$194)),$K$1:$K$194))),I346)</f>
        <v>7068213.5714285951</v>
      </c>
      <c r="M346" s="8" t="e">
        <f t="shared" si="27"/>
        <v>#N/A</v>
      </c>
      <c r="N346" s="2" t="e">
        <f t="shared" si="15"/>
        <v>#N/A</v>
      </c>
      <c r="O346" s="2" t="e">
        <f t="shared" si="25"/>
        <v>#N/A</v>
      </c>
      <c r="P346" s="2">
        <v>936179.13088601828</v>
      </c>
      <c r="Q346" s="2">
        <f>IF(P346&gt;Graph!$G$1*1000,Graph!$G$1*1000,P346)</f>
        <v>420000</v>
      </c>
      <c r="R346" s="2">
        <f t="shared" si="16"/>
        <v>133430858</v>
      </c>
      <c r="S346" s="2">
        <f t="shared" si="17"/>
        <v>396582.14285714924</v>
      </c>
      <c r="T346" s="2">
        <f t="shared" si="18"/>
        <v>23417.857142857276</v>
      </c>
      <c r="U346" s="2">
        <f t="shared" si="19"/>
        <v>420000</v>
      </c>
      <c r="V346" s="2">
        <f t="shared" si="28"/>
        <v>93049744.428571716</v>
      </c>
      <c r="W346" s="2">
        <f t="shared" si="20"/>
        <v>396582.14285714924</v>
      </c>
      <c r="X346" s="2">
        <f t="shared" si="6"/>
        <v>23417.857142850757</v>
      </c>
      <c r="Y346" s="2">
        <f t="shared" si="7"/>
        <v>40381113.571428329</v>
      </c>
      <c r="Z346" s="2" t="str">
        <f t="shared" si="8"/>
        <v>MEEP</v>
      </c>
      <c r="AA346" s="2">
        <f>IF(Z346="HERE",Y346,AA345+Graph!$G$1*1000)</f>
        <v>96695777.857142955</v>
      </c>
      <c r="AB346" s="2">
        <f t="shared" si="21"/>
        <v>420000</v>
      </c>
      <c r="AC346" s="2">
        <f t="shared" si="9"/>
        <v>36338497.999999955</v>
      </c>
      <c r="AD346" s="3">
        <f t="shared" si="10"/>
        <v>52800000</v>
      </c>
      <c r="AE346" s="2">
        <f>IF(AE344&gt;=52800000,52800000,IF(AB325=Graph!G$1*1000,AE345+Graph!G$1*1000,AC346))</f>
        <v>52800000</v>
      </c>
      <c r="AF346" s="3">
        <f t="shared" si="11"/>
        <v>52800000</v>
      </c>
      <c r="AG346" s="3">
        <f t="shared" si="26"/>
        <v>50160000</v>
      </c>
      <c r="AH346" s="3" t="e">
        <f t="shared" si="3"/>
        <v>#N/A</v>
      </c>
      <c r="AM346" s="6">
        <v>14600000</v>
      </c>
      <c r="AN346" s="6">
        <v>31800000</v>
      </c>
      <c r="AO346" s="6">
        <v>52800000</v>
      </c>
    </row>
    <row r="347" spans="1:41" ht="15.75" customHeight="1" x14ac:dyDescent="0.25">
      <c r="A347" s="1">
        <v>44523</v>
      </c>
      <c r="B347" s="2">
        <f t="shared" si="0"/>
        <v>270</v>
      </c>
      <c r="C347" s="7"/>
      <c r="D347" s="2" t="e">
        <f t="shared" si="12"/>
        <v>#N/A</v>
      </c>
      <c r="E347" s="2" t="e">
        <f t="shared" si="22"/>
        <v>#N/A</v>
      </c>
      <c r="F347" s="2">
        <v>841114.70333498716</v>
      </c>
      <c r="G347" s="2">
        <f t="shared" si="23"/>
        <v>396582.14285714284</v>
      </c>
      <c r="H347" s="2">
        <f t="shared" si="13"/>
        <v>126759226.5714294</v>
      </c>
      <c r="I347" s="7"/>
      <c r="J347" s="2" t="e">
        <f t="shared" si="14"/>
        <v>#N/A</v>
      </c>
      <c r="K347" s="2" t="e">
        <f t="shared" si="24"/>
        <v>#N/A</v>
      </c>
      <c r="L347" s="2">
        <f t="array" ref="L347">IF(COUNT($C348)=0,IF(COUNT($C347)=1,I347,SUM(L346+LOOKUP(2,1/(ISNUMBER($K$1:$K$194)),$K$1:$K$194))),I347)</f>
        <v>7091631.4285714524</v>
      </c>
      <c r="M347" s="8" t="e">
        <f t="shared" si="27"/>
        <v>#N/A</v>
      </c>
      <c r="N347" s="2" t="e">
        <f t="shared" si="15"/>
        <v>#N/A</v>
      </c>
      <c r="O347" s="2" t="e">
        <f t="shared" si="25"/>
        <v>#N/A</v>
      </c>
      <c r="P347" s="2">
        <v>938094.02463912964</v>
      </c>
      <c r="Q347" s="2">
        <f>IF(P347&gt;Graph!$G$1*1000,Graph!$G$1*1000,P347)</f>
        <v>420000</v>
      </c>
      <c r="R347" s="2">
        <f t="shared" si="16"/>
        <v>133850858</v>
      </c>
      <c r="S347" s="2">
        <f t="shared" si="17"/>
        <v>396582.14285714924</v>
      </c>
      <c r="T347" s="2">
        <f t="shared" si="18"/>
        <v>23417.857142857276</v>
      </c>
      <c r="U347" s="2">
        <f t="shared" si="19"/>
        <v>420000</v>
      </c>
      <c r="V347" s="2">
        <f t="shared" si="28"/>
        <v>93446326.571428865</v>
      </c>
      <c r="W347" s="2">
        <f t="shared" si="20"/>
        <v>396582.14285714924</v>
      </c>
      <c r="X347" s="2">
        <f t="shared" si="6"/>
        <v>23417.857142850757</v>
      </c>
      <c r="Y347" s="2">
        <f t="shared" si="7"/>
        <v>40404531.42857118</v>
      </c>
      <c r="Z347" s="2" t="str">
        <f t="shared" si="8"/>
        <v>MEEP</v>
      </c>
      <c r="AA347" s="2">
        <f>IF(Z347="HERE",Y347,AA346+Graph!$G$1*1000)</f>
        <v>97115777.857142955</v>
      </c>
      <c r="AB347" s="2">
        <f t="shared" si="21"/>
        <v>420000</v>
      </c>
      <c r="AC347" s="2">
        <f t="shared" si="9"/>
        <v>36338497.999999955</v>
      </c>
      <c r="AD347" s="3">
        <f t="shared" si="10"/>
        <v>52800000</v>
      </c>
      <c r="AE347" s="2">
        <f>IF(AE345&gt;=52800000,52800000,IF(AB326=Graph!G$1*1000,AE346+Graph!G$1*1000,AC347))</f>
        <v>52800000</v>
      </c>
      <c r="AF347" s="3">
        <f t="shared" si="11"/>
        <v>52800000</v>
      </c>
      <c r="AG347" s="3">
        <f t="shared" si="26"/>
        <v>50160000</v>
      </c>
      <c r="AH347" s="3" t="e">
        <f t="shared" si="3"/>
        <v>#N/A</v>
      </c>
      <c r="AM347" s="6">
        <v>14600000</v>
      </c>
      <c r="AN347" s="6">
        <v>31800000</v>
      </c>
      <c r="AO347" s="6">
        <v>52800000</v>
      </c>
    </row>
    <row r="348" spans="1:41" ht="15.75" customHeight="1" x14ac:dyDescent="0.25">
      <c r="A348" s="1">
        <v>44524</v>
      </c>
      <c r="B348" s="2">
        <f t="shared" si="0"/>
        <v>271</v>
      </c>
      <c r="C348" s="7"/>
      <c r="D348" s="2" t="e">
        <f t="shared" si="12"/>
        <v>#N/A</v>
      </c>
      <c r="E348" s="2" t="e">
        <f t="shared" si="22"/>
        <v>#N/A</v>
      </c>
      <c r="F348" s="2">
        <v>842715.92523643374</v>
      </c>
      <c r="G348" s="2">
        <f t="shared" si="23"/>
        <v>396582.14285714284</v>
      </c>
      <c r="H348" s="2">
        <f t="shared" si="13"/>
        <v>127155808.71428655</v>
      </c>
      <c r="I348" s="7"/>
      <c r="J348" s="2" t="e">
        <f t="shared" si="14"/>
        <v>#N/A</v>
      </c>
      <c r="K348" s="2" t="e">
        <f t="shared" si="24"/>
        <v>#N/A</v>
      </c>
      <c r="L348" s="2">
        <f t="array" ref="L348">IF(COUNT($C349)=0,IF(COUNT($C348)=1,I348,SUM(L347+LOOKUP(2,1/(ISNUMBER($K$1:$K$194)),$K$1:$K$194))),I348)</f>
        <v>7115049.2857143097</v>
      </c>
      <c r="M348" s="8" t="e">
        <f t="shared" si="27"/>
        <v>#N/A</v>
      </c>
      <c r="N348" s="2" t="e">
        <f t="shared" si="15"/>
        <v>#N/A</v>
      </c>
      <c r="O348" s="2" t="e">
        <f t="shared" si="25"/>
        <v>#N/A</v>
      </c>
      <c r="P348" s="2">
        <v>940008.918392241</v>
      </c>
      <c r="Q348" s="2">
        <f>IF(P348&gt;Graph!$G$1*1000,Graph!$G$1*1000,P348)</f>
        <v>420000</v>
      </c>
      <c r="R348" s="2">
        <f t="shared" si="16"/>
        <v>134270858</v>
      </c>
      <c r="S348" s="2">
        <f t="shared" si="17"/>
        <v>396582.14285714924</v>
      </c>
      <c r="T348" s="2">
        <f t="shared" si="18"/>
        <v>23417.857142857276</v>
      </c>
      <c r="U348" s="2">
        <f t="shared" si="19"/>
        <v>420000</v>
      </c>
      <c r="V348" s="2">
        <f t="shared" si="28"/>
        <v>93842908.714286014</v>
      </c>
      <c r="W348" s="2">
        <f t="shared" si="20"/>
        <v>396582.14285714924</v>
      </c>
      <c r="X348" s="2">
        <f t="shared" si="6"/>
        <v>23417.857142850757</v>
      </c>
      <c r="Y348" s="2">
        <f t="shared" si="7"/>
        <v>40427949.28571403</v>
      </c>
      <c r="Z348" s="2" t="str">
        <f t="shared" si="8"/>
        <v>MEEP</v>
      </c>
      <c r="AA348" s="2">
        <f>IF(Z348="HERE",Y348,AA347+Graph!$G$1*1000)</f>
        <v>97535777.857142955</v>
      </c>
      <c r="AB348" s="2">
        <f t="shared" si="21"/>
        <v>420000</v>
      </c>
      <c r="AC348" s="2">
        <f t="shared" si="9"/>
        <v>36338497.999999955</v>
      </c>
      <c r="AD348" s="3">
        <f t="shared" si="10"/>
        <v>52800000</v>
      </c>
      <c r="AE348" s="2">
        <f>IF(AE346&gt;=52800000,52800000,IF(AB327=Graph!G$1*1000,AE347+Graph!G$1*1000,AC348))</f>
        <v>52800000</v>
      </c>
      <c r="AF348" s="3">
        <f t="shared" si="11"/>
        <v>52800000</v>
      </c>
      <c r="AG348" s="3">
        <f t="shared" si="26"/>
        <v>50160000</v>
      </c>
      <c r="AH348" s="3" t="e">
        <f t="shared" si="3"/>
        <v>#N/A</v>
      </c>
      <c r="AM348" s="6">
        <v>14600000</v>
      </c>
      <c r="AN348" s="6">
        <v>31800000</v>
      </c>
      <c r="AO348" s="6">
        <v>52800000</v>
      </c>
    </row>
    <row r="349" spans="1:41" ht="15.75" customHeight="1" x14ac:dyDescent="0.25">
      <c r="A349" s="1">
        <v>44525</v>
      </c>
      <c r="B349" s="2">
        <f t="shared" si="0"/>
        <v>272</v>
      </c>
      <c r="C349" s="7"/>
      <c r="D349" s="2" t="e">
        <f t="shared" si="12"/>
        <v>#N/A</v>
      </c>
      <c r="E349" s="2" t="e">
        <f t="shared" si="22"/>
        <v>#N/A</v>
      </c>
      <c r="F349" s="2">
        <v>844317.14713788033</v>
      </c>
      <c r="G349" s="2">
        <f t="shared" si="23"/>
        <v>396582.14285714284</v>
      </c>
      <c r="H349" s="2">
        <f t="shared" si="13"/>
        <v>127552390.8571437</v>
      </c>
      <c r="I349" s="7"/>
      <c r="J349" s="2" t="e">
        <f t="shared" si="14"/>
        <v>#N/A</v>
      </c>
      <c r="K349" s="2" t="e">
        <f t="shared" si="24"/>
        <v>#N/A</v>
      </c>
      <c r="L349" s="2">
        <f t="array" ref="L349">IF(COUNT($C350)=0,IF(COUNT($C349)=1,I349,SUM(L348+LOOKUP(2,1/(ISNUMBER($K$1:$K$194)),$K$1:$K$194))),I349)</f>
        <v>7138467.1428571669</v>
      </c>
      <c r="M349" s="8" t="e">
        <f t="shared" si="27"/>
        <v>#N/A</v>
      </c>
      <c r="N349" s="2" t="e">
        <f t="shared" si="15"/>
        <v>#N/A</v>
      </c>
      <c r="O349" s="2" t="e">
        <f t="shared" si="25"/>
        <v>#N/A</v>
      </c>
      <c r="P349" s="2">
        <v>941923.81214535236</v>
      </c>
      <c r="Q349" s="2">
        <f>IF(P349&gt;Graph!$G$1*1000,Graph!$G$1*1000,P349)</f>
        <v>420000</v>
      </c>
      <c r="R349" s="2">
        <f t="shared" si="16"/>
        <v>134690858</v>
      </c>
      <c r="S349" s="2">
        <f t="shared" si="17"/>
        <v>396582.14285714924</v>
      </c>
      <c r="T349" s="2">
        <f t="shared" si="18"/>
        <v>23417.857142857276</v>
      </c>
      <c r="U349" s="2">
        <f t="shared" si="19"/>
        <v>420000</v>
      </c>
      <c r="V349" s="2">
        <f t="shared" si="28"/>
        <v>94239490.857143164</v>
      </c>
      <c r="W349" s="2">
        <f t="shared" si="20"/>
        <v>396582.14285714924</v>
      </c>
      <c r="X349" s="2">
        <f t="shared" si="6"/>
        <v>23417.857142850757</v>
      </c>
      <c r="Y349" s="2">
        <f t="shared" si="7"/>
        <v>40451367.142856881</v>
      </c>
      <c r="Z349" s="2" t="str">
        <f t="shared" si="8"/>
        <v>MEEP</v>
      </c>
      <c r="AA349" s="2">
        <f>IF(Z349="HERE",Y349,AA348+Graph!$G$1*1000)</f>
        <v>97955777.857142955</v>
      </c>
      <c r="AB349" s="2">
        <f t="shared" si="21"/>
        <v>420000</v>
      </c>
      <c r="AC349" s="2">
        <f t="shared" si="9"/>
        <v>36338497.999999955</v>
      </c>
      <c r="AD349" s="3">
        <f t="shared" si="10"/>
        <v>52800000</v>
      </c>
      <c r="AE349" s="2">
        <f>IF(AE347&gt;=52800000,52800000,IF(AB328=Graph!G$1*1000,AE348+Graph!G$1*1000,AC349))</f>
        <v>52800000</v>
      </c>
      <c r="AF349" s="3">
        <f t="shared" si="11"/>
        <v>52800000</v>
      </c>
      <c r="AG349" s="3">
        <f t="shared" si="26"/>
        <v>50160000</v>
      </c>
      <c r="AH349" s="3" t="e">
        <f t="shared" si="3"/>
        <v>#N/A</v>
      </c>
      <c r="AM349" s="6">
        <v>14600000</v>
      </c>
      <c r="AN349" s="6">
        <v>31800000</v>
      </c>
      <c r="AO349" s="6">
        <v>52800000</v>
      </c>
    </row>
    <row r="350" spans="1:41" ht="15.75" customHeight="1" x14ac:dyDescent="0.25">
      <c r="A350" s="1">
        <v>44526</v>
      </c>
      <c r="B350" s="2">
        <f t="shared" si="0"/>
        <v>273</v>
      </c>
      <c r="C350" s="7"/>
      <c r="D350" s="2" t="e">
        <f t="shared" si="12"/>
        <v>#N/A</v>
      </c>
      <c r="E350" s="2" t="e">
        <f t="shared" si="22"/>
        <v>#N/A</v>
      </c>
      <c r="F350" s="2">
        <v>845918.36903932691</v>
      </c>
      <c r="G350" s="2">
        <f t="shared" si="23"/>
        <v>396582.14285714284</v>
      </c>
      <c r="H350" s="2">
        <f t="shared" si="13"/>
        <v>127948973.00000085</v>
      </c>
      <c r="I350" s="7"/>
      <c r="J350" s="2" t="e">
        <f t="shared" si="14"/>
        <v>#N/A</v>
      </c>
      <c r="K350" s="2" t="e">
        <f t="shared" si="24"/>
        <v>#N/A</v>
      </c>
      <c r="L350" s="2">
        <f t="array" ref="L350">IF(COUNT($C351)=0,IF(COUNT($C350)=1,I350,SUM(L349+LOOKUP(2,1/(ISNUMBER($K$1:$K$194)),$K$1:$K$194))),I350)</f>
        <v>7161885.0000000242</v>
      </c>
      <c r="M350" s="8" t="e">
        <f t="shared" si="27"/>
        <v>#N/A</v>
      </c>
      <c r="N350" s="2" t="e">
        <f t="shared" si="15"/>
        <v>#N/A</v>
      </c>
      <c r="O350" s="2" t="e">
        <f t="shared" si="25"/>
        <v>#N/A</v>
      </c>
      <c r="P350" s="2">
        <v>943838.70589846373</v>
      </c>
      <c r="Q350" s="2">
        <f>IF(P350&gt;Graph!$G$1*1000,Graph!$G$1*1000,P350)</f>
        <v>420000</v>
      </c>
      <c r="R350" s="2">
        <f t="shared" si="16"/>
        <v>135110858</v>
      </c>
      <c r="S350" s="2">
        <f t="shared" si="17"/>
        <v>396582.14285714924</v>
      </c>
      <c r="T350" s="2">
        <f t="shared" si="18"/>
        <v>23417.857142857276</v>
      </c>
      <c r="U350" s="2">
        <f t="shared" si="19"/>
        <v>420000</v>
      </c>
      <c r="V350" s="2">
        <f t="shared" si="28"/>
        <v>94636073.000000313</v>
      </c>
      <c r="W350" s="2">
        <f t="shared" si="20"/>
        <v>396582.14285714924</v>
      </c>
      <c r="X350" s="2">
        <f t="shared" si="6"/>
        <v>23417.857142850757</v>
      </c>
      <c r="Y350" s="2">
        <f t="shared" si="7"/>
        <v>40474784.999999732</v>
      </c>
      <c r="Z350" s="2" t="str">
        <f t="shared" si="8"/>
        <v>MEEP</v>
      </c>
      <c r="AA350" s="2">
        <f>IF(Z350="HERE",Y350,AA349+Graph!$G$1*1000)</f>
        <v>98375777.857142955</v>
      </c>
      <c r="AB350" s="2">
        <f t="shared" si="21"/>
        <v>420000</v>
      </c>
      <c r="AC350" s="2">
        <f t="shared" si="9"/>
        <v>36338497.999999955</v>
      </c>
      <c r="AD350" s="3">
        <f t="shared" si="10"/>
        <v>52800000</v>
      </c>
      <c r="AE350" s="2">
        <f>IF(AE348&gt;=52800000,52800000,IF(AB329=Graph!G$1*1000,AE349+Graph!G$1*1000,AC350))</f>
        <v>52800000</v>
      </c>
      <c r="AF350" s="3">
        <f t="shared" si="11"/>
        <v>52800000</v>
      </c>
      <c r="AG350" s="3">
        <f t="shared" si="26"/>
        <v>50160000</v>
      </c>
      <c r="AH350" s="3" t="e">
        <f t="shared" si="3"/>
        <v>#N/A</v>
      </c>
      <c r="AM350" s="6">
        <v>14600000</v>
      </c>
      <c r="AN350" s="6">
        <v>31800000</v>
      </c>
      <c r="AO350" s="6">
        <v>52800000</v>
      </c>
    </row>
    <row r="351" spans="1:41" ht="15.75" customHeight="1" x14ac:dyDescent="0.25">
      <c r="A351" s="1">
        <v>44527</v>
      </c>
      <c r="B351" s="2">
        <f t="shared" si="0"/>
        <v>274</v>
      </c>
      <c r="C351" s="7"/>
      <c r="D351" s="2" t="e">
        <f t="shared" si="12"/>
        <v>#N/A</v>
      </c>
      <c r="E351" s="2" t="e">
        <f t="shared" si="22"/>
        <v>#N/A</v>
      </c>
      <c r="F351" s="2">
        <v>847519.59094075859</v>
      </c>
      <c r="G351" s="2">
        <f t="shared" si="23"/>
        <v>396582.14285714284</v>
      </c>
      <c r="H351" s="2">
        <f t="shared" si="13"/>
        <v>128345555.142858</v>
      </c>
      <c r="I351" s="7"/>
      <c r="J351" s="2" t="e">
        <f t="shared" si="14"/>
        <v>#N/A</v>
      </c>
      <c r="K351" s="2" t="e">
        <f t="shared" si="24"/>
        <v>#N/A</v>
      </c>
      <c r="L351" s="2">
        <f t="array" ref="L351">IF(COUNT($C352)=0,IF(COUNT($C351)=1,I351,SUM(L350+LOOKUP(2,1/(ISNUMBER($K$1:$K$194)),$K$1:$K$194))),I351)</f>
        <v>7185302.8571428815</v>
      </c>
      <c r="M351" s="8" t="e">
        <f t="shared" si="27"/>
        <v>#N/A</v>
      </c>
      <c r="N351" s="2" t="e">
        <f t="shared" si="15"/>
        <v>#N/A</v>
      </c>
      <c r="O351" s="2" t="e">
        <f t="shared" si="25"/>
        <v>#N/A</v>
      </c>
      <c r="P351" s="2">
        <v>945753.59965157509</v>
      </c>
      <c r="Q351" s="2">
        <f>IF(P351&gt;Graph!$G$1*1000,Graph!$G$1*1000,P351)</f>
        <v>420000</v>
      </c>
      <c r="R351" s="2">
        <f t="shared" si="16"/>
        <v>135530858</v>
      </c>
      <c r="S351" s="2">
        <f t="shared" si="17"/>
        <v>396582.14285714924</v>
      </c>
      <c r="T351" s="2">
        <f t="shared" si="18"/>
        <v>23417.857142857276</v>
      </c>
      <c r="U351" s="2">
        <f t="shared" si="19"/>
        <v>420000</v>
      </c>
      <c r="V351" s="2">
        <f t="shared" si="28"/>
        <v>95032655.142857462</v>
      </c>
      <c r="W351" s="2">
        <f t="shared" si="20"/>
        <v>396582.14285714924</v>
      </c>
      <c r="X351" s="2">
        <f t="shared" si="6"/>
        <v>23417.857142850757</v>
      </c>
      <c r="Y351" s="2">
        <f t="shared" si="7"/>
        <v>40498202.857142583</v>
      </c>
      <c r="Z351" s="2" t="str">
        <f t="shared" si="8"/>
        <v>MEEP</v>
      </c>
      <c r="AA351" s="2">
        <f>IF(Z351="HERE",Y351,AA350+Graph!$G$1*1000)</f>
        <v>98795777.857142955</v>
      </c>
      <c r="AB351" s="2">
        <f t="shared" si="21"/>
        <v>420000</v>
      </c>
      <c r="AC351" s="2">
        <f t="shared" si="9"/>
        <v>36338497.999999955</v>
      </c>
      <c r="AD351" s="3">
        <f t="shared" si="10"/>
        <v>52800000</v>
      </c>
      <c r="AE351" s="2">
        <f>IF(AE349&gt;=52800000,52800000,IF(AB330=Graph!G$1*1000,AE350+Graph!G$1*1000,AC351))</f>
        <v>52800000</v>
      </c>
      <c r="AF351" s="3">
        <f t="shared" si="11"/>
        <v>52800000</v>
      </c>
      <c r="AG351" s="3">
        <f t="shared" si="26"/>
        <v>50160000</v>
      </c>
      <c r="AH351" s="3" t="e">
        <f t="shared" si="3"/>
        <v>#N/A</v>
      </c>
      <c r="AM351" s="6">
        <v>14600000</v>
      </c>
      <c r="AN351" s="6">
        <v>31800000</v>
      </c>
      <c r="AO351" s="6">
        <v>52800000</v>
      </c>
    </row>
    <row r="352" spans="1:41" ht="15.75" customHeight="1" x14ac:dyDescent="0.25">
      <c r="A352" s="1">
        <v>44528</v>
      </c>
      <c r="B352" s="2">
        <f t="shared" si="0"/>
        <v>275</v>
      </c>
      <c r="C352" s="7"/>
      <c r="D352" s="2" t="e">
        <f t="shared" si="12"/>
        <v>#N/A</v>
      </c>
      <c r="E352" s="2" t="e">
        <f t="shared" si="22"/>
        <v>#N/A</v>
      </c>
      <c r="F352" s="2">
        <v>849120.81284220517</v>
      </c>
      <c r="G352" s="2">
        <f t="shared" si="23"/>
        <v>396582.14285714284</v>
      </c>
      <c r="H352" s="2">
        <f t="shared" si="13"/>
        <v>128742137.28571515</v>
      </c>
      <c r="I352" s="7"/>
      <c r="J352" s="2" t="e">
        <f t="shared" si="14"/>
        <v>#N/A</v>
      </c>
      <c r="K352" s="2" t="e">
        <f t="shared" si="24"/>
        <v>#N/A</v>
      </c>
      <c r="L352" s="2">
        <f t="array" ref="L352">IF(COUNT($C353)=0,IF(COUNT($C352)=1,I352,SUM(L351+LOOKUP(2,1/(ISNUMBER($K$1:$K$194)),$K$1:$K$194))),I352)</f>
        <v>7208720.7142857388</v>
      </c>
      <c r="M352" s="8" t="e">
        <f t="shared" si="27"/>
        <v>#N/A</v>
      </c>
      <c r="N352" s="2" t="e">
        <f t="shared" si="15"/>
        <v>#N/A</v>
      </c>
      <c r="O352" s="2" t="e">
        <f t="shared" si="25"/>
        <v>#N/A</v>
      </c>
      <c r="P352" s="2">
        <v>947668.49340468645</v>
      </c>
      <c r="Q352" s="2">
        <f>IF(P352&gt;Graph!$G$1*1000,Graph!$G$1*1000,P352)</f>
        <v>420000</v>
      </c>
      <c r="R352" s="2">
        <f t="shared" si="16"/>
        <v>135950858</v>
      </c>
      <c r="S352" s="2">
        <f t="shared" si="17"/>
        <v>396582.14285714924</v>
      </c>
      <c r="T352" s="2">
        <f t="shared" si="18"/>
        <v>23417.857142857276</v>
      </c>
      <c r="U352" s="2">
        <f t="shared" si="19"/>
        <v>420000</v>
      </c>
      <c r="V352" s="2">
        <f t="shared" si="28"/>
        <v>95429237.285714611</v>
      </c>
      <c r="W352" s="2">
        <f t="shared" si="20"/>
        <v>396582.14285714924</v>
      </c>
      <c r="X352" s="2">
        <f t="shared" si="6"/>
        <v>23417.857142850757</v>
      </c>
      <c r="Y352" s="2">
        <f t="shared" si="7"/>
        <v>40521620.714285433</v>
      </c>
      <c r="Z352" s="2" t="str">
        <f t="shared" si="8"/>
        <v>MEEP</v>
      </c>
      <c r="AA352" s="2">
        <f>IF(Z352="HERE",Y352,AA351+Graph!$G$1*1000)</f>
        <v>99215777.857142955</v>
      </c>
      <c r="AB352" s="2">
        <f t="shared" si="21"/>
        <v>420000</v>
      </c>
      <c r="AC352" s="2">
        <f t="shared" si="9"/>
        <v>36338497.999999955</v>
      </c>
      <c r="AD352" s="3">
        <f t="shared" si="10"/>
        <v>52800000</v>
      </c>
      <c r="AE352" s="2">
        <f>IF(AE350&gt;=52800000,52800000,IF(AB331=Graph!G$1*1000,AE351+Graph!G$1*1000,AC352))</f>
        <v>52800000</v>
      </c>
      <c r="AF352" s="3">
        <f t="shared" si="11"/>
        <v>52800000</v>
      </c>
      <c r="AG352" s="3">
        <f t="shared" si="26"/>
        <v>50160000</v>
      </c>
      <c r="AH352" s="3" t="e">
        <f t="shared" si="3"/>
        <v>#N/A</v>
      </c>
      <c r="AM352" s="6">
        <v>14600000</v>
      </c>
      <c r="AN352" s="6">
        <v>31800000</v>
      </c>
      <c r="AO352" s="6">
        <v>52800000</v>
      </c>
    </row>
    <row r="353" spans="1:41" ht="15.75" customHeight="1" x14ac:dyDescent="0.25">
      <c r="A353" s="1">
        <v>44529</v>
      </c>
      <c r="B353" s="2">
        <f t="shared" si="0"/>
        <v>276</v>
      </c>
      <c r="C353" s="7"/>
      <c r="D353" s="2" t="e">
        <f t="shared" si="12"/>
        <v>#N/A</v>
      </c>
      <c r="E353" s="2" t="e">
        <f t="shared" si="22"/>
        <v>#N/A</v>
      </c>
      <c r="F353" s="2">
        <v>850722.03474365175</v>
      </c>
      <c r="G353" s="2">
        <f t="shared" si="23"/>
        <v>396582.14285714284</v>
      </c>
      <c r="H353" s="2">
        <f t="shared" si="13"/>
        <v>129138719.4285723</v>
      </c>
      <c r="I353" s="7"/>
      <c r="J353" s="2" t="e">
        <f t="shared" si="14"/>
        <v>#N/A</v>
      </c>
      <c r="K353" s="2" t="e">
        <f t="shared" si="24"/>
        <v>#N/A</v>
      </c>
      <c r="L353" s="2">
        <f t="array" ref="L353">IF(COUNT($C354)=0,IF(COUNT($C353)=1,I353,SUM(L352+LOOKUP(2,1/(ISNUMBER($K$1:$K$194)),$K$1:$K$194))),I353)</f>
        <v>7232138.571428596</v>
      </c>
      <c r="M353" s="8" t="e">
        <f t="shared" si="27"/>
        <v>#N/A</v>
      </c>
      <c r="N353" s="2" t="e">
        <f t="shared" si="15"/>
        <v>#N/A</v>
      </c>
      <c r="O353" s="2" t="e">
        <f t="shared" si="25"/>
        <v>#N/A</v>
      </c>
      <c r="P353" s="2">
        <v>949583.38715779781</v>
      </c>
      <c r="Q353" s="2">
        <f>IF(P353&gt;Graph!$G$1*1000,Graph!$G$1*1000,P353)</f>
        <v>420000</v>
      </c>
      <c r="R353" s="2">
        <f t="shared" si="16"/>
        <v>136370858</v>
      </c>
      <c r="S353" s="2">
        <f t="shared" si="17"/>
        <v>396582.14285714924</v>
      </c>
      <c r="T353" s="2">
        <f t="shared" si="18"/>
        <v>23417.857142857276</v>
      </c>
      <c r="U353" s="2">
        <f t="shared" si="19"/>
        <v>420000</v>
      </c>
      <c r="V353" s="2">
        <f t="shared" si="28"/>
        <v>95825819.428571761</v>
      </c>
      <c r="W353" s="2">
        <f t="shared" si="20"/>
        <v>396582.14285714924</v>
      </c>
      <c r="X353" s="2">
        <f t="shared" si="6"/>
        <v>23417.857142850757</v>
      </c>
      <c r="Y353" s="2">
        <f t="shared" si="7"/>
        <v>40545038.571428284</v>
      </c>
      <c r="Z353" s="2" t="str">
        <f t="shared" si="8"/>
        <v>MEEP</v>
      </c>
      <c r="AA353" s="2">
        <f>IF(Z353="HERE",Y353,AA352+Graph!$G$1*1000)</f>
        <v>99635777.857142955</v>
      </c>
      <c r="AB353" s="2">
        <f t="shared" si="21"/>
        <v>420000</v>
      </c>
      <c r="AC353" s="2">
        <f t="shared" si="9"/>
        <v>36338497.999999955</v>
      </c>
      <c r="AD353" s="3">
        <f t="shared" si="10"/>
        <v>52800000</v>
      </c>
      <c r="AE353" s="2">
        <f>IF(AE351&gt;=52800000,52800000,IF(AB332=Graph!G$1*1000,AE352+Graph!G$1*1000,AC353))</f>
        <v>52800000</v>
      </c>
      <c r="AF353" s="3">
        <f t="shared" si="11"/>
        <v>52800000</v>
      </c>
      <c r="AG353" s="3">
        <f t="shared" si="26"/>
        <v>50160000</v>
      </c>
      <c r="AH353" s="3" t="e">
        <f t="shared" si="3"/>
        <v>#N/A</v>
      </c>
      <c r="AM353" s="6">
        <v>14600000</v>
      </c>
      <c r="AN353" s="6">
        <v>31800000</v>
      </c>
      <c r="AO353" s="6">
        <v>52800000</v>
      </c>
    </row>
    <row r="354" spans="1:41" ht="15.75" customHeight="1" x14ac:dyDescent="0.25">
      <c r="A354" s="1">
        <v>44530</v>
      </c>
      <c r="B354" s="2">
        <f t="shared" si="0"/>
        <v>277</v>
      </c>
      <c r="C354" s="7"/>
      <c r="D354" s="2" t="e">
        <f t="shared" si="12"/>
        <v>#N/A</v>
      </c>
      <c r="E354" s="2" t="e">
        <f t="shared" si="22"/>
        <v>#N/A</v>
      </c>
      <c r="F354" s="2">
        <v>852323.25664509833</v>
      </c>
      <c r="G354" s="2">
        <f t="shared" si="23"/>
        <v>396582.14285714284</v>
      </c>
      <c r="H354" s="2">
        <f t="shared" si="13"/>
        <v>129535301.57142945</v>
      </c>
      <c r="I354" s="7"/>
      <c r="J354" s="2" t="e">
        <f t="shared" si="14"/>
        <v>#N/A</v>
      </c>
      <c r="K354" s="2" t="e">
        <f t="shared" si="24"/>
        <v>#N/A</v>
      </c>
      <c r="L354" s="2">
        <f t="array" ref="L354">IF(COUNT($C355)=0,IF(COUNT($C354)=1,I354,SUM(L353+LOOKUP(2,1/(ISNUMBER($K$1:$K$194)),$K$1:$K$194))),I354)</f>
        <v>7255556.4285714533</v>
      </c>
      <c r="M354" s="8" t="e">
        <f t="shared" si="27"/>
        <v>#N/A</v>
      </c>
      <c r="N354" s="2" t="e">
        <f t="shared" si="15"/>
        <v>#N/A</v>
      </c>
      <c r="O354" s="2" t="e">
        <f t="shared" si="25"/>
        <v>#N/A</v>
      </c>
      <c r="P354" s="2">
        <v>951498.28091090918</v>
      </c>
      <c r="Q354" s="2">
        <f>IF(P354&gt;Graph!$G$1*1000,Graph!$G$1*1000,P354)</f>
        <v>420000</v>
      </c>
      <c r="R354" s="2">
        <f t="shared" si="16"/>
        <v>136790858</v>
      </c>
      <c r="S354" s="2">
        <f t="shared" si="17"/>
        <v>396582.14285714924</v>
      </c>
      <c r="T354" s="2">
        <f t="shared" si="18"/>
        <v>23417.857142857276</v>
      </c>
      <c r="U354" s="2">
        <f t="shared" si="19"/>
        <v>420000</v>
      </c>
      <c r="V354" s="2">
        <f t="shared" si="28"/>
        <v>96222401.57142891</v>
      </c>
      <c r="W354" s="2">
        <f t="shared" si="20"/>
        <v>396582.14285714924</v>
      </c>
      <c r="X354" s="2">
        <f t="shared" si="6"/>
        <v>23417.857142850757</v>
      </c>
      <c r="Y354" s="2">
        <f t="shared" si="7"/>
        <v>40568456.428571135</v>
      </c>
      <c r="Z354" s="2" t="str">
        <f t="shared" si="8"/>
        <v>MEEP</v>
      </c>
      <c r="AA354" s="2">
        <f>IF(Z354="HERE",Y354,AA353+Graph!$G$1*1000)</f>
        <v>100055777.85714296</v>
      </c>
      <c r="AB354" s="2">
        <f t="shared" si="21"/>
        <v>420000</v>
      </c>
      <c r="AC354" s="2">
        <f t="shared" si="9"/>
        <v>36338497.999999955</v>
      </c>
      <c r="AD354" s="3">
        <f t="shared" si="10"/>
        <v>52800000</v>
      </c>
      <c r="AE354" s="2">
        <f>IF(AE352&gt;=52800000,52800000,IF(AB333=Graph!G$1*1000,AE353+Graph!G$1*1000,AC354))</f>
        <v>52800000</v>
      </c>
      <c r="AF354" s="3">
        <f t="shared" si="11"/>
        <v>52800000</v>
      </c>
      <c r="AG354" s="3">
        <f t="shared" si="26"/>
        <v>50160000</v>
      </c>
      <c r="AH354" s="3" t="e">
        <f t="shared" si="3"/>
        <v>#N/A</v>
      </c>
      <c r="AM354" s="6">
        <v>14600000</v>
      </c>
      <c r="AN354" s="6">
        <v>31800000</v>
      </c>
      <c r="AO354" s="6">
        <v>52800000</v>
      </c>
    </row>
    <row r="355" spans="1:41" ht="15.75" customHeight="1" x14ac:dyDescent="0.25">
      <c r="A355" s="1">
        <v>44531</v>
      </c>
      <c r="B355" s="2">
        <f t="shared" si="0"/>
        <v>278</v>
      </c>
      <c r="C355" s="7"/>
      <c r="D355" s="2" t="e">
        <f t="shared" si="12"/>
        <v>#N/A</v>
      </c>
      <c r="E355" s="2" t="e">
        <f t="shared" si="22"/>
        <v>#N/A</v>
      </c>
      <c r="F355" s="2">
        <v>853924.47854653001</v>
      </c>
      <c r="G355" s="2">
        <f t="shared" si="23"/>
        <v>396582.14285714284</v>
      </c>
      <c r="H355" s="2">
        <f t="shared" si="13"/>
        <v>129931883.7142866</v>
      </c>
      <c r="I355" s="7"/>
      <c r="J355" s="2" t="e">
        <f t="shared" si="14"/>
        <v>#N/A</v>
      </c>
      <c r="K355" s="2" t="e">
        <f t="shared" si="24"/>
        <v>#N/A</v>
      </c>
      <c r="L355" s="2">
        <f t="array" ref="L355">IF(COUNT($C356)=0,IF(COUNT($C355)=1,I355,SUM(L354+LOOKUP(2,1/(ISNUMBER($K$1:$K$194)),$K$1:$K$194))),I355)</f>
        <v>7278974.2857143106</v>
      </c>
      <c r="M355" s="8" t="e">
        <f t="shared" si="27"/>
        <v>#N/A</v>
      </c>
      <c r="N355" s="2" t="e">
        <f t="shared" si="15"/>
        <v>#N/A</v>
      </c>
      <c r="O355" s="2" t="e">
        <f t="shared" si="25"/>
        <v>#N/A</v>
      </c>
      <c r="P355" s="2">
        <v>953413.17466402054</v>
      </c>
      <c r="Q355" s="2">
        <f>IF(P355&gt;Graph!$G$1*1000,Graph!$G$1*1000,P355)</f>
        <v>420000</v>
      </c>
      <c r="R355" s="2">
        <f t="shared" si="16"/>
        <v>137210858</v>
      </c>
      <c r="S355" s="2">
        <f t="shared" si="17"/>
        <v>396582.14285714924</v>
      </c>
      <c r="T355" s="2">
        <f t="shared" si="18"/>
        <v>23417.857142857276</v>
      </c>
      <c r="U355" s="2">
        <f t="shared" si="19"/>
        <v>420000</v>
      </c>
      <c r="V355" s="2">
        <f t="shared" si="28"/>
        <v>96618983.714286059</v>
      </c>
      <c r="W355" s="2">
        <f t="shared" si="20"/>
        <v>396582.14285714924</v>
      </c>
      <c r="X355" s="2">
        <f t="shared" si="6"/>
        <v>23417.857142850757</v>
      </c>
      <c r="Y355" s="2">
        <f t="shared" si="7"/>
        <v>40591874.285713986</v>
      </c>
      <c r="Z355" s="2" t="str">
        <f t="shared" si="8"/>
        <v>MEEP</v>
      </c>
      <c r="AA355" s="2">
        <f>IF(Z355="HERE",Y355,AA354+Graph!$G$1*1000)</f>
        <v>100475777.85714296</v>
      </c>
      <c r="AB355" s="2">
        <f t="shared" si="21"/>
        <v>420000</v>
      </c>
      <c r="AC355" s="2">
        <f t="shared" si="9"/>
        <v>36338497.999999955</v>
      </c>
      <c r="AD355" s="3">
        <f t="shared" si="10"/>
        <v>52800000</v>
      </c>
      <c r="AE355" s="2">
        <f>IF(AE353&gt;=52800000,52800000,IF(AB334=Graph!G$1*1000,AE354+Graph!G$1*1000,AC355))</f>
        <v>52800000</v>
      </c>
      <c r="AF355" s="3">
        <f t="shared" si="11"/>
        <v>52800000</v>
      </c>
      <c r="AG355" s="3">
        <f t="shared" si="26"/>
        <v>50160000</v>
      </c>
      <c r="AH355" s="3" t="e">
        <f t="shared" si="3"/>
        <v>#N/A</v>
      </c>
      <c r="AM355" s="6">
        <v>14600000</v>
      </c>
      <c r="AN355" s="6">
        <v>31800000</v>
      </c>
      <c r="AO355" s="6">
        <v>52800000</v>
      </c>
    </row>
    <row r="356" spans="1:41" ht="15.75" customHeight="1" x14ac:dyDescent="0.25">
      <c r="A356" s="1">
        <v>44532</v>
      </c>
      <c r="B356" s="2">
        <f t="shared" si="0"/>
        <v>279</v>
      </c>
      <c r="C356" s="7"/>
      <c r="D356" s="2" t="e">
        <f t="shared" si="12"/>
        <v>#N/A</v>
      </c>
      <c r="E356" s="2" t="e">
        <f t="shared" si="22"/>
        <v>#N/A</v>
      </c>
      <c r="F356" s="2">
        <v>855525.70044797659</v>
      </c>
      <c r="G356" s="2">
        <f t="shared" si="23"/>
        <v>396582.14285714284</v>
      </c>
      <c r="H356" s="2">
        <f t="shared" si="13"/>
        <v>130328465.85714374</v>
      </c>
      <c r="I356" s="7"/>
      <c r="J356" s="2" t="e">
        <f t="shared" si="14"/>
        <v>#N/A</v>
      </c>
      <c r="K356" s="2" t="e">
        <f t="shared" si="24"/>
        <v>#N/A</v>
      </c>
      <c r="L356" s="2">
        <f t="array" ref="L356">IF(COUNT($C357)=0,IF(COUNT($C356)=1,I356,SUM(L355+LOOKUP(2,1/(ISNUMBER($K$1:$K$194)),$K$1:$K$194))),I356)</f>
        <v>7302392.1428571679</v>
      </c>
      <c r="M356" s="8" t="e">
        <f t="shared" si="27"/>
        <v>#N/A</v>
      </c>
      <c r="N356" s="2" t="e">
        <f t="shared" si="15"/>
        <v>#N/A</v>
      </c>
      <c r="O356" s="2" t="e">
        <f t="shared" si="25"/>
        <v>#N/A</v>
      </c>
      <c r="P356" s="2">
        <v>955328.0684171319</v>
      </c>
      <c r="Q356" s="2">
        <f>IF(P356&gt;Graph!$G$1*1000,Graph!$G$1*1000,P356)</f>
        <v>420000</v>
      </c>
      <c r="R356" s="2">
        <f t="shared" si="16"/>
        <v>137630858</v>
      </c>
      <c r="S356" s="2">
        <f t="shared" si="17"/>
        <v>396582.14285714924</v>
      </c>
      <c r="T356" s="2">
        <f t="shared" si="18"/>
        <v>23417.857142857276</v>
      </c>
      <c r="U356" s="2">
        <f t="shared" si="19"/>
        <v>420000</v>
      </c>
      <c r="V356" s="2">
        <f t="shared" si="28"/>
        <v>97015565.857143208</v>
      </c>
      <c r="W356" s="2">
        <f t="shared" si="20"/>
        <v>396582.14285714924</v>
      </c>
      <c r="X356" s="2">
        <f t="shared" si="6"/>
        <v>23417.857142850757</v>
      </c>
      <c r="Y356" s="2">
        <f t="shared" si="7"/>
        <v>40615292.142856836</v>
      </c>
      <c r="Z356" s="2" t="str">
        <f t="shared" si="8"/>
        <v>MEEP</v>
      </c>
      <c r="AA356" s="2">
        <f>IF(Z356="HERE",Y356,AA355+Graph!$G$1*1000)</f>
        <v>100895777.85714296</v>
      </c>
      <c r="AB356" s="2">
        <f t="shared" si="21"/>
        <v>420000</v>
      </c>
      <c r="AC356" s="2">
        <f t="shared" si="9"/>
        <v>36338497.999999955</v>
      </c>
      <c r="AD356" s="3">
        <f t="shared" si="10"/>
        <v>52800000</v>
      </c>
      <c r="AE356" s="2">
        <f>IF(AE354&gt;=52800000,52800000,IF(AB335=Graph!G$1*1000,AE355+Graph!G$1*1000,AC356))</f>
        <v>52800000</v>
      </c>
      <c r="AF356" s="3">
        <f t="shared" si="11"/>
        <v>52800000</v>
      </c>
      <c r="AG356" s="3">
        <f t="shared" si="26"/>
        <v>50160000</v>
      </c>
      <c r="AH356" s="3" t="e">
        <f t="shared" si="3"/>
        <v>#N/A</v>
      </c>
      <c r="AM356" s="6">
        <v>14600000</v>
      </c>
      <c r="AN356" s="6">
        <v>31800000</v>
      </c>
      <c r="AO356" s="6">
        <v>52800000</v>
      </c>
    </row>
    <row r="357" spans="1:41" ht="15.75" customHeight="1" x14ac:dyDescent="0.25">
      <c r="A357" s="1">
        <v>44533</v>
      </c>
      <c r="B357" s="2">
        <f t="shared" si="0"/>
        <v>280</v>
      </c>
      <c r="C357" s="7"/>
      <c r="D357" s="2" t="e">
        <f t="shared" si="12"/>
        <v>#N/A</v>
      </c>
      <c r="E357" s="2" t="e">
        <f t="shared" si="22"/>
        <v>#N/A</v>
      </c>
      <c r="F357" s="2">
        <v>857126.92234942317</v>
      </c>
      <c r="G357" s="2">
        <f t="shared" si="23"/>
        <v>396582.14285714284</v>
      </c>
      <c r="H357" s="2">
        <f t="shared" si="13"/>
        <v>130725048.00000089</v>
      </c>
      <c r="I357" s="7"/>
      <c r="J357" s="2" t="e">
        <f t="shared" si="14"/>
        <v>#N/A</v>
      </c>
      <c r="K357" s="2" t="e">
        <f t="shared" si="24"/>
        <v>#N/A</v>
      </c>
      <c r="L357" s="2">
        <f t="array" ref="L357">IF(COUNT($C358)=0,IF(COUNT($C357)=1,I357,SUM(L356+LOOKUP(2,1/(ISNUMBER($K$1:$K$194)),$K$1:$K$194))),I357)</f>
        <v>7325810.0000000251</v>
      </c>
      <c r="M357" s="8" t="e">
        <f t="shared" si="27"/>
        <v>#N/A</v>
      </c>
      <c r="N357" s="2" t="e">
        <f t="shared" si="15"/>
        <v>#N/A</v>
      </c>
      <c r="O357" s="2" t="e">
        <f t="shared" si="25"/>
        <v>#N/A</v>
      </c>
      <c r="P357" s="2">
        <v>957242.96217024326</v>
      </c>
      <c r="Q357" s="2">
        <f>IF(P357&gt;Graph!$G$1*1000,Graph!$G$1*1000,P357)</f>
        <v>420000</v>
      </c>
      <c r="R357" s="2">
        <f t="shared" si="16"/>
        <v>138050858</v>
      </c>
      <c r="S357" s="2">
        <f t="shared" si="17"/>
        <v>396582.14285714924</v>
      </c>
      <c r="T357" s="2">
        <f t="shared" si="18"/>
        <v>23417.857142857276</v>
      </c>
      <c r="U357" s="2">
        <f t="shared" si="19"/>
        <v>420000</v>
      </c>
      <c r="V357" s="2">
        <f t="shared" si="28"/>
        <v>97412148.000000358</v>
      </c>
      <c r="W357" s="2">
        <f t="shared" si="20"/>
        <v>396582.14285714924</v>
      </c>
      <c r="X357" s="2">
        <f t="shared" si="6"/>
        <v>23417.857142850757</v>
      </c>
      <c r="Y357" s="2">
        <f t="shared" si="7"/>
        <v>40638709.999999687</v>
      </c>
      <c r="Z357" s="2" t="str">
        <f t="shared" si="8"/>
        <v>MEEP</v>
      </c>
      <c r="AA357" s="2">
        <f>IF(Z357="HERE",Y357,AA356+Graph!$G$1*1000)</f>
        <v>101315777.85714296</v>
      </c>
      <c r="AB357" s="2">
        <f t="shared" si="21"/>
        <v>420000</v>
      </c>
      <c r="AC357" s="2">
        <f t="shared" si="9"/>
        <v>36338497.999999955</v>
      </c>
      <c r="AD357" s="3">
        <f t="shared" si="10"/>
        <v>52800000</v>
      </c>
      <c r="AE357" s="2">
        <f>IF(AE355&gt;=52800000,52800000,IF(AB336=Graph!G$1*1000,AE356+Graph!G$1*1000,AC357))</f>
        <v>52800000</v>
      </c>
      <c r="AF357" s="3">
        <f t="shared" si="11"/>
        <v>52800000</v>
      </c>
      <c r="AG357" s="3">
        <f t="shared" si="26"/>
        <v>50160000</v>
      </c>
      <c r="AH357" s="3" t="e">
        <f t="shared" si="3"/>
        <v>#N/A</v>
      </c>
      <c r="AM357" s="6">
        <v>14600000</v>
      </c>
      <c r="AN357" s="6">
        <v>31800000</v>
      </c>
      <c r="AO357" s="6">
        <v>52800000</v>
      </c>
    </row>
    <row r="358" spans="1:41" ht="15.75" customHeight="1" x14ac:dyDescent="0.25">
      <c r="A358" s="1">
        <v>44534</v>
      </c>
      <c r="B358" s="2">
        <f t="shared" si="0"/>
        <v>281</v>
      </c>
      <c r="C358" s="7"/>
      <c r="D358" s="2" t="e">
        <f t="shared" si="12"/>
        <v>#N/A</v>
      </c>
      <c r="E358" s="2" t="e">
        <f t="shared" si="22"/>
        <v>#N/A</v>
      </c>
      <c r="F358" s="2">
        <v>858728.14425086975</v>
      </c>
      <c r="G358" s="2">
        <f t="shared" si="23"/>
        <v>396582.14285714284</v>
      </c>
      <c r="H358" s="2">
        <f t="shared" si="13"/>
        <v>131121630.14285804</v>
      </c>
      <c r="I358" s="7"/>
      <c r="J358" s="2" t="e">
        <f t="shared" si="14"/>
        <v>#N/A</v>
      </c>
      <c r="K358" s="2" t="e">
        <f t="shared" si="24"/>
        <v>#N/A</v>
      </c>
      <c r="L358" s="2">
        <f t="array" ref="L358">IF(COUNT($C359)=0,IF(COUNT($C358)=1,I358,SUM(L357+LOOKUP(2,1/(ISNUMBER($K$1:$K$194)),$K$1:$K$194))),I358)</f>
        <v>7349227.8571428824</v>
      </c>
      <c r="M358" s="8" t="e">
        <f t="shared" si="27"/>
        <v>#N/A</v>
      </c>
      <c r="N358" s="2" t="e">
        <f t="shared" si="15"/>
        <v>#N/A</v>
      </c>
      <c r="O358" s="2" t="e">
        <f t="shared" si="25"/>
        <v>#N/A</v>
      </c>
      <c r="P358" s="2">
        <v>959157.85592335463</v>
      </c>
      <c r="Q358" s="2">
        <f>IF(P358&gt;Graph!$G$1*1000,Graph!$G$1*1000,P358)</f>
        <v>420000</v>
      </c>
      <c r="R358" s="2">
        <f t="shared" si="16"/>
        <v>138470858</v>
      </c>
      <c r="S358" s="2">
        <f t="shared" si="17"/>
        <v>396582.14285714924</v>
      </c>
      <c r="T358" s="2">
        <f t="shared" si="18"/>
        <v>23417.857142857276</v>
      </c>
      <c r="U358" s="2">
        <f t="shared" si="19"/>
        <v>420000</v>
      </c>
      <c r="V358" s="2">
        <f t="shared" si="28"/>
        <v>97808730.142857507</v>
      </c>
      <c r="W358" s="2">
        <f t="shared" si="20"/>
        <v>396582.14285714924</v>
      </c>
      <c r="X358" s="2">
        <f t="shared" si="6"/>
        <v>23417.857142850757</v>
      </c>
      <c r="Y358" s="2">
        <f t="shared" si="7"/>
        <v>40662127.857142538</v>
      </c>
      <c r="Z358" s="2" t="str">
        <f t="shared" si="8"/>
        <v>MEEP</v>
      </c>
      <c r="AA358" s="2">
        <f>IF(Z358="HERE",Y358,AA357+Graph!$G$1*1000)</f>
        <v>101735777.85714296</v>
      </c>
      <c r="AB358" s="2">
        <f t="shared" si="21"/>
        <v>420000</v>
      </c>
      <c r="AC358" s="2">
        <f t="shared" si="9"/>
        <v>36338497.999999955</v>
      </c>
      <c r="AD358" s="3">
        <f t="shared" si="10"/>
        <v>52800000</v>
      </c>
      <c r="AE358" s="2">
        <f>IF(AE356&gt;=52800000,52800000,IF(AB337=Graph!G$1*1000,AE357+Graph!G$1*1000,AC358))</f>
        <v>52800000</v>
      </c>
      <c r="AF358" s="3">
        <f t="shared" si="11"/>
        <v>52800000</v>
      </c>
      <c r="AG358" s="3">
        <f t="shared" si="26"/>
        <v>50160000</v>
      </c>
      <c r="AH358" s="3" t="e">
        <f t="shared" si="3"/>
        <v>#N/A</v>
      </c>
      <c r="AM358" s="6">
        <v>14600000</v>
      </c>
      <c r="AN358" s="6">
        <v>31800000</v>
      </c>
      <c r="AO358" s="6">
        <v>52800000</v>
      </c>
    </row>
    <row r="359" spans="1:41" ht="15.75" customHeight="1" x14ac:dyDescent="0.25">
      <c r="A359" s="1">
        <v>44535</v>
      </c>
      <c r="B359" s="2">
        <f t="shared" si="0"/>
        <v>282</v>
      </c>
      <c r="C359" s="7"/>
      <c r="D359" s="2" t="e">
        <f t="shared" si="12"/>
        <v>#N/A</v>
      </c>
      <c r="E359" s="2" t="e">
        <f t="shared" si="22"/>
        <v>#N/A</v>
      </c>
      <c r="F359" s="2">
        <v>860329.36615231633</v>
      </c>
      <c r="G359" s="2">
        <f t="shared" si="23"/>
        <v>396582.14285714284</v>
      </c>
      <c r="H359" s="2">
        <f t="shared" si="13"/>
        <v>131518212.28571519</v>
      </c>
      <c r="I359" s="7"/>
      <c r="J359" s="2" t="e">
        <f t="shared" si="14"/>
        <v>#N/A</v>
      </c>
      <c r="K359" s="2" t="e">
        <f t="shared" si="24"/>
        <v>#N/A</v>
      </c>
      <c r="L359" s="2">
        <f t="array" ref="L359">IF(COUNT($C360)=0,IF(COUNT($C359)=1,I359,SUM(L358+LOOKUP(2,1/(ISNUMBER($K$1:$K$194)),$K$1:$K$194))),I359)</f>
        <v>7372645.7142857397</v>
      </c>
      <c r="M359" s="8" t="e">
        <f t="shared" si="27"/>
        <v>#N/A</v>
      </c>
      <c r="N359" s="2" t="e">
        <f t="shared" si="15"/>
        <v>#N/A</v>
      </c>
      <c r="O359" s="2" t="e">
        <f t="shared" si="25"/>
        <v>#N/A</v>
      </c>
      <c r="P359" s="2">
        <v>961072.74967646599</v>
      </c>
      <c r="Q359" s="2">
        <f>IF(P359&gt;Graph!$G$1*1000,Graph!$G$1*1000,P359)</f>
        <v>420000</v>
      </c>
      <c r="R359" s="2">
        <f t="shared" si="16"/>
        <v>138890858</v>
      </c>
      <c r="S359" s="2">
        <f t="shared" si="17"/>
        <v>396582.14285714924</v>
      </c>
      <c r="T359" s="2">
        <f t="shared" si="18"/>
        <v>23417.857142857276</v>
      </c>
      <c r="U359" s="2">
        <f t="shared" si="19"/>
        <v>420000</v>
      </c>
      <c r="V359" s="2">
        <f t="shared" si="28"/>
        <v>98205312.285714656</v>
      </c>
      <c r="W359" s="2">
        <f t="shared" si="20"/>
        <v>396582.14285714924</v>
      </c>
      <c r="X359" s="2">
        <f t="shared" si="6"/>
        <v>23417.857142850757</v>
      </c>
      <c r="Y359" s="2">
        <f t="shared" si="7"/>
        <v>40685545.714285389</v>
      </c>
      <c r="Z359" s="2" t="str">
        <f t="shared" si="8"/>
        <v>MEEP</v>
      </c>
      <c r="AA359" s="2">
        <f>IF(Z359="HERE",Y359,AA358+Graph!$G$1*1000)</f>
        <v>102155777.85714296</v>
      </c>
      <c r="AB359" s="2">
        <f t="shared" si="21"/>
        <v>420000</v>
      </c>
      <c r="AC359" s="2">
        <f t="shared" si="9"/>
        <v>36338497.999999955</v>
      </c>
      <c r="AD359" s="3">
        <f t="shared" si="10"/>
        <v>52800000</v>
      </c>
      <c r="AE359" s="2">
        <f>IF(AE357&gt;=52800000,52800000,IF(AB338=Graph!G$1*1000,AE358+Graph!G$1*1000,AC359))</f>
        <v>52800000</v>
      </c>
      <c r="AF359" s="3">
        <f t="shared" si="11"/>
        <v>52800000</v>
      </c>
      <c r="AG359" s="3">
        <f t="shared" si="26"/>
        <v>50160000</v>
      </c>
      <c r="AH359" s="3" t="e">
        <f t="shared" si="3"/>
        <v>#N/A</v>
      </c>
      <c r="AM359" s="6">
        <v>14600000</v>
      </c>
      <c r="AN359" s="6">
        <v>31800000</v>
      </c>
      <c r="AO359" s="6">
        <v>52800000</v>
      </c>
    </row>
    <row r="360" spans="1:41" ht="15.75" customHeight="1" x14ac:dyDescent="0.25">
      <c r="A360" s="1">
        <v>44536</v>
      </c>
      <c r="B360" s="2">
        <f t="shared" si="0"/>
        <v>283</v>
      </c>
      <c r="C360" s="7"/>
      <c r="D360" s="2" t="e">
        <f t="shared" si="12"/>
        <v>#N/A</v>
      </c>
      <c r="E360" s="2" t="e">
        <f t="shared" si="22"/>
        <v>#N/A</v>
      </c>
      <c r="F360" s="2">
        <v>861930.58805374801</v>
      </c>
      <c r="G360" s="2">
        <f t="shared" si="23"/>
        <v>396582.14285714284</v>
      </c>
      <c r="H360" s="2">
        <f t="shared" si="13"/>
        <v>131914794.42857234</v>
      </c>
      <c r="I360" s="7"/>
      <c r="J360" s="2" t="e">
        <f t="shared" si="14"/>
        <v>#N/A</v>
      </c>
      <c r="K360" s="2" t="e">
        <f t="shared" si="24"/>
        <v>#N/A</v>
      </c>
      <c r="L360" s="2">
        <f t="array" ref="L360">IF(COUNT($C361)=0,IF(COUNT($C360)=1,I360,SUM(L359+LOOKUP(2,1/(ISNUMBER($K$1:$K$194)),$K$1:$K$194))),I360)</f>
        <v>7396063.571428597</v>
      </c>
      <c r="M360" s="8" t="e">
        <f t="shared" si="27"/>
        <v>#N/A</v>
      </c>
      <c r="N360" s="2" t="e">
        <f t="shared" si="15"/>
        <v>#N/A</v>
      </c>
      <c r="O360" s="2" t="e">
        <f t="shared" si="25"/>
        <v>#N/A</v>
      </c>
      <c r="P360" s="2">
        <v>962987.64342957735</v>
      </c>
      <c r="Q360" s="2">
        <f>IF(P360&gt;Graph!$G$1*1000,Graph!$G$1*1000,P360)</f>
        <v>420000</v>
      </c>
      <c r="R360" s="2">
        <f t="shared" si="16"/>
        <v>139310858</v>
      </c>
      <c r="S360" s="2">
        <f t="shared" si="17"/>
        <v>396582.14285714924</v>
      </c>
      <c r="T360" s="2">
        <f t="shared" si="18"/>
        <v>23417.857142857276</v>
      </c>
      <c r="U360" s="2">
        <f t="shared" si="19"/>
        <v>420000</v>
      </c>
      <c r="V360" s="2">
        <f t="shared" si="28"/>
        <v>98601894.428571805</v>
      </c>
      <c r="W360" s="2">
        <f t="shared" si="20"/>
        <v>396582.14285714924</v>
      </c>
      <c r="X360" s="2">
        <f t="shared" si="6"/>
        <v>23417.857142850757</v>
      </c>
      <c r="Y360" s="2">
        <f t="shared" si="7"/>
        <v>40708963.571428239</v>
      </c>
      <c r="Z360" s="2" t="str">
        <f t="shared" si="8"/>
        <v>MEEP</v>
      </c>
      <c r="AA360" s="2">
        <f>IF(Z360="HERE",Y360,AA359+Graph!$G$1*1000)</f>
        <v>102575777.85714296</v>
      </c>
      <c r="AB360" s="2">
        <f t="shared" si="21"/>
        <v>420000</v>
      </c>
      <c r="AC360" s="2">
        <f t="shared" si="9"/>
        <v>36338497.999999955</v>
      </c>
      <c r="AD360" s="3">
        <f t="shared" si="10"/>
        <v>52800000</v>
      </c>
      <c r="AE360" s="2">
        <f>IF(AE358&gt;=52800000,52800000,IF(AB339=Graph!G$1*1000,AE359+Graph!G$1*1000,AC360))</f>
        <v>52800000</v>
      </c>
      <c r="AF360" s="3">
        <f t="shared" si="11"/>
        <v>52800000</v>
      </c>
      <c r="AG360" s="3">
        <f t="shared" si="26"/>
        <v>50160000</v>
      </c>
      <c r="AH360" s="3" t="e">
        <f t="shared" si="3"/>
        <v>#N/A</v>
      </c>
      <c r="AM360" s="6">
        <v>14600000</v>
      </c>
      <c r="AN360" s="6">
        <v>31800000</v>
      </c>
      <c r="AO360" s="6">
        <v>52800000</v>
      </c>
    </row>
    <row r="361" spans="1:41" ht="15.75" customHeight="1" x14ac:dyDescent="0.25">
      <c r="A361" s="1">
        <v>44537</v>
      </c>
      <c r="B361" s="2">
        <f t="shared" si="0"/>
        <v>284</v>
      </c>
      <c r="C361" s="7"/>
      <c r="D361" s="2" t="e">
        <f t="shared" si="12"/>
        <v>#N/A</v>
      </c>
      <c r="E361" s="2" t="e">
        <f t="shared" si="22"/>
        <v>#N/A</v>
      </c>
      <c r="F361" s="2">
        <v>863531.80995519459</v>
      </c>
      <c r="G361" s="2">
        <f t="shared" si="23"/>
        <v>396582.14285714284</v>
      </c>
      <c r="H361" s="2">
        <f t="shared" si="13"/>
        <v>132311376.57142949</v>
      </c>
      <c r="I361" s="7"/>
      <c r="J361" s="2" t="e">
        <f t="shared" si="14"/>
        <v>#N/A</v>
      </c>
      <c r="K361" s="2" t="e">
        <f t="shared" si="24"/>
        <v>#N/A</v>
      </c>
      <c r="L361" s="2">
        <f t="array" ref="L361">IF(COUNT($C362)=0,IF(COUNT($C361)=1,I361,SUM(L360+LOOKUP(2,1/(ISNUMBER($K$1:$K$194)),$K$1:$K$194))),I361)</f>
        <v>7419481.4285714542</v>
      </c>
      <c r="M361" s="8" t="e">
        <f t="shared" si="27"/>
        <v>#N/A</v>
      </c>
      <c r="N361" s="2" t="e">
        <f t="shared" si="15"/>
        <v>#N/A</v>
      </c>
      <c r="O361" s="2" t="e">
        <f t="shared" si="25"/>
        <v>#N/A</v>
      </c>
      <c r="P361" s="2">
        <v>964902.53718268871</v>
      </c>
      <c r="Q361" s="2">
        <f>IF(P361&gt;Graph!$G$1*1000,Graph!$G$1*1000,P361)</f>
        <v>420000</v>
      </c>
      <c r="R361" s="2">
        <f t="shared" si="16"/>
        <v>139730858</v>
      </c>
      <c r="S361" s="2">
        <f t="shared" si="17"/>
        <v>396582.14285714924</v>
      </c>
      <c r="T361" s="2">
        <f t="shared" si="18"/>
        <v>23417.857142857276</v>
      </c>
      <c r="U361" s="2">
        <f t="shared" si="19"/>
        <v>420000</v>
      </c>
      <c r="V361" s="2">
        <f t="shared" si="28"/>
        <v>98998476.571428955</v>
      </c>
      <c r="W361" s="2">
        <f t="shared" si="20"/>
        <v>396582.14285714924</v>
      </c>
      <c r="X361" s="2">
        <f t="shared" si="6"/>
        <v>23417.857142850757</v>
      </c>
      <c r="Y361" s="2">
        <f t="shared" si="7"/>
        <v>40732381.42857109</v>
      </c>
      <c r="Z361" s="2" t="str">
        <f t="shared" si="8"/>
        <v>MEEP</v>
      </c>
      <c r="AA361" s="2">
        <f>IF(Z361="HERE",Y361,AA360+Graph!$G$1*1000)</f>
        <v>102995777.85714296</v>
      </c>
      <c r="AB361" s="2">
        <f t="shared" si="21"/>
        <v>420000</v>
      </c>
      <c r="AC361" s="2">
        <f t="shared" si="9"/>
        <v>36338497.999999955</v>
      </c>
      <c r="AD361" s="3">
        <f t="shared" si="10"/>
        <v>52800000</v>
      </c>
      <c r="AE361" s="2">
        <f>IF(AE359&gt;=52800000,52800000,IF(AB340=Graph!G$1*1000,AE360+Graph!G$1*1000,AC361))</f>
        <v>52800000</v>
      </c>
      <c r="AF361" s="3">
        <f t="shared" si="11"/>
        <v>52800000</v>
      </c>
      <c r="AG361" s="3">
        <f t="shared" si="26"/>
        <v>50160000</v>
      </c>
      <c r="AH361" s="3" t="e">
        <f t="shared" si="3"/>
        <v>#N/A</v>
      </c>
      <c r="AM361" s="6">
        <v>14600000</v>
      </c>
      <c r="AN361" s="6">
        <v>31800000</v>
      </c>
      <c r="AO361" s="6">
        <v>52800000</v>
      </c>
    </row>
    <row r="362" spans="1:41" ht="15.75" customHeight="1" x14ac:dyDescent="0.25">
      <c r="A362" s="1">
        <v>44538</v>
      </c>
      <c r="B362" s="2">
        <f t="shared" si="0"/>
        <v>285</v>
      </c>
      <c r="C362" s="7"/>
      <c r="D362" s="2" t="e">
        <f t="shared" si="12"/>
        <v>#N/A</v>
      </c>
      <c r="E362" s="2" t="e">
        <f t="shared" si="22"/>
        <v>#N/A</v>
      </c>
      <c r="F362" s="2">
        <v>865133.03185664117</v>
      </c>
      <c r="G362" s="2">
        <f t="shared" si="23"/>
        <v>396582.14285714284</v>
      </c>
      <c r="H362" s="2">
        <f t="shared" si="13"/>
        <v>132707958.71428664</v>
      </c>
      <c r="I362" s="7"/>
      <c r="J362" s="2" t="e">
        <f t="shared" si="14"/>
        <v>#N/A</v>
      </c>
      <c r="K362" s="2" t="e">
        <f t="shared" si="24"/>
        <v>#N/A</v>
      </c>
      <c r="L362" s="2">
        <f t="array" ref="L362">IF(COUNT($C363)=0,IF(COUNT($C362)=1,I362,SUM(L361+LOOKUP(2,1/(ISNUMBER($K$1:$K$194)),$K$1:$K$194))),I362)</f>
        <v>7442899.2857143115</v>
      </c>
      <c r="M362" s="8" t="e">
        <f t="shared" si="27"/>
        <v>#N/A</v>
      </c>
      <c r="N362" s="2" t="e">
        <f t="shared" si="15"/>
        <v>#N/A</v>
      </c>
      <c r="O362" s="2" t="e">
        <f t="shared" si="25"/>
        <v>#N/A</v>
      </c>
      <c r="P362" s="2">
        <v>966817.43093580008</v>
      </c>
      <c r="Q362" s="2">
        <f>IF(P362&gt;Graph!$G$1*1000,Graph!$G$1*1000,P362)</f>
        <v>420000</v>
      </c>
      <c r="R362" s="2">
        <f t="shared" si="16"/>
        <v>140150858</v>
      </c>
      <c r="S362" s="2">
        <f t="shared" si="17"/>
        <v>396582.14285714924</v>
      </c>
      <c r="T362" s="2">
        <f t="shared" si="18"/>
        <v>23417.857142857276</v>
      </c>
      <c r="U362" s="2">
        <f t="shared" si="19"/>
        <v>420000</v>
      </c>
      <c r="V362" s="2">
        <f t="shared" si="28"/>
        <v>99395058.714286104</v>
      </c>
      <c r="W362" s="2">
        <f t="shared" si="20"/>
        <v>396582.14285714924</v>
      </c>
      <c r="X362" s="2">
        <f t="shared" si="6"/>
        <v>23417.857142850757</v>
      </c>
      <c r="Y362" s="2">
        <f t="shared" si="7"/>
        <v>40755799.285713941</v>
      </c>
      <c r="Z362" s="2" t="str">
        <f t="shared" si="8"/>
        <v>MEEP</v>
      </c>
      <c r="AA362" s="2">
        <f>IF(Z362="HERE",Y362,AA361+Graph!$G$1*1000)</f>
        <v>103415777.85714296</v>
      </c>
      <c r="AB362" s="2">
        <f t="shared" si="21"/>
        <v>420000</v>
      </c>
      <c r="AC362" s="2">
        <f t="shared" si="9"/>
        <v>36338497.999999955</v>
      </c>
      <c r="AD362" s="3">
        <f t="shared" si="10"/>
        <v>52800000</v>
      </c>
      <c r="AE362" s="2">
        <f>IF(AE360&gt;=52800000,52800000,IF(AB341=Graph!G$1*1000,AE361+Graph!G$1*1000,AC362))</f>
        <v>52800000</v>
      </c>
      <c r="AF362" s="3">
        <f t="shared" si="11"/>
        <v>52800000</v>
      </c>
      <c r="AG362" s="3">
        <f t="shared" si="26"/>
        <v>50160000</v>
      </c>
      <c r="AH362" s="3" t="e">
        <f t="shared" si="3"/>
        <v>#N/A</v>
      </c>
      <c r="AM362" s="6">
        <v>14600000</v>
      </c>
      <c r="AN362" s="6">
        <v>31800000</v>
      </c>
      <c r="AO362" s="6">
        <v>52800000</v>
      </c>
    </row>
    <row r="363" spans="1:41" ht="15.75" customHeight="1" x14ac:dyDescent="0.25">
      <c r="A363" s="1">
        <v>44539</v>
      </c>
      <c r="B363" s="2">
        <f t="shared" si="0"/>
        <v>286</v>
      </c>
      <c r="C363" s="7"/>
      <c r="D363" s="2" t="e">
        <f t="shared" si="12"/>
        <v>#N/A</v>
      </c>
      <c r="E363" s="2" t="e">
        <f t="shared" si="22"/>
        <v>#N/A</v>
      </c>
      <c r="F363" s="2">
        <v>866734.25375808775</v>
      </c>
      <c r="G363" s="2">
        <f t="shared" si="23"/>
        <v>396582.14285714284</v>
      </c>
      <c r="H363" s="2">
        <f t="shared" si="13"/>
        <v>133104540.85714379</v>
      </c>
      <c r="I363" s="7"/>
      <c r="J363" s="2" t="e">
        <f t="shared" si="14"/>
        <v>#N/A</v>
      </c>
      <c r="K363" s="2" t="e">
        <f t="shared" si="24"/>
        <v>#N/A</v>
      </c>
      <c r="L363" s="2">
        <f t="array" ref="L363">IF(COUNT($C364)=0,IF(COUNT($C363)=1,I363,SUM(L362+LOOKUP(2,1/(ISNUMBER($K$1:$K$194)),$K$1:$K$194))),I363)</f>
        <v>7466317.1428571688</v>
      </c>
      <c r="M363" s="8" t="e">
        <f t="shared" si="27"/>
        <v>#N/A</v>
      </c>
      <c r="N363" s="2" t="e">
        <f t="shared" si="15"/>
        <v>#N/A</v>
      </c>
      <c r="O363" s="2" t="e">
        <f t="shared" si="25"/>
        <v>#N/A</v>
      </c>
      <c r="P363" s="2">
        <v>968732.32468891144</v>
      </c>
      <c r="Q363" s="2">
        <f>IF(P363&gt;Graph!$G$1*1000,Graph!$G$1*1000,P363)</f>
        <v>420000</v>
      </c>
      <c r="R363" s="2">
        <f t="shared" si="16"/>
        <v>140570858</v>
      </c>
      <c r="S363" s="2">
        <f t="shared" si="17"/>
        <v>396582.14285714924</v>
      </c>
      <c r="T363" s="2">
        <f t="shared" si="18"/>
        <v>23417.857142857276</v>
      </c>
      <c r="U363" s="2">
        <f t="shared" si="19"/>
        <v>420000</v>
      </c>
      <c r="V363" s="2">
        <f t="shared" si="28"/>
        <v>99791640.857143253</v>
      </c>
      <c r="W363" s="2">
        <f t="shared" si="20"/>
        <v>396582.14285714924</v>
      </c>
      <c r="X363" s="2">
        <f t="shared" si="6"/>
        <v>23417.857142850757</v>
      </c>
      <c r="Y363" s="2">
        <f t="shared" si="7"/>
        <v>40779217.142856792</v>
      </c>
      <c r="Z363" s="2" t="str">
        <f t="shared" si="8"/>
        <v>MEEP</v>
      </c>
      <c r="AA363" s="2">
        <f>IF(Z363="HERE",Y363,AA362+Graph!$G$1*1000)</f>
        <v>103835777.85714296</v>
      </c>
      <c r="AB363" s="2">
        <f t="shared" si="21"/>
        <v>420000</v>
      </c>
      <c r="AC363" s="2">
        <f t="shared" si="9"/>
        <v>36338497.999999955</v>
      </c>
      <c r="AD363" s="3">
        <f t="shared" si="10"/>
        <v>52800000</v>
      </c>
      <c r="AE363" s="2">
        <f>IF(AE361&gt;=52800000,52800000,IF(AB342=Graph!G$1*1000,AE362+Graph!G$1*1000,AC363))</f>
        <v>52800000</v>
      </c>
      <c r="AF363" s="3">
        <f t="shared" si="11"/>
        <v>52800000</v>
      </c>
      <c r="AG363" s="3">
        <f t="shared" si="26"/>
        <v>50160000</v>
      </c>
      <c r="AH363" s="3" t="e">
        <f t="shared" si="3"/>
        <v>#N/A</v>
      </c>
      <c r="AM363" s="6">
        <v>14600000</v>
      </c>
      <c r="AN363" s="6">
        <v>31800000</v>
      </c>
      <c r="AO363" s="6">
        <v>52800000</v>
      </c>
    </row>
    <row r="364" spans="1:41" ht="15.75" customHeight="1" x14ac:dyDescent="0.25">
      <c r="A364" s="1">
        <v>44540</v>
      </c>
      <c r="B364" s="2">
        <f t="shared" si="0"/>
        <v>287</v>
      </c>
      <c r="C364" s="7"/>
      <c r="D364" s="2" t="e">
        <f t="shared" si="12"/>
        <v>#N/A</v>
      </c>
      <c r="E364" s="2" t="e">
        <f t="shared" si="22"/>
        <v>#N/A</v>
      </c>
      <c r="F364" s="2">
        <v>868335.47565953434</v>
      </c>
      <c r="G364" s="2">
        <f t="shared" si="23"/>
        <v>396582.14285714284</v>
      </c>
      <c r="H364" s="2">
        <f t="shared" si="13"/>
        <v>133501123.00000094</v>
      </c>
      <c r="I364" s="7"/>
      <c r="J364" s="2" t="e">
        <f t="shared" si="14"/>
        <v>#N/A</v>
      </c>
      <c r="K364" s="2" t="e">
        <f t="shared" si="24"/>
        <v>#N/A</v>
      </c>
      <c r="L364" s="2">
        <f t="array" ref="L364">IF(COUNT($C365)=0,IF(COUNT($C364)=1,I364,SUM(L363+LOOKUP(2,1/(ISNUMBER($K$1:$K$194)),$K$1:$K$194))),I364)</f>
        <v>7489735.0000000261</v>
      </c>
      <c r="M364" s="8" t="e">
        <f t="shared" si="27"/>
        <v>#N/A</v>
      </c>
      <c r="N364" s="2" t="e">
        <f t="shared" si="15"/>
        <v>#N/A</v>
      </c>
      <c r="O364" s="2" t="e">
        <f t="shared" si="25"/>
        <v>#N/A</v>
      </c>
      <c r="P364" s="2">
        <v>970647.2184420228</v>
      </c>
      <c r="Q364" s="2">
        <f>IF(P364&gt;Graph!$G$1*1000,Graph!$G$1*1000,P364)</f>
        <v>420000</v>
      </c>
      <c r="R364" s="2">
        <f t="shared" si="16"/>
        <v>140990858</v>
      </c>
      <c r="S364" s="2">
        <f t="shared" si="17"/>
        <v>396582.14285714924</v>
      </c>
      <c r="T364" s="2">
        <f t="shared" si="18"/>
        <v>23417.857142857276</v>
      </c>
      <c r="U364" s="2">
        <f t="shared" si="19"/>
        <v>420000</v>
      </c>
      <c r="V364" s="2">
        <f t="shared" si="28"/>
        <v>100188223.0000004</v>
      </c>
      <c r="W364" s="2">
        <f t="shared" si="20"/>
        <v>396582.14285714924</v>
      </c>
      <c r="X364" s="2">
        <f t="shared" si="6"/>
        <v>23417.857142850757</v>
      </c>
      <c r="Y364" s="2">
        <f t="shared" si="7"/>
        <v>40802634.999999642</v>
      </c>
      <c r="Z364" s="2" t="str">
        <f t="shared" si="8"/>
        <v>MEEP</v>
      </c>
      <c r="AA364" s="2">
        <f>IF(Z364="HERE",Y364,AA363+Graph!$G$1*1000)</f>
        <v>104255777.85714296</v>
      </c>
      <c r="AB364" s="2">
        <f t="shared" si="21"/>
        <v>420000</v>
      </c>
      <c r="AC364" s="2">
        <f t="shared" si="9"/>
        <v>36338497.999999955</v>
      </c>
      <c r="AD364" s="3">
        <f t="shared" si="10"/>
        <v>52800000</v>
      </c>
      <c r="AE364" s="2">
        <f>IF(AE362&gt;=52800000,52800000,IF(AB343=Graph!G$1*1000,AE363+Graph!G$1*1000,AC364))</f>
        <v>52800000</v>
      </c>
      <c r="AF364" s="3">
        <f t="shared" si="11"/>
        <v>52800000</v>
      </c>
      <c r="AG364" s="3">
        <f t="shared" si="26"/>
        <v>50160000</v>
      </c>
      <c r="AH364" s="3" t="e">
        <f t="shared" si="3"/>
        <v>#N/A</v>
      </c>
      <c r="AM364" s="6">
        <v>14600000</v>
      </c>
      <c r="AN364" s="6">
        <v>31800000</v>
      </c>
      <c r="AO364" s="6">
        <v>52800000</v>
      </c>
    </row>
    <row r="365" spans="1:41" ht="15.75" customHeight="1" x14ac:dyDescent="0.25">
      <c r="A365" s="1">
        <v>44541</v>
      </c>
      <c r="B365" s="2">
        <f t="shared" si="0"/>
        <v>288</v>
      </c>
      <c r="C365" s="7"/>
      <c r="D365" s="2" t="e">
        <f t="shared" si="12"/>
        <v>#N/A</v>
      </c>
      <c r="E365" s="2" t="e">
        <f t="shared" si="22"/>
        <v>#N/A</v>
      </c>
      <c r="F365" s="2">
        <v>869936.69756096601</v>
      </c>
      <c r="G365" s="2">
        <f t="shared" si="23"/>
        <v>396582.14285714284</v>
      </c>
      <c r="H365" s="2">
        <f t="shared" si="13"/>
        <v>133897705.14285809</v>
      </c>
      <c r="I365" s="7"/>
      <c r="J365" s="2" t="e">
        <f t="shared" si="14"/>
        <v>#N/A</v>
      </c>
      <c r="K365" s="2" t="e">
        <f t="shared" si="24"/>
        <v>#N/A</v>
      </c>
      <c r="L365" s="2">
        <f t="array" ref="L365">IF(COUNT($C366)=0,IF(COUNT($C365)=1,I365,SUM(L364+LOOKUP(2,1/(ISNUMBER($K$1:$K$194)),$K$1:$K$194))),I365)</f>
        <v>7513152.8571428834</v>
      </c>
      <c r="M365" s="8" t="e">
        <f t="shared" si="27"/>
        <v>#N/A</v>
      </c>
      <c r="N365" s="2" t="e">
        <f t="shared" si="15"/>
        <v>#N/A</v>
      </c>
      <c r="O365" s="2" t="e">
        <f t="shared" si="25"/>
        <v>#N/A</v>
      </c>
      <c r="P365" s="2">
        <v>972562.11219513416</v>
      </c>
      <c r="Q365" s="2">
        <f>IF(P365&gt;Graph!$G$1*1000,Graph!$G$1*1000,P365)</f>
        <v>420000</v>
      </c>
      <c r="R365" s="2">
        <f t="shared" si="16"/>
        <v>141410858</v>
      </c>
      <c r="S365" s="2">
        <f t="shared" si="17"/>
        <v>396582.14285714924</v>
      </c>
      <c r="T365" s="2">
        <f t="shared" si="18"/>
        <v>23417.857142857276</v>
      </c>
      <c r="U365" s="2">
        <f t="shared" si="19"/>
        <v>420000</v>
      </c>
      <c r="V365" s="2">
        <f t="shared" si="28"/>
        <v>100584805.14285755</v>
      </c>
      <c r="W365" s="2">
        <f t="shared" si="20"/>
        <v>396582.14285714924</v>
      </c>
      <c r="X365" s="2">
        <f t="shared" si="6"/>
        <v>23417.857142850757</v>
      </c>
      <c r="Y365" s="2">
        <f t="shared" si="7"/>
        <v>40826052.857142493</v>
      </c>
      <c r="Z365" s="2" t="str">
        <f t="shared" si="8"/>
        <v>MEEP</v>
      </c>
      <c r="AA365" s="2">
        <f>IF(Z365="HERE",Y365,AA364+Graph!$G$1*1000)</f>
        <v>104675777.85714296</v>
      </c>
      <c r="AB365" s="2">
        <f t="shared" si="21"/>
        <v>420000</v>
      </c>
      <c r="AC365" s="2">
        <f t="shared" si="9"/>
        <v>36338497.999999955</v>
      </c>
      <c r="AD365" s="3">
        <f t="shared" si="10"/>
        <v>52800000</v>
      </c>
      <c r="AE365" s="2">
        <f>IF(AE363&gt;=52800000,52800000,IF(AB344=Graph!G$1*1000,AE364+Graph!G$1*1000,AC365))</f>
        <v>52800000</v>
      </c>
      <c r="AF365" s="3">
        <f t="shared" si="11"/>
        <v>52800000</v>
      </c>
      <c r="AG365" s="3">
        <f t="shared" si="26"/>
        <v>50160000</v>
      </c>
      <c r="AH365" s="3" t="e">
        <f t="shared" si="3"/>
        <v>#N/A</v>
      </c>
      <c r="AM365" s="6">
        <v>14600000</v>
      </c>
      <c r="AN365" s="6">
        <v>31800000</v>
      </c>
      <c r="AO365" s="6">
        <v>52800000</v>
      </c>
    </row>
    <row r="366" spans="1:41" ht="15.75" customHeight="1" x14ac:dyDescent="0.25">
      <c r="A366" s="1">
        <v>44542</v>
      </c>
      <c r="B366" s="2">
        <f t="shared" si="0"/>
        <v>289</v>
      </c>
      <c r="C366" s="7"/>
      <c r="D366" s="2" t="e">
        <f t="shared" si="12"/>
        <v>#N/A</v>
      </c>
      <c r="E366" s="2" t="e">
        <f t="shared" si="22"/>
        <v>#N/A</v>
      </c>
      <c r="F366" s="2">
        <v>871537.9194624126</v>
      </c>
      <c r="G366" s="2">
        <f t="shared" si="23"/>
        <v>396582.14285714284</v>
      </c>
      <c r="H366" s="2">
        <f t="shared" si="13"/>
        <v>134294287.28571522</v>
      </c>
      <c r="I366" s="7"/>
      <c r="J366" s="2" t="e">
        <f t="shared" si="14"/>
        <v>#N/A</v>
      </c>
      <c r="K366" s="2" t="e">
        <f t="shared" si="24"/>
        <v>#N/A</v>
      </c>
      <c r="L366" s="2">
        <f t="array" ref="L366">IF(COUNT($C367)=0,IF(COUNT($C366)=1,I366,SUM(L365+LOOKUP(2,1/(ISNUMBER($K$1:$K$194)),$K$1:$K$194))),I366)</f>
        <v>7536570.7142857406</v>
      </c>
      <c r="M366" s="8" t="e">
        <f t="shared" si="27"/>
        <v>#N/A</v>
      </c>
      <c r="N366" s="2" t="e">
        <f t="shared" si="15"/>
        <v>#N/A</v>
      </c>
      <c r="O366" s="2" t="e">
        <f t="shared" si="25"/>
        <v>#N/A</v>
      </c>
      <c r="P366" s="2">
        <v>974477.00594824553</v>
      </c>
      <c r="Q366" s="2">
        <f>IF(P366&gt;Graph!$G$1*1000,Graph!$G$1*1000,P366)</f>
        <v>420000</v>
      </c>
      <c r="R366" s="2">
        <f t="shared" si="16"/>
        <v>141830858</v>
      </c>
      <c r="S366" s="2">
        <f t="shared" si="17"/>
        <v>396582.14285713434</v>
      </c>
      <c r="T366" s="2">
        <f t="shared" si="18"/>
        <v>23417.857142857276</v>
      </c>
      <c r="U366" s="2">
        <f t="shared" si="19"/>
        <v>420000</v>
      </c>
      <c r="V366" s="2">
        <f t="shared" si="28"/>
        <v>100981387.2857147</v>
      </c>
      <c r="W366" s="2">
        <f t="shared" si="20"/>
        <v>396582.14285714924</v>
      </c>
      <c r="X366" s="2">
        <f t="shared" si="6"/>
        <v>23417.857142850757</v>
      </c>
      <c r="Y366" s="2">
        <f t="shared" si="7"/>
        <v>40849470.714285344</v>
      </c>
      <c r="Z366" s="2" t="str">
        <f t="shared" si="8"/>
        <v>MEEP</v>
      </c>
      <c r="AA366" s="2">
        <f>IF(Z366="HERE",Y366,AA365+Graph!$G$1*1000)</f>
        <v>105095777.85714296</v>
      </c>
      <c r="AB366" s="2">
        <f t="shared" si="21"/>
        <v>420000</v>
      </c>
      <c r="AC366" s="2">
        <f t="shared" si="9"/>
        <v>36338497.999999955</v>
      </c>
      <c r="AD366" s="3">
        <f t="shared" si="10"/>
        <v>52800000</v>
      </c>
      <c r="AE366" s="2">
        <f>IF(AE364&gt;=52800000,52800000,IF(AB345=Graph!G$1*1000,AE365+Graph!G$1*1000,AC366))</f>
        <v>52800000</v>
      </c>
      <c r="AF366" s="3">
        <f t="shared" si="11"/>
        <v>52800000</v>
      </c>
      <c r="AG366" s="3">
        <f t="shared" si="26"/>
        <v>50160000</v>
      </c>
      <c r="AH366" s="3" t="e">
        <f t="shared" si="3"/>
        <v>#N/A</v>
      </c>
      <c r="AM366" s="6">
        <v>14600000</v>
      </c>
      <c r="AN366" s="6">
        <v>31800000</v>
      </c>
      <c r="AO366" s="6">
        <v>52800000</v>
      </c>
    </row>
    <row r="367" spans="1:41" ht="15.75" customHeight="1" x14ac:dyDescent="0.25">
      <c r="A367" s="1">
        <v>44543</v>
      </c>
      <c r="B367" s="2">
        <f t="shared" si="0"/>
        <v>290</v>
      </c>
      <c r="C367" s="7"/>
      <c r="D367" s="2" t="e">
        <f t="shared" si="12"/>
        <v>#N/A</v>
      </c>
      <c r="E367" s="2" t="e">
        <f t="shared" si="22"/>
        <v>#N/A</v>
      </c>
      <c r="F367" s="2">
        <v>873139.14136385918</v>
      </c>
      <c r="G367" s="2">
        <f t="shared" si="23"/>
        <v>396582.14285714284</v>
      </c>
      <c r="H367" s="2">
        <f t="shared" si="13"/>
        <v>134690869.42857236</v>
      </c>
      <c r="I367" s="7"/>
      <c r="J367" s="2" t="e">
        <f t="shared" si="14"/>
        <v>#N/A</v>
      </c>
      <c r="K367" s="2" t="e">
        <f t="shared" si="24"/>
        <v>#N/A</v>
      </c>
      <c r="L367" s="2">
        <f t="array" ref="L367">IF(COUNT($C368)=0,IF(COUNT($C367)=1,I367,SUM(L366+LOOKUP(2,1/(ISNUMBER($K$1:$K$194)),$K$1:$K$194))),I367)</f>
        <v>7559988.5714285979</v>
      </c>
      <c r="M367" s="8" t="e">
        <f t="shared" si="27"/>
        <v>#N/A</v>
      </c>
      <c r="N367" s="2" t="e">
        <f t="shared" si="15"/>
        <v>#N/A</v>
      </c>
      <c r="O367" s="2" t="e">
        <f t="shared" si="25"/>
        <v>#N/A</v>
      </c>
      <c r="P367" s="2">
        <v>976391.89970135689</v>
      </c>
      <c r="Q367" s="2">
        <f>IF(P367&gt;Graph!$G$1*1000,Graph!$G$1*1000,P367)</f>
        <v>420000</v>
      </c>
      <c r="R367" s="2">
        <f t="shared" si="16"/>
        <v>142250858</v>
      </c>
      <c r="S367" s="2">
        <f t="shared" si="17"/>
        <v>396582.14285713434</v>
      </c>
      <c r="T367" s="2">
        <f t="shared" si="18"/>
        <v>23417.857142857276</v>
      </c>
      <c r="U367" s="2">
        <f t="shared" si="19"/>
        <v>420000</v>
      </c>
      <c r="V367" s="2">
        <f t="shared" si="28"/>
        <v>101377969.42857185</v>
      </c>
      <c r="W367" s="2">
        <f t="shared" si="20"/>
        <v>396582.14285714924</v>
      </c>
      <c r="X367" s="2">
        <f t="shared" si="6"/>
        <v>23417.857142850757</v>
      </c>
      <c r="Y367" s="2">
        <f t="shared" si="7"/>
        <v>40872888.571428195</v>
      </c>
      <c r="Z367" s="2" t="str">
        <f t="shared" si="8"/>
        <v>MEEP</v>
      </c>
      <c r="AA367" s="2">
        <f>IF(Z367="HERE",Y367,AA366+Graph!$G$1*1000)</f>
        <v>105515777.85714296</v>
      </c>
      <c r="AB367" s="2">
        <f t="shared" si="21"/>
        <v>420000</v>
      </c>
      <c r="AC367" s="2">
        <f t="shared" si="9"/>
        <v>36338497.999999955</v>
      </c>
      <c r="AD367" s="3">
        <f t="shared" si="10"/>
        <v>52800000</v>
      </c>
      <c r="AE367" s="2">
        <f>IF(AE365&gt;=52800000,52800000,IF(AB346=Graph!G$1*1000,AE366+Graph!G$1*1000,AC367))</f>
        <v>52800000</v>
      </c>
      <c r="AF367" s="3">
        <f t="shared" si="11"/>
        <v>52800000</v>
      </c>
      <c r="AG367" s="3">
        <f t="shared" si="26"/>
        <v>50160000</v>
      </c>
      <c r="AH367" s="3" t="e">
        <f t="shared" si="3"/>
        <v>#N/A</v>
      </c>
      <c r="AM367" s="6">
        <v>14600000</v>
      </c>
      <c r="AN367" s="6">
        <v>31800000</v>
      </c>
      <c r="AO367" s="6">
        <v>52800000</v>
      </c>
    </row>
    <row r="368" spans="1:41" ht="15.75" customHeight="1" x14ac:dyDescent="0.25">
      <c r="A368" s="1">
        <v>44544</v>
      </c>
      <c r="B368" s="2">
        <f t="shared" si="0"/>
        <v>291</v>
      </c>
      <c r="C368" s="7"/>
      <c r="D368" s="2" t="e">
        <f t="shared" si="12"/>
        <v>#N/A</v>
      </c>
      <c r="E368" s="2" t="e">
        <f t="shared" si="22"/>
        <v>#N/A</v>
      </c>
      <c r="F368" s="2">
        <v>874740.36326530576</v>
      </c>
      <c r="G368" s="2">
        <f t="shared" si="23"/>
        <v>396582.14285714284</v>
      </c>
      <c r="H368" s="2">
        <f t="shared" si="13"/>
        <v>135087451.57142949</v>
      </c>
      <c r="I368" s="7"/>
      <c r="J368" s="2" t="e">
        <f t="shared" si="14"/>
        <v>#N/A</v>
      </c>
      <c r="K368" s="2" t="e">
        <f t="shared" si="24"/>
        <v>#N/A</v>
      </c>
      <c r="L368" s="2">
        <f t="array" ref="L368">IF(COUNT($C369)=0,IF(COUNT($C368)=1,I368,SUM(L367+LOOKUP(2,1/(ISNUMBER($K$1:$K$194)),$K$1:$K$194))),I368)</f>
        <v>7583406.4285714552</v>
      </c>
      <c r="M368" s="8" t="e">
        <f t="shared" si="27"/>
        <v>#N/A</v>
      </c>
      <c r="N368" s="2" t="e">
        <f t="shared" si="15"/>
        <v>#N/A</v>
      </c>
      <c r="O368" s="2" t="e">
        <f t="shared" si="25"/>
        <v>#N/A</v>
      </c>
      <c r="P368" s="2">
        <v>978306.79345445335</v>
      </c>
      <c r="Q368" s="2">
        <f>IF(P368&gt;Graph!$G$1*1000,Graph!$G$1*1000,P368)</f>
        <v>420000</v>
      </c>
      <c r="R368" s="2">
        <f t="shared" si="16"/>
        <v>142670858</v>
      </c>
      <c r="S368" s="2">
        <f t="shared" si="17"/>
        <v>396582.14285713434</v>
      </c>
      <c r="T368" s="2">
        <f t="shared" si="18"/>
        <v>23417.857142857276</v>
      </c>
      <c r="U368" s="2">
        <f t="shared" si="19"/>
        <v>420000</v>
      </c>
      <c r="V368" s="2">
        <f t="shared" si="28"/>
        <v>101774551.571429</v>
      </c>
      <c r="W368" s="2">
        <f t="shared" si="20"/>
        <v>396582.14285714924</v>
      </c>
      <c r="X368" s="2">
        <f t="shared" si="6"/>
        <v>23417.857142850757</v>
      </c>
      <c r="Y368" s="2">
        <f t="shared" si="7"/>
        <v>40896306.428571045</v>
      </c>
      <c r="Z368" s="2" t="str">
        <f t="shared" si="8"/>
        <v>MEEP</v>
      </c>
      <c r="AA368" s="2">
        <f>IF(Z368="HERE",Y368,AA367+Graph!$G$1*1000)</f>
        <v>105935777.85714296</v>
      </c>
      <c r="AB368" s="2">
        <f t="shared" si="21"/>
        <v>420000</v>
      </c>
      <c r="AC368" s="2">
        <f t="shared" si="9"/>
        <v>36338497.999999955</v>
      </c>
      <c r="AD368" s="3">
        <f t="shared" si="10"/>
        <v>52800000</v>
      </c>
      <c r="AE368" s="2">
        <f>IF(AE366&gt;=52800000,52800000,IF(AB347=Graph!G$1*1000,AE367+Graph!G$1*1000,AC368))</f>
        <v>52800000</v>
      </c>
      <c r="AF368" s="3">
        <f t="shared" si="11"/>
        <v>52800000</v>
      </c>
      <c r="AG368" s="3">
        <f t="shared" si="26"/>
        <v>50160000</v>
      </c>
      <c r="AH368" s="3" t="e">
        <f t="shared" si="3"/>
        <v>#N/A</v>
      </c>
      <c r="AM368" s="6">
        <v>14600000</v>
      </c>
      <c r="AN368" s="6">
        <v>31800000</v>
      </c>
      <c r="AO368" s="6">
        <v>52800000</v>
      </c>
    </row>
    <row r="369" spans="1:41" ht="15.75" customHeight="1" x14ac:dyDescent="0.25">
      <c r="A369" s="1">
        <v>44545</v>
      </c>
      <c r="B369" s="2">
        <f t="shared" si="0"/>
        <v>292</v>
      </c>
      <c r="C369" s="7"/>
      <c r="D369" s="2" t="e">
        <f t="shared" si="12"/>
        <v>#N/A</v>
      </c>
      <c r="E369" s="2" t="e">
        <f t="shared" si="22"/>
        <v>#N/A</v>
      </c>
      <c r="F369" s="2">
        <v>876341.58516675234</v>
      </c>
      <c r="G369" s="2">
        <f t="shared" si="23"/>
        <v>396582.14285714284</v>
      </c>
      <c r="H369" s="2">
        <f t="shared" si="13"/>
        <v>135484033.71428663</v>
      </c>
      <c r="I369" s="7"/>
      <c r="J369" s="2" t="e">
        <f t="shared" si="14"/>
        <v>#N/A</v>
      </c>
      <c r="K369" s="2" t="e">
        <f t="shared" si="24"/>
        <v>#N/A</v>
      </c>
      <c r="L369" s="2">
        <f t="array" ref="L369">IF(COUNT($C370)=0,IF(COUNT($C369)=1,I369,SUM(L368+LOOKUP(2,1/(ISNUMBER($K$1:$K$194)),$K$1:$K$194))),I369)</f>
        <v>7606824.2857143125</v>
      </c>
      <c r="M369" s="8" t="e">
        <f t="shared" si="27"/>
        <v>#N/A</v>
      </c>
      <c r="N369" s="2" t="e">
        <f t="shared" si="15"/>
        <v>#N/A</v>
      </c>
      <c r="O369" s="2" t="e">
        <f t="shared" si="25"/>
        <v>#N/A</v>
      </c>
      <c r="P369" s="2">
        <v>980221.68720756471</v>
      </c>
      <c r="Q369" s="2">
        <f>IF(P369&gt;Graph!$G$1*1000,Graph!$G$1*1000,P369)</f>
        <v>420000</v>
      </c>
      <c r="R369" s="2">
        <f t="shared" si="16"/>
        <v>143090858</v>
      </c>
      <c r="S369" s="2">
        <f t="shared" si="17"/>
        <v>396582.14285713434</v>
      </c>
      <c r="T369" s="2">
        <f t="shared" si="18"/>
        <v>23417.857142857276</v>
      </c>
      <c r="U369" s="2">
        <f t="shared" si="19"/>
        <v>420000</v>
      </c>
      <c r="V369" s="2">
        <f t="shared" si="28"/>
        <v>102171133.71428615</v>
      </c>
      <c r="W369" s="2">
        <f t="shared" si="20"/>
        <v>396582.14285714924</v>
      </c>
      <c r="X369" s="2">
        <f t="shared" si="6"/>
        <v>23417.857142850757</v>
      </c>
      <c r="Y369" s="2">
        <f t="shared" si="7"/>
        <v>40919724.285713896</v>
      </c>
      <c r="Z369" s="2" t="str">
        <f t="shared" si="8"/>
        <v>MEEP</v>
      </c>
      <c r="AA369" s="2">
        <f>IF(Z369="HERE",Y369,AA368+Graph!$G$1*1000)</f>
        <v>106355777.85714296</v>
      </c>
      <c r="AB369" s="2">
        <f t="shared" si="21"/>
        <v>420000</v>
      </c>
      <c r="AC369" s="2">
        <f t="shared" si="9"/>
        <v>36338497.999999955</v>
      </c>
      <c r="AD369" s="3">
        <f t="shared" si="10"/>
        <v>52800000</v>
      </c>
      <c r="AE369" s="2">
        <f>IF(AE367&gt;=52800000,52800000,IF(AB348=Graph!G$1*1000,AE368+Graph!G$1*1000,AC369))</f>
        <v>52800000</v>
      </c>
      <c r="AF369" s="3">
        <f t="shared" si="11"/>
        <v>52800000</v>
      </c>
      <c r="AG369" s="3">
        <f t="shared" si="26"/>
        <v>50160000</v>
      </c>
      <c r="AH369" s="3" t="e">
        <f t="shared" si="3"/>
        <v>#N/A</v>
      </c>
      <c r="AM369" s="6">
        <v>14600000</v>
      </c>
      <c r="AN369" s="6">
        <v>31800000</v>
      </c>
      <c r="AO369" s="6">
        <v>52800000</v>
      </c>
    </row>
    <row r="370" spans="1:41" ht="15.75" customHeight="1" x14ac:dyDescent="0.25">
      <c r="A370" s="1">
        <v>44546</v>
      </c>
      <c r="B370" s="2">
        <f t="shared" si="0"/>
        <v>293</v>
      </c>
      <c r="C370" s="7"/>
      <c r="D370" s="2" t="e">
        <f t="shared" si="12"/>
        <v>#N/A</v>
      </c>
      <c r="E370" s="2" t="e">
        <f t="shared" si="22"/>
        <v>#N/A</v>
      </c>
      <c r="F370" s="2">
        <v>877942.80706818402</v>
      </c>
      <c r="G370" s="2">
        <f t="shared" si="23"/>
        <v>396582.14285714284</v>
      </c>
      <c r="H370" s="2">
        <f t="shared" si="13"/>
        <v>135880615.85714376</v>
      </c>
      <c r="I370" s="7"/>
      <c r="J370" s="2" t="e">
        <f t="shared" si="14"/>
        <v>#N/A</v>
      </c>
      <c r="K370" s="2" t="e">
        <f t="shared" si="24"/>
        <v>#N/A</v>
      </c>
      <c r="L370" s="2">
        <f t="array" ref="L370">IF(COUNT($C371)=0,IF(COUNT($C370)=1,I370,SUM(L369+LOOKUP(2,1/(ISNUMBER($K$1:$K$194)),$K$1:$K$194))),I370)</f>
        <v>7630242.1428571697</v>
      </c>
      <c r="M370" s="8" t="e">
        <f t="shared" si="27"/>
        <v>#N/A</v>
      </c>
      <c r="N370" s="2" t="e">
        <f t="shared" si="15"/>
        <v>#N/A</v>
      </c>
      <c r="O370" s="2" t="e">
        <f t="shared" si="25"/>
        <v>#N/A</v>
      </c>
      <c r="P370" s="2">
        <v>982136.58096067607</v>
      </c>
      <c r="Q370" s="2">
        <f>IF(P370&gt;Graph!$G$1*1000,Graph!$G$1*1000,P370)</f>
        <v>420000</v>
      </c>
      <c r="R370" s="2">
        <f t="shared" si="16"/>
        <v>143510858</v>
      </c>
      <c r="S370" s="2">
        <f t="shared" si="17"/>
        <v>396582.14285713434</v>
      </c>
      <c r="T370" s="2">
        <f t="shared" si="18"/>
        <v>23417.857142857276</v>
      </c>
      <c r="U370" s="2">
        <f t="shared" si="19"/>
        <v>420000</v>
      </c>
      <c r="V370" s="2">
        <f t="shared" si="28"/>
        <v>102567715.8571433</v>
      </c>
      <c r="W370" s="2">
        <f t="shared" si="20"/>
        <v>396582.14285714924</v>
      </c>
      <c r="X370" s="2">
        <f t="shared" si="6"/>
        <v>23417.857142850757</v>
      </c>
      <c r="Y370" s="2">
        <f t="shared" si="7"/>
        <v>40943142.142856747</v>
      </c>
      <c r="Z370" s="2" t="str">
        <f t="shared" si="8"/>
        <v>MEEP</v>
      </c>
      <c r="AA370" s="2">
        <f>IF(Z370="HERE",Y370,AA369+Graph!$G$1*1000)</f>
        <v>106775777.85714296</v>
      </c>
      <c r="AB370" s="2">
        <f t="shared" si="21"/>
        <v>420000</v>
      </c>
      <c r="AC370" s="2">
        <f t="shared" si="9"/>
        <v>36338497.999999955</v>
      </c>
      <c r="AD370" s="3">
        <f t="shared" si="10"/>
        <v>52800000</v>
      </c>
      <c r="AE370" s="2">
        <f>IF(AE368&gt;=52800000,52800000,IF(AB349=Graph!G$1*1000,AE369+Graph!G$1*1000,AC370))</f>
        <v>52800000</v>
      </c>
      <c r="AF370" s="3">
        <f t="shared" si="11"/>
        <v>52800000</v>
      </c>
      <c r="AG370" s="3">
        <f t="shared" si="26"/>
        <v>50160000</v>
      </c>
      <c r="AH370" s="3" t="e">
        <f t="shared" si="3"/>
        <v>#N/A</v>
      </c>
      <c r="AM370" s="6">
        <v>14600000</v>
      </c>
      <c r="AN370" s="6">
        <v>31800000</v>
      </c>
      <c r="AO370" s="6">
        <v>52800000</v>
      </c>
    </row>
    <row r="371" spans="1:41" ht="15.75" customHeight="1" x14ac:dyDescent="0.25">
      <c r="A371" s="1">
        <v>44547</v>
      </c>
      <c r="B371" s="2">
        <f t="shared" si="0"/>
        <v>294</v>
      </c>
      <c r="C371" s="7"/>
      <c r="D371" s="2" t="e">
        <f t="shared" si="12"/>
        <v>#N/A</v>
      </c>
      <c r="E371" s="2" t="e">
        <f t="shared" si="22"/>
        <v>#N/A</v>
      </c>
      <c r="F371" s="2">
        <v>879544.0289696306</v>
      </c>
      <c r="G371" s="2">
        <f t="shared" si="23"/>
        <v>396582.14285714284</v>
      </c>
      <c r="H371" s="2">
        <f t="shared" si="13"/>
        <v>136277198.00000089</v>
      </c>
      <c r="I371" s="7"/>
      <c r="J371" s="2" t="e">
        <f t="shared" si="14"/>
        <v>#N/A</v>
      </c>
      <c r="K371" s="2" t="e">
        <f t="shared" si="24"/>
        <v>#N/A</v>
      </c>
      <c r="L371" s="2">
        <f t="array" ref="L371">IF(COUNT($C372)=0,IF(COUNT($C371)=1,I371,SUM(L370+LOOKUP(2,1/(ISNUMBER($K$1:$K$194)),$K$1:$K$194))),I371)</f>
        <v>7653660.000000027</v>
      </c>
      <c r="M371" s="8" t="e">
        <f t="shared" si="27"/>
        <v>#N/A</v>
      </c>
      <c r="N371" s="2" t="e">
        <f t="shared" si="15"/>
        <v>#N/A</v>
      </c>
      <c r="O371" s="2" t="e">
        <f t="shared" si="25"/>
        <v>#N/A</v>
      </c>
      <c r="P371" s="2">
        <v>984051.47471378744</v>
      </c>
      <c r="Q371" s="2">
        <f>IF(P371&gt;Graph!$G$1*1000,Graph!$G$1*1000,P371)</f>
        <v>420000</v>
      </c>
      <c r="R371" s="2">
        <f t="shared" si="16"/>
        <v>143930858</v>
      </c>
      <c r="S371" s="2">
        <f t="shared" si="17"/>
        <v>396582.14285713434</v>
      </c>
      <c r="T371" s="2">
        <f t="shared" si="18"/>
        <v>23417.857142857276</v>
      </c>
      <c r="U371" s="2">
        <f t="shared" si="19"/>
        <v>420000</v>
      </c>
      <c r="V371" s="2">
        <f t="shared" si="28"/>
        <v>102964298.00000045</v>
      </c>
      <c r="W371" s="2">
        <f t="shared" si="20"/>
        <v>396582.14285714924</v>
      </c>
      <c r="X371" s="2">
        <f t="shared" si="6"/>
        <v>23417.857142850757</v>
      </c>
      <c r="Y371" s="2">
        <f t="shared" si="7"/>
        <v>40966559.999999598</v>
      </c>
      <c r="Z371" s="2" t="str">
        <f t="shared" si="8"/>
        <v>MEEP</v>
      </c>
      <c r="AA371" s="2">
        <f>IF(Z371="HERE",Y371,AA370+Graph!$G$1*1000)</f>
        <v>107195777.85714296</v>
      </c>
      <c r="AB371" s="2">
        <f t="shared" si="21"/>
        <v>420000</v>
      </c>
      <c r="AC371" s="2">
        <f t="shared" si="9"/>
        <v>36338497.999999955</v>
      </c>
      <c r="AD371" s="3">
        <f t="shared" si="10"/>
        <v>52800000</v>
      </c>
      <c r="AE371" s="2">
        <f>IF(AE369&gt;=52800000,52800000,IF(AB350=Graph!G$1*1000,AE370+Graph!G$1*1000,AC371))</f>
        <v>52800000</v>
      </c>
      <c r="AF371" s="3">
        <f t="shared" si="11"/>
        <v>52800000</v>
      </c>
      <c r="AG371" s="3">
        <f t="shared" si="26"/>
        <v>50160000</v>
      </c>
      <c r="AH371" s="3" t="e">
        <f t="shared" si="3"/>
        <v>#N/A</v>
      </c>
      <c r="AM371" s="6">
        <v>14600000</v>
      </c>
      <c r="AN371" s="6">
        <v>31800000</v>
      </c>
      <c r="AO371" s="6">
        <v>52800000</v>
      </c>
    </row>
    <row r="372" spans="1:41" ht="15.75" customHeight="1" x14ac:dyDescent="0.25">
      <c r="A372" s="1">
        <v>44548</v>
      </c>
      <c r="B372" s="2">
        <f t="shared" si="0"/>
        <v>295</v>
      </c>
      <c r="C372" s="7"/>
      <c r="D372" s="2" t="e">
        <f t="shared" si="12"/>
        <v>#N/A</v>
      </c>
      <c r="E372" s="2" t="e">
        <f t="shared" si="22"/>
        <v>#N/A</v>
      </c>
      <c r="F372" s="2">
        <v>881145.25087107718</v>
      </c>
      <c r="G372" s="2">
        <f t="shared" si="23"/>
        <v>396582.14285714284</v>
      </c>
      <c r="H372" s="2">
        <f t="shared" si="13"/>
        <v>136673780.14285803</v>
      </c>
      <c r="I372" s="7"/>
      <c r="J372" s="2" t="e">
        <f t="shared" si="14"/>
        <v>#N/A</v>
      </c>
      <c r="K372" s="2" t="e">
        <f t="shared" si="24"/>
        <v>#N/A</v>
      </c>
      <c r="L372" s="2">
        <f t="array" ref="L372">IF(COUNT($C373)=0,IF(COUNT($C372)=1,I372,SUM(L371+LOOKUP(2,1/(ISNUMBER($K$1:$K$194)),$K$1:$K$194))),I372)</f>
        <v>7677077.8571428843</v>
      </c>
      <c r="M372" s="8" t="e">
        <f t="shared" si="27"/>
        <v>#N/A</v>
      </c>
      <c r="N372" s="2" t="e">
        <f t="shared" si="15"/>
        <v>#N/A</v>
      </c>
      <c r="O372" s="2" t="e">
        <f t="shared" si="25"/>
        <v>#N/A</v>
      </c>
      <c r="P372" s="2">
        <v>985966.3684668988</v>
      </c>
      <c r="Q372" s="2">
        <f>IF(P372&gt;Graph!$G$1*1000,Graph!$G$1*1000,P372)</f>
        <v>420000</v>
      </c>
      <c r="R372" s="2">
        <f t="shared" si="16"/>
        <v>144350858</v>
      </c>
      <c r="S372" s="2">
        <f t="shared" si="17"/>
        <v>396582.14285713434</v>
      </c>
      <c r="T372" s="2">
        <f t="shared" si="18"/>
        <v>23417.857142857276</v>
      </c>
      <c r="U372" s="2">
        <f t="shared" si="19"/>
        <v>420000</v>
      </c>
      <c r="V372" s="2">
        <f t="shared" si="28"/>
        <v>103360880.1428576</v>
      </c>
      <c r="W372" s="2">
        <f t="shared" si="20"/>
        <v>396582.14285714924</v>
      </c>
      <c r="X372" s="2">
        <f t="shared" si="6"/>
        <v>23417.857142850757</v>
      </c>
      <c r="Y372" s="2">
        <f t="shared" si="7"/>
        <v>40989977.857142448</v>
      </c>
      <c r="Z372" s="2" t="str">
        <f t="shared" si="8"/>
        <v>MEEP</v>
      </c>
      <c r="AA372" s="2">
        <f>IF(Z372="HERE",Y372,AA371+Graph!$G$1*1000)</f>
        <v>107615777.85714296</v>
      </c>
      <c r="AB372" s="2">
        <f t="shared" si="21"/>
        <v>420000</v>
      </c>
      <c r="AC372" s="2">
        <f t="shared" si="9"/>
        <v>36338497.999999955</v>
      </c>
      <c r="AD372" s="3">
        <f t="shared" si="10"/>
        <v>52800000</v>
      </c>
      <c r="AE372" s="2">
        <f>IF(AE370&gt;=52800000,52800000,IF(AB351=Graph!G$1*1000,AE371+Graph!G$1*1000,AC372))</f>
        <v>52800000</v>
      </c>
      <c r="AF372" s="3">
        <f t="shared" si="11"/>
        <v>52800000</v>
      </c>
      <c r="AG372" s="3">
        <f t="shared" si="26"/>
        <v>50160000</v>
      </c>
      <c r="AH372" s="3" t="e">
        <f t="shared" si="3"/>
        <v>#N/A</v>
      </c>
      <c r="AM372" s="6">
        <v>14600000</v>
      </c>
      <c r="AN372" s="6">
        <v>31800000</v>
      </c>
      <c r="AO372" s="6">
        <v>52800000</v>
      </c>
    </row>
    <row r="373" spans="1:41" ht="15.75" customHeight="1" x14ac:dyDescent="0.25">
      <c r="A373" s="1">
        <v>44549</v>
      </c>
      <c r="B373" s="2">
        <f t="shared" si="0"/>
        <v>296</v>
      </c>
      <c r="C373" s="7"/>
      <c r="D373" s="2" t="e">
        <f t="shared" si="12"/>
        <v>#N/A</v>
      </c>
      <c r="E373" s="2" t="e">
        <f t="shared" si="22"/>
        <v>#N/A</v>
      </c>
      <c r="F373" s="2">
        <v>882746.47277252376</v>
      </c>
      <c r="G373" s="2">
        <f t="shared" si="23"/>
        <v>396582.14285714284</v>
      </c>
      <c r="H373" s="2">
        <f t="shared" si="13"/>
        <v>137070362.28571516</v>
      </c>
      <c r="I373" s="7"/>
      <c r="J373" s="2" t="e">
        <f t="shared" si="14"/>
        <v>#N/A</v>
      </c>
      <c r="K373" s="2" t="e">
        <f t="shared" si="24"/>
        <v>#N/A</v>
      </c>
      <c r="L373" s="2">
        <f t="array" ref="L373">IF(COUNT($C374)=0,IF(COUNT($C373)=1,I373,SUM(L372+LOOKUP(2,1/(ISNUMBER($K$1:$K$194)),$K$1:$K$194))),I373)</f>
        <v>7700495.7142857416</v>
      </c>
      <c r="M373" s="8" t="e">
        <f t="shared" si="27"/>
        <v>#N/A</v>
      </c>
      <c r="N373" s="2" t="e">
        <f t="shared" si="15"/>
        <v>#N/A</v>
      </c>
      <c r="O373" s="2" t="e">
        <f t="shared" si="25"/>
        <v>#N/A</v>
      </c>
      <c r="P373" s="2">
        <v>987881.26222001016</v>
      </c>
      <c r="Q373" s="2">
        <f>IF(P373&gt;Graph!$G$1*1000,Graph!$G$1*1000,P373)</f>
        <v>420000</v>
      </c>
      <c r="R373" s="2">
        <f t="shared" si="16"/>
        <v>144770858</v>
      </c>
      <c r="S373" s="2">
        <f t="shared" si="17"/>
        <v>396582.14285713434</v>
      </c>
      <c r="T373" s="2">
        <f t="shared" si="18"/>
        <v>23417.857142857276</v>
      </c>
      <c r="U373" s="2">
        <f t="shared" si="19"/>
        <v>420000</v>
      </c>
      <c r="V373" s="2">
        <f t="shared" si="28"/>
        <v>103757462.28571475</v>
      </c>
      <c r="W373" s="2">
        <f t="shared" si="20"/>
        <v>396582.14285714924</v>
      </c>
      <c r="X373" s="2">
        <f t="shared" si="6"/>
        <v>23417.857142850757</v>
      </c>
      <c r="Y373" s="2">
        <f t="shared" si="7"/>
        <v>41013395.714285299</v>
      </c>
      <c r="Z373" s="2" t="str">
        <f t="shared" si="8"/>
        <v>MEEP</v>
      </c>
      <c r="AA373" s="2">
        <f>IF(Z373="HERE",Y373,AA372+Graph!$G$1*1000)</f>
        <v>108035777.85714296</v>
      </c>
      <c r="AB373" s="2">
        <f t="shared" si="21"/>
        <v>420000</v>
      </c>
      <c r="AC373" s="2">
        <f t="shared" si="9"/>
        <v>36338497.999999955</v>
      </c>
      <c r="AD373" s="3">
        <f t="shared" si="10"/>
        <v>52800000</v>
      </c>
      <c r="AE373" s="2">
        <f>IF(AE371&gt;=52800000,52800000,IF(AB352=Graph!G$1*1000,AE372+Graph!G$1*1000,AC373))</f>
        <v>52800000</v>
      </c>
      <c r="AF373" s="3">
        <f t="shared" si="11"/>
        <v>52800000</v>
      </c>
      <c r="AG373" s="3">
        <f t="shared" si="26"/>
        <v>50160000</v>
      </c>
      <c r="AH373" s="3" t="e">
        <f t="shared" si="3"/>
        <v>#N/A</v>
      </c>
      <c r="AM373" s="6">
        <v>14600000</v>
      </c>
      <c r="AN373" s="6">
        <v>31800000</v>
      </c>
      <c r="AO373" s="6">
        <v>52800000</v>
      </c>
    </row>
    <row r="374" spans="1:41" ht="15.75" customHeight="1" x14ac:dyDescent="0.25">
      <c r="A374" s="1">
        <v>44550</v>
      </c>
      <c r="B374" s="2">
        <f t="shared" si="0"/>
        <v>297</v>
      </c>
      <c r="C374" s="7"/>
      <c r="D374" s="2" t="e">
        <f t="shared" si="12"/>
        <v>#N/A</v>
      </c>
      <c r="E374" s="2" t="e">
        <f t="shared" si="22"/>
        <v>#N/A</v>
      </c>
      <c r="F374" s="2">
        <v>884347.69467397034</v>
      </c>
      <c r="G374" s="2">
        <f t="shared" si="23"/>
        <v>396582.14285714284</v>
      </c>
      <c r="H374" s="2">
        <f t="shared" si="13"/>
        <v>137466944.4285723</v>
      </c>
      <c r="I374" s="7"/>
      <c r="J374" s="2" t="e">
        <f t="shared" si="14"/>
        <v>#N/A</v>
      </c>
      <c r="K374" s="2" t="e">
        <f t="shared" si="24"/>
        <v>#N/A</v>
      </c>
      <c r="L374" s="2">
        <f t="array" ref="L374">IF(COUNT($C375)=0,IF(COUNT($C374)=1,I374,SUM(L373+LOOKUP(2,1/(ISNUMBER($K$1:$K$194)),$K$1:$K$194))),I374)</f>
        <v>7723913.5714285988</v>
      </c>
      <c r="M374" s="8" t="e">
        <f t="shared" si="27"/>
        <v>#N/A</v>
      </c>
      <c r="N374" s="2" t="e">
        <f t="shared" si="15"/>
        <v>#N/A</v>
      </c>
      <c r="O374" s="2" t="e">
        <f t="shared" si="25"/>
        <v>#N/A</v>
      </c>
      <c r="P374" s="2">
        <v>989796.15597312152</v>
      </c>
      <c r="Q374" s="2">
        <f>IF(P374&gt;Graph!$G$1*1000,Graph!$G$1*1000,P374)</f>
        <v>420000</v>
      </c>
      <c r="R374" s="2">
        <f t="shared" si="16"/>
        <v>145190858</v>
      </c>
      <c r="S374" s="2">
        <f t="shared" si="17"/>
        <v>396582.14285713434</v>
      </c>
      <c r="T374" s="2">
        <f t="shared" si="18"/>
        <v>23417.857142857276</v>
      </c>
      <c r="U374" s="2">
        <f t="shared" si="19"/>
        <v>420000</v>
      </c>
      <c r="V374" s="2">
        <f t="shared" si="28"/>
        <v>104154044.42857189</v>
      </c>
      <c r="W374" s="2">
        <f t="shared" si="20"/>
        <v>396582.14285714924</v>
      </c>
      <c r="X374" s="2">
        <f t="shared" si="6"/>
        <v>23417.857142850757</v>
      </c>
      <c r="Y374" s="2">
        <f t="shared" si="7"/>
        <v>41036813.57142815</v>
      </c>
      <c r="Z374" s="2" t="str">
        <f t="shared" si="8"/>
        <v>MEEP</v>
      </c>
      <c r="AA374" s="2">
        <f>IF(Z374="HERE",Y374,AA373+Graph!$G$1*1000)</f>
        <v>108455777.85714296</v>
      </c>
      <c r="AB374" s="2">
        <f t="shared" si="21"/>
        <v>420000</v>
      </c>
      <c r="AC374" s="2">
        <f t="shared" si="9"/>
        <v>36338497.999999955</v>
      </c>
      <c r="AD374" s="3">
        <f t="shared" si="10"/>
        <v>52800000</v>
      </c>
      <c r="AE374" s="2">
        <f>IF(AE372&gt;=52800000,52800000,IF(AB353=Graph!G$1*1000,AE373+Graph!G$1*1000,AC374))</f>
        <v>52800000</v>
      </c>
      <c r="AF374" s="3">
        <f t="shared" si="11"/>
        <v>52800000</v>
      </c>
      <c r="AG374" s="3">
        <f t="shared" si="26"/>
        <v>50160000</v>
      </c>
      <c r="AH374" s="3" t="e">
        <f t="shared" si="3"/>
        <v>#N/A</v>
      </c>
      <c r="AM374" s="6">
        <v>14600000</v>
      </c>
      <c r="AN374" s="6">
        <v>31800000</v>
      </c>
      <c r="AO374" s="6">
        <v>52800000</v>
      </c>
    </row>
    <row r="375" spans="1:41" ht="15.75" customHeight="1" x14ac:dyDescent="0.25">
      <c r="A375" s="1">
        <v>44551</v>
      </c>
      <c r="B375" s="2">
        <f t="shared" si="0"/>
        <v>298</v>
      </c>
      <c r="C375" s="7"/>
      <c r="D375" s="2" t="e">
        <f t="shared" si="12"/>
        <v>#N/A</v>
      </c>
      <c r="E375" s="2" t="e">
        <f t="shared" si="22"/>
        <v>#N/A</v>
      </c>
      <c r="F375" s="2">
        <v>885948.91657540202</v>
      </c>
      <c r="G375" s="2">
        <f t="shared" si="23"/>
        <v>396582.14285714284</v>
      </c>
      <c r="H375" s="2">
        <f t="shared" si="13"/>
        <v>137863526.57142943</v>
      </c>
      <c r="I375" s="7"/>
      <c r="J375" s="2" t="e">
        <f t="shared" si="14"/>
        <v>#N/A</v>
      </c>
      <c r="K375" s="2" t="e">
        <f t="shared" si="24"/>
        <v>#N/A</v>
      </c>
      <c r="L375" s="2">
        <f t="array" ref="L375">IF(COUNT($C376)=0,IF(COUNT($C375)=1,I375,SUM(L374+LOOKUP(2,1/(ISNUMBER($K$1:$K$194)),$K$1:$K$194))),I375)</f>
        <v>7747331.4285714561</v>
      </c>
      <c r="M375" s="8" t="e">
        <f t="shared" si="27"/>
        <v>#N/A</v>
      </c>
      <c r="N375" s="2" t="e">
        <f t="shared" si="15"/>
        <v>#N/A</v>
      </c>
      <c r="O375" s="2" t="e">
        <f t="shared" si="25"/>
        <v>#N/A</v>
      </c>
      <c r="P375" s="2">
        <v>991711.04972623289</v>
      </c>
      <c r="Q375" s="2">
        <f>IF(P375&gt;Graph!$G$1*1000,Graph!$G$1*1000,P375)</f>
        <v>420000</v>
      </c>
      <c r="R375" s="2">
        <f t="shared" si="16"/>
        <v>145610858</v>
      </c>
      <c r="S375" s="2">
        <f t="shared" si="17"/>
        <v>396582.14285713434</v>
      </c>
      <c r="T375" s="2">
        <f t="shared" si="18"/>
        <v>23417.857142857276</v>
      </c>
      <c r="U375" s="2">
        <f t="shared" si="19"/>
        <v>420000</v>
      </c>
      <c r="V375" s="2">
        <f t="shared" si="28"/>
        <v>104550626.57142904</v>
      </c>
      <c r="W375" s="2">
        <f t="shared" si="20"/>
        <v>396582.14285714924</v>
      </c>
      <c r="X375" s="2">
        <f t="shared" si="6"/>
        <v>23417.857142850757</v>
      </c>
      <c r="Y375" s="2">
        <f t="shared" si="7"/>
        <v>41060231.428571001</v>
      </c>
      <c r="Z375" s="2" t="str">
        <f t="shared" si="8"/>
        <v>MEEP</v>
      </c>
      <c r="AA375" s="2">
        <f>IF(Z375="HERE",Y375,AA374+Graph!$G$1*1000)</f>
        <v>108875777.85714296</v>
      </c>
      <c r="AB375" s="2">
        <f t="shared" si="21"/>
        <v>420000</v>
      </c>
      <c r="AC375" s="2">
        <f t="shared" si="9"/>
        <v>36338497.999999955</v>
      </c>
      <c r="AD375" s="3">
        <f t="shared" si="10"/>
        <v>52800000</v>
      </c>
      <c r="AE375" s="2">
        <f>IF(AE373&gt;=52800000,52800000,IF(AB354=Graph!G$1*1000,AE374+Graph!G$1*1000,AC375))</f>
        <v>52800000</v>
      </c>
      <c r="AF375" s="3">
        <f t="shared" si="11"/>
        <v>52800000</v>
      </c>
      <c r="AG375" s="3">
        <f t="shared" si="26"/>
        <v>50160000</v>
      </c>
      <c r="AH375" s="3" t="e">
        <f t="shared" si="3"/>
        <v>#N/A</v>
      </c>
      <c r="AM375" s="6">
        <v>14600000</v>
      </c>
      <c r="AN375" s="6">
        <v>31800000</v>
      </c>
      <c r="AO375" s="6">
        <v>52800000</v>
      </c>
    </row>
    <row r="376" spans="1:41" ht="15.75" customHeight="1" x14ac:dyDescent="0.25">
      <c r="A376" s="1">
        <v>44552</v>
      </c>
      <c r="B376" s="2">
        <f t="shared" si="0"/>
        <v>299</v>
      </c>
      <c r="C376" s="7"/>
      <c r="D376" s="2" t="e">
        <f t="shared" si="12"/>
        <v>#N/A</v>
      </c>
      <c r="E376" s="2" t="e">
        <f t="shared" si="22"/>
        <v>#N/A</v>
      </c>
      <c r="F376" s="2">
        <v>887550.1384768486</v>
      </c>
      <c r="G376" s="2">
        <f t="shared" si="23"/>
        <v>396582.14285714284</v>
      </c>
      <c r="H376" s="2">
        <f t="shared" si="13"/>
        <v>138260108.71428657</v>
      </c>
      <c r="I376" s="7"/>
      <c r="J376" s="2" t="e">
        <f t="shared" si="14"/>
        <v>#N/A</v>
      </c>
      <c r="K376" s="2" t="e">
        <f t="shared" si="24"/>
        <v>#N/A</v>
      </c>
      <c r="L376" s="2">
        <f t="array" ref="L376">IF(COUNT($C377)=0,IF(COUNT($C376)=1,I376,SUM(L375+LOOKUP(2,1/(ISNUMBER($K$1:$K$194)),$K$1:$K$194))),I376)</f>
        <v>7770749.2857143134</v>
      </c>
      <c r="M376" s="8" t="e">
        <f t="shared" si="27"/>
        <v>#N/A</v>
      </c>
      <c r="N376" s="2" t="e">
        <f t="shared" si="15"/>
        <v>#N/A</v>
      </c>
      <c r="O376" s="2" t="e">
        <f t="shared" si="25"/>
        <v>#N/A</v>
      </c>
      <c r="P376" s="2">
        <v>993625.94347934425</v>
      </c>
      <c r="Q376" s="2">
        <f>IF(P376&gt;Graph!$G$1*1000,Graph!$G$1*1000,P376)</f>
        <v>420000</v>
      </c>
      <c r="R376" s="2">
        <f t="shared" si="16"/>
        <v>146030858</v>
      </c>
      <c r="S376" s="2">
        <f t="shared" si="17"/>
        <v>396582.14285713434</v>
      </c>
      <c r="T376" s="2">
        <f t="shared" si="18"/>
        <v>23417.857142857276</v>
      </c>
      <c r="U376" s="2">
        <f t="shared" si="19"/>
        <v>420000</v>
      </c>
      <c r="V376" s="2">
        <f t="shared" si="28"/>
        <v>104947208.71428619</v>
      </c>
      <c r="W376" s="2">
        <f t="shared" si="20"/>
        <v>396582.14285714924</v>
      </c>
      <c r="X376" s="2">
        <f t="shared" si="6"/>
        <v>23417.857142850757</v>
      </c>
      <c r="Y376" s="2">
        <f t="shared" si="7"/>
        <v>41083649.285713851</v>
      </c>
      <c r="Z376" s="2" t="str">
        <f t="shared" si="8"/>
        <v>MEEP</v>
      </c>
      <c r="AA376" s="2">
        <f>IF(Z376="HERE",Y376,AA375+Graph!$G$1*1000)</f>
        <v>109295777.85714296</v>
      </c>
      <c r="AB376" s="2">
        <f t="shared" si="21"/>
        <v>420000</v>
      </c>
      <c r="AC376" s="2">
        <f t="shared" si="9"/>
        <v>36338497.999999955</v>
      </c>
      <c r="AD376" s="3">
        <f t="shared" si="10"/>
        <v>52800000</v>
      </c>
      <c r="AE376" s="2">
        <f>IF(AE374&gt;=52800000,52800000,IF(AB355=Graph!G$1*1000,AE375+Graph!G$1*1000,AC376))</f>
        <v>52800000</v>
      </c>
      <c r="AF376" s="3">
        <f t="shared" si="11"/>
        <v>52800000</v>
      </c>
      <c r="AG376" s="3">
        <f t="shared" si="26"/>
        <v>50160000</v>
      </c>
      <c r="AH376" s="3" t="e">
        <f t="shared" si="3"/>
        <v>#N/A</v>
      </c>
      <c r="AM376" s="6">
        <v>14600000</v>
      </c>
      <c r="AN376" s="6">
        <v>31800000</v>
      </c>
      <c r="AO376" s="6">
        <v>52800000</v>
      </c>
    </row>
    <row r="377" spans="1:41" ht="15.75" customHeight="1" x14ac:dyDescent="0.25">
      <c r="A377" s="1">
        <v>44553</v>
      </c>
      <c r="B377" s="2">
        <f t="shared" si="0"/>
        <v>300</v>
      </c>
      <c r="C377" s="7"/>
      <c r="D377" s="2" t="e">
        <f t="shared" si="12"/>
        <v>#N/A</v>
      </c>
      <c r="E377" s="2" t="e">
        <f t="shared" si="22"/>
        <v>#N/A</v>
      </c>
      <c r="F377" s="2">
        <v>889151.36037829518</v>
      </c>
      <c r="G377" s="2">
        <f t="shared" si="23"/>
        <v>396582.14285714284</v>
      </c>
      <c r="H377" s="2">
        <f t="shared" si="13"/>
        <v>138656690.8571437</v>
      </c>
      <c r="I377" s="7"/>
      <c r="J377" s="2" t="e">
        <f t="shared" si="14"/>
        <v>#N/A</v>
      </c>
      <c r="K377" s="2" t="e">
        <f t="shared" si="24"/>
        <v>#N/A</v>
      </c>
      <c r="L377" s="2">
        <f t="array" ref="L377">IF(COUNT($C378)=0,IF(COUNT($C377)=1,I377,SUM(L376+LOOKUP(2,1/(ISNUMBER($K$1:$K$194)),$K$1:$K$194))),I377)</f>
        <v>7794167.1428571707</v>
      </c>
      <c r="M377" s="8" t="e">
        <f t="shared" si="27"/>
        <v>#N/A</v>
      </c>
      <c r="N377" s="2" t="e">
        <f t="shared" si="15"/>
        <v>#N/A</v>
      </c>
      <c r="O377" s="2" t="e">
        <f t="shared" si="25"/>
        <v>#N/A</v>
      </c>
      <c r="P377" s="2">
        <v>995540.83723245561</v>
      </c>
      <c r="Q377" s="2">
        <f>IF(P377&gt;Graph!$G$1*1000,Graph!$G$1*1000,P377)</f>
        <v>420000</v>
      </c>
      <c r="R377" s="2">
        <f t="shared" si="16"/>
        <v>146450858</v>
      </c>
      <c r="S377" s="2">
        <f t="shared" si="17"/>
        <v>396582.14285713434</v>
      </c>
      <c r="T377" s="2">
        <f t="shared" si="18"/>
        <v>23417.857142857276</v>
      </c>
      <c r="U377" s="2">
        <f t="shared" si="19"/>
        <v>420000</v>
      </c>
      <c r="V377" s="2">
        <f t="shared" si="28"/>
        <v>105343790.85714334</v>
      </c>
      <c r="W377" s="2">
        <f t="shared" si="20"/>
        <v>396582.14285714924</v>
      </c>
      <c r="X377" s="2">
        <f t="shared" si="6"/>
        <v>23417.857142850757</v>
      </c>
      <c r="Y377" s="2">
        <f t="shared" si="7"/>
        <v>41107067.142856702</v>
      </c>
      <c r="Z377" s="2" t="str">
        <f t="shared" si="8"/>
        <v>MEEP</v>
      </c>
      <c r="AA377" s="2">
        <f>IF(Z377="HERE",Y377,AA376+Graph!$G$1*1000)</f>
        <v>109715777.85714296</v>
      </c>
      <c r="AB377" s="2">
        <f t="shared" si="21"/>
        <v>420000</v>
      </c>
      <c r="AC377" s="2">
        <f t="shared" si="9"/>
        <v>36338497.999999955</v>
      </c>
      <c r="AD377" s="3">
        <f t="shared" si="10"/>
        <v>52800000</v>
      </c>
      <c r="AE377" s="2">
        <f>IF(AE375&gt;=52800000,52800000,IF(AB356=Graph!G$1*1000,AE376+Graph!G$1*1000,AC377))</f>
        <v>52800000</v>
      </c>
      <c r="AF377" s="3">
        <f t="shared" si="11"/>
        <v>52800000</v>
      </c>
      <c r="AG377" s="3">
        <f t="shared" si="26"/>
        <v>50160000</v>
      </c>
      <c r="AH377" s="3" t="e">
        <f t="shared" si="3"/>
        <v>#N/A</v>
      </c>
      <c r="AM377" s="6">
        <v>14600000</v>
      </c>
      <c r="AN377" s="6">
        <v>31800000</v>
      </c>
      <c r="AO377" s="6">
        <v>52800000</v>
      </c>
    </row>
    <row r="378" spans="1:41" ht="15.75" customHeight="1" x14ac:dyDescent="0.25">
      <c r="A378" s="1">
        <v>44554</v>
      </c>
      <c r="B378" s="2">
        <f t="shared" si="0"/>
        <v>301</v>
      </c>
      <c r="C378" s="7"/>
      <c r="D378" s="2" t="e">
        <f t="shared" si="12"/>
        <v>#N/A</v>
      </c>
      <c r="E378" s="2" t="e">
        <f t="shared" si="22"/>
        <v>#N/A</v>
      </c>
      <c r="F378" s="2">
        <v>890752.58227974176</v>
      </c>
      <c r="G378" s="2">
        <f t="shared" si="23"/>
        <v>396582.14285714284</v>
      </c>
      <c r="H378" s="2">
        <f t="shared" si="13"/>
        <v>139053273.00000083</v>
      </c>
      <c r="I378" s="7"/>
      <c r="J378" s="2" t="e">
        <f t="shared" si="14"/>
        <v>#N/A</v>
      </c>
      <c r="K378" s="2" t="e">
        <f t="shared" si="24"/>
        <v>#N/A</v>
      </c>
      <c r="L378" s="2">
        <f t="array" ref="L378">IF(COUNT($C379)=0,IF(COUNT($C378)=1,I378,SUM(L377+LOOKUP(2,1/(ISNUMBER($K$1:$K$194)),$K$1:$K$194))),I378)</f>
        <v>7817585.0000000279</v>
      </c>
      <c r="M378" s="8" t="e">
        <f t="shared" si="27"/>
        <v>#N/A</v>
      </c>
      <c r="N378" s="2" t="e">
        <f t="shared" si="15"/>
        <v>#N/A</v>
      </c>
      <c r="O378" s="2" t="e">
        <f t="shared" si="25"/>
        <v>#N/A</v>
      </c>
      <c r="P378" s="2">
        <v>997455.73098556697</v>
      </c>
      <c r="Q378" s="2">
        <f>IF(P378&gt;Graph!$G$1*1000,Graph!$G$1*1000,P378)</f>
        <v>420000</v>
      </c>
      <c r="R378" s="2">
        <f t="shared" si="16"/>
        <v>146870858</v>
      </c>
      <c r="S378" s="2">
        <f t="shared" si="17"/>
        <v>396582.14285713434</v>
      </c>
      <c r="T378" s="2">
        <f t="shared" si="18"/>
        <v>23417.857142857276</v>
      </c>
      <c r="U378" s="2">
        <f t="shared" si="19"/>
        <v>420000</v>
      </c>
      <c r="V378" s="2">
        <f t="shared" si="28"/>
        <v>105740373.00000049</v>
      </c>
      <c r="W378" s="2">
        <f t="shared" si="20"/>
        <v>396582.14285714924</v>
      </c>
      <c r="X378" s="2">
        <f t="shared" si="6"/>
        <v>23417.857142850757</v>
      </c>
      <c r="Y378" s="2">
        <f t="shared" si="7"/>
        <v>41130484.999999553</v>
      </c>
      <c r="Z378" s="2" t="str">
        <f t="shared" si="8"/>
        <v>MEEP</v>
      </c>
      <c r="AA378" s="2">
        <f>IF(Z378="HERE",Y378,AA377+Graph!$G$1*1000)</f>
        <v>110135777.85714296</v>
      </c>
      <c r="AB378" s="2">
        <f t="shared" si="21"/>
        <v>420000</v>
      </c>
      <c r="AC378" s="2">
        <f t="shared" si="9"/>
        <v>36338497.999999955</v>
      </c>
      <c r="AD378" s="3">
        <f t="shared" si="10"/>
        <v>52800000</v>
      </c>
      <c r="AE378" s="2">
        <f>IF(AE376&gt;=52800000,52800000,IF(AB357=Graph!G$1*1000,AE377+Graph!G$1*1000,AC378))</f>
        <v>52800000</v>
      </c>
      <c r="AF378" s="3">
        <f t="shared" si="11"/>
        <v>52800000</v>
      </c>
      <c r="AG378" s="3">
        <f t="shared" si="26"/>
        <v>50160000</v>
      </c>
      <c r="AH378" s="3" t="e">
        <f t="shared" si="3"/>
        <v>#N/A</v>
      </c>
      <c r="AM378" s="6">
        <v>14600000</v>
      </c>
      <c r="AN378" s="6">
        <v>31800000</v>
      </c>
      <c r="AO378" s="6">
        <v>52800000</v>
      </c>
    </row>
    <row r="379" spans="1:41" ht="15.75" customHeight="1" x14ac:dyDescent="0.25">
      <c r="A379" s="1">
        <v>44555</v>
      </c>
      <c r="B379" s="2">
        <f t="shared" si="0"/>
        <v>302</v>
      </c>
      <c r="C379" s="7"/>
      <c r="D379" s="2" t="e">
        <f t="shared" si="12"/>
        <v>#N/A</v>
      </c>
      <c r="E379" s="2" t="e">
        <f t="shared" si="22"/>
        <v>#N/A</v>
      </c>
      <c r="F379" s="2">
        <v>892353.80418118834</v>
      </c>
      <c r="G379" s="2">
        <f t="shared" si="23"/>
        <v>396582.14285714284</v>
      </c>
      <c r="H379" s="2">
        <f t="shared" si="13"/>
        <v>139449855.14285797</v>
      </c>
      <c r="I379" s="7"/>
      <c r="J379" s="2" t="e">
        <f t="shared" si="14"/>
        <v>#N/A</v>
      </c>
      <c r="K379" s="2" t="e">
        <f t="shared" si="24"/>
        <v>#N/A</v>
      </c>
      <c r="L379" s="2">
        <f t="array" ref="L379">IF(COUNT($C380)=0,IF(COUNT($C379)=1,I379,SUM(L378+LOOKUP(2,1/(ISNUMBER($K$1:$K$194)),$K$1:$K$194))),I379)</f>
        <v>7841002.8571428852</v>
      </c>
      <c r="M379" s="8" t="e">
        <f t="shared" si="27"/>
        <v>#N/A</v>
      </c>
      <c r="N379" s="2" t="e">
        <f t="shared" si="15"/>
        <v>#N/A</v>
      </c>
      <c r="O379" s="2" t="e">
        <f t="shared" si="25"/>
        <v>#N/A</v>
      </c>
      <c r="P379" s="2">
        <v>999370.62473867834</v>
      </c>
      <c r="Q379" s="2">
        <f>IF(P379&gt;Graph!$G$1*1000,Graph!$G$1*1000,P379)</f>
        <v>420000</v>
      </c>
      <c r="R379" s="2">
        <f t="shared" si="16"/>
        <v>147290858</v>
      </c>
      <c r="S379" s="2">
        <f t="shared" si="17"/>
        <v>396582.14285713434</v>
      </c>
      <c r="T379" s="2">
        <f t="shared" si="18"/>
        <v>23417.857142857276</v>
      </c>
      <c r="U379" s="2">
        <f t="shared" si="19"/>
        <v>420000</v>
      </c>
      <c r="V379" s="2">
        <f t="shared" si="28"/>
        <v>106136955.14285764</v>
      </c>
      <c r="W379" s="2">
        <f t="shared" si="20"/>
        <v>396582.14285714924</v>
      </c>
      <c r="X379" s="2">
        <f t="shared" si="6"/>
        <v>23417.857142850757</v>
      </c>
      <c r="Y379" s="2">
        <f t="shared" si="7"/>
        <v>41153902.857142404</v>
      </c>
      <c r="Z379" s="2" t="str">
        <f t="shared" si="8"/>
        <v>MEEP</v>
      </c>
      <c r="AA379" s="2">
        <f>IF(Z379="HERE",Y379,AA378+Graph!$G$1*1000)</f>
        <v>110555777.85714296</v>
      </c>
      <c r="AB379" s="2">
        <f t="shared" si="21"/>
        <v>420000</v>
      </c>
      <c r="AC379" s="2">
        <f t="shared" si="9"/>
        <v>36338497.999999955</v>
      </c>
      <c r="AD379" s="3">
        <f t="shared" si="10"/>
        <v>52800000</v>
      </c>
      <c r="AE379" s="2">
        <f>IF(AE377&gt;=52800000,52800000,IF(AB358=Graph!G$1*1000,AE378+Graph!G$1*1000,AC379))</f>
        <v>52800000</v>
      </c>
      <c r="AF379" s="3">
        <f t="shared" si="11"/>
        <v>52800000</v>
      </c>
      <c r="AG379" s="3">
        <f t="shared" si="26"/>
        <v>50160000</v>
      </c>
      <c r="AH379" s="3" t="e">
        <f t="shared" si="3"/>
        <v>#N/A</v>
      </c>
      <c r="AM379" s="6">
        <v>14600000</v>
      </c>
      <c r="AN379" s="6">
        <v>31800000</v>
      </c>
      <c r="AO379" s="6">
        <v>52800000</v>
      </c>
    </row>
    <row r="380" spans="1:41" ht="15.75" customHeight="1" x14ac:dyDescent="0.25">
      <c r="A380" s="1">
        <v>44556</v>
      </c>
      <c r="B380" s="2">
        <f t="shared" si="0"/>
        <v>303</v>
      </c>
      <c r="C380" s="7"/>
      <c r="D380" s="2" t="e">
        <f t="shared" si="12"/>
        <v>#N/A</v>
      </c>
      <c r="E380" s="2" t="e">
        <f t="shared" si="22"/>
        <v>#N/A</v>
      </c>
      <c r="F380" s="2">
        <v>893955.02608262002</v>
      </c>
      <c r="G380" s="2">
        <f t="shared" si="23"/>
        <v>396582.14285714284</v>
      </c>
      <c r="H380" s="2">
        <f t="shared" si="13"/>
        <v>139846437.2857151</v>
      </c>
      <c r="I380" s="7"/>
      <c r="J380" s="2" t="e">
        <f t="shared" si="14"/>
        <v>#N/A</v>
      </c>
      <c r="K380" s="2" t="e">
        <f t="shared" si="24"/>
        <v>#N/A</v>
      </c>
      <c r="L380" s="2">
        <f t="array" ref="L380">IF(COUNT($C381)=0,IF(COUNT($C380)=1,I380,SUM(L379+LOOKUP(2,1/(ISNUMBER($K$1:$K$194)),$K$1:$K$194))),I380)</f>
        <v>7864420.7142857425</v>
      </c>
      <c r="M380" s="8" t="e">
        <f t="shared" si="27"/>
        <v>#N/A</v>
      </c>
      <c r="N380" s="2" t="e">
        <f t="shared" si="15"/>
        <v>#N/A</v>
      </c>
      <c r="O380" s="2" t="e">
        <f t="shared" si="25"/>
        <v>#N/A</v>
      </c>
      <c r="P380" s="2">
        <v>1001285.5184917897</v>
      </c>
      <c r="Q380" s="2">
        <f>IF(P380&gt;Graph!$G$1*1000,Graph!$G$1*1000,P380)</f>
        <v>420000</v>
      </c>
      <c r="R380" s="2">
        <f t="shared" si="16"/>
        <v>147710858</v>
      </c>
      <c r="S380" s="2">
        <f t="shared" si="17"/>
        <v>396582.14285713434</v>
      </c>
      <c r="T380" s="2">
        <f t="shared" si="18"/>
        <v>23417.857142857276</v>
      </c>
      <c r="U380" s="2">
        <f t="shared" si="19"/>
        <v>420000</v>
      </c>
      <c r="V380" s="2">
        <f t="shared" si="28"/>
        <v>106533537.28571479</v>
      </c>
      <c r="W380" s="2">
        <f t="shared" si="20"/>
        <v>396582.14285714924</v>
      </c>
      <c r="X380" s="2">
        <f t="shared" si="6"/>
        <v>23417.857142850757</v>
      </c>
      <c r="Y380" s="2">
        <f t="shared" si="7"/>
        <v>41177320.714285254</v>
      </c>
      <c r="Z380" s="2" t="str">
        <f t="shared" si="8"/>
        <v>MEEP</v>
      </c>
      <c r="AA380" s="2">
        <f>IF(Z380="HERE",Y380,AA379+Graph!$G$1*1000)</f>
        <v>110975777.85714296</v>
      </c>
      <c r="AB380" s="2">
        <f t="shared" si="21"/>
        <v>420000</v>
      </c>
      <c r="AC380" s="2">
        <f t="shared" si="9"/>
        <v>36338497.999999955</v>
      </c>
      <c r="AD380" s="3">
        <f t="shared" si="10"/>
        <v>52800000</v>
      </c>
      <c r="AE380" s="2">
        <f>IF(AE378&gt;=52800000,52800000,IF(AB359=Graph!G$1*1000,AE379+Graph!G$1*1000,AC380))</f>
        <v>52800000</v>
      </c>
      <c r="AF380" s="3">
        <f t="shared" si="11"/>
        <v>52800000</v>
      </c>
      <c r="AG380" s="3">
        <f t="shared" si="26"/>
        <v>50160000</v>
      </c>
      <c r="AH380" s="3" t="e">
        <f t="shared" si="3"/>
        <v>#N/A</v>
      </c>
      <c r="AM380" s="6">
        <v>14600000</v>
      </c>
      <c r="AN380" s="6">
        <v>31800000</v>
      </c>
      <c r="AO380" s="6">
        <v>52800000</v>
      </c>
    </row>
    <row r="381" spans="1:41" ht="15.75" customHeight="1" x14ac:dyDescent="0.25">
      <c r="A381" s="1">
        <v>44557</v>
      </c>
      <c r="B381" s="2">
        <f t="shared" si="0"/>
        <v>304</v>
      </c>
      <c r="C381" s="7"/>
      <c r="D381" s="2" t="e">
        <f t="shared" si="12"/>
        <v>#N/A</v>
      </c>
      <c r="E381" s="2" t="e">
        <f t="shared" si="22"/>
        <v>#N/A</v>
      </c>
      <c r="F381" s="2">
        <v>895556.24798406661</v>
      </c>
      <c r="G381" s="2">
        <f t="shared" si="23"/>
        <v>396582.14285714284</v>
      </c>
      <c r="H381" s="2">
        <f t="shared" si="13"/>
        <v>140243019.42857224</v>
      </c>
      <c r="I381" s="7"/>
      <c r="J381" s="2" t="e">
        <f t="shared" si="14"/>
        <v>#N/A</v>
      </c>
      <c r="K381" s="2" t="e">
        <f t="shared" si="24"/>
        <v>#N/A</v>
      </c>
      <c r="L381" s="2">
        <f t="array" ref="L381">IF(COUNT($C382)=0,IF(COUNT($C381)=1,I381,SUM(L380+LOOKUP(2,1/(ISNUMBER($K$1:$K$194)),$K$1:$K$194))),I381)</f>
        <v>7887838.5714285998</v>
      </c>
      <c r="M381" s="8" t="e">
        <f t="shared" si="27"/>
        <v>#N/A</v>
      </c>
      <c r="N381" s="2" t="e">
        <f t="shared" si="15"/>
        <v>#N/A</v>
      </c>
      <c r="O381" s="2" t="e">
        <f t="shared" si="25"/>
        <v>#N/A</v>
      </c>
      <c r="P381" s="2">
        <v>1003200.4122449011</v>
      </c>
      <c r="Q381" s="2">
        <f>IF(P381&gt;Graph!$G$1*1000,Graph!$G$1*1000,P381)</f>
        <v>420000</v>
      </c>
      <c r="R381" s="2">
        <f t="shared" si="16"/>
        <v>148130858</v>
      </c>
      <c r="S381" s="2">
        <f t="shared" si="17"/>
        <v>396582.14285713434</v>
      </c>
      <c r="T381" s="2">
        <f t="shared" si="18"/>
        <v>23417.857142857276</v>
      </c>
      <c r="U381" s="2">
        <f t="shared" si="19"/>
        <v>420000</v>
      </c>
      <c r="V381" s="2">
        <f t="shared" si="28"/>
        <v>106930119.42857194</v>
      </c>
      <c r="W381" s="2">
        <f t="shared" si="20"/>
        <v>396582.14285714924</v>
      </c>
      <c r="X381" s="2">
        <f t="shared" si="6"/>
        <v>23417.857142850757</v>
      </c>
      <c r="Y381" s="2">
        <f t="shared" si="7"/>
        <v>41200738.571428105</v>
      </c>
      <c r="Z381" s="2" t="str">
        <f t="shared" si="8"/>
        <v>MEEP</v>
      </c>
      <c r="AA381" s="2">
        <f>IF(Z381="HERE",Y381,AA380+Graph!$G$1*1000)</f>
        <v>111395777.85714296</v>
      </c>
      <c r="AB381" s="2">
        <f t="shared" si="21"/>
        <v>420000</v>
      </c>
      <c r="AC381" s="2">
        <f t="shared" si="9"/>
        <v>36338497.999999955</v>
      </c>
      <c r="AD381" s="3">
        <f t="shared" si="10"/>
        <v>52800000</v>
      </c>
      <c r="AE381" s="2">
        <f>IF(AE379&gt;=52800000,52800000,IF(AB360=Graph!G$1*1000,AE380+Graph!G$1*1000,AC381))</f>
        <v>52800000</v>
      </c>
      <c r="AF381" s="3">
        <f t="shared" si="11"/>
        <v>52800000</v>
      </c>
      <c r="AG381" s="3">
        <f t="shared" si="26"/>
        <v>50160000</v>
      </c>
      <c r="AH381" s="3" t="e">
        <f t="shared" si="3"/>
        <v>#N/A</v>
      </c>
      <c r="AM381" s="6">
        <v>14600000</v>
      </c>
      <c r="AN381" s="6">
        <v>31800000</v>
      </c>
      <c r="AO381" s="6">
        <v>52800000</v>
      </c>
    </row>
    <row r="382" spans="1:41" ht="15.75" customHeight="1" x14ac:dyDescent="0.25">
      <c r="A382" s="1">
        <v>44558</v>
      </c>
      <c r="B382" s="2">
        <f t="shared" si="0"/>
        <v>305</v>
      </c>
      <c r="C382" s="7"/>
      <c r="D382" s="2" t="e">
        <f t="shared" si="12"/>
        <v>#N/A</v>
      </c>
      <c r="E382" s="2" t="e">
        <f t="shared" si="22"/>
        <v>#N/A</v>
      </c>
      <c r="F382" s="2">
        <v>897157.46988551319</v>
      </c>
      <c r="G382" s="2">
        <f t="shared" si="23"/>
        <v>396582.14285714284</v>
      </c>
      <c r="H382" s="2">
        <f t="shared" si="13"/>
        <v>140639601.57142937</v>
      </c>
      <c r="I382" s="7"/>
      <c r="J382" s="2" t="e">
        <f t="shared" si="14"/>
        <v>#N/A</v>
      </c>
      <c r="K382" s="2" t="e">
        <f t="shared" si="24"/>
        <v>#N/A</v>
      </c>
      <c r="L382" s="2">
        <f t="array" ref="L382">IF(COUNT($C383)=0,IF(COUNT($C382)=1,I382,SUM(L381+LOOKUP(2,1/(ISNUMBER($K$1:$K$194)),$K$1:$K$194))),I382)</f>
        <v>7911256.428571457</v>
      </c>
      <c r="M382" s="8" t="e">
        <f t="shared" si="27"/>
        <v>#N/A</v>
      </c>
      <c r="N382" s="2" t="e">
        <f t="shared" si="15"/>
        <v>#N/A</v>
      </c>
      <c r="O382" s="2" t="e">
        <f t="shared" si="25"/>
        <v>#N/A</v>
      </c>
      <c r="P382" s="2">
        <v>1005115.3059980124</v>
      </c>
      <c r="Q382" s="2">
        <f>IF(P382&gt;Graph!$G$1*1000,Graph!$G$1*1000,P382)</f>
        <v>420000</v>
      </c>
      <c r="R382" s="2">
        <f t="shared" si="16"/>
        <v>148550858</v>
      </c>
      <c r="S382" s="2">
        <f t="shared" si="17"/>
        <v>396582.14285713434</v>
      </c>
      <c r="T382" s="2">
        <f t="shared" si="18"/>
        <v>23417.857142857276</v>
      </c>
      <c r="U382" s="2">
        <f t="shared" si="19"/>
        <v>420000</v>
      </c>
      <c r="V382" s="2">
        <f t="shared" si="28"/>
        <v>107326701.57142909</v>
      </c>
      <c r="W382" s="2">
        <f t="shared" si="20"/>
        <v>396582.14285714924</v>
      </c>
      <c r="X382" s="2">
        <f t="shared" si="6"/>
        <v>23417.857142850757</v>
      </c>
      <c r="Y382" s="2">
        <f t="shared" si="7"/>
        <v>41224156.428570956</v>
      </c>
      <c r="Z382" s="2" t="str">
        <f t="shared" si="8"/>
        <v>MEEP</v>
      </c>
      <c r="AA382" s="2">
        <f>IF(Z382="HERE",Y382,AA381+Graph!$G$1*1000)</f>
        <v>111815777.85714296</v>
      </c>
      <c r="AB382" s="2">
        <f t="shared" si="21"/>
        <v>420000</v>
      </c>
      <c r="AC382" s="2">
        <f t="shared" si="9"/>
        <v>36338497.999999955</v>
      </c>
      <c r="AD382" s="3">
        <f t="shared" si="10"/>
        <v>52800000</v>
      </c>
      <c r="AE382" s="2">
        <f>IF(AE380&gt;=52800000,52800000,IF(AB361=Graph!G$1*1000,AE381+Graph!G$1*1000,AC382))</f>
        <v>52800000</v>
      </c>
      <c r="AF382" s="3">
        <f t="shared" si="11"/>
        <v>52800000</v>
      </c>
      <c r="AG382" s="3">
        <f t="shared" si="26"/>
        <v>50160000</v>
      </c>
      <c r="AH382" s="3" t="e">
        <f t="shared" si="3"/>
        <v>#N/A</v>
      </c>
      <c r="AM382" s="6">
        <v>14600000</v>
      </c>
      <c r="AN382" s="6">
        <v>31800000</v>
      </c>
      <c r="AO382" s="6">
        <v>52800000</v>
      </c>
    </row>
    <row r="383" spans="1:41" ht="15.75" customHeight="1" x14ac:dyDescent="0.25">
      <c r="A383" s="1">
        <v>44559</v>
      </c>
      <c r="B383" s="2">
        <f t="shared" si="0"/>
        <v>306</v>
      </c>
      <c r="C383" s="7"/>
      <c r="D383" s="2" t="e">
        <f t="shared" si="12"/>
        <v>#N/A</v>
      </c>
      <c r="E383" s="2" t="e">
        <f t="shared" si="22"/>
        <v>#N/A</v>
      </c>
      <c r="F383" s="2">
        <v>898758.69178695977</v>
      </c>
      <c r="G383" s="2">
        <f t="shared" si="23"/>
        <v>396582.14285714284</v>
      </c>
      <c r="H383" s="2">
        <f t="shared" si="13"/>
        <v>141036183.71428651</v>
      </c>
      <c r="I383" s="7"/>
      <c r="J383" s="2" t="e">
        <f t="shared" si="14"/>
        <v>#N/A</v>
      </c>
      <c r="K383" s="2" t="e">
        <f t="shared" si="24"/>
        <v>#N/A</v>
      </c>
      <c r="L383" s="2">
        <f t="array" ref="L383">IF(COUNT($C384)=0,IF(COUNT($C383)=1,I383,SUM(L382+LOOKUP(2,1/(ISNUMBER($K$1:$K$194)),$K$1:$K$194))),I383)</f>
        <v>7934674.2857143143</v>
      </c>
      <c r="M383" s="8" t="e">
        <f t="shared" si="27"/>
        <v>#N/A</v>
      </c>
      <c r="N383" s="2" t="e">
        <f t="shared" si="15"/>
        <v>#N/A</v>
      </c>
      <c r="O383" s="2" t="e">
        <f t="shared" si="25"/>
        <v>#N/A</v>
      </c>
      <c r="P383" s="2">
        <v>1007030.1997511238</v>
      </c>
      <c r="Q383" s="2">
        <f>IF(P383&gt;Graph!$G$1*1000,Graph!$G$1*1000,P383)</f>
        <v>420000</v>
      </c>
      <c r="R383" s="2">
        <f t="shared" si="16"/>
        <v>148970858</v>
      </c>
      <c r="S383" s="2">
        <f t="shared" si="17"/>
        <v>396582.14285713434</v>
      </c>
      <c r="T383" s="2">
        <f t="shared" si="18"/>
        <v>23417.857142857276</v>
      </c>
      <c r="U383" s="2">
        <f t="shared" si="19"/>
        <v>420000</v>
      </c>
      <c r="V383" s="2">
        <f t="shared" si="28"/>
        <v>107723283.71428624</v>
      </c>
      <c r="W383" s="2">
        <f t="shared" si="20"/>
        <v>396582.14285714924</v>
      </c>
      <c r="X383" s="2">
        <f t="shared" si="6"/>
        <v>23417.857142850757</v>
      </c>
      <c r="Y383" s="2">
        <f t="shared" si="7"/>
        <v>41247574.285713807</v>
      </c>
      <c r="Z383" s="2" t="str">
        <f t="shared" si="8"/>
        <v>MEEP</v>
      </c>
      <c r="AA383" s="2">
        <f>IF(Z383="HERE",Y383,AA382+Graph!$G$1*1000)</f>
        <v>112235777.85714296</v>
      </c>
      <c r="AB383" s="2">
        <f t="shared" si="21"/>
        <v>420000</v>
      </c>
      <c r="AC383" s="2">
        <f t="shared" si="9"/>
        <v>36338497.999999955</v>
      </c>
      <c r="AD383" s="3">
        <f t="shared" si="10"/>
        <v>52800000</v>
      </c>
      <c r="AE383" s="2">
        <f>IF(AE381&gt;=52800000,52800000,IF(AB362=Graph!G$1*1000,AE382+Graph!G$1*1000,AC383))</f>
        <v>52800000</v>
      </c>
      <c r="AF383" s="3">
        <f t="shared" si="11"/>
        <v>52800000</v>
      </c>
      <c r="AG383" s="3">
        <f t="shared" si="26"/>
        <v>50160000</v>
      </c>
      <c r="AH383" s="3" t="e">
        <f t="shared" si="3"/>
        <v>#N/A</v>
      </c>
      <c r="AM383" s="6">
        <v>14600000</v>
      </c>
      <c r="AN383" s="6">
        <v>31800000</v>
      </c>
      <c r="AO383" s="6">
        <v>52800000</v>
      </c>
    </row>
    <row r="384" spans="1:41" ht="15.75" customHeight="1" x14ac:dyDescent="0.25">
      <c r="A384" s="1">
        <v>44560</v>
      </c>
      <c r="B384" s="2">
        <f t="shared" si="0"/>
        <v>307</v>
      </c>
      <c r="C384" s="7"/>
      <c r="D384" s="2" t="e">
        <f t="shared" si="12"/>
        <v>#N/A</v>
      </c>
      <c r="E384" s="2" t="e">
        <f t="shared" si="22"/>
        <v>#N/A</v>
      </c>
      <c r="F384" s="2">
        <v>900359.91368839145</v>
      </c>
      <c r="G384" s="2">
        <f t="shared" si="23"/>
        <v>396582.14285714284</v>
      </c>
      <c r="H384" s="2">
        <f t="shared" si="13"/>
        <v>141432765.85714364</v>
      </c>
      <c r="I384" s="7"/>
      <c r="J384" s="2" t="e">
        <f t="shared" si="14"/>
        <v>#N/A</v>
      </c>
      <c r="K384" s="2" t="e">
        <f t="shared" si="24"/>
        <v>#N/A</v>
      </c>
      <c r="L384" s="2">
        <f t="array" ref="L384">IF(COUNT($C385)=0,IF(COUNT($C384)=1,I384,SUM(L383+LOOKUP(2,1/(ISNUMBER($K$1:$K$194)),$K$1:$K$194))),I384)</f>
        <v>7958092.1428571716</v>
      </c>
      <c r="M384" s="8" t="e">
        <f t="shared" si="27"/>
        <v>#N/A</v>
      </c>
      <c r="N384" s="2" t="e">
        <f t="shared" si="15"/>
        <v>#N/A</v>
      </c>
      <c r="O384" s="2" t="e">
        <f t="shared" si="25"/>
        <v>#N/A</v>
      </c>
      <c r="P384" s="2">
        <v>1008945.0935042351</v>
      </c>
      <c r="Q384" s="2">
        <f>IF(P384&gt;Graph!$G$1*1000,Graph!$G$1*1000,P384)</f>
        <v>420000</v>
      </c>
      <c r="R384" s="2">
        <f t="shared" si="16"/>
        <v>149390858</v>
      </c>
      <c r="S384" s="2">
        <f t="shared" si="17"/>
        <v>396582.14285713434</v>
      </c>
      <c r="T384" s="2">
        <f t="shared" si="18"/>
        <v>23417.857142857276</v>
      </c>
      <c r="U384" s="2">
        <f t="shared" si="19"/>
        <v>420000</v>
      </c>
      <c r="V384" s="2">
        <f t="shared" si="28"/>
        <v>108119865.85714339</v>
      </c>
      <c r="W384" s="2">
        <f t="shared" si="20"/>
        <v>396582.14285714924</v>
      </c>
      <c r="X384" s="2">
        <f t="shared" si="6"/>
        <v>23417.857142850757</v>
      </c>
      <c r="Y384" s="2">
        <f t="shared" si="7"/>
        <v>41270992.142856658</v>
      </c>
      <c r="Z384" s="2" t="str">
        <f t="shared" si="8"/>
        <v>MEEP</v>
      </c>
      <c r="AA384" s="2">
        <f>IF(Z384="HERE",Y384,AA383+Graph!$G$1*1000)</f>
        <v>112655777.85714296</v>
      </c>
      <c r="AB384" s="2">
        <f t="shared" si="21"/>
        <v>420000</v>
      </c>
      <c r="AC384" s="2">
        <f t="shared" si="9"/>
        <v>36338497.999999955</v>
      </c>
      <c r="AD384" s="3">
        <f t="shared" si="10"/>
        <v>52800000</v>
      </c>
      <c r="AE384" s="2">
        <f>IF(AE382&gt;=52800000,52800000,IF(AB363=Graph!G$1*1000,AE383+Graph!G$1*1000,AC384))</f>
        <v>52800000</v>
      </c>
      <c r="AF384" s="3">
        <f t="shared" si="11"/>
        <v>52800000</v>
      </c>
      <c r="AG384" s="3">
        <f t="shared" si="26"/>
        <v>50160000</v>
      </c>
      <c r="AH384" s="3" t="e">
        <f t="shared" si="3"/>
        <v>#N/A</v>
      </c>
      <c r="AM384" s="6">
        <v>14600000</v>
      </c>
      <c r="AN384" s="6">
        <v>31800000</v>
      </c>
      <c r="AO384" s="6">
        <v>52800000</v>
      </c>
    </row>
    <row r="385" spans="1:41" ht="15.75" customHeight="1" x14ac:dyDescent="0.25">
      <c r="A385" s="1">
        <v>44561</v>
      </c>
      <c r="B385" s="2">
        <f t="shared" si="0"/>
        <v>308</v>
      </c>
      <c r="C385" s="7"/>
      <c r="D385" s="2" t="e">
        <f t="shared" si="12"/>
        <v>#N/A</v>
      </c>
      <c r="E385" s="2" t="e">
        <f t="shared" si="22"/>
        <v>#N/A</v>
      </c>
      <c r="F385" s="2">
        <v>901961.13558983803</v>
      </c>
      <c r="G385" s="2">
        <f t="shared" si="23"/>
        <v>396582.14285714284</v>
      </c>
      <c r="H385" s="2">
        <f t="shared" si="13"/>
        <v>141829348.00000077</v>
      </c>
      <c r="I385" s="7"/>
      <c r="J385" s="2" t="e">
        <f t="shared" si="14"/>
        <v>#N/A</v>
      </c>
      <c r="K385" s="2" t="e">
        <f t="shared" si="24"/>
        <v>#N/A</v>
      </c>
      <c r="L385" s="2">
        <f t="array" ref="L385">IF(COUNT($C386)=0,IF(COUNT($C385)=1,I385,SUM(L384+LOOKUP(2,1/(ISNUMBER($K$1:$K$194)),$K$1:$K$194))),I385)</f>
        <v>7981510.0000000289</v>
      </c>
      <c r="M385" s="8" t="e">
        <f t="shared" si="27"/>
        <v>#N/A</v>
      </c>
      <c r="N385" s="2" t="e">
        <f t="shared" si="15"/>
        <v>#N/A</v>
      </c>
      <c r="O385" s="2" t="e">
        <f t="shared" si="25"/>
        <v>#N/A</v>
      </c>
      <c r="P385" s="2">
        <v>1010859.9872573465</v>
      </c>
      <c r="Q385" s="2">
        <f>IF(P385&gt;Graph!$G$1*1000,Graph!$G$1*1000,P385)</f>
        <v>420000</v>
      </c>
      <c r="R385" s="2">
        <f t="shared" si="16"/>
        <v>149810858</v>
      </c>
      <c r="S385" s="2">
        <f t="shared" si="17"/>
        <v>396582.14285713434</v>
      </c>
      <c r="T385" s="2">
        <f t="shared" si="18"/>
        <v>23417.857142857276</v>
      </c>
      <c r="U385" s="2">
        <f t="shared" si="19"/>
        <v>420000</v>
      </c>
      <c r="V385" s="2">
        <f t="shared" si="28"/>
        <v>108516448.00000054</v>
      </c>
      <c r="W385" s="2">
        <f t="shared" si="20"/>
        <v>396582.14285714924</v>
      </c>
      <c r="X385" s="2">
        <f t="shared" si="6"/>
        <v>23417.857142850757</v>
      </c>
      <c r="Y385" s="2">
        <f t="shared" si="7"/>
        <v>41294409.999999508</v>
      </c>
      <c r="Z385" s="2" t="str">
        <f t="shared" si="8"/>
        <v>MEEP</v>
      </c>
      <c r="AA385" s="2">
        <f>IF(Z385="HERE",Y385,AA384+Graph!$G$1*1000)</f>
        <v>113075777.85714296</v>
      </c>
      <c r="AB385" s="2">
        <f t="shared" si="21"/>
        <v>420000</v>
      </c>
      <c r="AC385" s="2">
        <f t="shared" si="9"/>
        <v>36338497.999999955</v>
      </c>
      <c r="AD385" s="3">
        <f t="shared" si="10"/>
        <v>52800000</v>
      </c>
      <c r="AE385" s="2">
        <f>IF(AE383&gt;=52800000,52800000,IF(AB364=Graph!G$1*1000,AE384+Graph!G$1*1000,AC385))</f>
        <v>52800000</v>
      </c>
      <c r="AF385" s="3">
        <f t="shared" si="11"/>
        <v>52800000</v>
      </c>
      <c r="AG385" s="3">
        <f t="shared" si="26"/>
        <v>50160000</v>
      </c>
      <c r="AH385" s="3" t="e">
        <f t="shared" si="3"/>
        <v>#N/A</v>
      </c>
      <c r="AM385" s="6">
        <v>14600000</v>
      </c>
      <c r="AN385" s="6">
        <v>31800000</v>
      </c>
      <c r="AO385" s="6">
        <v>52800000</v>
      </c>
    </row>
    <row r="386" spans="1:41" ht="15.75" customHeight="1" x14ac:dyDescent="0.25">
      <c r="A386" s="1"/>
      <c r="C386" s="3"/>
      <c r="D386" s="2"/>
      <c r="E386" s="2"/>
      <c r="F386" s="2"/>
      <c r="G386" s="2"/>
      <c r="H386" s="2"/>
      <c r="I386" s="17"/>
      <c r="J386" s="2"/>
      <c r="K386" s="2"/>
      <c r="L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D386" s="17"/>
      <c r="AF386" s="17"/>
      <c r="AG386" s="17"/>
      <c r="AH386" s="17"/>
    </row>
    <row r="387" spans="1:41" ht="15.75" customHeight="1" x14ac:dyDescent="0.25">
      <c r="A387" s="1"/>
      <c r="C387" s="3"/>
      <c r="D387" s="2"/>
      <c r="E387" s="2"/>
      <c r="F387" s="2"/>
      <c r="G387" s="2"/>
      <c r="H387" s="2"/>
      <c r="I387" s="17"/>
      <c r="J387" s="2"/>
      <c r="K387" s="2"/>
      <c r="L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D387" s="17"/>
      <c r="AF387" s="17"/>
      <c r="AG387" s="17"/>
      <c r="AH387" s="17"/>
    </row>
    <row r="388" spans="1:41" ht="15.75" customHeight="1" x14ac:dyDescent="0.25">
      <c r="A388" s="1"/>
      <c r="C388" s="3"/>
      <c r="D388" s="2"/>
      <c r="E388" s="2"/>
      <c r="F388" s="2"/>
      <c r="G388" s="2"/>
      <c r="H388" s="2"/>
      <c r="I388" s="17"/>
      <c r="J388" s="2"/>
      <c r="K388" s="2"/>
      <c r="L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D388" s="17"/>
      <c r="AF388" s="17"/>
      <c r="AG388" s="17"/>
      <c r="AH388" s="17"/>
    </row>
    <row r="389" spans="1:41" ht="15.75" customHeight="1" x14ac:dyDescent="0.25">
      <c r="A389" s="1"/>
      <c r="C389" s="3"/>
      <c r="D389" s="2"/>
      <c r="E389" s="2"/>
      <c r="F389" s="2"/>
      <c r="G389" s="2"/>
      <c r="H389" s="2"/>
      <c r="I389" s="17"/>
      <c r="J389" s="2"/>
      <c r="K389" s="2"/>
      <c r="L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D389" s="17"/>
      <c r="AF389" s="17"/>
      <c r="AG389" s="17"/>
      <c r="AH389" s="17"/>
    </row>
    <row r="390" spans="1:41" ht="15.75" customHeight="1" x14ac:dyDescent="0.25">
      <c r="A390" s="1"/>
      <c r="C390" s="3"/>
      <c r="D390" s="2"/>
      <c r="E390" s="2"/>
      <c r="F390" s="2"/>
      <c r="G390" s="2"/>
      <c r="H390" s="2"/>
      <c r="I390" s="17"/>
      <c r="J390" s="2"/>
      <c r="K390" s="2"/>
      <c r="L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D390" s="17"/>
      <c r="AF390" s="17"/>
      <c r="AG390" s="17"/>
      <c r="AH390" s="17"/>
    </row>
    <row r="391" spans="1:41" ht="15.75" customHeight="1" x14ac:dyDescent="0.25">
      <c r="A391" s="1"/>
      <c r="C391" s="3"/>
      <c r="D391" s="2"/>
      <c r="E391" s="2"/>
      <c r="F391" s="2"/>
      <c r="G391" s="2"/>
      <c r="H391" s="2"/>
      <c r="I391" s="17"/>
      <c r="J391" s="2"/>
      <c r="K391" s="2"/>
      <c r="L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D391" s="17"/>
      <c r="AF391" s="17"/>
      <c r="AG391" s="17"/>
      <c r="AH391" s="17"/>
    </row>
    <row r="392" spans="1:41" ht="15.75" customHeight="1" x14ac:dyDescent="0.25">
      <c r="A392" s="1"/>
      <c r="C392" s="3"/>
      <c r="D392" s="2"/>
      <c r="E392" s="2"/>
      <c r="F392" s="2"/>
      <c r="G392" s="2"/>
      <c r="H392" s="2"/>
      <c r="I392" s="17"/>
      <c r="J392" s="2"/>
      <c r="K392" s="2"/>
      <c r="L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D392" s="17"/>
      <c r="AF392" s="17"/>
      <c r="AG392" s="17"/>
      <c r="AH392" s="17"/>
    </row>
    <row r="393" spans="1:41" ht="15.75" customHeight="1" x14ac:dyDescent="0.25">
      <c r="A393" s="1"/>
      <c r="C393" s="3"/>
      <c r="D393" s="2"/>
      <c r="E393" s="2"/>
      <c r="F393" s="2"/>
      <c r="G393" s="2"/>
      <c r="H393" s="2"/>
      <c r="I393" s="17"/>
      <c r="J393" s="2"/>
      <c r="K393" s="2"/>
      <c r="L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D393" s="17"/>
      <c r="AF393" s="17"/>
      <c r="AG393" s="17"/>
      <c r="AH393" s="17"/>
    </row>
    <row r="394" spans="1:41" ht="15.75" customHeight="1" x14ac:dyDescent="0.25">
      <c r="A394" s="1"/>
      <c r="C394" s="3"/>
      <c r="D394" s="2"/>
      <c r="E394" s="2"/>
      <c r="F394" s="2"/>
      <c r="G394" s="2"/>
      <c r="H394" s="2"/>
      <c r="I394" s="17"/>
      <c r="J394" s="2"/>
      <c r="K394" s="2"/>
      <c r="L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D394" s="17"/>
      <c r="AF394" s="17"/>
      <c r="AG394" s="17"/>
      <c r="AH394" s="17"/>
    </row>
    <row r="395" spans="1:41" ht="15.75" customHeight="1" x14ac:dyDescent="0.25">
      <c r="A395" s="1"/>
      <c r="C395" s="3"/>
      <c r="D395" s="2"/>
      <c r="E395" s="2"/>
      <c r="F395" s="2"/>
      <c r="G395" s="2"/>
      <c r="H395" s="2"/>
      <c r="I395" s="17"/>
      <c r="J395" s="2"/>
      <c r="K395" s="2"/>
      <c r="L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D395" s="17"/>
      <c r="AF395" s="17"/>
      <c r="AG395" s="17"/>
      <c r="AH395" s="17"/>
    </row>
    <row r="396" spans="1:41" ht="15.75" customHeight="1" x14ac:dyDescent="0.25">
      <c r="A396" s="1"/>
      <c r="C396" s="3"/>
      <c r="D396" s="2"/>
      <c r="E396" s="2"/>
      <c r="F396" s="2"/>
      <c r="G396" s="2"/>
      <c r="H396" s="2"/>
      <c r="I396" s="17"/>
      <c r="J396" s="2"/>
      <c r="K396" s="2"/>
      <c r="L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D396" s="17"/>
      <c r="AF396" s="17"/>
      <c r="AG396" s="17"/>
      <c r="AH396" s="17"/>
    </row>
    <row r="397" spans="1:41" ht="15.75" customHeight="1" x14ac:dyDescent="0.25">
      <c r="A397" s="1"/>
      <c r="C397" s="3"/>
      <c r="D397" s="2"/>
      <c r="E397" s="2"/>
      <c r="F397" s="2"/>
      <c r="G397" s="2"/>
      <c r="H397" s="2"/>
      <c r="I397" s="17"/>
      <c r="J397" s="2"/>
      <c r="K397" s="2"/>
      <c r="L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D397" s="17"/>
      <c r="AF397" s="17"/>
      <c r="AG397" s="17"/>
      <c r="AH397" s="17"/>
    </row>
    <row r="398" spans="1:41" ht="15.75" customHeight="1" x14ac:dyDescent="0.25">
      <c r="A398" s="1"/>
      <c r="C398" s="3"/>
      <c r="D398" s="2"/>
      <c r="E398" s="2"/>
      <c r="F398" s="2"/>
      <c r="G398" s="2"/>
      <c r="H398" s="2"/>
      <c r="I398" s="17"/>
      <c r="J398" s="2"/>
      <c r="K398" s="2"/>
      <c r="L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D398" s="17"/>
      <c r="AF398" s="17"/>
      <c r="AG398" s="17"/>
      <c r="AH398" s="17"/>
    </row>
    <row r="399" spans="1:41" ht="15.75" customHeight="1" x14ac:dyDescent="0.25">
      <c r="A399" s="1"/>
      <c r="C399" s="3"/>
      <c r="D399" s="2"/>
      <c r="E399" s="2"/>
      <c r="F399" s="2"/>
      <c r="G399" s="2"/>
      <c r="H399" s="2"/>
      <c r="I399" s="17"/>
      <c r="J399" s="2"/>
      <c r="K399" s="2"/>
      <c r="L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D399" s="17"/>
      <c r="AF399" s="17"/>
      <c r="AG399" s="17"/>
      <c r="AH399" s="17"/>
    </row>
    <row r="400" spans="1:41" ht="15.75" customHeight="1" x14ac:dyDescent="0.25">
      <c r="A400" s="1"/>
      <c r="C400" s="3"/>
      <c r="D400" s="2"/>
      <c r="E400" s="2"/>
      <c r="F400" s="2"/>
      <c r="G400" s="2"/>
      <c r="H400" s="2"/>
      <c r="I400" s="17"/>
      <c r="J400" s="2"/>
      <c r="K400" s="2"/>
      <c r="L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D400" s="17"/>
      <c r="AF400" s="17"/>
      <c r="AG400" s="17"/>
      <c r="AH400" s="17"/>
    </row>
    <row r="401" spans="1:34" ht="15.75" customHeight="1" x14ac:dyDescent="0.25">
      <c r="A401" s="1"/>
      <c r="C401" s="3"/>
      <c r="D401" s="2"/>
      <c r="E401" s="2"/>
      <c r="F401" s="2"/>
      <c r="G401" s="2"/>
      <c r="H401" s="2"/>
      <c r="I401" s="17"/>
      <c r="J401" s="2"/>
      <c r="K401" s="2"/>
      <c r="L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D401" s="17"/>
      <c r="AF401" s="17"/>
      <c r="AG401" s="17"/>
      <c r="AH401" s="17"/>
    </row>
    <row r="402" spans="1:34" ht="15.75" customHeight="1" x14ac:dyDescent="0.25">
      <c r="A402" s="1"/>
      <c r="C402" s="3"/>
      <c r="D402" s="2"/>
      <c r="E402" s="2"/>
      <c r="F402" s="2"/>
      <c r="G402" s="2"/>
      <c r="H402" s="2"/>
      <c r="I402" s="17"/>
      <c r="J402" s="2"/>
      <c r="K402" s="2"/>
      <c r="L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D402" s="17"/>
      <c r="AF402" s="17"/>
      <c r="AG402" s="17"/>
      <c r="AH402" s="17"/>
    </row>
    <row r="403" spans="1:34" ht="15.75" customHeight="1" x14ac:dyDescent="0.25">
      <c r="A403" s="1"/>
      <c r="C403" s="3"/>
      <c r="D403" s="2"/>
      <c r="E403" s="2"/>
      <c r="F403" s="2"/>
      <c r="G403" s="2"/>
      <c r="H403" s="2"/>
      <c r="I403" s="17"/>
      <c r="J403" s="2"/>
      <c r="K403" s="2"/>
      <c r="L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D403" s="17"/>
      <c r="AF403" s="17"/>
      <c r="AG403" s="17"/>
      <c r="AH403" s="17"/>
    </row>
    <row r="404" spans="1:34" ht="15.75" customHeight="1" x14ac:dyDescent="0.25">
      <c r="A404" s="1"/>
      <c r="C404" s="3"/>
      <c r="D404" s="2"/>
      <c r="E404" s="2"/>
      <c r="F404" s="2"/>
      <c r="G404" s="2"/>
      <c r="H404" s="2"/>
      <c r="I404" s="17"/>
      <c r="J404" s="2"/>
      <c r="K404" s="2"/>
      <c r="L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D404" s="17"/>
      <c r="AF404" s="17"/>
      <c r="AG404" s="17"/>
      <c r="AH404" s="17"/>
    </row>
    <row r="405" spans="1:34" ht="15.75" customHeight="1" x14ac:dyDescent="0.25">
      <c r="A405" s="1"/>
      <c r="C405" s="3"/>
      <c r="D405" s="2"/>
      <c r="E405" s="2"/>
      <c r="F405" s="2"/>
      <c r="G405" s="2"/>
      <c r="H405" s="2"/>
      <c r="I405" s="17"/>
      <c r="J405" s="2"/>
      <c r="K405" s="2"/>
      <c r="L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D405" s="17"/>
      <c r="AF405" s="17"/>
      <c r="AG405" s="17"/>
      <c r="AH405" s="17"/>
    </row>
    <row r="406" spans="1:34" ht="15.75" customHeight="1" x14ac:dyDescent="0.25">
      <c r="A406" s="1"/>
      <c r="C406" s="3"/>
      <c r="D406" s="2"/>
      <c r="E406" s="2"/>
      <c r="F406" s="2"/>
      <c r="G406" s="2"/>
      <c r="H406" s="2"/>
      <c r="I406" s="17"/>
      <c r="J406" s="2"/>
      <c r="K406" s="2"/>
      <c r="L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D406" s="17"/>
      <c r="AF406" s="17"/>
      <c r="AG406" s="17"/>
      <c r="AH406" s="17"/>
    </row>
    <row r="407" spans="1:34" ht="15.75" customHeight="1" x14ac:dyDescent="0.25">
      <c r="A407" s="1"/>
      <c r="C407" s="3"/>
      <c r="D407" s="2"/>
      <c r="E407" s="2"/>
      <c r="F407" s="2"/>
      <c r="G407" s="2"/>
      <c r="H407" s="2"/>
      <c r="I407" s="17"/>
      <c r="J407" s="2"/>
      <c r="K407" s="2"/>
      <c r="L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D407" s="17"/>
      <c r="AF407" s="17"/>
      <c r="AG407" s="17"/>
      <c r="AH407" s="17"/>
    </row>
    <row r="408" spans="1:34" ht="15.75" customHeight="1" x14ac:dyDescent="0.25">
      <c r="A408" s="1"/>
      <c r="C408" s="3"/>
      <c r="D408" s="2"/>
      <c r="E408" s="2"/>
      <c r="F408" s="2"/>
      <c r="G408" s="2"/>
      <c r="H408" s="2"/>
      <c r="I408" s="17"/>
      <c r="J408" s="2"/>
      <c r="K408" s="2"/>
      <c r="L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D408" s="17"/>
      <c r="AF408" s="17"/>
      <c r="AG408" s="17"/>
      <c r="AH408" s="17"/>
    </row>
    <row r="409" spans="1:34" ht="15.75" customHeight="1" x14ac:dyDescent="0.25">
      <c r="A409" s="1"/>
      <c r="C409" s="3"/>
      <c r="D409" s="2"/>
      <c r="E409" s="2"/>
      <c r="F409" s="2"/>
      <c r="G409" s="2"/>
      <c r="H409" s="2"/>
      <c r="I409" s="17"/>
      <c r="J409" s="2"/>
      <c r="K409" s="2"/>
      <c r="L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D409" s="17"/>
      <c r="AF409" s="17"/>
      <c r="AG409" s="17"/>
      <c r="AH409" s="17"/>
    </row>
    <row r="410" spans="1:34" ht="15.75" customHeight="1" x14ac:dyDescent="0.25">
      <c r="A410" s="1"/>
      <c r="C410" s="3"/>
      <c r="D410" s="2"/>
      <c r="E410" s="2"/>
      <c r="F410" s="2"/>
      <c r="G410" s="2"/>
      <c r="H410" s="2"/>
      <c r="I410" s="17"/>
      <c r="J410" s="2"/>
      <c r="K410" s="2"/>
      <c r="L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D410" s="17"/>
      <c r="AF410" s="17"/>
      <c r="AG410" s="17"/>
      <c r="AH410" s="17"/>
    </row>
    <row r="411" spans="1:34" ht="15.75" customHeight="1" x14ac:dyDescent="0.25">
      <c r="A411" s="1"/>
      <c r="C411" s="3"/>
      <c r="D411" s="2"/>
      <c r="E411" s="2"/>
      <c r="F411" s="2"/>
      <c r="G411" s="2"/>
      <c r="H411" s="2"/>
      <c r="I411" s="17"/>
      <c r="J411" s="2"/>
      <c r="K411" s="2"/>
      <c r="L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D411" s="17"/>
      <c r="AF411" s="17"/>
      <c r="AG411" s="17"/>
      <c r="AH411" s="17"/>
    </row>
    <row r="412" spans="1:34" ht="15.75" customHeight="1" x14ac:dyDescent="0.25">
      <c r="A412" s="1"/>
      <c r="C412" s="3"/>
      <c r="D412" s="2"/>
      <c r="E412" s="2"/>
      <c r="F412" s="2"/>
      <c r="G412" s="2"/>
      <c r="H412" s="2"/>
      <c r="I412" s="17"/>
      <c r="J412" s="2"/>
      <c r="K412" s="2"/>
      <c r="L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D412" s="17"/>
      <c r="AF412" s="17"/>
      <c r="AG412" s="17"/>
      <c r="AH412" s="17"/>
    </row>
    <row r="413" spans="1:34" ht="15.75" customHeight="1" x14ac:dyDescent="0.25">
      <c r="A413" s="1"/>
      <c r="C413" s="3"/>
      <c r="D413" s="2"/>
      <c r="E413" s="2"/>
      <c r="F413" s="2"/>
      <c r="G413" s="2"/>
      <c r="H413" s="2"/>
      <c r="I413" s="17"/>
      <c r="J413" s="2"/>
      <c r="K413" s="2"/>
      <c r="L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D413" s="17"/>
      <c r="AF413" s="17"/>
      <c r="AG413" s="17"/>
      <c r="AH413" s="17"/>
    </row>
    <row r="414" spans="1:34" ht="15.75" customHeight="1" x14ac:dyDescent="0.25">
      <c r="A414" s="1"/>
      <c r="C414" s="3"/>
      <c r="D414" s="2"/>
      <c r="E414" s="2"/>
      <c r="F414" s="2"/>
      <c r="G414" s="2"/>
      <c r="H414" s="2"/>
      <c r="I414" s="17"/>
      <c r="J414" s="2"/>
      <c r="K414" s="2"/>
      <c r="L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D414" s="17"/>
      <c r="AF414" s="17"/>
      <c r="AG414" s="17"/>
      <c r="AH414" s="17"/>
    </row>
    <row r="415" spans="1:34" ht="15.75" customHeight="1" x14ac:dyDescent="0.25">
      <c r="A415" s="1"/>
      <c r="C415" s="3"/>
      <c r="D415" s="2"/>
      <c r="E415" s="2"/>
      <c r="F415" s="2"/>
      <c r="G415" s="2"/>
      <c r="H415" s="2"/>
      <c r="I415" s="17"/>
      <c r="J415" s="2"/>
      <c r="K415" s="2"/>
      <c r="L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D415" s="17"/>
      <c r="AF415" s="17"/>
      <c r="AG415" s="17"/>
      <c r="AH415" s="17"/>
    </row>
    <row r="416" spans="1:34" ht="15.75" customHeight="1" x14ac:dyDescent="0.25">
      <c r="A416" s="1"/>
      <c r="C416" s="3"/>
      <c r="D416" s="2"/>
      <c r="E416" s="2"/>
      <c r="F416" s="2"/>
      <c r="G416" s="2"/>
      <c r="H416" s="2"/>
      <c r="I416" s="17"/>
      <c r="J416" s="2"/>
      <c r="K416" s="2"/>
      <c r="L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D416" s="17"/>
      <c r="AF416" s="17"/>
      <c r="AG416" s="17"/>
      <c r="AH416" s="17"/>
    </row>
    <row r="417" spans="1:34" ht="15.75" customHeight="1" x14ac:dyDescent="0.25">
      <c r="A417" s="1"/>
      <c r="C417" s="3"/>
      <c r="D417" s="2"/>
      <c r="E417" s="2"/>
      <c r="F417" s="2"/>
      <c r="G417" s="2"/>
      <c r="H417" s="2"/>
      <c r="I417" s="17"/>
      <c r="J417" s="2"/>
      <c r="K417" s="2"/>
      <c r="L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D417" s="17"/>
      <c r="AF417" s="17"/>
      <c r="AG417" s="17"/>
      <c r="AH417" s="17"/>
    </row>
    <row r="418" spans="1:34" ht="15.75" customHeight="1" x14ac:dyDescent="0.25">
      <c r="A418" s="1"/>
      <c r="C418" s="3"/>
      <c r="D418" s="2"/>
      <c r="E418" s="2"/>
      <c r="F418" s="2"/>
      <c r="G418" s="2"/>
      <c r="H418" s="2"/>
      <c r="I418" s="17"/>
      <c r="J418" s="2"/>
      <c r="K418" s="2"/>
      <c r="L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D418" s="17"/>
      <c r="AF418" s="17"/>
      <c r="AG418" s="17"/>
      <c r="AH418" s="17"/>
    </row>
    <row r="419" spans="1:34" ht="15.75" customHeight="1" x14ac:dyDescent="0.25">
      <c r="A419" s="1"/>
      <c r="C419" s="3"/>
      <c r="D419" s="2"/>
      <c r="E419" s="2"/>
      <c r="F419" s="2"/>
      <c r="G419" s="2"/>
      <c r="H419" s="2"/>
      <c r="I419" s="17"/>
      <c r="J419" s="2"/>
      <c r="K419" s="2"/>
      <c r="L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D419" s="17"/>
      <c r="AF419" s="17"/>
      <c r="AG419" s="17"/>
      <c r="AH419" s="17"/>
    </row>
    <row r="420" spans="1:34" ht="15.75" customHeight="1" x14ac:dyDescent="0.25">
      <c r="A420" s="1"/>
      <c r="C420" s="3"/>
      <c r="D420" s="2"/>
      <c r="E420" s="2"/>
      <c r="F420" s="2"/>
      <c r="G420" s="2"/>
      <c r="H420" s="2"/>
      <c r="I420" s="17"/>
      <c r="J420" s="2"/>
      <c r="K420" s="2"/>
      <c r="L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D420" s="17"/>
      <c r="AF420" s="17"/>
      <c r="AG420" s="17"/>
      <c r="AH420" s="17"/>
    </row>
    <row r="421" spans="1:34" ht="15.75" customHeight="1" x14ac:dyDescent="0.25">
      <c r="A421" s="1"/>
      <c r="C421" s="3"/>
      <c r="D421" s="2"/>
      <c r="E421" s="2"/>
      <c r="F421" s="2"/>
      <c r="G421" s="2"/>
      <c r="H421" s="2"/>
      <c r="I421" s="17"/>
      <c r="J421" s="2"/>
      <c r="K421" s="2"/>
      <c r="L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D421" s="17"/>
      <c r="AF421" s="17"/>
      <c r="AG421" s="17"/>
      <c r="AH421" s="17"/>
    </row>
    <row r="422" spans="1:34" ht="15.75" customHeight="1" x14ac:dyDescent="0.25">
      <c r="A422" s="1"/>
      <c r="C422" s="3"/>
      <c r="D422" s="2"/>
      <c r="E422" s="2"/>
      <c r="F422" s="2"/>
      <c r="G422" s="2"/>
      <c r="H422" s="2"/>
      <c r="I422" s="17"/>
      <c r="J422" s="2"/>
      <c r="K422" s="2"/>
      <c r="L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D422" s="17"/>
      <c r="AF422" s="17"/>
      <c r="AG422" s="17"/>
      <c r="AH422" s="17"/>
    </row>
    <row r="423" spans="1:34" ht="15.75" customHeight="1" x14ac:dyDescent="0.25">
      <c r="A423" s="1"/>
      <c r="C423" s="3"/>
      <c r="D423" s="2"/>
      <c r="E423" s="2"/>
      <c r="F423" s="2"/>
      <c r="G423" s="2"/>
      <c r="H423" s="2"/>
      <c r="I423" s="17"/>
      <c r="J423" s="2"/>
      <c r="K423" s="2"/>
      <c r="L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D423" s="17"/>
      <c r="AF423" s="17"/>
      <c r="AG423" s="17"/>
      <c r="AH423" s="17"/>
    </row>
    <row r="424" spans="1:34" ht="15.75" customHeight="1" x14ac:dyDescent="0.25">
      <c r="A424" s="1"/>
      <c r="C424" s="3"/>
      <c r="D424" s="2"/>
      <c r="E424" s="2"/>
      <c r="F424" s="2"/>
      <c r="G424" s="2"/>
      <c r="H424" s="2"/>
      <c r="I424" s="17"/>
      <c r="J424" s="2"/>
      <c r="K424" s="2"/>
      <c r="L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D424" s="17"/>
      <c r="AF424" s="17"/>
      <c r="AG424" s="17"/>
      <c r="AH424" s="17"/>
    </row>
    <row r="425" spans="1:34" ht="15.75" customHeight="1" x14ac:dyDescent="0.25">
      <c r="A425" s="1"/>
      <c r="C425" s="3"/>
      <c r="D425" s="2"/>
      <c r="E425" s="2"/>
      <c r="F425" s="2"/>
      <c r="G425" s="2"/>
      <c r="H425" s="2"/>
      <c r="I425" s="17"/>
      <c r="J425" s="2"/>
      <c r="K425" s="2"/>
      <c r="L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D425" s="17"/>
      <c r="AF425" s="17"/>
      <c r="AG425" s="17"/>
      <c r="AH425" s="17"/>
    </row>
    <row r="426" spans="1:34" ht="15.75" customHeight="1" x14ac:dyDescent="0.25">
      <c r="A426" s="1"/>
      <c r="C426" s="3"/>
      <c r="D426" s="2"/>
      <c r="E426" s="2"/>
      <c r="F426" s="2"/>
      <c r="G426" s="2"/>
      <c r="H426" s="2"/>
      <c r="I426" s="17"/>
      <c r="J426" s="2"/>
      <c r="K426" s="2"/>
      <c r="L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D426" s="17"/>
      <c r="AF426" s="17"/>
      <c r="AG426" s="17"/>
      <c r="AH426" s="17"/>
    </row>
    <row r="427" spans="1:34" ht="15.75" customHeight="1" x14ac:dyDescent="0.25">
      <c r="A427" s="1"/>
      <c r="C427" s="3"/>
      <c r="D427" s="2"/>
      <c r="E427" s="2"/>
      <c r="F427" s="2"/>
      <c r="G427" s="2"/>
      <c r="H427" s="2"/>
      <c r="I427" s="17"/>
      <c r="J427" s="2"/>
      <c r="K427" s="2"/>
      <c r="L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D427" s="17"/>
      <c r="AF427" s="17"/>
      <c r="AG427" s="17"/>
      <c r="AH427" s="17"/>
    </row>
    <row r="428" spans="1:34" ht="15.75" customHeight="1" x14ac:dyDescent="0.25">
      <c r="A428" s="1"/>
      <c r="C428" s="3"/>
      <c r="D428" s="2"/>
      <c r="E428" s="2"/>
      <c r="F428" s="2"/>
      <c r="G428" s="2"/>
      <c r="H428" s="2"/>
      <c r="I428" s="17"/>
      <c r="J428" s="2"/>
      <c r="K428" s="2"/>
      <c r="L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D428" s="17"/>
      <c r="AF428" s="17"/>
      <c r="AG428" s="17"/>
      <c r="AH428" s="17"/>
    </row>
    <row r="429" spans="1:34" ht="15.75" customHeight="1" x14ac:dyDescent="0.25">
      <c r="A429" s="1"/>
      <c r="C429" s="3"/>
      <c r="D429" s="2"/>
      <c r="E429" s="2"/>
      <c r="F429" s="2"/>
      <c r="G429" s="2"/>
      <c r="H429" s="2"/>
      <c r="I429" s="17"/>
      <c r="J429" s="2"/>
      <c r="K429" s="2"/>
      <c r="L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D429" s="17"/>
      <c r="AF429" s="17"/>
      <c r="AG429" s="17"/>
      <c r="AH429" s="17"/>
    </row>
    <row r="430" spans="1:34" ht="15.75" customHeight="1" x14ac:dyDescent="0.25">
      <c r="A430" s="1"/>
      <c r="C430" s="3"/>
      <c r="D430" s="2"/>
      <c r="E430" s="2"/>
      <c r="F430" s="2"/>
      <c r="G430" s="2"/>
      <c r="H430" s="2"/>
      <c r="I430" s="17"/>
      <c r="J430" s="2"/>
      <c r="K430" s="2"/>
      <c r="L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D430" s="17"/>
      <c r="AF430" s="17"/>
      <c r="AG430" s="17"/>
      <c r="AH430" s="17"/>
    </row>
    <row r="431" spans="1:34" ht="15.75" customHeight="1" x14ac:dyDescent="0.25">
      <c r="A431" s="1"/>
      <c r="C431" s="3"/>
      <c r="D431" s="2"/>
      <c r="E431" s="2"/>
      <c r="F431" s="2"/>
      <c r="G431" s="2"/>
      <c r="H431" s="2"/>
      <c r="I431" s="17"/>
      <c r="J431" s="2"/>
      <c r="K431" s="2"/>
      <c r="L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D431" s="17"/>
      <c r="AF431" s="17"/>
      <c r="AG431" s="17"/>
      <c r="AH431" s="17"/>
    </row>
    <row r="432" spans="1:34" ht="15.75" customHeight="1" x14ac:dyDescent="0.25">
      <c r="A432" s="1"/>
      <c r="C432" s="3"/>
      <c r="D432" s="2"/>
      <c r="E432" s="2"/>
      <c r="F432" s="2"/>
      <c r="G432" s="2"/>
      <c r="H432" s="2"/>
      <c r="I432" s="17"/>
      <c r="J432" s="2"/>
      <c r="K432" s="2"/>
      <c r="L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D432" s="17"/>
      <c r="AF432" s="17"/>
      <c r="AG432" s="17"/>
      <c r="AH432" s="17"/>
    </row>
    <row r="433" spans="1:34" ht="15.75" customHeight="1" x14ac:dyDescent="0.25">
      <c r="A433" s="1"/>
      <c r="C433" s="3"/>
      <c r="D433" s="2"/>
      <c r="E433" s="2"/>
      <c r="F433" s="2"/>
      <c r="G433" s="2"/>
      <c r="H433" s="2"/>
      <c r="I433" s="17"/>
      <c r="J433" s="2"/>
      <c r="K433" s="2"/>
      <c r="L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D433" s="17"/>
      <c r="AF433" s="17"/>
      <c r="AG433" s="17"/>
      <c r="AH433" s="17"/>
    </row>
    <row r="434" spans="1:34" ht="15.75" customHeight="1" x14ac:dyDescent="0.25">
      <c r="A434" s="1"/>
      <c r="C434" s="3"/>
      <c r="D434" s="2"/>
      <c r="E434" s="2"/>
      <c r="F434" s="2"/>
      <c r="G434" s="2"/>
      <c r="H434" s="2"/>
      <c r="I434" s="17"/>
      <c r="J434" s="2"/>
      <c r="K434" s="2"/>
      <c r="L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D434" s="17"/>
      <c r="AF434" s="17"/>
      <c r="AG434" s="17"/>
      <c r="AH434" s="17"/>
    </row>
    <row r="435" spans="1:34" ht="15.75" customHeight="1" x14ac:dyDescent="0.25">
      <c r="A435" s="1"/>
      <c r="C435" s="3"/>
      <c r="D435" s="2"/>
      <c r="E435" s="2"/>
      <c r="F435" s="2"/>
      <c r="G435" s="2"/>
      <c r="H435" s="2"/>
      <c r="I435" s="17"/>
      <c r="J435" s="2"/>
      <c r="K435" s="2"/>
      <c r="L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D435" s="17"/>
      <c r="AF435" s="17"/>
      <c r="AG435" s="17"/>
      <c r="AH435" s="17"/>
    </row>
    <row r="436" spans="1:34" ht="15.75" customHeight="1" x14ac:dyDescent="0.25">
      <c r="A436" s="1"/>
      <c r="C436" s="3"/>
      <c r="D436" s="2"/>
      <c r="E436" s="2"/>
      <c r="F436" s="2"/>
      <c r="G436" s="2"/>
      <c r="H436" s="2"/>
      <c r="I436" s="17"/>
      <c r="J436" s="2"/>
      <c r="K436" s="2"/>
      <c r="L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D436" s="17"/>
      <c r="AF436" s="17"/>
      <c r="AG436" s="17"/>
      <c r="AH436" s="17"/>
    </row>
    <row r="437" spans="1:34" ht="15.75" customHeight="1" x14ac:dyDescent="0.25">
      <c r="A437" s="1"/>
      <c r="C437" s="3"/>
      <c r="D437" s="2"/>
      <c r="E437" s="2"/>
      <c r="F437" s="2"/>
      <c r="G437" s="2"/>
      <c r="H437" s="2"/>
      <c r="I437" s="17"/>
      <c r="J437" s="2"/>
      <c r="K437" s="2"/>
      <c r="L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D437" s="17"/>
      <c r="AF437" s="17"/>
      <c r="AG437" s="17"/>
      <c r="AH437" s="17"/>
    </row>
    <row r="438" spans="1:34" ht="15.75" customHeight="1" x14ac:dyDescent="0.25">
      <c r="A438" s="1"/>
      <c r="C438" s="3"/>
      <c r="D438" s="2"/>
      <c r="E438" s="2"/>
      <c r="F438" s="2"/>
      <c r="G438" s="2"/>
      <c r="H438" s="2"/>
      <c r="I438" s="17"/>
      <c r="J438" s="2"/>
      <c r="K438" s="2"/>
      <c r="L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D438" s="17"/>
      <c r="AF438" s="17"/>
      <c r="AG438" s="17"/>
      <c r="AH438" s="17"/>
    </row>
    <row r="439" spans="1:34" ht="15.75" customHeight="1" x14ac:dyDescent="0.25">
      <c r="A439" s="1"/>
      <c r="C439" s="3"/>
      <c r="D439" s="2"/>
      <c r="E439" s="2"/>
      <c r="F439" s="2"/>
      <c r="G439" s="2"/>
      <c r="H439" s="2"/>
      <c r="I439" s="17"/>
      <c r="J439" s="2"/>
      <c r="K439" s="2"/>
      <c r="L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D439" s="17"/>
      <c r="AF439" s="17"/>
      <c r="AG439" s="17"/>
      <c r="AH439" s="17"/>
    </row>
    <row r="440" spans="1:34" ht="15.75" customHeight="1" x14ac:dyDescent="0.25">
      <c r="A440" s="1"/>
      <c r="C440" s="3"/>
      <c r="D440" s="2"/>
      <c r="E440" s="2"/>
      <c r="F440" s="2"/>
      <c r="G440" s="2"/>
      <c r="H440" s="2"/>
      <c r="I440" s="17"/>
      <c r="J440" s="2"/>
      <c r="K440" s="2"/>
      <c r="L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D440" s="17"/>
      <c r="AF440" s="17"/>
      <c r="AG440" s="17"/>
      <c r="AH440" s="17"/>
    </row>
    <row r="441" spans="1:34" ht="15.75" customHeight="1" x14ac:dyDescent="0.25">
      <c r="A441" s="1"/>
      <c r="C441" s="3"/>
      <c r="D441" s="2"/>
      <c r="E441" s="2"/>
      <c r="F441" s="2"/>
      <c r="G441" s="2"/>
      <c r="H441" s="2"/>
      <c r="I441" s="17"/>
      <c r="J441" s="2"/>
      <c r="K441" s="2"/>
      <c r="L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D441" s="17"/>
      <c r="AF441" s="17"/>
      <c r="AG441" s="17"/>
      <c r="AH441" s="17"/>
    </row>
    <row r="442" spans="1:34" ht="15.75" customHeight="1" x14ac:dyDescent="0.25">
      <c r="A442" s="1"/>
      <c r="C442" s="3"/>
      <c r="D442" s="2"/>
      <c r="E442" s="2"/>
      <c r="F442" s="2"/>
      <c r="G442" s="2"/>
      <c r="H442" s="2"/>
      <c r="I442" s="17"/>
      <c r="J442" s="2"/>
      <c r="K442" s="2"/>
      <c r="L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D442" s="17"/>
      <c r="AF442" s="17"/>
      <c r="AG442" s="17"/>
      <c r="AH442" s="17"/>
    </row>
    <row r="443" spans="1:34" ht="15.75" customHeight="1" x14ac:dyDescent="0.25">
      <c r="A443" s="1"/>
      <c r="C443" s="3"/>
      <c r="D443" s="2"/>
      <c r="E443" s="2"/>
      <c r="F443" s="2"/>
      <c r="G443" s="2"/>
      <c r="H443" s="2"/>
      <c r="I443" s="17"/>
      <c r="J443" s="2"/>
      <c r="K443" s="2"/>
      <c r="L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D443" s="17"/>
      <c r="AF443" s="17"/>
      <c r="AG443" s="17"/>
      <c r="AH443" s="17"/>
    </row>
    <row r="444" spans="1:34" ht="15.75" customHeight="1" x14ac:dyDescent="0.25">
      <c r="A444" s="1"/>
      <c r="C444" s="3"/>
      <c r="D444" s="2"/>
      <c r="E444" s="2"/>
      <c r="F444" s="2"/>
      <c r="G444" s="2"/>
      <c r="H444" s="2"/>
      <c r="I444" s="17"/>
      <c r="J444" s="2"/>
      <c r="K444" s="2"/>
      <c r="L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D444" s="17"/>
      <c r="AF444" s="17"/>
      <c r="AG444" s="17"/>
      <c r="AH444" s="17"/>
    </row>
    <row r="445" spans="1:34" ht="15.75" customHeight="1" x14ac:dyDescent="0.25">
      <c r="A445" s="1"/>
      <c r="C445" s="3"/>
      <c r="D445" s="2"/>
      <c r="E445" s="2"/>
      <c r="F445" s="2"/>
      <c r="G445" s="2"/>
      <c r="H445" s="2"/>
      <c r="I445" s="17"/>
      <c r="J445" s="2"/>
      <c r="K445" s="2"/>
      <c r="L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D445" s="17"/>
      <c r="AF445" s="17"/>
      <c r="AG445" s="17"/>
      <c r="AH445" s="17"/>
    </row>
    <row r="446" spans="1:34" ht="15.75" customHeight="1" x14ac:dyDescent="0.25">
      <c r="A446" s="1"/>
      <c r="C446" s="3"/>
      <c r="D446" s="2"/>
      <c r="E446" s="2"/>
      <c r="F446" s="2"/>
      <c r="G446" s="2"/>
      <c r="H446" s="2"/>
      <c r="I446" s="17"/>
      <c r="J446" s="2"/>
      <c r="K446" s="2"/>
      <c r="L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D446" s="17"/>
      <c r="AF446" s="17"/>
      <c r="AG446" s="17"/>
      <c r="AH446" s="17"/>
    </row>
    <row r="447" spans="1:34" ht="15.75" customHeight="1" x14ac:dyDescent="0.25">
      <c r="A447" s="1"/>
      <c r="C447" s="3"/>
      <c r="D447" s="2"/>
      <c r="E447" s="2"/>
      <c r="F447" s="2"/>
      <c r="G447" s="2"/>
      <c r="H447" s="2"/>
      <c r="I447" s="17"/>
      <c r="J447" s="2"/>
      <c r="K447" s="2"/>
      <c r="L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D447" s="17"/>
      <c r="AF447" s="17"/>
      <c r="AG447" s="17"/>
      <c r="AH447" s="17"/>
    </row>
    <row r="448" spans="1:34" ht="15.75" customHeight="1" x14ac:dyDescent="0.25">
      <c r="A448" s="1"/>
      <c r="C448" s="3"/>
      <c r="D448" s="2"/>
      <c r="E448" s="2"/>
      <c r="F448" s="2"/>
      <c r="G448" s="2"/>
      <c r="H448" s="2"/>
      <c r="I448" s="17"/>
      <c r="J448" s="2"/>
      <c r="K448" s="2"/>
      <c r="L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D448" s="17"/>
      <c r="AF448" s="17"/>
      <c r="AG448" s="17"/>
      <c r="AH448" s="17"/>
    </row>
    <row r="449" spans="1:34" ht="15.75" customHeight="1" x14ac:dyDescent="0.25">
      <c r="A449" s="1"/>
      <c r="C449" s="3"/>
      <c r="D449" s="2"/>
      <c r="E449" s="2"/>
      <c r="F449" s="2"/>
      <c r="G449" s="2"/>
      <c r="H449" s="2"/>
      <c r="I449" s="17"/>
      <c r="J449" s="2"/>
      <c r="K449" s="2"/>
      <c r="L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D449" s="17"/>
      <c r="AF449" s="17"/>
      <c r="AG449" s="17"/>
      <c r="AH449" s="17"/>
    </row>
    <row r="450" spans="1:34" ht="15.75" customHeight="1" x14ac:dyDescent="0.25">
      <c r="A450" s="1"/>
      <c r="C450" s="3"/>
      <c r="D450" s="2"/>
      <c r="E450" s="2"/>
      <c r="F450" s="2"/>
      <c r="G450" s="2"/>
      <c r="H450" s="2"/>
      <c r="I450" s="17"/>
      <c r="J450" s="2"/>
      <c r="K450" s="2"/>
      <c r="L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D450" s="17"/>
      <c r="AF450" s="17"/>
      <c r="AG450" s="17"/>
      <c r="AH450" s="17"/>
    </row>
    <row r="451" spans="1:34" ht="15.75" customHeight="1" x14ac:dyDescent="0.25">
      <c r="A451" s="1"/>
      <c r="C451" s="3"/>
      <c r="D451" s="2"/>
      <c r="E451" s="2"/>
      <c r="F451" s="2"/>
      <c r="G451" s="2"/>
      <c r="H451" s="2"/>
      <c r="I451" s="17"/>
      <c r="J451" s="2"/>
      <c r="K451" s="2"/>
      <c r="L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D451" s="17"/>
      <c r="AF451" s="17"/>
      <c r="AG451" s="17"/>
      <c r="AH451" s="17"/>
    </row>
    <row r="452" spans="1:34" ht="15.75" customHeight="1" x14ac:dyDescent="0.25">
      <c r="A452" s="1"/>
      <c r="C452" s="3"/>
      <c r="D452" s="2"/>
      <c r="E452" s="2"/>
      <c r="F452" s="2"/>
      <c r="G452" s="2"/>
      <c r="H452" s="2"/>
      <c r="I452" s="17"/>
      <c r="J452" s="2"/>
      <c r="K452" s="2"/>
      <c r="L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D452" s="17"/>
      <c r="AF452" s="17"/>
      <c r="AG452" s="17"/>
      <c r="AH452" s="17"/>
    </row>
    <row r="453" spans="1:34" ht="15.75" customHeight="1" x14ac:dyDescent="0.25">
      <c r="A453" s="1"/>
      <c r="C453" s="3"/>
      <c r="D453" s="2"/>
      <c r="E453" s="2"/>
      <c r="F453" s="2"/>
      <c r="G453" s="2"/>
      <c r="H453" s="2"/>
      <c r="I453" s="17"/>
      <c r="J453" s="2"/>
      <c r="K453" s="2"/>
      <c r="L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D453" s="17"/>
      <c r="AF453" s="17"/>
      <c r="AG453" s="17"/>
      <c r="AH453" s="17"/>
    </row>
    <row r="454" spans="1:34" ht="15.75" customHeight="1" x14ac:dyDescent="0.25">
      <c r="A454" s="1"/>
      <c r="C454" s="3"/>
      <c r="D454" s="2"/>
      <c r="E454" s="2"/>
      <c r="F454" s="2"/>
      <c r="G454" s="2"/>
      <c r="H454" s="2"/>
      <c r="I454" s="17"/>
      <c r="J454" s="2"/>
      <c r="K454" s="2"/>
      <c r="L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D454" s="17"/>
      <c r="AF454" s="17"/>
      <c r="AG454" s="17"/>
      <c r="AH454" s="17"/>
    </row>
    <row r="455" spans="1:34" ht="15.75" customHeight="1" x14ac:dyDescent="0.25">
      <c r="A455" s="1"/>
      <c r="C455" s="3"/>
      <c r="D455" s="2"/>
      <c r="E455" s="2"/>
      <c r="F455" s="2"/>
      <c r="G455" s="2"/>
      <c r="H455" s="2"/>
      <c r="I455" s="17"/>
      <c r="J455" s="2"/>
      <c r="K455" s="2"/>
      <c r="L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D455" s="17"/>
      <c r="AF455" s="17"/>
      <c r="AG455" s="17"/>
      <c r="AH455" s="17"/>
    </row>
    <row r="456" spans="1:34" ht="15.75" customHeight="1" x14ac:dyDescent="0.25">
      <c r="A456" s="1"/>
      <c r="C456" s="3"/>
      <c r="D456" s="2"/>
      <c r="E456" s="2"/>
      <c r="F456" s="2"/>
      <c r="G456" s="2"/>
      <c r="H456" s="2"/>
      <c r="I456" s="17"/>
      <c r="J456" s="2"/>
      <c r="K456" s="2"/>
      <c r="L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D456" s="17"/>
      <c r="AF456" s="17"/>
      <c r="AG456" s="17"/>
      <c r="AH456" s="17"/>
    </row>
    <row r="457" spans="1:34" ht="15.75" customHeight="1" x14ac:dyDescent="0.25">
      <c r="A457" s="1"/>
      <c r="C457" s="3"/>
      <c r="D457" s="2"/>
      <c r="E457" s="2"/>
      <c r="F457" s="2"/>
      <c r="G457" s="2"/>
      <c r="H457" s="2"/>
      <c r="I457" s="17"/>
      <c r="J457" s="2"/>
      <c r="K457" s="2"/>
      <c r="L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D457" s="17"/>
      <c r="AF457" s="17"/>
      <c r="AG457" s="17"/>
      <c r="AH457" s="17"/>
    </row>
    <row r="458" spans="1:34" ht="15.75" customHeight="1" x14ac:dyDescent="0.25">
      <c r="A458" s="1"/>
      <c r="C458" s="3"/>
      <c r="D458" s="2"/>
      <c r="E458" s="2"/>
      <c r="F458" s="2"/>
      <c r="G458" s="2"/>
      <c r="H458" s="2"/>
      <c r="I458" s="17"/>
      <c r="J458" s="2"/>
      <c r="K458" s="2"/>
      <c r="L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D458" s="17"/>
      <c r="AF458" s="17"/>
      <c r="AG458" s="17"/>
      <c r="AH458" s="17"/>
    </row>
    <row r="459" spans="1:34" ht="15.75" customHeight="1" x14ac:dyDescent="0.25">
      <c r="A459" s="1"/>
      <c r="C459" s="3"/>
      <c r="D459" s="2"/>
      <c r="E459" s="2"/>
      <c r="F459" s="2"/>
      <c r="G459" s="2"/>
      <c r="H459" s="2"/>
      <c r="I459" s="17"/>
      <c r="J459" s="2"/>
      <c r="K459" s="2"/>
      <c r="L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D459" s="17"/>
      <c r="AF459" s="17"/>
      <c r="AG459" s="17"/>
      <c r="AH459" s="17"/>
    </row>
    <row r="460" spans="1:34" ht="15.75" customHeight="1" x14ac:dyDescent="0.25">
      <c r="A460" s="1"/>
      <c r="C460" s="3"/>
      <c r="D460" s="2"/>
      <c r="E460" s="2"/>
      <c r="F460" s="2"/>
      <c r="G460" s="2"/>
      <c r="H460" s="2"/>
      <c r="I460" s="17"/>
      <c r="J460" s="2"/>
      <c r="K460" s="2"/>
      <c r="L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D460" s="17"/>
      <c r="AF460" s="17"/>
      <c r="AG460" s="17"/>
      <c r="AH460" s="17"/>
    </row>
    <row r="461" spans="1:34" ht="15.75" customHeight="1" x14ac:dyDescent="0.25">
      <c r="A461" s="1"/>
      <c r="C461" s="3"/>
      <c r="D461" s="2"/>
      <c r="E461" s="2"/>
      <c r="F461" s="2"/>
      <c r="G461" s="2"/>
      <c r="H461" s="2"/>
      <c r="I461" s="17"/>
      <c r="J461" s="2"/>
      <c r="K461" s="2"/>
      <c r="L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D461" s="17"/>
      <c r="AF461" s="17"/>
      <c r="AG461" s="17"/>
      <c r="AH461" s="17"/>
    </row>
    <row r="462" spans="1:34" ht="15.75" customHeight="1" x14ac:dyDescent="0.25">
      <c r="A462" s="1"/>
      <c r="C462" s="3"/>
      <c r="D462" s="2"/>
      <c r="E462" s="2"/>
      <c r="F462" s="2"/>
      <c r="G462" s="2"/>
      <c r="H462" s="2"/>
      <c r="I462" s="17"/>
      <c r="J462" s="2"/>
      <c r="K462" s="2"/>
      <c r="L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D462" s="17"/>
      <c r="AF462" s="17"/>
      <c r="AG462" s="17"/>
      <c r="AH462" s="17"/>
    </row>
    <row r="463" spans="1:34" ht="15.75" customHeight="1" x14ac:dyDescent="0.25">
      <c r="A463" s="1"/>
      <c r="C463" s="3"/>
      <c r="D463" s="2"/>
      <c r="E463" s="2"/>
      <c r="F463" s="2"/>
      <c r="G463" s="2"/>
      <c r="H463" s="2"/>
      <c r="I463" s="17"/>
      <c r="J463" s="2"/>
      <c r="K463" s="2"/>
      <c r="L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D463" s="17"/>
      <c r="AF463" s="17"/>
      <c r="AG463" s="17"/>
      <c r="AH463" s="17"/>
    </row>
    <row r="464" spans="1:34" ht="15.75" customHeight="1" x14ac:dyDescent="0.25">
      <c r="A464" s="1"/>
      <c r="C464" s="3"/>
      <c r="D464" s="2"/>
      <c r="E464" s="2"/>
      <c r="F464" s="2"/>
      <c r="G464" s="2"/>
      <c r="H464" s="2"/>
      <c r="I464" s="17"/>
      <c r="J464" s="2"/>
      <c r="K464" s="2"/>
      <c r="L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D464" s="17"/>
      <c r="AF464" s="17"/>
      <c r="AG464" s="17"/>
      <c r="AH464" s="17"/>
    </row>
    <row r="465" spans="1:34" ht="15.75" customHeight="1" x14ac:dyDescent="0.25">
      <c r="A465" s="1"/>
      <c r="C465" s="3"/>
      <c r="D465" s="2"/>
      <c r="E465" s="2"/>
      <c r="F465" s="2"/>
      <c r="G465" s="2"/>
      <c r="H465" s="2"/>
      <c r="I465" s="17"/>
      <c r="J465" s="2"/>
      <c r="K465" s="2"/>
      <c r="L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D465" s="17"/>
      <c r="AF465" s="17"/>
      <c r="AG465" s="17"/>
      <c r="AH465" s="17"/>
    </row>
    <row r="466" spans="1:34" ht="15.75" customHeight="1" x14ac:dyDescent="0.25">
      <c r="A466" s="1"/>
      <c r="C466" s="3"/>
      <c r="D466" s="2"/>
      <c r="E466" s="2"/>
      <c r="F466" s="2"/>
      <c r="G466" s="2"/>
      <c r="H466" s="2"/>
      <c r="I466" s="17"/>
      <c r="J466" s="2"/>
      <c r="K466" s="2"/>
      <c r="L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D466" s="17"/>
      <c r="AF466" s="17"/>
      <c r="AG466" s="17"/>
      <c r="AH466" s="17"/>
    </row>
    <row r="467" spans="1:34" ht="15.75" customHeight="1" x14ac:dyDescent="0.25">
      <c r="A467" s="1"/>
      <c r="C467" s="3"/>
      <c r="D467" s="2"/>
      <c r="E467" s="2"/>
      <c r="F467" s="2"/>
      <c r="G467" s="2"/>
      <c r="H467" s="2"/>
      <c r="I467" s="17"/>
      <c r="J467" s="2"/>
      <c r="K467" s="2"/>
      <c r="L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D467" s="17"/>
      <c r="AF467" s="17"/>
      <c r="AG467" s="17"/>
      <c r="AH467" s="17"/>
    </row>
    <row r="468" spans="1:34" ht="15.75" customHeight="1" x14ac:dyDescent="0.25">
      <c r="A468" s="1"/>
      <c r="C468" s="3"/>
      <c r="D468" s="2"/>
      <c r="E468" s="2"/>
      <c r="F468" s="2"/>
      <c r="G468" s="2"/>
      <c r="H468" s="2"/>
      <c r="I468" s="17"/>
      <c r="J468" s="2"/>
      <c r="K468" s="2"/>
      <c r="L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D468" s="17"/>
      <c r="AF468" s="17"/>
      <c r="AG468" s="17"/>
      <c r="AH468" s="17"/>
    </row>
    <row r="469" spans="1:34" ht="15.75" customHeight="1" x14ac:dyDescent="0.25">
      <c r="A469" s="1"/>
      <c r="C469" s="3"/>
      <c r="D469" s="2"/>
      <c r="E469" s="2"/>
      <c r="F469" s="2"/>
      <c r="G469" s="2"/>
      <c r="H469" s="2"/>
      <c r="I469" s="17"/>
      <c r="J469" s="2"/>
      <c r="K469" s="2"/>
      <c r="L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D469" s="17"/>
      <c r="AF469" s="17"/>
      <c r="AG469" s="17"/>
      <c r="AH469" s="17"/>
    </row>
    <row r="470" spans="1:34" ht="15.75" customHeight="1" x14ac:dyDescent="0.25">
      <c r="A470" s="1"/>
      <c r="C470" s="3"/>
      <c r="D470" s="2"/>
      <c r="E470" s="2"/>
      <c r="F470" s="2"/>
      <c r="G470" s="2"/>
      <c r="H470" s="2"/>
      <c r="I470" s="17"/>
      <c r="J470" s="2"/>
      <c r="K470" s="2"/>
      <c r="L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D470" s="17"/>
      <c r="AF470" s="17"/>
      <c r="AG470" s="17"/>
      <c r="AH470" s="17"/>
    </row>
    <row r="471" spans="1:34" ht="15.75" customHeight="1" x14ac:dyDescent="0.25">
      <c r="A471" s="1"/>
      <c r="C471" s="3"/>
      <c r="D471" s="2"/>
      <c r="E471" s="2"/>
      <c r="F471" s="2"/>
      <c r="G471" s="2"/>
      <c r="H471" s="2"/>
      <c r="I471" s="17"/>
      <c r="J471" s="2"/>
      <c r="K471" s="2"/>
      <c r="L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D471" s="17"/>
      <c r="AF471" s="17"/>
      <c r="AG471" s="17"/>
      <c r="AH471" s="17"/>
    </row>
    <row r="472" spans="1:34" ht="15.75" customHeight="1" x14ac:dyDescent="0.25">
      <c r="A472" s="1"/>
      <c r="C472" s="3"/>
      <c r="D472" s="2"/>
      <c r="E472" s="2"/>
      <c r="F472" s="2"/>
      <c r="G472" s="2"/>
      <c r="H472" s="2"/>
      <c r="I472" s="17"/>
      <c r="J472" s="2"/>
      <c r="K472" s="2"/>
      <c r="L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D472" s="17"/>
      <c r="AF472" s="17"/>
      <c r="AG472" s="17"/>
      <c r="AH472" s="17"/>
    </row>
    <row r="473" spans="1:34" ht="15.75" customHeight="1" x14ac:dyDescent="0.25">
      <c r="A473" s="1"/>
      <c r="C473" s="3"/>
      <c r="D473" s="2"/>
      <c r="E473" s="2"/>
      <c r="F473" s="2"/>
      <c r="G473" s="2"/>
      <c r="H473" s="2"/>
      <c r="I473" s="17"/>
      <c r="J473" s="2"/>
      <c r="K473" s="2"/>
      <c r="L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D473" s="17"/>
      <c r="AF473" s="17"/>
      <c r="AG473" s="17"/>
      <c r="AH473" s="17"/>
    </row>
    <row r="474" spans="1:34" ht="15.75" customHeight="1" x14ac:dyDescent="0.25">
      <c r="A474" s="1"/>
      <c r="C474" s="3"/>
      <c r="D474" s="2"/>
      <c r="E474" s="2"/>
      <c r="F474" s="2"/>
      <c r="G474" s="2"/>
      <c r="H474" s="2"/>
      <c r="I474" s="17"/>
      <c r="J474" s="2"/>
      <c r="K474" s="2"/>
      <c r="L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D474" s="17"/>
      <c r="AF474" s="17"/>
      <c r="AG474" s="17"/>
      <c r="AH474" s="17"/>
    </row>
    <row r="475" spans="1:34" ht="15.75" customHeight="1" x14ac:dyDescent="0.25">
      <c r="A475" s="1"/>
      <c r="C475" s="3"/>
      <c r="D475" s="2"/>
      <c r="E475" s="2"/>
      <c r="F475" s="2"/>
      <c r="G475" s="2"/>
      <c r="H475" s="2"/>
      <c r="I475" s="17"/>
      <c r="J475" s="2"/>
      <c r="K475" s="2"/>
      <c r="L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D475" s="17"/>
      <c r="AF475" s="17"/>
      <c r="AG475" s="17"/>
      <c r="AH475" s="17"/>
    </row>
    <row r="476" spans="1:34" ht="15.75" customHeight="1" x14ac:dyDescent="0.25">
      <c r="A476" s="1"/>
      <c r="C476" s="3"/>
      <c r="D476" s="2"/>
      <c r="E476" s="2"/>
      <c r="F476" s="2"/>
      <c r="G476" s="2"/>
      <c r="H476" s="2"/>
      <c r="I476" s="17"/>
      <c r="J476" s="2"/>
      <c r="K476" s="2"/>
      <c r="L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D476" s="17"/>
      <c r="AF476" s="17"/>
      <c r="AG476" s="17"/>
      <c r="AH476" s="17"/>
    </row>
    <row r="477" spans="1:34" ht="15.75" customHeight="1" x14ac:dyDescent="0.25">
      <c r="A477" s="1"/>
      <c r="C477" s="3"/>
      <c r="D477" s="2"/>
      <c r="E477" s="2"/>
      <c r="F477" s="2"/>
      <c r="G477" s="2"/>
      <c r="H477" s="2"/>
      <c r="I477" s="17"/>
      <c r="J477" s="2"/>
      <c r="K477" s="2"/>
      <c r="L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D477" s="17"/>
      <c r="AF477" s="17"/>
      <c r="AG477" s="17"/>
      <c r="AH477" s="17"/>
    </row>
    <row r="478" spans="1:34" ht="15.75" customHeight="1" x14ac:dyDescent="0.25">
      <c r="A478" s="1"/>
      <c r="C478" s="3"/>
      <c r="D478" s="2"/>
      <c r="E478" s="2"/>
      <c r="F478" s="2"/>
      <c r="G478" s="2"/>
      <c r="H478" s="2"/>
      <c r="I478" s="17"/>
      <c r="J478" s="2"/>
      <c r="K478" s="2"/>
      <c r="L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D478" s="17"/>
      <c r="AF478" s="17"/>
      <c r="AG478" s="17"/>
      <c r="AH478" s="17"/>
    </row>
    <row r="479" spans="1:34" ht="15.75" customHeight="1" x14ac:dyDescent="0.25">
      <c r="A479" s="1"/>
      <c r="C479" s="3"/>
      <c r="D479" s="2"/>
      <c r="E479" s="2"/>
      <c r="F479" s="2"/>
      <c r="G479" s="2"/>
      <c r="H479" s="2"/>
      <c r="I479" s="17"/>
      <c r="J479" s="2"/>
      <c r="K479" s="2"/>
      <c r="L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D479" s="17"/>
      <c r="AF479" s="17"/>
      <c r="AG479" s="17"/>
      <c r="AH479" s="17"/>
    </row>
    <row r="480" spans="1:34" ht="15.75" customHeight="1" x14ac:dyDescent="0.25">
      <c r="A480" s="1"/>
      <c r="C480" s="3"/>
      <c r="D480" s="2"/>
      <c r="E480" s="2"/>
      <c r="F480" s="2"/>
      <c r="G480" s="2"/>
      <c r="H480" s="2"/>
      <c r="I480" s="17"/>
      <c r="J480" s="2"/>
      <c r="K480" s="2"/>
      <c r="L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D480" s="17"/>
      <c r="AF480" s="17"/>
      <c r="AG480" s="17"/>
      <c r="AH480" s="17"/>
    </row>
    <row r="481" spans="1:34" ht="15.75" customHeight="1" x14ac:dyDescent="0.25">
      <c r="A481" s="1"/>
      <c r="C481" s="3"/>
      <c r="D481" s="2"/>
      <c r="E481" s="2"/>
      <c r="F481" s="2"/>
      <c r="G481" s="2"/>
      <c r="H481" s="2"/>
      <c r="I481" s="17"/>
      <c r="J481" s="2"/>
      <c r="K481" s="2"/>
      <c r="L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D481" s="17"/>
      <c r="AF481" s="17"/>
      <c r="AG481" s="17"/>
      <c r="AH481" s="17"/>
    </row>
    <row r="482" spans="1:34" ht="15.75" customHeight="1" x14ac:dyDescent="0.25">
      <c r="A482" s="1"/>
      <c r="C482" s="3"/>
      <c r="D482" s="2"/>
      <c r="E482" s="2"/>
      <c r="F482" s="2"/>
      <c r="G482" s="2"/>
      <c r="H482" s="2"/>
      <c r="I482" s="17"/>
      <c r="J482" s="2"/>
      <c r="K482" s="2"/>
      <c r="L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D482" s="17"/>
      <c r="AF482" s="17"/>
      <c r="AG482" s="17"/>
      <c r="AH482" s="17"/>
    </row>
    <row r="483" spans="1:34" ht="15.75" customHeight="1" x14ac:dyDescent="0.25">
      <c r="A483" s="1"/>
      <c r="C483" s="3"/>
      <c r="D483" s="2"/>
      <c r="E483" s="2"/>
      <c r="F483" s="2"/>
      <c r="G483" s="2"/>
      <c r="H483" s="2"/>
      <c r="I483" s="17"/>
      <c r="J483" s="2"/>
      <c r="K483" s="2"/>
      <c r="L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D483" s="17"/>
      <c r="AF483" s="17"/>
      <c r="AG483" s="17"/>
      <c r="AH483" s="17"/>
    </row>
    <row r="484" spans="1:34" ht="15.75" customHeight="1" x14ac:dyDescent="0.25">
      <c r="A484" s="1"/>
      <c r="C484" s="3"/>
      <c r="D484" s="2"/>
      <c r="E484" s="2"/>
      <c r="F484" s="2"/>
      <c r="G484" s="2"/>
      <c r="H484" s="2"/>
      <c r="I484" s="17"/>
      <c r="J484" s="2"/>
      <c r="K484" s="2"/>
      <c r="L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D484" s="17"/>
      <c r="AF484" s="17"/>
      <c r="AG484" s="17"/>
      <c r="AH484" s="17"/>
    </row>
    <row r="485" spans="1:34" ht="15.75" customHeight="1" x14ac:dyDescent="0.25">
      <c r="A485" s="1"/>
      <c r="C485" s="3"/>
      <c r="D485" s="2"/>
      <c r="E485" s="2"/>
      <c r="F485" s="2"/>
      <c r="G485" s="2"/>
      <c r="H485" s="2"/>
      <c r="I485" s="17"/>
      <c r="J485" s="2"/>
      <c r="K485" s="2"/>
      <c r="L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D485" s="17"/>
      <c r="AF485" s="17"/>
      <c r="AG485" s="17"/>
      <c r="AH485" s="17"/>
    </row>
    <row r="486" spans="1:34" ht="15.75" customHeight="1" x14ac:dyDescent="0.25">
      <c r="A486" s="1"/>
      <c r="C486" s="3"/>
      <c r="D486" s="2"/>
      <c r="E486" s="2"/>
      <c r="F486" s="2"/>
      <c r="G486" s="2"/>
      <c r="H486" s="2"/>
      <c r="I486" s="17"/>
      <c r="J486" s="2"/>
      <c r="K486" s="2"/>
      <c r="L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D486" s="17"/>
      <c r="AF486" s="17"/>
      <c r="AG486" s="17"/>
      <c r="AH486" s="17"/>
    </row>
    <row r="487" spans="1:34" ht="15.75" customHeight="1" x14ac:dyDescent="0.25">
      <c r="A487" s="1"/>
      <c r="C487" s="3"/>
      <c r="D487" s="2"/>
      <c r="E487" s="2"/>
      <c r="F487" s="2"/>
      <c r="G487" s="2"/>
      <c r="H487" s="2"/>
      <c r="I487" s="17"/>
      <c r="J487" s="2"/>
      <c r="K487" s="2"/>
      <c r="L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D487" s="17"/>
      <c r="AF487" s="17"/>
      <c r="AG487" s="17"/>
      <c r="AH487" s="17"/>
    </row>
    <row r="488" spans="1:34" ht="15.75" customHeight="1" x14ac:dyDescent="0.25">
      <c r="A488" s="1"/>
      <c r="C488" s="3"/>
      <c r="D488" s="2"/>
      <c r="E488" s="2"/>
      <c r="F488" s="2"/>
      <c r="G488" s="2"/>
      <c r="H488" s="2"/>
      <c r="I488" s="17"/>
      <c r="J488" s="2"/>
      <c r="K488" s="2"/>
      <c r="L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D488" s="17"/>
      <c r="AF488" s="17"/>
      <c r="AG488" s="17"/>
      <c r="AH488" s="17"/>
    </row>
    <row r="489" spans="1:34" ht="15.75" customHeight="1" x14ac:dyDescent="0.25">
      <c r="A489" s="1"/>
      <c r="C489" s="3"/>
      <c r="D489" s="2"/>
      <c r="E489" s="2"/>
      <c r="F489" s="2"/>
      <c r="G489" s="2"/>
      <c r="H489" s="2"/>
      <c r="I489" s="17"/>
      <c r="J489" s="2"/>
      <c r="K489" s="2"/>
      <c r="L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D489" s="17"/>
      <c r="AF489" s="17"/>
      <c r="AG489" s="17"/>
      <c r="AH489" s="17"/>
    </row>
    <row r="490" spans="1:34" ht="15.75" customHeight="1" x14ac:dyDescent="0.25">
      <c r="A490" s="1"/>
      <c r="C490" s="3"/>
      <c r="D490" s="2"/>
      <c r="E490" s="2"/>
      <c r="F490" s="2"/>
      <c r="G490" s="2"/>
      <c r="H490" s="2"/>
      <c r="I490" s="17"/>
      <c r="J490" s="2"/>
      <c r="K490" s="2"/>
      <c r="L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D490" s="17"/>
      <c r="AF490" s="17"/>
      <c r="AG490" s="17"/>
      <c r="AH490" s="17"/>
    </row>
    <row r="491" spans="1:34" ht="15.75" customHeight="1" x14ac:dyDescent="0.25">
      <c r="A491" s="1"/>
      <c r="C491" s="3"/>
      <c r="D491" s="2"/>
      <c r="E491" s="2"/>
      <c r="F491" s="2"/>
      <c r="G491" s="2"/>
      <c r="H491" s="2"/>
      <c r="I491" s="17"/>
      <c r="J491" s="2"/>
      <c r="K491" s="2"/>
      <c r="L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D491" s="17"/>
      <c r="AF491" s="17"/>
      <c r="AG491" s="17"/>
      <c r="AH491" s="17"/>
    </row>
    <row r="492" spans="1:34" ht="15.75" customHeight="1" x14ac:dyDescent="0.25">
      <c r="A492" s="1"/>
      <c r="C492" s="3"/>
      <c r="D492" s="2"/>
      <c r="E492" s="2"/>
      <c r="F492" s="2"/>
      <c r="G492" s="2"/>
      <c r="H492" s="2"/>
      <c r="I492" s="17"/>
      <c r="J492" s="2"/>
      <c r="K492" s="2"/>
      <c r="L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D492" s="17"/>
      <c r="AF492" s="17"/>
      <c r="AG492" s="17"/>
      <c r="AH492" s="17"/>
    </row>
    <row r="493" spans="1:34" ht="15.75" customHeight="1" x14ac:dyDescent="0.25">
      <c r="A493" s="1"/>
      <c r="C493" s="3"/>
      <c r="D493" s="2"/>
      <c r="E493" s="2"/>
      <c r="F493" s="2"/>
      <c r="G493" s="2"/>
      <c r="H493" s="2"/>
      <c r="I493" s="17"/>
      <c r="J493" s="2"/>
      <c r="K493" s="2"/>
      <c r="L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D493" s="17"/>
      <c r="AF493" s="17"/>
      <c r="AG493" s="17"/>
      <c r="AH493" s="17"/>
    </row>
    <row r="494" spans="1:34" ht="15.75" customHeight="1" x14ac:dyDescent="0.25">
      <c r="A494" s="1"/>
      <c r="C494" s="3"/>
      <c r="D494" s="2"/>
      <c r="E494" s="2"/>
      <c r="F494" s="2"/>
      <c r="G494" s="2"/>
      <c r="H494" s="2"/>
      <c r="I494" s="17"/>
      <c r="J494" s="2"/>
      <c r="K494" s="2"/>
      <c r="L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D494" s="17"/>
      <c r="AF494" s="17"/>
      <c r="AG494" s="17"/>
      <c r="AH494" s="17"/>
    </row>
    <row r="495" spans="1:34" ht="15.75" customHeight="1" x14ac:dyDescent="0.25">
      <c r="A495" s="1"/>
      <c r="C495" s="3"/>
      <c r="D495" s="2"/>
      <c r="E495" s="2"/>
      <c r="F495" s="2"/>
      <c r="G495" s="2"/>
      <c r="H495" s="2"/>
      <c r="I495" s="17"/>
      <c r="J495" s="2"/>
      <c r="K495" s="2"/>
      <c r="L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D495" s="17"/>
      <c r="AF495" s="17"/>
      <c r="AG495" s="17"/>
      <c r="AH495" s="17"/>
    </row>
    <row r="496" spans="1:34" ht="15.75" customHeight="1" x14ac:dyDescent="0.25">
      <c r="A496" s="1"/>
      <c r="C496" s="3"/>
      <c r="D496" s="2"/>
      <c r="E496" s="2"/>
      <c r="F496" s="2"/>
      <c r="G496" s="2"/>
      <c r="H496" s="2"/>
      <c r="I496" s="17"/>
      <c r="J496" s="2"/>
      <c r="K496" s="2"/>
      <c r="L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D496" s="17"/>
      <c r="AF496" s="17"/>
      <c r="AG496" s="17"/>
      <c r="AH496" s="17"/>
    </row>
    <row r="497" spans="1:34" ht="15.75" customHeight="1" x14ac:dyDescent="0.25">
      <c r="A497" s="1"/>
      <c r="C497" s="3"/>
      <c r="D497" s="2"/>
      <c r="E497" s="2"/>
      <c r="F497" s="2"/>
      <c r="G497" s="2"/>
      <c r="H497" s="2"/>
      <c r="I497" s="17"/>
      <c r="J497" s="2"/>
      <c r="K497" s="2"/>
      <c r="L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D497" s="17"/>
      <c r="AF497" s="17"/>
      <c r="AG497" s="17"/>
      <c r="AH497" s="17"/>
    </row>
    <row r="498" spans="1:34" ht="15.75" customHeight="1" x14ac:dyDescent="0.25">
      <c r="A498" s="1"/>
      <c r="C498" s="3"/>
      <c r="D498" s="2"/>
      <c r="E498" s="2"/>
      <c r="F498" s="2"/>
      <c r="G498" s="2"/>
      <c r="H498" s="2"/>
      <c r="I498" s="17"/>
      <c r="J498" s="2"/>
      <c r="K498" s="2"/>
      <c r="L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D498" s="17"/>
      <c r="AF498" s="17"/>
      <c r="AG498" s="17"/>
      <c r="AH498" s="17"/>
    </row>
    <row r="499" spans="1:34" ht="15.75" customHeight="1" x14ac:dyDescent="0.25">
      <c r="A499" s="1"/>
      <c r="C499" s="3"/>
      <c r="D499" s="2"/>
      <c r="E499" s="2"/>
      <c r="F499" s="2"/>
      <c r="G499" s="2"/>
      <c r="H499" s="2"/>
      <c r="I499" s="17"/>
      <c r="J499" s="2"/>
      <c r="K499" s="2"/>
      <c r="L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D499" s="17"/>
      <c r="AF499" s="17"/>
      <c r="AG499" s="17"/>
      <c r="AH499" s="17"/>
    </row>
    <row r="500" spans="1:34" ht="15.75" customHeight="1" x14ac:dyDescent="0.25">
      <c r="A500" s="1"/>
      <c r="C500" s="3"/>
      <c r="D500" s="2"/>
      <c r="E500" s="2"/>
      <c r="F500" s="2"/>
      <c r="G500" s="2"/>
      <c r="H500" s="2"/>
      <c r="I500" s="17"/>
      <c r="J500" s="2"/>
      <c r="K500" s="2"/>
      <c r="L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D500" s="17"/>
      <c r="AF500" s="17"/>
      <c r="AG500" s="17"/>
      <c r="AH500" s="17"/>
    </row>
    <row r="501" spans="1:34" ht="15.75" customHeight="1" x14ac:dyDescent="0.25">
      <c r="A501" s="1"/>
      <c r="C501" s="3"/>
      <c r="D501" s="2"/>
      <c r="E501" s="2"/>
      <c r="F501" s="2"/>
      <c r="G501" s="2"/>
      <c r="H501" s="2"/>
      <c r="I501" s="17"/>
      <c r="J501" s="2"/>
      <c r="K501" s="2"/>
      <c r="L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D501" s="17"/>
      <c r="AF501" s="17"/>
      <c r="AG501" s="17"/>
      <c r="AH501" s="17"/>
    </row>
    <row r="502" spans="1:34" ht="15.75" customHeight="1" x14ac:dyDescent="0.25">
      <c r="A502" s="1"/>
      <c r="C502" s="3"/>
      <c r="D502" s="2"/>
      <c r="E502" s="2"/>
      <c r="F502" s="2"/>
      <c r="G502" s="2"/>
      <c r="H502" s="2"/>
      <c r="I502" s="17"/>
      <c r="J502" s="2"/>
      <c r="K502" s="2"/>
      <c r="L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D502" s="17"/>
      <c r="AF502" s="17"/>
      <c r="AG502" s="17"/>
      <c r="AH502" s="17"/>
    </row>
    <row r="503" spans="1:34" ht="15.75" customHeight="1" x14ac:dyDescent="0.25">
      <c r="A503" s="1"/>
      <c r="C503" s="3"/>
      <c r="D503" s="2"/>
      <c r="E503" s="2"/>
      <c r="F503" s="2"/>
      <c r="G503" s="2"/>
      <c r="H503" s="2"/>
      <c r="I503" s="17"/>
      <c r="J503" s="2"/>
      <c r="K503" s="2"/>
      <c r="L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D503" s="17"/>
      <c r="AF503" s="17"/>
      <c r="AG503" s="17"/>
      <c r="AH503" s="17"/>
    </row>
    <row r="504" spans="1:34" ht="15.75" customHeight="1" x14ac:dyDescent="0.25">
      <c r="A504" s="1"/>
      <c r="C504" s="3"/>
      <c r="D504" s="2"/>
      <c r="E504" s="2"/>
      <c r="F504" s="2"/>
      <c r="G504" s="2"/>
      <c r="H504" s="2"/>
      <c r="I504" s="17"/>
      <c r="J504" s="2"/>
      <c r="K504" s="2"/>
      <c r="L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D504" s="17"/>
      <c r="AF504" s="17"/>
      <c r="AG504" s="17"/>
      <c r="AH504" s="17"/>
    </row>
    <row r="505" spans="1:34" ht="15.75" customHeight="1" x14ac:dyDescent="0.25">
      <c r="A505" s="1"/>
      <c r="C505" s="3"/>
      <c r="D505" s="2"/>
      <c r="E505" s="2"/>
      <c r="F505" s="2"/>
      <c r="G505" s="2"/>
      <c r="H505" s="2"/>
      <c r="I505" s="17"/>
      <c r="J505" s="2"/>
      <c r="K505" s="2"/>
      <c r="L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D505" s="17"/>
      <c r="AF505" s="17"/>
      <c r="AG505" s="17"/>
      <c r="AH505" s="17"/>
    </row>
    <row r="506" spans="1:34" ht="15.75" customHeight="1" x14ac:dyDescent="0.25">
      <c r="A506" s="1"/>
      <c r="C506" s="3"/>
      <c r="D506" s="2"/>
      <c r="E506" s="2"/>
      <c r="F506" s="2"/>
      <c r="G506" s="2"/>
      <c r="H506" s="2"/>
      <c r="I506" s="17"/>
      <c r="J506" s="2"/>
      <c r="K506" s="2"/>
      <c r="L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D506" s="17"/>
      <c r="AF506" s="17"/>
      <c r="AG506" s="17"/>
      <c r="AH506" s="17"/>
    </row>
    <row r="507" spans="1:34" ht="15.75" customHeight="1" x14ac:dyDescent="0.25">
      <c r="A507" s="1"/>
      <c r="C507" s="3"/>
      <c r="D507" s="2"/>
      <c r="E507" s="2"/>
      <c r="F507" s="2"/>
      <c r="G507" s="2"/>
      <c r="H507" s="2"/>
      <c r="I507" s="17"/>
      <c r="J507" s="2"/>
      <c r="K507" s="2"/>
      <c r="L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D507" s="17"/>
      <c r="AF507" s="17"/>
      <c r="AG507" s="17"/>
      <c r="AH507" s="17"/>
    </row>
    <row r="508" spans="1:34" ht="15.75" customHeight="1" x14ac:dyDescent="0.25">
      <c r="A508" s="1"/>
      <c r="C508" s="3"/>
      <c r="D508" s="2"/>
      <c r="E508" s="2"/>
      <c r="F508" s="2"/>
      <c r="G508" s="2"/>
      <c r="H508" s="2"/>
      <c r="I508" s="17"/>
      <c r="J508" s="2"/>
      <c r="K508" s="2"/>
      <c r="L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D508" s="17"/>
      <c r="AF508" s="17"/>
      <c r="AG508" s="17"/>
      <c r="AH508" s="17"/>
    </row>
    <row r="509" spans="1:34" ht="15.75" customHeight="1" x14ac:dyDescent="0.25">
      <c r="A509" s="1"/>
      <c r="C509" s="3"/>
      <c r="D509" s="2"/>
      <c r="E509" s="2"/>
      <c r="F509" s="2"/>
      <c r="G509" s="2"/>
      <c r="H509" s="2"/>
      <c r="I509" s="17"/>
      <c r="J509" s="2"/>
      <c r="K509" s="2"/>
      <c r="L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D509" s="17"/>
      <c r="AF509" s="17"/>
      <c r="AG509" s="17"/>
      <c r="AH509" s="17"/>
    </row>
    <row r="510" spans="1:34" ht="15.75" customHeight="1" x14ac:dyDescent="0.25">
      <c r="A510" s="1"/>
      <c r="C510" s="3"/>
      <c r="D510" s="2"/>
      <c r="E510" s="2"/>
      <c r="F510" s="2"/>
      <c r="G510" s="2"/>
      <c r="H510" s="2"/>
      <c r="I510" s="17"/>
      <c r="J510" s="2"/>
      <c r="K510" s="2"/>
      <c r="L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D510" s="17"/>
      <c r="AF510" s="17"/>
      <c r="AG510" s="17"/>
      <c r="AH510" s="17"/>
    </row>
    <row r="511" spans="1:34" ht="15.75" customHeight="1" x14ac:dyDescent="0.25">
      <c r="A511" s="1"/>
      <c r="C511" s="3"/>
      <c r="D511" s="2"/>
      <c r="E511" s="2"/>
      <c r="F511" s="2"/>
      <c r="G511" s="2"/>
      <c r="H511" s="2"/>
      <c r="I511" s="17"/>
      <c r="J511" s="2"/>
      <c r="K511" s="2"/>
      <c r="L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D511" s="17"/>
      <c r="AF511" s="17"/>
      <c r="AG511" s="17"/>
      <c r="AH511" s="17"/>
    </row>
    <row r="512" spans="1:34" ht="15.75" customHeight="1" x14ac:dyDescent="0.25">
      <c r="A512" s="1"/>
      <c r="C512" s="3"/>
      <c r="D512" s="2"/>
      <c r="E512" s="2"/>
      <c r="F512" s="2"/>
      <c r="G512" s="2"/>
      <c r="H512" s="2"/>
      <c r="I512" s="17"/>
      <c r="J512" s="2"/>
      <c r="K512" s="2"/>
      <c r="L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D512" s="17"/>
      <c r="AF512" s="17"/>
      <c r="AG512" s="17"/>
      <c r="AH512" s="17"/>
    </row>
    <row r="513" spans="1:34" ht="15.75" customHeight="1" x14ac:dyDescent="0.25">
      <c r="A513" s="1"/>
      <c r="C513" s="3"/>
      <c r="D513" s="2"/>
      <c r="E513" s="2"/>
      <c r="F513" s="2"/>
      <c r="G513" s="2"/>
      <c r="H513" s="2"/>
      <c r="I513" s="17"/>
      <c r="J513" s="2"/>
      <c r="K513" s="2"/>
      <c r="L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D513" s="17"/>
      <c r="AF513" s="17"/>
      <c r="AG513" s="17"/>
      <c r="AH513" s="17"/>
    </row>
    <row r="514" spans="1:34" ht="15.75" customHeight="1" x14ac:dyDescent="0.25">
      <c r="A514" s="1"/>
      <c r="C514" s="3"/>
      <c r="D514" s="2"/>
      <c r="E514" s="2"/>
      <c r="F514" s="2"/>
      <c r="G514" s="2"/>
      <c r="H514" s="2"/>
      <c r="I514" s="17"/>
      <c r="J514" s="2"/>
      <c r="K514" s="2"/>
      <c r="L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D514" s="17"/>
      <c r="AF514" s="17"/>
      <c r="AG514" s="17"/>
      <c r="AH514" s="17"/>
    </row>
    <row r="515" spans="1:34" ht="15.75" customHeight="1" x14ac:dyDescent="0.25">
      <c r="A515" s="1"/>
      <c r="C515" s="3"/>
      <c r="D515" s="2"/>
      <c r="E515" s="2"/>
      <c r="F515" s="2"/>
      <c r="G515" s="2"/>
      <c r="H515" s="2"/>
      <c r="I515" s="17"/>
      <c r="J515" s="2"/>
      <c r="K515" s="2"/>
      <c r="L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D515" s="17"/>
      <c r="AF515" s="17"/>
      <c r="AG515" s="17"/>
      <c r="AH515" s="17"/>
    </row>
    <row r="516" spans="1:34" ht="15.75" customHeight="1" x14ac:dyDescent="0.25">
      <c r="A516" s="1"/>
      <c r="C516" s="3"/>
      <c r="D516" s="2"/>
      <c r="E516" s="2"/>
      <c r="F516" s="2"/>
      <c r="G516" s="2"/>
      <c r="H516" s="2"/>
      <c r="I516" s="17"/>
      <c r="J516" s="2"/>
      <c r="K516" s="2"/>
      <c r="L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D516" s="17"/>
      <c r="AF516" s="17"/>
      <c r="AG516" s="17"/>
      <c r="AH516" s="17"/>
    </row>
    <row r="517" spans="1:34" ht="15.75" customHeight="1" x14ac:dyDescent="0.25">
      <c r="A517" s="1"/>
      <c r="C517" s="3"/>
      <c r="D517" s="2"/>
      <c r="E517" s="2"/>
      <c r="F517" s="2"/>
      <c r="G517" s="2"/>
      <c r="H517" s="2"/>
      <c r="I517" s="17"/>
      <c r="J517" s="2"/>
      <c r="K517" s="2"/>
      <c r="L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D517" s="17"/>
      <c r="AF517" s="17"/>
      <c r="AG517" s="17"/>
      <c r="AH517" s="17"/>
    </row>
    <row r="518" spans="1:34" ht="15.75" customHeight="1" x14ac:dyDescent="0.25">
      <c r="A518" s="1"/>
      <c r="C518" s="3"/>
      <c r="D518" s="2"/>
      <c r="E518" s="2"/>
      <c r="F518" s="2"/>
      <c r="G518" s="2"/>
      <c r="H518" s="2"/>
      <c r="I518" s="17"/>
      <c r="J518" s="2"/>
      <c r="K518" s="2"/>
      <c r="L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D518" s="17"/>
      <c r="AF518" s="17"/>
      <c r="AG518" s="17"/>
      <c r="AH518" s="17"/>
    </row>
    <row r="519" spans="1:34" ht="15.75" customHeight="1" x14ac:dyDescent="0.25">
      <c r="A519" s="1"/>
      <c r="C519" s="3"/>
      <c r="D519" s="2"/>
      <c r="E519" s="2"/>
      <c r="F519" s="2"/>
      <c r="G519" s="2"/>
      <c r="H519" s="2"/>
      <c r="I519" s="17"/>
      <c r="J519" s="2"/>
      <c r="K519" s="2"/>
      <c r="L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D519" s="17"/>
      <c r="AF519" s="17"/>
      <c r="AG519" s="17"/>
      <c r="AH519" s="17"/>
    </row>
    <row r="520" spans="1:34" ht="15.75" customHeight="1" x14ac:dyDescent="0.25">
      <c r="A520" s="1"/>
      <c r="C520" s="3"/>
      <c r="D520" s="2"/>
      <c r="E520" s="2"/>
      <c r="F520" s="2"/>
      <c r="G520" s="2"/>
      <c r="H520" s="2"/>
      <c r="I520" s="17"/>
      <c r="J520" s="2"/>
      <c r="K520" s="2"/>
      <c r="L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D520" s="17"/>
      <c r="AF520" s="17"/>
      <c r="AG520" s="17"/>
      <c r="AH520" s="17"/>
    </row>
    <row r="521" spans="1:34" ht="15.75" customHeight="1" x14ac:dyDescent="0.25">
      <c r="A521" s="1"/>
      <c r="C521" s="3"/>
      <c r="D521" s="2"/>
      <c r="E521" s="2"/>
      <c r="F521" s="2"/>
      <c r="G521" s="2"/>
      <c r="H521" s="2"/>
      <c r="I521" s="17"/>
      <c r="J521" s="2"/>
      <c r="K521" s="2"/>
      <c r="L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D521" s="17"/>
      <c r="AF521" s="17"/>
      <c r="AG521" s="17"/>
      <c r="AH521" s="17"/>
    </row>
    <row r="522" spans="1:34" ht="15.75" customHeight="1" x14ac:dyDescent="0.25">
      <c r="A522" s="1"/>
      <c r="C522" s="3"/>
      <c r="D522" s="2"/>
      <c r="E522" s="2"/>
      <c r="F522" s="2"/>
      <c r="G522" s="2"/>
      <c r="H522" s="2"/>
      <c r="I522" s="17"/>
      <c r="J522" s="2"/>
      <c r="K522" s="2"/>
      <c r="L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D522" s="17"/>
      <c r="AF522" s="17"/>
      <c r="AG522" s="17"/>
      <c r="AH522" s="17"/>
    </row>
    <row r="523" spans="1:34" ht="15.75" customHeight="1" x14ac:dyDescent="0.25">
      <c r="A523" s="1"/>
      <c r="C523" s="3"/>
      <c r="D523" s="2"/>
      <c r="E523" s="2"/>
      <c r="F523" s="2"/>
      <c r="G523" s="2"/>
      <c r="H523" s="2"/>
      <c r="I523" s="17"/>
      <c r="J523" s="2"/>
      <c r="K523" s="2"/>
      <c r="L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D523" s="17"/>
      <c r="AF523" s="17"/>
      <c r="AG523" s="17"/>
      <c r="AH523" s="17"/>
    </row>
    <row r="524" spans="1:34" ht="15.75" customHeight="1" x14ac:dyDescent="0.25">
      <c r="A524" s="1"/>
      <c r="C524" s="3"/>
      <c r="D524" s="2"/>
      <c r="E524" s="2"/>
      <c r="F524" s="2"/>
      <c r="G524" s="2"/>
      <c r="H524" s="2"/>
      <c r="I524" s="17"/>
      <c r="J524" s="2"/>
      <c r="K524" s="2"/>
      <c r="L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D524" s="17"/>
      <c r="AF524" s="17"/>
      <c r="AG524" s="17"/>
      <c r="AH524" s="17"/>
    </row>
    <row r="525" spans="1:34" ht="15.75" customHeight="1" x14ac:dyDescent="0.25">
      <c r="A525" s="1"/>
      <c r="C525" s="3"/>
      <c r="D525" s="2"/>
      <c r="E525" s="2"/>
      <c r="F525" s="2"/>
      <c r="G525" s="2"/>
      <c r="H525" s="2"/>
      <c r="I525" s="17"/>
      <c r="J525" s="2"/>
      <c r="K525" s="2"/>
      <c r="L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D525" s="17"/>
      <c r="AF525" s="17"/>
      <c r="AG525" s="17"/>
      <c r="AH525" s="17"/>
    </row>
    <row r="526" spans="1:34" ht="15.75" customHeight="1" x14ac:dyDescent="0.25">
      <c r="A526" s="1"/>
      <c r="C526" s="3"/>
      <c r="D526" s="2"/>
      <c r="E526" s="2"/>
      <c r="F526" s="2"/>
      <c r="G526" s="2"/>
      <c r="H526" s="2"/>
      <c r="I526" s="17"/>
      <c r="J526" s="2"/>
      <c r="K526" s="2"/>
      <c r="L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D526" s="17"/>
      <c r="AF526" s="17"/>
      <c r="AG526" s="17"/>
      <c r="AH526" s="17"/>
    </row>
    <row r="527" spans="1:34" ht="15.75" customHeight="1" x14ac:dyDescent="0.25">
      <c r="A527" s="1"/>
      <c r="C527" s="3"/>
      <c r="D527" s="2"/>
      <c r="E527" s="2"/>
      <c r="F527" s="2"/>
      <c r="G527" s="2"/>
      <c r="H527" s="2"/>
      <c r="I527" s="17"/>
      <c r="J527" s="2"/>
      <c r="K527" s="2"/>
      <c r="L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D527" s="17"/>
      <c r="AF527" s="17"/>
      <c r="AG527" s="17"/>
      <c r="AH527" s="17"/>
    </row>
    <row r="528" spans="1:34" ht="15.75" customHeight="1" x14ac:dyDescent="0.25">
      <c r="A528" s="1"/>
      <c r="C528" s="3"/>
      <c r="D528" s="2"/>
      <c r="E528" s="2"/>
      <c r="F528" s="2"/>
      <c r="G528" s="2"/>
      <c r="H528" s="2"/>
      <c r="I528" s="17"/>
      <c r="J528" s="2"/>
      <c r="K528" s="2"/>
      <c r="L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D528" s="17"/>
      <c r="AF528" s="17"/>
      <c r="AG528" s="17"/>
      <c r="AH528" s="17"/>
    </row>
    <row r="529" spans="1:34" ht="15.75" customHeight="1" x14ac:dyDescent="0.25">
      <c r="A529" s="1"/>
      <c r="C529" s="3"/>
      <c r="D529" s="2"/>
      <c r="E529" s="2"/>
      <c r="F529" s="2"/>
      <c r="G529" s="2"/>
      <c r="H529" s="2"/>
      <c r="I529" s="17"/>
      <c r="J529" s="2"/>
      <c r="K529" s="2"/>
      <c r="L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D529" s="17"/>
      <c r="AF529" s="17"/>
      <c r="AG529" s="17"/>
      <c r="AH529" s="17"/>
    </row>
    <row r="530" spans="1:34" ht="15.75" customHeight="1" x14ac:dyDescent="0.25">
      <c r="A530" s="1"/>
      <c r="C530" s="3"/>
      <c r="D530" s="2"/>
      <c r="E530" s="2"/>
      <c r="F530" s="2"/>
      <c r="G530" s="2"/>
      <c r="H530" s="2"/>
      <c r="I530" s="17"/>
      <c r="J530" s="2"/>
      <c r="K530" s="2"/>
      <c r="L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D530" s="17"/>
      <c r="AF530" s="17"/>
      <c r="AG530" s="17"/>
      <c r="AH530" s="17"/>
    </row>
    <row r="531" spans="1:34" ht="15.75" customHeight="1" x14ac:dyDescent="0.25">
      <c r="A531" s="1"/>
      <c r="C531" s="3"/>
      <c r="D531" s="2"/>
      <c r="E531" s="2"/>
      <c r="F531" s="2"/>
      <c r="G531" s="2"/>
      <c r="H531" s="2"/>
      <c r="I531" s="17"/>
      <c r="J531" s="2"/>
      <c r="K531" s="2"/>
      <c r="L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D531" s="17"/>
      <c r="AF531" s="17"/>
      <c r="AG531" s="17"/>
      <c r="AH531" s="17"/>
    </row>
    <row r="532" spans="1:34" ht="15.75" customHeight="1" x14ac:dyDescent="0.25">
      <c r="A532" s="1"/>
      <c r="C532" s="3"/>
      <c r="D532" s="2"/>
      <c r="E532" s="2"/>
      <c r="F532" s="2"/>
      <c r="G532" s="2"/>
      <c r="H532" s="2"/>
      <c r="I532" s="17"/>
      <c r="J532" s="2"/>
      <c r="K532" s="2"/>
      <c r="L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D532" s="17"/>
      <c r="AF532" s="17"/>
      <c r="AG532" s="17"/>
      <c r="AH532" s="17"/>
    </row>
    <row r="533" spans="1:34" ht="15.75" customHeight="1" x14ac:dyDescent="0.25">
      <c r="A533" s="1"/>
      <c r="C533" s="3"/>
      <c r="D533" s="2"/>
      <c r="E533" s="2"/>
      <c r="F533" s="2"/>
      <c r="G533" s="2"/>
      <c r="H533" s="2"/>
      <c r="I533" s="17"/>
      <c r="J533" s="2"/>
      <c r="K533" s="2"/>
      <c r="L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D533" s="17"/>
      <c r="AF533" s="17"/>
      <c r="AG533" s="17"/>
      <c r="AH533" s="17"/>
    </row>
    <row r="534" spans="1:34" ht="15.75" customHeight="1" x14ac:dyDescent="0.25">
      <c r="A534" s="1"/>
      <c r="C534" s="3"/>
      <c r="D534" s="2"/>
      <c r="E534" s="2"/>
      <c r="F534" s="2"/>
      <c r="G534" s="2"/>
      <c r="H534" s="2"/>
      <c r="I534" s="17"/>
      <c r="J534" s="2"/>
      <c r="K534" s="2"/>
      <c r="L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D534" s="17"/>
      <c r="AF534" s="17"/>
      <c r="AG534" s="17"/>
      <c r="AH534" s="17"/>
    </row>
    <row r="535" spans="1:34" ht="15.75" customHeight="1" x14ac:dyDescent="0.25">
      <c r="A535" s="1"/>
      <c r="C535" s="3"/>
      <c r="D535" s="2"/>
      <c r="E535" s="2"/>
      <c r="F535" s="2"/>
      <c r="G535" s="2"/>
      <c r="H535" s="2"/>
      <c r="I535" s="17"/>
      <c r="J535" s="2"/>
      <c r="K535" s="2"/>
      <c r="L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D535" s="17"/>
      <c r="AF535" s="17"/>
      <c r="AG535" s="17"/>
      <c r="AH535" s="17"/>
    </row>
    <row r="536" spans="1:34" ht="15.75" customHeight="1" x14ac:dyDescent="0.25">
      <c r="A536" s="1"/>
      <c r="C536" s="3"/>
      <c r="D536" s="2"/>
      <c r="E536" s="2"/>
      <c r="F536" s="2"/>
      <c r="G536" s="2"/>
      <c r="H536" s="2"/>
      <c r="I536" s="17"/>
      <c r="J536" s="2"/>
      <c r="K536" s="2"/>
      <c r="L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D536" s="17"/>
      <c r="AF536" s="17"/>
      <c r="AG536" s="17"/>
      <c r="AH536" s="17"/>
    </row>
    <row r="537" spans="1:34" ht="15.75" customHeight="1" x14ac:dyDescent="0.25">
      <c r="A537" s="1"/>
      <c r="C537" s="3"/>
      <c r="D537" s="2"/>
      <c r="E537" s="2"/>
      <c r="F537" s="2"/>
      <c r="G537" s="2"/>
      <c r="H537" s="2"/>
      <c r="I537" s="17"/>
      <c r="J537" s="2"/>
      <c r="K537" s="2"/>
      <c r="L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D537" s="17"/>
      <c r="AF537" s="17"/>
      <c r="AG537" s="17"/>
      <c r="AH537" s="17"/>
    </row>
    <row r="538" spans="1:34" ht="15.75" customHeight="1" x14ac:dyDescent="0.25">
      <c r="A538" s="1"/>
      <c r="C538" s="3"/>
      <c r="D538" s="2"/>
      <c r="E538" s="2"/>
      <c r="F538" s="2"/>
      <c r="G538" s="2"/>
      <c r="H538" s="2"/>
      <c r="I538" s="17"/>
      <c r="J538" s="2"/>
      <c r="K538" s="2"/>
      <c r="L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D538" s="17"/>
      <c r="AF538" s="17"/>
      <c r="AG538" s="17"/>
      <c r="AH538" s="17"/>
    </row>
    <row r="539" spans="1:34" ht="15.75" customHeight="1" x14ac:dyDescent="0.25">
      <c r="A539" s="1"/>
      <c r="C539" s="3"/>
      <c r="D539" s="2"/>
      <c r="E539" s="2"/>
      <c r="F539" s="2"/>
      <c r="G539" s="2"/>
      <c r="H539" s="2"/>
      <c r="I539" s="17"/>
      <c r="J539" s="2"/>
      <c r="K539" s="2"/>
      <c r="L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D539" s="17"/>
      <c r="AF539" s="17"/>
      <c r="AG539" s="17"/>
      <c r="AH539" s="17"/>
    </row>
    <row r="540" spans="1:34" ht="15.75" customHeight="1" x14ac:dyDescent="0.25">
      <c r="A540" s="1"/>
      <c r="C540" s="3"/>
      <c r="D540" s="2"/>
      <c r="E540" s="2"/>
      <c r="F540" s="2"/>
      <c r="G540" s="2"/>
      <c r="H540" s="2"/>
      <c r="I540" s="17"/>
      <c r="J540" s="2"/>
      <c r="K540" s="2"/>
      <c r="L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D540" s="17"/>
      <c r="AF540" s="17"/>
      <c r="AG540" s="17"/>
      <c r="AH540" s="17"/>
    </row>
    <row r="541" spans="1:34" ht="15.75" customHeight="1" x14ac:dyDescent="0.25">
      <c r="A541" s="1"/>
      <c r="C541" s="3"/>
      <c r="D541" s="2"/>
      <c r="E541" s="2"/>
      <c r="F541" s="2"/>
      <c r="G541" s="2"/>
      <c r="H541" s="2"/>
      <c r="I541" s="17"/>
      <c r="J541" s="2"/>
      <c r="K541" s="2"/>
      <c r="L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D541" s="17"/>
      <c r="AF541" s="17"/>
      <c r="AG541" s="17"/>
      <c r="AH541" s="17"/>
    </row>
    <row r="542" spans="1:34" ht="15.75" customHeight="1" x14ac:dyDescent="0.25">
      <c r="A542" s="1"/>
      <c r="C542" s="3"/>
      <c r="D542" s="2"/>
      <c r="E542" s="2"/>
      <c r="F542" s="2"/>
      <c r="G542" s="2"/>
      <c r="H542" s="2"/>
      <c r="I542" s="17"/>
      <c r="J542" s="2"/>
      <c r="K542" s="2"/>
      <c r="L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D542" s="17"/>
      <c r="AF542" s="17"/>
      <c r="AG542" s="17"/>
      <c r="AH542" s="17"/>
    </row>
    <row r="543" spans="1:34" ht="15.75" customHeight="1" x14ac:dyDescent="0.25">
      <c r="A543" s="1"/>
      <c r="C543" s="3"/>
      <c r="D543" s="2"/>
      <c r="E543" s="2"/>
      <c r="F543" s="2"/>
      <c r="G543" s="2"/>
      <c r="H543" s="2"/>
      <c r="I543" s="17"/>
      <c r="J543" s="2"/>
      <c r="K543" s="2"/>
      <c r="L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D543" s="17"/>
      <c r="AF543" s="17"/>
      <c r="AG543" s="17"/>
      <c r="AH543" s="17"/>
    </row>
    <row r="544" spans="1:34" ht="15.75" customHeight="1" x14ac:dyDescent="0.25">
      <c r="A544" s="1"/>
      <c r="C544" s="3"/>
      <c r="D544" s="2"/>
      <c r="E544" s="2"/>
      <c r="F544" s="2"/>
      <c r="G544" s="2"/>
      <c r="H544" s="2"/>
      <c r="I544" s="17"/>
      <c r="J544" s="2"/>
      <c r="K544" s="2"/>
      <c r="L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D544" s="17"/>
      <c r="AF544" s="17"/>
      <c r="AG544" s="17"/>
      <c r="AH544" s="17"/>
    </row>
    <row r="545" spans="1:34" ht="15.75" customHeight="1" x14ac:dyDescent="0.25">
      <c r="A545" s="1"/>
      <c r="C545" s="3"/>
      <c r="D545" s="2"/>
      <c r="E545" s="2"/>
      <c r="F545" s="2"/>
      <c r="G545" s="2"/>
      <c r="H545" s="2"/>
      <c r="I545" s="17"/>
      <c r="J545" s="2"/>
      <c r="K545" s="2"/>
      <c r="L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D545" s="17"/>
      <c r="AF545" s="17"/>
      <c r="AG545" s="17"/>
      <c r="AH545" s="17"/>
    </row>
    <row r="546" spans="1:34" ht="15.75" customHeight="1" x14ac:dyDescent="0.25">
      <c r="A546" s="1"/>
      <c r="C546" s="3"/>
      <c r="D546" s="2"/>
      <c r="E546" s="2"/>
      <c r="F546" s="2"/>
      <c r="G546" s="2"/>
      <c r="H546" s="2"/>
      <c r="I546" s="17"/>
      <c r="J546" s="2"/>
      <c r="K546" s="2"/>
      <c r="L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D546" s="17"/>
      <c r="AF546" s="17"/>
      <c r="AG546" s="17"/>
      <c r="AH546" s="17"/>
    </row>
    <row r="547" spans="1:34" ht="15.75" customHeight="1" x14ac:dyDescent="0.25">
      <c r="A547" s="1"/>
      <c r="C547" s="3"/>
      <c r="D547" s="2"/>
      <c r="E547" s="2"/>
      <c r="F547" s="2"/>
      <c r="G547" s="2"/>
      <c r="H547" s="2"/>
      <c r="I547" s="17"/>
      <c r="J547" s="2"/>
      <c r="K547" s="2"/>
      <c r="L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D547" s="17"/>
      <c r="AF547" s="17"/>
      <c r="AG547" s="17"/>
      <c r="AH547" s="17"/>
    </row>
    <row r="548" spans="1:34" ht="15.75" customHeight="1" x14ac:dyDescent="0.25">
      <c r="A548" s="1"/>
      <c r="C548" s="3"/>
      <c r="D548" s="2"/>
      <c r="E548" s="2"/>
      <c r="F548" s="2"/>
      <c r="G548" s="2"/>
      <c r="H548" s="2"/>
      <c r="I548" s="17"/>
      <c r="J548" s="2"/>
      <c r="K548" s="2"/>
      <c r="L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D548" s="17"/>
      <c r="AF548" s="17"/>
      <c r="AG548" s="17"/>
      <c r="AH548" s="17"/>
    </row>
    <row r="549" spans="1:34" ht="15.75" customHeight="1" x14ac:dyDescent="0.25">
      <c r="A549" s="1"/>
      <c r="C549" s="3"/>
      <c r="D549" s="2"/>
      <c r="E549" s="2"/>
      <c r="F549" s="2"/>
      <c r="G549" s="2"/>
      <c r="H549" s="2"/>
      <c r="I549" s="17"/>
      <c r="J549" s="2"/>
      <c r="K549" s="2"/>
      <c r="L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D549" s="17"/>
      <c r="AF549" s="17"/>
      <c r="AG549" s="17"/>
      <c r="AH549" s="17"/>
    </row>
    <row r="550" spans="1:34" ht="15.75" customHeight="1" x14ac:dyDescent="0.25">
      <c r="A550" s="1"/>
      <c r="C550" s="3"/>
      <c r="D550" s="2"/>
      <c r="E550" s="2"/>
      <c r="F550" s="2"/>
      <c r="G550" s="2"/>
      <c r="H550" s="2"/>
      <c r="I550" s="17"/>
      <c r="J550" s="2"/>
      <c r="K550" s="2"/>
      <c r="L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D550" s="17"/>
      <c r="AF550" s="17"/>
      <c r="AG550" s="17"/>
      <c r="AH550" s="17"/>
    </row>
    <row r="551" spans="1:34" ht="15.75" customHeight="1" x14ac:dyDescent="0.25">
      <c r="A551" s="1"/>
      <c r="C551" s="3"/>
      <c r="D551" s="2"/>
      <c r="E551" s="2"/>
      <c r="F551" s="2"/>
      <c r="G551" s="2"/>
      <c r="H551" s="2"/>
      <c r="I551" s="17"/>
      <c r="J551" s="2"/>
      <c r="K551" s="2"/>
      <c r="L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D551" s="17"/>
      <c r="AF551" s="17"/>
      <c r="AG551" s="17"/>
      <c r="AH551" s="17"/>
    </row>
    <row r="552" spans="1:34" ht="15.75" customHeight="1" x14ac:dyDescent="0.25">
      <c r="A552" s="1"/>
      <c r="C552" s="3"/>
      <c r="D552" s="2"/>
      <c r="E552" s="2"/>
      <c r="F552" s="2"/>
      <c r="G552" s="2"/>
      <c r="H552" s="2"/>
      <c r="I552" s="17"/>
      <c r="J552" s="2"/>
      <c r="K552" s="2"/>
      <c r="L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D552" s="17"/>
      <c r="AF552" s="17"/>
      <c r="AG552" s="17"/>
      <c r="AH552" s="17"/>
    </row>
    <row r="553" spans="1:34" ht="15.75" customHeight="1" x14ac:dyDescent="0.25">
      <c r="A553" s="1"/>
      <c r="C553" s="3"/>
      <c r="D553" s="2"/>
      <c r="E553" s="2"/>
      <c r="F553" s="2"/>
      <c r="G553" s="2"/>
      <c r="H553" s="2"/>
      <c r="I553" s="17"/>
      <c r="J553" s="2"/>
      <c r="K553" s="2"/>
      <c r="L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D553" s="17"/>
      <c r="AF553" s="17"/>
      <c r="AG553" s="17"/>
      <c r="AH553" s="17"/>
    </row>
    <row r="554" spans="1:34" ht="15.75" customHeight="1" x14ac:dyDescent="0.25">
      <c r="A554" s="1"/>
      <c r="C554" s="3"/>
      <c r="D554" s="2"/>
      <c r="E554" s="2"/>
      <c r="F554" s="2"/>
      <c r="G554" s="2"/>
      <c r="H554" s="2"/>
      <c r="I554" s="17"/>
      <c r="J554" s="2"/>
      <c r="K554" s="2"/>
      <c r="L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D554" s="17"/>
      <c r="AF554" s="17"/>
      <c r="AG554" s="17"/>
      <c r="AH554" s="17"/>
    </row>
    <row r="555" spans="1:34" ht="15.75" customHeight="1" x14ac:dyDescent="0.25">
      <c r="A555" s="1"/>
      <c r="C555" s="3"/>
      <c r="D555" s="2"/>
      <c r="E555" s="2"/>
      <c r="F555" s="2"/>
      <c r="G555" s="2"/>
      <c r="H555" s="2"/>
      <c r="I555" s="17"/>
      <c r="J555" s="2"/>
      <c r="K555" s="2"/>
      <c r="L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D555" s="17"/>
      <c r="AF555" s="17"/>
      <c r="AG555" s="17"/>
      <c r="AH555" s="17"/>
    </row>
    <row r="556" spans="1:34" ht="15.75" customHeight="1" x14ac:dyDescent="0.25">
      <c r="A556" s="1"/>
      <c r="C556" s="3"/>
      <c r="D556" s="2"/>
      <c r="E556" s="2"/>
      <c r="F556" s="2"/>
      <c r="G556" s="2"/>
      <c r="H556" s="2"/>
      <c r="I556" s="17"/>
      <c r="J556" s="2"/>
      <c r="K556" s="2"/>
      <c r="L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D556" s="17"/>
      <c r="AF556" s="17"/>
      <c r="AG556" s="17"/>
      <c r="AH556" s="17"/>
    </row>
    <row r="557" spans="1:34" ht="15.75" customHeight="1" x14ac:dyDescent="0.25">
      <c r="A557" s="1"/>
      <c r="C557" s="3"/>
      <c r="D557" s="2"/>
      <c r="E557" s="2"/>
      <c r="F557" s="2"/>
      <c r="G557" s="2"/>
      <c r="H557" s="2"/>
      <c r="I557" s="17"/>
      <c r="J557" s="2"/>
      <c r="K557" s="2"/>
      <c r="L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D557" s="17"/>
      <c r="AF557" s="17"/>
      <c r="AG557" s="17"/>
      <c r="AH557" s="17"/>
    </row>
    <row r="558" spans="1:34" ht="15.75" customHeight="1" x14ac:dyDescent="0.25">
      <c r="A558" s="1"/>
      <c r="C558" s="3"/>
      <c r="D558" s="2"/>
      <c r="E558" s="2"/>
      <c r="F558" s="2"/>
      <c r="G558" s="2"/>
      <c r="H558" s="2"/>
      <c r="I558" s="17"/>
      <c r="J558" s="2"/>
      <c r="K558" s="2"/>
      <c r="L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D558" s="17"/>
      <c r="AF558" s="17"/>
      <c r="AG558" s="17"/>
      <c r="AH558" s="17"/>
    </row>
    <row r="559" spans="1:34" ht="15.75" customHeight="1" x14ac:dyDescent="0.25">
      <c r="A559" s="1"/>
      <c r="C559" s="3"/>
      <c r="D559" s="2"/>
      <c r="E559" s="2"/>
      <c r="F559" s="2"/>
      <c r="G559" s="2"/>
      <c r="H559" s="2"/>
      <c r="I559" s="17"/>
      <c r="J559" s="2"/>
      <c r="K559" s="2"/>
      <c r="L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D559" s="17"/>
      <c r="AF559" s="17"/>
      <c r="AG559" s="17"/>
      <c r="AH559" s="17"/>
    </row>
    <row r="560" spans="1:34" ht="15.75" customHeight="1" x14ac:dyDescent="0.25">
      <c r="A560" s="1"/>
      <c r="C560" s="3"/>
      <c r="D560" s="2"/>
      <c r="E560" s="2"/>
      <c r="F560" s="2"/>
      <c r="G560" s="2"/>
      <c r="H560" s="2"/>
      <c r="I560" s="17"/>
      <c r="J560" s="2"/>
      <c r="K560" s="2"/>
      <c r="L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D560" s="17"/>
      <c r="AF560" s="17"/>
      <c r="AG560" s="17"/>
      <c r="AH560" s="17"/>
    </row>
    <row r="561" spans="1:34" ht="15.75" customHeight="1" x14ac:dyDescent="0.25">
      <c r="A561" s="1"/>
      <c r="C561" s="3"/>
      <c r="D561" s="2"/>
      <c r="E561" s="2"/>
      <c r="F561" s="2"/>
      <c r="G561" s="2"/>
      <c r="H561" s="2"/>
      <c r="I561" s="17"/>
      <c r="J561" s="2"/>
      <c r="K561" s="2"/>
      <c r="L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D561" s="17"/>
      <c r="AF561" s="17"/>
      <c r="AG561" s="17"/>
      <c r="AH561" s="17"/>
    </row>
    <row r="562" spans="1:34" ht="15.75" customHeight="1" x14ac:dyDescent="0.25">
      <c r="A562" s="1"/>
      <c r="C562" s="3"/>
      <c r="D562" s="2"/>
      <c r="E562" s="2"/>
      <c r="F562" s="2"/>
      <c r="G562" s="2"/>
      <c r="H562" s="2"/>
      <c r="I562" s="17"/>
      <c r="J562" s="2"/>
      <c r="K562" s="2"/>
      <c r="L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D562" s="17"/>
      <c r="AF562" s="17"/>
      <c r="AG562" s="17"/>
      <c r="AH562" s="17"/>
    </row>
    <row r="563" spans="1:34" ht="15.75" customHeight="1" x14ac:dyDescent="0.25">
      <c r="A563" s="1"/>
      <c r="C563" s="3"/>
      <c r="D563" s="2"/>
      <c r="E563" s="2"/>
      <c r="F563" s="2"/>
      <c r="G563" s="2"/>
      <c r="H563" s="2"/>
      <c r="I563" s="17"/>
      <c r="J563" s="2"/>
      <c r="K563" s="2"/>
      <c r="L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D563" s="17"/>
      <c r="AF563" s="17"/>
      <c r="AG563" s="17"/>
      <c r="AH563" s="17"/>
    </row>
    <row r="564" spans="1:34" ht="15.75" customHeight="1" x14ac:dyDescent="0.25">
      <c r="A564" s="1"/>
      <c r="C564" s="3"/>
      <c r="D564" s="2"/>
      <c r="E564" s="2"/>
      <c r="F564" s="2"/>
      <c r="G564" s="2"/>
      <c r="H564" s="2"/>
      <c r="I564" s="17"/>
      <c r="J564" s="2"/>
      <c r="K564" s="2"/>
      <c r="L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D564" s="17"/>
      <c r="AF564" s="17"/>
      <c r="AG564" s="17"/>
      <c r="AH564" s="17"/>
    </row>
    <row r="565" spans="1:34" ht="15.75" customHeight="1" x14ac:dyDescent="0.25">
      <c r="A565" s="1"/>
      <c r="C565" s="3"/>
      <c r="D565" s="2"/>
      <c r="E565" s="2"/>
      <c r="F565" s="2"/>
      <c r="G565" s="2"/>
      <c r="H565" s="2"/>
      <c r="I565" s="17"/>
      <c r="J565" s="2"/>
      <c r="K565" s="2"/>
      <c r="L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D565" s="17"/>
      <c r="AF565" s="17"/>
      <c r="AG565" s="17"/>
      <c r="AH565" s="17"/>
    </row>
    <row r="566" spans="1:34" ht="15.75" customHeight="1" x14ac:dyDescent="0.25">
      <c r="A566" s="1"/>
      <c r="C566" s="3"/>
      <c r="D566" s="2"/>
      <c r="E566" s="2"/>
      <c r="F566" s="2"/>
      <c r="G566" s="2"/>
      <c r="H566" s="2"/>
      <c r="I566" s="17"/>
      <c r="J566" s="2"/>
      <c r="K566" s="2"/>
      <c r="L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D566" s="17"/>
      <c r="AF566" s="17"/>
      <c r="AG566" s="17"/>
      <c r="AH566" s="17"/>
    </row>
    <row r="567" spans="1:34" ht="15.75" customHeight="1" x14ac:dyDescent="0.25">
      <c r="A567" s="1"/>
      <c r="C567" s="3"/>
      <c r="D567" s="2"/>
      <c r="E567" s="2"/>
      <c r="F567" s="2"/>
      <c r="G567" s="2"/>
      <c r="H567" s="2"/>
      <c r="I567" s="17"/>
      <c r="J567" s="2"/>
      <c r="K567" s="2"/>
      <c r="L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D567" s="17"/>
      <c r="AF567" s="17"/>
      <c r="AG567" s="17"/>
      <c r="AH567" s="17"/>
    </row>
    <row r="568" spans="1:34" ht="15.75" customHeight="1" x14ac:dyDescent="0.25">
      <c r="A568" s="1"/>
      <c r="C568" s="3"/>
      <c r="D568" s="2"/>
      <c r="E568" s="2"/>
      <c r="F568" s="2"/>
      <c r="G568" s="2"/>
      <c r="H568" s="2"/>
      <c r="I568" s="17"/>
      <c r="J568" s="2"/>
      <c r="K568" s="2"/>
      <c r="L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D568" s="17"/>
      <c r="AF568" s="17"/>
      <c r="AG568" s="17"/>
      <c r="AH568" s="17"/>
    </row>
    <row r="569" spans="1:34" ht="15.75" customHeight="1" x14ac:dyDescent="0.25">
      <c r="A569" s="1"/>
      <c r="C569" s="3"/>
      <c r="D569" s="2"/>
      <c r="E569" s="2"/>
      <c r="F569" s="2"/>
      <c r="G569" s="2"/>
      <c r="H569" s="2"/>
      <c r="I569" s="17"/>
      <c r="J569" s="2"/>
      <c r="K569" s="2"/>
      <c r="L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D569" s="17"/>
      <c r="AF569" s="17"/>
      <c r="AG569" s="17"/>
      <c r="AH569" s="17"/>
    </row>
    <row r="570" spans="1:34" ht="15.75" customHeight="1" x14ac:dyDescent="0.25">
      <c r="A570" s="1"/>
      <c r="C570" s="3"/>
      <c r="D570" s="2"/>
      <c r="E570" s="2"/>
      <c r="F570" s="2"/>
      <c r="G570" s="2"/>
      <c r="H570" s="2"/>
      <c r="I570" s="17"/>
      <c r="J570" s="2"/>
      <c r="K570" s="2"/>
      <c r="L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D570" s="17"/>
      <c r="AF570" s="17"/>
      <c r="AG570" s="17"/>
      <c r="AH570" s="17"/>
    </row>
    <row r="571" spans="1:34" ht="15.75" customHeight="1" x14ac:dyDescent="0.25">
      <c r="A571" s="1"/>
      <c r="C571" s="3"/>
      <c r="D571" s="2"/>
      <c r="E571" s="2"/>
      <c r="F571" s="2"/>
      <c r="G571" s="2"/>
      <c r="H571" s="2"/>
      <c r="I571" s="17"/>
      <c r="J571" s="2"/>
      <c r="K571" s="2"/>
      <c r="L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D571" s="17"/>
      <c r="AF571" s="17"/>
      <c r="AG571" s="17"/>
      <c r="AH571" s="17"/>
    </row>
    <row r="572" spans="1:34" ht="15.75" customHeight="1" x14ac:dyDescent="0.25">
      <c r="A572" s="1"/>
      <c r="C572" s="3"/>
      <c r="D572" s="2"/>
      <c r="E572" s="2"/>
      <c r="F572" s="2"/>
      <c r="G572" s="2"/>
      <c r="H572" s="2"/>
      <c r="I572" s="17"/>
      <c r="J572" s="2"/>
      <c r="K572" s="2"/>
      <c r="L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D572" s="17"/>
      <c r="AF572" s="17"/>
      <c r="AG572" s="17"/>
      <c r="AH572" s="17"/>
    </row>
    <row r="573" spans="1:34" ht="15.75" customHeight="1" x14ac:dyDescent="0.25">
      <c r="A573" s="1"/>
      <c r="C573" s="3"/>
      <c r="D573" s="2"/>
      <c r="E573" s="2"/>
      <c r="F573" s="2"/>
      <c r="G573" s="2"/>
      <c r="H573" s="2"/>
      <c r="I573" s="17"/>
      <c r="J573" s="2"/>
      <c r="K573" s="2"/>
      <c r="L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D573" s="17"/>
      <c r="AF573" s="17"/>
      <c r="AG573" s="17"/>
      <c r="AH573" s="17"/>
    </row>
    <row r="574" spans="1:34" ht="15.75" customHeight="1" x14ac:dyDescent="0.25">
      <c r="A574" s="1"/>
      <c r="C574" s="3"/>
      <c r="D574" s="2"/>
      <c r="E574" s="2"/>
      <c r="F574" s="2"/>
      <c r="G574" s="2"/>
      <c r="H574" s="2"/>
      <c r="I574" s="17"/>
      <c r="J574" s="2"/>
      <c r="K574" s="2"/>
      <c r="L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D574" s="17"/>
      <c r="AF574" s="17"/>
      <c r="AG574" s="17"/>
      <c r="AH574" s="17"/>
    </row>
    <row r="575" spans="1:34" ht="15.75" customHeight="1" x14ac:dyDescent="0.25">
      <c r="A575" s="1"/>
      <c r="C575" s="3"/>
      <c r="D575" s="2"/>
      <c r="E575" s="2"/>
      <c r="F575" s="2"/>
      <c r="G575" s="2"/>
      <c r="H575" s="2"/>
      <c r="I575" s="17"/>
      <c r="J575" s="2"/>
      <c r="K575" s="2"/>
      <c r="L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D575" s="17"/>
      <c r="AF575" s="17"/>
      <c r="AG575" s="17"/>
      <c r="AH575" s="17"/>
    </row>
    <row r="576" spans="1:34" ht="15.75" customHeight="1" x14ac:dyDescent="0.25">
      <c r="A576" s="1"/>
      <c r="C576" s="3"/>
      <c r="D576" s="2"/>
      <c r="E576" s="2"/>
      <c r="F576" s="2"/>
      <c r="G576" s="2"/>
      <c r="H576" s="2"/>
      <c r="I576" s="17"/>
      <c r="J576" s="2"/>
      <c r="K576" s="2"/>
      <c r="L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D576" s="17"/>
      <c r="AF576" s="17"/>
      <c r="AG576" s="17"/>
      <c r="AH576" s="17"/>
    </row>
    <row r="577" spans="1:34" ht="15.75" customHeight="1" x14ac:dyDescent="0.25">
      <c r="A577" s="1"/>
      <c r="C577" s="3"/>
      <c r="D577" s="2"/>
      <c r="E577" s="2"/>
      <c r="F577" s="2"/>
      <c r="G577" s="2"/>
      <c r="H577" s="2"/>
      <c r="I577" s="17"/>
      <c r="J577" s="2"/>
      <c r="K577" s="2"/>
      <c r="L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D577" s="17"/>
      <c r="AF577" s="17"/>
      <c r="AG577" s="17"/>
      <c r="AH577" s="17"/>
    </row>
    <row r="578" spans="1:34" ht="15.75" customHeight="1" x14ac:dyDescent="0.25">
      <c r="A578" s="1"/>
      <c r="C578" s="3"/>
      <c r="D578" s="2"/>
      <c r="E578" s="2"/>
      <c r="F578" s="2"/>
      <c r="G578" s="2"/>
      <c r="H578" s="2"/>
      <c r="I578" s="17"/>
      <c r="J578" s="2"/>
      <c r="K578" s="2"/>
      <c r="L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D578" s="17"/>
      <c r="AF578" s="17"/>
      <c r="AG578" s="17"/>
      <c r="AH578" s="17"/>
    </row>
    <row r="579" spans="1:34" ht="15.75" customHeight="1" x14ac:dyDescent="0.25">
      <c r="A579" s="1"/>
      <c r="C579" s="3"/>
      <c r="D579" s="2"/>
      <c r="E579" s="2"/>
      <c r="F579" s="2"/>
      <c r="G579" s="2"/>
      <c r="H579" s="2"/>
      <c r="I579" s="17"/>
      <c r="J579" s="2"/>
      <c r="K579" s="2"/>
      <c r="L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D579" s="17"/>
      <c r="AF579" s="17"/>
      <c r="AG579" s="17"/>
      <c r="AH579" s="17"/>
    </row>
    <row r="580" spans="1:34" ht="15.75" customHeight="1" x14ac:dyDescent="0.25">
      <c r="A580" s="1"/>
      <c r="C580" s="3"/>
      <c r="D580" s="2"/>
      <c r="E580" s="2"/>
      <c r="F580" s="2"/>
      <c r="G580" s="2"/>
      <c r="H580" s="2"/>
      <c r="I580" s="17"/>
      <c r="J580" s="2"/>
      <c r="K580" s="2"/>
      <c r="L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D580" s="17"/>
      <c r="AF580" s="17"/>
      <c r="AG580" s="17"/>
      <c r="AH580" s="17"/>
    </row>
    <row r="581" spans="1:34" ht="15.75" customHeight="1" x14ac:dyDescent="0.25">
      <c r="A581" s="1"/>
      <c r="C581" s="3"/>
      <c r="D581" s="2"/>
      <c r="E581" s="2"/>
      <c r="F581" s="2"/>
      <c r="G581" s="2"/>
      <c r="H581" s="2"/>
      <c r="I581" s="17"/>
      <c r="J581" s="2"/>
      <c r="K581" s="2"/>
      <c r="L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D581" s="17"/>
      <c r="AF581" s="17"/>
      <c r="AG581" s="17"/>
      <c r="AH581" s="17"/>
    </row>
    <row r="582" spans="1:34" ht="15.75" customHeight="1" x14ac:dyDescent="0.25">
      <c r="A582" s="1"/>
      <c r="C582" s="3"/>
      <c r="D582" s="2"/>
      <c r="E582" s="2"/>
      <c r="F582" s="2"/>
      <c r="G582" s="2"/>
      <c r="H582" s="2"/>
      <c r="I582" s="17"/>
      <c r="J582" s="2"/>
      <c r="K582" s="2"/>
      <c r="L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D582" s="17"/>
      <c r="AF582" s="17"/>
      <c r="AG582" s="17"/>
      <c r="AH582" s="17"/>
    </row>
    <row r="583" spans="1:34" ht="15.75" customHeight="1" x14ac:dyDescent="0.25">
      <c r="A583" s="1"/>
      <c r="C583" s="3"/>
      <c r="D583" s="2"/>
      <c r="E583" s="2"/>
      <c r="F583" s="2"/>
      <c r="G583" s="2"/>
      <c r="H583" s="2"/>
      <c r="I583" s="17"/>
      <c r="J583" s="2"/>
      <c r="K583" s="2"/>
      <c r="L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D583" s="17"/>
      <c r="AF583" s="17"/>
      <c r="AG583" s="17"/>
      <c r="AH583" s="17"/>
    </row>
    <row r="584" spans="1:34" ht="15.75" customHeight="1" x14ac:dyDescent="0.25">
      <c r="A584" s="1"/>
      <c r="C584" s="3"/>
      <c r="D584" s="2"/>
      <c r="E584" s="2"/>
      <c r="F584" s="2"/>
      <c r="G584" s="2"/>
      <c r="H584" s="2"/>
      <c r="I584" s="17"/>
      <c r="J584" s="2"/>
      <c r="K584" s="2"/>
      <c r="L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D584" s="17"/>
      <c r="AF584" s="17"/>
      <c r="AG584" s="17"/>
      <c r="AH584" s="17"/>
    </row>
    <row r="585" spans="1:34" ht="15.75" customHeight="1" x14ac:dyDescent="0.25">
      <c r="A585" s="1"/>
      <c r="C585" s="3"/>
      <c r="D585" s="2"/>
      <c r="E585" s="2"/>
      <c r="F585" s="2"/>
      <c r="G585" s="2"/>
      <c r="H585" s="2"/>
      <c r="I585" s="17"/>
      <c r="J585" s="2"/>
      <c r="K585" s="2"/>
      <c r="L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D585" s="17"/>
      <c r="AF585" s="17"/>
      <c r="AG585" s="17"/>
      <c r="AH585" s="17"/>
    </row>
    <row r="586" spans="1:34" ht="15.75" customHeight="1" x14ac:dyDescent="0.25">
      <c r="A586" s="1"/>
      <c r="C586" s="3"/>
      <c r="D586" s="2"/>
      <c r="E586" s="2"/>
      <c r="F586" s="2"/>
      <c r="G586" s="2"/>
      <c r="H586" s="2"/>
      <c r="I586" s="17"/>
      <c r="J586" s="2"/>
      <c r="K586" s="2"/>
      <c r="L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D586" s="17"/>
      <c r="AF586" s="17"/>
      <c r="AG586" s="17"/>
      <c r="AH586" s="17"/>
    </row>
    <row r="587" spans="1:34" ht="15.75" customHeight="1" x14ac:dyDescent="0.25">
      <c r="A587" s="1"/>
      <c r="C587" s="3"/>
      <c r="D587" s="2"/>
      <c r="E587" s="2"/>
      <c r="F587" s="2"/>
      <c r="G587" s="2"/>
      <c r="H587" s="2"/>
      <c r="I587" s="17"/>
      <c r="J587" s="2"/>
      <c r="K587" s="2"/>
      <c r="L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D587" s="17"/>
      <c r="AF587" s="17"/>
      <c r="AG587" s="17"/>
      <c r="AH587" s="17"/>
    </row>
    <row r="588" spans="1:34" ht="15.75" customHeight="1" x14ac:dyDescent="0.25">
      <c r="A588" s="1"/>
      <c r="C588" s="3"/>
      <c r="D588" s="2"/>
      <c r="E588" s="2"/>
      <c r="F588" s="2"/>
      <c r="G588" s="2"/>
      <c r="H588" s="2"/>
      <c r="I588" s="17"/>
      <c r="J588" s="2"/>
      <c r="K588" s="2"/>
      <c r="L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D588" s="17"/>
      <c r="AF588" s="17"/>
      <c r="AG588" s="17"/>
      <c r="AH588" s="17"/>
    </row>
    <row r="589" spans="1:34" ht="15.75" customHeight="1" x14ac:dyDescent="0.25">
      <c r="A589" s="1"/>
      <c r="C589" s="3"/>
      <c r="D589" s="2"/>
      <c r="E589" s="2"/>
      <c r="F589" s="2"/>
      <c r="G589" s="2"/>
      <c r="H589" s="2"/>
      <c r="I589" s="17"/>
      <c r="J589" s="2"/>
      <c r="K589" s="2"/>
      <c r="L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D589" s="17"/>
      <c r="AF589" s="17"/>
      <c r="AG589" s="17"/>
      <c r="AH589" s="17"/>
    </row>
    <row r="590" spans="1:34" ht="15.75" customHeight="1" x14ac:dyDescent="0.25">
      <c r="A590" s="1"/>
      <c r="C590" s="3"/>
      <c r="D590" s="2"/>
      <c r="E590" s="2"/>
      <c r="F590" s="2"/>
      <c r="G590" s="2"/>
      <c r="H590" s="2"/>
      <c r="I590" s="17"/>
      <c r="J590" s="2"/>
      <c r="K590" s="2"/>
      <c r="L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D590" s="17"/>
      <c r="AF590" s="17"/>
      <c r="AG590" s="17"/>
      <c r="AH590" s="17"/>
    </row>
    <row r="591" spans="1:34" ht="15.75" customHeight="1" x14ac:dyDescent="0.25">
      <c r="A591" s="1"/>
      <c r="C591" s="3"/>
      <c r="D591" s="2"/>
      <c r="E591" s="2"/>
      <c r="F591" s="2"/>
      <c r="G591" s="2"/>
      <c r="H591" s="2"/>
      <c r="I591" s="17"/>
      <c r="J591" s="2"/>
      <c r="K591" s="2"/>
      <c r="L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D591" s="17"/>
      <c r="AF591" s="17"/>
      <c r="AG591" s="17"/>
      <c r="AH591" s="17"/>
    </row>
    <row r="592" spans="1:34" ht="15.75" customHeight="1" x14ac:dyDescent="0.25">
      <c r="A592" s="1"/>
      <c r="C592" s="3"/>
      <c r="D592" s="2"/>
      <c r="E592" s="2"/>
      <c r="F592" s="2"/>
      <c r="G592" s="2"/>
      <c r="H592" s="2"/>
      <c r="I592" s="17"/>
      <c r="J592" s="2"/>
      <c r="K592" s="2"/>
      <c r="L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D592" s="17"/>
      <c r="AF592" s="17"/>
      <c r="AG592" s="17"/>
      <c r="AH592" s="17"/>
    </row>
    <row r="593" spans="1:34" ht="15.75" customHeight="1" x14ac:dyDescent="0.25">
      <c r="A593" s="1"/>
      <c r="C593" s="3"/>
      <c r="D593" s="2"/>
      <c r="E593" s="2"/>
      <c r="F593" s="2"/>
      <c r="G593" s="2"/>
      <c r="H593" s="2"/>
      <c r="I593" s="17"/>
      <c r="J593" s="2"/>
      <c r="K593" s="2"/>
      <c r="L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D593" s="17"/>
      <c r="AF593" s="17"/>
      <c r="AG593" s="17"/>
      <c r="AH593" s="17"/>
    </row>
    <row r="594" spans="1:34" ht="15.75" customHeight="1" x14ac:dyDescent="0.25">
      <c r="A594" s="1"/>
      <c r="C594" s="3"/>
      <c r="D594" s="2"/>
      <c r="E594" s="2"/>
      <c r="F594" s="2"/>
      <c r="G594" s="2"/>
      <c r="H594" s="2"/>
      <c r="I594" s="17"/>
      <c r="J594" s="2"/>
      <c r="K594" s="2"/>
      <c r="L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D594" s="17"/>
      <c r="AF594" s="17"/>
      <c r="AG594" s="17"/>
      <c r="AH594" s="17"/>
    </row>
    <row r="595" spans="1:34" ht="15.75" customHeight="1" x14ac:dyDescent="0.25">
      <c r="A595" s="1"/>
      <c r="C595" s="3"/>
      <c r="D595" s="2"/>
      <c r="E595" s="2"/>
      <c r="F595" s="2"/>
      <c r="G595" s="2"/>
      <c r="H595" s="2"/>
      <c r="I595" s="17"/>
      <c r="J595" s="2"/>
      <c r="K595" s="2"/>
      <c r="L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D595" s="17"/>
      <c r="AF595" s="17"/>
      <c r="AG595" s="17"/>
      <c r="AH595" s="17"/>
    </row>
    <row r="596" spans="1:34" ht="15.75" customHeight="1" x14ac:dyDescent="0.25">
      <c r="A596" s="1"/>
      <c r="C596" s="3"/>
      <c r="D596" s="2"/>
      <c r="E596" s="2"/>
      <c r="F596" s="2"/>
      <c r="G596" s="2"/>
      <c r="H596" s="2"/>
      <c r="I596" s="17"/>
      <c r="J596" s="2"/>
      <c r="K596" s="2"/>
      <c r="L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D596" s="17"/>
      <c r="AF596" s="17"/>
      <c r="AG596" s="17"/>
      <c r="AH596" s="17"/>
    </row>
    <row r="597" spans="1:34" ht="15.75" customHeight="1" x14ac:dyDescent="0.25">
      <c r="A597" s="1"/>
      <c r="C597" s="3"/>
      <c r="D597" s="2"/>
      <c r="E597" s="2"/>
      <c r="F597" s="2"/>
      <c r="G597" s="2"/>
      <c r="H597" s="2"/>
      <c r="I597" s="17"/>
      <c r="J597" s="2"/>
      <c r="K597" s="2"/>
      <c r="L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D597" s="17"/>
      <c r="AF597" s="17"/>
      <c r="AG597" s="17"/>
      <c r="AH597" s="17"/>
    </row>
    <row r="598" spans="1:34" ht="15.75" customHeight="1" x14ac:dyDescent="0.25">
      <c r="A598" s="1"/>
      <c r="C598" s="3"/>
      <c r="D598" s="2"/>
      <c r="E598" s="2"/>
      <c r="F598" s="2"/>
      <c r="G598" s="2"/>
      <c r="H598" s="2"/>
      <c r="I598" s="17"/>
      <c r="J598" s="2"/>
      <c r="K598" s="2"/>
      <c r="L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D598" s="17"/>
      <c r="AF598" s="17"/>
      <c r="AG598" s="17"/>
      <c r="AH598" s="17"/>
    </row>
    <row r="599" spans="1:34" ht="15.75" customHeight="1" x14ac:dyDescent="0.25">
      <c r="A599" s="1"/>
      <c r="C599" s="3"/>
      <c r="D599" s="2"/>
      <c r="E599" s="2"/>
      <c r="F599" s="2"/>
      <c r="G599" s="2"/>
      <c r="H599" s="2"/>
      <c r="I599" s="17"/>
      <c r="J599" s="2"/>
      <c r="K599" s="2"/>
      <c r="L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D599" s="17"/>
      <c r="AF599" s="17"/>
      <c r="AG599" s="17"/>
      <c r="AH599" s="17"/>
    </row>
    <row r="600" spans="1:34" ht="15.75" customHeight="1" x14ac:dyDescent="0.25">
      <c r="A600" s="1"/>
      <c r="C600" s="3"/>
      <c r="D600" s="2"/>
      <c r="E600" s="2"/>
      <c r="F600" s="2"/>
      <c r="G600" s="2"/>
      <c r="H600" s="2"/>
      <c r="I600" s="17"/>
      <c r="J600" s="2"/>
      <c r="K600" s="2"/>
      <c r="L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D600" s="17"/>
      <c r="AF600" s="17"/>
      <c r="AG600" s="17"/>
      <c r="AH600" s="17"/>
    </row>
    <row r="601" spans="1:34" ht="15.75" customHeight="1" x14ac:dyDescent="0.25">
      <c r="A601" s="1"/>
      <c r="C601" s="3"/>
      <c r="D601" s="2"/>
      <c r="E601" s="2"/>
      <c r="F601" s="2"/>
      <c r="G601" s="2"/>
      <c r="H601" s="2"/>
      <c r="I601" s="17"/>
      <c r="J601" s="2"/>
      <c r="K601" s="2"/>
      <c r="L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D601" s="17"/>
      <c r="AF601" s="17"/>
      <c r="AG601" s="17"/>
      <c r="AH601" s="17"/>
    </row>
    <row r="602" spans="1:34" ht="15.75" customHeight="1" x14ac:dyDescent="0.25">
      <c r="A602" s="1"/>
      <c r="C602" s="3"/>
      <c r="D602" s="2"/>
      <c r="E602" s="2"/>
      <c r="F602" s="2"/>
      <c r="G602" s="2"/>
      <c r="H602" s="2"/>
      <c r="I602" s="17"/>
      <c r="J602" s="2"/>
      <c r="K602" s="2"/>
      <c r="L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D602" s="17"/>
      <c r="AF602" s="17"/>
      <c r="AG602" s="17"/>
      <c r="AH602" s="17"/>
    </row>
    <row r="603" spans="1:34" ht="15.75" customHeight="1" x14ac:dyDescent="0.25">
      <c r="A603" s="1"/>
      <c r="C603" s="3"/>
      <c r="D603" s="2"/>
      <c r="E603" s="2"/>
      <c r="F603" s="2"/>
      <c r="G603" s="2"/>
      <c r="H603" s="2"/>
      <c r="I603" s="17"/>
      <c r="J603" s="2"/>
      <c r="K603" s="2"/>
      <c r="L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D603" s="17"/>
      <c r="AF603" s="17"/>
      <c r="AG603" s="17"/>
      <c r="AH603" s="17"/>
    </row>
    <row r="604" spans="1:34" ht="15.75" customHeight="1" x14ac:dyDescent="0.25">
      <c r="A604" s="1"/>
      <c r="C604" s="3"/>
      <c r="D604" s="2"/>
      <c r="E604" s="2"/>
      <c r="F604" s="2"/>
      <c r="G604" s="2"/>
      <c r="H604" s="2"/>
      <c r="I604" s="17"/>
      <c r="J604" s="2"/>
      <c r="K604" s="2"/>
      <c r="L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D604" s="17"/>
      <c r="AF604" s="17"/>
      <c r="AG604" s="17"/>
      <c r="AH604" s="17"/>
    </row>
    <row r="605" spans="1:34" ht="15.75" customHeight="1" x14ac:dyDescent="0.25">
      <c r="A605" s="1"/>
      <c r="C605" s="3"/>
      <c r="D605" s="2"/>
      <c r="E605" s="2"/>
      <c r="F605" s="2"/>
      <c r="G605" s="2"/>
      <c r="H605" s="2"/>
      <c r="I605" s="17"/>
      <c r="J605" s="2"/>
      <c r="K605" s="2"/>
      <c r="L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D605" s="17"/>
      <c r="AF605" s="17"/>
      <c r="AG605" s="17"/>
      <c r="AH605" s="17"/>
    </row>
    <row r="606" spans="1:34" ht="15.75" customHeight="1" x14ac:dyDescent="0.25">
      <c r="A606" s="1"/>
      <c r="C606" s="3"/>
      <c r="D606" s="2"/>
      <c r="E606" s="2"/>
      <c r="F606" s="2"/>
      <c r="G606" s="2"/>
      <c r="H606" s="2"/>
      <c r="I606" s="17"/>
      <c r="J606" s="2"/>
      <c r="K606" s="2"/>
      <c r="L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D606" s="17"/>
      <c r="AF606" s="17"/>
      <c r="AG606" s="17"/>
      <c r="AH606" s="17"/>
    </row>
    <row r="607" spans="1:34" ht="15.75" customHeight="1" x14ac:dyDescent="0.25">
      <c r="A607" s="1"/>
      <c r="C607" s="3"/>
      <c r="D607" s="2"/>
      <c r="E607" s="2"/>
      <c r="F607" s="2"/>
      <c r="G607" s="2"/>
      <c r="H607" s="2"/>
      <c r="I607" s="17"/>
      <c r="J607" s="2"/>
      <c r="K607" s="2"/>
      <c r="L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D607" s="17"/>
      <c r="AF607" s="17"/>
      <c r="AG607" s="17"/>
      <c r="AH607" s="17"/>
    </row>
    <row r="608" spans="1:34" ht="15.75" customHeight="1" x14ac:dyDescent="0.25">
      <c r="A608" s="1"/>
      <c r="C608" s="3"/>
      <c r="D608" s="2"/>
      <c r="E608" s="2"/>
      <c r="F608" s="2"/>
      <c r="G608" s="2"/>
      <c r="H608" s="2"/>
      <c r="I608" s="17"/>
      <c r="J608" s="2"/>
      <c r="K608" s="2"/>
      <c r="L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D608" s="17"/>
      <c r="AF608" s="17"/>
      <c r="AG608" s="17"/>
      <c r="AH608" s="17"/>
    </row>
    <row r="609" spans="1:34" ht="15.75" customHeight="1" x14ac:dyDescent="0.25">
      <c r="A609" s="1"/>
      <c r="C609" s="3"/>
      <c r="D609" s="2"/>
      <c r="E609" s="2"/>
      <c r="F609" s="2"/>
      <c r="G609" s="2"/>
      <c r="H609" s="2"/>
      <c r="I609" s="17"/>
      <c r="J609" s="2"/>
      <c r="K609" s="2"/>
      <c r="L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D609" s="17"/>
      <c r="AF609" s="17"/>
      <c r="AG609" s="17"/>
      <c r="AH609" s="17"/>
    </row>
    <row r="610" spans="1:34" ht="15.75" customHeight="1" x14ac:dyDescent="0.25">
      <c r="A610" s="1"/>
      <c r="C610" s="3"/>
      <c r="D610" s="2"/>
      <c r="E610" s="2"/>
      <c r="F610" s="2"/>
      <c r="G610" s="2"/>
      <c r="H610" s="2"/>
      <c r="I610" s="17"/>
      <c r="J610" s="2"/>
      <c r="K610" s="2"/>
      <c r="L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D610" s="17"/>
      <c r="AF610" s="17"/>
      <c r="AG610" s="17"/>
      <c r="AH610" s="17"/>
    </row>
    <row r="611" spans="1:34" ht="15.75" customHeight="1" x14ac:dyDescent="0.25">
      <c r="A611" s="1"/>
      <c r="C611" s="3"/>
      <c r="D611" s="2"/>
      <c r="E611" s="2"/>
      <c r="F611" s="2"/>
      <c r="G611" s="2"/>
      <c r="H611" s="2"/>
      <c r="I611" s="17"/>
      <c r="J611" s="2"/>
      <c r="K611" s="2"/>
      <c r="L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D611" s="17"/>
      <c r="AF611" s="17"/>
      <c r="AG611" s="17"/>
      <c r="AH611" s="17"/>
    </row>
    <row r="612" spans="1:34" ht="15.75" customHeight="1" x14ac:dyDescent="0.25">
      <c r="A612" s="1"/>
      <c r="C612" s="3"/>
      <c r="D612" s="2"/>
      <c r="E612" s="2"/>
      <c r="F612" s="2"/>
      <c r="G612" s="2"/>
      <c r="H612" s="2"/>
      <c r="I612" s="17"/>
      <c r="J612" s="2"/>
      <c r="K612" s="2"/>
      <c r="L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D612" s="17"/>
      <c r="AF612" s="17"/>
      <c r="AG612" s="17"/>
      <c r="AH612" s="17"/>
    </row>
    <row r="613" spans="1:34" ht="15.75" customHeight="1" x14ac:dyDescent="0.25">
      <c r="A613" s="1"/>
      <c r="C613" s="3"/>
      <c r="D613" s="2"/>
      <c r="E613" s="2"/>
      <c r="F613" s="2"/>
      <c r="G613" s="2"/>
      <c r="H613" s="2"/>
      <c r="I613" s="17"/>
      <c r="J613" s="2"/>
      <c r="K613" s="2"/>
      <c r="L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D613" s="17"/>
      <c r="AF613" s="17"/>
      <c r="AG613" s="17"/>
      <c r="AH613" s="17"/>
    </row>
    <row r="614" spans="1:34" ht="15.75" customHeight="1" x14ac:dyDescent="0.25">
      <c r="A614" s="1"/>
      <c r="C614" s="3"/>
      <c r="D614" s="2"/>
      <c r="E614" s="2"/>
      <c r="F614" s="2"/>
      <c r="G614" s="2"/>
      <c r="H614" s="2"/>
      <c r="I614" s="17"/>
      <c r="J614" s="2"/>
      <c r="K614" s="2"/>
      <c r="L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D614" s="17"/>
      <c r="AF614" s="17"/>
      <c r="AG614" s="17"/>
      <c r="AH614" s="17"/>
    </row>
    <row r="615" spans="1:34" ht="15.75" customHeight="1" x14ac:dyDescent="0.25">
      <c r="A615" s="1"/>
      <c r="C615" s="3"/>
      <c r="D615" s="2"/>
      <c r="E615" s="2"/>
      <c r="F615" s="2"/>
      <c r="G615" s="2"/>
      <c r="H615" s="2"/>
      <c r="I615" s="17"/>
      <c r="J615" s="2"/>
      <c r="K615" s="2"/>
      <c r="L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D615" s="17"/>
      <c r="AF615" s="17"/>
      <c r="AG615" s="17"/>
      <c r="AH615" s="17"/>
    </row>
    <row r="616" spans="1:34" ht="15.75" customHeight="1" x14ac:dyDescent="0.25">
      <c r="A616" s="1"/>
      <c r="C616" s="3"/>
      <c r="D616" s="2"/>
      <c r="E616" s="2"/>
      <c r="F616" s="2"/>
      <c r="G616" s="2"/>
      <c r="H616" s="2"/>
      <c r="I616" s="17"/>
      <c r="J616" s="2"/>
      <c r="K616" s="2"/>
      <c r="L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D616" s="17"/>
      <c r="AF616" s="17"/>
      <c r="AG616" s="17"/>
      <c r="AH616" s="17"/>
    </row>
    <row r="617" spans="1:34" ht="15.75" customHeight="1" x14ac:dyDescent="0.25">
      <c r="A617" s="1"/>
      <c r="C617" s="3"/>
      <c r="D617" s="2"/>
      <c r="E617" s="2"/>
      <c r="F617" s="2"/>
      <c r="G617" s="2"/>
      <c r="H617" s="2"/>
      <c r="I617" s="17"/>
      <c r="J617" s="2"/>
      <c r="K617" s="2"/>
      <c r="L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D617" s="17"/>
      <c r="AF617" s="17"/>
      <c r="AG617" s="17"/>
      <c r="AH617" s="17"/>
    </row>
    <row r="618" spans="1:34" ht="15.75" customHeight="1" x14ac:dyDescent="0.25">
      <c r="A618" s="1"/>
      <c r="C618" s="3"/>
      <c r="D618" s="2"/>
      <c r="E618" s="2"/>
      <c r="F618" s="2"/>
      <c r="G618" s="2"/>
      <c r="H618" s="2"/>
      <c r="I618" s="17"/>
      <c r="J618" s="2"/>
      <c r="K618" s="2"/>
      <c r="L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D618" s="17"/>
      <c r="AF618" s="17"/>
      <c r="AG618" s="17"/>
      <c r="AH618" s="17"/>
    </row>
    <row r="619" spans="1:34" ht="15.75" customHeight="1" x14ac:dyDescent="0.25">
      <c r="A619" s="1"/>
      <c r="C619" s="3"/>
      <c r="D619" s="2"/>
      <c r="E619" s="2"/>
      <c r="F619" s="2"/>
      <c r="G619" s="2"/>
      <c r="H619" s="2"/>
      <c r="I619" s="17"/>
      <c r="J619" s="2"/>
      <c r="K619" s="2"/>
      <c r="L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D619" s="17"/>
      <c r="AF619" s="17"/>
      <c r="AG619" s="17"/>
      <c r="AH619" s="17"/>
    </row>
    <row r="620" spans="1:34" ht="15.75" customHeight="1" x14ac:dyDescent="0.25">
      <c r="A620" s="1"/>
      <c r="C620" s="3"/>
      <c r="D620" s="2"/>
      <c r="E620" s="2"/>
      <c r="F620" s="2"/>
      <c r="G620" s="2"/>
      <c r="H620" s="2"/>
      <c r="I620" s="17"/>
      <c r="J620" s="2"/>
      <c r="K620" s="2"/>
      <c r="L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D620" s="17"/>
      <c r="AF620" s="17"/>
      <c r="AG620" s="17"/>
      <c r="AH620" s="17"/>
    </row>
    <row r="621" spans="1:34" ht="15.75" customHeight="1" x14ac:dyDescent="0.25">
      <c r="A621" s="1"/>
      <c r="C621" s="3"/>
      <c r="D621" s="2"/>
      <c r="E621" s="2"/>
      <c r="F621" s="2"/>
      <c r="G621" s="2"/>
      <c r="H621" s="2"/>
      <c r="I621" s="17"/>
      <c r="J621" s="2"/>
      <c r="K621" s="2"/>
      <c r="L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D621" s="17"/>
      <c r="AF621" s="17"/>
      <c r="AG621" s="17"/>
      <c r="AH621" s="17"/>
    </row>
    <row r="622" spans="1:34" ht="15.75" customHeight="1" x14ac:dyDescent="0.25">
      <c r="A622" s="1"/>
      <c r="C622" s="3"/>
      <c r="D622" s="2"/>
      <c r="E622" s="2"/>
      <c r="F622" s="2"/>
      <c r="G622" s="2"/>
      <c r="H622" s="2"/>
      <c r="I622" s="17"/>
      <c r="J622" s="2"/>
      <c r="K622" s="2"/>
      <c r="L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D622" s="17"/>
      <c r="AF622" s="17"/>
      <c r="AG622" s="17"/>
      <c r="AH622" s="17"/>
    </row>
    <row r="623" spans="1:34" ht="15.75" customHeight="1" x14ac:dyDescent="0.25">
      <c r="A623" s="1"/>
      <c r="C623" s="3"/>
      <c r="D623" s="2"/>
      <c r="E623" s="2"/>
      <c r="F623" s="2"/>
      <c r="G623" s="2"/>
      <c r="H623" s="2"/>
      <c r="I623" s="17"/>
      <c r="J623" s="2"/>
      <c r="K623" s="2"/>
      <c r="L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D623" s="17"/>
      <c r="AF623" s="17"/>
      <c r="AG623" s="17"/>
      <c r="AH623" s="17"/>
    </row>
    <row r="624" spans="1:34" ht="15.75" customHeight="1" x14ac:dyDescent="0.25">
      <c r="A624" s="1"/>
      <c r="C624" s="3"/>
      <c r="D624" s="2"/>
      <c r="E624" s="2"/>
      <c r="F624" s="2"/>
      <c r="G624" s="2"/>
      <c r="H624" s="2"/>
      <c r="I624" s="17"/>
      <c r="J624" s="2"/>
      <c r="K624" s="2"/>
      <c r="L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D624" s="17"/>
      <c r="AF624" s="17"/>
      <c r="AG624" s="17"/>
      <c r="AH624" s="17"/>
    </row>
    <row r="625" spans="1:34" ht="15.75" customHeight="1" x14ac:dyDescent="0.25">
      <c r="A625" s="1"/>
      <c r="C625" s="3"/>
      <c r="D625" s="2"/>
      <c r="E625" s="2"/>
      <c r="F625" s="2"/>
      <c r="G625" s="2"/>
      <c r="H625" s="2"/>
      <c r="I625" s="17"/>
      <c r="J625" s="2"/>
      <c r="K625" s="2"/>
      <c r="L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D625" s="17"/>
      <c r="AF625" s="17"/>
      <c r="AG625" s="17"/>
      <c r="AH625" s="17"/>
    </row>
    <row r="626" spans="1:34" ht="15.75" customHeight="1" x14ac:dyDescent="0.25">
      <c r="A626" s="1"/>
      <c r="C626" s="3"/>
      <c r="D626" s="2"/>
      <c r="E626" s="2"/>
      <c r="F626" s="2"/>
      <c r="G626" s="2"/>
      <c r="H626" s="2"/>
      <c r="I626" s="17"/>
      <c r="J626" s="2"/>
      <c r="K626" s="2"/>
      <c r="L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D626" s="17"/>
      <c r="AF626" s="17"/>
      <c r="AG626" s="17"/>
      <c r="AH626" s="17"/>
    </row>
    <row r="627" spans="1:34" ht="15.75" customHeight="1" x14ac:dyDescent="0.25">
      <c r="A627" s="1"/>
      <c r="C627" s="3"/>
      <c r="D627" s="2"/>
      <c r="E627" s="2"/>
      <c r="F627" s="2"/>
      <c r="G627" s="2"/>
      <c r="H627" s="2"/>
      <c r="I627" s="17"/>
      <c r="J627" s="2"/>
      <c r="K627" s="2"/>
      <c r="L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D627" s="17"/>
      <c r="AF627" s="17"/>
      <c r="AG627" s="17"/>
      <c r="AH627" s="17"/>
    </row>
    <row r="628" spans="1:34" ht="15.75" customHeight="1" x14ac:dyDescent="0.25">
      <c r="A628" s="1"/>
      <c r="C628" s="3"/>
      <c r="D628" s="2"/>
      <c r="E628" s="2"/>
      <c r="F628" s="2"/>
      <c r="G628" s="2"/>
      <c r="H628" s="2"/>
      <c r="I628" s="17"/>
      <c r="J628" s="2"/>
      <c r="K628" s="2"/>
      <c r="L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D628" s="17"/>
      <c r="AF628" s="17"/>
      <c r="AG628" s="17"/>
      <c r="AH628" s="17"/>
    </row>
    <row r="629" spans="1:34" ht="15.75" customHeight="1" x14ac:dyDescent="0.25">
      <c r="A629" s="1"/>
      <c r="C629" s="3"/>
      <c r="D629" s="2"/>
      <c r="E629" s="2"/>
      <c r="F629" s="2"/>
      <c r="G629" s="2"/>
      <c r="H629" s="2"/>
      <c r="I629" s="17"/>
      <c r="J629" s="2"/>
      <c r="K629" s="2"/>
      <c r="L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D629" s="17"/>
      <c r="AF629" s="17"/>
      <c r="AG629" s="17"/>
      <c r="AH629" s="17"/>
    </row>
    <row r="630" spans="1:34" ht="15.75" customHeight="1" x14ac:dyDescent="0.25">
      <c r="A630" s="1"/>
      <c r="C630" s="3"/>
      <c r="D630" s="2"/>
      <c r="E630" s="2"/>
      <c r="F630" s="2"/>
      <c r="G630" s="2"/>
      <c r="H630" s="2"/>
      <c r="I630" s="17"/>
      <c r="J630" s="2"/>
      <c r="K630" s="2"/>
      <c r="L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D630" s="17"/>
      <c r="AF630" s="17"/>
      <c r="AG630" s="17"/>
      <c r="AH630" s="17"/>
    </row>
    <row r="631" spans="1:34" ht="15.75" customHeight="1" x14ac:dyDescent="0.25">
      <c r="A631" s="1"/>
      <c r="C631" s="3"/>
      <c r="D631" s="2"/>
      <c r="E631" s="2"/>
      <c r="F631" s="2"/>
      <c r="G631" s="2"/>
      <c r="H631" s="2"/>
      <c r="I631" s="17"/>
      <c r="J631" s="2"/>
      <c r="K631" s="2"/>
      <c r="L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D631" s="17"/>
      <c r="AF631" s="17"/>
      <c r="AG631" s="17"/>
      <c r="AH631" s="17"/>
    </row>
    <row r="632" spans="1:34" ht="15.75" customHeight="1" x14ac:dyDescent="0.25">
      <c r="A632" s="1"/>
      <c r="C632" s="3"/>
      <c r="D632" s="2"/>
      <c r="E632" s="2"/>
      <c r="F632" s="2"/>
      <c r="G632" s="2"/>
      <c r="H632" s="2"/>
      <c r="I632" s="17"/>
      <c r="J632" s="2"/>
      <c r="K632" s="2"/>
      <c r="L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D632" s="17"/>
      <c r="AF632" s="17"/>
      <c r="AG632" s="17"/>
      <c r="AH632" s="17"/>
    </row>
    <row r="633" spans="1:34" ht="15.75" customHeight="1" x14ac:dyDescent="0.25">
      <c r="A633" s="1"/>
      <c r="C633" s="3"/>
      <c r="D633" s="2"/>
      <c r="E633" s="2"/>
      <c r="F633" s="2"/>
      <c r="G633" s="2"/>
      <c r="H633" s="2"/>
      <c r="I633" s="17"/>
      <c r="J633" s="2"/>
      <c r="K633" s="2"/>
      <c r="L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D633" s="17"/>
      <c r="AF633" s="17"/>
      <c r="AG633" s="17"/>
      <c r="AH633" s="17"/>
    </row>
    <row r="634" spans="1:34" ht="15.75" customHeight="1" x14ac:dyDescent="0.25">
      <c r="A634" s="1"/>
      <c r="C634" s="3"/>
      <c r="D634" s="2"/>
      <c r="E634" s="2"/>
      <c r="F634" s="2"/>
      <c r="G634" s="2"/>
      <c r="H634" s="2"/>
      <c r="I634" s="17"/>
      <c r="J634" s="2"/>
      <c r="K634" s="2"/>
      <c r="L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D634" s="17"/>
      <c r="AF634" s="17"/>
      <c r="AG634" s="17"/>
      <c r="AH634" s="17"/>
    </row>
    <row r="635" spans="1:34" ht="15.75" customHeight="1" x14ac:dyDescent="0.25">
      <c r="A635" s="1"/>
      <c r="C635" s="3"/>
      <c r="D635" s="2"/>
      <c r="E635" s="2"/>
      <c r="F635" s="2"/>
      <c r="G635" s="2"/>
      <c r="H635" s="2"/>
      <c r="I635" s="17"/>
      <c r="J635" s="2"/>
      <c r="K635" s="2"/>
      <c r="L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D635" s="17"/>
      <c r="AF635" s="17"/>
      <c r="AG635" s="17"/>
      <c r="AH635" s="17"/>
    </row>
    <row r="636" spans="1:34" ht="15.75" customHeight="1" x14ac:dyDescent="0.25">
      <c r="A636" s="1"/>
      <c r="C636" s="3"/>
      <c r="D636" s="2"/>
      <c r="E636" s="2"/>
      <c r="F636" s="2"/>
      <c r="G636" s="2"/>
      <c r="H636" s="2"/>
      <c r="I636" s="17"/>
      <c r="J636" s="2"/>
      <c r="K636" s="2"/>
      <c r="L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D636" s="17"/>
      <c r="AF636" s="17"/>
      <c r="AG636" s="17"/>
      <c r="AH636" s="17"/>
    </row>
    <row r="637" spans="1:34" ht="15.75" customHeight="1" x14ac:dyDescent="0.25">
      <c r="A637" s="1"/>
      <c r="C637" s="3"/>
      <c r="D637" s="2"/>
      <c r="E637" s="2"/>
      <c r="F637" s="2"/>
      <c r="G637" s="2"/>
      <c r="H637" s="2"/>
      <c r="I637" s="17"/>
      <c r="J637" s="2"/>
      <c r="K637" s="2"/>
      <c r="L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D637" s="17"/>
      <c r="AF637" s="17"/>
      <c r="AG637" s="17"/>
      <c r="AH637" s="17"/>
    </row>
    <row r="638" spans="1:34" ht="15.75" customHeight="1" x14ac:dyDescent="0.25">
      <c r="A638" s="1"/>
      <c r="C638" s="3"/>
      <c r="D638" s="2"/>
      <c r="E638" s="2"/>
      <c r="F638" s="2"/>
      <c r="G638" s="2"/>
      <c r="H638" s="2"/>
      <c r="I638" s="17"/>
      <c r="J638" s="2"/>
      <c r="K638" s="2"/>
      <c r="L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D638" s="17"/>
      <c r="AF638" s="17"/>
      <c r="AG638" s="17"/>
      <c r="AH638" s="17"/>
    </row>
    <row r="639" spans="1:34" ht="15.75" customHeight="1" x14ac:dyDescent="0.25">
      <c r="A639" s="1"/>
      <c r="C639" s="3"/>
      <c r="D639" s="2"/>
      <c r="E639" s="2"/>
      <c r="F639" s="2"/>
      <c r="G639" s="2"/>
      <c r="H639" s="2"/>
      <c r="I639" s="17"/>
      <c r="J639" s="2"/>
      <c r="K639" s="2"/>
      <c r="L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D639" s="17"/>
      <c r="AF639" s="17"/>
      <c r="AG639" s="17"/>
      <c r="AH639" s="17"/>
    </row>
    <row r="640" spans="1:34" ht="15.75" customHeight="1" x14ac:dyDescent="0.25">
      <c r="A640" s="1"/>
      <c r="C640" s="3"/>
      <c r="D640" s="2"/>
      <c r="E640" s="2"/>
      <c r="F640" s="2"/>
      <c r="G640" s="2"/>
      <c r="H640" s="2"/>
      <c r="I640" s="17"/>
      <c r="J640" s="2"/>
      <c r="K640" s="2"/>
      <c r="L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D640" s="17"/>
      <c r="AF640" s="17"/>
      <c r="AG640" s="17"/>
      <c r="AH640" s="17"/>
    </row>
    <row r="641" spans="1:34" ht="15.75" customHeight="1" x14ac:dyDescent="0.25">
      <c r="A641" s="1"/>
      <c r="C641" s="3"/>
      <c r="D641" s="2"/>
      <c r="E641" s="2"/>
      <c r="F641" s="2"/>
      <c r="G641" s="2"/>
      <c r="H641" s="2"/>
      <c r="I641" s="17"/>
      <c r="J641" s="2"/>
      <c r="K641" s="2"/>
      <c r="L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D641" s="17"/>
      <c r="AF641" s="17"/>
      <c r="AG641" s="17"/>
      <c r="AH641" s="17"/>
    </row>
    <row r="642" spans="1:34" ht="15.75" customHeight="1" x14ac:dyDescent="0.25">
      <c r="A642" s="1"/>
      <c r="C642" s="3"/>
      <c r="D642" s="2"/>
      <c r="E642" s="2"/>
      <c r="F642" s="2"/>
      <c r="G642" s="2"/>
      <c r="H642" s="2"/>
      <c r="I642" s="17"/>
      <c r="J642" s="2"/>
      <c r="K642" s="2"/>
      <c r="L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D642" s="17"/>
      <c r="AF642" s="17"/>
      <c r="AG642" s="17"/>
      <c r="AH642" s="17"/>
    </row>
    <row r="643" spans="1:34" ht="15.75" customHeight="1" x14ac:dyDescent="0.25">
      <c r="A643" s="1"/>
      <c r="C643" s="3"/>
      <c r="D643" s="2"/>
      <c r="E643" s="2"/>
      <c r="F643" s="2"/>
      <c r="G643" s="2"/>
      <c r="H643" s="2"/>
      <c r="I643" s="17"/>
      <c r="J643" s="2"/>
      <c r="K643" s="2"/>
      <c r="L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D643" s="17"/>
      <c r="AF643" s="17"/>
      <c r="AG643" s="17"/>
      <c r="AH643" s="17"/>
    </row>
    <row r="644" spans="1:34" ht="15.75" customHeight="1" x14ac:dyDescent="0.25">
      <c r="A644" s="1"/>
      <c r="C644" s="3"/>
      <c r="D644" s="2"/>
      <c r="E644" s="2"/>
      <c r="F644" s="2"/>
      <c r="G644" s="2"/>
      <c r="H644" s="2"/>
      <c r="I644" s="17"/>
      <c r="J644" s="2"/>
      <c r="K644" s="2"/>
      <c r="L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D644" s="17"/>
      <c r="AF644" s="17"/>
      <c r="AG644" s="17"/>
      <c r="AH644" s="17"/>
    </row>
    <row r="645" spans="1:34" ht="15.75" customHeight="1" x14ac:dyDescent="0.25">
      <c r="A645" s="1"/>
      <c r="C645" s="3"/>
      <c r="D645" s="2"/>
      <c r="E645" s="2"/>
      <c r="F645" s="2"/>
      <c r="G645" s="2"/>
      <c r="H645" s="2"/>
      <c r="I645" s="17"/>
      <c r="J645" s="2"/>
      <c r="K645" s="2"/>
      <c r="L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D645" s="17"/>
      <c r="AF645" s="17"/>
      <c r="AG645" s="17"/>
      <c r="AH645" s="17"/>
    </row>
    <row r="646" spans="1:34" ht="15.75" customHeight="1" x14ac:dyDescent="0.25">
      <c r="A646" s="1"/>
      <c r="C646" s="3"/>
      <c r="D646" s="2"/>
      <c r="E646" s="2"/>
      <c r="F646" s="2"/>
      <c r="G646" s="2"/>
      <c r="H646" s="2"/>
      <c r="I646" s="17"/>
      <c r="J646" s="2"/>
      <c r="K646" s="2"/>
      <c r="L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D646" s="17"/>
      <c r="AF646" s="17"/>
      <c r="AG646" s="17"/>
      <c r="AH646" s="17"/>
    </row>
    <row r="647" spans="1:34" ht="15.75" customHeight="1" x14ac:dyDescent="0.25">
      <c r="A647" s="1"/>
      <c r="C647" s="3"/>
      <c r="D647" s="2"/>
      <c r="E647" s="2"/>
      <c r="F647" s="2"/>
      <c r="G647" s="2"/>
      <c r="H647" s="2"/>
      <c r="I647" s="17"/>
      <c r="J647" s="2"/>
      <c r="K647" s="2"/>
      <c r="L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D647" s="17"/>
      <c r="AF647" s="17"/>
      <c r="AG647" s="17"/>
      <c r="AH647" s="17"/>
    </row>
    <row r="648" spans="1:34" ht="15.75" customHeight="1" x14ac:dyDescent="0.25">
      <c r="A648" s="1"/>
      <c r="C648" s="3"/>
      <c r="D648" s="2"/>
      <c r="E648" s="2"/>
      <c r="F648" s="2"/>
      <c r="G648" s="2"/>
      <c r="H648" s="2"/>
      <c r="I648" s="17"/>
      <c r="J648" s="2"/>
      <c r="K648" s="2"/>
      <c r="L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D648" s="17"/>
      <c r="AF648" s="17"/>
      <c r="AG648" s="17"/>
      <c r="AH648" s="17"/>
    </row>
    <row r="649" spans="1:34" ht="15.75" customHeight="1" x14ac:dyDescent="0.25">
      <c r="A649" s="1"/>
      <c r="C649" s="3"/>
      <c r="D649" s="2"/>
      <c r="E649" s="2"/>
      <c r="F649" s="2"/>
      <c r="G649" s="2"/>
      <c r="H649" s="2"/>
      <c r="I649" s="17"/>
      <c r="J649" s="2"/>
      <c r="K649" s="2"/>
      <c r="L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D649" s="17"/>
      <c r="AF649" s="17"/>
      <c r="AG649" s="17"/>
      <c r="AH649" s="17"/>
    </row>
    <row r="650" spans="1:34" ht="15.75" customHeight="1" x14ac:dyDescent="0.25">
      <c r="A650" s="1"/>
      <c r="C650" s="3"/>
      <c r="D650" s="2"/>
      <c r="E650" s="2"/>
      <c r="F650" s="2"/>
      <c r="G650" s="2"/>
      <c r="H650" s="2"/>
      <c r="I650" s="17"/>
      <c r="J650" s="2"/>
      <c r="K650" s="2"/>
      <c r="L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D650" s="17"/>
      <c r="AF650" s="17"/>
      <c r="AG650" s="17"/>
      <c r="AH650" s="17"/>
    </row>
    <row r="651" spans="1:34" ht="15.75" customHeight="1" x14ac:dyDescent="0.25">
      <c r="A651" s="1"/>
      <c r="C651" s="3"/>
      <c r="D651" s="2"/>
      <c r="E651" s="2"/>
      <c r="F651" s="2"/>
      <c r="G651" s="2"/>
      <c r="H651" s="2"/>
      <c r="I651" s="17"/>
      <c r="J651" s="2"/>
      <c r="K651" s="2"/>
      <c r="L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D651" s="17"/>
      <c r="AF651" s="17"/>
      <c r="AG651" s="17"/>
      <c r="AH651" s="17"/>
    </row>
    <row r="652" spans="1:34" ht="15.75" customHeight="1" x14ac:dyDescent="0.25">
      <c r="A652" s="1"/>
      <c r="C652" s="3"/>
      <c r="D652" s="2"/>
      <c r="E652" s="2"/>
      <c r="F652" s="2"/>
      <c r="G652" s="2"/>
      <c r="H652" s="2"/>
      <c r="I652" s="17"/>
      <c r="J652" s="2"/>
      <c r="K652" s="2"/>
      <c r="L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D652" s="17"/>
      <c r="AF652" s="17"/>
      <c r="AG652" s="17"/>
      <c r="AH652" s="17"/>
    </row>
    <row r="653" spans="1:34" ht="15.75" customHeight="1" x14ac:dyDescent="0.25">
      <c r="A653" s="1"/>
      <c r="C653" s="3"/>
      <c r="D653" s="2"/>
      <c r="E653" s="2"/>
      <c r="F653" s="2"/>
      <c r="G653" s="2"/>
      <c r="H653" s="2"/>
      <c r="I653" s="17"/>
      <c r="J653" s="2"/>
      <c r="K653" s="2"/>
      <c r="L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D653" s="17"/>
      <c r="AF653" s="17"/>
      <c r="AG653" s="17"/>
      <c r="AH653" s="17"/>
    </row>
    <row r="654" spans="1:34" ht="15.75" customHeight="1" x14ac:dyDescent="0.25">
      <c r="A654" s="1"/>
      <c r="C654" s="3"/>
      <c r="D654" s="2"/>
      <c r="E654" s="2"/>
      <c r="F654" s="2"/>
      <c r="G654" s="2"/>
      <c r="H654" s="2"/>
      <c r="I654" s="17"/>
      <c r="J654" s="2"/>
      <c r="K654" s="2"/>
      <c r="L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D654" s="17"/>
      <c r="AF654" s="17"/>
      <c r="AG654" s="17"/>
      <c r="AH654" s="17"/>
    </row>
    <row r="655" spans="1:34" ht="15.75" customHeight="1" x14ac:dyDescent="0.25">
      <c r="A655" s="1"/>
      <c r="C655" s="3"/>
      <c r="D655" s="2"/>
      <c r="E655" s="2"/>
      <c r="F655" s="2"/>
      <c r="G655" s="2"/>
      <c r="H655" s="2"/>
      <c r="I655" s="17"/>
      <c r="J655" s="2"/>
      <c r="K655" s="2"/>
      <c r="L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D655" s="17"/>
      <c r="AF655" s="17"/>
      <c r="AG655" s="17"/>
      <c r="AH655" s="17"/>
    </row>
    <row r="656" spans="1:34" ht="15.75" customHeight="1" x14ac:dyDescent="0.25">
      <c r="A656" s="1"/>
      <c r="C656" s="3"/>
      <c r="D656" s="2"/>
      <c r="E656" s="2"/>
      <c r="F656" s="2"/>
      <c r="G656" s="2"/>
      <c r="H656" s="2"/>
      <c r="I656" s="17"/>
      <c r="J656" s="2"/>
      <c r="K656" s="2"/>
      <c r="L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D656" s="17"/>
      <c r="AF656" s="17"/>
      <c r="AG656" s="17"/>
      <c r="AH656" s="17"/>
    </row>
    <row r="657" spans="1:34" ht="15.75" customHeight="1" x14ac:dyDescent="0.25">
      <c r="A657" s="1"/>
      <c r="C657" s="3"/>
      <c r="D657" s="2"/>
      <c r="E657" s="2"/>
      <c r="F657" s="2"/>
      <c r="G657" s="2"/>
      <c r="H657" s="2"/>
      <c r="I657" s="17"/>
      <c r="J657" s="2"/>
      <c r="K657" s="2"/>
      <c r="L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D657" s="17"/>
      <c r="AF657" s="17"/>
      <c r="AG657" s="17"/>
      <c r="AH657" s="17"/>
    </row>
    <row r="658" spans="1:34" ht="15.75" customHeight="1" x14ac:dyDescent="0.25">
      <c r="A658" s="1"/>
      <c r="C658" s="3"/>
      <c r="D658" s="2"/>
      <c r="E658" s="2"/>
      <c r="F658" s="2"/>
      <c r="G658" s="2"/>
      <c r="H658" s="2"/>
      <c r="I658" s="17"/>
      <c r="J658" s="2"/>
      <c r="K658" s="2"/>
      <c r="L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D658" s="17"/>
      <c r="AF658" s="17"/>
      <c r="AG658" s="17"/>
      <c r="AH658" s="17"/>
    </row>
    <row r="659" spans="1:34" ht="15.75" customHeight="1" x14ac:dyDescent="0.25">
      <c r="A659" s="1"/>
      <c r="C659" s="3"/>
      <c r="D659" s="2"/>
      <c r="E659" s="2"/>
      <c r="F659" s="2"/>
      <c r="G659" s="2"/>
      <c r="H659" s="2"/>
      <c r="I659" s="17"/>
      <c r="J659" s="2"/>
      <c r="K659" s="2"/>
      <c r="L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D659" s="17"/>
      <c r="AF659" s="17"/>
      <c r="AG659" s="17"/>
      <c r="AH659" s="17"/>
    </row>
    <row r="660" spans="1:34" ht="15.75" customHeight="1" x14ac:dyDescent="0.25">
      <c r="A660" s="1"/>
      <c r="C660" s="3"/>
      <c r="D660" s="2"/>
      <c r="E660" s="2"/>
      <c r="F660" s="2"/>
      <c r="G660" s="2"/>
      <c r="H660" s="2"/>
      <c r="I660" s="17"/>
      <c r="J660" s="2"/>
      <c r="K660" s="2"/>
      <c r="L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D660" s="17"/>
      <c r="AF660" s="17"/>
      <c r="AG660" s="17"/>
      <c r="AH660" s="17"/>
    </row>
    <row r="661" spans="1:34" ht="15.75" customHeight="1" x14ac:dyDescent="0.25">
      <c r="A661" s="1"/>
      <c r="C661" s="3"/>
      <c r="D661" s="2"/>
      <c r="E661" s="2"/>
      <c r="F661" s="2"/>
      <c r="G661" s="2"/>
      <c r="H661" s="2"/>
      <c r="I661" s="17"/>
      <c r="J661" s="2"/>
      <c r="K661" s="2"/>
      <c r="L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D661" s="17"/>
      <c r="AF661" s="17"/>
      <c r="AG661" s="17"/>
      <c r="AH661" s="17"/>
    </row>
    <row r="662" spans="1:34" ht="15.75" customHeight="1" x14ac:dyDescent="0.25">
      <c r="A662" s="1"/>
      <c r="C662" s="3"/>
      <c r="D662" s="2"/>
      <c r="E662" s="2"/>
      <c r="F662" s="2"/>
      <c r="G662" s="2"/>
      <c r="H662" s="2"/>
      <c r="I662" s="17"/>
      <c r="J662" s="2"/>
      <c r="K662" s="2"/>
      <c r="L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D662" s="17"/>
      <c r="AF662" s="17"/>
      <c r="AG662" s="17"/>
      <c r="AH662" s="17"/>
    </row>
    <row r="663" spans="1:34" ht="15.75" customHeight="1" x14ac:dyDescent="0.25">
      <c r="A663" s="1"/>
      <c r="C663" s="3"/>
      <c r="D663" s="2"/>
      <c r="E663" s="2"/>
      <c r="F663" s="2"/>
      <c r="G663" s="2"/>
      <c r="H663" s="2"/>
      <c r="I663" s="17"/>
      <c r="J663" s="2"/>
      <c r="K663" s="2"/>
      <c r="L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D663" s="17"/>
      <c r="AF663" s="17"/>
      <c r="AG663" s="17"/>
      <c r="AH663" s="17"/>
    </row>
    <row r="664" spans="1:34" ht="15.75" customHeight="1" x14ac:dyDescent="0.25">
      <c r="A664" s="1"/>
      <c r="C664" s="3"/>
      <c r="D664" s="2"/>
      <c r="E664" s="2"/>
      <c r="F664" s="2"/>
      <c r="G664" s="2"/>
      <c r="H664" s="2"/>
      <c r="I664" s="17"/>
      <c r="J664" s="2"/>
      <c r="K664" s="2"/>
      <c r="L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D664" s="17"/>
      <c r="AF664" s="17"/>
      <c r="AG664" s="17"/>
      <c r="AH664" s="17"/>
    </row>
    <row r="665" spans="1:34" ht="15.75" customHeight="1" x14ac:dyDescent="0.25">
      <c r="A665" s="1"/>
      <c r="C665" s="3"/>
      <c r="D665" s="2"/>
      <c r="E665" s="2"/>
      <c r="F665" s="2"/>
      <c r="G665" s="2"/>
      <c r="H665" s="2"/>
      <c r="I665" s="17"/>
      <c r="J665" s="2"/>
      <c r="K665" s="2"/>
      <c r="L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D665" s="17"/>
      <c r="AF665" s="17"/>
      <c r="AG665" s="17"/>
      <c r="AH665" s="17"/>
    </row>
    <row r="666" spans="1:34" ht="15.75" customHeight="1" x14ac:dyDescent="0.25">
      <c r="A666" s="1"/>
      <c r="C666" s="3"/>
      <c r="D666" s="2"/>
      <c r="E666" s="2"/>
      <c r="F666" s="2"/>
      <c r="G666" s="2"/>
      <c r="H666" s="2"/>
      <c r="I666" s="17"/>
      <c r="J666" s="2"/>
      <c r="K666" s="2"/>
      <c r="L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D666" s="17"/>
      <c r="AF666" s="17"/>
      <c r="AG666" s="17"/>
      <c r="AH666" s="17"/>
    </row>
    <row r="667" spans="1:34" ht="15.75" customHeight="1" x14ac:dyDescent="0.25">
      <c r="A667" s="1"/>
      <c r="C667" s="3"/>
      <c r="D667" s="2"/>
      <c r="E667" s="2"/>
      <c r="F667" s="2"/>
      <c r="G667" s="2"/>
      <c r="H667" s="2"/>
      <c r="I667" s="17"/>
      <c r="J667" s="2"/>
      <c r="K667" s="2"/>
      <c r="L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D667" s="17"/>
      <c r="AF667" s="17"/>
      <c r="AG667" s="17"/>
      <c r="AH667" s="17"/>
    </row>
    <row r="668" spans="1:34" ht="15.75" customHeight="1" x14ac:dyDescent="0.25">
      <c r="A668" s="1"/>
      <c r="C668" s="3"/>
      <c r="D668" s="2"/>
      <c r="E668" s="2"/>
      <c r="F668" s="2"/>
      <c r="G668" s="2"/>
      <c r="H668" s="2"/>
      <c r="I668" s="17"/>
      <c r="J668" s="2"/>
      <c r="K668" s="2"/>
      <c r="L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D668" s="17"/>
      <c r="AF668" s="17"/>
      <c r="AG668" s="17"/>
      <c r="AH668" s="17"/>
    </row>
    <row r="669" spans="1:34" ht="15.75" customHeight="1" x14ac:dyDescent="0.25">
      <c r="A669" s="1"/>
      <c r="C669" s="3"/>
      <c r="D669" s="2"/>
      <c r="E669" s="2"/>
      <c r="F669" s="2"/>
      <c r="G669" s="2"/>
      <c r="H669" s="2"/>
      <c r="I669" s="17"/>
      <c r="J669" s="2"/>
      <c r="K669" s="2"/>
      <c r="L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D669" s="17"/>
      <c r="AF669" s="17"/>
      <c r="AG669" s="17"/>
      <c r="AH669" s="17"/>
    </row>
    <row r="670" spans="1:34" ht="15.75" customHeight="1" x14ac:dyDescent="0.25">
      <c r="A670" s="1"/>
      <c r="C670" s="3"/>
      <c r="D670" s="2"/>
      <c r="E670" s="2"/>
      <c r="F670" s="2"/>
      <c r="G670" s="2"/>
      <c r="H670" s="2"/>
      <c r="I670" s="17"/>
      <c r="J670" s="2"/>
      <c r="K670" s="2"/>
      <c r="L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D670" s="17"/>
      <c r="AF670" s="17"/>
      <c r="AG670" s="17"/>
      <c r="AH670" s="17"/>
    </row>
    <row r="671" spans="1:34" ht="15.75" customHeight="1" x14ac:dyDescent="0.25">
      <c r="A671" s="1"/>
      <c r="C671" s="3"/>
      <c r="D671" s="2"/>
      <c r="E671" s="2"/>
      <c r="F671" s="2"/>
      <c r="G671" s="2"/>
      <c r="H671" s="2"/>
      <c r="I671" s="17"/>
      <c r="J671" s="2"/>
      <c r="K671" s="2"/>
      <c r="L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D671" s="17"/>
      <c r="AF671" s="17"/>
      <c r="AG671" s="17"/>
      <c r="AH671" s="17"/>
    </row>
    <row r="672" spans="1:34" ht="15.75" customHeight="1" x14ac:dyDescent="0.25">
      <c r="A672" s="1"/>
      <c r="C672" s="3"/>
      <c r="D672" s="2"/>
      <c r="E672" s="2"/>
      <c r="F672" s="2"/>
      <c r="G672" s="2"/>
      <c r="H672" s="2"/>
      <c r="I672" s="17"/>
      <c r="J672" s="2"/>
      <c r="K672" s="2"/>
      <c r="L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D672" s="17"/>
      <c r="AF672" s="17"/>
      <c r="AG672" s="17"/>
      <c r="AH672" s="17"/>
    </row>
    <row r="673" spans="1:34" ht="15.75" customHeight="1" x14ac:dyDescent="0.25">
      <c r="A673" s="1"/>
      <c r="C673" s="3"/>
      <c r="D673" s="2"/>
      <c r="E673" s="2"/>
      <c r="F673" s="2"/>
      <c r="G673" s="2"/>
      <c r="H673" s="2"/>
      <c r="I673" s="17"/>
      <c r="J673" s="2"/>
      <c r="K673" s="2"/>
      <c r="L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D673" s="17"/>
      <c r="AF673" s="17"/>
      <c r="AG673" s="17"/>
      <c r="AH673" s="17"/>
    </row>
    <row r="674" spans="1:34" ht="15.75" customHeight="1" x14ac:dyDescent="0.25">
      <c r="A674" s="1"/>
      <c r="C674" s="3"/>
      <c r="D674" s="2"/>
      <c r="E674" s="2"/>
      <c r="F674" s="2"/>
      <c r="G674" s="2"/>
      <c r="H674" s="2"/>
      <c r="I674" s="17"/>
      <c r="J674" s="2"/>
      <c r="K674" s="2"/>
      <c r="L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D674" s="17"/>
      <c r="AF674" s="17"/>
      <c r="AG674" s="17"/>
      <c r="AH674" s="17"/>
    </row>
    <row r="675" spans="1:34" ht="15.75" customHeight="1" x14ac:dyDescent="0.25">
      <c r="A675" s="1"/>
      <c r="C675" s="3"/>
      <c r="D675" s="2"/>
      <c r="E675" s="2"/>
      <c r="F675" s="2"/>
      <c r="G675" s="2"/>
      <c r="H675" s="2"/>
      <c r="I675" s="17"/>
      <c r="J675" s="2"/>
      <c r="K675" s="2"/>
      <c r="L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D675" s="17"/>
      <c r="AF675" s="17"/>
      <c r="AG675" s="17"/>
      <c r="AH675" s="17"/>
    </row>
    <row r="676" spans="1:34" ht="15.75" customHeight="1" x14ac:dyDescent="0.25">
      <c r="A676" s="1"/>
      <c r="C676" s="3"/>
      <c r="D676" s="2"/>
      <c r="E676" s="2"/>
      <c r="F676" s="2"/>
      <c r="G676" s="2"/>
      <c r="H676" s="2"/>
      <c r="I676" s="17"/>
      <c r="J676" s="2"/>
      <c r="K676" s="2"/>
      <c r="L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D676" s="17"/>
      <c r="AF676" s="17"/>
      <c r="AG676" s="17"/>
      <c r="AH676" s="17"/>
    </row>
    <row r="677" spans="1:34" ht="15.75" customHeight="1" x14ac:dyDescent="0.25">
      <c r="A677" s="1"/>
      <c r="C677" s="3"/>
      <c r="D677" s="2"/>
      <c r="E677" s="2"/>
      <c r="F677" s="2"/>
      <c r="G677" s="2"/>
      <c r="H677" s="2"/>
      <c r="I677" s="17"/>
      <c r="J677" s="2"/>
      <c r="K677" s="2"/>
      <c r="L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D677" s="17"/>
      <c r="AF677" s="17"/>
      <c r="AG677" s="17"/>
      <c r="AH677" s="17"/>
    </row>
    <row r="678" spans="1:34" ht="15.75" customHeight="1" x14ac:dyDescent="0.25">
      <c r="A678" s="1"/>
      <c r="C678" s="3"/>
      <c r="D678" s="2"/>
      <c r="E678" s="2"/>
      <c r="F678" s="2"/>
      <c r="G678" s="2"/>
      <c r="H678" s="2"/>
      <c r="I678" s="17"/>
      <c r="J678" s="2"/>
      <c r="K678" s="2"/>
      <c r="L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D678" s="17"/>
      <c r="AF678" s="17"/>
      <c r="AG678" s="17"/>
      <c r="AH678" s="17"/>
    </row>
    <row r="679" spans="1:34" ht="15.75" customHeight="1" x14ac:dyDescent="0.25">
      <c r="A679" s="1"/>
      <c r="C679" s="3"/>
      <c r="D679" s="2"/>
      <c r="E679" s="2"/>
      <c r="F679" s="2"/>
      <c r="G679" s="2"/>
      <c r="H679" s="2"/>
      <c r="I679" s="17"/>
      <c r="J679" s="2"/>
      <c r="K679" s="2"/>
      <c r="L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D679" s="17"/>
      <c r="AF679" s="17"/>
      <c r="AG679" s="17"/>
      <c r="AH679" s="17"/>
    </row>
    <row r="680" spans="1:34" ht="15.75" customHeight="1" x14ac:dyDescent="0.25">
      <c r="A680" s="1"/>
      <c r="C680" s="3"/>
      <c r="D680" s="2"/>
      <c r="E680" s="2"/>
      <c r="F680" s="2"/>
      <c r="G680" s="2"/>
      <c r="H680" s="2"/>
      <c r="I680" s="17"/>
      <c r="J680" s="2"/>
      <c r="K680" s="2"/>
      <c r="L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D680" s="17"/>
      <c r="AF680" s="17"/>
      <c r="AG680" s="17"/>
      <c r="AH680" s="17"/>
    </row>
    <row r="681" spans="1:34" ht="15.75" customHeight="1" x14ac:dyDescent="0.25">
      <c r="A681" s="1"/>
      <c r="C681" s="3"/>
      <c r="D681" s="2"/>
      <c r="E681" s="2"/>
      <c r="F681" s="2"/>
      <c r="G681" s="2"/>
      <c r="H681" s="2"/>
      <c r="I681" s="17"/>
      <c r="J681" s="2"/>
      <c r="K681" s="2"/>
      <c r="L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D681" s="17"/>
      <c r="AF681" s="17"/>
      <c r="AG681" s="17"/>
      <c r="AH681" s="17"/>
    </row>
    <row r="682" spans="1:34" ht="15.75" customHeight="1" x14ac:dyDescent="0.25">
      <c r="A682" s="1"/>
      <c r="C682" s="3"/>
      <c r="D682" s="2"/>
      <c r="E682" s="2"/>
      <c r="F682" s="2"/>
      <c r="G682" s="2"/>
      <c r="H682" s="2"/>
      <c r="I682" s="17"/>
      <c r="J682" s="2"/>
      <c r="K682" s="2"/>
      <c r="L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D682" s="17"/>
      <c r="AF682" s="17"/>
      <c r="AG682" s="17"/>
      <c r="AH682" s="17"/>
    </row>
    <row r="683" spans="1:34" ht="15.75" customHeight="1" x14ac:dyDescent="0.25">
      <c r="A683" s="1"/>
      <c r="C683" s="3"/>
      <c r="D683" s="2"/>
      <c r="E683" s="2"/>
      <c r="F683" s="2"/>
      <c r="G683" s="2"/>
      <c r="H683" s="2"/>
      <c r="I683" s="17"/>
      <c r="J683" s="2"/>
      <c r="K683" s="2"/>
      <c r="L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D683" s="17"/>
      <c r="AF683" s="17"/>
      <c r="AG683" s="17"/>
      <c r="AH683" s="17"/>
    </row>
    <row r="684" spans="1:34" ht="15.75" customHeight="1" x14ac:dyDescent="0.25">
      <c r="A684" s="1"/>
      <c r="C684" s="3"/>
      <c r="D684" s="2"/>
      <c r="E684" s="2"/>
      <c r="F684" s="2"/>
      <c r="G684" s="2"/>
      <c r="H684" s="2"/>
      <c r="I684" s="17"/>
      <c r="J684" s="2"/>
      <c r="K684" s="2"/>
      <c r="L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D684" s="17"/>
      <c r="AF684" s="17"/>
      <c r="AG684" s="17"/>
      <c r="AH684" s="17"/>
    </row>
    <row r="685" spans="1:34" ht="15.75" customHeight="1" x14ac:dyDescent="0.25">
      <c r="A685" s="1"/>
      <c r="C685" s="3"/>
      <c r="D685" s="2"/>
      <c r="E685" s="2"/>
      <c r="F685" s="2"/>
      <c r="G685" s="2"/>
      <c r="H685" s="2"/>
      <c r="I685" s="17"/>
      <c r="J685" s="2"/>
      <c r="K685" s="2"/>
      <c r="L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D685" s="17"/>
      <c r="AF685" s="17"/>
      <c r="AG685" s="17"/>
      <c r="AH685" s="17"/>
    </row>
    <row r="686" spans="1:34" ht="15.75" customHeight="1" x14ac:dyDescent="0.25">
      <c r="A686" s="1"/>
      <c r="C686" s="3"/>
      <c r="D686" s="2"/>
      <c r="E686" s="2"/>
      <c r="F686" s="2"/>
      <c r="G686" s="2"/>
      <c r="H686" s="2"/>
      <c r="I686" s="17"/>
      <c r="J686" s="2"/>
      <c r="K686" s="2"/>
      <c r="L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D686" s="17"/>
      <c r="AF686" s="17"/>
      <c r="AG686" s="17"/>
      <c r="AH686" s="17"/>
    </row>
    <row r="687" spans="1:34" ht="15.75" customHeight="1" x14ac:dyDescent="0.25">
      <c r="A687" s="1"/>
      <c r="C687" s="3"/>
      <c r="D687" s="2"/>
      <c r="E687" s="2"/>
      <c r="F687" s="2"/>
      <c r="G687" s="2"/>
      <c r="H687" s="2"/>
      <c r="I687" s="17"/>
      <c r="J687" s="2"/>
      <c r="K687" s="2"/>
      <c r="L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D687" s="17"/>
      <c r="AF687" s="17"/>
      <c r="AG687" s="17"/>
      <c r="AH687" s="17"/>
    </row>
    <row r="688" spans="1:34" ht="15.75" customHeight="1" x14ac:dyDescent="0.25">
      <c r="A688" s="1"/>
      <c r="C688" s="3"/>
      <c r="D688" s="2"/>
      <c r="E688" s="2"/>
      <c r="F688" s="2"/>
      <c r="G688" s="2"/>
      <c r="H688" s="2"/>
      <c r="I688" s="17"/>
      <c r="J688" s="2"/>
      <c r="K688" s="2"/>
      <c r="L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D688" s="17"/>
      <c r="AF688" s="17"/>
      <c r="AG688" s="17"/>
      <c r="AH688" s="17"/>
    </row>
    <row r="689" spans="1:34" ht="15.75" customHeight="1" x14ac:dyDescent="0.25">
      <c r="A689" s="1"/>
      <c r="C689" s="3"/>
      <c r="D689" s="2"/>
      <c r="E689" s="2"/>
      <c r="F689" s="2"/>
      <c r="G689" s="2"/>
      <c r="H689" s="2"/>
      <c r="I689" s="17"/>
      <c r="J689" s="2"/>
      <c r="K689" s="2"/>
      <c r="L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D689" s="17"/>
      <c r="AF689" s="17"/>
      <c r="AG689" s="17"/>
      <c r="AH689" s="17"/>
    </row>
    <row r="690" spans="1:34" ht="15.75" customHeight="1" x14ac:dyDescent="0.25">
      <c r="A690" s="1"/>
      <c r="C690" s="3"/>
      <c r="D690" s="2"/>
      <c r="E690" s="2"/>
      <c r="F690" s="2"/>
      <c r="G690" s="2"/>
      <c r="H690" s="2"/>
      <c r="I690" s="17"/>
      <c r="J690" s="2"/>
      <c r="K690" s="2"/>
      <c r="L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D690" s="17"/>
      <c r="AF690" s="17"/>
      <c r="AG690" s="17"/>
      <c r="AH690" s="17"/>
    </row>
    <row r="691" spans="1:34" ht="15.75" customHeight="1" x14ac:dyDescent="0.25">
      <c r="A691" s="1"/>
      <c r="C691" s="3"/>
      <c r="D691" s="2"/>
      <c r="E691" s="2"/>
      <c r="F691" s="2"/>
      <c r="G691" s="2"/>
      <c r="H691" s="2"/>
      <c r="I691" s="17"/>
      <c r="J691" s="2"/>
      <c r="K691" s="2"/>
      <c r="L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D691" s="17"/>
      <c r="AF691" s="17"/>
      <c r="AG691" s="17"/>
      <c r="AH691" s="17"/>
    </row>
    <row r="692" spans="1:34" ht="15.75" customHeight="1" x14ac:dyDescent="0.25">
      <c r="A692" s="1"/>
      <c r="C692" s="3"/>
      <c r="D692" s="2"/>
      <c r="E692" s="2"/>
      <c r="F692" s="2"/>
      <c r="G692" s="2"/>
      <c r="H692" s="2"/>
      <c r="I692" s="17"/>
      <c r="J692" s="2"/>
      <c r="K692" s="2"/>
      <c r="L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D692" s="17"/>
      <c r="AF692" s="17"/>
      <c r="AG692" s="17"/>
      <c r="AH692" s="17"/>
    </row>
    <row r="693" spans="1:34" ht="15.75" customHeight="1" x14ac:dyDescent="0.25">
      <c r="A693" s="1"/>
      <c r="C693" s="3"/>
      <c r="D693" s="2"/>
      <c r="E693" s="2"/>
      <c r="F693" s="2"/>
      <c r="G693" s="2"/>
      <c r="H693" s="2"/>
      <c r="I693" s="17"/>
      <c r="J693" s="2"/>
      <c r="K693" s="2"/>
      <c r="L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D693" s="17"/>
      <c r="AF693" s="17"/>
      <c r="AG693" s="17"/>
      <c r="AH693" s="17"/>
    </row>
    <row r="694" spans="1:34" ht="15.75" customHeight="1" x14ac:dyDescent="0.25">
      <c r="A694" s="1"/>
      <c r="C694" s="3"/>
      <c r="D694" s="2"/>
      <c r="E694" s="2"/>
      <c r="F694" s="2"/>
      <c r="G694" s="2"/>
      <c r="H694" s="2"/>
      <c r="I694" s="17"/>
      <c r="J694" s="2"/>
      <c r="K694" s="2"/>
      <c r="L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D694" s="17"/>
      <c r="AF694" s="17"/>
      <c r="AG694" s="17"/>
      <c r="AH694" s="17"/>
    </row>
    <row r="695" spans="1:34" ht="15.75" customHeight="1" x14ac:dyDescent="0.25">
      <c r="A695" s="1"/>
      <c r="C695" s="3"/>
      <c r="D695" s="2"/>
      <c r="E695" s="2"/>
      <c r="F695" s="2"/>
      <c r="G695" s="2"/>
      <c r="H695" s="2"/>
      <c r="I695" s="17"/>
      <c r="J695" s="2"/>
      <c r="K695" s="2"/>
      <c r="L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D695" s="17"/>
      <c r="AF695" s="17"/>
      <c r="AG695" s="17"/>
      <c r="AH695" s="17"/>
    </row>
    <row r="696" spans="1:34" ht="15.75" customHeight="1" x14ac:dyDescent="0.25">
      <c r="A696" s="1"/>
      <c r="C696" s="3"/>
      <c r="D696" s="2"/>
      <c r="E696" s="2"/>
      <c r="F696" s="2"/>
      <c r="G696" s="2"/>
      <c r="H696" s="2"/>
      <c r="I696" s="17"/>
      <c r="J696" s="2"/>
      <c r="K696" s="2"/>
      <c r="L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D696" s="17"/>
      <c r="AF696" s="17"/>
      <c r="AG696" s="17"/>
      <c r="AH696" s="17"/>
    </row>
    <row r="697" spans="1:34" ht="15.75" customHeight="1" x14ac:dyDescent="0.25">
      <c r="A697" s="1"/>
      <c r="C697" s="3"/>
      <c r="D697" s="2"/>
      <c r="E697" s="2"/>
      <c r="F697" s="2"/>
      <c r="G697" s="2"/>
      <c r="H697" s="2"/>
      <c r="I697" s="17"/>
      <c r="J697" s="2"/>
      <c r="K697" s="2"/>
      <c r="L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D697" s="17"/>
      <c r="AF697" s="17"/>
      <c r="AG697" s="17"/>
      <c r="AH697" s="17"/>
    </row>
    <row r="698" spans="1:34" ht="15.75" customHeight="1" x14ac:dyDescent="0.25">
      <c r="A698" s="1"/>
      <c r="C698" s="3"/>
      <c r="D698" s="2"/>
      <c r="E698" s="2"/>
      <c r="F698" s="2"/>
      <c r="G698" s="2"/>
      <c r="H698" s="2"/>
      <c r="I698" s="17"/>
      <c r="J698" s="2"/>
      <c r="K698" s="2"/>
      <c r="L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D698" s="17"/>
      <c r="AF698" s="17"/>
      <c r="AG698" s="17"/>
      <c r="AH698" s="17"/>
    </row>
    <row r="699" spans="1:34" ht="15.75" customHeight="1" x14ac:dyDescent="0.25">
      <c r="A699" s="1"/>
      <c r="C699" s="3"/>
      <c r="D699" s="2"/>
      <c r="E699" s="2"/>
      <c r="F699" s="2"/>
      <c r="G699" s="2"/>
      <c r="H699" s="2"/>
      <c r="I699" s="17"/>
      <c r="J699" s="2"/>
      <c r="K699" s="2"/>
      <c r="L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D699" s="17"/>
      <c r="AF699" s="17"/>
      <c r="AG699" s="17"/>
      <c r="AH699" s="17"/>
    </row>
    <row r="700" spans="1:34" ht="15.75" customHeight="1" x14ac:dyDescent="0.25">
      <c r="A700" s="1"/>
      <c r="C700" s="3"/>
      <c r="D700" s="2"/>
      <c r="E700" s="2"/>
      <c r="F700" s="2"/>
      <c r="G700" s="2"/>
      <c r="H700" s="2"/>
      <c r="I700" s="17"/>
      <c r="J700" s="2"/>
      <c r="K700" s="2"/>
      <c r="L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D700" s="17"/>
      <c r="AF700" s="17"/>
      <c r="AG700" s="17"/>
      <c r="AH700" s="17"/>
    </row>
    <row r="701" spans="1:34" ht="15.75" customHeight="1" x14ac:dyDescent="0.25">
      <c r="A701" s="1"/>
      <c r="C701" s="3"/>
      <c r="D701" s="2"/>
      <c r="E701" s="2"/>
      <c r="F701" s="2"/>
      <c r="G701" s="2"/>
      <c r="H701" s="2"/>
      <c r="I701" s="17"/>
      <c r="J701" s="2"/>
      <c r="K701" s="2"/>
      <c r="L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D701" s="17"/>
      <c r="AF701" s="17"/>
      <c r="AG701" s="17"/>
      <c r="AH701" s="17"/>
    </row>
    <row r="702" spans="1:34" ht="15.75" customHeight="1" x14ac:dyDescent="0.25">
      <c r="A702" s="1"/>
      <c r="C702" s="3"/>
      <c r="D702" s="2"/>
      <c r="E702" s="2"/>
      <c r="F702" s="2"/>
      <c r="G702" s="2"/>
      <c r="H702" s="2"/>
      <c r="I702" s="17"/>
      <c r="J702" s="2"/>
      <c r="K702" s="2"/>
      <c r="L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D702" s="17"/>
      <c r="AF702" s="17"/>
      <c r="AG702" s="17"/>
      <c r="AH702" s="17"/>
    </row>
    <row r="703" spans="1:34" ht="15.75" customHeight="1" x14ac:dyDescent="0.25">
      <c r="A703" s="1"/>
      <c r="C703" s="3"/>
      <c r="D703" s="2"/>
      <c r="E703" s="2"/>
      <c r="F703" s="2"/>
      <c r="G703" s="2"/>
      <c r="H703" s="2"/>
      <c r="I703" s="17"/>
      <c r="J703" s="2"/>
      <c r="K703" s="2"/>
      <c r="L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D703" s="17"/>
      <c r="AF703" s="17"/>
      <c r="AG703" s="17"/>
      <c r="AH703" s="17"/>
    </row>
    <row r="704" spans="1:34" ht="15.75" customHeight="1" x14ac:dyDescent="0.25">
      <c r="A704" s="1"/>
      <c r="C704" s="3"/>
      <c r="D704" s="2"/>
      <c r="E704" s="2"/>
      <c r="F704" s="2"/>
      <c r="G704" s="2"/>
      <c r="H704" s="2"/>
      <c r="I704" s="17"/>
      <c r="J704" s="2"/>
      <c r="K704" s="2"/>
      <c r="L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D704" s="17"/>
      <c r="AF704" s="17"/>
      <c r="AG704" s="17"/>
      <c r="AH704" s="17"/>
    </row>
    <row r="705" spans="1:34" ht="15.75" customHeight="1" x14ac:dyDescent="0.25">
      <c r="A705" s="1"/>
      <c r="C705" s="3"/>
      <c r="D705" s="2"/>
      <c r="E705" s="2"/>
      <c r="F705" s="2"/>
      <c r="G705" s="2"/>
      <c r="H705" s="2"/>
      <c r="I705" s="17"/>
      <c r="J705" s="2"/>
      <c r="K705" s="2"/>
      <c r="L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D705" s="17"/>
      <c r="AF705" s="17"/>
      <c r="AG705" s="17"/>
      <c r="AH705" s="17"/>
    </row>
    <row r="706" spans="1:34" ht="15.75" customHeight="1" x14ac:dyDescent="0.25">
      <c r="A706" s="1"/>
      <c r="C706" s="3"/>
      <c r="D706" s="2"/>
      <c r="E706" s="2"/>
      <c r="F706" s="2"/>
      <c r="G706" s="2"/>
      <c r="H706" s="2"/>
      <c r="I706" s="17"/>
      <c r="J706" s="2"/>
      <c r="K706" s="2"/>
      <c r="L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D706" s="17"/>
      <c r="AF706" s="17"/>
      <c r="AG706" s="17"/>
      <c r="AH706" s="17"/>
    </row>
    <row r="707" spans="1:34" ht="15.75" customHeight="1" x14ac:dyDescent="0.25">
      <c r="A707" s="1"/>
      <c r="C707" s="3"/>
      <c r="D707" s="2"/>
      <c r="E707" s="2"/>
      <c r="F707" s="2"/>
      <c r="G707" s="2"/>
      <c r="H707" s="2"/>
      <c r="I707" s="17"/>
      <c r="J707" s="2"/>
      <c r="K707" s="2"/>
      <c r="L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D707" s="17"/>
      <c r="AF707" s="17"/>
      <c r="AG707" s="17"/>
      <c r="AH707" s="17"/>
    </row>
    <row r="708" spans="1:34" ht="15.75" customHeight="1" x14ac:dyDescent="0.25">
      <c r="A708" s="1"/>
      <c r="C708" s="3"/>
      <c r="D708" s="2"/>
      <c r="E708" s="2"/>
      <c r="F708" s="2"/>
      <c r="G708" s="2"/>
      <c r="H708" s="2"/>
      <c r="I708" s="17"/>
      <c r="J708" s="2"/>
      <c r="K708" s="2"/>
      <c r="L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D708" s="17"/>
      <c r="AF708" s="17"/>
      <c r="AG708" s="17"/>
      <c r="AH708" s="17"/>
    </row>
    <row r="709" spans="1:34" ht="15.75" customHeight="1" x14ac:dyDescent="0.25">
      <c r="A709" s="1"/>
      <c r="C709" s="3"/>
      <c r="D709" s="2"/>
      <c r="E709" s="2"/>
      <c r="F709" s="2"/>
      <c r="G709" s="2"/>
      <c r="H709" s="2"/>
      <c r="I709" s="17"/>
      <c r="J709" s="2"/>
      <c r="K709" s="2"/>
      <c r="L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D709" s="17"/>
      <c r="AF709" s="17"/>
      <c r="AG709" s="17"/>
      <c r="AH709" s="17"/>
    </row>
    <row r="710" spans="1:34" ht="15.75" customHeight="1" x14ac:dyDescent="0.25">
      <c r="A710" s="1"/>
      <c r="C710" s="3"/>
      <c r="D710" s="2"/>
      <c r="E710" s="2"/>
      <c r="F710" s="2"/>
      <c r="G710" s="2"/>
      <c r="H710" s="2"/>
      <c r="I710" s="17"/>
      <c r="J710" s="2"/>
      <c r="K710" s="2"/>
      <c r="L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D710" s="17"/>
      <c r="AF710" s="17"/>
      <c r="AG710" s="17"/>
      <c r="AH710" s="17"/>
    </row>
    <row r="711" spans="1:34" ht="15.75" customHeight="1" x14ac:dyDescent="0.25">
      <c r="A711" s="1"/>
      <c r="C711" s="3"/>
      <c r="D711" s="2"/>
      <c r="E711" s="2"/>
      <c r="F711" s="2"/>
      <c r="G711" s="2"/>
      <c r="H711" s="2"/>
      <c r="I711" s="17"/>
      <c r="J711" s="2"/>
      <c r="K711" s="2"/>
      <c r="L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D711" s="17"/>
      <c r="AF711" s="17"/>
      <c r="AG711" s="17"/>
      <c r="AH711" s="17"/>
    </row>
    <row r="712" spans="1:34" ht="15.75" customHeight="1" x14ac:dyDescent="0.25">
      <c r="A712" s="1"/>
      <c r="C712" s="3"/>
      <c r="D712" s="2"/>
      <c r="E712" s="2"/>
      <c r="F712" s="2"/>
      <c r="G712" s="2"/>
      <c r="H712" s="2"/>
      <c r="I712" s="17"/>
      <c r="J712" s="2"/>
      <c r="K712" s="2"/>
      <c r="L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D712" s="17"/>
      <c r="AF712" s="17"/>
      <c r="AG712" s="17"/>
      <c r="AH712" s="17"/>
    </row>
    <row r="713" spans="1:34" ht="15.75" customHeight="1" x14ac:dyDescent="0.25">
      <c r="A713" s="1"/>
      <c r="C713" s="3"/>
      <c r="D713" s="2"/>
      <c r="E713" s="2"/>
      <c r="F713" s="2"/>
      <c r="G713" s="2"/>
      <c r="H713" s="2"/>
      <c r="I713" s="17"/>
      <c r="J713" s="2"/>
      <c r="K713" s="2"/>
      <c r="L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D713" s="17"/>
      <c r="AF713" s="17"/>
      <c r="AG713" s="17"/>
      <c r="AH713" s="17"/>
    </row>
    <row r="714" spans="1:34" ht="15.75" customHeight="1" x14ac:dyDescent="0.25">
      <c r="A714" s="1"/>
      <c r="C714" s="3"/>
      <c r="D714" s="2"/>
      <c r="E714" s="2"/>
      <c r="F714" s="2"/>
      <c r="G714" s="2"/>
      <c r="H714" s="2"/>
      <c r="I714" s="17"/>
      <c r="J714" s="2"/>
      <c r="K714" s="2"/>
      <c r="L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D714" s="17"/>
      <c r="AF714" s="17"/>
      <c r="AG714" s="17"/>
      <c r="AH714" s="17"/>
    </row>
    <row r="715" spans="1:34" ht="15.75" customHeight="1" x14ac:dyDescent="0.25">
      <c r="A715" s="1"/>
      <c r="C715" s="3"/>
      <c r="D715" s="2"/>
      <c r="E715" s="2"/>
      <c r="F715" s="2"/>
      <c r="G715" s="2"/>
      <c r="H715" s="2"/>
      <c r="I715" s="17"/>
      <c r="J715" s="2"/>
      <c r="K715" s="2"/>
      <c r="L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D715" s="17"/>
      <c r="AF715" s="17"/>
      <c r="AG715" s="17"/>
      <c r="AH715" s="17"/>
    </row>
    <row r="716" spans="1:34" ht="15.75" customHeight="1" x14ac:dyDescent="0.25">
      <c r="A716" s="1"/>
      <c r="C716" s="3"/>
      <c r="D716" s="2"/>
      <c r="E716" s="2"/>
      <c r="F716" s="2"/>
      <c r="G716" s="2"/>
      <c r="H716" s="2"/>
      <c r="I716" s="17"/>
      <c r="J716" s="2"/>
      <c r="K716" s="2"/>
      <c r="L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D716" s="17"/>
      <c r="AF716" s="17"/>
      <c r="AG716" s="17"/>
      <c r="AH716" s="17"/>
    </row>
    <row r="717" spans="1:34" ht="15.75" customHeight="1" x14ac:dyDescent="0.25">
      <c r="A717" s="1"/>
      <c r="C717" s="3"/>
      <c r="D717" s="2"/>
      <c r="E717" s="2"/>
      <c r="F717" s="2"/>
      <c r="G717" s="2"/>
      <c r="H717" s="2"/>
      <c r="I717" s="17"/>
      <c r="J717" s="2"/>
      <c r="K717" s="2"/>
      <c r="L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D717" s="17"/>
      <c r="AF717" s="17"/>
      <c r="AG717" s="17"/>
      <c r="AH717" s="17"/>
    </row>
    <row r="718" spans="1:34" ht="15.75" customHeight="1" x14ac:dyDescent="0.25">
      <c r="A718" s="1"/>
      <c r="C718" s="3"/>
      <c r="D718" s="2"/>
      <c r="E718" s="2"/>
      <c r="F718" s="2"/>
      <c r="G718" s="2"/>
      <c r="H718" s="2"/>
      <c r="I718" s="17"/>
      <c r="J718" s="2"/>
      <c r="K718" s="2"/>
      <c r="L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D718" s="17"/>
      <c r="AF718" s="17"/>
      <c r="AG718" s="17"/>
      <c r="AH718" s="17"/>
    </row>
    <row r="719" spans="1:34" ht="15.75" customHeight="1" x14ac:dyDescent="0.25">
      <c r="A719" s="1"/>
      <c r="C719" s="3"/>
      <c r="D719" s="2"/>
      <c r="E719" s="2"/>
      <c r="F719" s="2"/>
      <c r="G719" s="2"/>
      <c r="H719" s="2"/>
      <c r="I719" s="17"/>
      <c r="J719" s="2"/>
      <c r="K719" s="2"/>
      <c r="L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D719" s="17"/>
      <c r="AF719" s="17"/>
      <c r="AG719" s="17"/>
      <c r="AH719" s="17"/>
    </row>
    <row r="720" spans="1:34" ht="15.75" customHeight="1" x14ac:dyDescent="0.25">
      <c r="A720" s="1"/>
      <c r="C720" s="3"/>
      <c r="D720" s="2"/>
      <c r="E720" s="2"/>
      <c r="F720" s="2"/>
      <c r="G720" s="2"/>
      <c r="H720" s="2"/>
      <c r="I720" s="17"/>
      <c r="J720" s="2"/>
      <c r="K720" s="2"/>
      <c r="L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D720" s="17"/>
      <c r="AF720" s="17"/>
      <c r="AG720" s="17"/>
      <c r="AH720" s="17"/>
    </row>
    <row r="721" spans="1:34" ht="15.75" customHeight="1" x14ac:dyDescent="0.25">
      <c r="A721" s="1"/>
      <c r="C721" s="3"/>
      <c r="D721" s="2"/>
      <c r="E721" s="2"/>
      <c r="F721" s="2"/>
      <c r="G721" s="2"/>
      <c r="H721" s="2"/>
      <c r="I721" s="17"/>
      <c r="J721" s="2"/>
      <c r="K721" s="2"/>
      <c r="L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D721" s="17"/>
      <c r="AF721" s="17"/>
      <c r="AG721" s="17"/>
      <c r="AH721" s="17"/>
    </row>
    <row r="722" spans="1:34" ht="15.75" customHeight="1" x14ac:dyDescent="0.25">
      <c r="A722" s="1"/>
      <c r="C722" s="3"/>
      <c r="D722" s="2"/>
      <c r="E722" s="2"/>
      <c r="F722" s="2"/>
      <c r="G722" s="2"/>
      <c r="H722" s="2"/>
      <c r="I722" s="17"/>
      <c r="J722" s="2"/>
      <c r="K722" s="2"/>
      <c r="L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D722" s="17"/>
      <c r="AF722" s="17"/>
      <c r="AG722" s="17"/>
      <c r="AH722" s="17"/>
    </row>
    <row r="723" spans="1:34" ht="15.75" customHeight="1" x14ac:dyDescent="0.25">
      <c r="A723" s="1"/>
      <c r="C723" s="3"/>
      <c r="D723" s="2"/>
      <c r="E723" s="2"/>
      <c r="F723" s="2"/>
      <c r="G723" s="2"/>
      <c r="H723" s="2"/>
      <c r="I723" s="17"/>
      <c r="J723" s="2"/>
      <c r="K723" s="2"/>
      <c r="L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D723" s="17"/>
      <c r="AF723" s="17"/>
      <c r="AG723" s="17"/>
      <c r="AH723" s="17"/>
    </row>
    <row r="724" spans="1:34" ht="15.75" customHeight="1" x14ac:dyDescent="0.25">
      <c r="A724" s="1"/>
      <c r="C724" s="3"/>
      <c r="D724" s="2"/>
      <c r="E724" s="2"/>
      <c r="F724" s="2"/>
      <c r="G724" s="2"/>
      <c r="H724" s="2"/>
      <c r="I724" s="17"/>
      <c r="J724" s="2"/>
      <c r="K724" s="2"/>
      <c r="L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D724" s="17"/>
      <c r="AF724" s="17"/>
      <c r="AG724" s="17"/>
      <c r="AH724" s="17"/>
    </row>
    <row r="725" spans="1:34" ht="15.75" customHeight="1" x14ac:dyDescent="0.25">
      <c r="A725" s="1"/>
      <c r="C725" s="3"/>
      <c r="D725" s="2"/>
      <c r="E725" s="2"/>
      <c r="F725" s="2"/>
      <c r="G725" s="2"/>
      <c r="H725" s="2"/>
      <c r="I725" s="17"/>
      <c r="J725" s="2"/>
      <c r="K725" s="2"/>
      <c r="L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D725" s="17"/>
      <c r="AF725" s="17"/>
      <c r="AG725" s="17"/>
      <c r="AH725" s="17"/>
    </row>
    <row r="726" spans="1:34" ht="15.75" customHeight="1" x14ac:dyDescent="0.25">
      <c r="A726" s="1"/>
      <c r="C726" s="3"/>
      <c r="D726" s="2"/>
      <c r="E726" s="2"/>
      <c r="F726" s="2"/>
      <c r="G726" s="2"/>
      <c r="H726" s="2"/>
      <c r="I726" s="17"/>
      <c r="J726" s="2"/>
      <c r="K726" s="2"/>
      <c r="L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D726" s="17"/>
      <c r="AF726" s="17"/>
      <c r="AG726" s="17"/>
      <c r="AH726" s="17"/>
    </row>
    <row r="727" spans="1:34" ht="15.75" customHeight="1" x14ac:dyDescent="0.25">
      <c r="A727" s="1"/>
      <c r="C727" s="3"/>
      <c r="D727" s="2"/>
      <c r="E727" s="2"/>
      <c r="F727" s="2"/>
      <c r="G727" s="2"/>
      <c r="H727" s="2"/>
      <c r="I727" s="17"/>
      <c r="J727" s="2"/>
      <c r="K727" s="2"/>
      <c r="L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D727" s="17"/>
      <c r="AF727" s="17"/>
      <c r="AG727" s="17"/>
      <c r="AH727" s="17"/>
    </row>
    <row r="728" spans="1:34" ht="15.75" customHeight="1" x14ac:dyDescent="0.25">
      <c r="A728" s="1"/>
      <c r="C728" s="3"/>
      <c r="D728" s="2"/>
      <c r="E728" s="2"/>
      <c r="F728" s="2"/>
      <c r="G728" s="2"/>
      <c r="H728" s="2"/>
      <c r="I728" s="17"/>
      <c r="J728" s="2"/>
      <c r="K728" s="2"/>
      <c r="L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D728" s="17"/>
      <c r="AF728" s="17"/>
      <c r="AG728" s="17"/>
      <c r="AH728" s="17"/>
    </row>
    <row r="729" spans="1:34" ht="15.75" customHeight="1" x14ac:dyDescent="0.25">
      <c r="A729" s="1"/>
      <c r="C729" s="3"/>
      <c r="D729" s="2"/>
      <c r="E729" s="2"/>
      <c r="F729" s="2"/>
      <c r="G729" s="2"/>
      <c r="H729" s="2"/>
      <c r="I729" s="17"/>
      <c r="J729" s="2"/>
      <c r="K729" s="2"/>
      <c r="L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D729" s="17"/>
      <c r="AF729" s="17"/>
      <c r="AG729" s="17"/>
      <c r="AH729" s="17"/>
    </row>
    <row r="730" spans="1:34" ht="15.75" customHeight="1" x14ac:dyDescent="0.25">
      <c r="A730" s="1"/>
      <c r="C730" s="3"/>
      <c r="D730" s="2"/>
      <c r="E730" s="2"/>
      <c r="F730" s="2"/>
      <c r="G730" s="2"/>
      <c r="H730" s="2"/>
      <c r="I730" s="17"/>
      <c r="J730" s="2"/>
      <c r="K730" s="2"/>
      <c r="L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D730" s="17"/>
      <c r="AF730" s="17"/>
      <c r="AG730" s="17"/>
      <c r="AH730" s="17"/>
    </row>
    <row r="731" spans="1:34" ht="15.75" customHeight="1" x14ac:dyDescent="0.25">
      <c r="A731" s="1"/>
      <c r="C731" s="3"/>
      <c r="D731" s="2"/>
      <c r="E731" s="2"/>
      <c r="F731" s="2"/>
      <c r="G731" s="2"/>
      <c r="H731" s="2"/>
      <c r="I731" s="17"/>
      <c r="J731" s="2"/>
      <c r="K731" s="2"/>
      <c r="L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D731" s="17"/>
      <c r="AF731" s="17"/>
      <c r="AG731" s="17"/>
      <c r="AH731" s="17"/>
    </row>
    <row r="732" spans="1:34" ht="15.75" customHeight="1" x14ac:dyDescent="0.25">
      <c r="A732" s="1"/>
      <c r="C732" s="3"/>
      <c r="D732" s="2"/>
      <c r="E732" s="2"/>
      <c r="F732" s="2"/>
      <c r="G732" s="2"/>
      <c r="H732" s="2"/>
      <c r="I732" s="17"/>
      <c r="J732" s="2"/>
      <c r="K732" s="2"/>
      <c r="L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D732" s="17"/>
      <c r="AF732" s="17"/>
      <c r="AG732" s="17"/>
      <c r="AH732" s="17"/>
    </row>
    <row r="733" spans="1:34" ht="15.75" customHeight="1" x14ac:dyDescent="0.25">
      <c r="A733" s="1"/>
      <c r="C733" s="3"/>
      <c r="D733" s="2"/>
      <c r="E733" s="2"/>
      <c r="F733" s="2"/>
      <c r="G733" s="2"/>
      <c r="H733" s="2"/>
      <c r="I733" s="17"/>
      <c r="J733" s="2"/>
      <c r="K733" s="2"/>
      <c r="L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D733" s="17"/>
      <c r="AF733" s="17"/>
      <c r="AG733" s="17"/>
      <c r="AH733" s="17"/>
    </row>
    <row r="734" spans="1:34" ht="15.75" customHeight="1" x14ac:dyDescent="0.25">
      <c r="A734" s="1"/>
      <c r="C734" s="3"/>
      <c r="D734" s="2"/>
      <c r="E734" s="2"/>
      <c r="F734" s="2"/>
      <c r="G734" s="2"/>
      <c r="H734" s="2"/>
      <c r="I734" s="17"/>
      <c r="J734" s="2"/>
      <c r="K734" s="2"/>
      <c r="L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D734" s="17"/>
      <c r="AF734" s="17"/>
      <c r="AG734" s="17"/>
      <c r="AH734" s="17"/>
    </row>
    <row r="735" spans="1:34" ht="15.75" customHeight="1" x14ac:dyDescent="0.25">
      <c r="A735" s="1"/>
      <c r="C735" s="3"/>
      <c r="D735" s="2"/>
      <c r="E735" s="2"/>
      <c r="F735" s="2"/>
      <c r="G735" s="2"/>
      <c r="H735" s="2"/>
      <c r="I735" s="17"/>
      <c r="J735" s="2"/>
      <c r="K735" s="2"/>
      <c r="L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D735" s="17"/>
      <c r="AF735" s="17"/>
      <c r="AG735" s="17"/>
      <c r="AH735" s="17"/>
    </row>
    <row r="736" spans="1:34" ht="15.75" customHeight="1" x14ac:dyDescent="0.25">
      <c r="A736" s="1"/>
      <c r="C736" s="3"/>
      <c r="D736" s="2"/>
      <c r="E736" s="2"/>
      <c r="F736" s="2"/>
      <c r="G736" s="2"/>
      <c r="H736" s="2"/>
      <c r="I736" s="17"/>
      <c r="J736" s="2"/>
      <c r="K736" s="2"/>
      <c r="L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D736" s="17"/>
      <c r="AF736" s="17"/>
      <c r="AG736" s="17"/>
      <c r="AH736" s="17"/>
    </row>
    <row r="737" spans="1:34" ht="15.75" customHeight="1" x14ac:dyDescent="0.25">
      <c r="A737" s="1"/>
      <c r="C737" s="3"/>
      <c r="D737" s="2"/>
      <c r="E737" s="2"/>
      <c r="F737" s="2"/>
      <c r="G737" s="2"/>
      <c r="H737" s="2"/>
      <c r="I737" s="17"/>
      <c r="J737" s="2"/>
      <c r="K737" s="2"/>
      <c r="L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D737" s="17"/>
      <c r="AF737" s="17"/>
      <c r="AG737" s="17"/>
      <c r="AH737" s="17"/>
    </row>
    <row r="738" spans="1:34" ht="15.75" customHeight="1" x14ac:dyDescent="0.25">
      <c r="A738" s="1"/>
      <c r="C738" s="3"/>
      <c r="D738" s="2"/>
      <c r="E738" s="2"/>
      <c r="F738" s="2"/>
      <c r="G738" s="2"/>
      <c r="H738" s="2"/>
      <c r="I738" s="17"/>
      <c r="J738" s="2"/>
      <c r="K738" s="2"/>
      <c r="L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D738" s="17"/>
      <c r="AF738" s="17"/>
      <c r="AG738" s="17"/>
      <c r="AH738" s="17"/>
    </row>
    <row r="739" spans="1:34" ht="15.75" customHeight="1" x14ac:dyDescent="0.25">
      <c r="A739" s="1"/>
      <c r="C739" s="3"/>
      <c r="D739" s="2"/>
      <c r="E739" s="2"/>
      <c r="F739" s="2"/>
      <c r="G739" s="2"/>
      <c r="H739" s="2"/>
      <c r="I739" s="17"/>
      <c r="J739" s="2"/>
      <c r="K739" s="2"/>
      <c r="L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D739" s="17"/>
      <c r="AF739" s="17"/>
      <c r="AG739" s="17"/>
      <c r="AH739" s="17"/>
    </row>
    <row r="740" spans="1:34" ht="15.75" customHeight="1" x14ac:dyDescent="0.25">
      <c r="A740" s="1"/>
      <c r="C740" s="3"/>
      <c r="D740" s="2"/>
      <c r="E740" s="2"/>
      <c r="F740" s="2"/>
      <c r="G740" s="2"/>
      <c r="H740" s="2"/>
      <c r="I740" s="17"/>
      <c r="J740" s="2"/>
      <c r="K740" s="2"/>
      <c r="L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D740" s="17"/>
      <c r="AF740" s="17"/>
      <c r="AG740" s="17"/>
      <c r="AH740" s="17"/>
    </row>
    <row r="741" spans="1:34" ht="15.75" customHeight="1" x14ac:dyDescent="0.25">
      <c r="A741" s="1"/>
      <c r="C741" s="3"/>
      <c r="D741" s="2"/>
      <c r="E741" s="2"/>
      <c r="F741" s="2"/>
      <c r="G741" s="2"/>
      <c r="H741" s="2"/>
      <c r="I741" s="17"/>
      <c r="J741" s="2"/>
      <c r="K741" s="2"/>
      <c r="L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D741" s="17"/>
      <c r="AF741" s="17"/>
      <c r="AG741" s="17"/>
      <c r="AH741" s="17"/>
    </row>
    <row r="742" spans="1:34" ht="15.75" customHeight="1" x14ac:dyDescent="0.25">
      <c r="A742" s="1"/>
      <c r="C742" s="3"/>
      <c r="D742" s="2"/>
      <c r="E742" s="2"/>
      <c r="F742" s="2"/>
      <c r="G742" s="2"/>
      <c r="H742" s="2"/>
      <c r="I742" s="17"/>
      <c r="J742" s="2"/>
      <c r="K742" s="2"/>
      <c r="L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D742" s="17"/>
      <c r="AF742" s="17"/>
      <c r="AG742" s="17"/>
      <c r="AH742" s="17"/>
    </row>
    <row r="743" spans="1:34" ht="15.75" customHeight="1" x14ac:dyDescent="0.25">
      <c r="A743" s="1"/>
      <c r="C743" s="3"/>
      <c r="D743" s="2"/>
      <c r="E743" s="2"/>
      <c r="F743" s="2"/>
      <c r="G743" s="2"/>
      <c r="H743" s="2"/>
      <c r="I743" s="17"/>
      <c r="J743" s="2"/>
      <c r="K743" s="2"/>
      <c r="L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D743" s="17"/>
      <c r="AF743" s="17"/>
      <c r="AG743" s="17"/>
      <c r="AH743" s="17"/>
    </row>
    <row r="744" spans="1:34" ht="15.75" customHeight="1" x14ac:dyDescent="0.25">
      <c r="A744" s="1"/>
      <c r="C744" s="3"/>
      <c r="D744" s="2"/>
      <c r="E744" s="2"/>
      <c r="F744" s="2"/>
      <c r="G744" s="2"/>
      <c r="H744" s="2"/>
      <c r="I744" s="17"/>
      <c r="J744" s="2"/>
      <c r="K744" s="2"/>
      <c r="L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D744" s="17"/>
      <c r="AF744" s="17"/>
      <c r="AG744" s="17"/>
      <c r="AH744" s="17"/>
    </row>
    <row r="745" spans="1:34" ht="15.75" customHeight="1" x14ac:dyDescent="0.25">
      <c r="A745" s="1"/>
      <c r="C745" s="3"/>
      <c r="D745" s="2"/>
      <c r="E745" s="2"/>
      <c r="F745" s="2"/>
      <c r="G745" s="2"/>
      <c r="H745" s="2"/>
      <c r="I745" s="17"/>
      <c r="J745" s="2"/>
      <c r="K745" s="2"/>
      <c r="L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D745" s="17"/>
      <c r="AF745" s="17"/>
      <c r="AG745" s="17"/>
      <c r="AH745" s="17"/>
    </row>
    <row r="746" spans="1:34" ht="15.75" customHeight="1" x14ac:dyDescent="0.25">
      <c r="A746" s="1"/>
      <c r="C746" s="3"/>
      <c r="D746" s="2"/>
      <c r="E746" s="2"/>
      <c r="F746" s="2"/>
      <c r="G746" s="2"/>
      <c r="H746" s="2"/>
      <c r="I746" s="17"/>
      <c r="J746" s="2"/>
      <c r="K746" s="2"/>
      <c r="L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D746" s="17"/>
      <c r="AF746" s="17"/>
      <c r="AG746" s="17"/>
      <c r="AH746" s="17"/>
    </row>
    <row r="747" spans="1:34" ht="15.75" customHeight="1" x14ac:dyDescent="0.25">
      <c r="A747" s="1"/>
      <c r="C747" s="3"/>
      <c r="D747" s="2"/>
      <c r="E747" s="2"/>
      <c r="F747" s="2"/>
      <c r="G747" s="2"/>
      <c r="H747" s="2"/>
      <c r="I747" s="17"/>
      <c r="J747" s="2"/>
      <c r="K747" s="2"/>
      <c r="L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D747" s="17"/>
      <c r="AF747" s="17"/>
      <c r="AG747" s="17"/>
      <c r="AH747" s="17"/>
    </row>
    <row r="748" spans="1:34" ht="15.75" customHeight="1" x14ac:dyDescent="0.25">
      <c r="A748" s="1"/>
      <c r="C748" s="3"/>
      <c r="D748" s="2"/>
      <c r="E748" s="2"/>
      <c r="F748" s="2"/>
      <c r="G748" s="2"/>
      <c r="H748" s="2"/>
      <c r="I748" s="17"/>
      <c r="J748" s="2"/>
      <c r="K748" s="2"/>
      <c r="L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D748" s="17"/>
      <c r="AF748" s="17"/>
      <c r="AG748" s="17"/>
      <c r="AH748" s="17"/>
    </row>
    <row r="749" spans="1:34" ht="15.75" customHeight="1" x14ac:dyDescent="0.25">
      <c r="A749" s="1"/>
      <c r="C749" s="3"/>
      <c r="D749" s="2"/>
      <c r="E749" s="2"/>
      <c r="F749" s="2"/>
      <c r="G749" s="2"/>
      <c r="H749" s="2"/>
      <c r="I749" s="17"/>
      <c r="J749" s="2"/>
      <c r="K749" s="2"/>
      <c r="L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D749" s="17"/>
      <c r="AF749" s="17"/>
      <c r="AG749" s="17"/>
      <c r="AH749" s="17"/>
    </row>
    <row r="750" spans="1:34" ht="15.75" customHeight="1" x14ac:dyDescent="0.25">
      <c r="A750" s="1"/>
      <c r="C750" s="3"/>
      <c r="D750" s="2"/>
      <c r="E750" s="2"/>
      <c r="F750" s="2"/>
      <c r="G750" s="2"/>
      <c r="H750" s="2"/>
      <c r="I750" s="17"/>
      <c r="J750" s="2"/>
      <c r="K750" s="2"/>
      <c r="L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D750" s="17"/>
      <c r="AF750" s="17"/>
      <c r="AG750" s="17"/>
      <c r="AH750" s="17"/>
    </row>
    <row r="751" spans="1:34" ht="15.75" customHeight="1" x14ac:dyDescent="0.25">
      <c r="A751" s="1"/>
      <c r="C751" s="3"/>
      <c r="D751" s="2"/>
      <c r="E751" s="2"/>
      <c r="F751" s="2"/>
      <c r="G751" s="2"/>
      <c r="H751" s="2"/>
      <c r="I751" s="17"/>
      <c r="J751" s="2"/>
      <c r="K751" s="2"/>
      <c r="L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D751" s="17"/>
      <c r="AF751" s="17"/>
      <c r="AG751" s="17"/>
      <c r="AH751" s="17"/>
    </row>
    <row r="752" spans="1:34" ht="15.75" customHeight="1" x14ac:dyDescent="0.25">
      <c r="A752" s="1"/>
      <c r="C752" s="3"/>
      <c r="D752" s="2"/>
      <c r="E752" s="2"/>
      <c r="F752" s="2"/>
      <c r="G752" s="2"/>
      <c r="H752" s="2"/>
      <c r="I752" s="17"/>
      <c r="J752" s="2"/>
      <c r="K752" s="2"/>
      <c r="L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D752" s="17"/>
      <c r="AF752" s="17"/>
      <c r="AG752" s="17"/>
      <c r="AH752" s="17"/>
    </row>
    <row r="753" spans="1:34" ht="15.75" customHeight="1" x14ac:dyDescent="0.25">
      <c r="A753" s="1"/>
      <c r="C753" s="3"/>
      <c r="D753" s="2"/>
      <c r="E753" s="2"/>
      <c r="F753" s="2"/>
      <c r="G753" s="2"/>
      <c r="H753" s="2"/>
      <c r="I753" s="17"/>
      <c r="J753" s="2"/>
      <c r="K753" s="2"/>
      <c r="L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D753" s="17"/>
      <c r="AF753" s="17"/>
      <c r="AG753" s="17"/>
      <c r="AH753" s="17"/>
    </row>
    <row r="754" spans="1:34" ht="15.75" customHeight="1" x14ac:dyDescent="0.25">
      <c r="A754" s="1"/>
      <c r="C754" s="3"/>
      <c r="D754" s="2"/>
      <c r="E754" s="2"/>
      <c r="F754" s="2"/>
      <c r="G754" s="2"/>
      <c r="H754" s="2"/>
      <c r="I754" s="17"/>
      <c r="J754" s="2"/>
      <c r="K754" s="2"/>
      <c r="L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D754" s="17"/>
      <c r="AF754" s="17"/>
      <c r="AG754" s="17"/>
      <c r="AH754" s="17"/>
    </row>
    <row r="755" spans="1:34" ht="15.75" customHeight="1" x14ac:dyDescent="0.25">
      <c r="A755" s="1"/>
      <c r="C755" s="3"/>
      <c r="D755" s="2"/>
      <c r="E755" s="2"/>
      <c r="F755" s="2"/>
      <c r="G755" s="2"/>
      <c r="H755" s="2"/>
      <c r="I755" s="17"/>
      <c r="J755" s="2"/>
      <c r="K755" s="2"/>
      <c r="L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D755" s="17"/>
      <c r="AF755" s="17"/>
      <c r="AG755" s="17"/>
      <c r="AH755" s="17"/>
    </row>
    <row r="756" spans="1:34" ht="15.75" customHeight="1" x14ac:dyDescent="0.25">
      <c r="A756" s="1"/>
      <c r="C756" s="3"/>
      <c r="D756" s="2"/>
      <c r="E756" s="2"/>
      <c r="F756" s="2"/>
      <c r="G756" s="2"/>
      <c r="H756" s="2"/>
      <c r="I756" s="17"/>
      <c r="J756" s="2"/>
      <c r="K756" s="2"/>
      <c r="L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D756" s="17"/>
      <c r="AF756" s="17"/>
      <c r="AG756" s="17"/>
      <c r="AH756" s="17"/>
    </row>
    <row r="757" spans="1:34" ht="15.75" customHeight="1" x14ac:dyDescent="0.25">
      <c r="A757" s="1"/>
      <c r="C757" s="3"/>
      <c r="D757" s="2"/>
      <c r="E757" s="2"/>
      <c r="F757" s="2"/>
      <c r="G757" s="2"/>
      <c r="H757" s="2"/>
      <c r="I757" s="17"/>
      <c r="J757" s="2"/>
      <c r="K757" s="2"/>
      <c r="L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D757" s="17"/>
      <c r="AF757" s="17"/>
      <c r="AG757" s="17"/>
      <c r="AH757" s="17"/>
    </row>
    <row r="758" spans="1:34" ht="15.75" customHeight="1" x14ac:dyDescent="0.25">
      <c r="A758" s="1"/>
      <c r="C758" s="3"/>
      <c r="D758" s="2"/>
      <c r="E758" s="2"/>
      <c r="F758" s="2"/>
      <c r="G758" s="2"/>
      <c r="H758" s="2"/>
      <c r="I758" s="17"/>
      <c r="J758" s="2"/>
      <c r="K758" s="2"/>
      <c r="L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D758" s="17"/>
      <c r="AF758" s="17"/>
      <c r="AG758" s="17"/>
      <c r="AH758" s="17"/>
    </row>
    <row r="759" spans="1:34" ht="15.75" customHeight="1" x14ac:dyDescent="0.25">
      <c r="A759" s="1"/>
      <c r="C759" s="3"/>
      <c r="D759" s="2"/>
      <c r="E759" s="2"/>
      <c r="F759" s="2"/>
      <c r="G759" s="2"/>
      <c r="H759" s="2"/>
      <c r="I759" s="17"/>
      <c r="J759" s="2"/>
      <c r="K759" s="2"/>
      <c r="L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D759" s="17"/>
      <c r="AF759" s="17"/>
      <c r="AG759" s="17"/>
      <c r="AH759" s="17"/>
    </row>
    <row r="760" spans="1:34" ht="15.75" customHeight="1" x14ac:dyDescent="0.25">
      <c r="A760" s="1"/>
      <c r="C760" s="3"/>
      <c r="D760" s="2"/>
      <c r="E760" s="2"/>
      <c r="F760" s="2"/>
      <c r="G760" s="2"/>
      <c r="H760" s="2"/>
      <c r="I760" s="17"/>
      <c r="J760" s="2"/>
      <c r="K760" s="2"/>
      <c r="L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D760" s="17"/>
      <c r="AF760" s="17"/>
      <c r="AG760" s="17"/>
      <c r="AH760" s="17"/>
    </row>
    <row r="761" spans="1:34" ht="15.75" customHeight="1" x14ac:dyDescent="0.25">
      <c r="A761" s="1"/>
      <c r="C761" s="3"/>
      <c r="D761" s="2"/>
      <c r="E761" s="2"/>
      <c r="F761" s="2"/>
      <c r="G761" s="2"/>
      <c r="H761" s="2"/>
      <c r="I761" s="17"/>
      <c r="J761" s="2"/>
      <c r="K761" s="2"/>
      <c r="L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D761" s="17"/>
      <c r="AF761" s="17"/>
      <c r="AG761" s="17"/>
      <c r="AH761" s="17"/>
    </row>
    <row r="762" spans="1:34" ht="15.75" customHeight="1" x14ac:dyDescent="0.25">
      <c r="A762" s="1"/>
      <c r="C762" s="3"/>
      <c r="D762" s="2"/>
      <c r="E762" s="2"/>
      <c r="F762" s="2"/>
      <c r="G762" s="2"/>
      <c r="H762" s="2"/>
      <c r="I762" s="17"/>
      <c r="J762" s="2"/>
      <c r="K762" s="2"/>
      <c r="L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D762" s="17"/>
      <c r="AF762" s="17"/>
      <c r="AG762" s="17"/>
      <c r="AH762" s="17"/>
    </row>
    <row r="763" spans="1:34" ht="15.75" customHeight="1" x14ac:dyDescent="0.25">
      <c r="A763" s="1"/>
      <c r="C763" s="3"/>
      <c r="D763" s="2"/>
      <c r="E763" s="2"/>
      <c r="F763" s="2"/>
      <c r="G763" s="2"/>
      <c r="H763" s="2"/>
      <c r="I763" s="17"/>
      <c r="J763" s="2"/>
      <c r="K763" s="2"/>
      <c r="L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D763" s="17"/>
      <c r="AF763" s="17"/>
      <c r="AG763" s="17"/>
      <c r="AH763" s="17"/>
    </row>
    <row r="764" spans="1:34" ht="15.75" customHeight="1" x14ac:dyDescent="0.25">
      <c r="A764" s="1"/>
      <c r="C764" s="3"/>
      <c r="D764" s="2"/>
      <c r="E764" s="2"/>
      <c r="F764" s="2"/>
      <c r="G764" s="2"/>
      <c r="H764" s="2"/>
      <c r="I764" s="17"/>
      <c r="J764" s="2"/>
      <c r="K764" s="2"/>
      <c r="L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D764" s="17"/>
      <c r="AF764" s="17"/>
      <c r="AG764" s="17"/>
      <c r="AH764" s="17"/>
    </row>
    <row r="765" spans="1:34" ht="15.75" customHeight="1" x14ac:dyDescent="0.25">
      <c r="A765" s="1"/>
      <c r="C765" s="3"/>
      <c r="D765" s="2"/>
      <c r="E765" s="2"/>
      <c r="F765" s="2"/>
      <c r="G765" s="2"/>
      <c r="H765" s="2"/>
      <c r="I765" s="17"/>
      <c r="J765" s="2"/>
      <c r="K765" s="2"/>
      <c r="L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D765" s="17"/>
      <c r="AF765" s="17"/>
      <c r="AG765" s="17"/>
      <c r="AH765" s="17"/>
    </row>
    <row r="766" spans="1:34" ht="15.75" customHeight="1" x14ac:dyDescent="0.25">
      <c r="A766" s="1"/>
      <c r="C766" s="3"/>
      <c r="D766" s="2"/>
      <c r="E766" s="2"/>
      <c r="F766" s="2"/>
      <c r="G766" s="2"/>
      <c r="H766" s="2"/>
      <c r="I766" s="17"/>
      <c r="J766" s="2"/>
      <c r="K766" s="2"/>
      <c r="L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D766" s="17"/>
      <c r="AF766" s="17"/>
      <c r="AG766" s="17"/>
      <c r="AH766" s="17"/>
    </row>
    <row r="767" spans="1:34" ht="15.75" customHeight="1" x14ac:dyDescent="0.25">
      <c r="A767" s="1"/>
      <c r="C767" s="3"/>
      <c r="D767" s="2"/>
      <c r="E767" s="2"/>
      <c r="F767" s="2"/>
      <c r="G767" s="2"/>
      <c r="H767" s="2"/>
      <c r="I767" s="17"/>
      <c r="J767" s="2"/>
      <c r="K767" s="2"/>
      <c r="L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D767" s="17"/>
      <c r="AF767" s="17"/>
      <c r="AG767" s="17"/>
      <c r="AH767" s="17"/>
    </row>
    <row r="768" spans="1:34" ht="15.75" customHeight="1" x14ac:dyDescent="0.25">
      <c r="A768" s="1"/>
      <c r="C768" s="3"/>
      <c r="D768" s="2"/>
      <c r="E768" s="2"/>
      <c r="F768" s="2"/>
      <c r="G768" s="2"/>
      <c r="H768" s="2"/>
      <c r="I768" s="17"/>
      <c r="J768" s="2"/>
      <c r="K768" s="2"/>
      <c r="L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D768" s="17"/>
      <c r="AF768" s="17"/>
      <c r="AG768" s="17"/>
      <c r="AH768" s="17"/>
    </row>
    <row r="769" spans="1:34" ht="15.75" customHeight="1" x14ac:dyDescent="0.25">
      <c r="A769" s="1"/>
      <c r="C769" s="3"/>
      <c r="D769" s="2"/>
      <c r="E769" s="2"/>
      <c r="F769" s="2"/>
      <c r="G769" s="2"/>
      <c r="H769" s="2"/>
      <c r="I769" s="17"/>
      <c r="J769" s="2"/>
      <c r="K769" s="2"/>
      <c r="L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D769" s="17"/>
      <c r="AF769" s="17"/>
      <c r="AG769" s="17"/>
      <c r="AH769" s="17"/>
    </row>
    <row r="770" spans="1:34" ht="15.75" customHeight="1" x14ac:dyDescent="0.25">
      <c r="A770" s="1"/>
      <c r="C770" s="3"/>
      <c r="D770" s="2"/>
      <c r="E770" s="2"/>
      <c r="F770" s="2"/>
      <c r="G770" s="2"/>
      <c r="H770" s="2"/>
      <c r="I770" s="17"/>
      <c r="J770" s="2"/>
      <c r="K770" s="2"/>
      <c r="L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D770" s="17"/>
      <c r="AF770" s="17"/>
      <c r="AG770" s="17"/>
      <c r="AH770" s="17"/>
    </row>
    <row r="771" spans="1:34" ht="15.75" customHeight="1" x14ac:dyDescent="0.25">
      <c r="A771" s="1"/>
      <c r="C771" s="3"/>
      <c r="D771" s="2"/>
      <c r="E771" s="2"/>
      <c r="F771" s="2"/>
      <c r="G771" s="2"/>
      <c r="H771" s="2"/>
      <c r="I771" s="17"/>
      <c r="J771" s="2"/>
      <c r="K771" s="2"/>
      <c r="L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D771" s="17"/>
      <c r="AF771" s="17"/>
      <c r="AG771" s="17"/>
      <c r="AH771" s="17"/>
    </row>
    <row r="772" spans="1:34" ht="15.75" customHeight="1" x14ac:dyDescent="0.25">
      <c r="A772" s="1"/>
      <c r="C772" s="3"/>
      <c r="D772" s="2"/>
      <c r="E772" s="2"/>
      <c r="F772" s="2"/>
      <c r="G772" s="2"/>
      <c r="H772" s="2"/>
      <c r="I772" s="17"/>
      <c r="J772" s="2"/>
      <c r="K772" s="2"/>
      <c r="L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D772" s="17"/>
      <c r="AF772" s="17"/>
      <c r="AG772" s="17"/>
      <c r="AH772" s="17"/>
    </row>
    <row r="773" spans="1:34" ht="15.75" customHeight="1" x14ac:dyDescent="0.25">
      <c r="A773" s="1"/>
      <c r="C773" s="3"/>
      <c r="D773" s="2"/>
      <c r="E773" s="2"/>
      <c r="F773" s="2"/>
      <c r="G773" s="2"/>
      <c r="H773" s="2"/>
      <c r="I773" s="17"/>
      <c r="J773" s="2"/>
      <c r="K773" s="2"/>
      <c r="L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D773" s="17"/>
      <c r="AF773" s="17"/>
      <c r="AG773" s="17"/>
      <c r="AH773" s="17"/>
    </row>
    <row r="774" spans="1:34" ht="15.75" customHeight="1" x14ac:dyDescent="0.25">
      <c r="A774" s="1"/>
      <c r="C774" s="3"/>
      <c r="D774" s="2"/>
      <c r="E774" s="2"/>
      <c r="F774" s="2"/>
      <c r="G774" s="2"/>
      <c r="H774" s="2"/>
      <c r="I774" s="17"/>
      <c r="J774" s="2"/>
      <c r="K774" s="2"/>
      <c r="L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D774" s="17"/>
      <c r="AF774" s="17"/>
      <c r="AG774" s="17"/>
      <c r="AH774" s="17"/>
    </row>
    <row r="775" spans="1:34" ht="15.75" customHeight="1" x14ac:dyDescent="0.25">
      <c r="A775" s="1"/>
      <c r="C775" s="3"/>
      <c r="D775" s="2"/>
      <c r="E775" s="2"/>
      <c r="F775" s="2"/>
      <c r="G775" s="2"/>
      <c r="H775" s="2"/>
      <c r="I775" s="17"/>
      <c r="J775" s="2"/>
      <c r="K775" s="2"/>
      <c r="L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D775" s="17"/>
      <c r="AF775" s="17"/>
      <c r="AG775" s="17"/>
      <c r="AH775" s="17"/>
    </row>
    <row r="776" spans="1:34" ht="15.75" customHeight="1" x14ac:dyDescent="0.25">
      <c r="A776" s="1"/>
      <c r="C776" s="3"/>
      <c r="D776" s="2"/>
      <c r="E776" s="2"/>
      <c r="F776" s="2"/>
      <c r="G776" s="2"/>
      <c r="H776" s="2"/>
      <c r="I776" s="17"/>
      <c r="J776" s="2"/>
      <c r="K776" s="2"/>
      <c r="L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D776" s="17"/>
      <c r="AF776" s="17"/>
      <c r="AG776" s="17"/>
      <c r="AH776" s="17"/>
    </row>
    <row r="777" spans="1:34" ht="15.75" customHeight="1" x14ac:dyDescent="0.25">
      <c r="A777" s="1"/>
      <c r="C777" s="3"/>
      <c r="D777" s="2"/>
      <c r="E777" s="2"/>
      <c r="F777" s="2"/>
      <c r="G777" s="2"/>
      <c r="H777" s="2"/>
      <c r="I777" s="17"/>
      <c r="J777" s="2"/>
      <c r="K777" s="2"/>
      <c r="L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D777" s="17"/>
      <c r="AF777" s="17"/>
      <c r="AG777" s="17"/>
      <c r="AH777" s="17"/>
    </row>
    <row r="778" spans="1:34" ht="15.75" customHeight="1" x14ac:dyDescent="0.25">
      <c r="A778" s="1"/>
      <c r="C778" s="3"/>
      <c r="D778" s="2"/>
      <c r="E778" s="2"/>
      <c r="F778" s="2"/>
      <c r="G778" s="2"/>
      <c r="H778" s="2"/>
      <c r="I778" s="17"/>
      <c r="J778" s="2"/>
      <c r="K778" s="2"/>
      <c r="L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D778" s="17"/>
      <c r="AF778" s="17"/>
      <c r="AG778" s="17"/>
      <c r="AH778" s="17"/>
    </row>
    <row r="779" spans="1:34" ht="15.75" customHeight="1" x14ac:dyDescent="0.25">
      <c r="A779" s="1"/>
      <c r="C779" s="3"/>
      <c r="D779" s="2"/>
      <c r="E779" s="2"/>
      <c r="F779" s="2"/>
      <c r="G779" s="2"/>
      <c r="H779" s="2"/>
      <c r="I779" s="17"/>
      <c r="J779" s="2"/>
      <c r="K779" s="2"/>
      <c r="L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D779" s="17"/>
      <c r="AF779" s="17"/>
      <c r="AG779" s="17"/>
      <c r="AH779" s="17"/>
    </row>
    <row r="780" spans="1:34" ht="15.75" customHeight="1" x14ac:dyDescent="0.25">
      <c r="A780" s="1"/>
      <c r="C780" s="3"/>
      <c r="D780" s="2"/>
      <c r="E780" s="2"/>
      <c r="F780" s="2"/>
      <c r="G780" s="2"/>
      <c r="H780" s="2"/>
      <c r="I780" s="17"/>
      <c r="J780" s="2"/>
      <c r="K780" s="2"/>
      <c r="L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D780" s="17"/>
      <c r="AF780" s="17"/>
      <c r="AG780" s="17"/>
      <c r="AH780" s="17"/>
    </row>
    <row r="781" spans="1:34" ht="15.75" customHeight="1" x14ac:dyDescent="0.25">
      <c r="A781" s="1"/>
      <c r="C781" s="3"/>
      <c r="D781" s="2"/>
      <c r="E781" s="2"/>
      <c r="F781" s="2"/>
      <c r="G781" s="2"/>
      <c r="H781" s="2"/>
      <c r="I781" s="17"/>
      <c r="J781" s="2"/>
      <c r="K781" s="2"/>
      <c r="L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D781" s="17"/>
      <c r="AF781" s="17"/>
      <c r="AG781" s="17"/>
      <c r="AH781" s="17"/>
    </row>
    <row r="782" spans="1:34" ht="15.75" customHeight="1" x14ac:dyDescent="0.25">
      <c r="A782" s="1"/>
      <c r="C782" s="3"/>
      <c r="D782" s="2"/>
      <c r="E782" s="2"/>
      <c r="F782" s="2"/>
      <c r="G782" s="2"/>
      <c r="H782" s="2"/>
      <c r="I782" s="17"/>
      <c r="J782" s="2"/>
      <c r="K782" s="2"/>
      <c r="L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D782" s="17"/>
      <c r="AF782" s="17"/>
      <c r="AG782" s="17"/>
      <c r="AH782" s="17"/>
    </row>
    <row r="783" spans="1:34" ht="15.75" customHeight="1" x14ac:dyDescent="0.25">
      <c r="A783" s="1"/>
      <c r="C783" s="3"/>
      <c r="D783" s="2"/>
      <c r="E783" s="2"/>
      <c r="F783" s="2"/>
      <c r="G783" s="2"/>
      <c r="H783" s="2"/>
      <c r="I783" s="17"/>
      <c r="J783" s="2"/>
      <c r="K783" s="2"/>
      <c r="L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D783" s="17"/>
      <c r="AF783" s="17"/>
      <c r="AG783" s="17"/>
      <c r="AH783" s="17"/>
    </row>
    <row r="784" spans="1:34" ht="15.75" customHeight="1" x14ac:dyDescent="0.25">
      <c r="A784" s="1"/>
      <c r="C784" s="3"/>
      <c r="D784" s="2"/>
      <c r="E784" s="2"/>
      <c r="F784" s="2"/>
      <c r="G784" s="2"/>
      <c r="H784" s="2"/>
      <c r="I784" s="17"/>
      <c r="J784" s="2"/>
      <c r="K784" s="2"/>
      <c r="L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D784" s="17"/>
      <c r="AF784" s="17"/>
      <c r="AG784" s="17"/>
      <c r="AH784" s="17"/>
    </row>
    <row r="785" spans="1:34" ht="15.75" customHeight="1" x14ac:dyDescent="0.25">
      <c r="A785" s="1"/>
      <c r="C785" s="3"/>
      <c r="D785" s="2"/>
      <c r="E785" s="2"/>
      <c r="F785" s="2"/>
      <c r="G785" s="2"/>
      <c r="H785" s="2"/>
      <c r="I785" s="17"/>
      <c r="J785" s="2"/>
      <c r="K785" s="2"/>
      <c r="L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D785" s="17"/>
      <c r="AF785" s="17"/>
      <c r="AG785" s="17"/>
      <c r="AH785" s="17"/>
    </row>
    <row r="786" spans="1:34" ht="15.75" customHeight="1" x14ac:dyDescent="0.25">
      <c r="A786" s="1"/>
      <c r="C786" s="3"/>
      <c r="D786" s="2"/>
      <c r="E786" s="2"/>
      <c r="F786" s="2"/>
      <c r="G786" s="2"/>
      <c r="H786" s="2"/>
      <c r="I786" s="17"/>
      <c r="J786" s="2"/>
      <c r="K786" s="2"/>
      <c r="L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D786" s="17"/>
      <c r="AF786" s="17"/>
      <c r="AG786" s="17"/>
      <c r="AH786" s="17"/>
    </row>
    <row r="787" spans="1:34" ht="15.75" customHeight="1" x14ac:dyDescent="0.25">
      <c r="A787" s="1"/>
      <c r="C787" s="3"/>
      <c r="D787" s="2"/>
      <c r="E787" s="2"/>
      <c r="F787" s="2"/>
      <c r="G787" s="2"/>
      <c r="H787" s="2"/>
      <c r="I787" s="17"/>
      <c r="J787" s="2"/>
      <c r="K787" s="2"/>
      <c r="L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D787" s="17"/>
      <c r="AF787" s="17"/>
      <c r="AG787" s="17"/>
      <c r="AH787" s="17"/>
    </row>
    <row r="788" spans="1:34" ht="15.75" customHeight="1" x14ac:dyDescent="0.25">
      <c r="A788" s="1"/>
      <c r="C788" s="3"/>
      <c r="D788" s="2"/>
      <c r="E788" s="2"/>
      <c r="F788" s="2"/>
      <c r="G788" s="2"/>
      <c r="H788" s="2"/>
      <c r="I788" s="17"/>
      <c r="J788" s="2"/>
      <c r="K788" s="2"/>
      <c r="L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D788" s="17"/>
      <c r="AF788" s="17"/>
      <c r="AG788" s="17"/>
      <c r="AH788" s="17"/>
    </row>
    <row r="789" spans="1:34" ht="15.75" customHeight="1" x14ac:dyDescent="0.25">
      <c r="A789" s="1"/>
      <c r="C789" s="3"/>
      <c r="D789" s="2"/>
      <c r="E789" s="2"/>
      <c r="F789" s="2"/>
      <c r="G789" s="2"/>
      <c r="H789" s="2"/>
      <c r="I789" s="17"/>
      <c r="J789" s="2"/>
      <c r="K789" s="2"/>
      <c r="L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D789" s="17"/>
      <c r="AF789" s="17"/>
      <c r="AG789" s="17"/>
      <c r="AH789" s="17"/>
    </row>
    <row r="790" spans="1:34" ht="15.75" customHeight="1" x14ac:dyDescent="0.25">
      <c r="A790" s="1"/>
      <c r="C790" s="3"/>
      <c r="D790" s="2"/>
      <c r="E790" s="2"/>
      <c r="F790" s="2"/>
      <c r="G790" s="2"/>
      <c r="H790" s="2"/>
      <c r="I790" s="17"/>
      <c r="J790" s="2"/>
      <c r="K790" s="2"/>
      <c r="L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D790" s="17"/>
      <c r="AF790" s="17"/>
      <c r="AG790" s="17"/>
      <c r="AH790" s="17"/>
    </row>
    <row r="791" spans="1:34" ht="15.75" customHeight="1" x14ac:dyDescent="0.25">
      <c r="A791" s="1"/>
      <c r="C791" s="3"/>
      <c r="D791" s="2"/>
      <c r="E791" s="2"/>
      <c r="F791" s="2"/>
      <c r="G791" s="2"/>
      <c r="H791" s="2"/>
      <c r="I791" s="17"/>
      <c r="J791" s="2"/>
      <c r="K791" s="2"/>
      <c r="L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D791" s="17"/>
      <c r="AF791" s="17"/>
      <c r="AG791" s="17"/>
      <c r="AH791" s="17"/>
    </row>
    <row r="792" spans="1:34" ht="15.75" customHeight="1" x14ac:dyDescent="0.25">
      <c r="A792" s="1"/>
      <c r="C792" s="3"/>
      <c r="D792" s="2"/>
      <c r="E792" s="2"/>
      <c r="F792" s="2"/>
      <c r="G792" s="2"/>
      <c r="H792" s="2"/>
      <c r="I792" s="17"/>
      <c r="J792" s="2"/>
      <c r="K792" s="2"/>
      <c r="L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D792" s="17"/>
      <c r="AF792" s="17"/>
      <c r="AG792" s="17"/>
      <c r="AH792" s="17"/>
    </row>
    <row r="793" spans="1:34" ht="15.75" customHeight="1" x14ac:dyDescent="0.25">
      <c r="A793" s="1"/>
      <c r="C793" s="3"/>
      <c r="D793" s="2"/>
      <c r="E793" s="2"/>
      <c r="F793" s="2"/>
      <c r="G793" s="2"/>
      <c r="H793" s="2"/>
      <c r="I793" s="17"/>
      <c r="J793" s="2"/>
      <c r="K793" s="2"/>
      <c r="L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D793" s="17"/>
      <c r="AF793" s="17"/>
      <c r="AG793" s="17"/>
      <c r="AH793" s="17"/>
    </row>
    <row r="794" spans="1:34" ht="15.75" customHeight="1" x14ac:dyDescent="0.25">
      <c r="A794" s="1"/>
      <c r="C794" s="3"/>
      <c r="D794" s="2"/>
      <c r="E794" s="2"/>
      <c r="F794" s="2"/>
      <c r="G794" s="2"/>
      <c r="H794" s="2"/>
      <c r="I794" s="17"/>
      <c r="J794" s="2"/>
      <c r="K794" s="2"/>
      <c r="L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D794" s="17"/>
      <c r="AF794" s="17"/>
      <c r="AG794" s="17"/>
      <c r="AH794" s="17"/>
    </row>
    <row r="795" spans="1:34" ht="15.75" customHeight="1" x14ac:dyDescent="0.25">
      <c r="A795" s="1"/>
      <c r="C795" s="3"/>
      <c r="D795" s="2"/>
      <c r="E795" s="2"/>
      <c r="F795" s="2"/>
      <c r="G795" s="2"/>
      <c r="H795" s="2"/>
      <c r="I795" s="17"/>
      <c r="J795" s="2"/>
      <c r="K795" s="2"/>
      <c r="L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D795" s="17"/>
      <c r="AF795" s="17"/>
      <c r="AG795" s="17"/>
      <c r="AH795" s="17"/>
    </row>
    <row r="796" spans="1:34" ht="15.75" customHeight="1" x14ac:dyDescent="0.25">
      <c r="A796" s="1"/>
      <c r="C796" s="3"/>
      <c r="D796" s="2"/>
      <c r="E796" s="2"/>
      <c r="F796" s="2"/>
      <c r="G796" s="2"/>
      <c r="H796" s="2"/>
      <c r="I796" s="17"/>
      <c r="J796" s="2"/>
      <c r="K796" s="2"/>
      <c r="L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D796" s="17"/>
      <c r="AF796" s="17"/>
      <c r="AG796" s="17"/>
      <c r="AH796" s="17"/>
    </row>
    <row r="797" spans="1:34" ht="15.75" customHeight="1" x14ac:dyDescent="0.25">
      <c r="A797" s="1"/>
      <c r="C797" s="3"/>
      <c r="D797" s="2"/>
      <c r="E797" s="2"/>
      <c r="F797" s="2"/>
      <c r="G797" s="2"/>
      <c r="H797" s="2"/>
      <c r="I797" s="17"/>
      <c r="J797" s="2"/>
      <c r="K797" s="2"/>
      <c r="L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D797" s="17"/>
      <c r="AF797" s="17"/>
      <c r="AG797" s="17"/>
      <c r="AH797" s="17"/>
    </row>
    <row r="798" spans="1:34" ht="15.75" customHeight="1" x14ac:dyDescent="0.25">
      <c r="A798" s="1"/>
      <c r="C798" s="3"/>
      <c r="D798" s="2"/>
      <c r="E798" s="2"/>
      <c r="F798" s="2"/>
      <c r="G798" s="2"/>
      <c r="H798" s="2"/>
      <c r="I798" s="17"/>
      <c r="J798" s="2"/>
      <c r="K798" s="2"/>
      <c r="L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D798" s="17"/>
      <c r="AF798" s="17"/>
      <c r="AG798" s="17"/>
      <c r="AH798" s="17"/>
    </row>
    <row r="799" spans="1:34" ht="15.75" customHeight="1" x14ac:dyDescent="0.25">
      <c r="A799" s="1"/>
      <c r="C799" s="3"/>
      <c r="D799" s="2"/>
      <c r="E799" s="2"/>
      <c r="F799" s="2"/>
      <c r="G799" s="2"/>
      <c r="H799" s="2"/>
      <c r="I799" s="17"/>
      <c r="J799" s="2"/>
      <c r="K799" s="2"/>
      <c r="L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D799" s="17"/>
      <c r="AF799" s="17"/>
      <c r="AG799" s="17"/>
      <c r="AH799" s="17"/>
    </row>
    <row r="800" spans="1:34" ht="15.75" customHeight="1" x14ac:dyDescent="0.25">
      <c r="A800" s="1"/>
      <c r="C800" s="3"/>
      <c r="D800" s="2"/>
      <c r="E800" s="2"/>
      <c r="F800" s="2"/>
      <c r="G800" s="2"/>
      <c r="H800" s="2"/>
      <c r="I800" s="17"/>
      <c r="J800" s="2"/>
      <c r="K800" s="2"/>
      <c r="L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D800" s="17"/>
      <c r="AF800" s="17"/>
      <c r="AG800" s="17"/>
      <c r="AH800" s="17"/>
    </row>
    <row r="801" spans="1:34" ht="15.75" customHeight="1" x14ac:dyDescent="0.25">
      <c r="A801" s="1"/>
      <c r="C801" s="3"/>
      <c r="D801" s="2"/>
      <c r="E801" s="2"/>
      <c r="F801" s="2"/>
      <c r="G801" s="2"/>
      <c r="H801" s="2"/>
      <c r="I801" s="17"/>
      <c r="J801" s="2"/>
      <c r="K801" s="2"/>
      <c r="L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D801" s="17"/>
      <c r="AF801" s="17"/>
      <c r="AG801" s="17"/>
      <c r="AH801" s="17"/>
    </row>
    <row r="802" spans="1:34" ht="15.75" customHeight="1" x14ac:dyDescent="0.25">
      <c r="A802" s="1"/>
      <c r="C802" s="3"/>
      <c r="D802" s="2"/>
      <c r="E802" s="2"/>
      <c r="F802" s="2"/>
      <c r="G802" s="2"/>
      <c r="H802" s="2"/>
      <c r="I802" s="17"/>
      <c r="J802" s="2"/>
      <c r="K802" s="2"/>
      <c r="L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D802" s="17"/>
      <c r="AF802" s="17"/>
      <c r="AG802" s="17"/>
      <c r="AH802" s="17"/>
    </row>
    <row r="803" spans="1:34" ht="15.75" customHeight="1" x14ac:dyDescent="0.25">
      <c r="A803" s="1"/>
      <c r="C803" s="3"/>
      <c r="D803" s="2"/>
      <c r="E803" s="2"/>
      <c r="F803" s="2"/>
      <c r="G803" s="2"/>
      <c r="H803" s="2"/>
      <c r="I803" s="17"/>
      <c r="J803" s="2"/>
      <c r="K803" s="2"/>
      <c r="L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D803" s="17"/>
      <c r="AF803" s="17"/>
      <c r="AG803" s="17"/>
      <c r="AH803" s="17"/>
    </row>
    <row r="804" spans="1:34" ht="15.75" customHeight="1" x14ac:dyDescent="0.25">
      <c r="A804" s="1"/>
      <c r="C804" s="3"/>
      <c r="D804" s="2"/>
      <c r="E804" s="2"/>
      <c r="F804" s="2"/>
      <c r="G804" s="2"/>
      <c r="H804" s="2"/>
      <c r="I804" s="17"/>
      <c r="J804" s="2"/>
      <c r="K804" s="2"/>
      <c r="L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D804" s="17"/>
      <c r="AF804" s="17"/>
      <c r="AG804" s="17"/>
      <c r="AH804" s="17"/>
    </row>
    <row r="805" spans="1:34" ht="15.75" customHeight="1" x14ac:dyDescent="0.25">
      <c r="A805" s="1"/>
      <c r="C805" s="3"/>
      <c r="D805" s="2"/>
      <c r="E805" s="2"/>
      <c r="F805" s="2"/>
      <c r="G805" s="2"/>
      <c r="H805" s="2"/>
      <c r="I805" s="17"/>
      <c r="J805" s="2"/>
      <c r="K805" s="2"/>
      <c r="L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D805" s="17"/>
      <c r="AF805" s="17"/>
      <c r="AG805" s="17"/>
      <c r="AH805" s="17"/>
    </row>
    <row r="806" spans="1:34" ht="15.75" customHeight="1" x14ac:dyDescent="0.25">
      <c r="A806" s="1"/>
      <c r="C806" s="3"/>
      <c r="D806" s="2"/>
      <c r="E806" s="2"/>
      <c r="F806" s="2"/>
      <c r="G806" s="2"/>
      <c r="H806" s="2"/>
      <c r="I806" s="17"/>
      <c r="J806" s="2"/>
      <c r="K806" s="2"/>
      <c r="L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D806" s="17"/>
      <c r="AF806" s="17"/>
      <c r="AG806" s="17"/>
      <c r="AH806" s="17"/>
    </row>
    <row r="807" spans="1:34" ht="15.75" customHeight="1" x14ac:dyDescent="0.25">
      <c r="A807" s="1"/>
      <c r="C807" s="3"/>
      <c r="D807" s="2"/>
      <c r="E807" s="2"/>
      <c r="F807" s="2"/>
      <c r="G807" s="2"/>
      <c r="H807" s="2"/>
      <c r="I807" s="17"/>
      <c r="J807" s="2"/>
      <c r="K807" s="2"/>
      <c r="L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D807" s="17"/>
      <c r="AF807" s="17"/>
      <c r="AG807" s="17"/>
      <c r="AH807" s="17"/>
    </row>
    <row r="808" spans="1:34" ht="15.75" customHeight="1" x14ac:dyDescent="0.25">
      <c r="A808" s="1"/>
      <c r="C808" s="3"/>
      <c r="D808" s="2"/>
      <c r="E808" s="2"/>
      <c r="F808" s="2"/>
      <c r="G808" s="2"/>
      <c r="H808" s="2"/>
      <c r="I808" s="17"/>
      <c r="J808" s="2"/>
      <c r="K808" s="2"/>
      <c r="L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D808" s="17"/>
      <c r="AF808" s="17"/>
      <c r="AG808" s="17"/>
      <c r="AH808" s="17"/>
    </row>
    <row r="809" spans="1:34" ht="15.75" customHeight="1" x14ac:dyDescent="0.25">
      <c r="A809" s="1"/>
      <c r="C809" s="3"/>
      <c r="D809" s="2"/>
      <c r="E809" s="2"/>
      <c r="F809" s="2"/>
      <c r="G809" s="2"/>
      <c r="H809" s="2"/>
      <c r="I809" s="17"/>
      <c r="J809" s="2"/>
      <c r="K809" s="2"/>
      <c r="L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D809" s="17"/>
      <c r="AF809" s="17"/>
      <c r="AG809" s="17"/>
      <c r="AH809" s="17"/>
    </row>
    <row r="810" spans="1:34" ht="15.75" customHeight="1" x14ac:dyDescent="0.25">
      <c r="A810" s="1"/>
      <c r="C810" s="3"/>
      <c r="D810" s="2"/>
      <c r="E810" s="2"/>
      <c r="F810" s="2"/>
      <c r="G810" s="2"/>
      <c r="H810" s="2"/>
      <c r="I810" s="17"/>
      <c r="J810" s="2"/>
      <c r="K810" s="2"/>
      <c r="L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D810" s="17"/>
      <c r="AF810" s="17"/>
      <c r="AG810" s="17"/>
      <c r="AH810" s="17"/>
    </row>
    <row r="811" spans="1:34" ht="15.75" customHeight="1" x14ac:dyDescent="0.25">
      <c r="A811" s="1"/>
      <c r="C811" s="3"/>
      <c r="D811" s="2"/>
      <c r="E811" s="2"/>
      <c r="F811" s="2"/>
      <c r="G811" s="2"/>
      <c r="H811" s="2"/>
      <c r="I811" s="17"/>
      <c r="J811" s="2"/>
      <c r="K811" s="2"/>
      <c r="L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D811" s="17"/>
      <c r="AF811" s="17"/>
      <c r="AG811" s="17"/>
      <c r="AH811" s="17"/>
    </row>
    <row r="812" spans="1:34" ht="15.75" customHeight="1" x14ac:dyDescent="0.25">
      <c r="A812" s="1"/>
      <c r="C812" s="3"/>
      <c r="D812" s="2"/>
      <c r="E812" s="2"/>
      <c r="F812" s="2"/>
      <c r="G812" s="2"/>
      <c r="H812" s="2"/>
      <c r="I812" s="17"/>
      <c r="J812" s="2"/>
      <c r="K812" s="2"/>
      <c r="L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D812" s="17"/>
      <c r="AF812" s="17"/>
      <c r="AG812" s="17"/>
      <c r="AH812" s="17"/>
    </row>
    <row r="813" spans="1:34" ht="15.75" customHeight="1" x14ac:dyDescent="0.25">
      <c r="A813" s="1"/>
      <c r="C813" s="3"/>
      <c r="D813" s="2"/>
      <c r="E813" s="2"/>
      <c r="F813" s="2"/>
      <c r="G813" s="2"/>
      <c r="H813" s="2"/>
      <c r="I813" s="17"/>
      <c r="J813" s="2"/>
      <c r="K813" s="2"/>
      <c r="L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D813" s="17"/>
      <c r="AF813" s="17"/>
      <c r="AG813" s="17"/>
      <c r="AH813" s="17"/>
    </row>
    <row r="814" spans="1:34" ht="15.75" customHeight="1" x14ac:dyDescent="0.25">
      <c r="A814" s="1"/>
      <c r="C814" s="3"/>
      <c r="D814" s="2"/>
      <c r="E814" s="2"/>
      <c r="F814" s="2"/>
      <c r="G814" s="2"/>
      <c r="H814" s="2"/>
      <c r="I814" s="17"/>
      <c r="J814" s="2"/>
      <c r="K814" s="2"/>
      <c r="L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D814" s="17"/>
      <c r="AF814" s="17"/>
      <c r="AG814" s="17"/>
      <c r="AH814" s="17"/>
    </row>
    <row r="815" spans="1:34" ht="15.75" customHeight="1" x14ac:dyDescent="0.25">
      <c r="A815" s="1"/>
      <c r="C815" s="3"/>
      <c r="D815" s="2"/>
      <c r="E815" s="2"/>
      <c r="F815" s="2"/>
      <c r="G815" s="2"/>
      <c r="H815" s="2"/>
      <c r="I815" s="17"/>
      <c r="J815" s="2"/>
      <c r="K815" s="2"/>
      <c r="L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D815" s="17"/>
      <c r="AF815" s="17"/>
      <c r="AG815" s="17"/>
      <c r="AH815" s="17"/>
    </row>
    <row r="816" spans="1:34" ht="15.75" customHeight="1" x14ac:dyDescent="0.25">
      <c r="A816" s="1"/>
      <c r="C816" s="3"/>
      <c r="D816" s="2"/>
      <c r="E816" s="2"/>
      <c r="F816" s="2"/>
      <c r="G816" s="2"/>
      <c r="H816" s="2"/>
      <c r="I816" s="17"/>
      <c r="J816" s="2"/>
      <c r="K816" s="2"/>
      <c r="L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D816" s="17"/>
      <c r="AF816" s="17"/>
      <c r="AG816" s="17"/>
      <c r="AH816" s="17"/>
    </row>
    <row r="817" spans="1:34" ht="15.75" customHeight="1" x14ac:dyDescent="0.25">
      <c r="A817" s="1"/>
      <c r="C817" s="3"/>
      <c r="D817" s="2"/>
      <c r="E817" s="2"/>
      <c r="F817" s="2"/>
      <c r="G817" s="2"/>
      <c r="H817" s="2"/>
      <c r="I817" s="17"/>
      <c r="J817" s="2"/>
      <c r="K817" s="2"/>
      <c r="L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D817" s="17"/>
      <c r="AF817" s="17"/>
      <c r="AG817" s="17"/>
      <c r="AH817" s="17"/>
    </row>
    <row r="818" spans="1:34" ht="15.75" customHeight="1" x14ac:dyDescent="0.25">
      <c r="A818" s="1"/>
      <c r="C818" s="3"/>
      <c r="D818" s="2"/>
      <c r="E818" s="2"/>
      <c r="F818" s="2"/>
      <c r="G818" s="2"/>
      <c r="H818" s="2"/>
      <c r="I818" s="17"/>
      <c r="J818" s="2"/>
      <c r="K818" s="2"/>
      <c r="L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D818" s="17"/>
      <c r="AF818" s="17"/>
      <c r="AG818" s="17"/>
      <c r="AH818" s="17"/>
    </row>
    <row r="819" spans="1:34" ht="15.75" customHeight="1" x14ac:dyDescent="0.25">
      <c r="A819" s="1"/>
      <c r="C819" s="3"/>
      <c r="D819" s="2"/>
      <c r="E819" s="2"/>
      <c r="F819" s="2"/>
      <c r="G819" s="2"/>
      <c r="H819" s="2"/>
      <c r="I819" s="17"/>
      <c r="J819" s="2"/>
      <c r="K819" s="2"/>
      <c r="L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D819" s="17"/>
      <c r="AF819" s="17"/>
      <c r="AG819" s="17"/>
      <c r="AH819" s="17"/>
    </row>
    <row r="820" spans="1:34" ht="15.75" customHeight="1" x14ac:dyDescent="0.25">
      <c r="A820" s="1"/>
      <c r="C820" s="3"/>
      <c r="D820" s="2"/>
      <c r="E820" s="2"/>
      <c r="F820" s="2"/>
      <c r="G820" s="2"/>
      <c r="H820" s="2"/>
      <c r="I820" s="17"/>
      <c r="J820" s="2"/>
      <c r="K820" s="2"/>
      <c r="L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D820" s="17"/>
      <c r="AF820" s="17"/>
      <c r="AG820" s="17"/>
      <c r="AH820" s="17"/>
    </row>
    <row r="821" spans="1:34" ht="15.75" customHeight="1" x14ac:dyDescent="0.25">
      <c r="A821" s="1"/>
      <c r="C821" s="3"/>
      <c r="D821" s="2"/>
      <c r="E821" s="2"/>
      <c r="F821" s="2"/>
      <c r="G821" s="2"/>
      <c r="H821" s="2"/>
      <c r="I821" s="17"/>
      <c r="J821" s="2"/>
      <c r="K821" s="2"/>
      <c r="L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D821" s="17"/>
      <c r="AF821" s="17"/>
      <c r="AG821" s="17"/>
      <c r="AH821" s="17"/>
    </row>
    <row r="822" spans="1:34" ht="15.75" customHeight="1" x14ac:dyDescent="0.25">
      <c r="A822" s="1"/>
      <c r="C822" s="3"/>
      <c r="D822" s="2"/>
      <c r="E822" s="2"/>
      <c r="F822" s="2"/>
      <c r="G822" s="2"/>
      <c r="H822" s="2"/>
      <c r="I822" s="17"/>
      <c r="J822" s="2"/>
      <c r="K822" s="2"/>
      <c r="L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D822" s="17"/>
      <c r="AF822" s="17"/>
      <c r="AG822" s="17"/>
      <c r="AH822" s="17"/>
    </row>
    <row r="823" spans="1:34" ht="15.75" customHeight="1" x14ac:dyDescent="0.25">
      <c r="A823" s="1"/>
      <c r="C823" s="3"/>
      <c r="D823" s="2"/>
      <c r="E823" s="2"/>
      <c r="F823" s="2"/>
      <c r="G823" s="2"/>
      <c r="H823" s="2"/>
      <c r="I823" s="17"/>
      <c r="J823" s="2"/>
      <c r="K823" s="2"/>
      <c r="L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D823" s="17"/>
      <c r="AF823" s="17"/>
      <c r="AG823" s="17"/>
      <c r="AH823" s="17"/>
    </row>
    <row r="824" spans="1:34" ht="15.75" customHeight="1" x14ac:dyDescent="0.25">
      <c r="A824" s="1"/>
      <c r="C824" s="3"/>
      <c r="D824" s="2"/>
      <c r="E824" s="2"/>
      <c r="F824" s="2"/>
      <c r="G824" s="2"/>
      <c r="H824" s="2"/>
      <c r="I824" s="17"/>
      <c r="J824" s="2"/>
      <c r="K824" s="2"/>
      <c r="L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D824" s="17"/>
      <c r="AF824" s="17"/>
      <c r="AG824" s="17"/>
      <c r="AH824" s="17"/>
    </row>
    <row r="825" spans="1:34" ht="15.75" customHeight="1" x14ac:dyDescent="0.25">
      <c r="A825" s="1"/>
      <c r="C825" s="3"/>
      <c r="D825" s="2"/>
      <c r="E825" s="2"/>
      <c r="F825" s="2"/>
      <c r="G825" s="2"/>
      <c r="H825" s="2"/>
      <c r="I825" s="17"/>
      <c r="J825" s="2"/>
      <c r="K825" s="2"/>
      <c r="L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D825" s="17"/>
      <c r="AF825" s="17"/>
      <c r="AG825" s="17"/>
      <c r="AH825" s="17"/>
    </row>
    <row r="826" spans="1:34" ht="15.75" customHeight="1" x14ac:dyDescent="0.25">
      <c r="A826" s="1"/>
      <c r="C826" s="3"/>
      <c r="D826" s="2"/>
      <c r="E826" s="2"/>
      <c r="F826" s="2"/>
      <c r="G826" s="2"/>
      <c r="H826" s="2"/>
      <c r="I826" s="17"/>
      <c r="J826" s="2"/>
      <c r="K826" s="2"/>
      <c r="L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D826" s="17"/>
      <c r="AF826" s="17"/>
      <c r="AG826" s="17"/>
      <c r="AH826" s="17"/>
    </row>
    <row r="827" spans="1:34" ht="15.75" customHeight="1" x14ac:dyDescent="0.25">
      <c r="A827" s="1"/>
      <c r="C827" s="3"/>
      <c r="D827" s="2"/>
      <c r="E827" s="2"/>
      <c r="F827" s="2"/>
      <c r="G827" s="2"/>
      <c r="H827" s="2"/>
      <c r="I827" s="17"/>
      <c r="J827" s="2"/>
      <c r="K827" s="2"/>
      <c r="L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D827" s="17"/>
      <c r="AF827" s="17"/>
      <c r="AG827" s="17"/>
      <c r="AH827" s="17"/>
    </row>
    <row r="828" spans="1:34" ht="15.75" customHeight="1" x14ac:dyDescent="0.25">
      <c r="A828" s="1"/>
      <c r="C828" s="3"/>
      <c r="D828" s="2"/>
      <c r="E828" s="2"/>
      <c r="F828" s="2"/>
      <c r="G828" s="2"/>
      <c r="H828" s="2"/>
      <c r="I828" s="17"/>
      <c r="J828" s="2"/>
      <c r="K828" s="2"/>
      <c r="L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D828" s="17"/>
      <c r="AF828" s="17"/>
      <c r="AG828" s="17"/>
      <c r="AH828" s="17"/>
    </row>
    <row r="829" spans="1:34" ht="15.75" customHeight="1" x14ac:dyDescent="0.25">
      <c r="A829" s="1"/>
      <c r="C829" s="3"/>
      <c r="D829" s="2"/>
      <c r="E829" s="2"/>
      <c r="F829" s="2"/>
      <c r="G829" s="2"/>
      <c r="H829" s="2"/>
      <c r="I829" s="17"/>
      <c r="J829" s="2"/>
      <c r="K829" s="2"/>
      <c r="L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D829" s="17"/>
      <c r="AF829" s="17"/>
      <c r="AG829" s="17"/>
      <c r="AH829" s="17"/>
    </row>
    <row r="830" spans="1:34" ht="15.75" customHeight="1" x14ac:dyDescent="0.25">
      <c r="A830" s="1"/>
      <c r="C830" s="3"/>
      <c r="D830" s="2"/>
      <c r="E830" s="2"/>
      <c r="F830" s="2"/>
      <c r="G830" s="2"/>
      <c r="H830" s="2"/>
      <c r="I830" s="17"/>
      <c r="J830" s="2"/>
      <c r="K830" s="2"/>
      <c r="L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D830" s="17"/>
      <c r="AF830" s="17"/>
      <c r="AG830" s="17"/>
      <c r="AH830" s="17"/>
    </row>
    <row r="831" spans="1:34" ht="15.75" customHeight="1" x14ac:dyDescent="0.25">
      <c r="A831" s="1"/>
      <c r="C831" s="3"/>
      <c r="D831" s="2"/>
      <c r="E831" s="2"/>
      <c r="F831" s="2"/>
      <c r="G831" s="2"/>
      <c r="H831" s="2"/>
      <c r="I831" s="17"/>
      <c r="J831" s="2"/>
      <c r="K831" s="2"/>
      <c r="L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D831" s="17"/>
      <c r="AF831" s="17"/>
      <c r="AG831" s="17"/>
      <c r="AH831" s="17"/>
    </row>
    <row r="832" spans="1:34" ht="15.75" customHeight="1" x14ac:dyDescent="0.25">
      <c r="A832" s="1"/>
      <c r="C832" s="3"/>
      <c r="D832" s="2"/>
      <c r="E832" s="2"/>
      <c r="F832" s="2"/>
      <c r="G832" s="2"/>
      <c r="H832" s="2"/>
      <c r="I832" s="17"/>
      <c r="J832" s="2"/>
      <c r="K832" s="2"/>
      <c r="L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D832" s="17"/>
      <c r="AF832" s="17"/>
      <c r="AG832" s="17"/>
      <c r="AH832" s="17"/>
    </row>
    <row r="833" spans="1:34" ht="15.75" customHeight="1" x14ac:dyDescent="0.25">
      <c r="A833" s="1"/>
      <c r="C833" s="3"/>
      <c r="D833" s="2"/>
      <c r="E833" s="2"/>
      <c r="F833" s="2"/>
      <c r="G833" s="2"/>
      <c r="H833" s="2"/>
      <c r="I833" s="17"/>
      <c r="J833" s="2"/>
      <c r="K833" s="2"/>
      <c r="L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D833" s="17"/>
      <c r="AF833" s="17"/>
      <c r="AG833" s="17"/>
      <c r="AH833" s="17"/>
    </row>
    <row r="834" spans="1:34" ht="15.75" customHeight="1" x14ac:dyDescent="0.25">
      <c r="A834" s="1"/>
      <c r="C834" s="3"/>
      <c r="D834" s="2"/>
      <c r="E834" s="2"/>
      <c r="F834" s="2"/>
      <c r="G834" s="2"/>
      <c r="H834" s="2"/>
      <c r="I834" s="17"/>
      <c r="J834" s="2"/>
      <c r="K834" s="2"/>
      <c r="L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D834" s="17"/>
      <c r="AF834" s="17"/>
      <c r="AG834" s="17"/>
      <c r="AH834" s="17"/>
    </row>
    <row r="835" spans="1:34" ht="15.75" customHeight="1" x14ac:dyDescent="0.25">
      <c r="A835" s="1"/>
      <c r="C835" s="3"/>
      <c r="D835" s="2"/>
      <c r="E835" s="2"/>
      <c r="F835" s="2"/>
      <c r="G835" s="2"/>
      <c r="H835" s="2"/>
      <c r="I835" s="17"/>
      <c r="J835" s="2"/>
      <c r="K835" s="2"/>
      <c r="L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D835" s="17"/>
      <c r="AF835" s="17"/>
      <c r="AG835" s="17"/>
      <c r="AH835" s="17"/>
    </row>
    <row r="836" spans="1:34" ht="15.75" customHeight="1" x14ac:dyDescent="0.25">
      <c r="A836" s="1"/>
      <c r="C836" s="3"/>
      <c r="D836" s="2"/>
      <c r="E836" s="2"/>
      <c r="F836" s="2"/>
      <c r="G836" s="2"/>
      <c r="H836" s="2"/>
      <c r="I836" s="17"/>
      <c r="J836" s="2"/>
      <c r="K836" s="2"/>
      <c r="L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D836" s="17"/>
      <c r="AF836" s="17"/>
      <c r="AG836" s="17"/>
      <c r="AH836" s="17"/>
    </row>
    <row r="837" spans="1:34" ht="15.75" customHeight="1" x14ac:dyDescent="0.25">
      <c r="A837" s="1"/>
      <c r="C837" s="3"/>
      <c r="D837" s="2"/>
      <c r="E837" s="2"/>
      <c r="F837" s="2"/>
      <c r="G837" s="2"/>
      <c r="H837" s="2"/>
      <c r="I837" s="17"/>
      <c r="J837" s="2"/>
      <c r="K837" s="2"/>
      <c r="L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D837" s="17"/>
      <c r="AF837" s="17"/>
      <c r="AG837" s="17"/>
      <c r="AH837" s="17"/>
    </row>
    <row r="838" spans="1:34" ht="15.75" customHeight="1" x14ac:dyDescent="0.25">
      <c r="A838" s="1"/>
      <c r="C838" s="3"/>
      <c r="D838" s="2"/>
      <c r="E838" s="2"/>
      <c r="F838" s="2"/>
      <c r="G838" s="2"/>
      <c r="H838" s="2"/>
      <c r="I838" s="17"/>
      <c r="J838" s="2"/>
      <c r="K838" s="2"/>
      <c r="L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D838" s="17"/>
      <c r="AF838" s="17"/>
      <c r="AG838" s="17"/>
      <c r="AH838" s="17"/>
    </row>
    <row r="839" spans="1:34" ht="15.75" customHeight="1" x14ac:dyDescent="0.25">
      <c r="A839" s="1"/>
      <c r="C839" s="3"/>
      <c r="D839" s="2"/>
      <c r="E839" s="2"/>
      <c r="F839" s="2"/>
      <c r="G839" s="2"/>
      <c r="H839" s="2"/>
      <c r="I839" s="17"/>
      <c r="J839" s="2"/>
      <c r="K839" s="2"/>
      <c r="L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D839" s="17"/>
      <c r="AF839" s="17"/>
      <c r="AG839" s="17"/>
      <c r="AH839" s="17"/>
    </row>
    <row r="840" spans="1:34" ht="15.75" customHeight="1" x14ac:dyDescent="0.25">
      <c r="A840" s="1"/>
      <c r="C840" s="3"/>
      <c r="D840" s="2"/>
      <c r="E840" s="2"/>
      <c r="F840" s="2"/>
      <c r="G840" s="2"/>
      <c r="H840" s="2"/>
      <c r="I840" s="17"/>
      <c r="J840" s="2"/>
      <c r="K840" s="2"/>
      <c r="L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D840" s="17"/>
      <c r="AF840" s="17"/>
      <c r="AG840" s="17"/>
      <c r="AH840" s="17"/>
    </row>
    <row r="841" spans="1:34" ht="15.75" customHeight="1" x14ac:dyDescent="0.25">
      <c r="A841" s="1"/>
      <c r="C841" s="3"/>
      <c r="D841" s="2"/>
      <c r="E841" s="2"/>
      <c r="F841" s="2"/>
      <c r="G841" s="2"/>
      <c r="H841" s="2"/>
      <c r="I841" s="17"/>
      <c r="J841" s="2"/>
      <c r="K841" s="2"/>
      <c r="L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D841" s="17"/>
      <c r="AF841" s="17"/>
      <c r="AG841" s="17"/>
      <c r="AH841" s="17"/>
    </row>
    <row r="842" spans="1:34" ht="15.75" customHeight="1" x14ac:dyDescent="0.25">
      <c r="A842" s="1"/>
      <c r="C842" s="3"/>
      <c r="D842" s="2"/>
      <c r="E842" s="2"/>
      <c r="F842" s="2"/>
      <c r="G842" s="2"/>
      <c r="H842" s="2"/>
      <c r="I842" s="17"/>
      <c r="J842" s="2"/>
      <c r="K842" s="2"/>
      <c r="L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D842" s="17"/>
      <c r="AF842" s="17"/>
      <c r="AG842" s="17"/>
      <c r="AH842" s="17"/>
    </row>
    <row r="843" spans="1:34" ht="15.75" customHeight="1" x14ac:dyDescent="0.25">
      <c r="A843" s="1"/>
      <c r="C843" s="3"/>
      <c r="D843" s="2"/>
      <c r="E843" s="2"/>
      <c r="F843" s="2"/>
      <c r="G843" s="2"/>
      <c r="H843" s="2"/>
      <c r="I843" s="17"/>
      <c r="J843" s="2"/>
      <c r="K843" s="2"/>
      <c r="L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D843" s="17"/>
      <c r="AF843" s="17"/>
      <c r="AG843" s="17"/>
      <c r="AH843" s="17"/>
    </row>
    <row r="844" spans="1:34" ht="15.75" customHeight="1" x14ac:dyDescent="0.25">
      <c r="A844" s="1"/>
      <c r="C844" s="3"/>
      <c r="D844" s="2"/>
      <c r="E844" s="2"/>
      <c r="F844" s="2"/>
      <c r="G844" s="2"/>
      <c r="H844" s="2"/>
      <c r="I844" s="17"/>
      <c r="J844" s="2"/>
      <c r="K844" s="2"/>
      <c r="L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D844" s="17"/>
      <c r="AF844" s="17"/>
      <c r="AG844" s="17"/>
      <c r="AH844" s="17"/>
    </row>
    <row r="845" spans="1:34" ht="15.75" customHeight="1" x14ac:dyDescent="0.25">
      <c r="A845" s="1"/>
      <c r="C845" s="3"/>
      <c r="D845" s="2"/>
      <c r="E845" s="2"/>
      <c r="F845" s="2"/>
      <c r="G845" s="2"/>
      <c r="H845" s="2"/>
      <c r="I845" s="17"/>
      <c r="J845" s="2"/>
      <c r="K845" s="2"/>
      <c r="L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D845" s="17"/>
      <c r="AF845" s="17"/>
      <c r="AG845" s="17"/>
      <c r="AH845" s="17"/>
    </row>
    <row r="846" spans="1:34" ht="15.75" customHeight="1" x14ac:dyDescent="0.25">
      <c r="A846" s="1"/>
      <c r="C846" s="3"/>
      <c r="D846" s="2"/>
      <c r="E846" s="2"/>
      <c r="F846" s="2"/>
      <c r="G846" s="2"/>
      <c r="H846" s="2"/>
      <c r="I846" s="17"/>
      <c r="J846" s="2"/>
      <c r="K846" s="2"/>
      <c r="L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D846" s="17"/>
      <c r="AF846" s="17"/>
      <c r="AG846" s="17"/>
      <c r="AH846" s="17"/>
    </row>
    <row r="847" spans="1:34" ht="15.75" customHeight="1" x14ac:dyDescent="0.25">
      <c r="A847" s="1"/>
      <c r="C847" s="3"/>
      <c r="D847" s="2"/>
      <c r="E847" s="2"/>
      <c r="F847" s="2"/>
      <c r="G847" s="2"/>
      <c r="H847" s="2"/>
      <c r="I847" s="17"/>
      <c r="J847" s="2"/>
      <c r="K847" s="2"/>
      <c r="L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D847" s="17"/>
      <c r="AF847" s="17"/>
      <c r="AG847" s="17"/>
      <c r="AH847" s="17"/>
    </row>
    <row r="848" spans="1:34" ht="15.75" customHeight="1" x14ac:dyDescent="0.25">
      <c r="A848" s="1"/>
      <c r="C848" s="3"/>
      <c r="D848" s="2"/>
      <c r="E848" s="2"/>
      <c r="F848" s="2"/>
      <c r="G848" s="2"/>
      <c r="H848" s="2"/>
      <c r="I848" s="17"/>
      <c r="J848" s="2"/>
      <c r="K848" s="2"/>
      <c r="L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D848" s="17"/>
      <c r="AF848" s="17"/>
      <c r="AG848" s="17"/>
      <c r="AH848" s="17"/>
    </row>
    <row r="849" spans="1:34" ht="15.75" customHeight="1" x14ac:dyDescent="0.25">
      <c r="A849" s="1"/>
      <c r="C849" s="3"/>
      <c r="D849" s="2"/>
      <c r="E849" s="2"/>
      <c r="F849" s="2"/>
      <c r="G849" s="2"/>
      <c r="H849" s="2"/>
      <c r="I849" s="17"/>
      <c r="J849" s="2"/>
      <c r="K849" s="2"/>
      <c r="L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D849" s="17"/>
      <c r="AF849" s="17"/>
      <c r="AG849" s="17"/>
      <c r="AH849" s="17"/>
    </row>
    <row r="850" spans="1:34" ht="15.75" customHeight="1" x14ac:dyDescent="0.25">
      <c r="A850" s="1"/>
      <c r="C850" s="3"/>
      <c r="D850" s="2"/>
      <c r="E850" s="2"/>
      <c r="F850" s="2"/>
      <c r="G850" s="2"/>
      <c r="H850" s="2"/>
      <c r="I850" s="17"/>
      <c r="J850" s="2"/>
      <c r="K850" s="2"/>
      <c r="L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D850" s="17"/>
      <c r="AF850" s="17"/>
      <c r="AG850" s="17"/>
      <c r="AH850" s="17"/>
    </row>
    <row r="851" spans="1:34" ht="15.75" customHeight="1" x14ac:dyDescent="0.25">
      <c r="A851" s="1"/>
      <c r="C851" s="3"/>
      <c r="D851" s="2"/>
      <c r="E851" s="2"/>
      <c r="F851" s="2"/>
      <c r="G851" s="2"/>
      <c r="H851" s="2"/>
      <c r="I851" s="17"/>
      <c r="J851" s="2"/>
      <c r="K851" s="2"/>
      <c r="L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D851" s="17"/>
      <c r="AF851" s="17"/>
      <c r="AG851" s="17"/>
      <c r="AH851" s="17"/>
    </row>
    <row r="852" spans="1:34" ht="15.75" customHeight="1" x14ac:dyDescent="0.25">
      <c r="A852" s="1"/>
      <c r="C852" s="3"/>
      <c r="D852" s="2"/>
      <c r="E852" s="2"/>
      <c r="F852" s="2"/>
      <c r="G852" s="2"/>
      <c r="H852" s="2"/>
      <c r="I852" s="17"/>
      <c r="J852" s="2"/>
      <c r="K852" s="2"/>
      <c r="L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D852" s="17"/>
      <c r="AF852" s="17"/>
      <c r="AG852" s="17"/>
      <c r="AH852" s="17"/>
    </row>
    <row r="853" spans="1:34" ht="15.75" customHeight="1" x14ac:dyDescent="0.25">
      <c r="A853" s="1"/>
      <c r="C853" s="3"/>
      <c r="D853" s="2"/>
      <c r="E853" s="2"/>
      <c r="F853" s="2"/>
      <c r="G853" s="2"/>
      <c r="H853" s="2"/>
      <c r="I853" s="17"/>
      <c r="J853" s="2"/>
      <c r="K853" s="2"/>
      <c r="L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D853" s="17"/>
      <c r="AF853" s="17"/>
      <c r="AG853" s="17"/>
      <c r="AH853" s="17"/>
    </row>
    <row r="854" spans="1:34" ht="15.75" customHeight="1" x14ac:dyDescent="0.25">
      <c r="A854" s="1"/>
      <c r="C854" s="3"/>
      <c r="D854" s="2"/>
      <c r="E854" s="2"/>
      <c r="F854" s="2"/>
      <c r="G854" s="2"/>
      <c r="H854" s="2"/>
      <c r="I854" s="17"/>
      <c r="J854" s="2"/>
      <c r="K854" s="2"/>
      <c r="L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D854" s="17"/>
      <c r="AF854" s="17"/>
      <c r="AG854" s="17"/>
      <c r="AH854" s="17"/>
    </row>
    <row r="855" spans="1:34" ht="15.75" customHeight="1" x14ac:dyDescent="0.25">
      <c r="A855" s="1"/>
      <c r="C855" s="3"/>
      <c r="D855" s="2"/>
      <c r="E855" s="2"/>
      <c r="F855" s="2"/>
      <c r="G855" s="2"/>
      <c r="H855" s="2"/>
      <c r="I855" s="17"/>
      <c r="J855" s="2"/>
      <c r="K855" s="2"/>
      <c r="L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D855" s="17"/>
      <c r="AF855" s="17"/>
      <c r="AG855" s="17"/>
      <c r="AH855" s="17"/>
    </row>
    <row r="856" spans="1:34" ht="15.75" customHeight="1" x14ac:dyDescent="0.25">
      <c r="A856" s="1"/>
      <c r="C856" s="3"/>
      <c r="D856" s="2"/>
      <c r="E856" s="2"/>
      <c r="F856" s="2"/>
      <c r="G856" s="2"/>
      <c r="H856" s="2"/>
      <c r="I856" s="17"/>
      <c r="J856" s="2"/>
      <c r="K856" s="2"/>
      <c r="L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D856" s="17"/>
      <c r="AF856" s="17"/>
      <c r="AG856" s="17"/>
      <c r="AH856" s="17"/>
    </row>
    <row r="857" spans="1:34" ht="15.75" customHeight="1" x14ac:dyDescent="0.25">
      <c r="A857" s="1"/>
      <c r="C857" s="3"/>
      <c r="D857" s="2"/>
      <c r="E857" s="2"/>
      <c r="F857" s="2"/>
      <c r="G857" s="2"/>
      <c r="H857" s="2"/>
      <c r="I857" s="17"/>
      <c r="J857" s="2"/>
      <c r="K857" s="2"/>
      <c r="L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D857" s="17"/>
      <c r="AF857" s="17"/>
      <c r="AG857" s="17"/>
      <c r="AH857" s="17"/>
    </row>
    <row r="858" spans="1:34" ht="15.75" customHeight="1" x14ac:dyDescent="0.25">
      <c r="A858" s="1"/>
      <c r="C858" s="3"/>
      <c r="D858" s="2"/>
      <c r="E858" s="2"/>
      <c r="F858" s="2"/>
      <c r="G858" s="2"/>
      <c r="H858" s="2"/>
      <c r="I858" s="17"/>
      <c r="J858" s="2"/>
      <c r="K858" s="2"/>
      <c r="L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D858" s="17"/>
      <c r="AF858" s="17"/>
      <c r="AG858" s="17"/>
      <c r="AH858" s="17"/>
    </row>
    <row r="859" spans="1:34" ht="15.75" customHeight="1" x14ac:dyDescent="0.25">
      <c r="A859" s="1"/>
      <c r="C859" s="3"/>
      <c r="D859" s="2"/>
      <c r="E859" s="2"/>
      <c r="F859" s="2"/>
      <c r="G859" s="2"/>
      <c r="H859" s="2"/>
      <c r="I859" s="17"/>
      <c r="J859" s="2"/>
      <c r="K859" s="2"/>
      <c r="L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D859" s="17"/>
      <c r="AF859" s="17"/>
      <c r="AG859" s="17"/>
      <c r="AH859" s="17"/>
    </row>
    <row r="860" spans="1:34" ht="15.75" customHeight="1" x14ac:dyDescent="0.25">
      <c r="A860" s="1"/>
      <c r="C860" s="3"/>
      <c r="D860" s="2"/>
      <c r="E860" s="2"/>
      <c r="F860" s="2"/>
      <c r="G860" s="2"/>
      <c r="H860" s="2"/>
      <c r="I860" s="17"/>
      <c r="J860" s="2"/>
      <c r="K860" s="2"/>
      <c r="L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D860" s="17"/>
      <c r="AF860" s="17"/>
      <c r="AG860" s="17"/>
      <c r="AH860" s="17"/>
    </row>
    <row r="861" spans="1:34" ht="15.75" customHeight="1" x14ac:dyDescent="0.25">
      <c r="A861" s="1"/>
      <c r="C861" s="3"/>
      <c r="D861" s="2"/>
      <c r="E861" s="2"/>
      <c r="F861" s="2"/>
      <c r="G861" s="2"/>
      <c r="H861" s="2"/>
      <c r="I861" s="17"/>
      <c r="J861" s="2"/>
      <c r="K861" s="2"/>
      <c r="L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D861" s="17"/>
      <c r="AF861" s="17"/>
      <c r="AG861" s="17"/>
      <c r="AH861" s="17"/>
    </row>
    <row r="862" spans="1:34" ht="15.75" customHeight="1" x14ac:dyDescent="0.25">
      <c r="A862" s="1"/>
      <c r="C862" s="3"/>
      <c r="D862" s="2"/>
      <c r="E862" s="2"/>
      <c r="F862" s="2"/>
      <c r="G862" s="2"/>
      <c r="H862" s="2"/>
      <c r="I862" s="17"/>
      <c r="J862" s="2"/>
      <c r="K862" s="2"/>
      <c r="L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D862" s="17"/>
      <c r="AF862" s="17"/>
      <c r="AG862" s="17"/>
      <c r="AH862" s="17"/>
    </row>
    <row r="863" spans="1:34" ht="15.75" customHeight="1" x14ac:dyDescent="0.25">
      <c r="A863" s="1"/>
      <c r="C863" s="3"/>
      <c r="D863" s="2"/>
      <c r="E863" s="2"/>
      <c r="F863" s="2"/>
      <c r="G863" s="2"/>
      <c r="H863" s="2"/>
      <c r="I863" s="17"/>
      <c r="J863" s="2"/>
      <c r="K863" s="2"/>
      <c r="L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D863" s="17"/>
      <c r="AF863" s="17"/>
      <c r="AG863" s="17"/>
      <c r="AH863" s="17"/>
    </row>
    <row r="864" spans="1:34" ht="15.75" customHeight="1" x14ac:dyDescent="0.25">
      <c r="A864" s="1"/>
      <c r="C864" s="3"/>
      <c r="D864" s="2"/>
      <c r="E864" s="2"/>
      <c r="F864" s="2"/>
      <c r="G864" s="2"/>
      <c r="H864" s="2"/>
      <c r="I864" s="17"/>
      <c r="J864" s="2"/>
      <c r="K864" s="2"/>
      <c r="L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D864" s="17"/>
      <c r="AF864" s="17"/>
      <c r="AG864" s="17"/>
      <c r="AH864" s="17"/>
    </row>
    <row r="865" spans="1:34" ht="15.75" customHeight="1" x14ac:dyDescent="0.25">
      <c r="A865" s="1"/>
      <c r="C865" s="3"/>
      <c r="D865" s="2"/>
      <c r="E865" s="2"/>
      <c r="F865" s="2"/>
      <c r="G865" s="2"/>
      <c r="H865" s="2"/>
      <c r="I865" s="17"/>
      <c r="J865" s="2"/>
      <c r="K865" s="2"/>
      <c r="L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D865" s="17"/>
      <c r="AF865" s="17"/>
      <c r="AG865" s="17"/>
      <c r="AH865" s="17"/>
    </row>
    <row r="866" spans="1:34" ht="15.75" customHeight="1" x14ac:dyDescent="0.25">
      <c r="A866" s="1"/>
      <c r="C866" s="3"/>
      <c r="D866" s="2"/>
      <c r="E866" s="2"/>
      <c r="F866" s="2"/>
      <c r="G866" s="2"/>
      <c r="H866" s="2"/>
      <c r="I866" s="17"/>
      <c r="J866" s="2"/>
      <c r="K866" s="2"/>
      <c r="L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D866" s="17"/>
      <c r="AF866" s="17"/>
      <c r="AG866" s="17"/>
      <c r="AH866" s="17"/>
    </row>
    <row r="867" spans="1:34" ht="15.75" customHeight="1" x14ac:dyDescent="0.25">
      <c r="A867" s="1"/>
      <c r="C867" s="3"/>
      <c r="D867" s="2"/>
      <c r="E867" s="2"/>
      <c r="F867" s="2"/>
      <c r="G867" s="2"/>
      <c r="H867" s="2"/>
      <c r="I867" s="17"/>
      <c r="J867" s="2"/>
      <c r="K867" s="2"/>
      <c r="L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D867" s="17"/>
      <c r="AF867" s="17"/>
      <c r="AG867" s="17"/>
      <c r="AH867" s="17"/>
    </row>
    <row r="868" spans="1:34" ht="15.75" customHeight="1" x14ac:dyDescent="0.25">
      <c r="A868" s="1"/>
      <c r="C868" s="3"/>
      <c r="D868" s="2"/>
      <c r="E868" s="2"/>
      <c r="F868" s="2"/>
      <c r="G868" s="2"/>
      <c r="H868" s="2"/>
      <c r="I868" s="17"/>
      <c r="J868" s="2"/>
      <c r="K868" s="2"/>
      <c r="L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D868" s="17"/>
      <c r="AF868" s="17"/>
      <c r="AG868" s="17"/>
      <c r="AH868" s="17"/>
    </row>
    <row r="869" spans="1:34" ht="15.75" customHeight="1" x14ac:dyDescent="0.25">
      <c r="A869" s="1"/>
      <c r="C869" s="3"/>
      <c r="D869" s="2"/>
      <c r="E869" s="2"/>
      <c r="F869" s="2"/>
      <c r="G869" s="2"/>
      <c r="H869" s="2"/>
      <c r="I869" s="17"/>
      <c r="J869" s="2"/>
      <c r="K869" s="2"/>
      <c r="L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D869" s="17"/>
      <c r="AF869" s="17"/>
      <c r="AG869" s="17"/>
      <c r="AH869" s="17"/>
    </row>
    <row r="870" spans="1:34" ht="15.75" customHeight="1" x14ac:dyDescent="0.25">
      <c r="A870" s="1"/>
      <c r="C870" s="3"/>
      <c r="D870" s="2"/>
      <c r="E870" s="2"/>
      <c r="F870" s="2"/>
      <c r="G870" s="2"/>
      <c r="H870" s="2"/>
      <c r="I870" s="17"/>
      <c r="J870" s="2"/>
      <c r="K870" s="2"/>
      <c r="L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D870" s="17"/>
      <c r="AF870" s="17"/>
      <c r="AG870" s="17"/>
      <c r="AH870" s="17"/>
    </row>
    <row r="871" spans="1:34" ht="15.75" customHeight="1" x14ac:dyDescent="0.25">
      <c r="A871" s="1"/>
      <c r="C871" s="3"/>
      <c r="D871" s="2"/>
      <c r="E871" s="2"/>
      <c r="F871" s="2"/>
      <c r="G871" s="2"/>
      <c r="H871" s="2"/>
      <c r="I871" s="17"/>
      <c r="J871" s="2"/>
      <c r="K871" s="2"/>
      <c r="L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D871" s="17"/>
      <c r="AF871" s="17"/>
      <c r="AG871" s="17"/>
      <c r="AH871" s="17"/>
    </row>
    <row r="872" spans="1:34" ht="15.75" customHeight="1" x14ac:dyDescent="0.25">
      <c r="A872" s="1"/>
      <c r="C872" s="3"/>
      <c r="D872" s="2"/>
      <c r="E872" s="2"/>
      <c r="F872" s="2"/>
      <c r="G872" s="2"/>
      <c r="H872" s="2"/>
      <c r="I872" s="17"/>
      <c r="J872" s="2"/>
      <c r="K872" s="2"/>
      <c r="L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D872" s="17"/>
      <c r="AF872" s="17"/>
      <c r="AG872" s="17"/>
      <c r="AH872" s="17"/>
    </row>
    <row r="873" spans="1:34" ht="15.75" customHeight="1" x14ac:dyDescent="0.25">
      <c r="A873" s="1"/>
      <c r="C873" s="3"/>
      <c r="D873" s="2"/>
      <c r="E873" s="2"/>
      <c r="F873" s="2"/>
      <c r="G873" s="2"/>
      <c r="H873" s="2"/>
      <c r="I873" s="17"/>
      <c r="J873" s="2"/>
      <c r="K873" s="2"/>
      <c r="L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D873" s="17"/>
      <c r="AF873" s="17"/>
      <c r="AG873" s="17"/>
      <c r="AH873" s="17"/>
    </row>
    <row r="874" spans="1:34" ht="15.75" customHeight="1" x14ac:dyDescent="0.25">
      <c r="A874" s="1"/>
      <c r="C874" s="3"/>
      <c r="D874" s="2"/>
      <c r="E874" s="2"/>
      <c r="F874" s="2"/>
      <c r="G874" s="2"/>
      <c r="H874" s="2"/>
      <c r="I874" s="17"/>
      <c r="J874" s="2"/>
      <c r="K874" s="2"/>
      <c r="L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D874" s="17"/>
      <c r="AF874" s="17"/>
      <c r="AG874" s="17"/>
      <c r="AH874" s="17"/>
    </row>
    <row r="875" spans="1:34" ht="15.75" customHeight="1" x14ac:dyDescent="0.25">
      <c r="A875" s="1"/>
      <c r="C875" s="3"/>
      <c r="D875" s="2"/>
      <c r="E875" s="2"/>
      <c r="F875" s="2"/>
      <c r="G875" s="2"/>
      <c r="H875" s="2"/>
      <c r="I875" s="17"/>
      <c r="J875" s="2"/>
      <c r="K875" s="2"/>
      <c r="L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D875" s="17"/>
      <c r="AF875" s="17"/>
      <c r="AG875" s="17"/>
      <c r="AH875" s="17"/>
    </row>
    <row r="876" spans="1:34" ht="15.75" customHeight="1" x14ac:dyDescent="0.25">
      <c r="A876" s="1"/>
      <c r="C876" s="3"/>
      <c r="D876" s="2"/>
      <c r="E876" s="2"/>
      <c r="F876" s="2"/>
      <c r="G876" s="2"/>
      <c r="H876" s="2"/>
      <c r="I876" s="17"/>
      <c r="J876" s="2"/>
      <c r="K876" s="2"/>
      <c r="L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D876" s="17"/>
      <c r="AF876" s="17"/>
      <c r="AG876" s="17"/>
      <c r="AH876" s="17"/>
    </row>
    <row r="877" spans="1:34" ht="15.75" customHeight="1" x14ac:dyDescent="0.25">
      <c r="A877" s="1"/>
      <c r="C877" s="3"/>
      <c r="D877" s="2"/>
      <c r="E877" s="2"/>
      <c r="F877" s="2"/>
      <c r="G877" s="2"/>
      <c r="H877" s="2"/>
      <c r="I877" s="17"/>
      <c r="J877" s="2"/>
      <c r="K877" s="2"/>
      <c r="L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D877" s="17"/>
      <c r="AF877" s="17"/>
      <c r="AG877" s="17"/>
      <c r="AH877" s="17"/>
    </row>
    <row r="878" spans="1:34" ht="15.75" customHeight="1" x14ac:dyDescent="0.25">
      <c r="A878" s="1"/>
      <c r="C878" s="3"/>
      <c r="D878" s="2"/>
      <c r="E878" s="2"/>
      <c r="F878" s="2"/>
      <c r="G878" s="2"/>
      <c r="H878" s="2"/>
      <c r="I878" s="17"/>
      <c r="J878" s="2"/>
      <c r="K878" s="2"/>
      <c r="L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D878" s="17"/>
      <c r="AF878" s="17"/>
      <c r="AG878" s="17"/>
      <c r="AH878" s="17"/>
    </row>
    <row r="879" spans="1:34" ht="15.75" customHeight="1" x14ac:dyDescent="0.25">
      <c r="A879" s="1"/>
      <c r="C879" s="3"/>
      <c r="D879" s="2"/>
      <c r="E879" s="2"/>
      <c r="F879" s="2"/>
      <c r="G879" s="2"/>
      <c r="H879" s="2"/>
      <c r="I879" s="17"/>
      <c r="J879" s="2"/>
      <c r="K879" s="2"/>
      <c r="L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D879" s="17"/>
      <c r="AF879" s="17"/>
      <c r="AG879" s="17"/>
      <c r="AH879" s="17"/>
    </row>
    <row r="880" spans="1:34" ht="15.75" customHeight="1" x14ac:dyDescent="0.25">
      <c r="A880" s="1"/>
      <c r="C880" s="3"/>
      <c r="D880" s="2"/>
      <c r="E880" s="2"/>
      <c r="F880" s="2"/>
      <c r="G880" s="2"/>
      <c r="H880" s="2"/>
      <c r="I880" s="17"/>
      <c r="J880" s="2"/>
      <c r="K880" s="2"/>
      <c r="L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D880" s="17"/>
      <c r="AF880" s="17"/>
      <c r="AG880" s="17"/>
      <c r="AH880" s="17"/>
    </row>
    <row r="881" spans="1:34" ht="15.75" customHeight="1" x14ac:dyDescent="0.25">
      <c r="A881" s="1"/>
      <c r="C881" s="3"/>
      <c r="D881" s="2"/>
      <c r="E881" s="2"/>
      <c r="F881" s="2"/>
      <c r="G881" s="2"/>
      <c r="H881" s="2"/>
      <c r="I881" s="17"/>
      <c r="J881" s="2"/>
      <c r="K881" s="2"/>
      <c r="L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D881" s="17"/>
      <c r="AF881" s="17"/>
      <c r="AG881" s="17"/>
      <c r="AH881" s="17"/>
    </row>
    <row r="882" spans="1:34" ht="15.75" customHeight="1" x14ac:dyDescent="0.25">
      <c r="A882" s="1"/>
      <c r="C882" s="3"/>
      <c r="D882" s="2"/>
      <c r="E882" s="2"/>
      <c r="F882" s="2"/>
      <c r="G882" s="2"/>
      <c r="H882" s="2"/>
      <c r="I882" s="17"/>
      <c r="J882" s="2"/>
      <c r="K882" s="2"/>
      <c r="L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D882" s="17"/>
      <c r="AF882" s="17"/>
      <c r="AG882" s="17"/>
      <c r="AH882" s="17"/>
    </row>
    <row r="883" spans="1:34" ht="15.75" customHeight="1" x14ac:dyDescent="0.25">
      <c r="A883" s="1"/>
      <c r="C883" s="3"/>
      <c r="D883" s="2"/>
      <c r="E883" s="2"/>
      <c r="F883" s="2"/>
      <c r="G883" s="2"/>
      <c r="H883" s="2"/>
      <c r="I883" s="17"/>
      <c r="J883" s="2"/>
      <c r="K883" s="2"/>
      <c r="L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D883" s="17"/>
      <c r="AF883" s="17"/>
      <c r="AG883" s="17"/>
      <c r="AH883" s="17"/>
    </row>
    <row r="884" spans="1:34" ht="15.75" customHeight="1" x14ac:dyDescent="0.25">
      <c r="A884" s="1"/>
      <c r="C884" s="3"/>
      <c r="D884" s="2"/>
      <c r="E884" s="2"/>
      <c r="F884" s="2"/>
      <c r="G884" s="2"/>
      <c r="H884" s="2"/>
      <c r="I884" s="17"/>
      <c r="J884" s="2"/>
      <c r="K884" s="2"/>
      <c r="L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D884" s="17"/>
      <c r="AF884" s="17"/>
      <c r="AG884" s="17"/>
      <c r="AH884" s="17"/>
    </row>
    <row r="885" spans="1:34" ht="15.75" customHeight="1" x14ac:dyDescent="0.25">
      <c r="A885" s="1"/>
      <c r="C885" s="3"/>
      <c r="D885" s="2"/>
      <c r="E885" s="2"/>
      <c r="F885" s="2"/>
      <c r="G885" s="2"/>
      <c r="H885" s="2"/>
      <c r="I885" s="17"/>
      <c r="J885" s="2"/>
      <c r="K885" s="2"/>
      <c r="L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D885" s="17"/>
      <c r="AF885" s="17"/>
      <c r="AG885" s="17"/>
      <c r="AH885" s="17"/>
    </row>
    <row r="886" spans="1:34" ht="15.75" customHeight="1" x14ac:dyDescent="0.25">
      <c r="A886" s="1"/>
      <c r="C886" s="3"/>
      <c r="D886" s="2"/>
      <c r="E886" s="2"/>
      <c r="F886" s="2"/>
      <c r="G886" s="2"/>
      <c r="H886" s="2"/>
      <c r="I886" s="17"/>
      <c r="J886" s="2"/>
      <c r="K886" s="2"/>
      <c r="L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D886" s="17"/>
      <c r="AF886" s="17"/>
      <c r="AG886" s="17"/>
      <c r="AH886" s="17"/>
    </row>
    <row r="887" spans="1:34" ht="15.75" customHeight="1" x14ac:dyDescent="0.25">
      <c r="A887" s="1"/>
      <c r="C887" s="3"/>
      <c r="D887" s="2"/>
      <c r="E887" s="2"/>
      <c r="F887" s="2"/>
      <c r="G887" s="2"/>
      <c r="H887" s="2"/>
      <c r="I887" s="17"/>
      <c r="J887" s="2"/>
      <c r="K887" s="2"/>
      <c r="L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D887" s="17"/>
      <c r="AF887" s="17"/>
      <c r="AG887" s="17"/>
      <c r="AH887" s="17"/>
    </row>
    <row r="888" spans="1:34" ht="15.75" customHeight="1" x14ac:dyDescent="0.25">
      <c r="A888" s="1"/>
      <c r="C888" s="3"/>
      <c r="D888" s="2"/>
      <c r="E888" s="2"/>
      <c r="F888" s="2"/>
      <c r="G888" s="2"/>
      <c r="H888" s="2"/>
      <c r="I888" s="17"/>
      <c r="J888" s="2"/>
      <c r="K888" s="2"/>
      <c r="L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D888" s="17"/>
      <c r="AF888" s="17"/>
      <c r="AG888" s="17"/>
      <c r="AH888" s="17"/>
    </row>
    <row r="889" spans="1:34" ht="15.75" customHeight="1" x14ac:dyDescent="0.25">
      <c r="A889" s="1"/>
      <c r="C889" s="3"/>
      <c r="D889" s="2"/>
      <c r="E889" s="2"/>
      <c r="F889" s="2"/>
      <c r="G889" s="2"/>
      <c r="H889" s="2"/>
      <c r="I889" s="17"/>
      <c r="J889" s="2"/>
      <c r="K889" s="2"/>
      <c r="L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D889" s="17"/>
      <c r="AF889" s="17"/>
      <c r="AG889" s="17"/>
      <c r="AH889" s="17"/>
    </row>
    <row r="890" spans="1:34" ht="15.75" customHeight="1" x14ac:dyDescent="0.25">
      <c r="A890" s="1"/>
      <c r="C890" s="3"/>
      <c r="D890" s="2"/>
      <c r="E890" s="2"/>
      <c r="F890" s="2"/>
      <c r="G890" s="2"/>
      <c r="H890" s="2"/>
      <c r="I890" s="17"/>
      <c r="J890" s="2"/>
      <c r="K890" s="2"/>
      <c r="L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D890" s="17"/>
      <c r="AF890" s="17"/>
      <c r="AG890" s="17"/>
      <c r="AH890" s="17"/>
    </row>
    <row r="891" spans="1:34" ht="15.75" customHeight="1" x14ac:dyDescent="0.25">
      <c r="A891" s="1"/>
      <c r="C891" s="3"/>
      <c r="D891" s="2"/>
      <c r="E891" s="2"/>
      <c r="F891" s="2"/>
      <c r="G891" s="2"/>
      <c r="H891" s="2"/>
      <c r="I891" s="17"/>
      <c r="J891" s="2"/>
      <c r="K891" s="2"/>
      <c r="L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D891" s="17"/>
      <c r="AF891" s="17"/>
      <c r="AG891" s="17"/>
      <c r="AH891" s="17"/>
    </row>
    <row r="892" spans="1:34" ht="15.75" customHeight="1" x14ac:dyDescent="0.25">
      <c r="A892" s="1"/>
      <c r="C892" s="3"/>
      <c r="D892" s="2"/>
      <c r="E892" s="2"/>
      <c r="F892" s="2"/>
      <c r="G892" s="2"/>
      <c r="H892" s="2"/>
      <c r="I892" s="17"/>
      <c r="J892" s="2"/>
      <c r="K892" s="2"/>
      <c r="L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D892" s="17"/>
      <c r="AF892" s="17"/>
      <c r="AG892" s="17"/>
      <c r="AH892" s="17"/>
    </row>
    <row r="893" spans="1:34" ht="15.75" customHeight="1" x14ac:dyDescent="0.25">
      <c r="A893" s="1"/>
      <c r="C893" s="3"/>
      <c r="D893" s="2"/>
      <c r="E893" s="2"/>
      <c r="F893" s="2"/>
      <c r="G893" s="2"/>
      <c r="H893" s="2"/>
      <c r="I893" s="17"/>
      <c r="J893" s="2"/>
      <c r="K893" s="2"/>
      <c r="L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D893" s="17"/>
      <c r="AF893" s="17"/>
      <c r="AG893" s="17"/>
      <c r="AH893" s="17"/>
    </row>
    <row r="894" spans="1:34" ht="15.75" customHeight="1" x14ac:dyDescent="0.25">
      <c r="A894" s="1"/>
      <c r="C894" s="3"/>
      <c r="D894" s="2"/>
      <c r="E894" s="2"/>
      <c r="F894" s="2"/>
      <c r="G894" s="2"/>
      <c r="H894" s="2"/>
      <c r="I894" s="17"/>
      <c r="J894" s="2"/>
      <c r="K894" s="2"/>
      <c r="L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D894" s="17"/>
      <c r="AF894" s="17"/>
      <c r="AG894" s="17"/>
      <c r="AH894" s="17"/>
    </row>
    <row r="895" spans="1:34" ht="15.75" customHeight="1" x14ac:dyDescent="0.25">
      <c r="A895" s="1"/>
      <c r="C895" s="3"/>
      <c r="D895" s="2"/>
      <c r="E895" s="2"/>
      <c r="F895" s="2"/>
      <c r="G895" s="2"/>
      <c r="H895" s="2"/>
      <c r="I895" s="17"/>
      <c r="J895" s="2"/>
      <c r="K895" s="2"/>
      <c r="L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D895" s="17"/>
      <c r="AF895" s="17"/>
      <c r="AG895" s="17"/>
      <c r="AH895" s="17"/>
    </row>
    <row r="896" spans="1:34" ht="15.75" customHeight="1" x14ac:dyDescent="0.25">
      <c r="A896" s="1"/>
      <c r="C896" s="3"/>
      <c r="D896" s="2"/>
      <c r="E896" s="2"/>
      <c r="F896" s="2"/>
      <c r="G896" s="2"/>
      <c r="H896" s="2"/>
      <c r="I896" s="17"/>
      <c r="J896" s="2"/>
      <c r="K896" s="2"/>
      <c r="L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D896" s="17"/>
      <c r="AF896" s="17"/>
      <c r="AG896" s="17"/>
      <c r="AH896" s="17"/>
    </row>
    <row r="897" spans="1:34" ht="15.75" customHeight="1" x14ac:dyDescent="0.25">
      <c r="A897" s="1"/>
      <c r="C897" s="3"/>
      <c r="D897" s="2"/>
      <c r="E897" s="2"/>
      <c r="F897" s="2"/>
      <c r="G897" s="2"/>
      <c r="H897" s="2"/>
      <c r="I897" s="17"/>
      <c r="J897" s="2"/>
      <c r="K897" s="2"/>
      <c r="L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D897" s="17"/>
      <c r="AF897" s="17"/>
      <c r="AG897" s="17"/>
      <c r="AH897" s="17"/>
    </row>
    <row r="898" spans="1:34" ht="15.75" customHeight="1" x14ac:dyDescent="0.25">
      <c r="A898" s="1"/>
      <c r="C898" s="3"/>
      <c r="D898" s="2"/>
      <c r="E898" s="2"/>
      <c r="F898" s="2"/>
      <c r="G898" s="2"/>
      <c r="H898" s="2"/>
      <c r="I898" s="17"/>
      <c r="J898" s="2"/>
      <c r="K898" s="2"/>
      <c r="L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D898" s="17"/>
      <c r="AF898" s="17"/>
      <c r="AG898" s="17"/>
      <c r="AH898" s="17"/>
    </row>
    <row r="899" spans="1:34" ht="15.75" customHeight="1" x14ac:dyDescent="0.25">
      <c r="A899" s="1"/>
      <c r="C899" s="3"/>
      <c r="D899" s="2"/>
      <c r="E899" s="2"/>
      <c r="F899" s="2"/>
      <c r="G899" s="2"/>
      <c r="H899" s="2"/>
      <c r="I899" s="17"/>
      <c r="J899" s="2"/>
      <c r="K899" s="2"/>
      <c r="L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D899" s="17"/>
      <c r="AF899" s="17"/>
      <c r="AG899" s="17"/>
      <c r="AH899" s="17"/>
    </row>
    <row r="900" spans="1:34" ht="15.75" customHeight="1" x14ac:dyDescent="0.25">
      <c r="A900" s="1"/>
      <c r="C900" s="3"/>
      <c r="D900" s="2"/>
      <c r="E900" s="2"/>
      <c r="F900" s="2"/>
      <c r="G900" s="2"/>
      <c r="H900" s="2"/>
      <c r="I900" s="17"/>
      <c r="J900" s="2"/>
      <c r="K900" s="2"/>
      <c r="L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D900" s="17"/>
      <c r="AF900" s="17"/>
      <c r="AG900" s="17"/>
      <c r="AH900" s="17"/>
    </row>
    <row r="901" spans="1:34" ht="15.75" customHeight="1" x14ac:dyDescent="0.25">
      <c r="A901" s="1"/>
      <c r="C901" s="3"/>
      <c r="D901" s="2"/>
      <c r="E901" s="2"/>
      <c r="F901" s="2"/>
      <c r="G901" s="2"/>
      <c r="H901" s="2"/>
      <c r="I901" s="17"/>
      <c r="J901" s="2"/>
      <c r="K901" s="2"/>
      <c r="L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D901" s="17"/>
      <c r="AF901" s="17"/>
      <c r="AG901" s="17"/>
      <c r="AH901" s="17"/>
    </row>
    <row r="902" spans="1:34" ht="15.75" customHeight="1" x14ac:dyDescent="0.25">
      <c r="A902" s="1"/>
      <c r="C902" s="3"/>
      <c r="D902" s="2"/>
      <c r="E902" s="2"/>
      <c r="F902" s="2"/>
      <c r="G902" s="2"/>
      <c r="H902" s="2"/>
      <c r="I902" s="17"/>
      <c r="J902" s="2"/>
      <c r="K902" s="2"/>
      <c r="L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D902" s="17"/>
      <c r="AF902" s="17"/>
      <c r="AG902" s="17"/>
      <c r="AH902" s="17"/>
    </row>
    <row r="903" spans="1:34" ht="15.75" customHeight="1" x14ac:dyDescent="0.25">
      <c r="A903" s="1"/>
      <c r="C903" s="3"/>
      <c r="D903" s="2"/>
      <c r="E903" s="2"/>
      <c r="F903" s="2"/>
      <c r="G903" s="2"/>
      <c r="H903" s="2"/>
      <c r="I903" s="17"/>
      <c r="J903" s="2"/>
      <c r="K903" s="2"/>
      <c r="L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D903" s="17"/>
      <c r="AF903" s="17"/>
      <c r="AG903" s="17"/>
      <c r="AH903" s="17"/>
    </row>
    <row r="904" spans="1:34" ht="15.75" customHeight="1" x14ac:dyDescent="0.25">
      <c r="A904" s="1"/>
      <c r="C904" s="3"/>
      <c r="D904" s="2"/>
      <c r="E904" s="2"/>
      <c r="F904" s="2"/>
      <c r="G904" s="2"/>
      <c r="H904" s="2"/>
      <c r="I904" s="17"/>
      <c r="J904" s="2"/>
      <c r="K904" s="2"/>
      <c r="L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D904" s="17"/>
      <c r="AF904" s="17"/>
      <c r="AG904" s="17"/>
      <c r="AH904" s="17"/>
    </row>
    <row r="905" spans="1:34" ht="15.75" customHeight="1" x14ac:dyDescent="0.25">
      <c r="A905" s="1"/>
      <c r="C905" s="3"/>
      <c r="D905" s="2"/>
      <c r="E905" s="2"/>
      <c r="F905" s="2"/>
      <c r="G905" s="2"/>
      <c r="H905" s="2"/>
      <c r="I905" s="17"/>
      <c r="J905" s="2"/>
      <c r="K905" s="2"/>
      <c r="L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D905" s="17"/>
      <c r="AF905" s="17"/>
      <c r="AG905" s="17"/>
      <c r="AH905" s="17"/>
    </row>
    <row r="906" spans="1:34" ht="15.75" customHeight="1" x14ac:dyDescent="0.25">
      <c r="A906" s="1"/>
      <c r="C906" s="3"/>
      <c r="D906" s="2"/>
      <c r="E906" s="2"/>
      <c r="F906" s="2"/>
      <c r="G906" s="2"/>
      <c r="H906" s="2"/>
      <c r="I906" s="17"/>
      <c r="J906" s="2"/>
      <c r="K906" s="2"/>
      <c r="L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D906" s="17"/>
      <c r="AF906" s="17"/>
      <c r="AG906" s="17"/>
      <c r="AH906" s="17"/>
    </row>
    <row r="907" spans="1:34" ht="15.75" customHeight="1" x14ac:dyDescent="0.25">
      <c r="A907" s="1"/>
      <c r="C907" s="3"/>
      <c r="D907" s="2"/>
      <c r="E907" s="2"/>
      <c r="F907" s="2"/>
      <c r="G907" s="2"/>
      <c r="H907" s="2"/>
      <c r="I907" s="17"/>
      <c r="J907" s="2"/>
      <c r="K907" s="2"/>
      <c r="L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D907" s="17"/>
      <c r="AF907" s="17"/>
      <c r="AG907" s="17"/>
      <c r="AH907" s="17"/>
    </row>
    <row r="908" spans="1:34" ht="15.75" customHeight="1" x14ac:dyDescent="0.25">
      <c r="A908" s="1"/>
      <c r="C908" s="3"/>
      <c r="D908" s="2"/>
      <c r="E908" s="2"/>
      <c r="F908" s="2"/>
      <c r="G908" s="2"/>
      <c r="H908" s="2"/>
      <c r="I908" s="17"/>
      <c r="J908" s="2"/>
      <c r="K908" s="2"/>
      <c r="L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D908" s="17"/>
      <c r="AF908" s="17"/>
      <c r="AG908" s="17"/>
      <c r="AH908" s="17"/>
    </row>
    <row r="909" spans="1:34" ht="15.75" customHeight="1" x14ac:dyDescent="0.25">
      <c r="A909" s="1"/>
      <c r="C909" s="3"/>
      <c r="D909" s="2"/>
      <c r="E909" s="2"/>
      <c r="F909" s="2"/>
      <c r="G909" s="2"/>
      <c r="H909" s="2"/>
      <c r="I909" s="17"/>
      <c r="J909" s="2"/>
      <c r="K909" s="2"/>
      <c r="L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D909" s="17"/>
      <c r="AF909" s="17"/>
      <c r="AG909" s="17"/>
      <c r="AH909" s="17"/>
    </row>
    <row r="910" spans="1:34" ht="15.75" customHeight="1" x14ac:dyDescent="0.25">
      <c r="A910" s="1"/>
      <c r="C910" s="3"/>
      <c r="D910" s="2"/>
      <c r="E910" s="2"/>
      <c r="F910" s="2"/>
      <c r="G910" s="2"/>
      <c r="H910" s="2"/>
      <c r="I910" s="17"/>
      <c r="J910" s="2"/>
      <c r="K910" s="2"/>
      <c r="L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D910" s="17"/>
      <c r="AF910" s="17"/>
      <c r="AG910" s="17"/>
      <c r="AH910" s="17"/>
    </row>
    <row r="911" spans="1:34" ht="15.75" customHeight="1" x14ac:dyDescent="0.25">
      <c r="A911" s="1"/>
      <c r="C911" s="3"/>
      <c r="D911" s="2"/>
      <c r="E911" s="2"/>
      <c r="F911" s="2"/>
      <c r="G911" s="2"/>
      <c r="H911" s="2"/>
      <c r="I911" s="17"/>
      <c r="J911" s="2"/>
      <c r="K911" s="2"/>
      <c r="L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D911" s="17"/>
      <c r="AF911" s="17"/>
      <c r="AG911" s="17"/>
      <c r="AH911" s="17"/>
    </row>
    <row r="912" spans="1:34" ht="15.75" customHeight="1" x14ac:dyDescent="0.25">
      <c r="A912" s="1"/>
      <c r="C912" s="3"/>
      <c r="D912" s="2"/>
      <c r="E912" s="2"/>
      <c r="F912" s="2"/>
      <c r="G912" s="2"/>
      <c r="H912" s="2"/>
      <c r="I912" s="17"/>
      <c r="J912" s="2"/>
      <c r="K912" s="2"/>
      <c r="L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D912" s="17"/>
      <c r="AF912" s="17"/>
      <c r="AG912" s="17"/>
      <c r="AH912" s="17"/>
    </row>
    <row r="913" spans="1:34" ht="15.75" customHeight="1" x14ac:dyDescent="0.25">
      <c r="A913" s="1"/>
      <c r="C913" s="3"/>
      <c r="D913" s="2"/>
      <c r="E913" s="2"/>
      <c r="F913" s="2"/>
      <c r="G913" s="2"/>
      <c r="H913" s="2"/>
      <c r="I913" s="17"/>
      <c r="J913" s="2"/>
      <c r="K913" s="2"/>
      <c r="L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D913" s="17"/>
      <c r="AF913" s="17"/>
      <c r="AG913" s="17"/>
      <c r="AH913" s="17"/>
    </row>
    <row r="914" spans="1:34" ht="15.75" customHeight="1" x14ac:dyDescent="0.25">
      <c r="A914" s="1"/>
      <c r="C914" s="3"/>
      <c r="D914" s="2"/>
      <c r="E914" s="2"/>
      <c r="F914" s="2"/>
      <c r="G914" s="2"/>
      <c r="H914" s="2"/>
      <c r="I914" s="17"/>
      <c r="J914" s="2"/>
      <c r="K914" s="2"/>
      <c r="L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D914" s="17"/>
      <c r="AF914" s="17"/>
      <c r="AG914" s="17"/>
      <c r="AH914" s="17"/>
    </row>
    <row r="915" spans="1:34" ht="15.75" customHeight="1" x14ac:dyDescent="0.25">
      <c r="A915" s="1"/>
      <c r="C915" s="3"/>
      <c r="D915" s="2"/>
      <c r="E915" s="2"/>
      <c r="F915" s="2"/>
      <c r="G915" s="2"/>
      <c r="H915" s="2"/>
      <c r="I915" s="17"/>
      <c r="J915" s="2"/>
      <c r="K915" s="2"/>
      <c r="L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D915" s="17"/>
      <c r="AF915" s="17"/>
      <c r="AG915" s="17"/>
      <c r="AH915" s="17"/>
    </row>
    <row r="916" spans="1:34" ht="15.75" customHeight="1" x14ac:dyDescent="0.25">
      <c r="A916" s="1"/>
      <c r="C916" s="3"/>
      <c r="D916" s="2"/>
      <c r="E916" s="2"/>
      <c r="F916" s="2"/>
      <c r="G916" s="2"/>
      <c r="H916" s="2"/>
      <c r="I916" s="17"/>
      <c r="J916" s="2"/>
      <c r="K916" s="2"/>
      <c r="L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D916" s="17"/>
      <c r="AF916" s="17"/>
      <c r="AG916" s="17"/>
      <c r="AH916" s="17"/>
    </row>
    <row r="917" spans="1:34" ht="15.75" customHeight="1" x14ac:dyDescent="0.25">
      <c r="A917" s="1"/>
      <c r="C917" s="3"/>
      <c r="D917" s="2"/>
      <c r="E917" s="2"/>
      <c r="F917" s="2"/>
      <c r="G917" s="2"/>
      <c r="H917" s="2"/>
      <c r="I917" s="17"/>
      <c r="J917" s="2"/>
      <c r="K917" s="2"/>
      <c r="L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D917" s="17"/>
      <c r="AF917" s="17"/>
      <c r="AG917" s="17"/>
      <c r="AH917" s="17"/>
    </row>
    <row r="918" spans="1:34" ht="15.75" customHeight="1" x14ac:dyDescent="0.25">
      <c r="A918" s="1"/>
      <c r="C918" s="3"/>
      <c r="D918" s="2"/>
      <c r="E918" s="2"/>
      <c r="F918" s="2"/>
      <c r="G918" s="2"/>
      <c r="H918" s="2"/>
      <c r="I918" s="17"/>
      <c r="J918" s="2"/>
      <c r="K918" s="2"/>
      <c r="L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D918" s="17"/>
      <c r="AF918" s="17"/>
      <c r="AG918" s="17"/>
      <c r="AH918" s="17"/>
    </row>
    <row r="919" spans="1:34" ht="15.75" customHeight="1" x14ac:dyDescent="0.25">
      <c r="A919" s="1"/>
      <c r="C919" s="3"/>
      <c r="D919" s="2"/>
      <c r="E919" s="2"/>
      <c r="F919" s="2"/>
      <c r="G919" s="2"/>
      <c r="H919" s="2"/>
      <c r="I919" s="17"/>
      <c r="J919" s="2"/>
      <c r="K919" s="2"/>
      <c r="L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D919" s="17"/>
      <c r="AF919" s="17"/>
      <c r="AG919" s="17"/>
      <c r="AH919" s="17"/>
    </row>
    <row r="920" spans="1:34" ht="15.75" customHeight="1" x14ac:dyDescent="0.25">
      <c r="A920" s="1"/>
      <c r="C920" s="3"/>
      <c r="D920" s="2"/>
      <c r="E920" s="2"/>
      <c r="F920" s="2"/>
      <c r="G920" s="2"/>
      <c r="H920" s="2"/>
      <c r="I920" s="17"/>
      <c r="J920" s="2"/>
      <c r="K920" s="2"/>
      <c r="L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D920" s="17"/>
      <c r="AF920" s="17"/>
      <c r="AG920" s="17"/>
      <c r="AH920" s="17"/>
    </row>
    <row r="921" spans="1:34" ht="15.75" customHeight="1" x14ac:dyDescent="0.25">
      <c r="A921" s="1"/>
      <c r="C921" s="3"/>
      <c r="D921" s="2"/>
      <c r="E921" s="2"/>
      <c r="F921" s="2"/>
      <c r="G921" s="2"/>
      <c r="H921" s="2"/>
      <c r="I921" s="17"/>
      <c r="J921" s="2"/>
      <c r="K921" s="2"/>
      <c r="L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D921" s="17"/>
      <c r="AF921" s="17"/>
      <c r="AG921" s="17"/>
      <c r="AH921" s="17"/>
    </row>
    <row r="922" spans="1:34" ht="15.75" customHeight="1" x14ac:dyDescent="0.25">
      <c r="A922" s="1"/>
      <c r="C922" s="3"/>
      <c r="D922" s="2"/>
      <c r="E922" s="2"/>
      <c r="F922" s="2"/>
      <c r="G922" s="2"/>
      <c r="H922" s="2"/>
      <c r="I922" s="17"/>
      <c r="J922" s="2"/>
      <c r="K922" s="2"/>
      <c r="L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D922" s="17"/>
      <c r="AF922" s="17"/>
      <c r="AG922" s="17"/>
      <c r="AH922" s="17"/>
    </row>
    <row r="923" spans="1:34" ht="15.75" customHeight="1" x14ac:dyDescent="0.25">
      <c r="A923" s="1"/>
      <c r="C923" s="3"/>
      <c r="D923" s="2"/>
      <c r="E923" s="2"/>
      <c r="F923" s="2"/>
      <c r="G923" s="2"/>
      <c r="H923" s="2"/>
      <c r="I923" s="17"/>
      <c r="J923" s="2"/>
      <c r="K923" s="2"/>
      <c r="L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D923" s="17"/>
      <c r="AF923" s="17"/>
      <c r="AG923" s="17"/>
      <c r="AH923" s="17"/>
    </row>
    <row r="924" spans="1:34" ht="15.75" customHeight="1" x14ac:dyDescent="0.25">
      <c r="A924" s="1"/>
      <c r="C924" s="3"/>
      <c r="D924" s="2"/>
      <c r="E924" s="2"/>
      <c r="F924" s="2"/>
      <c r="G924" s="2"/>
      <c r="H924" s="2"/>
      <c r="I924" s="17"/>
      <c r="J924" s="2"/>
      <c r="K924" s="2"/>
      <c r="L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D924" s="17"/>
      <c r="AF924" s="17"/>
      <c r="AG924" s="17"/>
      <c r="AH924" s="17"/>
    </row>
    <row r="925" spans="1:34" ht="15.75" customHeight="1" x14ac:dyDescent="0.25">
      <c r="A925" s="1"/>
      <c r="C925" s="3"/>
      <c r="D925" s="2"/>
      <c r="E925" s="2"/>
      <c r="F925" s="2"/>
      <c r="G925" s="2"/>
      <c r="H925" s="2"/>
      <c r="I925" s="17"/>
      <c r="J925" s="2"/>
      <c r="K925" s="2"/>
      <c r="L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D925" s="17"/>
      <c r="AF925" s="17"/>
      <c r="AG925" s="17"/>
      <c r="AH925" s="17"/>
    </row>
    <row r="926" spans="1:34" ht="15.75" customHeight="1" x14ac:dyDescent="0.25">
      <c r="A926" s="1"/>
      <c r="C926" s="3"/>
      <c r="D926" s="2"/>
      <c r="E926" s="2"/>
      <c r="F926" s="2"/>
      <c r="G926" s="2"/>
      <c r="H926" s="2"/>
      <c r="I926" s="17"/>
      <c r="J926" s="2"/>
      <c r="K926" s="2"/>
      <c r="L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D926" s="17"/>
      <c r="AF926" s="17"/>
      <c r="AG926" s="17"/>
      <c r="AH926" s="17"/>
    </row>
    <row r="927" spans="1:34" ht="15.75" customHeight="1" x14ac:dyDescent="0.25">
      <c r="A927" s="1"/>
      <c r="C927" s="3"/>
      <c r="D927" s="2"/>
      <c r="E927" s="2"/>
      <c r="F927" s="2"/>
      <c r="G927" s="2"/>
      <c r="H927" s="2"/>
      <c r="I927" s="17"/>
      <c r="J927" s="2"/>
      <c r="K927" s="2"/>
      <c r="L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D927" s="17"/>
      <c r="AF927" s="17"/>
      <c r="AG927" s="17"/>
      <c r="AH927" s="17"/>
    </row>
    <row r="928" spans="1:34" ht="15.75" customHeight="1" x14ac:dyDescent="0.25">
      <c r="A928" s="1"/>
      <c r="C928" s="3"/>
      <c r="D928" s="2"/>
      <c r="E928" s="2"/>
      <c r="F928" s="2"/>
      <c r="G928" s="2"/>
      <c r="H928" s="2"/>
      <c r="I928" s="17"/>
      <c r="J928" s="2"/>
      <c r="K928" s="2"/>
      <c r="L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D928" s="17"/>
      <c r="AF928" s="17"/>
      <c r="AG928" s="17"/>
      <c r="AH928" s="17"/>
    </row>
    <row r="929" spans="1:34" ht="15.75" customHeight="1" x14ac:dyDescent="0.25">
      <c r="A929" s="1"/>
      <c r="C929" s="3"/>
      <c r="D929" s="2"/>
      <c r="E929" s="2"/>
      <c r="F929" s="2"/>
      <c r="G929" s="2"/>
      <c r="H929" s="2"/>
      <c r="I929" s="17"/>
      <c r="J929" s="2"/>
      <c r="K929" s="2"/>
      <c r="L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D929" s="17"/>
      <c r="AF929" s="17"/>
      <c r="AG929" s="17"/>
      <c r="AH929" s="17"/>
    </row>
    <row r="930" spans="1:34" ht="15.75" customHeight="1" x14ac:dyDescent="0.25">
      <c r="A930" s="1"/>
      <c r="C930" s="3"/>
      <c r="D930" s="2"/>
      <c r="E930" s="2"/>
      <c r="F930" s="2"/>
      <c r="G930" s="2"/>
      <c r="H930" s="2"/>
      <c r="I930" s="17"/>
      <c r="J930" s="2"/>
      <c r="K930" s="2"/>
      <c r="L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D930" s="17"/>
      <c r="AF930" s="17"/>
      <c r="AG930" s="17"/>
      <c r="AH930" s="17"/>
    </row>
    <row r="931" spans="1:34" ht="15.75" customHeight="1" x14ac:dyDescent="0.25">
      <c r="A931" s="1"/>
      <c r="C931" s="3"/>
      <c r="D931" s="2"/>
      <c r="E931" s="2"/>
      <c r="F931" s="2"/>
      <c r="G931" s="2"/>
      <c r="H931" s="2"/>
      <c r="I931" s="17"/>
      <c r="J931" s="2"/>
      <c r="K931" s="2"/>
      <c r="L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D931" s="17"/>
      <c r="AF931" s="17"/>
      <c r="AG931" s="17"/>
      <c r="AH931" s="17"/>
    </row>
    <row r="932" spans="1:34" ht="15.75" customHeight="1" x14ac:dyDescent="0.25">
      <c r="A932" s="1"/>
      <c r="C932" s="3"/>
      <c r="D932" s="2"/>
      <c r="E932" s="2"/>
      <c r="F932" s="2"/>
      <c r="G932" s="2"/>
      <c r="H932" s="2"/>
      <c r="I932" s="17"/>
      <c r="J932" s="2"/>
      <c r="K932" s="2"/>
      <c r="L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D932" s="17"/>
      <c r="AF932" s="17"/>
      <c r="AG932" s="17"/>
      <c r="AH932" s="17"/>
    </row>
    <row r="933" spans="1:34" ht="15.75" customHeight="1" x14ac:dyDescent="0.25">
      <c r="A933" s="1"/>
      <c r="C933" s="3"/>
      <c r="D933" s="2"/>
      <c r="E933" s="2"/>
      <c r="F933" s="2"/>
      <c r="G933" s="2"/>
      <c r="H933" s="2"/>
      <c r="I933" s="17"/>
      <c r="J933" s="2"/>
      <c r="K933" s="2"/>
      <c r="L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D933" s="17"/>
      <c r="AF933" s="17"/>
      <c r="AG933" s="17"/>
      <c r="AH933" s="17"/>
    </row>
    <row r="934" spans="1:34" ht="15.75" customHeight="1" x14ac:dyDescent="0.25">
      <c r="A934" s="1"/>
      <c r="C934" s="3"/>
      <c r="D934" s="2"/>
      <c r="E934" s="2"/>
      <c r="F934" s="2"/>
      <c r="G934" s="2"/>
      <c r="H934" s="2"/>
      <c r="I934" s="17"/>
      <c r="J934" s="2"/>
      <c r="K934" s="2"/>
      <c r="L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D934" s="17"/>
      <c r="AF934" s="17"/>
      <c r="AG934" s="17"/>
      <c r="AH934" s="17"/>
    </row>
    <row r="935" spans="1:34" ht="15.75" customHeight="1" x14ac:dyDescent="0.25">
      <c r="A935" s="1"/>
      <c r="C935" s="3"/>
      <c r="D935" s="2"/>
      <c r="E935" s="2"/>
      <c r="F935" s="2"/>
      <c r="G935" s="2"/>
      <c r="H935" s="2"/>
      <c r="I935" s="17"/>
      <c r="J935" s="2"/>
      <c r="K935" s="2"/>
      <c r="L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D935" s="17"/>
      <c r="AF935" s="17"/>
      <c r="AG935" s="17"/>
      <c r="AH935" s="17"/>
    </row>
    <row r="936" spans="1:34" ht="15.75" customHeight="1" x14ac:dyDescent="0.25">
      <c r="A936" s="1"/>
      <c r="C936" s="3"/>
      <c r="D936" s="2"/>
      <c r="E936" s="2"/>
      <c r="F936" s="2"/>
      <c r="G936" s="2"/>
      <c r="H936" s="2"/>
      <c r="I936" s="17"/>
      <c r="J936" s="2"/>
      <c r="K936" s="2"/>
      <c r="L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D936" s="17"/>
      <c r="AF936" s="17"/>
      <c r="AG936" s="17"/>
      <c r="AH936" s="17"/>
    </row>
    <row r="937" spans="1:34" ht="15.75" customHeight="1" x14ac:dyDescent="0.25">
      <c r="A937" s="1"/>
      <c r="C937" s="3"/>
      <c r="D937" s="2"/>
      <c r="E937" s="2"/>
      <c r="F937" s="2"/>
      <c r="G937" s="2"/>
      <c r="H937" s="2"/>
      <c r="I937" s="17"/>
      <c r="J937" s="2"/>
      <c r="K937" s="2"/>
      <c r="L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D937" s="17"/>
      <c r="AF937" s="17"/>
      <c r="AG937" s="17"/>
      <c r="AH937" s="17"/>
    </row>
    <row r="938" spans="1:34" ht="15.75" customHeight="1" x14ac:dyDescent="0.25">
      <c r="A938" s="1"/>
      <c r="C938" s="3"/>
      <c r="D938" s="2"/>
      <c r="E938" s="2"/>
      <c r="F938" s="2"/>
      <c r="G938" s="2"/>
      <c r="H938" s="2"/>
      <c r="I938" s="17"/>
      <c r="J938" s="2"/>
      <c r="K938" s="2"/>
      <c r="L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D938" s="17"/>
      <c r="AF938" s="17"/>
      <c r="AG938" s="17"/>
      <c r="AH938" s="17"/>
    </row>
    <row r="939" spans="1:34" ht="15.75" customHeight="1" x14ac:dyDescent="0.25">
      <c r="A939" s="1"/>
      <c r="C939" s="3"/>
      <c r="D939" s="2"/>
      <c r="E939" s="2"/>
      <c r="F939" s="2"/>
      <c r="G939" s="2"/>
      <c r="H939" s="2"/>
      <c r="I939" s="17"/>
      <c r="J939" s="2"/>
      <c r="K939" s="2"/>
      <c r="L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D939" s="17"/>
      <c r="AF939" s="17"/>
      <c r="AG939" s="17"/>
      <c r="AH939" s="17"/>
    </row>
    <row r="940" spans="1:34" ht="15.75" customHeight="1" x14ac:dyDescent="0.25">
      <c r="A940" s="1"/>
      <c r="C940" s="3"/>
      <c r="D940" s="2"/>
      <c r="E940" s="2"/>
      <c r="F940" s="2"/>
      <c r="G940" s="2"/>
      <c r="H940" s="2"/>
      <c r="I940" s="17"/>
      <c r="J940" s="2"/>
      <c r="K940" s="2"/>
      <c r="L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D940" s="17"/>
      <c r="AF940" s="17"/>
      <c r="AG940" s="17"/>
      <c r="AH940" s="17"/>
    </row>
    <row r="941" spans="1:34" ht="15.75" customHeight="1" x14ac:dyDescent="0.25">
      <c r="A941" s="1"/>
      <c r="C941" s="3"/>
      <c r="D941" s="2"/>
      <c r="E941" s="2"/>
      <c r="F941" s="2"/>
      <c r="G941" s="2"/>
      <c r="H941" s="2"/>
      <c r="I941" s="17"/>
      <c r="J941" s="2"/>
      <c r="K941" s="2"/>
      <c r="L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D941" s="17"/>
      <c r="AF941" s="17"/>
      <c r="AG941" s="17"/>
      <c r="AH941" s="17"/>
    </row>
    <row r="942" spans="1:34" ht="15.75" customHeight="1" x14ac:dyDescent="0.25">
      <c r="A942" s="1"/>
      <c r="C942" s="3"/>
      <c r="D942" s="2"/>
      <c r="E942" s="2"/>
      <c r="F942" s="2"/>
      <c r="G942" s="2"/>
      <c r="H942" s="2"/>
      <c r="I942" s="17"/>
      <c r="J942" s="2"/>
      <c r="K942" s="2"/>
      <c r="L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D942" s="17"/>
      <c r="AF942" s="17"/>
      <c r="AG942" s="17"/>
      <c r="AH942" s="17"/>
    </row>
    <row r="943" spans="1:34" ht="15.75" customHeight="1" x14ac:dyDescent="0.25">
      <c r="A943" s="1"/>
      <c r="C943" s="3"/>
      <c r="D943" s="2"/>
      <c r="E943" s="2"/>
      <c r="F943" s="2"/>
      <c r="G943" s="2"/>
      <c r="H943" s="2"/>
      <c r="I943" s="17"/>
      <c r="J943" s="2"/>
      <c r="K943" s="2"/>
      <c r="L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D943" s="17"/>
      <c r="AF943" s="17"/>
      <c r="AG943" s="17"/>
      <c r="AH943" s="17"/>
    </row>
    <row r="944" spans="1:34" ht="15.75" customHeight="1" x14ac:dyDescent="0.25">
      <c r="A944" s="1"/>
      <c r="C944" s="3"/>
      <c r="D944" s="2"/>
      <c r="E944" s="2"/>
      <c r="F944" s="2"/>
      <c r="G944" s="2"/>
      <c r="H944" s="2"/>
      <c r="I944" s="17"/>
      <c r="J944" s="2"/>
      <c r="K944" s="2"/>
      <c r="L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D944" s="17"/>
      <c r="AF944" s="17"/>
      <c r="AG944" s="17"/>
      <c r="AH944" s="17"/>
    </row>
    <row r="945" spans="1:34" ht="15.75" customHeight="1" x14ac:dyDescent="0.25">
      <c r="A945" s="1"/>
      <c r="C945" s="3"/>
      <c r="D945" s="2"/>
      <c r="E945" s="2"/>
      <c r="F945" s="2"/>
      <c r="G945" s="2"/>
      <c r="H945" s="2"/>
      <c r="I945" s="17"/>
      <c r="J945" s="2"/>
      <c r="K945" s="2"/>
      <c r="L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D945" s="17"/>
      <c r="AF945" s="17"/>
      <c r="AG945" s="17"/>
      <c r="AH945" s="17"/>
    </row>
    <row r="946" spans="1:34" ht="15.75" customHeight="1" x14ac:dyDescent="0.25">
      <c r="A946" s="1"/>
      <c r="C946" s="3"/>
      <c r="D946" s="2"/>
      <c r="E946" s="2"/>
      <c r="F946" s="2"/>
      <c r="G946" s="2"/>
      <c r="H946" s="2"/>
      <c r="I946" s="17"/>
      <c r="J946" s="2"/>
      <c r="K946" s="2"/>
      <c r="L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D946" s="17"/>
      <c r="AF946" s="17"/>
      <c r="AG946" s="17"/>
      <c r="AH946" s="17"/>
    </row>
    <row r="947" spans="1:34" ht="15.75" customHeight="1" x14ac:dyDescent="0.25">
      <c r="A947" s="1"/>
      <c r="C947" s="3"/>
      <c r="D947" s="2"/>
      <c r="E947" s="2"/>
      <c r="F947" s="2"/>
      <c r="G947" s="2"/>
      <c r="H947" s="2"/>
      <c r="I947" s="17"/>
      <c r="J947" s="2"/>
      <c r="K947" s="2"/>
      <c r="L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D947" s="17"/>
      <c r="AF947" s="17"/>
      <c r="AG947" s="17"/>
      <c r="AH947" s="17"/>
    </row>
    <row r="948" spans="1:34" ht="15.75" customHeight="1" x14ac:dyDescent="0.25">
      <c r="A948" s="1"/>
      <c r="C948" s="3"/>
      <c r="D948" s="2"/>
      <c r="E948" s="2"/>
      <c r="F948" s="2"/>
      <c r="G948" s="2"/>
      <c r="H948" s="2"/>
      <c r="I948" s="17"/>
      <c r="J948" s="2"/>
      <c r="K948" s="2"/>
      <c r="L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D948" s="17"/>
      <c r="AF948" s="17"/>
      <c r="AG948" s="17"/>
      <c r="AH948" s="17"/>
    </row>
    <row r="949" spans="1:34" ht="15.75" customHeight="1" x14ac:dyDescent="0.25">
      <c r="A949" s="1"/>
      <c r="C949" s="3"/>
      <c r="D949" s="2"/>
      <c r="E949" s="2"/>
      <c r="F949" s="2"/>
      <c r="G949" s="2"/>
      <c r="H949" s="2"/>
      <c r="I949" s="17"/>
      <c r="J949" s="2"/>
      <c r="K949" s="2"/>
      <c r="L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D949" s="17"/>
      <c r="AF949" s="17"/>
      <c r="AG949" s="17"/>
      <c r="AH949" s="17"/>
    </row>
    <row r="950" spans="1:34" ht="15.75" customHeight="1" x14ac:dyDescent="0.25">
      <c r="A950" s="1"/>
      <c r="C950" s="3"/>
      <c r="D950" s="2"/>
      <c r="E950" s="2"/>
      <c r="F950" s="2"/>
      <c r="G950" s="2"/>
      <c r="H950" s="2"/>
      <c r="I950" s="17"/>
      <c r="J950" s="2"/>
      <c r="K950" s="2"/>
      <c r="L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D950" s="17"/>
      <c r="AF950" s="17"/>
      <c r="AG950" s="17"/>
      <c r="AH950" s="17"/>
    </row>
    <row r="951" spans="1:34" ht="15.75" customHeight="1" x14ac:dyDescent="0.25">
      <c r="A951" s="1"/>
      <c r="C951" s="3"/>
      <c r="D951" s="2"/>
      <c r="E951" s="2"/>
      <c r="F951" s="2"/>
      <c r="G951" s="2"/>
      <c r="H951" s="2"/>
      <c r="I951" s="17"/>
      <c r="J951" s="2"/>
      <c r="K951" s="2"/>
      <c r="L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D951" s="17"/>
      <c r="AF951" s="17"/>
      <c r="AG951" s="17"/>
      <c r="AH951" s="17"/>
    </row>
    <row r="952" spans="1:34" ht="15.75" customHeight="1" x14ac:dyDescent="0.25">
      <c r="A952" s="1"/>
      <c r="C952" s="3"/>
      <c r="D952" s="2"/>
      <c r="E952" s="2"/>
      <c r="F952" s="2"/>
      <c r="G952" s="2"/>
      <c r="H952" s="2"/>
      <c r="I952" s="17"/>
      <c r="J952" s="2"/>
      <c r="K952" s="2"/>
      <c r="L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D952" s="17"/>
      <c r="AF952" s="17"/>
      <c r="AG952" s="17"/>
      <c r="AH952" s="17"/>
    </row>
    <row r="953" spans="1:34" ht="15.75" customHeight="1" x14ac:dyDescent="0.25">
      <c r="A953" s="1"/>
      <c r="C953" s="3"/>
      <c r="D953" s="2"/>
      <c r="E953" s="2"/>
      <c r="F953" s="2"/>
      <c r="G953" s="2"/>
      <c r="H953" s="2"/>
      <c r="I953" s="17"/>
      <c r="J953" s="2"/>
      <c r="K953" s="2"/>
      <c r="L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D953" s="17"/>
      <c r="AF953" s="17"/>
      <c r="AG953" s="17"/>
      <c r="AH953" s="17"/>
    </row>
    <row r="954" spans="1:34" ht="15.75" customHeight="1" x14ac:dyDescent="0.25">
      <c r="A954" s="1"/>
      <c r="C954" s="3"/>
      <c r="D954" s="2"/>
      <c r="E954" s="2"/>
      <c r="F954" s="2"/>
      <c r="G954" s="2"/>
      <c r="H954" s="2"/>
      <c r="I954" s="17"/>
      <c r="J954" s="2"/>
      <c r="K954" s="2"/>
      <c r="L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D954" s="17"/>
      <c r="AF954" s="17"/>
      <c r="AG954" s="17"/>
      <c r="AH954" s="17"/>
    </row>
    <row r="955" spans="1:34" ht="15.75" customHeight="1" x14ac:dyDescent="0.25">
      <c r="A955" s="1"/>
      <c r="C955" s="3"/>
      <c r="D955" s="2"/>
      <c r="E955" s="2"/>
      <c r="F955" s="2"/>
      <c r="G955" s="2"/>
      <c r="H955" s="2"/>
      <c r="I955" s="17"/>
      <c r="J955" s="2"/>
      <c r="K955" s="2"/>
      <c r="L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D955" s="17"/>
      <c r="AF955" s="17"/>
      <c r="AG955" s="17"/>
      <c r="AH955" s="17"/>
    </row>
    <row r="956" spans="1:34" ht="15.75" customHeight="1" x14ac:dyDescent="0.25">
      <c r="A956" s="1"/>
      <c r="C956" s="3"/>
      <c r="D956" s="2"/>
      <c r="E956" s="2"/>
      <c r="F956" s="2"/>
      <c r="G956" s="2"/>
      <c r="H956" s="2"/>
      <c r="I956" s="17"/>
      <c r="J956" s="2"/>
      <c r="K956" s="2"/>
      <c r="L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D956" s="17"/>
      <c r="AF956" s="17"/>
      <c r="AG956" s="17"/>
      <c r="AH956" s="17"/>
    </row>
    <row r="957" spans="1:34" ht="15.75" customHeight="1" x14ac:dyDescent="0.25">
      <c r="A957" s="1"/>
      <c r="C957" s="3"/>
      <c r="D957" s="2"/>
      <c r="E957" s="2"/>
      <c r="F957" s="2"/>
      <c r="G957" s="2"/>
      <c r="H957" s="2"/>
      <c r="I957" s="17"/>
      <c r="J957" s="2"/>
      <c r="K957" s="2"/>
      <c r="L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D957" s="17"/>
      <c r="AF957" s="17"/>
      <c r="AG957" s="17"/>
      <c r="AH957" s="17"/>
    </row>
    <row r="958" spans="1:34" ht="15.75" customHeight="1" x14ac:dyDescent="0.25">
      <c r="A958" s="1"/>
      <c r="C958" s="3"/>
      <c r="D958" s="2"/>
      <c r="E958" s="2"/>
      <c r="F958" s="2"/>
      <c r="G958" s="2"/>
      <c r="H958" s="2"/>
      <c r="I958" s="17"/>
      <c r="J958" s="2"/>
      <c r="K958" s="2"/>
      <c r="L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D958" s="17"/>
      <c r="AF958" s="17"/>
      <c r="AG958" s="17"/>
      <c r="AH958" s="17"/>
    </row>
    <row r="959" spans="1:34" ht="15.75" customHeight="1" x14ac:dyDescent="0.25">
      <c r="A959" s="1"/>
      <c r="C959" s="3"/>
      <c r="D959" s="2"/>
      <c r="E959" s="2"/>
      <c r="F959" s="2"/>
      <c r="G959" s="2"/>
      <c r="H959" s="2"/>
      <c r="I959" s="17"/>
      <c r="J959" s="2"/>
      <c r="K959" s="2"/>
      <c r="L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D959" s="17"/>
      <c r="AF959" s="17"/>
      <c r="AG959" s="17"/>
      <c r="AH959" s="17"/>
    </row>
    <row r="960" spans="1:34" ht="15.75" customHeight="1" x14ac:dyDescent="0.25">
      <c r="A960" s="1"/>
      <c r="C960" s="3"/>
      <c r="D960" s="2"/>
      <c r="E960" s="2"/>
      <c r="F960" s="2"/>
      <c r="G960" s="2"/>
      <c r="H960" s="2"/>
      <c r="I960" s="17"/>
      <c r="J960" s="2"/>
      <c r="K960" s="2"/>
      <c r="L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D960" s="17"/>
      <c r="AF960" s="17"/>
      <c r="AG960" s="17"/>
      <c r="AH960" s="17"/>
    </row>
    <row r="961" spans="1:34" ht="15.75" customHeight="1" x14ac:dyDescent="0.25">
      <c r="A961" s="1"/>
      <c r="C961" s="3"/>
      <c r="D961" s="2"/>
      <c r="E961" s="2"/>
      <c r="F961" s="2"/>
      <c r="G961" s="2"/>
      <c r="H961" s="2"/>
      <c r="I961" s="17"/>
      <c r="J961" s="2"/>
      <c r="K961" s="2"/>
      <c r="L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D961" s="17"/>
      <c r="AF961" s="17"/>
      <c r="AG961" s="17"/>
      <c r="AH961" s="17"/>
    </row>
    <row r="962" spans="1:34" ht="15.75" customHeight="1" x14ac:dyDescent="0.25">
      <c r="A962" s="1"/>
      <c r="C962" s="3"/>
      <c r="D962" s="2"/>
      <c r="E962" s="2"/>
      <c r="F962" s="2"/>
      <c r="G962" s="2"/>
      <c r="H962" s="2"/>
      <c r="I962" s="17"/>
      <c r="J962" s="2"/>
      <c r="K962" s="2"/>
      <c r="L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D962" s="17"/>
      <c r="AF962" s="17"/>
      <c r="AG962" s="17"/>
      <c r="AH962" s="17"/>
    </row>
    <row r="963" spans="1:34" ht="15.75" customHeight="1" x14ac:dyDescent="0.25">
      <c r="A963" s="1"/>
      <c r="C963" s="3"/>
      <c r="D963" s="2"/>
      <c r="E963" s="2"/>
      <c r="F963" s="2"/>
      <c r="G963" s="2"/>
      <c r="H963" s="2"/>
      <c r="I963" s="17"/>
      <c r="J963" s="2"/>
      <c r="K963" s="2"/>
      <c r="L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D963" s="17"/>
      <c r="AF963" s="17"/>
      <c r="AG963" s="17"/>
      <c r="AH963" s="17"/>
    </row>
    <row r="964" spans="1:34" ht="15.75" customHeight="1" x14ac:dyDescent="0.25">
      <c r="A964" s="1"/>
      <c r="C964" s="3"/>
      <c r="D964" s="2"/>
      <c r="E964" s="2"/>
      <c r="F964" s="2"/>
      <c r="G964" s="2"/>
      <c r="H964" s="2"/>
      <c r="I964" s="17"/>
      <c r="J964" s="2"/>
      <c r="K964" s="2"/>
      <c r="L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D964" s="17"/>
      <c r="AF964" s="17"/>
      <c r="AG964" s="17"/>
      <c r="AH964" s="17"/>
    </row>
    <row r="965" spans="1:34" ht="15.75" customHeight="1" x14ac:dyDescent="0.25">
      <c r="A965" s="1"/>
      <c r="C965" s="3"/>
      <c r="D965" s="2"/>
      <c r="E965" s="2"/>
      <c r="F965" s="2"/>
      <c r="G965" s="2"/>
      <c r="H965" s="2"/>
      <c r="I965" s="17"/>
      <c r="J965" s="2"/>
      <c r="K965" s="2"/>
      <c r="L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D965" s="17"/>
      <c r="AF965" s="17"/>
      <c r="AG965" s="17"/>
      <c r="AH965" s="17"/>
    </row>
    <row r="966" spans="1:34" ht="15.75" customHeight="1" x14ac:dyDescent="0.25">
      <c r="A966" s="1"/>
      <c r="C966" s="3"/>
      <c r="D966" s="2"/>
      <c r="E966" s="2"/>
      <c r="F966" s="2"/>
      <c r="G966" s="2"/>
      <c r="H966" s="2"/>
      <c r="I966" s="17"/>
      <c r="J966" s="2"/>
      <c r="K966" s="2"/>
      <c r="L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D966" s="17"/>
      <c r="AF966" s="17"/>
      <c r="AG966" s="17"/>
      <c r="AH966" s="17"/>
    </row>
    <row r="967" spans="1:34" ht="15.75" customHeight="1" x14ac:dyDescent="0.25">
      <c r="A967" s="1"/>
      <c r="C967" s="3"/>
      <c r="D967" s="2"/>
      <c r="E967" s="2"/>
      <c r="F967" s="2"/>
      <c r="G967" s="2"/>
      <c r="H967" s="2"/>
      <c r="I967" s="17"/>
      <c r="J967" s="2"/>
      <c r="K967" s="2"/>
      <c r="L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D967" s="17"/>
      <c r="AF967" s="17"/>
      <c r="AG967" s="17"/>
      <c r="AH967" s="17"/>
    </row>
    <row r="968" spans="1:34" ht="15.75" customHeight="1" x14ac:dyDescent="0.25">
      <c r="A968" s="1"/>
      <c r="C968" s="3"/>
      <c r="D968" s="2"/>
      <c r="E968" s="2"/>
      <c r="F968" s="2"/>
      <c r="G968" s="2"/>
      <c r="H968" s="2"/>
      <c r="I968" s="17"/>
      <c r="J968" s="2"/>
      <c r="K968" s="2"/>
      <c r="L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D968" s="17"/>
      <c r="AF968" s="17"/>
      <c r="AG968" s="17"/>
      <c r="AH968" s="17"/>
    </row>
    <row r="969" spans="1:34" ht="15.75" customHeight="1" x14ac:dyDescent="0.25">
      <c r="A969" s="1"/>
      <c r="C969" s="3"/>
      <c r="D969" s="2"/>
      <c r="E969" s="2"/>
      <c r="F969" s="2"/>
      <c r="G969" s="2"/>
      <c r="H969" s="2"/>
      <c r="I969" s="17"/>
      <c r="J969" s="2"/>
      <c r="K969" s="2"/>
      <c r="L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D969" s="17"/>
      <c r="AF969" s="17"/>
      <c r="AG969" s="17"/>
      <c r="AH969" s="17"/>
    </row>
    <row r="970" spans="1:34" ht="15.75" customHeight="1" x14ac:dyDescent="0.25">
      <c r="A970" s="1"/>
      <c r="C970" s="3"/>
      <c r="D970" s="2"/>
      <c r="E970" s="2"/>
      <c r="F970" s="2"/>
      <c r="G970" s="2"/>
      <c r="H970" s="2"/>
      <c r="I970" s="17"/>
      <c r="J970" s="2"/>
      <c r="K970" s="2"/>
      <c r="L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D970" s="17"/>
      <c r="AF970" s="17"/>
      <c r="AG970" s="17"/>
      <c r="AH970" s="17"/>
    </row>
    <row r="971" spans="1:34" ht="15.75" customHeight="1" x14ac:dyDescent="0.25">
      <c r="A971" s="1"/>
      <c r="C971" s="3"/>
      <c r="D971" s="2"/>
      <c r="E971" s="2"/>
      <c r="F971" s="2"/>
      <c r="G971" s="2"/>
      <c r="H971" s="2"/>
      <c r="I971" s="17"/>
      <c r="J971" s="2"/>
      <c r="K971" s="2"/>
      <c r="L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D971" s="17"/>
      <c r="AF971" s="17"/>
      <c r="AG971" s="17"/>
      <c r="AH971" s="17"/>
    </row>
    <row r="972" spans="1:34" ht="15.75" customHeight="1" x14ac:dyDescent="0.25">
      <c r="A972" s="1"/>
      <c r="C972" s="3"/>
      <c r="D972" s="2"/>
      <c r="E972" s="2"/>
      <c r="F972" s="2"/>
      <c r="G972" s="2"/>
      <c r="H972" s="2"/>
      <c r="I972" s="17"/>
      <c r="J972" s="2"/>
      <c r="K972" s="2"/>
      <c r="L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D972" s="17"/>
      <c r="AF972" s="17"/>
      <c r="AG972" s="17"/>
      <c r="AH972" s="17"/>
    </row>
    <row r="973" spans="1:34" ht="15.75" customHeight="1" x14ac:dyDescent="0.25">
      <c r="A973" s="1"/>
      <c r="C973" s="3"/>
      <c r="D973" s="2"/>
      <c r="E973" s="2"/>
      <c r="F973" s="2"/>
      <c r="G973" s="2"/>
      <c r="H973" s="2"/>
      <c r="I973" s="17"/>
      <c r="J973" s="2"/>
      <c r="K973" s="2"/>
      <c r="L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D973" s="17"/>
      <c r="AF973" s="17"/>
      <c r="AG973" s="17"/>
      <c r="AH973" s="17"/>
    </row>
    <row r="974" spans="1:34" ht="15.75" customHeight="1" x14ac:dyDescent="0.25">
      <c r="A974" s="1"/>
      <c r="C974" s="3"/>
      <c r="D974" s="2"/>
      <c r="E974" s="2"/>
      <c r="F974" s="2"/>
      <c r="G974" s="2"/>
      <c r="H974" s="2"/>
      <c r="I974" s="17"/>
      <c r="J974" s="2"/>
      <c r="K974" s="2"/>
      <c r="L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D974" s="17"/>
      <c r="AF974" s="17"/>
      <c r="AG974" s="17"/>
      <c r="AH974" s="17"/>
    </row>
    <row r="975" spans="1:34" ht="15.75" customHeight="1" x14ac:dyDescent="0.25">
      <c r="A975" s="1"/>
      <c r="C975" s="3"/>
      <c r="D975" s="2"/>
      <c r="E975" s="2"/>
      <c r="F975" s="2"/>
      <c r="G975" s="2"/>
      <c r="H975" s="2"/>
      <c r="I975" s="17"/>
      <c r="J975" s="2"/>
      <c r="K975" s="2"/>
      <c r="L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D975" s="17"/>
      <c r="AF975" s="17"/>
      <c r="AG975" s="17"/>
      <c r="AH975" s="17"/>
    </row>
    <row r="976" spans="1:34" ht="15.75" customHeight="1" x14ac:dyDescent="0.25">
      <c r="A976" s="1"/>
      <c r="C976" s="3"/>
      <c r="D976" s="2"/>
      <c r="E976" s="2"/>
      <c r="F976" s="2"/>
      <c r="G976" s="2"/>
      <c r="H976" s="2"/>
      <c r="I976" s="17"/>
      <c r="J976" s="2"/>
      <c r="K976" s="2"/>
      <c r="L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D976" s="17"/>
      <c r="AF976" s="17"/>
      <c r="AG976" s="17"/>
      <c r="AH976" s="17"/>
    </row>
    <row r="977" spans="1:34" ht="15.75" customHeight="1" x14ac:dyDescent="0.25">
      <c r="A977" s="1"/>
      <c r="C977" s="3"/>
      <c r="D977" s="2"/>
      <c r="E977" s="2"/>
      <c r="F977" s="2"/>
      <c r="G977" s="2"/>
      <c r="H977" s="2"/>
      <c r="I977" s="17"/>
      <c r="J977" s="2"/>
      <c r="K977" s="2"/>
      <c r="L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D977" s="17"/>
      <c r="AF977" s="17"/>
      <c r="AG977" s="17"/>
      <c r="AH977" s="17"/>
    </row>
    <row r="978" spans="1:34" ht="15.75" customHeight="1" x14ac:dyDescent="0.25">
      <c r="A978" s="1"/>
      <c r="C978" s="3"/>
      <c r="D978" s="2"/>
      <c r="E978" s="2"/>
      <c r="F978" s="2"/>
      <c r="G978" s="2"/>
      <c r="H978" s="2"/>
      <c r="I978" s="17"/>
      <c r="J978" s="2"/>
      <c r="K978" s="2"/>
      <c r="L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D978" s="17"/>
      <c r="AF978" s="17"/>
      <c r="AG978" s="17"/>
      <c r="AH978" s="17"/>
    </row>
    <row r="979" spans="1:34" ht="15.75" customHeight="1" x14ac:dyDescent="0.25">
      <c r="A979" s="1"/>
      <c r="C979" s="3"/>
      <c r="D979" s="2"/>
      <c r="E979" s="2"/>
      <c r="F979" s="2"/>
      <c r="G979" s="2"/>
      <c r="H979" s="2"/>
      <c r="I979" s="17"/>
      <c r="J979" s="2"/>
      <c r="K979" s="2"/>
      <c r="L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D979" s="17"/>
      <c r="AF979" s="17"/>
      <c r="AG979" s="17"/>
      <c r="AH979" s="17"/>
    </row>
    <row r="980" spans="1:34" ht="15.75" customHeight="1" x14ac:dyDescent="0.25">
      <c r="A980" s="1"/>
      <c r="C980" s="3"/>
      <c r="D980" s="2"/>
      <c r="E980" s="2"/>
      <c r="F980" s="2"/>
      <c r="G980" s="2"/>
      <c r="H980" s="2"/>
      <c r="I980" s="17"/>
      <c r="J980" s="2"/>
      <c r="K980" s="2"/>
      <c r="L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D980" s="17"/>
      <c r="AF980" s="17"/>
      <c r="AG980" s="17"/>
      <c r="AH980" s="17"/>
    </row>
    <row r="981" spans="1:34" ht="15.75" customHeight="1" x14ac:dyDescent="0.25">
      <c r="A981" s="1"/>
      <c r="C981" s="3"/>
      <c r="D981" s="2"/>
      <c r="E981" s="2"/>
      <c r="F981" s="2"/>
      <c r="G981" s="2"/>
      <c r="H981" s="2"/>
      <c r="I981" s="17"/>
      <c r="J981" s="2"/>
      <c r="K981" s="2"/>
      <c r="L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D981" s="17"/>
      <c r="AF981" s="17"/>
      <c r="AG981" s="17"/>
      <c r="AH981" s="17"/>
    </row>
    <row r="982" spans="1:34" ht="15.75" customHeight="1" x14ac:dyDescent="0.25">
      <c r="A982" s="1"/>
      <c r="C982" s="3"/>
      <c r="D982" s="2"/>
      <c r="E982" s="2"/>
      <c r="F982" s="2"/>
      <c r="G982" s="2"/>
      <c r="H982" s="2"/>
      <c r="I982" s="17"/>
      <c r="J982" s="2"/>
      <c r="K982" s="2"/>
      <c r="L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D982" s="17"/>
      <c r="AF982" s="17"/>
      <c r="AG982" s="17"/>
      <c r="AH982" s="17"/>
    </row>
    <row r="983" spans="1:34" ht="15.75" customHeight="1" x14ac:dyDescent="0.25">
      <c r="A983" s="1"/>
      <c r="C983" s="3"/>
      <c r="D983" s="2"/>
      <c r="E983" s="2"/>
      <c r="F983" s="2"/>
      <c r="G983" s="2"/>
      <c r="H983" s="2"/>
      <c r="I983" s="17"/>
      <c r="J983" s="2"/>
      <c r="K983" s="2"/>
      <c r="L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D983" s="17"/>
      <c r="AF983" s="17"/>
      <c r="AG983" s="17"/>
      <c r="AH983" s="17"/>
    </row>
    <row r="984" spans="1:34" ht="15.75" customHeight="1" x14ac:dyDescent="0.25">
      <c r="A984" s="1"/>
      <c r="C984" s="3"/>
      <c r="D984" s="2"/>
      <c r="E984" s="2"/>
      <c r="F984" s="2"/>
      <c r="G984" s="2"/>
      <c r="H984" s="2"/>
      <c r="I984" s="17"/>
      <c r="J984" s="2"/>
      <c r="K984" s="2"/>
      <c r="L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D984" s="17"/>
      <c r="AF984" s="17"/>
      <c r="AG984" s="17"/>
      <c r="AH984" s="17"/>
    </row>
    <row r="985" spans="1:34" ht="15.75" customHeight="1" x14ac:dyDescent="0.25">
      <c r="A985" s="1"/>
      <c r="C985" s="3"/>
      <c r="D985" s="2"/>
      <c r="E985" s="2"/>
      <c r="F985" s="2"/>
      <c r="G985" s="2"/>
      <c r="H985" s="2"/>
      <c r="I985" s="17"/>
      <c r="J985" s="2"/>
      <c r="K985" s="2"/>
      <c r="L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D985" s="17"/>
      <c r="AF985" s="17"/>
      <c r="AG985" s="17"/>
      <c r="AH985" s="17"/>
    </row>
    <row r="986" spans="1:34" ht="15.75" customHeight="1" x14ac:dyDescent="0.25">
      <c r="A986" s="1"/>
      <c r="C986" s="3"/>
      <c r="D986" s="2"/>
      <c r="E986" s="2"/>
      <c r="F986" s="2"/>
      <c r="G986" s="2"/>
      <c r="H986" s="2"/>
      <c r="I986" s="17"/>
      <c r="J986" s="2"/>
      <c r="K986" s="2"/>
      <c r="L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D986" s="17"/>
      <c r="AF986" s="17"/>
      <c r="AG986" s="17"/>
      <c r="AH986" s="17"/>
    </row>
    <row r="987" spans="1:34" ht="15.75" customHeight="1" x14ac:dyDescent="0.25">
      <c r="A987" s="1"/>
      <c r="C987" s="3"/>
      <c r="D987" s="2"/>
      <c r="E987" s="2"/>
      <c r="F987" s="2"/>
      <c r="G987" s="2"/>
      <c r="H987" s="2"/>
      <c r="I987" s="17"/>
      <c r="J987" s="2"/>
      <c r="K987" s="2"/>
      <c r="L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D987" s="17"/>
      <c r="AF987" s="17"/>
      <c r="AG987" s="17"/>
      <c r="AH987" s="17"/>
    </row>
    <row r="988" spans="1:34" ht="15.75" customHeight="1" x14ac:dyDescent="0.25">
      <c r="A988" s="1"/>
      <c r="C988" s="3"/>
      <c r="D988" s="2"/>
      <c r="E988" s="2"/>
      <c r="F988" s="2"/>
      <c r="G988" s="2"/>
      <c r="H988" s="2"/>
      <c r="I988" s="17"/>
      <c r="J988" s="2"/>
      <c r="K988" s="2"/>
      <c r="L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D988" s="17"/>
      <c r="AF988" s="17"/>
      <c r="AG988" s="17"/>
      <c r="AH988" s="17"/>
    </row>
    <row r="989" spans="1:34" ht="15.75" customHeight="1" x14ac:dyDescent="0.25">
      <c r="A989" s="1"/>
      <c r="C989" s="3"/>
      <c r="D989" s="2"/>
      <c r="E989" s="2"/>
      <c r="F989" s="2"/>
      <c r="G989" s="2"/>
      <c r="H989" s="2"/>
      <c r="I989" s="17"/>
      <c r="J989" s="2"/>
      <c r="K989" s="2"/>
      <c r="L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D989" s="17"/>
      <c r="AF989" s="17"/>
      <c r="AG989" s="17"/>
      <c r="AH989" s="17"/>
    </row>
    <row r="990" spans="1:34" ht="15.75" customHeight="1" x14ac:dyDescent="0.25">
      <c r="A990" s="1"/>
      <c r="C990" s="3"/>
      <c r="D990" s="2"/>
      <c r="E990" s="2"/>
      <c r="F990" s="2"/>
      <c r="G990" s="2"/>
      <c r="H990" s="2"/>
      <c r="I990" s="17"/>
      <c r="J990" s="2"/>
      <c r="K990" s="2"/>
      <c r="L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D990" s="17"/>
      <c r="AF990" s="17"/>
      <c r="AG990" s="17"/>
      <c r="AH990" s="17"/>
    </row>
    <row r="991" spans="1:34" ht="15.75" customHeight="1" x14ac:dyDescent="0.25">
      <c r="A991" s="1"/>
      <c r="C991" s="3"/>
      <c r="D991" s="2"/>
      <c r="E991" s="2"/>
      <c r="F991" s="2"/>
      <c r="G991" s="2"/>
      <c r="H991" s="2"/>
      <c r="I991" s="17"/>
      <c r="J991" s="2"/>
      <c r="K991" s="2"/>
      <c r="L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D991" s="17"/>
      <c r="AF991" s="17"/>
      <c r="AG991" s="17"/>
      <c r="AH991" s="17"/>
    </row>
    <row r="992" spans="1:34" ht="15.75" customHeight="1" x14ac:dyDescent="0.25">
      <c r="A992" s="1"/>
      <c r="C992" s="3"/>
      <c r="D992" s="2"/>
      <c r="E992" s="2"/>
      <c r="F992" s="2"/>
      <c r="G992" s="2"/>
      <c r="H992" s="2"/>
      <c r="I992" s="17"/>
      <c r="J992" s="2"/>
      <c r="K992" s="2"/>
      <c r="L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D992" s="17"/>
      <c r="AF992" s="17"/>
      <c r="AG992" s="17"/>
      <c r="AH992" s="17"/>
    </row>
    <row r="993" spans="1:34" ht="15.75" customHeight="1" x14ac:dyDescent="0.25">
      <c r="A993" s="1"/>
      <c r="C993" s="3"/>
      <c r="D993" s="2"/>
      <c r="E993" s="2"/>
      <c r="F993" s="2"/>
      <c r="G993" s="2"/>
      <c r="H993" s="2"/>
      <c r="I993" s="17"/>
      <c r="J993" s="2"/>
      <c r="K993" s="2"/>
      <c r="L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D993" s="17"/>
      <c r="AF993" s="17"/>
      <c r="AG993" s="17"/>
      <c r="AH993" s="17"/>
    </row>
    <row r="994" spans="1:34" ht="15.75" customHeight="1" x14ac:dyDescent="0.25">
      <c r="A994" s="1"/>
      <c r="C994" s="3"/>
      <c r="D994" s="2"/>
      <c r="E994" s="2"/>
      <c r="F994" s="2"/>
      <c r="G994" s="2"/>
      <c r="H994" s="2"/>
      <c r="I994" s="17"/>
      <c r="J994" s="2"/>
      <c r="K994" s="2"/>
      <c r="L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D994" s="17"/>
      <c r="AF994" s="17"/>
      <c r="AG994" s="17"/>
      <c r="AH994" s="17"/>
    </row>
    <row r="995" spans="1:34" ht="15.75" customHeight="1" x14ac:dyDescent="0.25">
      <c r="A995" s="1"/>
      <c r="C995" s="3"/>
      <c r="D995" s="2"/>
      <c r="E995" s="2"/>
      <c r="F995" s="2"/>
      <c r="G995" s="2"/>
      <c r="H995" s="2"/>
      <c r="I995" s="17"/>
      <c r="J995" s="2"/>
      <c r="K995" s="2"/>
      <c r="L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D995" s="17"/>
      <c r="AF995" s="17"/>
      <c r="AG995" s="17"/>
      <c r="AH995" s="17"/>
    </row>
    <row r="996" spans="1:34" ht="15.75" customHeight="1" x14ac:dyDescent="0.25">
      <c r="A996" s="1"/>
      <c r="C996" s="3"/>
      <c r="D996" s="2"/>
      <c r="E996" s="2"/>
      <c r="F996" s="2"/>
      <c r="G996" s="2"/>
      <c r="H996" s="2"/>
      <c r="I996" s="17"/>
      <c r="J996" s="2"/>
      <c r="K996" s="2"/>
      <c r="L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D996" s="17"/>
      <c r="AF996" s="17"/>
      <c r="AG996" s="17"/>
      <c r="AH996" s="17"/>
    </row>
    <row r="997" spans="1:34" ht="15.75" customHeight="1" x14ac:dyDescent="0.25">
      <c r="A997" s="1"/>
      <c r="C997" s="3"/>
      <c r="D997" s="2"/>
      <c r="E997" s="2"/>
      <c r="F997" s="2"/>
      <c r="G997" s="2"/>
      <c r="H997" s="2"/>
      <c r="I997" s="17"/>
      <c r="J997" s="2"/>
      <c r="K997" s="2"/>
      <c r="L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D997" s="17"/>
      <c r="AF997" s="17"/>
      <c r="AG997" s="17"/>
      <c r="AH997" s="17"/>
    </row>
    <row r="998" spans="1:34" ht="15.75" customHeight="1" x14ac:dyDescent="0.25">
      <c r="A998" s="1"/>
      <c r="C998" s="3"/>
      <c r="D998" s="2"/>
      <c r="E998" s="2"/>
      <c r="F998" s="2"/>
      <c r="G998" s="2"/>
      <c r="H998" s="2"/>
      <c r="I998" s="17"/>
      <c r="J998" s="2"/>
      <c r="K998" s="2"/>
      <c r="L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D998" s="17"/>
      <c r="AF998" s="17"/>
      <c r="AG998" s="17"/>
      <c r="AH998" s="17"/>
    </row>
    <row r="999" spans="1:34" ht="15.75" customHeight="1" x14ac:dyDescent="0.25">
      <c r="A999" s="1"/>
      <c r="C999" s="3"/>
      <c r="D999" s="2"/>
      <c r="E999" s="2"/>
      <c r="F999" s="2"/>
      <c r="G999" s="2"/>
      <c r="H999" s="2"/>
      <c r="I999" s="17"/>
      <c r="J999" s="2"/>
      <c r="K999" s="2"/>
      <c r="L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D999" s="17"/>
      <c r="AF999" s="17"/>
      <c r="AG999" s="17"/>
      <c r="AH999" s="17"/>
    </row>
    <row r="1000" spans="1:34" ht="15.75" customHeight="1" x14ac:dyDescent="0.25">
      <c r="A1000" s="1"/>
      <c r="C1000" s="3"/>
      <c r="D1000" s="2"/>
      <c r="E1000" s="2"/>
      <c r="F1000" s="2"/>
      <c r="G1000" s="2"/>
      <c r="H1000" s="2"/>
      <c r="I1000" s="17"/>
      <c r="J1000" s="2"/>
      <c r="K1000" s="2"/>
      <c r="L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D1000" s="17"/>
      <c r="AF1000" s="17"/>
      <c r="AG1000" s="17"/>
      <c r="AH1000" s="17"/>
    </row>
  </sheetData>
  <conditionalFormatting sqref="I31:I64 M31:M385 I66:I385">
    <cfRule type="cellIs" dxfId="243" priority="4" operator="greaterThan">
      <formula>0</formula>
    </cfRule>
  </conditionalFormatting>
  <conditionalFormatting sqref="C31:C64 C117:C385 C66:C114">
    <cfRule type="cellIs" dxfId="242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41" priority="7" operator="greaterThan">
      <formula>0</formula>
    </cfRule>
  </conditionalFormatting>
  <conditionalFormatting sqref="C115">
    <cfRule type="cellIs" dxfId="240" priority="8" operator="greaterThan">
      <formula>0</formula>
    </cfRule>
  </conditionalFormatting>
  <conditionalFormatting sqref="C65">
    <cfRule type="cellIs" dxfId="239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238" priority="1" operator="greaterThan">
      <formula>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C1:S16"/>
  <sheetViews>
    <sheetView tabSelected="1" topLeftCell="D1" workbookViewId="0">
      <selection activeCell="G1" sqref="G1"/>
    </sheetView>
  </sheetViews>
  <sheetFormatPr defaultColWidth="12.625" defaultRowHeight="15" customHeight="1" x14ac:dyDescent="0.2"/>
  <sheetData>
    <row r="1" spans="3:19" x14ac:dyDescent="0.25">
      <c r="F1" s="2" t="s">
        <v>31</v>
      </c>
      <c r="G1" s="4">
        <v>420</v>
      </c>
      <c r="H1" s="5" t="s">
        <v>32</v>
      </c>
    </row>
    <row r="3" spans="3:19" x14ac:dyDescent="0.25">
      <c r="N3" s="5" t="s">
        <v>33</v>
      </c>
    </row>
    <row r="4" spans="3:19" x14ac:dyDescent="0.25">
      <c r="N4" s="5" t="s">
        <v>34</v>
      </c>
    </row>
    <row r="5" spans="3:19" x14ac:dyDescent="0.25">
      <c r="C5" s="5">
        <v>1</v>
      </c>
    </row>
    <row r="6" spans="3:19" x14ac:dyDescent="0.25">
      <c r="N6" s="5" t="s">
        <v>35</v>
      </c>
    </row>
    <row r="16" spans="3:19" x14ac:dyDescent="0.25">
      <c r="Q16" s="2" t="s">
        <v>31</v>
      </c>
      <c r="R16" s="4">
        <f>G1</f>
        <v>420</v>
      </c>
      <c r="S16" s="5" t="s">
        <v>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07038-CF7B-457D-A7BA-E5363072984F}">
  <dimension ref="A1:AK385"/>
  <sheetViews>
    <sheetView topLeftCell="A49" workbookViewId="0">
      <selection activeCell="I77" sqref="I77"/>
    </sheetView>
  </sheetViews>
  <sheetFormatPr defaultRowHeight="15" x14ac:dyDescent="0.25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style="23" customWidth="1"/>
    <col min="15" max="16" width="9" hidden="1" customWidth="1"/>
    <col min="17" max="17" width="18.75" style="23" customWidth="1"/>
    <col min="18" max="29" width="9" hidden="1" customWidth="1"/>
    <col min="30" max="30" width="10.75" hidden="1" customWidth="1"/>
    <col min="31" max="31" width="43.5" hidden="1" customWidth="1"/>
    <col min="32" max="32" width="13.25" bestFit="1" customWidth="1"/>
    <col min="33" max="33" width="15.25" bestFit="1" customWidth="1"/>
    <col min="34" max="34" width="0" hidden="1" customWidth="1"/>
  </cols>
  <sheetData>
    <row r="1" spans="1:34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1" t="s">
        <v>69</v>
      </c>
      <c r="O1" s="2" t="s">
        <v>11</v>
      </c>
      <c r="P1" s="2" t="s">
        <v>12</v>
      </c>
      <c r="Q1" s="21" t="s">
        <v>68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0" t="s">
        <v>41</v>
      </c>
      <c r="AE1" s="2" t="s">
        <v>23</v>
      </c>
      <c r="AF1" s="21" t="s">
        <v>42</v>
      </c>
      <c r="AG1" s="21" t="s">
        <v>43</v>
      </c>
      <c r="AH1" s="3" t="s">
        <v>24</v>
      </c>
    </row>
    <row r="2" spans="1:34" hidden="1" x14ac:dyDescent="0.25">
      <c r="A2" s="1">
        <v>44178</v>
      </c>
      <c r="B2" s="2">
        <f t="shared" ref="B2:B256" si="0">ROW(M2)-MATCH(MAX(I:I),I:I,0)</f>
        <v>-75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1"/>
      <c r="O2" s="2"/>
      <c r="P2" s="2"/>
      <c r="Q2" s="21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idden="1" x14ac:dyDescent="0.25">
      <c r="A3" s="1">
        <v>44179</v>
      </c>
      <c r="B3" s="2">
        <f t="shared" si="0"/>
        <v>-74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1"/>
      <c r="O3" s="2"/>
      <c r="P3" s="2"/>
      <c r="Q3" s="21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idden="1" x14ac:dyDescent="0.25">
      <c r="A4" s="1">
        <v>44180</v>
      </c>
      <c r="B4" s="2">
        <f t="shared" si="0"/>
        <v>-73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1"/>
      <c r="O4" s="2"/>
      <c r="P4" s="2"/>
      <c r="Q4" s="21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idden="1" x14ac:dyDescent="0.25">
      <c r="A5" s="1">
        <v>44181</v>
      </c>
      <c r="B5" s="2">
        <f t="shared" si="0"/>
        <v>-72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1"/>
      <c r="O5" s="2"/>
      <c r="P5" s="2"/>
      <c r="Q5" s="2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idden="1" x14ac:dyDescent="0.25">
      <c r="A6" s="1">
        <v>44182</v>
      </c>
      <c r="B6" s="2">
        <f t="shared" si="0"/>
        <v>-71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1"/>
      <c r="O6" s="2"/>
      <c r="P6" s="2"/>
      <c r="Q6" s="21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idden="1" x14ac:dyDescent="0.25">
      <c r="A7" s="1">
        <v>44183</v>
      </c>
      <c r="B7" s="2">
        <f t="shared" si="0"/>
        <v>-70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1"/>
      <c r="O7" s="2"/>
      <c r="P7" s="2"/>
      <c r="Q7" s="21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idden="1" x14ac:dyDescent="0.25">
      <c r="A8" s="1">
        <v>44184</v>
      </c>
      <c r="B8" s="2">
        <f t="shared" si="0"/>
        <v>-69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1"/>
      <c r="O8" s="2"/>
      <c r="P8" s="2"/>
      <c r="Q8" s="21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idden="1" x14ac:dyDescent="0.25">
      <c r="A9" s="1">
        <v>44185</v>
      </c>
      <c r="B9" s="2">
        <f t="shared" si="0"/>
        <v>-68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1"/>
      <c r="O9" s="2"/>
      <c r="P9" s="2"/>
      <c r="Q9" s="21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idden="1" x14ac:dyDescent="0.25">
      <c r="A10" s="1">
        <v>44186</v>
      </c>
      <c r="B10" s="2">
        <f t="shared" si="0"/>
        <v>-67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1"/>
      <c r="O10" s="2"/>
      <c r="P10" s="2"/>
      <c r="Q10" s="21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idden="1" x14ac:dyDescent="0.25">
      <c r="A11" s="1">
        <v>44187</v>
      </c>
      <c r="B11" s="2">
        <f t="shared" si="0"/>
        <v>-66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1"/>
      <c r="O11" s="2"/>
      <c r="P11" s="2"/>
      <c r="Q11" s="21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idden="1" x14ac:dyDescent="0.25">
      <c r="A12" s="1">
        <v>44188</v>
      </c>
      <c r="B12" s="2">
        <f t="shared" si="0"/>
        <v>-65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1"/>
      <c r="O12" s="2"/>
      <c r="P12" s="2"/>
      <c r="Q12" s="21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idden="1" x14ac:dyDescent="0.25">
      <c r="A13" s="1">
        <v>44189</v>
      </c>
      <c r="B13" s="2">
        <f t="shared" si="0"/>
        <v>-64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1"/>
      <c r="O13" s="2"/>
      <c r="P13" s="2"/>
      <c r="Q13" s="21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idden="1" x14ac:dyDescent="0.25">
      <c r="A14" s="1">
        <v>44190</v>
      </c>
      <c r="B14" s="2">
        <f t="shared" si="0"/>
        <v>-63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1"/>
      <c r="O14" s="2"/>
      <c r="P14" s="2"/>
      <c r="Q14" s="2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idden="1" x14ac:dyDescent="0.25">
      <c r="A15" s="1">
        <v>44191</v>
      </c>
      <c r="B15" s="2">
        <f t="shared" si="0"/>
        <v>-62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1"/>
      <c r="O15" s="2"/>
      <c r="P15" s="2"/>
      <c r="Q15" s="21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idden="1" x14ac:dyDescent="0.25">
      <c r="A16" s="1">
        <v>44192</v>
      </c>
      <c r="B16" s="2">
        <f t="shared" si="0"/>
        <v>-61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1"/>
      <c r="O16" s="2"/>
      <c r="P16" s="2"/>
      <c r="Q16" s="21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idden="1" x14ac:dyDescent="0.25">
      <c r="A17" s="1">
        <v>44193</v>
      </c>
      <c r="B17" s="2">
        <f t="shared" si="0"/>
        <v>-60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1"/>
      <c r="O17" s="2"/>
      <c r="P17" s="2"/>
      <c r="Q17" s="21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idden="1" x14ac:dyDescent="0.25">
      <c r="A18" s="1">
        <v>44194</v>
      </c>
      <c r="B18" s="2">
        <f t="shared" si="0"/>
        <v>-59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1"/>
      <c r="O18" s="2"/>
      <c r="P18" s="2"/>
      <c r="Q18" s="21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idden="1" x14ac:dyDescent="0.25">
      <c r="A19" s="1">
        <v>44195</v>
      </c>
      <c r="B19" s="2">
        <f t="shared" si="0"/>
        <v>-58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1"/>
      <c r="O19" s="2"/>
      <c r="P19" s="2"/>
      <c r="Q19" s="21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idden="1" x14ac:dyDescent="0.25">
      <c r="A20" s="1">
        <v>44196</v>
      </c>
      <c r="B20" s="2">
        <f t="shared" si="0"/>
        <v>-57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1"/>
      <c r="O20" s="2"/>
      <c r="P20" s="2"/>
      <c r="Q20" s="21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idden="1" x14ac:dyDescent="0.25">
      <c r="A21" s="1">
        <v>44197</v>
      </c>
      <c r="B21" s="2">
        <f t="shared" si="0"/>
        <v>-56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1"/>
      <c r="O21" s="2"/>
      <c r="P21" s="2"/>
      <c r="Q21" s="21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idden="1" x14ac:dyDescent="0.25">
      <c r="A22" s="1">
        <v>44198</v>
      </c>
      <c r="B22" s="2">
        <f t="shared" si="0"/>
        <v>-55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1"/>
      <c r="O22" s="2"/>
      <c r="P22" s="2"/>
      <c r="Q22" s="21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idden="1" x14ac:dyDescent="0.25">
      <c r="A23" s="1">
        <v>44199</v>
      </c>
      <c r="B23" s="2">
        <f t="shared" si="0"/>
        <v>-54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1"/>
      <c r="O23" s="2"/>
      <c r="P23" s="2"/>
      <c r="Q23" s="21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idden="1" x14ac:dyDescent="0.25">
      <c r="A24" s="1">
        <v>44200</v>
      </c>
      <c r="B24" s="2">
        <f t="shared" si="0"/>
        <v>-53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1"/>
      <c r="O24" s="2"/>
      <c r="P24" s="2"/>
      <c r="Q24" s="21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idden="1" x14ac:dyDescent="0.25">
      <c r="A25" s="1">
        <v>44201</v>
      </c>
      <c r="B25" s="2">
        <f t="shared" si="0"/>
        <v>-52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1"/>
      <c r="O25" s="2"/>
      <c r="P25" s="2"/>
      <c r="Q25" s="21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idden="1" x14ac:dyDescent="0.25">
      <c r="A26" s="1">
        <v>44202</v>
      </c>
      <c r="B26" s="2">
        <f t="shared" si="0"/>
        <v>-51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1"/>
      <c r="O26" s="2"/>
      <c r="P26" s="2"/>
      <c r="Q26" s="21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idden="1" x14ac:dyDescent="0.25">
      <c r="A27" s="1">
        <v>44203</v>
      </c>
      <c r="B27" s="2">
        <f t="shared" si="0"/>
        <v>-50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1"/>
      <c r="O27" s="2"/>
      <c r="P27" s="2"/>
      <c r="Q27" s="21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idden="1" x14ac:dyDescent="0.25">
      <c r="A28" s="1">
        <v>44204</v>
      </c>
      <c r="B28" s="2">
        <f t="shared" si="0"/>
        <v>-49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1"/>
      <c r="O28" s="2"/>
      <c r="P28" s="2"/>
      <c r="Q28" s="21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idden="1" x14ac:dyDescent="0.25">
      <c r="A29" s="1">
        <v>44205</v>
      </c>
      <c r="B29" s="2">
        <f t="shared" si="0"/>
        <v>-48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1"/>
      <c r="O29" s="2"/>
      <c r="P29" s="2"/>
      <c r="Q29" s="21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idden="1" x14ac:dyDescent="0.25">
      <c r="A30" s="1">
        <v>44206</v>
      </c>
      <c r="B30" s="2">
        <f t="shared" si="0"/>
        <v>-47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1"/>
      <c r="O30" s="2"/>
      <c r="P30" s="2"/>
      <c r="Q30" s="21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x14ac:dyDescent="0.25">
      <c r="A31" s="1">
        <v>44207</v>
      </c>
      <c r="B31" s="2">
        <f t="shared" si="0"/>
        <v>-46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1">
        <v>165844</v>
      </c>
      <c r="O31" s="2" t="e">
        <v>#N/A</v>
      </c>
      <c r="P31" s="2" t="e">
        <v>#N/A</v>
      </c>
      <c r="Q31" s="21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SUM((450000-LOOKUP(2,1/(ISNUMBER($K$1:$K$194)),$K$1:$K$194))/1000)</f>
        <v>426.58214285714286</v>
      </c>
    </row>
    <row r="32" spans="1:37" x14ac:dyDescent="0.25">
      <c r="A32" s="1">
        <v>44208</v>
      </c>
      <c r="B32" s="2">
        <f t="shared" si="0"/>
        <v>-45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1">
        <f t="shared" ref="N32:N286" si="15">IF(COUNT(M32)=1,SUM(M32-M31),#N/A)</f>
        <v>223726</v>
      </c>
      <c r="O32" s="2" t="e">
        <v>#N/A</v>
      </c>
      <c r="P32" s="2" t="e">
        <v>#N/A</v>
      </c>
      <c r="Q32" s="21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x14ac:dyDescent="0.25">
      <c r="A33" s="1">
        <v>44209</v>
      </c>
      <c r="B33" s="2">
        <f t="shared" si="0"/>
        <v>-44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1">
        <f t="shared" si="15"/>
        <v>288688</v>
      </c>
      <c r="O33" s="2" t="e">
        <v>#N/A</v>
      </c>
      <c r="P33" s="2" t="e">
        <v>#N/A</v>
      </c>
      <c r="Q33" s="21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x14ac:dyDescent="0.25">
      <c r="A34" s="1">
        <v>44210</v>
      </c>
      <c r="B34" s="2">
        <f t="shared" si="0"/>
        <v>-43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1">
        <f t="shared" si="15"/>
        <v>321951</v>
      </c>
      <c r="O34" s="2" t="e">
        <v>#N/A</v>
      </c>
      <c r="P34" s="2" t="e">
        <v>#N/A</v>
      </c>
      <c r="Q34" s="21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x14ac:dyDescent="0.25">
      <c r="A35" s="1">
        <v>44211</v>
      </c>
      <c r="B35" s="2">
        <f t="shared" si="0"/>
        <v>-42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1">
        <f t="shared" si="15"/>
        <v>328260</v>
      </c>
      <c r="O35" s="2" t="e">
        <v>#N/A</v>
      </c>
      <c r="P35" s="2" t="e">
        <v>#N/A</v>
      </c>
      <c r="Q35" s="21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x14ac:dyDescent="0.25">
      <c r="A36" s="1">
        <v>44212</v>
      </c>
      <c r="B36" s="2">
        <f t="shared" si="0"/>
        <v>-41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1">
        <f t="shared" si="15"/>
        <v>280390</v>
      </c>
      <c r="O36" s="2" t="e">
        <v>#N/A</v>
      </c>
      <c r="P36" s="2" t="e">
        <v>#N/A</v>
      </c>
      <c r="Q36" s="21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x14ac:dyDescent="0.25">
      <c r="A37" s="1">
        <v>44213</v>
      </c>
      <c r="B37" s="2">
        <f t="shared" si="0"/>
        <v>-40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TREND(E37:INDEX(firstdoses450,1-$B37),$A37:INDEX(dates450,1-$B37),$A37:$A385)</f>
        <v>344735.91388750076</v>
      </c>
      <c r="G37" s="2">
        <f>IF(F37&gt;500000,$AK$31*1000,F37)</f>
        <v>344735.91388750076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1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TREND(O37:INDEX(bothdoses450,1-$B37),$A37:INDEX(dates450,1-$B37),$A37:$A385)</f>
        <v>344476.96117472649</v>
      </c>
      <c r="Q37" s="21">
        <f>IF(P37&gt;450000,450000,P37)</f>
        <v>344476.96117472649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x14ac:dyDescent="0.25">
      <c r="A38" s="1">
        <v>44214</v>
      </c>
      <c r="B38" s="2">
        <f t="shared" si="0"/>
        <v>-39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346337.13578894734</v>
      </c>
      <c r="G38" s="2">
        <f>IF(F38&gt;$AK$31*1000,$AK$31*1000,F38)</f>
        <v>346337.13578894734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1">
        <f t="shared" si="15"/>
        <v>208641</v>
      </c>
      <c r="O38" s="2">
        <f t="shared" si="24"/>
        <v>268518.28571428574</v>
      </c>
      <c r="P38" s="2">
        <v>346391.85492783785</v>
      </c>
      <c r="Q38" s="21">
        <f t="shared" ref="Q38:Q101" si="25">IF(P38&gt;450000,450000,P38)</f>
        <v>346391.85492783785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x14ac:dyDescent="0.25">
      <c r="A39" s="1">
        <v>44215</v>
      </c>
      <c r="B39" s="2">
        <f t="shared" si="0"/>
        <v>-38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347938.35769039392</v>
      </c>
      <c r="G39" s="2">
        <f>IF(F39&gt;$AK$31*1000,$AK$31*1000,F39)</f>
        <v>347938.35769039392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1">
        <f t="shared" si="15"/>
        <v>346922</v>
      </c>
      <c r="O39" s="2">
        <f t="shared" si="24"/>
        <v>286117.71428571426</v>
      </c>
      <c r="P39" s="2">
        <v>348306.74868094921</v>
      </c>
      <c r="Q39" s="21">
        <f t="shared" si="25"/>
        <v>348306.74868094921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x14ac:dyDescent="0.25">
      <c r="A40" s="1">
        <v>44216</v>
      </c>
      <c r="B40" s="2">
        <f t="shared" si="0"/>
        <v>-37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349539.57959184051</v>
      </c>
      <c r="G40" s="2">
        <f>IF(F40&gt;$AK$31*1000,$AK$31*1000,F40)</f>
        <v>349539.57959184051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1">
        <f t="shared" si="15"/>
        <v>366919</v>
      </c>
      <c r="O40" s="2">
        <f t="shared" si="24"/>
        <v>297293.57142857142</v>
      </c>
      <c r="P40" s="2">
        <v>350221.64243406057</v>
      </c>
      <c r="Q40" s="21">
        <f t="shared" si="25"/>
        <v>350221.64243406057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x14ac:dyDescent="0.25">
      <c r="A41" s="1">
        <v>44217</v>
      </c>
      <c r="B41" s="2">
        <f t="shared" si="0"/>
        <v>-36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351140.80149327219</v>
      </c>
      <c r="G41" s="2">
        <f t="shared" ref="G41:G291" si="26">IF(F41&gt;$AK$31*1000,$AK$31*1000,F41)</f>
        <v>351140.80149327219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1">
        <f t="shared" si="15"/>
        <v>412615</v>
      </c>
      <c r="O41" s="2">
        <f t="shared" si="24"/>
        <v>310245.57142857142</v>
      </c>
      <c r="P41" s="2">
        <v>352136.53618715703</v>
      </c>
      <c r="Q41" s="21">
        <f t="shared" si="25"/>
        <v>352136.53618715703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x14ac:dyDescent="0.25">
      <c r="A42" s="1">
        <v>44218</v>
      </c>
      <c r="B42" s="2">
        <f t="shared" si="0"/>
        <v>-35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352742.02339471877</v>
      </c>
      <c r="G42" s="2">
        <f t="shared" si="26"/>
        <v>352742.02339471877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1">
        <f t="shared" si="15"/>
        <v>480069</v>
      </c>
      <c r="O42" s="2">
        <f t="shared" si="24"/>
        <v>331932.57142857142</v>
      </c>
      <c r="P42" s="2">
        <v>354051.4299402684</v>
      </c>
      <c r="Q42" s="21">
        <f t="shared" si="25"/>
        <v>354051.4299402684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x14ac:dyDescent="0.25">
      <c r="A43" s="1">
        <v>44219</v>
      </c>
      <c r="B43" s="2">
        <f t="shared" si="0"/>
        <v>-34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354343.24529616535</v>
      </c>
      <c r="G43" s="2">
        <f t="shared" si="26"/>
        <v>354343.24529616535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1">
        <f t="shared" si="15"/>
        <v>493013</v>
      </c>
      <c r="O43" s="2">
        <f t="shared" si="24"/>
        <v>362307.28571428574</v>
      </c>
      <c r="P43" s="2">
        <v>355966.32369337976</v>
      </c>
      <c r="Q43" s="21">
        <f t="shared" si="25"/>
        <v>355966.32369337976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x14ac:dyDescent="0.25">
      <c r="A44" s="1">
        <v>44220</v>
      </c>
      <c r="B44" s="2">
        <f t="shared" si="0"/>
        <v>-33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355944.46719761193</v>
      </c>
      <c r="G44" s="2">
        <f t="shared" si="26"/>
        <v>355944.46719761193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1">
        <f t="shared" si="15"/>
        <v>221067</v>
      </c>
      <c r="O44" s="2">
        <f t="shared" si="24"/>
        <v>361320.85714285716</v>
      </c>
      <c r="P44" s="2">
        <v>357881.21744649112</v>
      </c>
      <c r="Q44" s="21">
        <f t="shared" si="25"/>
        <v>357881.21744649112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x14ac:dyDescent="0.25">
      <c r="A45" s="1">
        <v>44221</v>
      </c>
      <c r="B45" s="2">
        <f t="shared" si="0"/>
        <v>-32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357545.68909904361</v>
      </c>
      <c r="G45" s="2">
        <f t="shared" si="26"/>
        <v>357545.68909904361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1">
        <f t="shared" si="15"/>
        <v>281770</v>
      </c>
      <c r="O45" s="2">
        <f t="shared" si="24"/>
        <v>371767.85714285716</v>
      </c>
      <c r="P45" s="2">
        <v>359796.11119960248</v>
      </c>
      <c r="Q45" s="21">
        <f t="shared" si="25"/>
        <v>359796.11119960248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x14ac:dyDescent="0.25">
      <c r="A46" s="1">
        <v>44222</v>
      </c>
      <c r="B46" s="2">
        <f t="shared" si="0"/>
        <v>-31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359146.91100049019</v>
      </c>
      <c r="G46" s="2">
        <f t="shared" si="26"/>
        <v>359146.91100049019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1">
        <f t="shared" si="15"/>
        <v>312725</v>
      </c>
      <c r="O46" s="2">
        <f t="shared" si="24"/>
        <v>366882.57142857142</v>
      </c>
      <c r="P46" s="2">
        <v>361711.00495271385</v>
      </c>
      <c r="Q46" s="21">
        <f t="shared" si="25"/>
        <v>361711.00495271385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x14ac:dyDescent="0.25">
      <c r="A47" s="1">
        <v>44223</v>
      </c>
      <c r="B47" s="2">
        <f t="shared" si="0"/>
        <v>-30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360748.13290193677</v>
      </c>
      <c r="G47" s="2">
        <f t="shared" si="26"/>
        <v>360748.13290193677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1">
        <f t="shared" si="15"/>
        <v>285141</v>
      </c>
      <c r="O47" s="2">
        <f t="shared" si="24"/>
        <v>355200</v>
      </c>
      <c r="P47" s="2">
        <v>363625.89870582521</v>
      </c>
      <c r="Q47" s="21">
        <f t="shared" si="25"/>
        <v>363625.89870582521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x14ac:dyDescent="0.25">
      <c r="A48" s="1">
        <v>44224</v>
      </c>
      <c r="B48" s="2">
        <f t="shared" si="0"/>
        <v>-29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362349.35480338335</v>
      </c>
      <c r="G48" s="2">
        <f t="shared" si="26"/>
        <v>362349.35480338335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1">
        <f t="shared" si="15"/>
        <v>445754</v>
      </c>
      <c r="O48" s="2">
        <f t="shared" si="24"/>
        <v>359934.14285714284</v>
      </c>
      <c r="P48" s="2">
        <v>365540.79245893657</v>
      </c>
      <c r="Q48" s="21">
        <f t="shared" si="25"/>
        <v>365540.79245893657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x14ac:dyDescent="0.25">
      <c r="A49" s="1">
        <v>44225</v>
      </c>
      <c r="B49" s="2">
        <f t="shared" si="0"/>
        <v>-28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363950.57670482993</v>
      </c>
      <c r="G49" s="2">
        <f t="shared" si="26"/>
        <v>363950.57670482993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1">
        <f t="shared" si="15"/>
        <v>489934</v>
      </c>
      <c r="O49" s="2">
        <f t="shared" si="24"/>
        <v>361343.42857142858</v>
      </c>
      <c r="P49" s="2">
        <v>367455.68621204793</v>
      </c>
      <c r="Q49" s="21">
        <f t="shared" si="25"/>
        <v>367455.68621204793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x14ac:dyDescent="0.25">
      <c r="A50" s="1">
        <v>44226</v>
      </c>
      <c r="B50" s="2">
        <f t="shared" si="0"/>
        <v>-27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365551.79860626161</v>
      </c>
      <c r="G50" s="2">
        <f t="shared" si="26"/>
        <v>365551.79860626161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1">
        <f t="shared" si="15"/>
        <v>609010</v>
      </c>
      <c r="O50" s="2">
        <f t="shared" si="24"/>
        <v>377914.42857142858</v>
      </c>
      <c r="P50" s="2">
        <v>369370.5799651593</v>
      </c>
      <c r="Q50" s="21">
        <f t="shared" si="25"/>
        <v>369370.5799651593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x14ac:dyDescent="0.25">
      <c r="A51" s="1">
        <v>44227</v>
      </c>
      <c r="B51" s="2">
        <f t="shared" si="0"/>
        <v>-26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367153.02050770819</v>
      </c>
      <c r="G51" s="2">
        <f t="shared" si="26"/>
        <v>367153.02050770819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1">
        <f t="shared" si="15"/>
        <v>322194</v>
      </c>
      <c r="O51" s="2">
        <f t="shared" si="24"/>
        <v>392361.14285714284</v>
      </c>
      <c r="P51" s="2">
        <v>371285.47371827066</v>
      </c>
      <c r="Q51" s="21">
        <f t="shared" si="25"/>
        <v>371285.47371827066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x14ac:dyDescent="0.25">
      <c r="A52" s="1">
        <v>44228</v>
      </c>
      <c r="B52" s="2">
        <f t="shared" si="0"/>
        <v>-25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368754.24240915477</v>
      </c>
      <c r="G52" s="2">
        <f t="shared" si="26"/>
        <v>368754.24240915477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1">
        <f t="shared" si="15"/>
        <v>352935</v>
      </c>
      <c r="O52" s="2">
        <f t="shared" si="24"/>
        <v>402527.57142857142</v>
      </c>
      <c r="P52" s="2">
        <v>373200.36747138202</v>
      </c>
      <c r="Q52" s="21">
        <f t="shared" si="25"/>
        <v>373200.36747138202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x14ac:dyDescent="0.25">
      <c r="A53" s="1">
        <v>44229</v>
      </c>
      <c r="B53" s="2">
        <f t="shared" si="0"/>
        <v>-24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370355.46431060135</v>
      </c>
      <c r="G53" s="2">
        <f t="shared" si="26"/>
        <v>370355.46431060135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1">
        <f t="shared" si="15"/>
        <v>376922</v>
      </c>
      <c r="O53" s="2">
        <f t="shared" si="24"/>
        <v>411698.57142857142</v>
      </c>
      <c r="P53" s="2">
        <v>375115.26122449338</v>
      </c>
      <c r="Q53" s="21">
        <f t="shared" si="25"/>
        <v>375115.26122449338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x14ac:dyDescent="0.25">
      <c r="A54" s="1">
        <v>44230</v>
      </c>
      <c r="B54" s="2">
        <f t="shared" si="0"/>
        <v>-23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371956.68621204793</v>
      </c>
      <c r="G54" s="2">
        <f t="shared" si="26"/>
        <v>371956.68621204793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1">
        <f t="shared" si="15"/>
        <v>472011</v>
      </c>
      <c r="O54" s="2">
        <f t="shared" si="24"/>
        <v>438394.28571428574</v>
      </c>
      <c r="P54" s="2">
        <v>377030.15497760475</v>
      </c>
      <c r="Q54" s="21">
        <f t="shared" si="25"/>
        <v>377030.15497760475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x14ac:dyDescent="0.25">
      <c r="A55" s="1">
        <v>44231</v>
      </c>
      <c r="B55" s="2">
        <f t="shared" si="0"/>
        <v>-22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373557.90811347961</v>
      </c>
      <c r="G55" s="2">
        <f t="shared" si="26"/>
        <v>373557.90811347961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1">
        <f t="shared" si="15"/>
        <v>484596</v>
      </c>
      <c r="O55" s="2">
        <f t="shared" si="24"/>
        <v>443943.14285714284</v>
      </c>
      <c r="P55" s="2">
        <v>378945.04873071611</v>
      </c>
      <c r="Q55" s="21">
        <f t="shared" si="25"/>
        <v>378945.04873071611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x14ac:dyDescent="0.25">
      <c r="A56" s="1">
        <v>44232</v>
      </c>
      <c r="B56" s="2">
        <f t="shared" si="0"/>
        <v>-21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375159.1300149262</v>
      </c>
      <c r="G56" s="2">
        <f t="shared" si="26"/>
        <v>375159.1300149262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1">
        <f t="shared" si="15"/>
        <v>498227</v>
      </c>
      <c r="O56" s="2">
        <f t="shared" si="24"/>
        <v>445127.85714285716</v>
      </c>
      <c r="P56" s="2">
        <v>380859.94248382747</v>
      </c>
      <c r="Q56" s="21">
        <f t="shared" si="25"/>
        <v>380859.94248382747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x14ac:dyDescent="0.25">
      <c r="A57" s="1">
        <v>44233</v>
      </c>
      <c r="B57" s="2">
        <f t="shared" si="0"/>
        <v>-20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376760.35191637278</v>
      </c>
      <c r="G57" s="2">
        <f t="shared" si="26"/>
        <v>376760.35191637278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1">
        <f t="shared" si="15"/>
        <v>550468</v>
      </c>
      <c r="O57" s="2">
        <f t="shared" si="24"/>
        <v>436764.71428571426</v>
      </c>
      <c r="P57" s="2">
        <v>382774.83623693883</v>
      </c>
      <c r="Q57" s="21">
        <f t="shared" si="25"/>
        <v>382774.83623693883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x14ac:dyDescent="0.25">
      <c r="A58" s="1">
        <v>44234</v>
      </c>
      <c r="B58" s="2">
        <f t="shared" si="0"/>
        <v>-19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378361.57381781936</v>
      </c>
      <c r="G58" s="2">
        <f t="shared" si="26"/>
        <v>378361.57381781936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1">
        <f t="shared" si="15"/>
        <v>280852</v>
      </c>
      <c r="O58" s="2">
        <f t="shared" si="24"/>
        <v>430858.71428571426</v>
      </c>
      <c r="P58" s="2">
        <v>384689.7299900502</v>
      </c>
      <c r="Q58" s="21">
        <f t="shared" si="25"/>
        <v>384689.7299900502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x14ac:dyDescent="0.25">
      <c r="A59" s="1">
        <v>44235</v>
      </c>
      <c r="B59" s="2">
        <f t="shared" si="0"/>
        <v>-18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379962.79571926594</v>
      </c>
      <c r="G59" s="2">
        <f t="shared" si="26"/>
        <v>379962.79571926594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1">
        <f t="shared" si="15"/>
        <v>356291</v>
      </c>
      <c r="O59" s="2">
        <f t="shared" si="24"/>
        <v>431338.14285714284</v>
      </c>
      <c r="P59" s="2">
        <v>386604.62374316156</v>
      </c>
      <c r="Q59" s="21">
        <f t="shared" si="25"/>
        <v>386604.62374316156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x14ac:dyDescent="0.25">
      <c r="A60" s="1">
        <v>44236</v>
      </c>
      <c r="B60" s="2">
        <f t="shared" si="0"/>
        <v>-17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381564.01762069762</v>
      </c>
      <c r="G60" s="2">
        <f t="shared" si="26"/>
        <v>381564.01762069762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1">
        <f t="shared" si="15"/>
        <v>414973</v>
      </c>
      <c r="O60" s="2">
        <f t="shared" si="24"/>
        <v>436774</v>
      </c>
      <c r="P60" s="2">
        <v>388519.51749627292</v>
      </c>
      <c r="Q60" s="21">
        <f t="shared" si="25"/>
        <v>388519.51749627292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x14ac:dyDescent="0.25">
      <c r="A61" s="1">
        <v>44237</v>
      </c>
      <c r="B61" s="2">
        <f t="shared" si="0"/>
        <v>-16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383165.2395221442</v>
      </c>
      <c r="G61" s="2">
        <f t="shared" si="26"/>
        <v>383165.2395221442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1">
        <f t="shared" si="15"/>
        <v>455704</v>
      </c>
      <c r="O61" s="2">
        <f t="shared" si="24"/>
        <v>434444.42857142858</v>
      </c>
      <c r="P61" s="2">
        <v>390434.41124938428</v>
      </c>
      <c r="Q61" s="21">
        <f t="shared" si="25"/>
        <v>390434.41124938428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x14ac:dyDescent="0.25">
      <c r="A62" s="1">
        <v>44238</v>
      </c>
      <c r="B62" s="2">
        <f t="shared" si="0"/>
        <v>-15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384766.46142359078</v>
      </c>
      <c r="G62" s="2">
        <f t="shared" si="26"/>
        <v>384766.46142359078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1">
        <f t="shared" si="15"/>
        <v>508763</v>
      </c>
      <c r="O62" s="2">
        <f t="shared" si="24"/>
        <v>437896.85714285716</v>
      </c>
      <c r="P62" s="2">
        <v>392349.30500249565</v>
      </c>
      <c r="Q62" s="21">
        <f t="shared" si="25"/>
        <v>392349.30500249565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x14ac:dyDescent="0.25">
      <c r="A63" s="1">
        <v>44239</v>
      </c>
      <c r="B63" s="2">
        <f t="shared" si="0"/>
        <v>-14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386367.68332503736</v>
      </c>
      <c r="G63" s="2">
        <f t="shared" si="26"/>
        <v>386367.68332503736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1">
        <f t="shared" si="15"/>
        <v>549378</v>
      </c>
      <c r="O63" s="2">
        <f t="shared" si="24"/>
        <v>445204.14285714284</v>
      </c>
      <c r="P63" s="2">
        <v>394264.19875560701</v>
      </c>
      <c r="Q63" s="21">
        <f t="shared" si="25"/>
        <v>394264.19875560701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x14ac:dyDescent="0.25">
      <c r="A64" s="1">
        <v>44240</v>
      </c>
      <c r="B64" s="2">
        <f t="shared" si="0"/>
        <v>-13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387968.90522648394</v>
      </c>
      <c r="G64" s="2">
        <f t="shared" si="26"/>
        <v>387968.90522648394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1">
        <f t="shared" si="15"/>
        <v>508208</v>
      </c>
      <c r="O64" s="2">
        <f t="shared" si="24"/>
        <v>439167</v>
      </c>
      <c r="P64" s="2">
        <v>396179.09250871837</v>
      </c>
      <c r="Q64" s="21">
        <f t="shared" si="25"/>
        <v>396179.09250871837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7"/>
        <v>5741471.9000000004</v>
      </c>
      <c r="AH64" s="3">
        <f t="shared" si="3"/>
        <v>5741471.9000000004</v>
      </c>
    </row>
    <row r="65" spans="1:34" x14ac:dyDescent="0.25">
      <c r="A65" s="1">
        <v>44241</v>
      </c>
      <c r="B65" s="2">
        <f t="shared" si="0"/>
        <v>-12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389570.12712791562</v>
      </c>
      <c r="G65" s="2">
        <f t="shared" si="26"/>
        <v>389570.12712791562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1">
        <f t="shared" si="15"/>
        <v>239877</v>
      </c>
      <c r="O65" s="2">
        <f t="shared" si="24"/>
        <v>433313.42857142858</v>
      </c>
      <c r="P65" s="2">
        <v>398093.98626182973</v>
      </c>
      <c r="Q65" s="21">
        <f t="shared" si="25"/>
        <v>398093.98626182973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x14ac:dyDescent="0.25">
      <c r="A66" s="1">
        <v>44242</v>
      </c>
      <c r="B66" s="2">
        <f t="shared" si="0"/>
        <v>-11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391171.3490293622</v>
      </c>
      <c r="G66" s="2">
        <f t="shared" si="26"/>
        <v>391171.3490293622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1">
        <f t="shared" si="15"/>
        <v>282941</v>
      </c>
      <c r="O66" s="2">
        <f t="shared" si="24"/>
        <v>422834.85714285716</v>
      </c>
      <c r="P66" s="2">
        <v>400008.8800149411</v>
      </c>
      <c r="Q66" s="21">
        <f t="shared" si="25"/>
        <v>400008.8800149411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x14ac:dyDescent="0.25">
      <c r="A67" s="1">
        <v>44243</v>
      </c>
      <c r="B67" s="2">
        <f t="shared" si="0"/>
        <v>-10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392772.57093080878</v>
      </c>
      <c r="G67" s="2">
        <f t="shared" si="26"/>
        <v>392772.57093080878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1">
        <f t="shared" si="15"/>
        <v>376827</v>
      </c>
      <c r="O67" s="2">
        <f t="shared" si="24"/>
        <v>417385.42857142858</v>
      </c>
      <c r="P67" s="2">
        <v>401923.77376805246</v>
      </c>
      <c r="Q67" s="21">
        <f t="shared" si="25"/>
        <v>401923.77376805246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x14ac:dyDescent="0.25">
      <c r="A68" s="1">
        <v>44244</v>
      </c>
      <c r="B68" s="2">
        <f t="shared" si="0"/>
        <v>-9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394373.79283225536</v>
      </c>
      <c r="G68" s="2">
        <f t="shared" si="26"/>
        <v>394373.79283225536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1">
        <f t="shared" si="15"/>
        <v>497257</v>
      </c>
      <c r="O68" s="2">
        <f t="shared" si="24"/>
        <v>423321.57142857142</v>
      </c>
      <c r="P68" s="2">
        <v>403838.66752116382</v>
      </c>
      <c r="Q68" s="21">
        <f t="shared" si="25"/>
        <v>403838.66752116382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x14ac:dyDescent="0.25">
      <c r="A69" s="1">
        <v>44245</v>
      </c>
      <c r="B69" s="2">
        <f t="shared" si="0"/>
        <v>-8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395975.01473370194</v>
      </c>
      <c r="G69" s="2">
        <f t="shared" si="26"/>
        <v>395975.01473370194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1">
        <f t="shared" si="15"/>
        <v>468321</v>
      </c>
      <c r="O69" s="2">
        <f t="shared" si="24"/>
        <v>417544.14285714284</v>
      </c>
      <c r="P69" s="2">
        <v>405753.56127427518</v>
      </c>
      <c r="Q69" s="21">
        <f t="shared" si="25"/>
        <v>405753.56127427518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x14ac:dyDescent="0.25">
      <c r="A70" s="1">
        <v>44246</v>
      </c>
      <c r="B70" s="2">
        <f t="shared" si="0"/>
        <v>-7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397576.23663513362</v>
      </c>
      <c r="G70" s="2">
        <f t="shared" si="26"/>
        <v>397576.23663513362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1">
        <f t="shared" si="15"/>
        <v>387200</v>
      </c>
      <c r="O70" s="2">
        <f t="shared" si="24"/>
        <v>394375.85714285716</v>
      </c>
      <c r="P70" s="2">
        <v>407668.45502738655</v>
      </c>
      <c r="Q70" s="21">
        <f t="shared" si="25"/>
        <v>407668.45502738655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7"/>
        <v>7565067.5999999996</v>
      </c>
      <c r="AH70" s="3">
        <f t="shared" si="3"/>
        <v>7565067.5999999996</v>
      </c>
    </row>
    <row r="71" spans="1:34" x14ac:dyDescent="0.25">
      <c r="A71" s="1">
        <v>44247</v>
      </c>
      <c r="B71" s="2">
        <f t="shared" si="0"/>
        <v>-6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399177.4585365802</v>
      </c>
      <c r="G71" s="2">
        <f t="shared" si="26"/>
        <v>399177.4585365802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1">
        <f t="shared" si="15"/>
        <v>344942</v>
      </c>
      <c r="O71" s="2">
        <f t="shared" si="24"/>
        <v>371052.14285714284</v>
      </c>
      <c r="P71" s="2">
        <v>409583.34878049791</v>
      </c>
      <c r="Q71" s="21">
        <f t="shared" si="25"/>
        <v>409583.34878049791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7"/>
        <v>8104148.7500000009</v>
      </c>
      <c r="AH71" s="3">
        <f t="shared" si="3"/>
        <v>8104148.7500000009</v>
      </c>
    </row>
    <row r="72" spans="1:34" x14ac:dyDescent="0.25">
      <c r="A72" s="1">
        <v>44248</v>
      </c>
      <c r="B72" s="2">
        <f t="shared" si="0"/>
        <v>-5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400778.68043802679</v>
      </c>
      <c r="G72" s="2">
        <f t="shared" si="26"/>
        <v>400778.68043802679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1">
        <f t="shared" si="15"/>
        <v>150896</v>
      </c>
      <c r="O72" s="2">
        <f t="shared" si="24"/>
        <v>358340.57142857142</v>
      </c>
      <c r="P72" s="2">
        <v>411498.24253360927</v>
      </c>
      <c r="Q72" s="21">
        <f t="shared" si="25"/>
        <v>411498.24253360927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7"/>
        <v>8391440.75</v>
      </c>
      <c r="AH72" s="3">
        <f t="shared" si="3"/>
        <v>8391440.75</v>
      </c>
    </row>
    <row r="73" spans="1:34" x14ac:dyDescent="0.25">
      <c r="A73" s="1">
        <v>44249</v>
      </c>
      <c r="B73" s="2">
        <f t="shared" si="0"/>
        <v>-4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402379.90233947337</v>
      </c>
      <c r="G73" s="2">
        <f t="shared" si="26"/>
        <v>402379.90233947337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1">
        <f t="shared" si="15"/>
        <v>210804</v>
      </c>
      <c r="O73" s="2">
        <f t="shared" si="24"/>
        <v>348035.28571428574</v>
      </c>
      <c r="P73" s="2">
        <v>413413.13628672063</v>
      </c>
      <c r="Q73" s="21">
        <f t="shared" si="25"/>
        <v>413413.13628672063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7"/>
        <v>8706883.3000000007</v>
      </c>
      <c r="AH73" s="3">
        <f t="shared" si="3"/>
        <v>8706883.3000000007</v>
      </c>
    </row>
    <row r="74" spans="1:34" x14ac:dyDescent="0.25">
      <c r="A74" s="1">
        <v>44250</v>
      </c>
      <c r="B74" s="2">
        <f t="shared" si="0"/>
        <v>-3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403981.12424090505</v>
      </c>
      <c r="G74" s="2">
        <f t="shared" si="26"/>
        <v>403981.12424090505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1">
        <f t="shared" si="15"/>
        <v>353009</v>
      </c>
      <c r="O74" s="2">
        <f t="shared" si="24"/>
        <v>344632.71428571426</v>
      </c>
      <c r="P74" s="2">
        <v>415328.030039832</v>
      </c>
      <c r="Q74" s="21">
        <f t="shared" si="25"/>
        <v>415328.030039832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7"/>
        <v>9044272</v>
      </c>
      <c r="AH74" s="3">
        <f t="shared" si="3"/>
        <v>9044272</v>
      </c>
    </row>
    <row r="75" spans="1:34" x14ac:dyDescent="0.25">
      <c r="A75" s="1">
        <v>44251</v>
      </c>
      <c r="B75" s="2">
        <f t="shared" si="0"/>
        <v>-2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405582.34614235163</v>
      </c>
      <c r="G75" s="2">
        <f t="shared" si="26"/>
        <v>405582.34614235163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1">
        <f t="shared" si="15"/>
        <v>480575</v>
      </c>
      <c r="O75" s="2">
        <f t="shared" si="24"/>
        <v>342249.57142857142</v>
      </c>
      <c r="P75" s="2">
        <v>417242.92379294336</v>
      </c>
      <c r="Q75" s="21">
        <f t="shared" si="25"/>
        <v>417242.92379294336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7"/>
        <v>9466536.1500000004</v>
      </c>
      <c r="AH75" s="3">
        <f t="shared" si="3"/>
        <v>9466536.1500000004</v>
      </c>
    </row>
    <row r="76" spans="1:34" x14ac:dyDescent="0.25">
      <c r="A76" s="1">
        <v>44252</v>
      </c>
      <c r="B76" s="2">
        <f t="shared" si="0"/>
        <v>-1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407183.56804379821</v>
      </c>
      <c r="G76" s="2">
        <f t="shared" si="26"/>
        <v>407183.56804379821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1">
        <f t="shared" si="15"/>
        <v>521039</v>
      </c>
      <c r="O76" s="2">
        <f t="shared" si="24"/>
        <v>349780.71428571426</v>
      </c>
      <c r="P76" s="2">
        <v>419157.81754605472</v>
      </c>
      <c r="Q76" s="21">
        <f t="shared" si="25"/>
        <v>419157.81754605472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7"/>
        <v>9899241.9500000011</v>
      </c>
      <c r="AH76" s="3">
        <f t="shared" si="3"/>
        <v>9899241.9500000011</v>
      </c>
    </row>
    <row r="77" spans="1:34" x14ac:dyDescent="0.25">
      <c r="A77" s="1">
        <v>44253</v>
      </c>
      <c r="B77" s="2">
        <f t="shared" si="0"/>
        <v>0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408784.78994524479</v>
      </c>
      <c r="G77" s="2">
        <f t="shared" si="26"/>
        <v>408784.78994524479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1">
        <f t="shared" si="15"/>
        <v>537266</v>
      </c>
      <c r="O77" s="2">
        <f t="shared" si="24"/>
        <v>371218.71428571426</v>
      </c>
      <c r="P77" s="2">
        <v>421072.71129916608</v>
      </c>
      <c r="Q77" s="21">
        <f t="shared" si="25"/>
        <v>421072.71129916608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7"/>
        <v>10344191.85</v>
      </c>
      <c r="AH77" s="3">
        <f t="shared" si="3"/>
        <v>10344191.85</v>
      </c>
    </row>
    <row r="78" spans="1:34" x14ac:dyDescent="0.25">
      <c r="A78" s="1">
        <v>44254</v>
      </c>
      <c r="B78" s="2">
        <f t="shared" si="0"/>
        <v>1</v>
      </c>
      <c r="C78" s="7"/>
      <c r="D78" s="2" t="e">
        <f t="shared" si="12"/>
        <v>#N/A</v>
      </c>
      <c r="E78" s="2" t="e">
        <f t="shared" si="22"/>
        <v>#N/A</v>
      </c>
      <c r="F78" s="2">
        <v>410386.01184669137</v>
      </c>
      <c r="G78" s="2">
        <f t="shared" si="26"/>
        <v>410386.01184669137</v>
      </c>
      <c r="H78" s="2">
        <f t="shared" si="13"/>
        <v>20092434.011846691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792227.85714285716</v>
      </c>
      <c r="M78" s="8" t="e">
        <f t="shared" si="28"/>
        <v>#N/A</v>
      </c>
      <c r="N78" s="21" t="e">
        <f t="shared" si="15"/>
        <v>#N/A</v>
      </c>
      <c r="O78" s="2" t="e">
        <f t="shared" si="24"/>
        <v>#N/A</v>
      </c>
      <c r="P78" s="2">
        <v>422987.60505227745</v>
      </c>
      <c r="Q78" s="21">
        <f t="shared" si="25"/>
        <v>422987.60505227745</v>
      </c>
      <c r="R78" s="2">
        <f t="shared" si="16"/>
        <v>20873845.605052277</v>
      </c>
      <c r="S78" s="2">
        <f t="shared" si="17"/>
        <v>410386.01184669137</v>
      </c>
      <c r="T78" s="2">
        <f t="shared" si="18"/>
        <v>23417.857142857159</v>
      </c>
      <c r="U78" s="2">
        <f t="shared" si="19"/>
        <v>422987.60505227745</v>
      </c>
      <c r="V78" s="2">
        <f t="shared" si="5"/>
        <v>778989.13043478259</v>
      </c>
      <c r="W78" s="2">
        <f t="shared" si="20"/>
        <v>10179.130434782594</v>
      </c>
      <c r="X78" s="2">
        <f t="shared" si="6"/>
        <v>412808.47461749485</v>
      </c>
      <c r="Y78" s="2">
        <f t="shared" si="7"/>
        <v>20094856.474617496</v>
      </c>
      <c r="Z78" s="2" t="str">
        <f t="shared" si="8"/>
        <v>HERE</v>
      </c>
      <c r="AA78" s="2">
        <f>IF(Z78="HERE",Y78,AA77+Graph!$G$1*1000)</f>
        <v>20094856.474617496</v>
      </c>
      <c r="AB78" s="2">
        <f t="shared" si="21"/>
        <v>412808.47461749613</v>
      </c>
      <c r="AC78" s="2">
        <f t="shared" si="9"/>
        <v>778989.13043478259</v>
      </c>
      <c r="AD78" s="3">
        <f t="shared" si="10"/>
        <v>20094856.474617496</v>
      </c>
      <c r="AE78" s="2">
        <f>IF(AE76&gt;=52800000,52800000,IF(AB57=Graph!G$1*1000,AE77+Graph!G$1*1000,AC78))</f>
        <v>778989.13043478259</v>
      </c>
      <c r="AF78" s="3">
        <f t="shared" si="11"/>
        <v>778989.13043478259</v>
      </c>
      <c r="AG78" s="3">
        <f t="shared" si="27"/>
        <v>10838431.550000001</v>
      </c>
      <c r="AH78" s="3" t="e">
        <f t="shared" si="3"/>
        <v>#N/A</v>
      </c>
    </row>
    <row r="79" spans="1:34" x14ac:dyDescent="0.25">
      <c r="A79" s="1">
        <v>44255</v>
      </c>
      <c r="B79" s="2">
        <f t="shared" si="0"/>
        <v>2</v>
      </c>
      <c r="C79" s="7"/>
      <c r="D79" s="2" t="e">
        <f t="shared" si="12"/>
        <v>#N/A</v>
      </c>
      <c r="E79" s="2" t="e">
        <f t="shared" si="22"/>
        <v>#N/A</v>
      </c>
      <c r="F79" s="2">
        <v>411987.23374812305</v>
      </c>
      <c r="G79" s="2">
        <f t="shared" si="26"/>
        <v>411987.23374812305</v>
      </c>
      <c r="H79" s="2">
        <f t="shared" si="13"/>
        <v>20504421.245594814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815645.71428571432</v>
      </c>
      <c r="M79" s="8" t="e">
        <f t="shared" si="28"/>
        <v>#N/A</v>
      </c>
      <c r="N79" s="21" t="e">
        <f t="shared" si="15"/>
        <v>#N/A</v>
      </c>
      <c r="O79" s="2" t="e">
        <f t="shared" si="24"/>
        <v>#N/A</v>
      </c>
      <c r="P79" s="2">
        <v>424902.49880538881</v>
      </c>
      <c r="Q79" s="21">
        <f t="shared" si="25"/>
        <v>424902.49880538881</v>
      </c>
      <c r="R79" s="2">
        <f t="shared" si="16"/>
        <v>21298748.103857666</v>
      </c>
      <c r="S79" s="2">
        <f t="shared" si="17"/>
        <v>411987.23374812305</v>
      </c>
      <c r="T79" s="2">
        <f t="shared" si="18"/>
        <v>23417.857142857159</v>
      </c>
      <c r="U79" s="2">
        <f t="shared" si="19"/>
        <v>424902.49880538881</v>
      </c>
      <c r="V79" s="2">
        <f t="shared" si="5"/>
        <v>789168.26086956519</v>
      </c>
      <c r="W79" s="2">
        <f t="shared" si="20"/>
        <v>10179.130434782594</v>
      </c>
      <c r="X79" s="2">
        <f t="shared" si="6"/>
        <v>414723.36837060621</v>
      </c>
      <c r="Y79" s="2">
        <f t="shared" si="7"/>
        <v>20509579.842988104</v>
      </c>
      <c r="Z79" s="2" t="str">
        <f t="shared" si="8"/>
        <v>HERE</v>
      </c>
      <c r="AA79" s="2">
        <f>IF(Z79="HERE",Y79,AA78+Graph!$G$1*1000)</f>
        <v>20509579.842988104</v>
      </c>
      <c r="AB79" s="2">
        <f t="shared" si="21"/>
        <v>414723.3683706075</v>
      </c>
      <c r="AC79" s="2">
        <f t="shared" si="9"/>
        <v>789168.26086956519</v>
      </c>
      <c r="AD79" s="3">
        <f t="shared" si="10"/>
        <v>20509579.842988104</v>
      </c>
      <c r="AE79" s="2">
        <f>IF(AE77&gt;=52800000,52800000,IF(AB58=Graph!G$1*1000,AE78+Graph!G$1*1000,AC79))</f>
        <v>789168.26086956519</v>
      </c>
      <c r="AF79" s="3">
        <f t="shared" si="11"/>
        <v>789168.26086956519</v>
      </c>
      <c r="AG79" s="3">
        <f t="shared" si="27"/>
        <v>11090234.450000001</v>
      </c>
      <c r="AH79" s="3" t="e">
        <f t="shared" si="3"/>
        <v>#N/A</v>
      </c>
    </row>
    <row r="80" spans="1:34" x14ac:dyDescent="0.25">
      <c r="A80" s="1">
        <v>44256</v>
      </c>
      <c r="B80" s="2">
        <f t="shared" si="0"/>
        <v>3</v>
      </c>
      <c r="C80" s="7"/>
      <c r="D80" s="2" t="e">
        <f t="shared" si="12"/>
        <v>#N/A</v>
      </c>
      <c r="E80" s="2" t="e">
        <f t="shared" si="22"/>
        <v>#N/A</v>
      </c>
      <c r="F80" s="2">
        <v>413588.45564956963</v>
      </c>
      <c r="G80" s="2">
        <f t="shared" si="26"/>
        <v>413588.45564956963</v>
      </c>
      <c r="H80" s="2">
        <f t="shared" si="13"/>
        <v>20918009.701244384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839063.57142857148</v>
      </c>
      <c r="M80" s="8" t="e">
        <f t="shared" si="28"/>
        <v>#N/A</v>
      </c>
      <c r="N80" s="21" t="e">
        <f t="shared" si="15"/>
        <v>#N/A</v>
      </c>
      <c r="O80" s="2" t="e">
        <f t="shared" si="24"/>
        <v>#N/A</v>
      </c>
      <c r="P80" s="2">
        <v>426817.39255850017</v>
      </c>
      <c r="Q80" s="21">
        <f t="shared" si="25"/>
        <v>426817.39255850017</v>
      </c>
      <c r="R80" s="2">
        <f t="shared" si="16"/>
        <v>21725565.496416166</v>
      </c>
      <c r="S80" s="2">
        <f t="shared" si="17"/>
        <v>413588.45564956963</v>
      </c>
      <c r="T80" s="2">
        <f t="shared" si="18"/>
        <v>23417.857142857159</v>
      </c>
      <c r="U80" s="2">
        <f t="shared" si="19"/>
        <v>426817.39255850017</v>
      </c>
      <c r="V80" s="2">
        <f t="shared" si="5"/>
        <v>799347.39130434778</v>
      </c>
      <c r="W80" s="2">
        <f t="shared" si="20"/>
        <v>10179.130434782594</v>
      </c>
      <c r="X80" s="2">
        <f t="shared" si="6"/>
        <v>416638.26212371758</v>
      </c>
      <c r="Y80" s="2">
        <f t="shared" si="7"/>
        <v>20926218.105111822</v>
      </c>
      <c r="Z80" s="2" t="str">
        <f t="shared" si="8"/>
        <v>HERE</v>
      </c>
      <c r="AA80" s="2">
        <f>IF(Z80="HERE",Y80,AA79+Graph!$G$1*1000)</f>
        <v>20926218.105111822</v>
      </c>
      <c r="AB80" s="2">
        <f t="shared" si="21"/>
        <v>416638.26212371886</v>
      </c>
      <c r="AC80" s="2">
        <f t="shared" si="9"/>
        <v>799347.39130434778</v>
      </c>
      <c r="AD80" s="3">
        <f t="shared" si="10"/>
        <v>20926218.105111822</v>
      </c>
      <c r="AE80" s="2">
        <f>IF(AE78&gt;=52800000,52800000,IF(AB59=Graph!G$1*1000,AE79+Graph!G$1*1000,AC80))</f>
        <v>799347.39130434778</v>
      </c>
      <c r="AF80" s="3">
        <f t="shared" si="11"/>
        <v>799347.39130434778</v>
      </c>
      <c r="AG80" s="3">
        <f t="shared" si="27"/>
        <v>11407657</v>
      </c>
      <c r="AH80" s="3" t="e">
        <f t="shared" si="3"/>
        <v>#N/A</v>
      </c>
    </row>
    <row r="81" spans="1:34" x14ac:dyDescent="0.25">
      <c r="A81" s="1">
        <v>44257</v>
      </c>
      <c r="B81" s="2">
        <f t="shared" si="0"/>
        <v>4</v>
      </c>
      <c r="C81" s="7"/>
      <c r="D81" s="2" t="e">
        <f t="shared" si="12"/>
        <v>#N/A</v>
      </c>
      <c r="E81" s="2" t="e">
        <f t="shared" si="22"/>
        <v>#N/A</v>
      </c>
      <c r="F81" s="2">
        <v>415189.67755101621</v>
      </c>
      <c r="G81" s="2">
        <f t="shared" si="26"/>
        <v>415189.67755101621</v>
      </c>
      <c r="H81" s="2">
        <f t="shared" si="13"/>
        <v>21333199.3787954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862481.42857142864</v>
      </c>
      <c r="M81" s="8" t="e">
        <f t="shared" si="28"/>
        <v>#N/A</v>
      </c>
      <c r="N81" s="21" t="e">
        <f t="shared" si="15"/>
        <v>#N/A</v>
      </c>
      <c r="O81" s="2" t="e">
        <f t="shared" si="24"/>
        <v>#N/A</v>
      </c>
      <c r="P81" s="2">
        <v>428732.28631161153</v>
      </c>
      <c r="Q81" s="21">
        <f t="shared" si="25"/>
        <v>428732.28631161153</v>
      </c>
      <c r="R81" s="2">
        <f t="shared" si="16"/>
        <v>22154297.782727778</v>
      </c>
      <c r="S81" s="2">
        <f t="shared" si="17"/>
        <v>415189.67755101621</v>
      </c>
      <c r="T81" s="2">
        <f t="shared" si="18"/>
        <v>23417.857142857159</v>
      </c>
      <c r="U81" s="2">
        <f t="shared" si="19"/>
        <v>428732.28631161153</v>
      </c>
      <c r="V81" s="2">
        <f t="shared" si="5"/>
        <v>809526.52173913037</v>
      </c>
      <c r="W81" s="2">
        <f t="shared" si="20"/>
        <v>10179.130434782594</v>
      </c>
      <c r="X81" s="2">
        <f t="shared" si="6"/>
        <v>418553.15587682894</v>
      </c>
      <c r="Y81" s="2">
        <f t="shared" si="7"/>
        <v>21344771.260988653</v>
      </c>
      <c r="Z81" s="2" t="str">
        <f t="shared" si="8"/>
        <v>HERE</v>
      </c>
      <c r="AA81" s="2">
        <f>IF(Z81="HERE",Y81,AA80+Graph!$G$1*1000)</f>
        <v>21344771.260988653</v>
      </c>
      <c r="AB81" s="2">
        <f t="shared" si="21"/>
        <v>418553.15587683022</v>
      </c>
      <c r="AC81" s="2">
        <f t="shared" si="9"/>
        <v>809526.52173913037</v>
      </c>
      <c r="AD81" s="3">
        <f t="shared" si="10"/>
        <v>21344771.260988653</v>
      </c>
      <c r="AE81" s="2">
        <f>IF(AE79&gt;=52800000,52800000,IF(AB60=Graph!G$1*1000,AE80+Graph!G$1*1000,AC81))</f>
        <v>809526.52173913037</v>
      </c>
      <c r="AF81" s="3">
        <f t="shared" si="11"/>
        <v>809526.52173913037</v>
      </c>
      <c r="AG81" s="3">
        <f t="shared" si="27"/>
        <v>11778445.850000001</v>
      </c>
      <c r="AH81" s="3" t="e">
        <f t="shared" si="3"/>
        <v>#N/A</v>
      </c>
    </row>
    <row r="82" spans="1:34" x14ac:dyDescent="0.25">
      <c r="A82" s="1">
        <v>44258</v>
      </c>
      <c r="B82" s="2">
        <f t="shared" si="0"/>
        <v>5</v>
      </c>
      <c r="C82" s="7"/>
      <c r="D82" s="2" t="e">
        <f t="shared" si="12"/>
        <v>#N/A</v>
      </c>
      <c r="E82" s="2" t="e">
        <f t="shared" si="22"/>
        <v>#N/A</v>
      </c>
      <c r="F82" s="2">
        <v>416790.89945246279</v>
      </c>
      <c r="G82" s="2">
        <f t="shared" si="26"/>
        <v>416790.89945246279</v>
      </c>
      <c r="H82" s="2">
        <f t="shared" si="13"/>
        <v>21749990.278247863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885899.2857142858</v>
      </c>
      <c r="M82" s="8" t="e">
        <f t="shared" si="28"/>
        <v>#N/A</v>
      </c>
      <c r="N82" s="21" t="e">
        <f t="shared" si="15"/>
        <v>#N/A</v>
      </c>
      <c r="O82" s="2" t="e">
        <f t="shared" si="24"/>
        <v>#N/A</v>
      </c>
      <c r="P82" s="2">
        <v>430647.18006470799</v>
      </c>
      <c r="Q82" s="21">
        <f t="shared" si="25"/>
        <v>430647.18006470799</v>
      </c>
      <c r="R82" s="2">
        <f t="shared" si="16"/>
        <v>22584944.962792486</v>
      </c>
      <c r="S82" s="2">
        <f t="shared" si="17"/>
        <v>416790.89945246279</v>
      </c>
      <c r="T82" s="2">
        <f t="shared" si="18"/>
        <v>23417.857142857159</v>
      </c>
      <c r="U82" s="2">
        <f t="shared" si="19"/>
        <v>430647.18006470799</v>
      </c>
      <c r="V82" s="2">
        <f t="shared" si="5"/>
        <v>819705.65217391308</v>
      </c>
      <c r="W82" s="2">
        <f t="shared" si="20"/>
        <v>10179.13043478271</v>
      </c>
      <c r="X82" s="2">
        <f t="shared" si="6"/>
        <v>420468.04962992528</v>
      </c>
      <c r="Y82" s="2">
        <f t="shared" si="7"/>
        <v>21765239.310618579</v>
      </c>
      <c r="Z82" s="2" t="str">
        <f t="shared" si="8"/>
        <v>HERE</v>
      </c>
      <c r="AA82" s="2">
        <f>IF(Z82="HERE",Y82,AA81+Graph!$G$1*1000)</f>
        <v>21765239.310618579</v>
      </c>
      <c r="AB82" s="2">
        <f t="shared" si="21"/>
        <v>420468.04962992668</v>
      </c>
      <c r="AC82" s="2">
        <f t="shared" si="9"/>
        <v>819705.65217391308</v>
      </c>
      <c r="AD82" s="3">
        <f t="shared" si="10"/>
        <v>21765239.310618579</v>
      </c>
      <c r="AE82" s="2">
        <f>IF(AE80&gt;=52800000,52800000,IF(AB61=Graph!G$1*1000,AE81+Graph!G$1*1000,AC82))</f>
        <v>819705.65217391308</v>
      </c>
      <c r="AF82" s="3">
        <f t="shared" si="11"/>
        <v>819705.65217391308</v>
      </c>
      <c r="AG82" s="3">
        <f t="shared" si="27"/>
        <v>12184419.550000001</v>
      </c>
      <c r="AH82" s="3" t="e">
        <f t="shared" si="3"/>
        <v>#N/A</v>
      </c>
    </row>
    <row r="83" spans="1:34" x14ac:dyDescent="0.25">
      <c r="A83" s="1">
        <v>44259</v>
      </c>
      <c r="B83" s="2">
        <f t="shared" si="0"/>
        <v>6</v>
      </c>
      <c r="C83" s="7"/>
      <c r="D83" s="2" t="e">
        <f t="shared" si="12"/>
        <v>#N/A</v>
      </c>
      <c r="E83" s="2" t="e">
        <f t="shared" si="22"/>
        <v>#N/A</v>
      </c>
      <c r="F83" s="2">
        <v>418392.12135390937</v>
      </c>
      <c r="G83" s="2">
        <f t="shared" si="26"/>
        <v>418392.12135390937</v>
      </c>
      <c r="H83" s="2">
        <f t="shared" si="13"/>
        <v>22168382.399601772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909317.14285714296</v>
      </c>
      <c r="M83" s="8" t="e">
        <f t="shared" si="28"/>
        <v>#N/A</v>
      </c>
      <c r="N83" s="21" t="e">
        <f t="shared" si="15"/>
        <v>#N/A</v>
      </c>
      <c r="O83" s="2" t="e">
        <f t="shared" si="24"/>
        <v>#N/A</v>
      </c>
      <c r="P83" s="2">
        <v>432562.07381781936</v>
      </c>
      <c r="Q83" s="21">
        <f t="shared" si="25"/>
        <v>432562.07381781936</v>
      </c>
      <c r="R83" s="2">
        <f t="shared" si="16"/>
        <v>23017507.036610305</v>
      </c>
      <c r="S83" s="2">
        <f t="shared" si="17"/>
        <v>418392.12135390937</v>
      </c>
      <c r="T83" s="2">
        <f t="shared" si="18"/>
        <v>23417.857142857159</v>
      </c>
      <c r="U83" s="2">
        <f t="shared" si="19"/>
        <v>432562.07381781936</v>
      </c>
      <c r="V83" s="2">
        <f t="shared" si="5"/>
        <v>829884.78260869568</v>
      </c>
      <c r="W83" s="2">
        <f t="shared" si="20"/>
        <v>10179.130434782594</v>
      </c>
      <c r="X83" s="2">
        <f t="shared" si="6"/>
        <v>422382.94338303676</v>
      </c>
      <c r="Y83" s="2">
        <f t="shared" si="7"/>
        <v>22187622.254001617</v>
      </c>
      <c r="Z83" s="2" t="str">
        <f t="shared" si="8"/>
        <v>HERE</v>
      </c>
      <c r="AA83" s="2">
        <f>IF(Z83="HERE",Y83,AA82+Graph!$G$1*1000)</f>
        <v>22187622.254001617</v>
      </c>
      <c r="AB83" s="2">
        <f t="shared" si="21"/>
        <v>422382.94338303804</v>
      </c>
      <c r="AC83" s="2">
        <f t="shared" si="9"/>
        <v>829884.78260869568</v>
      </c>
      <c r="AD83" s="3">
        <f t="shared" si="10"/>
        <v>22187622.254001617</v>
      </c>
      <c r="AE83" s="2">
        <f>IF(AE81&gt;=52800000,52800000,IF(AB62=Graph!G$1*1000,AE82+Graph!G$1*1000,AC83))</f>
        <v>829884.78260869568</v>
      </c>
      <c r="AF83" s="3">
        <f t="shared" si="11"/>
        <v>829884.78260869568</v>
      </c>
      <c r="AG83" s="3">
        <f t="shared" si="27"/>
        <v>12637506.299999999</v>
      </c>
      <c r="AH83" s="3" t="e">
        <f t="shared" si="3"/>
        <v>#N/A</v>
      </c>
    </row>
    <row r="84" spans="1:34" x14ac:dyDescent="0.25">
      <c r="A84" s="1">
        <v>44260</v>
      </c>
      <c r="B84" s="2">
        <f t="shared" si="0"/>
        <v>7</v>
      </c>
      <c r="C84" s="7"/>
      <c r="D84" s="2" t="e">
        <f t="shared" si="12"/>
        <v>#N/A</v>
      </c>
      <c r="E84" s="2" t="e">
        <f t="shared" si="22"/>
        <v>#N/A</v>
      </c>
      <c r="F84" s="2">
        <v>419993.34325534105</v>
      </c>
      <c r="G84" s="2">
        <f t="shared" si="26"/>
        <v>419993.34325534105</v>
      </c>
      <c r="H84" s="2">
        <f t="shared" si="13"/>
        <v>22588375.742857113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932735.00000000012</v>
      </c>
      <c r="M84" s="8" t="e">
        <f t="shared" si="28"/>
        <v>#N/A</v>
      </c>
      <c r="N84" s="21" t="e">
        <f t="shared" si="15"/>
        <v>#N/A</v>
      </c>
      <c r="O84" s="2" t="e">
        <f t="shared" si="24"/>
        <v>#N/A</v>
      </c>
      <c r="P84" s="2">
        <v>434476.96757093072</v>
      </c>
      <c r="Q84" s="21">
        <f t="shared" si="25"/>
        <v>434476.96757093072</v>
      </c>
      <c r="R84" s="2">
        <f t="shared" si="16"/>
        <v>23451984.004181236</v>
      </c>
      <c r="S84" s="2">
        <f t="shared" si="17"/>
        <v>419993.34325534105</v>
      </c>
      <c r="T84" s="2">
        <f t="shared" si="18"/>
        <v>23417.857142857159</v>
      </c>
      <c r="U84" s="2">
        <f t="shared" si="19"/>
        <v>434476.96757093072</v>
      </c>
      <c r="V84" s="2">
        <f t="shared" si="5"/>
        <v>840063.91304347827</v>
      </c>
      <c r="W84" s="2">
        <f t="shared" si="20"/>
        <v>10179.130434782594</v>
      </c>
      <c r="X84" s="2">
        <f t="shared" si="6"/>
        <v>424297.83713614813</v>
      </c>
      <c r="Y84" s="2">
        <f t="shared" si="7"/>
        <v>22611920.091137767</v>
      </c>
      <c r="Z84" s="2" t="str">
        <f t="shared" si="8"/>
        <v>HERE</v>
      </c>
      <c r="AA84" s="2">
        <f>IF(Z84="HERE",Y84,AA83+Graph!$G$1*1000)</f>
        <v>22611920.091137767</v>
      </c>
      <c r="AB84" s="2">
        <f t="shared" si="21"/>
        <v>424297.83713614941</v>
      </c>
      <c r="AC84" s="2">
        <f t="shared" si="9"/>
        <v>840063.91304347827</v>
      </c>
      <c r="AD84" s="3">
        <f t="shared" si="10"/>
        <v>22611920.091137767</v>
      </c>
      <c r="AE84" s="2">
        <f>IF(AE82&gt;=52800000,52800000,IF(AB63=Graph!G$1*1000,AE83+Graph!G$1*1000,AC84))</f>
        <v>840063.91304347827</v>
      </c>
      <c r="AF84" s="3">
        <f t="shared" si="11"/>
        <v>840063.91304347827</v>
      </c>
      <c r="AG84" s="3">
        <f t="shared" si="27"/>
        <v>13127887.75</v>
      </c>
      <c r="AH84" s="3" t="e">
        <f t="shared" si="3"/>
        <v>#N/A</v>
      </c>
    </row>
    <row r="85" spans="1:34" x14ac:dyDescent="0.25">
      <c r="A85" s="1">
        <v>44261</v>
      </c>
      <c r="B85" s="2">
        <f t="shared" si="0"/>
        <v>8</v>
      </c>
      <c r="C85" s="7"/>
      <c r="D85" s="2" t="e">
        <f t="shared" si="12"/>
        <v>#N/A</v>
      </c>
      <c r="E85" s="2" t="e">
        <f t="shared" si="22"/>
        <v>#N/A</v>
      </c>
      <c r="F85" s="2">
        <v>421594.56515678763</v>
      </c>
      <c r="G85" s="2">
        <f t="shared" si="26"/>
        <v>421594.56515678763</v>
      </c>
      <c r="H85" s="2">
        <f t="shared" si="13"/>
        <v>23009970.308013901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956152.85714285728</v>
      </c>
      <c r="M85" s="8" t="e">
        <f t="shared" si="28"/>
        <v>#N/A</v>
      </c>
      <c r="N85" s="21" t="e">
        <f t="shared" si="15"/>
        <v>#N/A</v>
      </c>
      <c r="O85" s="2" t="e">
        <f t="shared" si="24"/>
        <v>#N/A</v>
      </c>
      <c r="P85" s="2">
        <v>436391.86132404208</v>
      </c>
      <c r="Q85" s="21">
        <f t="shared" si="25"/>
        <v>436391.86132404208</v>
      </c>
      <c r="R85" s="2">
        <f t="shared" si="16"/>
        <v>23888375.865505278</v>
      </c>
      <c r="S85" s="2">
        <f t="shared" si="17"/>
        <v>421594.56515678763</v>
      </c>
      <c r="T85" s="2">
        <f t="shared" si="18"/>
        <v>23417.857142857159</v>
      </c>
      <c r="U85" s="2">
        <f t="shared" si="19"/>
        <v>436391.86132404208</v>
      </c>
      <c r="V85" s="2">
        <f t="shared" si="5"/>
        <v>850243.04347826086</v>
      </c>
      <c r="W85" s="2">
        <f t="shared" si="20"/>
        <v>10179.130434782594</v>
      </c>
      <c r="X85" s="2">
        <f t="shared" si="6"/>
        <v>426212.73088925949</v>
      </c>
      <c r="Y85" s="2">
        <f t="shared" si="7"/>
        <v>23038132.822027028</v>
      </c>
      <c r="Z85" s="2" t="str">
        <f t="shared" si="8"/>
        <v>HERE</v>
      </c>
      <c r="AA85" s="2">
        <f>IF(Z85="HERE",Y85,AA84+Graph!$G$1*1000)</f>
        <v>23038132.822027028</v>
      </c>
      <c r="AB85" s="2">
        <f t="shared" si="21"/>
        <v>426212.73088926077</v>
      </c>
      <c r="AC85" s="2">
        <f t="shared" si="9"/>
        <v>850243.04347826086</v>
      </c>
      <c r="AD85" s="3">
        <f t="shared" si="10"/>
        <v>23038132.822027028</v>
      </c>
      <c r="AE85" s="2">
        <f>IF(AE83&gt;=52800000,52800000,IF(AB64=Graph!G$1*1000,AE84+Graph!G$1*1000,AC85))</f>
        <v>850243.04347826086</v>
      </c>
      <c r="AF85" s="3">
        <f t="shared" si="11"/>
        <v>850243.04347826086</v>
      </c>
      <c r="AG85" s="3">
        <f t="shared" si="27"/>
        <v>13582855.85</v>
      </c>
      <c r="AH85" s="3" t="e">
        <f t="shared" si="3"/>
        <v>#N/A</v>
      </c>
    </row>
    <row r="86" spans="1:34" x14ac:dyDescent="0.25">
      <c r="A86" s="1">
        <v>44262</v>
      </c>
      <c r="B86" s="2">
        <f t="shared" si="0"/>
        <v>9</v>
      </c>
      <c r="C86" s="7"/>
      <c r="D86" s="2" t="e">
        <f t="shared" si="12"/>
        <v>#N/A</v>
      </c>
      <c r="E86" s="2" t="e">
        <f t="shared" si="22"/>
        <v>#N/A</v>
      </c>
      <c r="F86" s="2">
        <v>423195.78705823421</v>
      </c>
      <c r="G86" s="2">
        <f t="shared" si="26"/>
        <v>423195.78705823421</v>
      </c>
      <c r="H86" s="2">
        <f t="shared" si="13"/>
        <v>23433166.095072135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979570.71428571444</v>
      </c>
      <c r="M86" s="8" t="e">
        <f t="shared" si="28"/>
        <v>#N/A</v>
      </c>
      <c r="N86" s="21" t="e">
        <f t="shared" si="15"/>
        <v>#N/A</v>
      </c>
      <c r="O86" s="2" t="e">
        <f t="shared" si="24"/>
        <v>#N/A</v>
      </c>
      <c r="P86" s="2">
        <v>438306.75507715344</v>
      </c>
      <c r="Q86" s="21">
        <f t="shared" si="25"/>
        <v>438306.75507715344</v>
      </c>
      <c r="R86" s="2">
        <f t="shared" si="16"/>
        <v>24326682.620582432</v>
      </c>
      <c r="S86" s="2">
        <f t="shared" si="17"/>
        <v>423195.78705823421</v>
      </c>
      <c r="T86" s="2">
        <f t="shared" si="18"/>
        <v>23417.857142857159</v>
      </c>
      <c r="U86" s="2">
        <f t="shared" si="19"/>
        <v>438306.75507715344</v>
      </c>
      <c r="V86" s="2">
        <f t="shared" si="5"/>
        <v>860422.17391304346</v>
      </c>
      <c r="W86" s="2">
        <f t="shared" si="20"/>
        <v>10179.130434782594</v>
      </c>
      <c r="X86" s="2">
        <f t="shared" si="6"/>
        <v>428127.62464237085</v>
      </c>
      <c r="Y86" s="2">
        <f t="shared" si="7"/>
        <v>23466260.4466694</v>
      </c>
      <c r="Z86" s="2" t="str">
        <f t="shared" si="8"/>
        <v>HERE</v>
      </c>
      <c r="AA86" s="2">
        <f>IF(Z86="HERE",Y86,AA85+Graph!$G$1*1000)</f>
        <v>23466260.4466694</v>
      </c>
      <c r="AB86" s="2">
        <f t="shared" si="21"/>
        <v>428127.62464237213</v>
      </c>
      <c r="AC86" s="2">
        <f t="shared" si="9"/>
        <v>860422.17391304346</v>
      </c>
      <c r="AD86" s="3">
        <f t="shared" si="10"/>
        <v>23466260.4466694</v>
      </c>
      <c r="AE86" s="2">
        <f>IF(AE84&gt;=52800000,52800000,IF(AB65=Graph!G$1*1000,AE85+Graph!G$1*1000,AC86))</f>
        <v>860422.17391304346</v>
      </c>
      <c r="AF86" s="3">
        <f t="shared" si="11"/>
        <v>860422.17391304346</v>
      </c>
      <c r="AG86" s="3">
        <f t="shared" si="27"/>
        <v>13797117.4</v>
      </c>
      <c r="AH86" s="3" t="e">
        <f t="shared" si="3"/>
        <v>#N/A</v>
      </c>
    </row>
    <row r="87" spans="1:34" x14ac:dyDescent="0.25">
      <c r="A87" s="1">
        <v>44263</v>
      </c>
      <c r="B87" s="2">
        <f t="shared" si="0"/>
        <v>10</v>
      </c>
      <c r="C87" s="7"/>
      <c r="D87" s="2" t="e">
        <f t="shared" si="12"/>
        <v>#N/A</v>
      </c>
      <c r="E87" s="2" t="e">
        <f t="shared" si="22"/>
        <v>#N/A</v>
      </c>
      <c r="F87" s="2">
        <v>424797.0089596808</v>
      </c>
      <c r="G87" s="2">
        <f t="shared" si="26"/>
        <v>424797.0089596808</v>
      </c>
      <c r="H87" s="2">
        <f t="shared" si="13"/>
        <v>23857963.104031816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1002988.5714285716</v>
      </c>
      <c r="M87" s="8" t="e">
        <f t="shared" si="28"/>
        <v>#N/A</v>
      </c>
      <c r="N87" s="21" t="e">
        <f t="shared" si="15"/>
        <v>#N/A</v>
      </c>
      <c r="O87" s="2" t="e">
        <f t="shared" si="24"/>
        <v>#N/A</v>
      </c>
      <c r="P87" s="2">
        <v>440221.64883026481</v>
      </c>
      <c r="Q87" s="21">
        <f t="shared" si="25"/>
        <v>440221.64883026481</v>
      </c>
      <c r="R87" s="2">
        <f t="shared" si="16"/>
        <v>24766904.269412696</v>
      </c>
      <c r="S87" s="2">
        <f t="shared" si="17"/>
        <v>424797.0089596808</v>
      </c>
      <c r="T87" s="2">
        <f t="shared" si="18"/>
        <v>23417.857142857159</v>
      </c>
      <c r="U87" s="2">
        <f t="shared" si="19"/>
        <v>440221.64883026481</v>
      </c>
      <c r="V87" s="2">
        <f t="shared" si="5"/>
        <v>870601.30434782605</v>
      </c>
      <c r="W87" s="2">
        <f t="shared" si="20"/>
        <v>10179.130434782594</v>
      </c>
      <c r="X87" s="2">
        <f t="shared" si="6"/>
        <v>430042.51839548221</v>
      </c>
      <c r="Y87" s="2">
        <f t="shared" si="7"/>
        <v>23896302.965064883</v>
      </c>
      <c r="Z87" s="2" t="str">
        <f t="shared" si="8"/>
        <v>HERE</v>
      </c>
      <c r="AA87" s="2">
        <f>IF(Z87="HERE",Y87,AA86+Graph!$G$1*1000)</f>
        <v>23896302.965064883</v>
      </c>
      <c r="AB87" s="2">
        <f t="shared" si="21"/>
        <v>430042.51839548349</v>
      </c>
      <c r="AC87" s="2">
        <f t="shared" si="9"/>
        <v>870601.30434782605</v>
      </c>
      <c r="AD87" s="3">
        <f t="shared" si="10"/>
        <v>23896302.965064883</v>
      </c>
      <c r="AE87" s="2">
        <f>IF(AE85&gt;=52800000,52800000,IF(AB66=Graph!G$1*1000,AE86+Graph!G$1*1000,AC87))</f>
        <v>870601.30434782605</v>
      </c>
      <c r="AF87" s="3">
        <f t="shared" si="11"/>
        <v>870601.30434782605</v>
      </c>
      <c r="AG87" s="3">
        <f t="shared" si="27"/>
        <v>14045827.050000001</v>
      </c>
      <c r="AH87" s="3" t="e">
        <f t="shared" si="3"/>
        <v>#N/A</v>
      </c>
    </row>
    <row r="88" spans="1:34" x14ac:dyDescent="0.25">
      <c r="A88" s="1">
        <v>44264</v>
      </c>
      <c r="B88" s="2">
        <f t="shared" si="0"/>
        <v>11</v>
      </c>
      <c r="C88" s="7"/>
      <c r="D88" s="2" t="e">
        <f t="shared" si="12"/>
        <v>#N/A</v>
      </c>
      <c r="E88" s="2" t="e">
        <f t="shared" si="22"/>
        <v>#N/A</v>
      </c>
      <c r="F88" s="2">
        <v>426398.23086112738</v>
      </c>
      <c r="G88" s="2">
        <f t="shared" si="26"/>
        <v>426398.23086112738</v>
      </c>
      <c r="H88" s="2">
        <f t="shared" si="13"/>
        <v>24284361.334892944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1026406.4285714288</v>
      </c>
      <c r="M88" s="8" t="e">
        <f t="shared" si="28"/>
        <v>#N/A</v>
      </c>
      <c r="N88" s="21" t="e">
        <f t="shared" si="15"/>
        <v>#N/A</v>
      </c>
      <c r="O88" s="2" t="e">
        <f t="shared" si="24"/>
        <v>#N/A</v>
      </c>
      <c r="P88" s="2">
        <v>442136.54258337617</v>
      </c>
      <c r="Q88" s="21">
        <f t="shared" si="25"/>
        <v>442136.54258337617</v>
      </c>
      <c r="R88" s="2">
        <f t="shared" si="16"/>
        <v>25209040.811996073</v>
      </c>
      <c r="S88" s="2">
        <f t="shared" si="17"/>
        <v>426398.23086112738</v>
      </c>
      <c r="T88" s="2">
        <f t="shared" si="18"/>
        <v>23417.857142857159</v>
      </c>
      <c r="U88" s="2">
        <f t="shared" si="19"/>
        <v>442136.54258337617</v>
      </c>
      <c r="V88" s="2">
        <f t="shared" si="5"/>
        <v>880780.43478260865</v>
      </c>
      <c r="W88" s="2">
        <f t="shared" si="20"/>
        <v>10179.130434782594</v>
      </c>
      <c r="X88" s="2">
        <f t="shared" si="6"/>
        <v>431957.41214859358</v>
      </c>
      <c r="Y88" s="2">
        <f t="shared" si="7"/>
        <v>24328260.377213478</v>
      </c>
      <c r="Z88" s="2" t="str">
        <f t="shared" si="8"/>
        <v>HERE</v>
      </c>
      <c r="AA88" s="2">
        <f>IF(Z88="HERE",Y88,AA87+Graph!$G$1*1000)</f>
        <v>24328260.377213478</v>
      </c>
      <c r="AB88" s="2">
        <f t="shared" si="21"/>
        <v>431957.41214859486</v>
      </c>
      <c r="AC88" s="2">
        <f t="shared" si="9"/>
        <v>880780.43478260865</v>
      </c>
      <c r="AD88" s="3">
        <f t="shared" si="10"/>
        <v>24328260.377213478</v>
      </c>
      <c r="AE88" s="2">
        <f>IF(AE86&gt;=52800000,52800000,IF(AB67=Graph!G$1*1000,AE87+Graph!G$1*1000,AC88))</f>
        <v>880780.43478260865</v>
      </c>
      <c r="AF88" s="3">
        <f t="shared" si="11"/>
        <v>880780.43478260865</v>
      </c>
      <c r="AG88" s="3">
        <f t="shared" si="27"/>
        <v>14374803.65</v>
      </c>
      <c r="AH88" s="3" t="e">
        <f t="shared" si="3"/>
        <v>#N/A</v>
      </c>
    </row>
    <row r="89" spans="1:34" x14ac:dyDescent="0.25">
      <c r="A89" s="1">
        <v>44265</v>
      </c>
      <c r="B89" s="2">
        <f t="shared" si="0"/>
        <v>12</v>
      </c>
      <c r="C89" s="7"/>
      <c r="D89" s="2" t="e">
        <f t="shared" si="12"/>
        <v>#N/A</v>
      </c>
      <c r="E89" s="2" t="e">
        <f t="shared" si="22"/>
        <v>#N/A</v>
      </c>
      <c r="F89" s="2">
        <v>427999.45276255906</v>
      </c>
      <c r="G89" s="2">
        <f t="shared" si="26"/>
        <v>426582.14285714284</v>
      </c>
      <c r="H89" s="2">
        <f t="shared" si="13"/>
        <v>24710943.477750085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1049824.2857142859</v>
      </c>
      <c r="M89" s="8" t="e">
        <f t="shared" si="28"/>
        <v>#N/A</v>
      </c>
      <c r="N89" s="21" t="e">
        <f t="shared" si="15"/>
        <v>#N/A</v>
      </c>
      <c r="O89" s="2" t="e">
        <f t="shared" si="24"/>
        <v>#N/A</v>
      </c>
      <c r="P89" s="2">
        <v>444051.43633648753</v>
      </c>
      <c r="Q89" s="21">
        <f t="shared" si="25"/>
        <v>444051.43633648753</v>
      </c>
      <c r="R89" s="2">
        <f t="shared" si="16"/>
        <v>25653092.24833256</v>
      </c>
      <c r="S89" s="2">
        <f t="shared" si="17"/>
        <v>426582.14285714179</v>
      </c>
      <c r="T89" s="2">
        <f t="shared" si="18"/>
        <v>23417.857142857159</v>
      </c>
      <c r="U89" s="2">
        <f t="shared" si="19"/>
        <v>444051.43633648753</v>
      </c>
      <c r="V89" s="2">
        <f t="shared" si="5"/>
        <v>890959.56521739135</v>
      </c>
      <c r="W89" s="2">
        <f t="shared" si="20"/>
        <v>10179.13043478271</v>
      </c>
      <c r="X89" s="2">
        <f t="shared" si="6"/>
        <v>433872.30590170482</v>
      </c>
      <c r="Y89" s="2">
        <f t="shared" si="7"/>
        <v>24762132.683115184</v>
      </c>
      <c r="Z89" s="2" t="str">
        <f t="shared" si="8"/>
        <v>HERE</v>
      </c>
      <c r="AA89" s="2">
        <f>IF(Z89="HERE",Y89,AA88+Graph!$G$1*1000)</f>
        <v>24762132.683115184</v>
      </c>
      <c r="AB89" s="2">
        <f t="shared" si="21"/>
        <v>433872.30590170622</v>
      </c>
      <c r="AC89" s="2">
        <f t="shared" si="9"/>
        <v>890959.56521739135</v>
      </c>
      <c r="AD89" s="3">
        <f t="shared" si="10"/>
        <v>24762132.683115184</v>
      </c>
      <c r="AE89" s="2">
        <f>IF(AE87&gt;=52800000,52800000,IF(AB68=Graph!G$1*1000,AE88+Graph!G$1*1000,AC89))</f>
        <v>890959.56521739135</v>
      </c>
      <c r="AF89" s="3">
        <f t="shared" si="11"/>
        <v>890959.56521739135</v>
      </c>
      <c r="AG89" s="3">
        <f t="shared" si="27"/>
        <v>14809460</v>
      </c>
      <c r="AH89" s="3" t="e">
        <f t="shared" si="3"/>
        <v>#N/A</v>
      </c>
    </row>
    <row r="90" spans="1:34" x14ac:dyDescent="0.25">
      <c r="A90" s="1">
        <v>44266</v>
      </c>
      <c r="B90" s="2">
        <f t="shared" si="0"/>
        <v>13</v>
      </c>
      <c r="C90" s="7"/>
      <c r="D90" s="2" t="e">
        <f t="shared" si="12"/>
        <v>#N/A</v>
      </c>
      <c r="E90" s="2" t="e">
        <f t="shared" si="22"/>
        <v>#N/A</v>
      </c>
      <c r="F90" s="2">
        <v>429600.67466400564</v>
      </c>
      <c r="G90" s="2">
        <f t="shared" si="26"/>
        <v>426582.14285714284</v>
      </c>
      <c r="H90" s="2">
        <f t="shared" si="13"/>
        <v>25137525.620607227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1073242.142857143</v>
      </c>
      <c r="M90" s="8" t="e">
        <f t="shared" si="28"/>
        <v>#N/A</v>
      </c>
      <c r="N90" s="21" t="e">
        <f t="shared" si="15"/>
        <v>#N/A</v>
      </c>
      <c r="O90" s="2" t="e">
        <f t="shared" si="24"/>
        <v>#N/A</v>
      </c>
      <c r="P90" s="2">
        <v>445966.33008959889</v>
      </c>
      <c r="Q90" s="21">
        <f t="shared" si="25"/>
        <v>445966.33008959889</v>
      </c>
      <c r="R90" s="2">
        <f t="shared" si="16"/>
        <v>26099058.578422159</v>
      </c>
      <c r="S90" s="2">
        <f t="shared" si="17"/>
        <v>426582.14285714179</v>
      </c>
      <c r="T90" s="2">
        <f t="shared" si="18"/>
        <v>23417.857142857043</v>
      </c>
      <c r="U90" s="2">
        <f t="shared" si="19"/>
        <v>445966.33008959889</v>
      </c>
      <c r="V90" s="2">
        <f t="shared" si="5"/>
        <v>901138.69565217383</v>
      </c>
      <c r="W90" s="2">
        <f t="shared" si="20"/>
        <v>10179.130434782477</v>
      </c>
      <c r="X90" s="2">
        <f t="shared" si="6"/>
        <v>435787.19965481642</v>
      </c>
      <c r="Y90" s="2">
        <f t="shared" si="7"/>
        <v>25197919.882770002</v>
      </c>
      <c r="Z90" s="2" t="str">
        <f t="shared" si="8"/>
        <v>HERE</v>
      </c>
      <c r="AA90" s="2">
        <f>IF(Z90="HERE",Y90,AA89+Graph!$G$1*1000)</f>
        <v>25197919.882770002</v>
      </c>
      <c r="AB90" s="2">
        <f t="shared" si="21"/>
        <v>435787.19965481758</v>
      </c>
      <c r="AC90" s="2">
        <f t="shared" si="9"/>
        <v>901138.69565217383</v>
      </c>
      <c r="AD90" s="3">
        <f t="shared" si="10"/>
        <v>25197919.882770002</v>
      </c>
      <c r="AE90" s="2">
        <f>IF(AE88&gt;=52800000,52800000,IF(AB69=Graph!G$1*1000,AE89+Graph!G$1*1000,AC90))</f>
        <v>901138.69565217383</v>
      </c>
      <c r="AF90" s="3">
        <f t="shared" si="11"/>
        <v>901138.69565217383</v>
      </c>
      <c r="AG90" s="3">
        <f t="shared" si="27"/>
        <v>15217461.950000001</v>
      </c>
      <c r="AH90" s="3" t="e">
        <f t="shared" si="3"/>
        <v>#N/A</v>
      </c>
    </row>
    <row r="91" spans="1:34" x14ac:dyDescent="0.25">
      <c r="A91" s="1">
        <v>44267</v>
      </c>
      <c r="B91" s="2">
        <f t="shared" si="0"/>
        <v>14</v>
      </c>
      <c r="C91" s="7"/>
      <c r="D91" s="2" t="e">
        <f t="shared" si="12"/>
        <v>#N/A</v>
      </c>
      <c r="E91" s="2" t="e">
        <f t="shared" si="22"/>
        <v>#N/A</v>
      </c>
      <c r="F91" s="2">
        <v>431201.89656545222</v>
      </c>
      <c r="G91" s="2">
        <f t="shared" si="26"/>
        <v>426582.14285714284</v>
      </c>
      <c r="H91" s="2">
        <f t="shared" si="13"/>
        <v>25564107.763464369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1096660</v>
      </c>
      <c r="M91" s="8" t="e">
        <f t="shared" si="28"/>
        <v>#N/A</v>
      </c>
      <c r="N91" s="21" t="e">
        <f t="shared" si="15"/>
        <v>#N/A</v>
      </c>
      <c r="O91" s="2" t="e">
        <f t="shared" si="24"/>
        <v>#N/A</v>
      </c>
      <c r="P91" s="2">
        <v>447881.22384271026</v>
      </c>
      <c r="Q91" s="21">
        <f t="shared" si="25"/>
        <v>447881.22384271026</v>
      </c>
      <c r="R91" s="2">
        <f t="shared" si="16"/>
        <v>26546939.802264869</v>
      </c>
      <c r="S91" s="2">
        <f t="shared" si="17"/>
        <v>426582.14285714179</v>
      </c>
      <c r="T91" s="2">
        <f t="shared" si="18"/>
        <v>23417.857142857043</v>
      </c>
      <c r="U91" s="2">
        <f t="shared" si="19"/>
        <v>447881.22384271026</v>
      </c>
      <c r="V91" s="2">
        <f t="shared" si="5"/>
        <v>911317.82608695654</v>
      </c>
      <c r="W91" s="2">
        <f t="shared" si="20"/>
        <v>10179.13043478271</v>
      </c>
      <c r="X91" s="2">
        <f t="shared" si="6"/>
        <v>437702.09340792755</v>
      </c>
      <c r="Y91" s="2">
        <f t="shared" si="7"/>
        <v>25635621.976177931</v>
      </c>
      <c r="Z91" s="2" t="str">
        <f t="shared" si="8"/>
        <v>HERE</v>
      </c>
      <c r="AA91" s="2">
        <f>IF(Z91="HERE",Y91,AA90+Graph!$G$1*1000)</f>
        <v>25635621.976177931</v>
      </c>
      <c r="AB91" s="2">
        <f t="shared" si="21"/>
        <v>437702.09340792894</v>
      </c>
      <c r="AC91" s="2">
        <f t="shared" si="9"/>
        <v>911317.82608695654</v>
      </c>
      <c r="AD91" s="3">
        <f t="shared" si="10"/>
        <v>25635621.976177931</v>
      </c>
      <c r="AE91" s="2">
        <f>IF(AE89&gt;=52800000,52800000,IF(AB70=Graph!G$1*1000,AE90+Graph!G$1*1000,AC91))</f>
        <v>911317.82608695654</v>
      </c>
      <c r="AF91" s="3">
        <f t="shared" si="11"/>
        <v>911317.82608695654</v>
      </c>
      <c r="AG91" s="3">
        <f t="shared" si="27"/>
        <v>15552942.050000001</v>
      </c>
      <c r="AH91" s="3" t="e">
        <f t="shared" si="3"/>
        <v>#N/A</v>
      </c>
    </row>
    <row r="92" spans="1:34" x14ac:dyDescent="0.25">
      <c r="A92" s="1">
        <v>44268</v>
      </c>
      <c r="B92" s="2">
        <f t="shared" si="0"/>
        <v>15</v>
      </c>
      <c r="C92" s="7"/>
      <c r="D92" s="2" t="e">
        <f t="shared" si="12"/>
        <v>#N/A</v>
      </c>
      <c r="E92" s="2" t="e">
        <f t="shared" si="22"/>
        <v>#N/A</v>
      </c>
      <c r="F92" s="2">
        <v>432803.1184668988</v>
      </c>
      <c r="G92" s="2">
        <f t="shared" si="26"/>
        <v>426582.14285714284</v>
      </c>
      <c r="H92" s="2">
        <f t="shared" si="13"/>
        <v>25990689.906321511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1120077.857142857</v>
      </c>
      <c r="M92" s="8" t="e">
        <f t="shared" si="28"/>
        <v>#N/A</v>
      </c>
      <c r="N92" s="21" t="e">
        <f t="shared" si="15"/>
        <v>#N/A</v>
      </c>
      <c r="O92" s="2" t="e">
        <f t="shared" si="24"/>
        <v>#N/A</v>
      </c>
      <c r="P92" s="2">
        <v>449796.11759582162</v>
      </c>
      <c r="Q92" s="21">
        <f t="shared" si="25"/>
        <v>449796.11759582162</v>
      </c>
      <c r="R92" s="2">
        <f t="shared" si="16"/>
        <v>26996735.919860691</v>
      </c>
      <c r="S92" s="2">
        <f t="shared" si="17"/>
        <v>426582.14285714179</v>
      </c>
      <c r="T92" s="2">
        <f t="shared" si="18"/>
        <v>23417.857142857043</v>
      </c>
      <c r="U92" s="2">
        <f t="shared" si="19"/>
        <v>449796.11759582162</v>
      </c>
      <c r="V92" s="2">
        <f t="shared" si="5"/>
        <v>921496.95652173914</v>
      </c>
      <c r="W92" s="2">
        <f t="shared" si="20"/>
        <v>10179.130434782594</v>
      </c>
      <c r="X92" s="2">
        <f t="shared" si="6"/>
        <v>439616.98716103903</v>
      </c>
      <c r="Y92" s="2">
        <f t="shared" si="7"/>
        <v>26075238.963338971</v>
      </c>
      <c r="Z92" s="2" t="str">
        <f t="shared" si="8"/>
        <v>HERE</v>
      </c>
      <c r="AA92" s="2">
        <f>IF(Z92="HERE",Y92,AA91+Graph!$G$1*1000)</f>
        <v>26075238.963338971</v>
      </c>
      <c r="AB92" s="2">
        <f t="shared" si="21"/>
        <v>439616.98716104031</v>
      </c>
      <c r="AC92" s="2">
        <f t="shared" si="9"/>
        <v>921496.95652173914</v>
      </c>
      <c r="AD92" s="3">
        <f t="shared" si="10"/>
        <v>26075238.963338971</v>
      </c>
      <c r="AE92" s="2">
        <f>IF(AE90&gt;=52800000,52800000,IF(AB71=Graph!G$1*1000,AE91+Graph!G$1*1000,AC92))</f>
        <v>921496.95652173914</v>
      </c>
      <c r="AF92" s="3">
        <f t="shared" si="11"/>
        <v>921496.95652173914</v>
      </c>
      <c r="AG92" s="3">
        <f t="shared" si="27"/>
        <v>15854666.300000001</v>
      </c>
      <c r="AH92" s="3" t="e">
        <f t="shared" si="3"/>
        <v>#N/A</v>
      </c>
    </row>
    <row r="93" spans="1:34" x14ac:dyDescent="0.25">
      <c r="A93" s="1">
        <v>44269</v>
      </c>
      <c r="B93" s="2">
        <f t="shared" si="0"/>
        <v>16</v>
      </c>
      <c r="C93" s="7"/>
      <c r="D93" s="2" t="e">
        <f t="shared" si="12"/>
        <v>#N/A</v>
      </c>
      <c r="E93" s="2" t="e">
        <f t="shared" si="22"/>
        <v>#N/A</v>
      </c>
      <c r="F93" s="2">
        <v>434404.34036834538</v>
      </c>
      <c r="G93" s="2">
        <f t="shared" si="26"/>
        <v>426582.14285714284</v>
      </c>
      <c r="H93" s="2">
        <f t="shared" si="13"/>
        <v>26417272.049178652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1143495.7142857141</v>
      </c>
      <c r="M93" s="8" t="e">
        <f t="shared" si="28"/>
        <v>#N/A</v>
      </c>
      <c r="N93" s="21" t="e">
        <f t="shared" si="15"/>
        <v>#N/A</v>
      </c>
      <c r="O93" s="2" t="e">
        <f t="shared" si="24"/>
        <v>#N/A</v>
      </c>
      <c r="P93" s="2">
        <v>451711.01134893298</v>
      </c>
      <c r="Q93" s="21">
        <f t="shared" si="25"/>
        <v>450000</v>
      </c>
      <c r="R93" s="2">
        <f t="shared" si="16"/>
        <v>27446735.919860691</v>
      </c>
      <c r="S93" s="2">
        <f t="shared" si="17"/>
        <v>426582.14285714179</v>
      </c>
      <c r="T93" s="2">
        <f t="shared" si="18"/>
        <v>23417.857142857043</v>
      </c>
      <c r="U93" s="2">
        <f t="shared" si="19"/>
        <v>450000</v>
      </c>
      <c r="V93" s="2">
        <f t="shared" si="5"/>
        <v>931676.08695652173</v>
      </c>
      <c r="W93" s="2">
        <f t="shared" si="20"/>
        <v>10179.130434782594</v>
      </c>
      <c r="X93" s="2">
        <f t="shared" si="6"/>
        <v>439820.86956521741</v>
      </c>
      <c r="Y93" s="2">
        <f t="shared" si="7"/>
        <v>26515059.83290419</v>
      </c>
      <c r="Z93" s="2" t="str">
        <f t="shared" si="8"/>
        <v>HERE</v>
      </c>
      <c r="AA93" s="2">
        <f>IF(Z93="HERE",Y93,AA92+Graph!$G$1*1000)</f>
        <v>26515059.83290419</v>
      </c>
      <c r="AB93" s="2">
        <f t="shared" si="21"/>
        <v>439820.86956521869</v>
      </c>
      <c r="AC93" s="2">
        <f t="shared" si="9"/>
        <v>931676.08695652173</v>
      </c>
      <c r="AD93" s="3">
        <f t="shared" si="10"/>
        <v>26515059.83290419</v>
      </c>
      <c r="AE93" s="2">
        <f>IF(AE91&gt;=52800000,52800000,IF(AB72=Graph!G$1*1000,AE92+Graph!G$1*1000,AC93))</f>
        <v>931676.08695652173</v>
      </c>
      <c r="AF93" s="3">
        <f t="shared" si="11"/>
        <v>931676.08695652173</v>
      </c>
      <c r="AG93" s="3">
        <f t="shared" si="27"/>
        <v>15982672.25</v>
      </c>
      <c r="AH93" s="3" t="e">
        <f t="shared" si="3"/>
        <v>#N/A</v>
      </c>
    </row>
    <row r="94" spans="1:34" x14ac:dyDescent="0.25">
      <c r="A94" s="1">
        <v>44270</v>
      </c>
      <c r="B94" s="2">
        <f t="shared" si="0"/>
        <v>17</v>
      </c>
      <c r="C94" s="7"/>
      <c r="D94" s="2" t="e">
        <f t="shared" si="12"/>
        <v>#N/A</v>
      </c>
      <c r="E94" s="2" t="e">
        <f t="shared" si="22"/>
        <v>#N/A</v>
      </c>
      <c r="F94" s="2">
        <v>436005.56226977706</v>
      </c>
      <c r="G94" s="2">
        <f t="shared" si="26"/>
        <v>426582.14285714284</v>
      </c>
      <c r="H94" s="2">
        <f t="shared" si="13"/>
        <v>26843854.192035794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1166913.5714285711</v>
      </c>
      <c r="M94" s="8" t="e">
        <f t="shared" si="28"/>
        <v>#N/A</v>
      </c>
      <c r="N94" s="21" t="e">
        <f t="shared" si="15"/>
        <v>#N/A</v>
      </c>
      <c r="O94" s="2" t="e">
        <f t="shared" si="24"/>
        <v>#N/A</v>
      </c>
      <c r="P94" s="2">
        <v>453625.90510204434</v>
      </c>
      <c r="Q94" s="21">
        <f t="shared" si="25"/>
        <v>450000</v>
      </c>
      <c r="R94" s="2">
        <f t="shared" si="16"/>
        <v>27896735.919860691</v>
      </c>
      <c r="S94" s="2">
        <f t="shared" si="17"/>
        <v>426582.14285714179</v>
      </c>
      <c r="T94" s="2">
        <f t="shared" si="18"/>
        <v>23417.857142857043</v>
      </c>
      <c r="U94" s="2">
        <f t="shared" si="19"/>
        <v>450000</v>
      </c>
      <c r="V94" s="2">
        <f t="shared" si="5"/>
        <v>941855.21739130432</v>
      </c>
      <c r="W94" s="2">
        <f t="shared" si="20"/>
        <v>10179.130434782594</v>
      </c>
      <c r="X94" s="2">
        <f t="shared" si="6"/>
        <v>439820.86956521741</v>
      </c>
      <c r="Y94" s="2">
        <f t="shared" si="7"/>
        <v>26954880.702469409</v>
      </c>
      <c r="Z94" s="2" t="str">
        <f t="shared" si="8"/>
        <v>HERE</v>
      </c>
      <c r="AA94" s="2">
        <f>IF(Z94="HERE",Y94,AA93+Graph!$G$1*1000)</f>
        <v>26954880.702469409</v>
      </c>
      <c r="AB94" s="2">
        <f t="shared" si="21"/>
        <v>439820.86956521869</v>
      </c>
      <c r="AC94" s="2">
        <f t="shared" si="9"/>
        <v>941855.21739130432</v>
      </c>
      <c r="AD94" s="3">
        <f t="shared" si="10"/>
        <v>26954880.702469409</v>
      </c>
      <c r="AE94" s="2">
        <f>IF(AE92&gt;=52800000,52800000,IF(AB73=Graph!G$1*1000,AE93+Graph!G$1*1000,AC94))</f>
        <v>941855.21739130432</v>
      </c>
      <c r="AF94" s="3">
        <f t="shared" si="11"/>
        <v>941855.21739130432</v>
      </c>
      <c r="AG94" s="3">
        <f t="shared" si="27"/>
        <v>16156702.300000001</v>
      </c>
      <c r="AH94" s="3" t="e">
        <f t="shared" si="3"/>
        <v>#N/A</v>
      </c>
    </row>
    <row r="95" spans="1:34" x14ac:dyDescent="0.25">
      <c r="A95" s="1">
        <v>44271</v>
      </c>
      <c r="B95" s="2">
        <f t="shared" si="0"/>
        <v>18</v>
      </c>
      <c r="C95" s="7"/>
      <c r="D95" s="2" t="e">
        <f t="shared" si="12"/>
        <v>#N/A</v>
      </c>
      <c r="E95" s="2" t="e">
        <f t="shared" si="22"/>
        <v>#N/A</v>
      </c>
      <c r="F95" s="2">
        <v>437606.78417122364</v>
      </c>
      <c r="G95" s="2">
        <f t="shared" si="26"/>
        <v>426582.14285714284</v>
      </c>
      <c r="H95" s="2">
        <f t="shared" si="13"/>
        <v>27270436.334892936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1190331.4285714282</v>
      </c>
      <c r="M95" s="8" t="e">
        <f t="shared" si="28"/>
        <v>#N/A</v>
      </c>
      <c r="N95" s="21" t="e">
        <f t="shared" si="15"/>
        <v>#N/A</v>
      </c>
      <c r="O95" s="2" t="e">
        <f t="shared" si="24"/>
        <v>#N/A</v>
      </c>
      <c r="P95" s="2">
        <v>455540.79885515571</v>
      </c>
      <c r="Q95" s="21">
        <f t="shared" si="25"/>
        <v>450000</v>
      </c>
      <c r="R95" s="2">
        <f t="shared" si="16"/>
        <v>28346735.919860691</v>
      </c>
      <c r="S95" s="2">
        <f t="shared" si="17"/>
        <v>426582.14285714179</v>
      </c>
      <c r="T95" s="2">
        <f t="shared" si="18"/>
        <v>23417.857142857043</v>
      </c>
      <c r="U95" s="2">
        <f t="shared" si="19"/>
        <v>450000</v>
      </c>
      <c r="V95" s="2">
        <f t="shared" si="5"/>
        <v>952034.34782608692</v>
      </c>
      <c r="W95" s="2">
        <f t="shared" si="20"/>
        <v>10179.130434782594</v>
      </c>
      <c r="X95" s="2">
        <f t="shared" si="6"/>
        <v>439820.86956521741</v>
      </c>
      <c r="Y95" s="2">
        <f t="shared" ref="Y95:Y158" si="29">IF(COUNT($C96)=0,IF(COUNT($C95)=1,C95,SUM(Y94+X95)),C95)</f>
        <v>27394701.572034627</v>
      </c>
      <c r="Z95" s="2" t="str">
        <f t="shared" si="8"/>
        <v>HERE</v>
      </c>
      <c r="AA95" s="2">
        <f>IF(Z95="HERE",Y95,AA94+Graph!$G$1*1000)</f>
        <v>27394701.572034627</v>
      </c>
      <c r="AB95" s="2">
        <f t="shared" si="21"/>
        <v>439820.86956521869</v>
      </c>
      <c r="AC95" s="2">
        <f t="shared" ref="AC95:AC158" si="30">IF(Z96="HERE",V95,AC94)</f>
        <v>952034.34782608692</v>
      </c>
      <c r="AD95" s="3">
        <f t="shared" si="10"/>
        <v>27394701.572034627</v>
      </c>
      <c r="AE95" s="2">
        <f>IF(AE93&gt;=52800000,52800000,IF(AB74=Graph!G$1*1000,AE94+Graph!G$1*1000,AC95))</f>
        <v>952034.34782608692</v>
      </c>
      <c r="AF95" s="3">
        <f t="shared" si="11"/>
        <v>952034.34782608692</v>
      </c>
      <c r="AG95" s="3">
        <f t="shared" si="27"/>
        <v>16452040.950000001</v>
      </c>
      <c r="AH95" s="3" t="e">
        <f t="shared" si="3"/>
        <v>#N/A</v>
      </c>
    </row>
    <row r="96" spans="1:34" x14ac:dyDescent="0.25">
      <c r="A96" s="1">
        <v>44272</v>
      </c>
      <c r="B96" s="2">
        <f t="shared" si="0"/>
        <v>19</v>
      </c>
      <c r="C96" s="7"/>
      <c r="D96" s="2" t="e">
        <f t="shared" si="12"/>
        <v>#N/A</v>
      </c>
      <c r="E96" s="2" t="e">
        <f t="shared" si="22"/>
        <v>#N/A</v>
      </c>
      <c r="F96" s="2">
        <v>439208.00607267022</v>
      </c>
      <c r="G96" s="2">
        <f t="shared" si="26"/>
        <v>426582.14285714284</v>
      </c>
      <c r="H96" s="2">
        <f t="shared" ref="H96:H159" si="31">IF(COUNT($C97)=0,IF(COUNT($C96)=1,C96,SUM(H95+G96)),C96)</f>
        <v>27697018.477750078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1213749.2857142852</v>
      </c>
      <c r="M96" s="8" t="e">
        <f t="shared" si="28"/>
        <v>#N/A</v>
      </c>
      <c r="N96" s="21" t="e">
        <f t="shared" si="15"/>
        <v>#N/A</v>
      </c>
      <c r="O96" s="2" t="e">
        <f t="shared" si="24"/>
        <v>#N/A</v>
      </c>
      <c r="P96" s="2">
        <v>457455.69260826707</v>
      </c>
      <c r="Q96" s="21">
        <f t="shared" si="25"/>
        <v>450000</v>
      </c>
      <c r="R96" s="2">
        <f t="shared" ref="R96:R159" si="32">IF(COUNT($C97)=0,IF(COUNT($C96)=1,M96,SUM(R95+Q96)),M96)</f>
        <v>28796735.919860691</v>
      </c>
      <c r="S96" s="2">
        <f t="shared" si="17"/>
        <v>426582.14285714179</v>
      </c>
      <c r="T96" s="2">
        <f t="shared" si="18"/>
        <v>23417.857142857043</v>
      </c>
      <c r="U96" s="2">
        <f t="shared" si="19"/>
        <v>450000</v>
      </c>
      <c r="V96" s="2">
        <f t="shared" si="5"/>
        <v>962213.47826086963</v>
      </c>
      <c r="W96" s="2">
        <f t="shared" si="20"/>
        <v>10179.13043478271</v>
      </c>
      <c r="X96" s="2">
        <f t="shared" si="6"/>
        <v>439820.86956521729</v>
      </c>
      <c r="Y96" s="2">
        <f t="shared" si="29"/>
        <v>27834522.441599846</v>
      </c>
      <c r="Z96" s="2" t="str">
        <f t="shared" si="8"/>
        <v>HERE</v>
      </c>
      <c r="AA96" s="2">
        <f>IF(Z96="HERE",Y96,AA95+Graph!$G$1*1000)</f>
        <v>27834522.441599846</v>
      </c>
      <c r="AB96" s="2">
        <f t="shared" si="21"/>
        <v>439820.86956521869</v>
      </c>
      <c r="AC96" s="2">
        <f t="shared" si="30"/>
        <v>962213.47826086963</v>
      </c>
      <c r="AD96" s="3">
        <f t="shared" si="10"/>
        <v>27834522.441599846</v>
      </c>
      <c r="AE96" s="2">
        <f>IF(AE94&gt;=52800000,52800000,IF(AB75=Graph!G$1*1000,AE95+Graph!G$1*1000,AC96))</f>
        <v>962213.47826086963</v>
      </c>
      <c r="AF96" s="3">
        <f t="shared" si="11"/>
        <v>962213.47826086963</v>
      </c>
      <c r="AG96" s="3">
        <f t="shared" si="27"/>
        <v>16857687.399999999</v>
      </c>
      <c r="AH96" s="3" t="e">
        <f t="shared" si="3"/>
        <v>#N/A</v>
      </c>
    </row>
    <row r="97" spans="1:34" x14ac:dyDescent="0.25">
      <c r="A97" s="1">
        <v>44273</v>
      </c>
      <c r="B97" s="2">
        <f t="shared" si="0"/>
        <v>20</v>
      </c>
      <c r="C97" s="7"/>
      <c r="D97" s="2" t="e">
        <f t="shared" si="12"/>
        <v>#N/A</v>
      </c>
      <c r="E97" s="2" t="e">
        <f t="shared" si="22"/>
        <v>#N/A</v>
      </c>
      <c r="F97" s="2">
        <v>440809.2279741168</v>
      </c>
      <c r="G97" s="2">
        <f t="shared" si="26"/>
        <v>426582.14285714284</v>
      </c>
      <c r="H97" s="2">
        <f t="shared" si="31"/>
        <v>28123600.62060722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1237167.1428571423</v>
      </c>
      <c r="M97" s="8" t="e">
        <f t="shared" si="28"/>
        <v>#N/A</v>
      </c>
      <c r="N97" s="21" t="e">
        <f t="shared" si="15"/>
        <v>#N/A</v>
      </c>
      <c r="O97" s="2" t="e">
        <f t="shared" si="24"/>
        <v>#N/A</v>
      </c>
      <c r="P97" s="2">
        <v>459370.58636137843</v>
      </c>
      <c r="Q97" s="21">
        <f t="shared" si="25"/>
        <v>450000</v>
      </c>
      <c r="R97" s="2">
        <f t="shared" si="32"/>
        <v>29246735.919860691</v>
      </c>
      <c r="S97" s="2">
        <f t="shared" si="17"/>
        <v>426582.14285714179</v>
      </c>
      <c r="T97" s="2">
        <f t="shared" si="18"/>
        <v>23417.857142857043</v>
      </c>
      <c r="U97" s="2">
        <f t="shared" si="19"/>
        <v>450000</v>
      </c>
      <c r="V97" s="2">
        <f t="shared" si="5"/>
        <v>972392.6086956521</v>
      </c>
      <c r="W97" s="2">
        <f t="shared" si="20"/>
        <v>10179.130434782477</v>
      </c>
      <c r="X97" s="2">
        <f t="shared" si="6"/>
        <v>439820.86956521752</v>
      </c>
      <c r="Y97" s="2">
        <f t="shared" si="29"/>
        <v>28274343.311165065</v>
      </c>
      <c r="Z97" s="2" t="str">
        <f t="shared" si="8"/>
        <v>HERE</v>
      </c>
      <c r="AA97" s="2">
        <f>IF(Z97="HERE",Y97,AA96+Graph!$G$1*1000)</f>
        <v>28274343.311165065</v>
      </c>
      <c r="AB97" s="2">
        <f t="shared" si="21"/>
        <v>439820.86956521869</v>
      </c>
      <c r="AC97" s="2">
        <f t="shared" si="30"/>
        <v>972392.6086956521</v>
      </c>
      <c r="AD97" s="3">
        <f t="shared" si="10"/>
        <v>28274343.311165065</v>
      </c>
      <c r="AE97" s="2">
        <f>IF(AE95&gt;=52800000,52800000,IF(AB76=Graph!G$1*1000,AE96+Graph!G$1*1000,AC97))</f>
        <v>972392.6086956521</v>
      </c>
      <c r="AF97" s="3">
        <f t="shared" si="11"/>
        <v>972392.6086956521</v>
      </c>
      <c r="AG97" s="3">
        <f t="shared" si="27"/>
        <v>17296601.350000001</v>
      </c>
      <c r="AH97" s="3" t="e">
        <f t="shared" si="3"/>
        <v>#N/A</v>
      </c>
    </row>
    <row r="98" spans="1:34" x14ac:dyDescent="0.25">
      <c r="A98" s="1">
        <v>44274</v>
      </c>
      <c r="B98" s="2">
        <f t="shared" si="0"/>
        <v>21</v>
      </c>
      <c r="C98" s="7"/>
      <c r="D98" s="2" t="e">
        <f t="shared" si="12"/>
        <v>#N/A</v>
      </c>
      <c r="E98" s="2" t="e">
        <f t="shared" si="22"/>
        <v>#N/A</v>
      </c>
      <c r="F98" s="2">
        <v>442410.44987556338</v>
      </c>
      <c r="G98" s="2">
        <f t="shared" si="26"/>
        <v>426582.14285714284</v>
      </c>
      <c r="H98" s="2">
        <f t="shared" si="31"/>
        <v>28550182.763464361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1260584.9999999993</v>
      </c>
      <c r="M98" s="8" t="e">
        <f t="shared" si="28"/>
        <v>#N/A</v>
      </c>
      <c r="N98" s="21" t="e">
        <f t="shared" si="15"/>
        <v>#N/A</v>
      </c>
      <c r="O98" s="2" t="e">
        <f t="shared" si="24"/>
        <v>#N/A</v>
      </c>
      <c r="P98" s="2">
        <v>461285.48011448979</v>
      </c>
      <c r="Q98" s="21">
        <f t="shared" si="25"/>
        <v>450000</v>
      </c>
      <c r="R98" s="2">
        <f t="shared" si="32"/>
        <v>29696735.919860691</v>
      </c>
      <c r="S98" s="2">
        <f t="shared" si="17"/>
        <v>426582.14285714179</v>
      </c>
      <c r="T98" s="2">
        <f t="shared" si="18"/>
        <v>23417.857142857043</v>
      </c>
      <c r="U98" s="2">
        <f t="shared" si="19"/>
        <v>450000</v>
      </c>
      <c r="V98" s="2">
        <f t="shared" si="5"/>
        <v>982571.73913043481</v>
      </c>
      <c r="W98" s="2">
        <f t="shared" si="20"/>
        <v>10179.13043478271</v>
      </c>
      <c r="X98" s="2">
        <f t="shared" si="6"/>
        <v>439820.86956521729</v>
      </c>
      <c r="Y98" s="2">
        <f t="shared" si="29"/>
        <v>28714164.180730283</v>
      </c>
      <c r="Z98" s="2" t="str">
        <f t="shared" si="8"/>
        <v>HERE</v>
      </c>
      <c r="AA98" s="2">
        <f>IF(Z98="HERE",Y98,AA97+Graph!$G$1*1000)</f>
        <v>28714164.180730283</v>
      </c>
      <c r="AB98" s="2">
        <f t="shared" si="21"/>
        <v>439820.86956521869</v>
      </c>
      <c r="AC98" s="2">
        <f t="shared" si="30"/>
        <v>982571.73913043481</v>
      </c>
      <c r="AD98" s="3">
        <f t="shared" si="10"/>
        <v>28714164.180730283</v>
      </c>
      <c r="AE98" s="2">
        <f>IF(AE96&gt;=52800000,52800000,IF(AB77=Graph!G$1*1000,AE97+Graph!G$1*1000,AC98))</f>
        <v>982571.73913043481</v>
      </c>
      <c r="AF98" s="3">
        <f t="shared" si="11"/>
        <v>982571.73913043481</v>
      </c>
      <c r="AG98" s="3">
        <f t="shared" si="27"/>
        <v>17752283.699999999</v>
      </c>
      <c r="AH98" s="3" t="e">
        <f t="shared" si="3"/>
        <v>#N/A</v>
      </c>
    </row>
    <row r="99" spans="1:34" x14ac:dyDescent="0.25">
      <c r="A99" s="1">
        <v>44275</v>
      </c>
      <c r="B99" s="2">
        <f t="shared" si="0"/>
        <v>22</v>
      </c>
      <c r="C99" s="7"/>
      <c r="D99" s="2" t="e">
        <f t="shared" si="12"/>
        <v>#N/A</v>
      </c>
      <c r="E99" s="2" t="e">
        <f t="shared" si="22"/>
        <v>#N/A</v>
      </c>
      <c r="F99" s="2">
        <v>444011.67177699506</v>
      </c>
      <c r="G99" s="2">
        <f t="shared" si="26"/>
        <v>426582.14285714284</v>
      </c>
      <c r="H99" s="2">
        <f t="shared" si="31"/>
        <v>28976764.906321503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1284002.8571428563</v>
      </c>
      <c r="M99" s="8" t="e">
        <f t="shared" si="28"/>
        <v>#N/A</v>
      </c>
      <c r="N99" s="21" t="e">
        <f t="shared" si="15"/>
        <v>#N/A</v>
      </c>
      <c r="O99" s="2" t="e">
        <f t="shared" si="24"/>
        <v>#N/A</v>
      </c>
      <c r="P99" s="2">
        <v>463200.37386760116</v>
      </c>
      <c r="Q99" s="21">
        <f t="shared" si="25"/>
        <v>450000</v>
      </c>
      <c r="R99" s="2">
        <f t="shared" si="32"/>
        <v>30146735.919860691</v>
      </c>
      <c r="S99" s="2">
        <f t="shared" si="17"/>
        <v>426582.14285714179</v>
      </c>
      <c r="T99" s="2">
        <f t="shared" si="18"/>
        <v>23417.857142857043</v>
      </c>
      <c r="U99" s="2">
        <f t="shared" si="19"/>
        <v>450000</v>
      </c>
      <c r="V99" s="2">
        <f t="shared" si="5"/>
        <v>992750.86956521741</v>
      </c>
      <c r="W99" s="2">
        <f t="shared" si="20"/>
        <v>10179.130434782594</v>
      </c>
      <c r="X99" s="2">
        <f t="shared" si="6"/>
        <v>439820.86956521741</v>
      </c>
      <c r="Y99" s="2">
        <f t="shared" si="29"/>
        <v>29153985.050295502</v>
      </c>
      <c r="Z99" s="2" t="str">
        <f t="shared" si="8"/>
        <v>HERE</v>
      </c>
      <c r="AA99" s="2">
        <f>IF(Z99="HERE",Y99,AA98+Graph!$G$1*1000)</f>
        <v>29153985.050295502</v>
      </c>
      <c r="AB99" s="2">
        <f t="shared" si="21"/>
        <v>439820.86956521869</v>
      </c>
      <c r="AC99" s="2">
        <f t="shared" si="30"/>
        <v>992750.86956521741</v>
      </c>
      <c r="AD99" s="3">
        <f t="shared" si="10"/>
        <v>29153985.050295502</v>
      </c>
      <c r="AE99" s="2">
        <f>IF(AE97&gt;=52800000,52800000,IF(AB78=Graph!G$1*1000,AE98+Graph!G$1*1000,AC99))</f>
        <v>992750.86956521741</v>
      </c>
      <c r="AF99" s="3">
        <f t="shared" si="11"/>
        <v>992750.86956521741</v>
      </c>
      <c r="AG99" s="3">
        <f t="shared" si="27"/>
        <v>18124320.283677485</v>
      </c>
      <c r="AH99" s="3" t="e">
        <f t="shared" si="3"/>
        <v>#N/A</v>
      </c>
    </row>
    <row r="100" spans="1:34" x14ac:dyDescent="0.25">
      <c r="A100" s="12">
        <v>44276</v>
      </c>
      <c r="B100" s="13">
        <f t="shared" si="0"/>
        <v>23</v>
      </c>
      <c r="C100" s="14"/>
      <c r="D100" s="13" t="e">
        <f t="shared" si="12"/>
        <v>#N/A</v>
      </c>
      <c r="E100" s="13" t="e">
        <f t="shared" si="22"/>
        <v>#N/A</v>
      </c>
      <c r="F100" s="13">
        <v>445612.89367844164</v>
      </c>
      <c r="G100" s="13">
        <f t="shared" si="26"/>
        <v>426582.14285714284</v>
      </c>
      <c r="H100" s="13">
        <f t="shared" si="31"/>
        <v>29403347.049178645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1307420.7142857134</v>
      </c>
      <c r="M100" s="8" t="e">
        <f t="shared" si="28"/>
        <v>#N/A</v>
      </c>
      <c r="N100" s="24" t="e">
        <f t="shared" si="15"/>
        <v>#N/A</v>
      </c>
      <c r="O100" s="13" t="e">
        <f t="shared" si="24"/>
        <v>#N/A</v>
      </c>
      <c r="P100" s="2">
        <v>465115.26762071252</v>
      </c>
      <c r="Q100" s="21">
        <f t="shared" si="25"/>
        <v>450000</v>
      </c>
      <c r="R100" s="13">
        <f t="shared" si="32"/>
        <v>30596735.919860691</v>
      </c>
      <c r="S100" s="13">
        <f t="shared" si="17"/>
        <v>426582.14285714179</v>
      </c>
      <c r="T100" s="13">
        <f t="shared" si="18"/>
        <v>23417.857142857043</v>
      </c>
      <c r="U100" s="13">
        <f t="shared" si="19"/>
        <v>450000</v>
      </c>
      <c r="V100" s="13">
        <f t="shared" si="5"/>
        <v>1002930</v>
      </c>
      <c r="W100" s="13">
        <f t="shared" si="20"/>
        <v>10179.130434782594</v>
      </c>
      <c r="X100" s="13">
        <f t="shared" si="6"/>
        <v>439820.86956521741</v>
      </c>
      <c r="Y100" s="2">
        <f t="shared" si="29"/>
        <v>29593805.919860721</v>
      </c>
      <c r="Z100" s="2" t="str">
        <f t="shared" si="8"/>
        <v>HERE</v>
      </c>
      <c r="AA100" s="2">
        <f>IF(Z100="HERE",Y100,AA99+Graph!$G$1*1000)</f>
        <v>29593805.919860721</v>
      </c>
      <c r="AB100" s="2">
        <f t="shared" si="21"/>
        <v>439820.86956521869</v>
      </c>
      <c r="AC100" s="2">
        <f t="shared" si="30"/>
        <v>1002930</v>
      </c>
      <c r="AD100" s="3">
        <f t="shared" si="10"/>
        <v>29593805.919860721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18498080.27173277</v>
      </c>
      <c r="AH100" s="3" t="e">
        <f t="shared" si="3"/>
        <v>#N/A</v>
      </c>
    </row>
    <row r="101" spans="1:34" x14ac:dyDescent="0.25">
      <c r="A101" s="1">
        <v>44277</v>
      </c>
      <c r="B101" s="2">
        <f t="shared" si="0"/>
        <v>24</v>
      </c>
      <c r="C101" s="7"/>
      <c r="D101" s="2" t="e">
        <f t="shared" si="12"/>
        <v>#N/A</v>
      </c>
      <c r="E101" s="2" t="e">
        <f t="shared" si="22"/>
        <v>#N/A</v>
      </c>
      <c r="F101" s="2">
        <v>447214.11557988822</v>
      </c>
      <c r="G101" s="2">
        <f t="shared" si="26"/>
        <v>426582.14285714284</v>
      </c>
      <c r="H101" s="2">
        <f t="shared" si="31"/>
        <v>29829929.192035787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1330838.5714285704</v>
      </c>
      <c r="M101" s="8" t="e">
        <f t="shared" si="28"/>
        <v>#N/A</v>
      </c>
      <c r="N101" s="21" t="e">
        <f t="shared" si="15"/>
        <v>#N/A</v>
      </c>
      <c r="O101" s="2" t="e">
        <f t="shared" si="24"/>
        <v>#N/A</v>
      </c>
      <c r="P101" s="2">
        <v>467030.16137382388</v>
      </c>
      <c r="Q101" s="21">
        <f t="shared" si="25"/>
        <v>450000</v>
      </c>
      <c r="R101" s="2">
        <f t="shared" si="32"/>
        <v>31046735.919860691</v>
      </c>
      <c r="S101" s="2">
        <f t="shared" si="17"/>
        <v>426582.14285714179</v>
      </c>
      <c r="T101" s="2">
        <f t="shared" si="18"/>
        <v>23417.857142857043</v>
      </c>
      <c r="U101" s="2">
        <f t="shared" si="19"/>
        <v>450000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396562.28571428568</v>
      </c>
      <c r="Y101" s="2">
        <f t="shared" si="29"/>
        <v>29990368.205575008</v>
      </c>
      <c r="Z101" s="2" t="str">
        <f t="shared" si="8"/>
        <v>HERE</v>
      </c>
      <c r="AA101" s="2">
        <f>IF(Z101="HERE",Y101,AA100+Graph!$G$1*1000)</f>
        <v>29990368.205575008</v>
      </c>
      <c r="AB101" s="2">
        <f t="shared" si="21"/>
        <v>396562.28571428731</v>
      </c>
      <c r="AC101" s="2">
        <f t="shared" si="30"/>
        <v>1056367.7142857143</v>
      </c>
      <c r="AD101" s="3">
        <f t="shared" si="10"/>
        <v>29990368.205575008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18873563.664165858</v>
      </c>
      <c r="AH101" s="3" t="e">
        <f t="shared" si="3"/>
        <v>#N/A</v>
      </c>
    </row>
    <row r="102" spans="1:34" x14ac:dyDescent="0.25">
      <c r="A102" s="1">
        <v>44278</v>
      </c>
      <c r="B102" s="2">
        <f t="shared" si="0"/>
        <v>25</v>
      </c>
      <c r="C102" s="7"/>
      <c r="D102" s="2" t="e">
        <f t="shared" si="12"/>
        <v>#N/A</v>
      </c>
      <c r="E102" s="2" t="e">
        <f t="shared" si="22"/>
        <v>#N/A</v>
      </c>
      <c r="F102" s="2">
        <v>448815.33748133481</v>
      </c>
      <c r="G102" s="2">
        <f t="shared" si="26"/>
        <v>426582.14285714284</v>
      </c>
      <c r="H102" s="2">
        <f t="shared" si="31"/>
        <v>30256511.334892929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1354256.4285714275</v>
      </c>
      <c r="M102" s="8" t="e">
        <f t="shared" si="28"/>
        <v>#N/A</v>
      </c>
      <c r="N102" s="21" t="e">
        <f t="shared" si="15"/>
        <v>#N/A</v>
      </c>
      <c r="O102" s="2" t="e">
        <f t="shared" si="24"/>
        <v>#N/A</v>
      </c>
      <c r="P102" s="2">
        <v>468945.05512693524</v>
      </c>
      <c r="Q102" s="21">
        <f t="shared" ref="Q102:Q165" si="34">IF(P102&gt;450000,450000,P102)</f>
        <v>450000</v>
      </c>
      <c r="R102" s="2">
        <f t="shared" si="32"/>
        <v>31496735.919860691</v>
      </c>
      <c r="S102" s="2">
        <f t="shared" si="17"/>
        <v>426582.14285714179</v>
      </c>
      <c r="T102" s="2">
        <f t="shared" si="18"/>
        <v>23417.857142857043</v>
      </c>
      <c r="U102" s="2">
        <f t="shared" si="19"/>
        <v>450000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396562.28571428568</v>
      </c>
      <c r="Y102" s="2">
        <f t="shared" si="29"/>
        <v>30386930.491289295</v>
      </c>
      <c r="Z102" s="2" t="str">
        <f t="shared" si="8"/>
        <v>HERE</v>
      </c>
      <c r="AA102" s="2">
        <f>IF(Z102="HERE",Y102,AA101+Graph!$G$1*1000)</f>
        <v>30386930.491289295</v>
      </c>
      <c r="AB102" s="2">
        <f t="shared" si="21"/>
        <v>396562.28571428731</v>
      </c>
      <c r="AC102" s="2">
        <f t="shared" si="30"/>
        <v>1109805.4285714286</v>
      </c>
      <c r="AD102" s="3">
        <f t="shared" si="10"/>
        <v>30386930.491289295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19250770.460976746</v>
      </c>
      <c r="AH102" s="3" t="e">
        <f t="shared" si="3"/>
        <v>#N/A</v>
      </c>
    </row>
    <row r="103" spans="1:34" x14ac:dyDescent="0.25">
      <c r="A103" s="1">
        <v>44279</v>
      </c>
      <c r="B103" s="2">
        <f t="shared" si="0"/>
        <v>26</v>
      </c>
      <c r="C103" s="7"/>
      <c r="D103" s="2" t="e">
        <f t="shared" si="12"/>
        <v>#N/A</v>
      </c>
      <c r="E103" s="2" t="e">
        <f t="shared" si="22"/>
        <v>#N/A</v>
      </c>
      <c r="F103" s="2">
        <v>450416.55938278139</v>
      </c>
      <c r="G103" s="2">
        <f t="shared" si="26"/>
        <v>426582.14285714284</v>
      </c>
      <c r="H103" s="2">
        <f t="shared" si="31"/>
        <v>30683093.47775007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1377674.2857142845</v>
      </c>
      <c r="M103" s="8" t="e">
        <f t="shared" si="28"/>
        <v>#N/A</v>
      </c>
      <c r="N103" s="21" t="e">
        <f t="shared" si="15"/>
        <v>#N/A</v>
      </c>
      <c r="O103" s="2" t="e">
        <f t="shared" si="24"/>
        <v>#N/A</v>
      </c>
      <c r="P103" s="2">
        <v>470859.94888004661</v>
      </c>
      <c r="Q103" s="21">
        <f t="shared" si="34"/>
        <v>450000</v>
      </c>
      <c r="R103" s="2">
        <f t="shared" si="32"/>
        <v>31946735.919860691</v>
      </c>
      <c r="S103" s="2">
        <f t="shared" si="17"/>
        <v>426582.14285714179</v>
      </c>
      <c r="T103" s="2">
        <f t="shared" si="18"/>
        <v>23417.857142857043</v>
      </c>
      <c r="U103" s="2">
        <f t="shared" si="19"/>
        <v>450000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396562.28571428591</v>
      </c>
      <c r="Y103" s="2">
        <f t="shared" si="29"/>
        <v>30783492.777003583</v>
      </c>
      <c r="Z103" s="2" t="str">
        <f t="shared" si="8"/>
        <v>HERE</v>
      </c>
      <c r="AA103" s="2">
        <f>IF(Z103="HERE",Y103,AA102+Graph!$G$1*1000)</f>
        <v>30783492.777003583</v>
      </c>
      <c r="AB103" s="2">
        <f t="shared" si="21"/>
        <v>396562.28571428731</v>
      </c>
      <c r="AC103" s="2">
        <f t="shared" si="30"/>
        <v>1163243.1428571427</v>
      </c>
      <c r="AD103" s="3">
        <f t="shared" si="10"/>
        <v>30783492.777003583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19629700.662165418</v>
      </c>
      <c r="AH103" s="3" t="e">
        <f t="shared" si="3"/>
        <v>#N/A</v>
      </c>
    </row>
    <row r="104" spans="1:34" x14ac:dyDescent="0.25">
      <c r="A104" s="1">
        <v>44280</v>
      </c>
      <c r="B104" s="2">
        <f t="shared" si="0"/>
        <v>27</v>
      </c>
      <c r="C104" s="7"/>
      <c r="D104" s="2" t="e">
        <f t="shared" si="12"/>
        <v>#N/A</v>
      </c>
      <c r="E104" s="2" t="e">
        <f t="shared" si="22"/>
        <v>#N/A</v>
      </c>
      <c r="F104" s="2">
        <v>452017.78128421307</v>
      </c>
      <c r="G104" s="2">
        <f t="shared" si="26"/>
        <v>426582.14285714284</v>
      </c>
      <c r="H104" s="2">
        <f t="shared" si="31"/>
        <v>31109675.620607212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1401092.1428571416</v>
      </c>
      <c r="M104" s="8" t="e">
        <f t="shared" si="28"/>
        <v>#N/A</v>
      </c>
      <c r="N104" s="21" t="e">
        <f t="shared" si="15"/>
        <v>#N/A</v>
      </c>
      <c r="O104" s="2" t="e">
        <f t="shared" si="24"/>
        <v>#N/A</v>
      </c>
      <c r="P104" s="2">
        <v>472774.84263315797</v>
      </c>
      <c r="Q104" s="21">
        <f t="shared" si="34"/>
        <v>450000</v>
      </c>
      <c r="R104" s="2">
        <f t="shared" si="32"/>
        <v>32396735.919860691</v>
      </c>
      <c r="S104" s="2">
        <f t="shared" si="17"/>
        <v>426582.14285714179</v>
      </c>
      <c r="T104" s="2">
        <f t="shared" si="18"/>
        <v>23417.857142857043</v>
      </c>
      <c r="U104" s="2">
        <f t="shared" si="19"/>
        <v>450000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396562.28571428568</v>
      </c>
      <c r="Y104" s="2">
        <f t="shared" si="29"/>
        <v>31180055.06271787</v>
      </c>
      <c r="Z104" s="2" t="str">
        <f t="shared" si="8"/>
        <v>HERE</v>
      </c>
      <c r="AA104" s="2">
        <f>IF(Z104="HERE",Y104,AA103+Graph!$G$1*1000)</f>
        <v>31180055.06271787</v>
      </c>
      <c r="AB104" s="2">
        <f t="shared" si="21"/>
        <v>396562.28571428731</v>
      </c>
      <c r="AC104" s="2">
        <f t="shared" si="30"/>
        <v>1216680.857142857</v>
      </c>
      <c r="AD104" s="3">
        <f t="shared" si="10"/>
        <v>31180055.06271787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20010354.26773189</v>
      </c>
      <c r="AH104" s="3" t="e">
        <f t="shared" si="3"/>
        <v>#N/A</v>
      </c>
    </row>
    <row r="105" spans="1:34" x14ac:dyDescent="0.25">
      <c r="A105" s="1">
        <v>44281</v>
      </c>
      <c r="B105" s="2">
        <f t="shared" si="0"/>
        <v>28</v>
      </c>
      <c r="C105" s="7"/>
      <c r="D105" s="2" t="e">
        <f t="shared" si="12"/>
        <v>#N/A</v>
      </c>
      <c r="E105" s="2" t="e">
        <f t="shared" si="22"/>
        <v>#N/A</v>
      </c>
      <c r="F105" s="2">
        <v>453619.00318565965</v>
      </c>
      <c r="G105" s="2">
        <f t="shared" si="26"/>
        <v>426582.14285714284</v>
      </c>
      <c r="H105" s="2">
        <f t="shared" si="31"/>
        <v>31536257.763464354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1424509.9999999986</v>
      </c>
      <c r="M105" s="8" t="e">
        <f t="shared" si="28"/>
        <v>#N/A</v>
      </c>
      <c r="N105" s="21" t="e">
        <f t="shared" si="15"/>
        <v>#N/A</v>
      </c>
      <c r="O105" s="2" t="e">
        <f t="shared" si="24"/>
        <v>#N/A</v>
      </c>
      <c r="P105" s="2">
        <v>474689.73638626933</v>
      </c>
      <c r="Q105" s="21">
        <f t="shared" si="34"/>
        <v>450000</v>
      </c>
      <c r="R105" s="2">
        <f t="shared" si="32"/>
        <v>32846735.919860691</v>
      </c>
      <c r="S105" s="2">
        <f t="shared" si="17"/>
        <v>426582.14285714179</v>
      </c>
      <c r="T105" s="2">
        <f t="shared" si="18"/>
        <v>23417.857142857043</v>
      </c>
      <c r="U105" s="2">
        <f t="shared" si="19"/>
        <v>450000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396562.28571428568</v>
      </c>
      <c r="Y105" s="2">
        <f t="shared" si="29"/>
        <v>31576617.348432157</v>
      </c>
      <c r="Z105" s="2" t="str">
        <f t="shared" si="8"/>
        <v>HERE</v>
      </c>
      <c r="AA105" s="2">
        <f>IF(Z105="HERE",Y105,AA104+Graph!$G$1*1000)</f>
        <v>31576617.348432157</v>
      </c>
      <c r="AB105" s="2">
        <f t="shared" si="21"/>
        <v>396562.28571428731</v>
      </c>
      <c r="AC105" s="2">
        <f t="shared" si="30"/>
        <v>1270118.5714285714</v>
      </c>
      <c r="AD105" s="3">
        <f t="shared" si="10"/>
        <v>31576617.348432157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20392731.277676165</v>
      </c>
      <c r="AH105" s="3" t="e">
        <f t="shared" si="3"/>
        <v>#N/A</v>
      </c>
    </row>
    <row r="106" spans="1:34" x14ac:dyDescent="0.25">
      <c r="A106" s="1">
        <v>44282</v>
      </c>
      <c r="B106" s="2">
        <f t="shared" si="0"/>
        <v>29</v>
      </c>
      <c r="C106" s="7"/>
      <c r="D106" s="2" t="e">
        <f t="shared" si="12"/>
        <v>#N/A</v>
      </c>
      <c r="E106" s="2" t="e">
        <f t="shared" si="22"/>
        <v>#N/A</v>
      </c>
      <c r="F106" s="2">
        <v>455220.22508710623</v>
      </c>
      <c r="G106" s="2">
        <f t="shared" si="26"/>
        <v>426582.14285714284</v>
      </c>
      <c r="H106" s="2">
        <f t="shared" si="31"/>
        <v>31962839.906321496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1447927.8571428556</v>
      </c>
      <c r="M106" s="8" t="e">
        <f t="shared" si="28"/>
        <v>#N/A</v>
      </c>
      <c r="N106" s="21" t="e">
        <f t="shared" si="15"/>
        <v>#N/A</v>
      </c>
      <c r="O106" s="2" t="e">
        <f t="shared" si="24"/>
        <v>#N/A</v>
      </c>
      <c r="P106" s="2">
        <v>476604.63013938069</v>
      </c>
      <c r="Q106" s="21">
        <f t="shared" si="34"/>
        <v>450000</v>
      </c>
      <c r="R106" s="2">
        <f t="shared" si="32"/>
        <v>33296735.919860691</v>
      </c>
      <c r="S106" s="2">
        <f t="shared" si="17"/>
        <v>426582.14285714179</v>
      </c>
      <c r="T106" s="2">
        <f t="shared" si="18"/>
        <v>23417.857142857043</v>
      </c>
      <c r="U106" s="2">
        <f t="shared" si="19"/>
        <v>450000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396562.28571428568</v>
      </c>
      <c r="Y106" s="2">
        <f t="shared" si="29"/>
        <v>31973179.634146444</v>
      </c>
      <c r="Z106" s="2" t="str">
        <f t="shared" si="8"/>
        <v>HERE</v>
      </c>
      <c r="AA106" s="2">
        <f>IF(Z106="HERE",Y106,AA105+Graph!$G$1*1000)</f>
        <v>31973179.634146444</v>
      </c>
      <c r="AB106" s="2">
        <f t="shared" si="21"/>
        <v>396562.28571428731</v>
      </c>
      <c r="AC106" s="2">
        <f t="shared" si="30"/>
        <v>1323556.2857142857</v>
      </c>
      <c r="AD106" s="3">
        <f t="shared" si="10"/>
        <v>31973179.634146444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20776831.69199824</v>
      </c>
      <c r="AH106" s="3" t="e">
        <f t="shared" si="3"/>
        <v>#N/A</v>
      </c>
    </row>
    <row r="107" spans="1:34" x14ac:dyDescent="0.25">
      <c r="A107" s="1">
        <v>44283</v>
      </c>
      <c r="B107" s="2">
        <f t="shared" si="0"/>
        <v>30</v>
      </c>
      <c r="C107" s="7"/>
      <c r="D107" s="2" t="e">
        <f t="shared" si="12"/>
        <v>#N/A</v>
      </c>
      <c r="E107" s="2" t="e">
        <f t="shared" si="22"/>
        <v>#N/A</v>
      </c>
      <c r="F107" s="2">
        <v>456821.44698855281</v>
      </c>
      <c r="G107" s="2">
        <f t="shared" si="26"/>
        <v>426582.14285714284</v>
      </c>
      <c r="H107" s="2">
        <f t="shared" si="31"/>
        <v>32389422.049178638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1471345.7142857127</v>
      </c>
      <c r="M107" s="8" t="e">
        <f t="shared" si="28"/>
        <v>#N/A</v>
      </c>
      <c r="N107" s="21" t="e">
        <f t="shared" si="15"/>
        <v>#N/A</v>
      </c>
      <c r="O107" s="2" t="e">
        <f t="shared" si="24"/>
        <v>#N/A</v>
      </c>
      <c r="P107" s="2">
        <v>478519.52389249206</v>
      </c>
      <c r="Q107" s="21">
        <f t="shared" si="34"/>
        <v>450000</v>
      </c>
      <c r="R107" s="2">
        <f t="shared" si="32"/>
        <v>33746735.919860691</v>
      </c>
      <c r="S107" s="2">
        <f t="shared" si="17"/>
        <v>426582.14285714179</v>
      </c>
      <c r="T107" s="2">
        <f t="shared" si="18"/>
        <v>23417.857142857043</v>
      </c>
      <c r="U107" s="2">
        <f t="shared" si="19"/>
        <v>450000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396562.28571428568</v>
      </c>
      <c r="Y107" s="2">
        <f t="shared" si="29"/>
        <v>32369741.919860732</v>
      </c>
      <c r="Z107" s="2" t="str">
        <f t="shared" si="8"/>
        <v>HERE</v>
      </c>
      <c r="AA107" s="2">
        <f>IF(Z107="HERE",Y107,AA106+Graph!$G$1*1000)</f>
        <v>32369741.919860732</v>
      </c>
      <c r="AB107" s="2">
        <f t="shared" si="21"/>
        <v>396562.28571428731</v>
      </c>
      <c r="AC107" s="2">
        <f t="shared" si="30"/>
        <v>1376994</v>
      </c>
      <c r="AD107" s="3">
        <f t="shared" si="10"/>
        <v>32369741.919860732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21162655.510698114</v>
      </c>
      <c r="AH107" s="3" t="e">
        <f t="shared" si="3"/>
        <v>#N/A</v>
      </c>
    </row>
    <row r="108" spans="1:34" x14ac:dyDescent="0.25">
      <c r="A108" s="1">
        <v>44284</v>
      </c>
      <c r="B108" s="2">
        <f t="shared" si="0"/>
        <v>31</v>
      </c>
      <c r="C108" s="7"/>
      <c r="D108" s="2" t="e">
        <f t="shared" si="12"/>
        <v>#N/A</v>
      </c>
      <c r="E108" s="2" t="e">
        <f t="shared" si="22"/>
        <v>#N/A</v>
      </c>
      <c r="F108" s="2">
        <v>458422.66888998449</v>
      </c>
      <c r="G108" s="2">
        <f t="shared" si="26"/>
        <v>426582.14285714284</v>
      </c>
      <c r="H108" s="2">
        <f t="shared" si="31"/>
        <v>32816004.192035779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1494763.5714285697</v>
      </c>
      <c r="M108" s="8" t="e">
        <f t="shared" si="28"/>
        <v>#N/A</v>
      </c>
      <c r="N108" s="21" t="e">
        <f t="shared" si="15"/>
        <v>#N/A</v>
      </c>
      <c r="O108" s="2" t="e">
        <f t="shared" si="24"/>
        <v>#N/A</v>
      </c>
      <c r="P108" s="2">
        <v>480434.41764560342</v>
      </c>
      <c r="Q108" s="21">
        <f t="shared" si="34"/>
        <v>450000</v>
      </c>
      <c r="R108" s="2">
        <f t="shared" si="32"/>
        <v>34196735.919860691</v>
      </c>
      <c r="S108" s="2">
        <f t="shared" si="17"/>
        <v>426582.14285714179</v>
      </c>
      <c r="T108" s="2">
        <f t="shared" si="18"/>
        <v>23417.857142857043</v>
      </c>
      <c r="U108" s="2">
        <f t="shared" si="19"/>
        <v>450000</v>
      </c>
      <c r="V108" s="2">
        <f t="shared" si="33"/>
        <v>1508825.75</v>
      </c>
      <c r="W108" s="2">
        <f t="shared" si="20"/>
        <v>131831.75</v>
      </c>
      <c r="X108" s="2">
        <f t="shared" si="6"/>
        <v>318168.25</v>
      </c>
      <c r="Y108" s="2">
        <f t="shared" si="29"/>
        <v>32687910.169860732</v>
      </c>
      <c r="Z108" s="2" t="str">
        <f t="shared" si="8"/>
        <v>HERE</v>
      </c>
      <c r="AA108" s="2">
        <f>IF(Z108="HERE",Y108,AA107+Graph!$G$1*1000)</f>
        <v>32687910.169860732</v>
      </c>
      <c r="AB108" s="2">
        <f t="shared" si="21"/>
        <v>318168.25</v>
      </c>
      <c r="AC108" s="2">
        <f t="shared" si="30"/>
        <v>1508825.75</v>
      </c>
      <c r="AD108" s="3">
        <f t="shared" si="10"/>
        <v>32687910.169860732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21550202.733775787</v>
      </c>
      <c r="AH108" s="3" t="e">
        <f t="shared" si="3"/>
        <v>#N/A</v>
      </c>
    </row>
    <row r="109" spans="1:34" x14ac:dyDescent="0.25">
      <c r="A109" s="1">
        <v>44285</v>
      </c>
      <c r="B109" s="2">
        <f t="shared" si="0"/>
        <v>32</v>
      </c>
      <c r="C109" s="7"/>
      <c r="D109" s="2" t="e">
        <f t="shared" si="12"/>
        <v>#N/A</v>
      </c>
      <c r="E109" s="2" t="e">
        <f t="shared" si="22"/>
        <v>#N/A</v>
      </c>
      <c r="F109" s="2">
        <v>460023.89079143107</v>
      </c>
      <c r="G109" s="2">
        <f t="shared" si="26"/>
        <v>426582.14285714284</v>
      </c>
      <c r="H109" s="2">
        <f t="shared" si="31"/>
        <v>33242586.334892921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1518181.4285714268</v>
      </c>
      <c r="M109" s="8" t="e">
        <f t="shared" si="28"/>
        <v>#N/A</v>
      </c>
      <c r="N109" s="21" t="e">
        <f t="shared" si="15"/>
        <v>#N/A</v>
      </c>
      <c r="O109" s="2" t="e">
        <f t="shared" si="24"/>
        <v>#N/A</v>
      </c>
      <c r="P109" s="2">
        <v>482349.31139871478</v>
      </c>
      <c r="Q109" s="21">
        <f t="shared" si="34"/>
        <v>450000</v>
      </c>
      <c r="R109" s="2">
        <f t="shared" si="32"/>
        <v>34646735.919860691</v>
      </c>
      <c r="S109" s="2">
        <f t="shared" si="17"/>
        <v>426582.14285714179</v>
      </c>
      <c r="T109" s="2">
        <f t="shared" si="18"/>
        <v>23417.857142857043</v>
      </c>
      <c r="U109" s="2">
        <f t="shared" si="19"/>
        <v>450000</v>
      </c>
      <c r="V109" s="2">
        <f t="shared" si="33"/>
        <v>1640657.5</v>
      </c>
      <c r="W109" s="2">
        <f t="shared" si="20"/>
        <v>131831.75</v>
      </c>
      <c r="X109" s="2">
        <f t="shared" si="6"/>
        <v>318168.25</v>
      </c>
      <c r="Y109" s="2">
        <f t="shared" si="29"/>
        <v>33006078.419860732</v>
      </c>
      <c r="Z109" s="2" t="str">
        <f t="shared" si="8"/>
        <v>HERE</v>
      </c>
      <c r="AA109" s="2">
        <f>IF(Z109="HERE",Y109,AA108+Graph!$G$1*1000)</f>
        <v>33006078.419860732</v>
      </c>
      <c r="AB109" s="2">
        <f t="shared" si="21"/>
        <v>318168.25</v>
      </c>
      <c r="AC109" s="2">
        <f t="shared" si="30"/>
        <v>1640657.5</v>
      </c>
      <c r="AD109" s="3">
        <f t="shared" si="10"/>
        <v>33006078.419860732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21939473.36123126</v>
      </c>
      <c r="AH109" s="3" t="e">
        <f t="shared" si="3"/>
        <v>#N/A</v>
      </c>
    </row>
    <row r="110" spans="1:34" x14ac:dyDescent="0.25">
      <c r="A110" s="1">
        <v>44286</v>
      </c>
      <c r="B110" s="2">
        <f t="shared" si="0"/>
        <v>33</v>
      </c>
      <c r="C110" s="7"/>
      <c r="D110" s="2" t="e">
        <f t="shared" si="12"/>
        <v>#N/A</v>
      </c>
      <c r="E110" s="2" t="e">
        <f t="shared" si="22"/>
        <v>#N/A</v>
      </c>
      <c r="F110" s="2">
        <v>461625.11269287765</v>
      </c>
      <c r="G110" s="2">
        <f t="shared" si="26"/>
        <v>426582.14285714284</v>
      </c>
      <c r="H110" s="2">
        <f t="shared" si="31"/>
        <v>33669168.477750063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1541599.2857142838</v>
      </c>
      <c r="M110" s="8" t="e">
        <f t="shared" si="28"/>
        <v>#N/A</v>
      </c>
      <c r="N110" s="21" t="e">
        <f t="shared" si="15"/>
        <v>#N/A</v>
      </c>
      <c r="O110" s="2" t="e">
        <f t="shared" si="24"/>
        <v>#N/A</v>
      </c>
      <c r="P110" s="2">
        <v>484264.20515182614</v>
      </c>
      <c r="Q110" s="21">
        <f t="shared" si="34"/>
        <v>450000</v>
      </c>
      <c r="R110" s="2">
        <f t="shared" si="32"/>
        <v>35096735.919860691</v>
      </c>
      <c r="S110" s="2">
        <f t="shared" si="17"/>
        <v>426582.14285714179</v>
      </c>
      <c r="T110" s="2">
        <f t="shared" si="18"/>
        <v>23417.857142857043</v>
      </c>
      <c r="U110" s="2">
        <f t="shared" si="19"/>
        <v>450000</v>
      </c>
      <c r="V110" s="2">
        <f t="shared" si="33"/>
        <v>1772489.25</v>
      </c>
      <c r="W110" s="2">
        <f t="shared" si="20"/>
        <v>131831.75</v>
      </c>
      <c r="X110" s="2">
        <f t="shared" si="6"/>
        <v>318168.25</v>
      </c>
      <c r="Y110" s="2">
        <f t="shared" si="29"/>
        <v>33324246.669860732</v>
      </c>
      <c r="Z110" s="2" t="str">
        <f t="shared" si="8"/>
        <v>HERE</v>
      </c>
      <c r="AA110" s="2">
        <f>IF(Z110="HERE",Y110,AA109+Graph!$G$1*1000)</f>
        <v>33324246.669860732</v>
      </c>
      <c r="AB110" s="2">
        <f t="shared" si="21"/>
        <v>318168.25</v>
      </c>
      <c r="AC110" s="2">
        <f t="shared" si="30"/>
        <v>1772489.25</v>
      </c>
      <c r="AD110" s="3">
        <f t="shared" si="10"/>
        <v>33324246.669860732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22330467.393064536</v>
      </c>
      <c r="AH110" s="3" t="e">
        <f t="shared" si="3"/>
        <v>#N/A</v>
      </c>
    </row>
    <row r="111" spans="1:34" x14ac:dyDescent="0.25">
      <c r="A111" s="1">
        <v>44287</v>
      </c>
      <c r="B111" s="2">
        <f t="shared" si="0"/>
        <v>34</v>
      </c>
      <c r="C111" s="7"/>
      <c r="D111" s="2" t="e">
        <f t="shared" si="12"/>
        <v>#N/A</v>
      </c>
      <c r="E111" s="2" t="e">
        <f t="shared" si="22"/>
        <v>#N/A</v>
      </c>
      <c r="F111" s="2">
        <v>463226.33459432423</v>
      </c>
      <c r="G111" s="2">
        <f t="shared" si="26"/>
        <v>426582.14285714284</v>
      </c>
      <c r="H111" s="2">
        <f t="shared" si="31"/>
        <v>34095750.620607205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1565017.1428571409</v>
      </c>
      <c r="M111" s="8" t="e">
        <f t="shared" si="28"/>
        <v>#N/A</v>
      </c>
      <c r="N111" s="21" t="e">
        <f t="shared" si="15"/>
        <v>#N/A</v>
      </c>
      <c r="O111" s="2" t="e">
        <f t="shared" si="24"/>
        <v>#N/A</v>
      </c>
      <c r="P111" s="2">
        <v>486179.09890493751</v>
      </c>
      <c r="Q111" s="21">
        <f t="shared" si="34"/>
        <v>450000</v>
      </c>
      <c r="R111" s="2">
        <f t="shared" si="32"/>
        <v>35546735.919860691</v>
      </c>
      <c r="S111" s="2">
        <f t="shared" si="17"/>
        <v>426582.14285714179</v>
      </c>
      <c r="T111" s="2">
        <f t="shared" si="18"/>
        <v>23417.857142857043</v>
      </c>
      <c r="U111" s="2">
        <f t="shared" si="19"/>
        <v>450000</v>
      </c>
      <c r="V111" s="2">
        <f t="shared" si="33"/>
        <v>1904321</v>
      </c>
      <c r="W111" s="2">
        <f t="shared" si="20"/>
        <v>131831.75</v>
      </c>
      <c r="X111" s="2">
        <f t="shared" si="6"/>
        <v>318168.25</v>
      </c>
      <c r="Y111" s="2">
        <f t="shared" si="29"/>
        <v>33642414.919860736</v>
      </c>
      <c r="Z111" s="2" t="str">
        <f t="shared" si="8"/>
        <v>HERE</v>
      </c>
      <c r="AA111" s="2">
        <f>IF(Z111="HERE",Y111,AA110+Graph!$G$1*1000)</f>
        <v>33642414.919860736</v>
      </c>
      <c r="AB111" s="2">
        <f t="shared" si="21"/>
        <v>318168.25000000373</v>
      </c>
      <c r="AC111" s="2">
        <f t="shared" si="30"/>
        <v>1904321</v>
      </c>
      <c r="AD111" s="3">
        <f t="shared" si="10"/>
        <v>33642414.919860736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22723184.829275612</v>
      </c>
      <c r="AH111" s="3" t="e">
        <f t="shared" si="3"/>
        <v>#N/A</v>
      </c>
    </row>
    <row r="112" spans="1:34" x14ac:dyDescent="0.25">
      <c r="A112" s="1">
        <v>44288</v>
      </c>
      <c r="B112" s="2">
        <f t="shared" si="0"/>
        <v>35</v>
      </c>
      <c r="C112" s="7"/>
      <c r="D112" s="2" t="e">
        <f t="shared" si="12"/>
        <v>#N/A</v>
      </c>
      <c r="E112" s="2" t="e">
        <f t="shared" si="22"/>
        <v>#N/A</v>
      </c>
      <c r="F112" s="2">
        <v>464827.55649577081</v>
      </c>
      <c r="G112" s="2">
        <f t="shared" si="26"/>
        <v>426582.14285714284</v>
      </c>
      <c r="H112" s="2">
        <f t="shared" si="31"/>
        <v>34522332.763464347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1588434.9999999979</v>
      </c>
      <c r="M112" s="8" t="e">
        <f t="shared" si="28"/>
        <v>#N/A</v>
      </c>
      <c r="N112" s="21" t="e">
        <f t="shared" si="15"/>
        <v>#N/A</v>
      </c>
      <c r="O112" s="2" t="e">
        <f t="shared" si="24"/>
        <v>#N/A</v>
      </c>
      <c r="P112" s="2">
        <v>488093.99265804887</v>
      </c>
      <c r="Q112" s="21">
        <f t="shared" si="34"/>
        <v>450000</v>
      </c>
      <c r="R112" s="2">
        <f t="shared" si="32"/>
        <v>35996735.919860691</v>
      </c>
      <c r="S112" s="2">
        <f t="shared" si="17"/>
        <v>426582.14285714179</v>
      </c>
      <c r="T112" s="2">
        <f t="shared" si="18"/>
        <v>23417.857142857043</v>
      </c>
      <c r="U112" s="2">
        <f t="shared" si="19"/>
        <v>450000</v>
      </c>
      <c r="V112" s="2">
        <f t="shared" si="33"/>
        <v>2036152.75</v>
      </c>
      <c r="W112" s="2">
        <f t="shared" si="20"/>
        <v>131831.75</v>
      </c>
      <c r="X112" s="2">
        <f t="shared" si="6"/>
        <v>318168.25</v>
      </c>
      <c r="Y112" s="2">
        <f t="shared" si="29"/>
        <v>33960583.169860736</v>
      </c>
      <c r="Z112" s="2" t="str">
        <f t="shared" si="8"/>
        <v>HERE</v>
      </c>
      <c r="AA112" s="2">
        <f>IF(Z112="HERE",Y112,AA111+Graph!$G$1*1000)</f>
        <v>33960583.169860736</v>
      </c>
      <c r="AB112" s="2">
        <f t="shared" si="21"/>
        <v>318168.25</v>
      </c>
      <c r="AC112" s="2">
        <f t="shared" si="30"/>
        <v>2036152.75</v>
      </c>
      <c r="AD112" s="3">
        <f t="shared" si="10"/>
        <v>33960583.169860736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23117625.669864487</v>
      </c>
      <c r="AH112" s="3" t="e">
        <f t="shared" si="3"/>
        <v>#N/A</v>
      </c>
    </row>
    <row r="113" spans="1:34" x14ac:dyDescent="0.25">
      <c r="A113" s="1">
        <v>44289</v>
      </c>
      <c r="B113" s="2">
        <f t="shared" si="0"/>
        <v>36</v>
      </c>
      <c r="C113" s="7"/>
      <c r="D113" s="2" t="e">
        <f t="shared" si="12"/>
        <v>#N/A</v>
      </c>
      <c r="E113" s="2" t="e">
        <f t="shared" si="22"/>
        <v>#N/A</v>
      </c>
      <c r="F113" s="2">
        <v>466428.77839720249</v>
      </c>
      <c r="G113" s="2">
        <f t="shared" si="26"/>
        <v>426582.14285714284</v>
      </c>
      <c r="H113" s="2">
        <f t="shared" si="31"/>
        <v>34948914.906321488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1611852.8571428549</v>
      </c>
      <c r="M113" s="8" t="e">
        <f t="shared" si="28"/>
        <v>#N/A</v>
      </c>
      <c r="N113" s="21" t="e">
        <f t="shared" si="15"/>
        <v>#N/A</v>
      </c>
      <c r="O113" s="2" t="e">
        <f t="shared" si="24"/>
        <v>#N/A</v>
      </c>
      <c r="P113" s="2">
        <v>490008.88641116023</v>
      </c>
      <c r="Q113" s="21">
        <f t="shared" si="34"/>
        <v>450000</v>
      </c>
      <c r="R113" s="2">
        <f t="shared" si="32"/>
        <v>36446735.919860691</v>
      </c>
      <c r="S113" s="2">
        <f t="shared" si="17"/>
        <v>426582.14285714179</v>
      </c>
      <c r="T113" s="2">
        <f t="shared" si="18"/>
        <v>23417.857142857043</v>
      </c>
      <c r="U113" s="2">
        <f t="shared" si="19"/>
        <v>450000</v>
      </c>
      <c r="V113" s="2">
        <f t="shared" si="33"/>
        <v>2167984.5</v>
      </c>
      <c r="W113" s="2">
        <f t="shared" si="20"/>
        <v>131831.75</v>
      </c>
      <c r="X113" s="2">
        <f t="shared" si="6"/>
        <v>318168.25</v>
      </c>
      <c r="Y113" s="2">
        <f t="shared" si="29"/>
        <v>34278751.419860736</v>
      </c>
      <c r="Z113" s="2" t="str">
        <f t="shared" si="8"/>
        <v>HERE</v>
      </c>
      <c r="AA113" s="2">
        <f>IF(Z113="HERE",Y113,AA112+Graph!$G$1*1000)</f>
        <v>34278751.419860736</v>
      </c>
      <c r="AB113" s="2">
        <f t="shared" si="21"/>
        <v>318168.25</v>
      </c>
      <c r="AC113" s="2">
        <f t="shared" si="30"/>
        <v>2167984.5</v>
      </c>
      <c r="AD113" s="3">
        <f t="shared" si="10"/>
        <v>34278751.419860736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23513789.914831161</v>
      </c>
      <c r="AH113" s="3" t="e">
        <f t="shared" si="3"/>
        <v>#N/A</v>
      </c>
    </row>
    <row r="114" spans="1:34" x14ac:dyDescent="0.25">
      <c r="A114" s="1">
        <v>44290</v>
      </c>
      <c r="B114" s="2">
        <f t="shared" si="0"/>
        <v>37</v>
      </c>
      <c r="C114" s="7"/>
      <c r="D114" s="2" t="e">
        <f t="shared" si="12"/>
        <v>#N/A</v>
      </c>
      <c r="E114" s="2" t="e">
        <f t="shared" si="22"/>
        <v>#N/A</v>
      </c>
      <c r="F114" s="2">
        <v>468030.00029864907</v>
      </c>
      <c r="G114" s="2">
        <f t="shared" si="26"/>
        <v>426582.14285714284</v>
      </c>
      <c r="H114" s="2">
        <f t="shared" si="31"/>
        <v>35375497.04917863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1635270.714285712</v>
      </c>
      <c r="M114" s="8" t="e">
        <f t="shared" si="28"/>
        <v>#N/A</v>
      </c>
      <c r="N114" s="21" t="e">
        <f t="shared" si="15"/>
        <v>#N/A</v>
      </c>
      <c r="O114" s="2" t="e">
        <f t="shared" si="24"/>
        <v>#N/A</v>
      </c>
      <c r="P114" s="2">
        <v>491923.78016427159</v>
      </c>
      <c r="Q114" s="21">
        <f t="shared" si="34"/>
        <v>450000</v>
      </c>
      <c r="R114" s="2">
        <f t="shared" si="32"/>
        <v>36896735.919860691</v>
      </c>
      <c r="S114" s="2">
        <f t="shared" si="17"/>
        <v>426582.14285714179</v>
      </c>
      <c r="T114" s="2">
        <f t="shared" si="18"/>
        <v>23417.857142857043</v>
      </c>
      <c r="U114" s="2">
        <f t="shared" si="19"/>
        <v>450000</v>
      </c>
      <c r="V114" s="2">
        <f t="shared" si="33"/>
        <v>2299816.25</v>
      </c>
      <c r="W114" s="2">
        <f t="shared" si="20"/>
        <v>131831.75</v>
      </c>
      <c r="X114" s="2">
        <f t="shared" si="6"/>
        <v>318168.25</v>
      </c>
      <c r="Y114" s="2">
        <f t="shared" si="29"/>
        <v>34596919.669860736</v>
      </c>
      <c r="Z114" s="2" t="str">
        <f t="shared" si="8"/>
        <v>HERE</v>
      </c>
      <c r="AA114" s="2">
        <f>IF(Z114="HERE",Y114,AA113+Graph!$G$1*1000)</f>
        <v>34596919.669860736</v>
      </c>
      <c r="AB114" s="2">
        <f t="shared" si="21"/>
        <v>318168.25</v>
      </c>
      <c r="AC114" s="2">
        <f t="shared" si="30"/>
        <v>2299816.25</v>
      </c>
      <c r="AD114" s="3">
        <f t="shared" si="10"/>
        <v>34596919.669860736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23910137.653961595</v>
      </c>
      <c r="AH114" s="3" t="e">
        <f t="shared" si="3"/>
        <v>#N/A</v>
      </c>
    </row>
    <row r="115" spans="1:34" x14ac:dyDescent="0.25">
      <c r="A115" s="1">
        <v>44291</v>
      </c>
      <c r="B115" s="2">
        <f t="shared" si="0"/>
        <v>38</v>
      </c>
      <c r="C115" s="7"/>
      <c r="D115" s="2" t="e">
        <f t="shared" si="12"/>
        <v>#N/A</v>
      </c>
      <c r="E115" s="2" t="e">
        <f t="shared" si="22"/>
        <v>#N/A</v>
      </c>
      <c r="F115" s="2">
        <v>469631.22220009565</v>
      </c>
      <c r="G115" s="2">
        <f t="shared" si="26"/>
        <v>426582.14285714284</v>
      </c>
      <c r="H115" s="2">
        <f t="shared" si="31"/>
        <v>35802079.192035772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1658688.571428569</v>
      </c>
      <c r="M115" s="8" t="e">
        <f t="shared" si="28"/>
        <v>#N/A</v>
      </c>
      <c r="N115" s="21" t="e">
        <f t="shared" si="15"/>
        <v>#N/A</v>
      </c>
      <c r="O115" s="2" t="e">
        <f t="shared" si="24"/>
        <v>#N/A</v>
      </c>
      <c r="P115" s="2">
        <v>493838.67391738296</v>
      </c>
      <c r="Q115" s="21">
        <f t="shared" si="34"/>
        <v>450000</v>
      </c>
      <c r="R115" s="2">
        <f t="shared" si="32"/>
        <v>37346735.919860691</v>
      </c>
      <c r="S115" s="2">
        <f t="shared" si="17"/>
        <v>426582.14285714179</v>
      </c>
      <c r="T115" s="2">
        <f t="shared" si="18"/>
        <v>23417.857142857043</v>
      </c>
      <c r="U115" s="2">
        <f t="shared" si="19"/>
        <v>450000</v>
      </c>
      <c r="V115" s="2">
        <f t="shared" si="33"/>
        <v>2431648</v>
      </c>
      <c r="W115" s="2">
        <f t="shared" si="20"/>
        <v>131831.75</v>
      </c>
      <c r="X115" s="2">
        <f t="shared" si="6"/>
        <v>318168.25</v>
      </c>
      <c r="Y115" s="2">
        <f t="shared" si="29"/>
        <v>34915087.919860736</v>
      </c>
      <c r="Z115" s="2" t="str">
        <f t="shared" si="8"/>
        <v>HERE</v>
      </c>
      <c r="AA115" s="2">
        <f>IF(Z115="HERE",Y115,AA114+Graph!$G$1*1000)</f>
        <v>34915087.919860736</v>
      </c>
      <c r="AB115" s="2">
        <f t="shared" si="21"/>
        <v>318168.25</v>
      </c>
      <c r="AC115" s="2">
        <f t="shared" si="30"/>
        <v>2431648</v>
      </c>
      <c r="AD115" s="3">
        <f t="shared" si="10"/>
        <v>34915087.919860736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24306485.393092036</v>
      </c>
      <c r="AH115" s="3" t="e">
        <f t="shared" si="3"/>
        <v>#N/A</v>
      </c>
    </row>
    <row r="116" spans="1:34" x14ac:dyDescent="0.25">
      <c r="A116" s="1">
        <v>44292</v>
      </c>
      <c r="B116" s="2">
        <f t="shared" si="0"/>
        <v>39</v>
      </c>
      <c r="C116" s="7"/>
      <c r="D116" s="2" t="e">
        <f t="shared" si="12"/>
        <v>#N/A</v>
      </c>
      <c r="E116" s="2" t="e">
        <f t="shared" si="22"/>
        <v>#N/A</v>
      </c>
      <c r="F116" s="2">
        <v>471232.44410154223</v>
      </c>
      <c r="G116" s="2">
        <f t="shared" si="26"/>
        <v>426582.14285714284</v>
      </c>
      <c r="H116" s="2">
        <f t="shared" si="31"/>
        <v>36228661.334892914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1682106.4285714261</v>
      </c>
      <c r="M116" s="8" t="e">
        <f t="shared" si="28"/>
        <v>#N/A</v>
      </c>
      <c r="N116" s="21" t="e">
        <f t="shared" si="15"/>
        <v>#N/A</v>
      </c>
      <c r="O116" s="2" t="e">
        <f t="shared" si="24"/>
        <v>#N/A</v>
      </c>
      <c r="P116" s="2">
        <v>495753.56767049432</v>
      </c>
      <c r="Q116" s="21">
        <f t="shared" si="34"/>
        <v>450000</v>
      </c>
      <c r="R116" s="2">
        <f t="shared" si="32"/>
        <v>37796735.919860691</v>
      </c>
      <c r="S116" s="2">
        <f t="shared" si="17"/>
        <v>426582.14285714179</v>
      </c>
      <c r="T116" s="2">
        <f t="shared" si="18"/>
        <v>23417.857142857043</v>
      </c>
      <c r="U116" s="2">
        <f t="shared" si="19"/>
        <v>450000</v>
      </c>
      <c r="V116" s="2">
        <f t="shared" si="33"/>
        <v>2639309</v>
      </c>
      <c r="W116" s="2">
        <f t="shared" si="20"/>
        <v>207661</v>
      </c>
      <c r="X116" s="2">
        <f t="shared" si="6"/>
        <v>242339</v>
      </c>
      <c r="Y116" s="2">
        <f t="shared" si="29"/>
        <v>35157426.919860736</v>
      </c>
      <c r="Z116" s="2" t="str">
        <f t="shared" si="8"/>
        <v>HERE</v>
      </c>
      <c r="AA116" s="2">
        <f>IF(Z116="HERE",Y116,AA115+Graph!$G$1*1000)</f>
        <v>35157426.919860736</v>
      </c>
      <c r="AB116" s="2">
        <f t="shared" si="21"/>
        <v>242339</v>
      </c>
      <c r="AC116" s="2">
        <f t="shared" si="30"/>
        <v>2639309</v>
      </c>
      <c r="AD116" s="3">
        <f t="shared" si="10"/>
        <v>35157426.919860736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24702833.13222247</v>
      </c>
      <c r="AH116" s="3" t="e">
        <f t="shared" si="3"/>
        <v>#N/A</v>
      </c>
    </row>
    <row r="117" spans="1:34" x14ac:dyDescent="0.25">
      <c r="A117" s="1">
        <v>44293</v>
      </c>
      <c r="B117" s="2">
        <f t="shared" si="0"/>
        <v>40</v>
      </c>
      <c r="C117" s="7"/>
      <c r="D117" s="2" t="e">
        <f t="shared" si="12"/>
        <v>#N/A</v>
      </c>
      <c r="E117" s="2" t="e">
        <f t="shared" si="22"/>
        <v>#N/A</v>
      </c>
      <c r="F117" s="2">
        <v>472833.66600298882</v>
      </c>
      <c r="G117" s="2">
        <f t="shared" si="26"/>
        <v>426582.14285714284</v>
      </c>
      <c r="H117" s="2">
        <f t="shared" si="31"/>
        <v>36655243.477750055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1705524.2857142831</v>
      </c>
      <c r="M117" s="8" t="e">
        <f t="shared" si="28"/>
        <v>#N/A</v>
      </c>
      <c r="N117" s="21" t="e">
        <f t="shared" si="15"/>
        <v>#N/A</v>
      </c>
      <c r="O117" s="2" t="e">
        <f t="shared" si="24"/>
        <v>#N/A</v>
      </c>
      <c r="P117" s="2">
        <v>497668.46142360568</v>
      </c>
      <c r="Q117" s="21">
        <f t="shared" si="34"/>
        <v>450000</v>
      </c>
      <c r="R117" s="2">
        <f t="shared" si="32"/>
        <v>38246735.919860691</v>
      </c>
      <c r="S117" s="2">
        <f t="shared" si="17"/>
        <v>426582.14285714179</v>
      </c>
      <c r="T117" s="2">
        <f t="shared" si="18"/>
        <v>23417.857142857043</v>
      </c>
      <c r="U117" s="2">
        <f t="shared" si="19"/>
        <v>450000</v>
      </c>
      <c r="V117" s="2">
        <f t="shared" si="33"/>
        <v>2918252</v>
      </c>
      <c r="W117" s="2">
        <f t="shared" si="20"/>
        <v>278943</v>
      </c>
      <c r="X117" s="2">
        <f t="shared" si="6"/>
        <v>171057</v>
      </c>
      <c r="Y117" s="2">
        <f t="shared" si="29"/>
        <v>35328483.919860736</v>
      </c>
      <c r="Z117" s="2" t="str">
        <f t="shared" si="8"/>
        <v>HERE</v>
      </c>
      <c r="AA117" s="2">
        <f>IF(Z117="HERE",Y117,AA116+Graph!$G$1*1000)</f>
        <v>35328483.919860736</v>
      </c>
      <c r="AB117" s="2">
        <f t="shared" si="21"/>
        <v>171057</v>
      </c>
      <c r="AC117" s="2">
        <f t="shared" si="30"/>
        <v>2918252</v>
      </c>
      <c r="AD117" s="3">
        <f t="shared" si="10"/>
        <v>35328483.919860736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25099180.871352904</v>
      </c>
      <c r="AH117" s="3" t="e">
        <f t="shared" si="3"/>
        <v>#N/A</v>
      </c>
    </row>
    <row r="118" spans="1:34" x14ac:dyDescent="0.25">
      <c r="A118" s="1">
        <v>44294</v>
      </c>
      <c r="B118" s="2">
        <f t="shared" si="0"/>
        <v>41</v>
      </c>
      <c r="C118" s="7"/>
      <c r="D118" s="2" t="e">
        <f t="shared" si="12"/>
        <v>#N/A</v>
      </c>
      <c r="E118" s="2" t="e">
        <f t="shared" si="22"/>
        <v>#N/A</v>
      </c>
      <c r="F118" s="2">
        <v>474434.8879044205</v>
      </c>
      <c r="G118" s="2">
        <f t="shared" si="26"/>
        <v>426582.14285714284</v>
      </c>
      <c r="H118" s="2">
        <f t="shared" si="31"/>
        <v>37081825.620607197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1728942.1428571402</v>
      </c>
      <c r="M118" s="8" t="e">
        <f t="shared" si="28"/>
        <v>#N/A</v>
      </c>
      <c r="N118" s="21" t="e">
        <f t="shared" si="15"/>
        <v>#N/A</v>
      </c>
      <c r="O118" s="2" t="e">
        <f t="shared" si="24"/>
        <v>#N/A</v>
      </c>
      <c r="P118" s="2">
        <v>499583.35517671704</v>
      </c>
      <c r="Q118" s="21">
        <f t="shared" si="34"/>
        <v>450000</v>
      </c>
      <c r="R118" s="2">
        <f t="shared" si="32"/>
        <v>38696735.919860691</v>
      </c>
      <c r="S118" s="2">
        <f t="shared" si="17"/>
        <v>426582.14285714179</v>
      </c>
      <c r="T118" s="2">
        <f t="shared" si="18"/>
        <v>23417.857142857043</v>
      </c>
      <c r="U118" s="2">
        <f t="shared" si="19"/>
        <v>450000</v>
      </c>
      <c r="V118" s="2">
        <f t="shared" si="33"/>
        <v>3234946</v>
      </c>
      <c r="W118" s="2">
        <f t="shared" si="20"/>
        <v>316694</v>
      </c>
      <c r="X118" s="2">
        <f t="shared" si="6"/>
        <v>133306</v>
      </c>
      <c r="Y118" s="2">
        <f t="shared" si="29"/>
        <v>35461789.919860736</v>
      </c>
      <c r="Z118" s="2" t="str">
        <f t="shared" si="8"/>
        <v>HERE</v>
      </c>
      <c r="AA118" s="2">
        <f>IF(Z118="HERE",Y118,AA117+Graph!$G$1*1000)</f>
        <v>35461789.919860736</v>
      </c>
      <c r="AB118" s="2">
        <f t="shared" si="21"/>
        <v>133306</v>
      </c>
      <c r="AC118" s="2">
        <f t="shared" si="30"/>
        <v>3234946</v>
      </c>
      <c r="AD118" s="3">
        <f t="shared" si="10"/>
        <v>35461789.919860736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25495528.610483341</v>
      </c>
      <c r="AH118" s="3" t="e">
        <f t="shared" si="3"/>
        <v>#N/A</v>
      </c>
    </row>
    <row r="119" spans="1:34" x14ac:dyDescent="0.25">
      <c r="A119" s="1">
        <v>44295</v>
      </c>
      <c r="B119" s="2">
        <f t="shared" si="0"/>
        <v>42</v>
      </c>
      <c r="C119" s="7"/>
      <c r="D119" s="2" t="e">
        <f t="shared" si="12"/>
        <v>#N/A</v>
      </c>
      <c r="E119" s="2" t="e">
        <f t="shared" si="22"/>
        <v>#N/A</v>
      </c>
      <c r="F119" s="2">
        <v>476036.10980586708</v>
      </c>
      <c r="G119" s="2">
        <f t="shared" si="26"/>
        <v>426582.14285714284</v>
      </c>
      <c r="H119" s="2">
        <f t="shared" si="31"/>
        <v>37508407.763464339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1752359.9999999972</v>
      </c>
      <c r="M119" s="8" t="e">
        <f t="shared" si="28"/>
        <v>#N/A</v>
      </c>
      <c r="N119" s="21" t="e">
        <f t="shared" si="15"/>
        <v>#N/A</v>
      </c>
      <c r="O119" s="2" t="e">
        <f t="shared" si="24"/>
        <v>#N/A</v>
      </c>
      <c r="P119" s="2">
        <v>501498.24892982841</v>
      </c>
      <c r="Q119" s="21">
        <f t="shared" si="34"/>
        <v>450000</v>
      </c>
      <c r="R119" s="2">
        <f t="shared" si="32"/>
        <v>39146735.919860691</v>
      </c>
      <c r="S119" s="2">
        <f t="shared" si="17"/>
        <v>426582.14285714179</v>
      </c>
      <c r="T119" s="2">
        <f t="shared" si="18"/>
        <v>23417.857142857043</v>
      </c>
      <c r="U119" s="2">
        <f t="shared" si="19"/>
        <v>450000</v>
      </c>
      <c r="V119" s="2">
        <f t="shared" si="33"/>
        <v>3559179</v>
      </c>
      <c r="W119" s="2">
        <f t="shared" si="20"/>
        <v>324233</v>
      </c>
      <c r="X119" s="2">
        <f t="shared" si="6"/>
        <v>125767</v>
      </c>
      <c r="Y119" s="2">
        <f t="shared" si="29"/>
        <v>35587556.919860736</v>
      </c>
      <c r="Z119" s="2" t="str">
        <f t="shared" si="8"/>
        <v>HERE</v>
      </c>
      <c r="AA119" s="2">
        <f>IF(Z119="HERE",Y119,AA118+Graph!$G$1*1000)</f>
        <v>35587556.919860736</v>
      </c>
      <c r="AB119" s="2">
        <f t="shared" si="21"/>
        <v>125767</v>
      </c>
      <c r="AC119" s="2">
        <f t="shared" si="30"/>
        <v>3559179</v>
      </c>
      <c r="AD119" s="3">
        <f t="shared" si="10"/>
        <v>35587556.919860736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25891876.349613778</v>
      </c>
      <c r="AH119" s="3" t="e">
        <f t="shared" si="3"/>
        <v>#N/A</v>
      </c>
    </row>
    <row r="120" spans="1:34" x14ac:dyDescent="0.25">
      <c r="A120" s="1">
        <v>44296</v>
      </c>
      <c r="B120" s="2">
        <f t="shared" si="0"/>
        <v>43</v>
      </c>
      <c r="C120" s="7"/>
      <c r="D120" s="2" t="e">
        <f t="shared" si="12"/>
        <v>#N/A</v>
      </c>
      <c r="E120" s="2" t="e">
        <f t="shared" si="22"/>
        <v>#N/A</v>
      </c>
      <c r="F120" s="2">
        <v>477637.33170731366</v>
      </c>
      <c r="G120" s="2">
        <f t="shared" si="26"/>
        <v>426582.14285714284</v>
      </c>
      <c r="H120" s="2">
        <f t="shared" si="31"/>
        <v>37934989.906321481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1775777.8571428542</v>
      </c>
      <c r="M120" s="8" t="e">
        <f t="shared" si="28"/>
        <v>#N/A</v>
      </c>
      <c r="N120" s="21" t="e">
        <f t="shared" si="15"/>
        <v>#N/A</v>
      </c>
      <c r="O120" s="2" t="e">
        <f t="shared" si="24"/>
        <v>#N/A</v>
      </c>
      <c r="P120" s="2">
        <v>503413.14268293977</v>
      </c>
      <c r="Q120" s="21">
        <f t="shared" si="34"/>
        <v>450000</v>
      </c>
      <c r="R120" s="2">
        <f t="shared" si="32"/>
        <v>39596735.919860691</v>
      </c>
      <c r="S120" s="2">
        <f t="shared" si="17"/>
        <v>426582.14285714179</v>
      </c>
      <c r="T120" s="2">
        <f t="shared" si="18"/>
        <v>23417.857142857043</v>
      </c>
      <c r="U120" s="2">
        <f t="shared" si="19"/>
        <v>450000</v>
      </c>
      <c r="V120" s="2">
        <f t="shared" si="33"/>
        <v>3837094</v>
      </c>
      <c r="W120" s="2">
        <f t="shared" si="20"/>
        <v>277915</v>
      </c>
      <c r="X120" s="2">
        <f t="shared" si="6"/>
        <v>172085</v>
      </c>
      <c r="Y120" s="2">
        <f t="shared" si="29"/>
        <v>35759641.919860736</v>
      </c>
      <c r="Z120" s="2" t="str">
        <f t="shared" si="8"/>
        <v>HERE</v>
      </c>
      <c r="AA120" s="2">
        <f>IF(Z120="HERE",Y120,AA119+Graph!$G$1*1000)</f>
        <v>35759641.919860736</v>
      </c>
      <c r="AB120" s="2">
        <f t="shared" si="21"/>
        <v>172085</v>
      </c>
      <c r="AC120" s="2">
        <f t="shared" si="30"/>
        <v>3837094</v>
      </c>
      <c r="AD120" s="3">
        <f t="shared" si="10"/>
        <v>35759641.919860736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26288224.088744216</v>
      </c>
      <c r="AH120" s="3" t="e">
        <f t="shared" si="3"/>
        <v>#N/A</v>
      </c>
    </row>
    <row r="121" spans="1:34" x14ac:dyDescent="0.25">
      <c r="A121" s="1">
        <v>44297</v>
      </c>
      <c r="B121" s="2">
        <f t="shared" si="0"/>
        <v>44</v>
      </c>
      <c r="C121" s="7"/>
      <c r="D121" s="2" t="e">
        <f t="shared" si="12"/>
        <v>#N/A</v>
      </c>
      <c r="E121" s="2" t="e">
        <f t="shared" si="22"/>
        <v>#N/A</v>
      </c>
      <c r="F121" s="2">
        <v>479238.55360876024</v>
      </c>
      <c r="G121" s="2">
        <f t="shared" si="26"/>
        <v>426582.14285714284</v>
      </c>
      <c r="H121" s="2">
        <f t="shared" si="31"/>
        <v>38361572.049178623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1799195.7142857113</v>
      </c>
      <c r="M121" s="8" t="e">
        <f t="shared" si="28"/>
        <v>#N/A</v>
      </c>
      <c r="N121" s="21" t="e">
        <f t="shared" si="15"/>
        <v>#N/A</v>
      </c>
      <c r="O121" s="2" t="e">
        <f t="shared" si="24"/>
        <v>#N/A</v>
      </c>
      <c r="P121" s="2">
        <v>505328.03643605113</v>
      </c>
      <c r="Q121" s="21">
        <f t="shared" si="34"/>
        <v>450000</v>
      </c>
      <c r="R121" s="2">
        <f t="shared" si="32"/>
        <v>40046735.919860691</v>
      </c>
      <c r="S121" s="2">
        <f t="shared" si="17"/>
        <v>426582.14285714179</v>
      </c>
      <c r="T121" s="2">
        <f t="shared" si="18"/>
        <v>23417.857142857043</v>
      </c>
      <c r="U121" s="2">
        <f t="shared" si="19"/>
        <v>450000</v>
      </c>
      <c r="V121" s="2">
        <f t="shared" si="33"/>
        <v>4062501</v>
      </c>
      <c r="W121" s="2">
        <f t="shared" si="20"/>
        <v>225407</v>
      </c>
      <c r="X121" s="2">
        <f t="shared" si="6"/>
        <v>224593</v>
      </c>
      <c r="Y121" s="2">
        <f t="shared" si="29"/>
        <v>35984234.919860736</v>
      </c>
      <c r="Z121" s="2" t="str">
        <f t="shared" si="8"/>
        <v>HERE</v>
      </c>
      <c r="AA121" s="2">
        <f>IF(Z121="HERE",Y121,AA120+Graph!$G$1*1000)</f>
        <v>35984234.919860736</v>
      </c>
      <c r="AB121" s="2">
        <f t="shared" si="21"/>
        <v>224593</v>
      </c>
      <c r="AC121" s="2">
        <f t="shared" si="30"/>
        <v>4062501</v>
      </c>
      <c r="AD121" s="3">
        <f t="shared" si="10"/>
        <v>35984234.919860736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26684571.827874649</v>
      </c>
      <c r="AH121" s="3" t="e">
        <f t="shared" si="3"/>
        <v>#N/A</v>
      </c>
    </row>
    <row r="122" spans="1:34" x14ac:dyDescent="0.25">
      <c r="A122" s="1">
        <v>44298</v>
      </c>
      <c r="B122" s="2">
        <f t="shared" si="0"/>
        <v>45</v>
      </c>
      <c r="C122" s="7"/>
      <c r="D122" s="2" t="e">
        <f t="shared" si="12"/>
        <v>#N/A</v>
      </c>
      <c r="E122" s="2" t="e">
        <f t="shared" si="22"/>
        <v>#N/A</v>
      </c>
      <c r="F122" s="2">
        <v>480839.77551020682</v>
      </c>
      <c r="G122" s="2">
        <f t="shared" si="26"/>
        <v>426582.14285714284</v>
      </c>
      <c r="H122" s="2">
        <f t="shared" si="31"/>
        <v>38788154.192035764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1822613.5714285683</v>
      </c>
      <c r="M122" s="8" t="e">
        <f t="shared" si="28"/>
        <v>#N/A</v>
      </c>
      <c r="N122" s="21" t="e">
        <f t="shared" si="15"/>
        <v>#N/A</v>
      </c>
      <c r="O122" s="2" t="e">
        <f t="shared" si="24"/>
        <v>#N/A</v>
      </c>
      <c r="P122" s="2">
        <v>507242.93018916249</v>
      </c>
      <c r="Q122" s="21">
        <f t="shared" si="34"/>
        <v>450000</v>
      </c>
      <c r="R122" s="2">
        <f t="shared" si="32"/>
        <v>40496735.919860691</v>
      </c>
      <c r="S122" s="2">
        <f t="shared" si="17"/>
        <v>426582.14285714179</v>
      </c>
      <c r="T122" s="2">
        <f t="shared" si="18"/>
        <v>23417.857142857043</v>
      </c>
      <c r="U122" s="2">
        <f t="shared" si="19"/>
        <v>450000</v>
      </c>
      <c r="V122" s="2">
        <f t="shared" si="33"/>
        <v>4266577</v>
      </c>
      <c r="W122" s="2">
        <f t="shared" si="20"/>
        <v>204076</v>
      </c>
      <c r="X122" s="2">
        <f t="shared" si="6"/>
        <v>245924</v>
      </c>
      <c r="Y122" s="2">
        <f t="shared" si="29"/>
        <v>36230158.919860736</v>
      </c>
      <c r="Z122" s="2" t="str">
        <f t="shared" si="8"/>
        <v>HERE</v>
      </c>
      <c r="AA122" s="2">
        <f>IF(Z122="HERE",Y122,AA121+Graph!$G$1*1000)</f>
        <v>36230158.919860736</v>
      </c>
      <c r="AB122" s="2">
        <f t="shared" si="21"/>
        <v>245924</v>
      </c>
      <c r="AC122" s="2">
        <f t="shared" si="30"/>
        <v>4266577</v>
      </c>
      <c r="AD122" s="3">
        <f t="shared" si="10"/>
        <v>36230158.919860736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27044149.770731792</v>
      </c>
      <c r="AH122" s="3" t="e">
        <f t="shared" si="3"/>
        <v>#N/A</v>
      </c>
    </row>
    <row r="123" spans="1:34" x14ac:dyDescent="0.25">
      <c r="A123" s="1">
        <v>44299</v>
      </c>
      <c r="B123" s="2">
        <f t="shared" si="0"/>
        <v>46</v>
      </c>
      <c r="C123" s="7"/>
      <c r="D123" s="2" t="e">
        <f t="shared" si="12"/>
        <v>#N/A</v>
      </c>
      <c r="E123" s="2" t="e">
        <f t="shared" si="22"/>
        <v>#N/A</v>
      </c>
      <c r="F123" s="2">
        <v>482440.9974116385</v>
      </c>
      <c r="G123" s="2">
        <f t="shared" si="26"/>
        <v>426582.14285714284</v>
      </c>
      <c r="H123" s="2">
        <f t="shared" si="31"/>
        <v>39214736.334892906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1846031.4285714254</v>
      </c>
      <c r="M123" s="8" t="e">
        <f t="shared" si="28"/>
        <v>#N/A</v>
      </c>
      <c r="N123" s="21" t="e">
        <f t="shared" si="15"/>
        <v>#N/A</v>
      </c>
      <c r="O123" s="2" t="e">
        <f t="shared" si="24"/>
        <v>#N/A</v>
      </c>
      <c r="P123" s="2">
        <v>509157.82394225895</v>
      </c>
      <c r="Q123" s="21">
        <f t="shared" si="34"/>
        <v>450000</v>
      </c>
      <c r="R123" s="2">
        <f t="shared" si="32"/>
        <v>40946735.919860691</v>
      </c>
      <c r="S123" s="2">
        <f t="shared" si="17"/>
        <v>426582.14285714179</v>
      </c>
      <c r="T123" s="2">
        <f t="shared" si="18"/>
        <v>23417.857142857043</v>
      </c>
      <c r="U123" s="2">
        <f t="shared" si="19"/>
        <v>450000</v>
      </c>
      <c r="V123" s="2">
        <f t="shared" si="33"/>
        <v>4609740</v>
      </c>
      <c r="W123" s="2">
        <f t="shared" si="20"/>
        <v>343163</v>
      </c>
      <c r="X123" s="2">
        <f t="shared" si="6"/>
        <v>106837</v>
      </c>
      <c r="Y123" s="2">
        <f t="shared" si="29"/>
        <v>36336995.919860736</v>
      </c>
      <c r="Z123" s="2" t="str">
        <f t="shared" si="8"/>
        <v>HERE</v>
      </c>
      <c r="AA123" s="2">
        <f>IF(Z123="HERE",Y123,AA122+Graph!$G$1*1000)</f>
        <v>36336995.919860736</v>
      </c>
      <c r="AB123" s="2">
        <f t="shared" si="21"/>
        <v>106837</v>
      </c>
      <c r="AC123" s="2">
        <f t="shared" si="30"/>
        <v>4609740</v>
      </c>
      <c r="AD123" s="3">
        <f t="shared" si="10"/>
        <v>36336995.919860736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27403727.713588938</v>
      </c>
      <c r="AH123" s="3" t="e">
        <f t="shared" si="3"/>
        <v>#N/A</v>
      </c>
    </row>
    <row r="124" spans="1:34" x14ac:dyDescent="0.25">
      <c r="A124" s="1">
        <v>44300</v>
      </c>
      <c r="B124" s="2">
        <f t="shared" si="0"/>
        <v>47</v>
      </c>
      <c r="C124" s="7"/>
      <c r="D124" s="2" t="e">
        <f t="shared" si="12"/>
        <v>#N/A</v>
      </c>
      <c r="E124" s="2" t="e">
        <f t="shared" si="22"/>
        <v>#N/A</v>
      </c>
      <c r="F124" s="2">
        <v>484042.21931308508</v>
      </c>
      <c r="G124" s="2">
        <f t="shared" si="26"/>
        <v>426582.14285714284</v>
      </c>
      <c r="H124" s="2">
        <f t="shared" si="31"/>
        <v>39641318.477750048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1869449.2857142824</v>
      </c>
      <c r="M124" s="8" t="e">
        <f t="shared" si="28"/>
        <v>#N/A</v>
      </c>
      <c r="N124" s="21" t="e">
        <f t="shared" si="15"/>
        <v>#N/A</v>
      </c>
      <c r="O124" s="2" t="e">
        <f t="shared" si="24"/>
        <v>#N/A</v>
      </c>
      <c r="P124" s="2">
        <v>511072.71769537032</v>
      </c>
      <c r="Q124" s="21">
        <f t="shared" si="34"/>
        <v>450000</v>
      </c>
      <c r="R124" s="2">
        <f t="shared" si="32"/>
        <v>41396735.919860691</v>
      </c>
      <c r="S124" s="2">
        <f t="shared" si="17"/>
        <v>426582.14285714179</v>
      </c>
      <c r="T124" s="2">
        <f t="shared" si="18"/>
        <v>23417.857142857043</v>
      </c>
      <c r="U124" s="2">
        <f t="shared" si="19"/>
        <v>450000</v>
      </c>
      <c r="V124" s="2">
        <f t="shared" si="33"/>
        <v>4973248</v>
      </c>
      <c r="W124" s="2">
        <f t="shared" si="20"/>
        <v>363508</v>
      </c>
      <c r="X124" s="2">
        <f t="shared" si="6"/>
        <v>86492</v>
      </c>
      <c r="Y124" s="2">
        <f t="shared" si="29"/>
        <v>36423487.919860736</v>
      </c>
      <c r="Z124" s="2" t="str">
        <f t="shared" si="8"/>
        <v>HERE</v>
      </c>
      <c r="AA124" s="2">
        <f>IF(Z124="HERE",Y124,AA123+Graph!$G$1*1000)</f>
        <v>36423487.919860736</v>
      </c>
      <c r="AB124" s="2">
        <f t="shared" si="21"/>
        <v>86492</v>
      </c>
      <c r="AC124" s="2">
        <f t="shared" si="30"/>
        <v>4973248</v>
      </c>
      <c r="AD124" s="3">
        <f t="shared" si="10"/>
        <v>36423487.919860736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27763305.656446084</v>
      </c>
      <c r="AH124" s="3" t="e">
        <f t="shared" si="3"/>
        <v>#N/A</v>
      </c>
    </row>
    <row r="125" spans="1:34" x14ac:dyDescent="0.25">
      <c r="A125" s="1">
        <v>44301</v>
      </c>
      <c r="B125" s="2">
        <f t="shared" si="0"/>
        <v>48</v>
      </c>
      <c r="C125" s="7"/>
      <c r="D125" s="2" t="e">
        <f t="shared" si="12"/>
        <v>#N/A</v>
      </c>
      <c r="E125" s="2" t="e">
        <f t="shared" si="22"/>
        <v>#N/A</v>
      </c>
      <c r="F125" s="2">
        <v>485643.44121453166</v>
      </c>
      <c r="G125" s="2">
        <f t="shared" si="26"/>
        <v>426582.14285714284</v>
      </c>
      <c r="H125" s="2">
        <f t="shared" si="31"/>
        <v>40067900.62060719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1892867.1428571395</v>
      </c>
      <c r="M125" s="8" t="e">
        <f t="shared" si="28"/>
        <v>#N/A</v>
      </c>
      <c r="N125" s="21" t="e">
        <f t="shared" si="15"/>
        <v>#N/A</v>
      </c>
      <c r="O125" s="2" t="e">
        <f t="shared" si="24"/>
        <v>#N/A</v>
      </c>
      <c r="P125" s="2">
        <v>512987.61144848168</v>
      </c>
      <c r="Q125" s="21">
        <f t="shared" si="34"/>
        <v>450000</v>
      </c>
      <c r="R125" s="2">
        <f t="shared" si="32"/>
        <v>41846735.919860691</v>
      </c>
      <c r="S125" s="2">
        <f t="shared" si="17"/>
        <v>426582.14285714179</v>
      </c>
      <c r="T125" s="2">
        <f t="shared" si="18"/>
        <v>23417.857142857043</v>
      </c>
      <c r="U125" s="2">
        <f t="shared" si="19"/>
        <v>450000</v>
      </c>
      <c r="V125" s="2">
        <f t="shared" si="33"/>
        <v>5383103</v>
      </c>
      <c r="W125" s="2">
        <f t="shared" si="20"/>
        <v>409855</v>
      </c>
      <c r="X125" s="2">
        <f t="shared" si="6"/>
        <v>40145</v>
      </c>
      <c r="Y125" s="2">
        <f t="shared" si="29"/>
        <v>36463632.919860736</v>
      </c>
      <c r="Z125" s="2" t="str">
        <f t="shared" si="8"/>
        <v>HERE</v>
      </c>
      <c r="AA125" s="2">
        <f>IF(Z125="HERE",Y125,AA124+Graph!$G$1*1000)</f>
        <v>36463632.919860736</v>
      </c>
      <c r="AB125" s="2">
        <f t="shared" si="21"/>
        <v>40145</v>
      </c>
      <c r="AC125" s="2">
        <f t="shared" si="30"/>
        <v>5383103</v>
      </c>
      <c r="AD125" s="3">
        <f t="shared" si="10"/>
        <v>36463632.919860736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28122883.599303227</v>
      </c>
      <c r="AH125" s="3" t="e">
        <f t="shared" si="3"/>
        <v>#N/A</v>
      </c>
    </row>
    <row r="126" spans="1:34" x14ac:dyDescent="0.25">
      <c r="A126" s="1">
        <v>44302</v>
      </c>
      <c r="B126" s="2">
        <f t="shared" si="0"/>
        <v>49</v>
      </c>
      <c r="C126" s="7"/>
      <c r="D126" s="2" t="e">
        <f t="shared" si="12"/>
        <v>#N/A</v>
      </c>
      <c r="E126" s="2" t="e">
        <f t="shared" si="22"/>
        <v>#N/A</v>
      </c>
      <c r="F126" s="2">
        <v>487244.66311597824</v>
      </c>
      <c r="G126" s="2">
        <f t="shared" si="26"/>
        <v>426582.14285714284</v>
      </c>
      <c r="H126" s="2">
        <f t="shared" si="31"/>
        <v>40494482.763464332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1916284.9999999965</v>
      </c>
      <c r="M126" s="8" t="e">
        <f t="shared" si="28"/>
        <v>#N/A</v>
      </c>
      <c r="N126" s="21" t="e">
        <f t="shared" si="15"/>
        <v>#N/A</v>
      </c>
      <c r="O126" s="2" t="e">
        <f t="shared" si="24"/>
        <v>#N/A</v>
      </c>
      <c r="P126" s="2">
        <v>514902.50520159304</v>
      </c>
      <c r="Q126" s="21">
        <f t="shared" si="34"/>
        <v>450000</v>
      </c>
      <c r="R126" s="2">
        <f t="shared" si="32"/>
        <v>42296735.919860691</v>
      </c>
      <c r="S126" s="2">
        <f t="shared" si="17"/>
        <v>426582.14285714179</v>
      </c>
      <c r="T126" s="2">
        <f t="shared" si="18"/>
        <v>23417.857142857043</v>
      </c>
      <c r="U126" s="2">
        <f t="shared" si="19"/>
        <v>450000</v>
      </c>
      <c r="V126" s="2">
        <f t="shared" si="33"/>
        <v>5861351</v>
      </c>
      <c r="W126" s="2">
        <f t="shared" si="20"/>
        <v>478248</v>
      </c>
      <c r="X126" s="2">
        <f t="shared" si="6"/>
        <v>-28248</v>
      </c>
      <c r="Y126" s="2">
        <f t="shared" si="29"/>
        <v>36435384.919860736</v>
      </c>
      <c r="Z126" s="2" t="str">
        <f t="shared" si="8"/>
        <v>HERE</v>
      </c>
      <c r="AA126" s="2">
        <f>IF(Z126="HERE",Y126,AA125+Graph!$G$1*1000)</f>
        <v>36435384.919860736</v>
      </c>
      <c r="AB126" s="2">
        <f t="shared" si="21"/>
        <v>-28248</v>
      </c>
      <c r="AC126" s="2">
        <f t="shared" si="30"/>
        <v>5861351</v>
      </c>
      <c r="AD126" s="3">
        <f t="shared" si="10"/>
        <v>36435384.919860736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28482461.542160369</v>
      </c>
      <c r="AH126" s="3" t="e">
        <f t="shared" si="3"/>
        <v>#N/A</v>
      </c>
    </row>
    <row r="127" spans="1:34" x14ac:dyDescent="0.25">
      <c r="A127" s="1">
        <v>44303</v>
      </c>
      <c r="B127" s="2">
        <f t="shared" si="0"/>
        <v>50</v>
      </c>
      <c r="C127" s="7"/>
      <c r="D127" s="2" t="e">
        <f t="shared" si="12"/>
        <v>#N/A</v>
      </c>
      <c r="E127" s="2" t="e">
        <f t="shared" si="22"/>
        <v>#N/A</v>
      </c>
      <c r="F127" s="2">
        <v>488845.88501742482</v>
      </c>
      <c r="G127" s="2">
        <f t="shared" si="26"/>
        <v>426582.14285714284</v>
      </c>
      <c r="H127" s="2">
        <f t="shared" si="31"/>
        <v>40921064.906321473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1939702.8571428536</v>
      </c>
      <c r="M127" s="8" t="e">
        <f t="shared" si="28"/>
        <v>#N/A</v>
      </c>
      <c r="N127" s="21" t="e">
        <f t="shared" si="15"/>
        <v>#N/A</v>
      </c>
      <c r="O127" s="2" t="e">
        <f t="shared" si="24"/>
        <v>#N/A</v>
      </c>
      <c r="P127" s="2">
        <v>516817.3989547044</v>
      </c>
      <c r="Q127" s="21">
        <f t="shared" si="34"/>
        <v>450000</v>
      </c>
      <c r="R127" s="2">
        <f t="shared" si="32"/>
        <v>42746735.919860691</v>
      </c>
      <c r="S127" s="2">
        <f t="shared" si="17"/>
        <v>426582.14285714179</v>
      </c>
      <c r="T127" s="2">
        <f t="shared" si="18"/>
        <v>23417.857142857043</v>
      </c>
      <c r="U127" s="2">
        <f t="shared" si="19"/>
        <v>450000</v>
      </c>
      <c r="V127" s="2">
        <f t="shared" si="33"/>
        <v>6353321</v>
      </c>
      <c r="W127" s="2">
        <f t="shared" si="20"/>
        <v>491970</v>
      </c>
      <c r="X127" s="2">
        <f t="shared" si="6"/>
        <v>-41970</v>
      </c>
      <c r="Y127" s="2">
        <f t="shared" si="29"/>
        <v>36393414.919860736</v>
      </c>
      <c r="Z127" s="2" t="str">
        <f t="shared" si="8"/>
        <v>HERE</v>
      </c>
      <c r="AA127" s="2">
        <f>IF(Z127="HERE",Y127,AA126+Graph!$G$1*1000)</f>
        <v>36393414.919860736</v>
      </c>
      <c r="AB127" s="2">
        <f t="shared" si="21"/>
        <v>-41970</v>
      </c>
      <c r="AC127" s="2">
        <f t="shared" si="30"/>
        <v>6353321</v>
      </c>
      <c r="AD127" s="3">
        <f t="shared" si="10"/>
        <v>36393414.919860736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28842039.485017516</v>
      </c>
      <c r="AH127" s="3" t="e">
        <f t="shared" si="3"/>
        <v>#N/A</v>
      </c>
    </row>
    <row r="128" spans="1:34" x14ac:dyDescent="0.25">
      <c r="A128" s="1">
        <v>44304</v>
      </c>
      <c r="B128" s="2">
        <f t="shared" si="0"/>
        <v>51</v>
      </c>
      <c r="C128" s="7"/>
      <c r="D128" s="2" t="e">
        <f t="shared" si="12"/>
        <v>#N/A</v>
      </c>
      <c r="E128" s="2" t="e">
        <f t="shared" si="22"/>
        <v>#N/A</v>
      </c>
      <c r="F128" s="2">
        <v>490447.1069188565</v>
      </c>
      <c r="G128" s="2">
        <f t="shared" si="26"/>
        <v>426582.14285714284</v>
      </c>
      <c r="H128" s="2">
        <f t="shared" si="31"/>
        <v>41347647.049178615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1963120.7142857106</v>
      </c>
      <c r="M128" s="8" t="e">
        <f t="shared" si="28"/>
        <v>#N/A</v>
      </c>
      <c r="N128" s="21" t="e">
        <f t="shared" si="15"/>
        <v>#N/A</v>
      </c>
      <c r="O128" s="2" t="e">
        <f t="shared" si="24"/>
        <v>#N/A</v>
      </c>
      <c r="P128" s="2">
        <v>518732.29270781577</v>
      </c>
      <c r="Q128" s="21">
        <f t="shared" si="34"/>
        <v>450000</v>
      </c>
      <c r="R128" s="2">
        <f t="shared" si="32"/>
        <v>43196735.919860691</v>
      </c>
      <c r="S128" s="2">
        <f t="shared" si="17"/>
        <v>426582.14285714179</v>
      </c>
      <c r="T128" s="2">
        <f t="shared" si="18"/>
        <v>23417.857142857043</v>
      </c>
      <c r="U128" s="2">
        <f t="shared" si="19"/>
        <v>450000</v>
      </c>
      <c r="V128" s="2">
        <f t="shared" si="33"/>
        <v>6573570</v>
      </c>
      <c r="W128" s="2">
        <f t="shared" si="20"/>
        <v>220249</v>
      </c>
      <c r="X128" s="2">
        <f t="shared" si="6"/>
        <v>229751</v>
      </c>
      <c r="Y128" s="2">
        <f t="shared" si="29"/>
        <v>36623165.919860736</v>
      </c>
      <c r="Z128" s="2" t="str">
        <f t="shared" si="8"/>
        <v>HERE</v>
      </c>
      <c r="AA128" s="2">
        <f>IF(Z128="HERE",Y128,AA127+Graph!$G$1*1000)</f>
        <v>36623165.919860736</v>
      </c>
      <c r="AB128" s="2">
        <f t="shared" si="21"/>
        <v>229751</v>
      </c>
      <c r="AC128" s="2">
        <f t="shared" si="30"/>
        <v>6573570</v>
      </c>
      <c r="AD128" s="3">
        <f t="shared" si="10"/>
        <v>36623165.919860736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29201617.427874658</v>
      </c>
      <c r="AH128" s="3" t="e">
        <f t="shared" si="3"/>
        <v>#N/A</v>
      </c>
    </row>
    <row r="129" spans="1:34" x14ac:dyDescent="0.25">
      <c r="A129" s="1">
        <v>44305</v>
      </c>
      <c r="B129" s="2">
        <f t="shared" si="0"/>
        <v>52</v>
      </c>
      <c r="C129" s="7"/>
      <c r="D129" s="2" t="e">
        <f t="shared" si="12"/>
        <v>#N/A</v>
      </c>
      <c r="E129" s="2" t="e">
        <f t="shared" si="22"/>
        <v>#N/A</v>
      </c>
      <c r="F129" s="2">
        <v>492048.32882030308</v>
      </c>
      <c r="G129" s="2">
        <f t="shared" si="26"/>
        <v>426582.14285714284</v>
      </c>
      <c r="H129" s="2">
        <f t="shared" si="31"/>
        <v>41774229.192035757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1986538.5714285676</v>
      </c>
      <c r="M129" s="8" t="e">
        <f t="shared" si="28"/>
        <v>#N/A</v>
      </c>
      <c r="N129" s="21" t="e">
        <f t="shared" si="15"/>
        <v>#N/A</v>
      </c>
      <c r="O129" s="2" t="e">
        <f t="shared" si="24"/>
        <v>#N/A</v>
      </c>
      <c r="P129" s="2">
        <v>520647.18646092713</v>
      </c>
      <c r="Q129" s="21">
        <f t="shared" si="34"/>
        <v>450000</v>
      </c>
      <c r="R129" s="2">
        <f t="shared" si="32"/>
        <v>43646735.919860691</v>
      </c>
      <c r="S129" s="2">
        <f t="shared" si="17"/>
        <v>426582.14285714179</v>
      </c>
      <c r="T129" s="2">
        <f t="shared" si="18"/>
        <v>23417.857142857043</v>
      </c>
      <c r="U129" s="2">
        <f t="shared" si="19"/>
        <v>450000</v>
      </c>
      <c r="V129" s="2">
        <f t="shared" si="33"/>
        <v>6853372</v>
      </c>
      <c r="W129" s="2">
        <f t="shared" si="20"/>
        <v>279802</v>
      </c>
      <c r="X129" s="2">
        <f t="shared" si="6"/>
        <v>170198</v>
      </c>
      <c r="Y129" s="2">
        <f t="shared" si="29"/>
        <v>36793363.919860736</v>
      </c>
      <c r="Z129" s="2" t="str">
        <f t="shared" si="8"/>
        <v>HERE</v>
      </c>
      <c r="AA129" s="2">
        <f>IF(Z129="HERE",Y129,AA128+Graph!$G$1*1000)</f>
        <v>36793363.919860736</v>
      </c>
      <c r="AB129" s="2">
        <f t="shared" si="21"/>
        <v>170198</v>
      </c>
      <c r="AC129" s="2">
        <f t="shared" si="30"/>
        <v>6853372</v>
      </c>
      <c r="AD129" s="3">
        <f t="shared" si="10"/>
        <v>36793363.919860736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29494560.440374661</v>
      </c>
      <c r="AH129" s="3" t="e">
        <f t="shared" si="3"/>
        <v>#N/A</v>
      </c>
    </row>
    <row r="130" spans="1:34" x14ac:dyDescent="0.25">
      <c r="A130" s="1">
        <v>44306</v>
      </c>
      <c r="B130" s="2">
        <f t="shared" si="0"/>
        <v>53</v>
      </c>
      <c r="C130" s="7"/>
      <c r="D130" s="2" t="e">
        <f t="shared" si="12"/>
        <v>#N/A</v>
      </c>
      <c r="E130" s="2" t="e">
        <f t="shared" si="22"/>
        <v>#N/A</v>
      </c>
      <c r="F130" s="2">
        <v>493649.55072174966</v>
      </c>
      <c r="G130" s="2">
        <f t="shared" si="26"/>
        <v>426582.14285714284</v>
      </c>
      <c r="H130" s="2">
        <f t="shared" si="31"/>
        <v>42200811.334892899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2009956.4285714247</v>
      </c>
      <c r="M130" s="8" t="e">
        <f t="shared" si="28"/>
        <v>#N/A</v>
      </c>
      <c r="N130" s="21" t="e">
        <f t="shared" si="15"/>
        <v>#N/A</v>
      </c>
      <c r="O130" s="2" t="e">
        <f t="shared" si="24"/>
        <v>#N/A</v>
      </c>
      <c r="P130" s="2">
        <v>522562.08021403849</v>
      </c>
      <c r="Q130" s="21">
        <f t="shared" si="34"/>
        <v>450000</v>
      </c>
      <c r="R130" s="2">
        <f t="shared" si="32"/>
        <v>44096735.919860691</v>
      </c>
      <c r="S130" s="2">
        <f t="shared" si="17"/>
        <v>426582.14285714179</v>
      </c>
      <c r="T130" s="2">
        <f t="shared" si="18"/>
        <v>23417.857142857043</v>
      </c>
      <c r="U130" s="2">
        <f t="shared" si="19"/>
        <v>450000</v>
      </c>
      <c r="V130" s="2">
        <f t="shared" si="33"/>
        <v>7164387</v>
      </c>
      <c r="W130" s="2">
        <f t="shared" si="20"/>
        <v>311015</v>
      </c>
      <c r="X130" s="2">
        <f t="shared" si="6"/>
        <v>138985</v>
      </c>
      <c r="Y130" s="2">
        <f t="shared" si="29"/>
        <v>36932348.919860736</v>
      </c>
      <c r="Z130" s="2" t="str">
        <f t="shared" si="8"/>
        <v>HERE</v>
      </c>
      <c r="AA130" s="2">
        <f>IF(Z130="HERE",Y130,AA129+Graph!$G$1*1000)</f>
        <v>36932348.919860736</v>
      </c>
      <c r="AB130" s="2">
        <f t="shared" si="21"/>
        <v>138985</v>
      </c>
      <c r="AC130" s="2">
        <f t="shared" si="30"/>
        <v>7164387</v>
      </c>
      <c r="AD130" s="3">
        <f t="shared" si="10"/>
        <v>36932348.919860736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29787503.45287466</v>
      </c>
      <c r="AH130" s="3" t="e">
        <f t="shared" si="3"/>
        <v>#N/A</v>
      </c>
    </row>
    <row r="131" spans="1:34" x14ac:dyDescent="0.25">
      <c r="A131" s="1">
        <v>44307</v>
      </c>
      <c r="B131" s="2">
        <f t="shared" si="0"/>
        <v>54</v>
      </c>
      <c r="C131" s="7"/>
      <c r="D131" s="2" t="e">
        <f t="shared" si="12"/>
        <v>#N/A</v>
      </c>
      <c r="E131" s="2" t="e">
        <f t="shared" si="22"/>
        <v>#N/A</v>
      </c>
      <c r="F131" s="2">
        <v>495250.77262319624</v>
      </c>
      <c r="G131" s="2">
        <f t="shared" si="26"/>
        <v>426582.14285714284</v>
      </c>
      <c r="H131" s="2">
        <f t="shared" si="31"/>
        <v>42627393.477750041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2033374.2857142817</v>
      </c>
      <c r="M131" s="8" t="e">
        <f t="shared" si="28"/>
        <v>#N/A</v>
      </c>
      <c r="N131" s="21" t="e">
        <f t="shared" si="15"/>
        <v>#N/A</v>
      </c>
      <c r="O131" s="2" t="e">
        <f t="shared" si="24"/>
        <v>#N/A</v>
      </c>
      <c r="P131" s="2">
        <v>524476.97396714985</v>
      </c>
      <c r="Q131" s="21">
        <f t="shared" si="34"/>
        <v>450000</v>
      </c>
      <c r="R131" s="2">
        <f t="shared" si="32"/>
        <v>44546735.919860691</v>
      </c>
      <c r="S131" s="2">
        <f t="shared" si="17"/>
        <v>426582.14285714179</v>
      </c>
      <c r="T131" s="2">
        <f t="shared" si="18"/>
        <v>23417.857142857043</v>
      </c>
      <c r="U131" s="2">
        <f t="shared" si="19"/>
        <v>450000</v>
      </c>
      <c r="V131" s="2">
        <f t="shared" si="33"/>
        <v>7447199</v>
      </c>
      <c r="W131" s="2">
        <f t="shared" si="20"/>
        <v>282812</v>
      </c>
      <c r="X131" s="2">
        <f t="shared" si="6"/>
        <v>167188</v>
      </c>
      <c r="Y131" s="2">
        <f t="shared" si="29"/>
        <v>37099536.919860736</v>
      </c>
      <c r="Z131" s="2" t="str">
        <f t="shared" si="8"/>
        <v>HERE</v>
      </c>
      <c r="AA131" s="2">
        <f>IF(Z131="HERE",Y131,AA130+Graph!$G$1*1000)</f>
        <v>37099536.919860736</v>
      </c>
      <c r="AB131" s="2">
        <f t="shared" si="21"/>
        <v>167188</v>
      </c>
      <c r="AC131" s="2">
        <f t="shared" si="30"/>
        <v>7447199</v>
      </c>
      <c r="AD131" s="3">
        <f t="shared" si="10"/>
        <v>37099536.919860736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30080446.465374656</v>
      </c>
      <c r="AH131" s="3" t="e">
        <f t="shared" si="3"/>
        <v>#N/A</v>
      </c>
    </row>
    <row r="132" spans="1:34" x14ac:dyDescent="0.25">
      <c r="A132" s="1">
        <v>44308</v>
      </c>
      <c r="B132" s="2">
        <f t="shared" si="0"/>
        <v>55</v>
      </c>
      <c r="C132" s="7"/>
      <c r="D132" s="2" t="e">
        <f t="shared" si="12"/>
        <v>#N/A</v>
      </c>
      <c r="E132" s="2" t="e">
        <f t="shared" si="22"/>
        <v>#N/A</v>
      </c>
      <c r="F132" s="2">
        <v>496851.99452464283</v>
      </c>
      <c r="G132" s="2">
        <f t="shared" si="26"/>
        <v>426582.14285714284</v>
      </c>
      <c r="H132" s="2">
        <f t="shared" si="31"/>
        <v>43053975.620607182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2056792.1428571388</v>
      </c>
      <c r="M132" s="8" t="e">
        <f t="shared" si="28"/>
        <v>#N/A</v>
      </c>
      <c r="N132" s="21" t="e">
        <f t="shared" si="15"/>
        <v>#N/A</v>
      </c>
      <c r="O132" s="2" t="e">
        <f t="shared" si="24"/>
        <v>#N/A</v>
      </c>
      <c r="P132" s="2">
        <v>526391.86772026122</v>
      </c>
      <c r="Q132" s="21">
        <f t="shared" si="34"/>
        <v>450000</v>
      </c>
      <c r="R132" s="2">
        <f t="shared" si="32"/>
        <v>44996735.919860691</v>
      </c>
      <c r="S132" s="2">
        <f t="shared" si="17"/>
        <v>426582.14285714179</v>
      </c>
      <c r="T132" s="2">
        <f t="shared" si="18"/>
        <v>23417.857142857043</v>
      </c>
      <c r="U132" s="2">
        <f t="shared" si="19"/>
        <v>450000</v>
      </c>
      <c r="V132" s="2">
        <f t="shared" si="33"/>
        <v>7891184</v>
      </c>
      <c r="W132" s="2">
        <f t="shared" si="20"/>
        <v>443985</v>
      </c>
      <c r="X132" s="2">
        <f t="shared" si="6"/>
        <v>6015</v>
      </c>
      <c r="Y132" s="2">
        <f t="shared" si="29"/>
        <v>37105551.919860736</v>
      </c>
      <c r="Z132" s="2" t="str">
        <f t="shared" si="8"/>
        <v>HERE</v>
      </c>
      <c r="AA132" s="2">
        <f>IF(Z132="HERE",Y132,AA131+Graph!$G$1*1000)</f>
        <v>37105551.919860736</v>
      </c>
      <c r="AB132" s="2">
        <f t="shared" si="21"/>
        <v>6015</v>
      </c>
      <c r="AC132" s="2">
        <f t="shared" si="30"/>
        <v>7891184</v>
      </c>
      <c r="AD132" s="3">
        <f t="shared" si="10"/>
        <v>37105551.919860736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30373389.477874663</v>
      </c>
      <c r="AH132" s="3" t="e">
        <f t="shared" si="3"/>
        <v>#N/A</v>
      </c>
    </row>
    <row r="133" spans="1:34" x14ac:dyDescent="0.25">
      <c r="A133" s="1">
        <v>44309</v>
      </c>
      <c r="B133" s="2">
        <f t="shared" si="0"/>
        <v>56</v>
      </c>
      <c r="C133" s="7"/>
      <c r="D133" s="2" t="e">
        <f t="shared" si="12"/>
        <v>#N/A</v>
      </c>
      <c r="E133" s="2" t="e">
        <f t="shared" si="22"/>
        <v>#N/A</v>
      </c>
      <c r="F133" s="2">
        <v>498453.2164260745</v>
      </c>
      <c r="G133" s="2">
        <f t="shared" si="26"/>
        <v>426582.14285714284</v>
      </c>
      <c r="H133" s="2">
        <f t="shared" si="31"/>
        <v>43480557.763464324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2080209.9999999958</v>
      </c>
      <c r="M133" s="8" t="e">
        <f t="shared" si="28"/>
        <v>#N/A</v>
      </c>
      <c r="N133" s="21" t="e">
        <f t="shared" si="15"/>
        <v>#N/A</v>
      </c>
      <c r="O133" s="2" t="e">
        <f t="shared" si="24"/>
        <v>#N/A</v>
      </c>
      <c r="P133" s="2">
        <v>528306.76147337258</v>
      </c>
      <c r="Q133" s="21">
        <f t="shared" si="34"/>
        <v>450000</v>
      </c>
      <c r="R133" s="2">
        <f t="shared" si="32"/>
        <v>45446735.919860691</v>
      </c>
      <c r="S133" s="2">
        <f t="shared" si="17"/>
        <v>426582.14285714179</v>
      </c>
      <c r="T133" s="2">
        <f t="shared" si="18"/>
        <v>23417.857142857043</v>
      </c>
      <c r="U133" s="2">
        <f t="shared" si="19"/>
        <v>450000</v>
      </c>
      <c r="V133" s="2">
        <f t="shared" si="33"/>
        <v>8378940</v>
      </c>
      <c r="W133" s="2">
        <f t="shared" si="20"/>
        <v>487756</v>
      </c>
      <c r="X133" s="2">
        <f t="shared" si="6"/>
        <v>-37756</v>
      </c>
      <c r="Y133" s="2">
        <f t="shared" si="29"/>
        <v>37067795.919860736</v>
      </c>
      <c r="Z133" s="2" t="str">
        <f t="shared" si="8"/>
        <v>HERE</v>
      </c>
      <c r="AA133" s="2">
        <f>IF(Z133="HERE",Y133,AA132+Graph!$G$1*1000)</f>
        <v>37067795.919860736</v>
      </c>
      <c r="AB133" s="2">
        <f t="shared" si="21"/>
        <v>-37756</v>
      </c>
      <c r="AC133" s="2">
        <f t="shared" si="30"/>
        <v>8378940</v>
      </c>
      <c r="AD133" s="3">
        <f t="shared" si="10"/>
        <v>37067795.919860736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30666332.490374662</v>
      </c>
      <c r="AH133" s="3" t="e">
        <f t="shared" si="3"/>
        <v>#N/A</v>
      </c>
    </row>
    <row r="134" spans="1:34" x14ac:dyDescent="0.25">
      <c r="A134" s="1">
        <v>44310</v>
      </c>
      <c r="B134" s="2">
        <f t="shared" si="0"/>
        <v>57</v>
      </c>
      <c r="C134" s="7"/>
      <c r="D134" s="2" t="e">
        <f t="shared" si="12"/>
        <v>#N/A</v>
      </c>
      <c r="E134" s="2" t="e">
        <f t="shared" si="22"/>
        <v>#N/A</v>
      </c>
      <c r="F134" s="2">
        <v>500054.43832752109</v>
      </c>
      <c r="G134" s="2">
        <f t="shared" si="26"/>
        <v>426582.14285714284</v>
      </c>
      <c r="H134" s="2">
        <f t="shared" si="31"/>
        <v>43907139.906321466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2103627.8571428531</v>
      </c>
      <c r="M134" s="8" t="e">
        <f t="shared" si="28"/>
        <v>#N/A</v>
      </c>
      <c r="N134" s="21" t="e">
        <f t="shared" si="15"/>
        <v>#N/A</v>
      </c>
      <c r="O134" s="2" t="e">
        <f t="shared" si="24"/>
        <v>#N/A</v>
      </c>
      <c r="P134" s="2">
        <v>530221.65522648394</v>
      </c>
      <c r="Q134" s="21">
        <f t="shared" si="34"/>
        <v>450000</v>
      </c>
      <c r="R134" s="2">
        <f t="shared" si="32"/>
        <v>45896735.919860691</v>
      </c>
      <c r="S134" s="2">
        <f t="shared" si="17"/>
        <v>426582.14285714179</v>
      </c>
      <c r="T134" s="2">
        <f t="shared" si="18"/>
        <v>23417.857142857276</v>
      </c>
      <c r="U134" s="2">
        <f t="shared" si="19"/>
        <v>450000</v>
      </c>
      <c r="V134" s="2">
        <f t="shared" si="33"/>
        <v>8977329</v>
      </c>
      <c r="W134" s="2">
        <f t="shared" si="20"/>
        <v>598389</v>
      </c>
      <c r="X134" s="2">
        <f t="shared" si="6"/>
        <v>-148389</v>
      </c>
      <c r="Y134" s="2">
        <f t="shared" si="29"/>
        <v>36919406.919860736</v>
      </c>
      <c r="Z134" s="2" t="str">
        <f t="shared" si="8"/>
        <v>HERE</v>
      </c>
      <c r="AA134" s="2">
        <f>IF(Z134="HERE",Y134,AA133+Graph!$G$1*1000)</f>
        <v>36919406.919860736</v>
      </c>
      <c r="AB134" s="2">
        <f t="shared" si="21"/>
        <v>-148389</v>
      </c>
      <c r="AC134" s="2">
        <f t="shared" si="30"/>
        <v>8977329</v>
      </c>
      <c r="AD134" s="3">
        <f t="shared" si="10"/>
        <v>36919406.919860736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30959275.502874665</v>
      </c>
      <c r="AH134" s="3" t="e">
        <f t="shared" si="3"/>
        <v>#N/A</v>
      </c>
    </row>
    <row r="135" spans="1:34" x14ac:dyDescent="0.25">
      <c r="A135" s="1">
        <v>44311</v>
      </c>
      <c r="B135" s="2">
        <f t="shared" si="0"/>
        <v>58</v>
      </c>
      <c r="C135" s="7"/>
      <c r="D135" s="2" t="e">
        <f t="shared" si="12"/>
        <v>#N/A</v>
      </c>
      <c r="E135" s="2" t="e">
        <f t="shared" si="22"/>
        <v>#N/A</v>
      </c>
      <c r="F135" s="2">
        <v>501655.66022896767</v>
      </c>
      <c r="G135" s="2">
        <f t="shared" si="26"/>
        <v>426582.14285714284</v>
      </c>
      <c r="H135" s="2">
        <f t="shared" si="31"/>
        <v>44333722.049178608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2127045.7142857104</v>
      </c>
      <c r="M135" s="8" t="e">
        <f t="shared" si="28"/>
        <v>#N/A</v>
      </c>
      <c r="N135" s="21" t="e">
        <f t="shared" si="15"/>
        <v>#N/A</v>
      </c>
      <c r="O135" s="2" t="e">
        <f t="shared" si="24"/>
        <v>#N/A</v>
      </c>
      <c r="P135" s="2">
        <v>532136.5489795953</v>
      </c>
      <c r="Q135" s="21">
        <f t="shared" si="34"/>
        <v>450000</v>
      </c>
      <c r="R135" s="2">
        <f t="shared" si="32"/>
        <v>46346735.919860691</v>
      </c>
      <c r="S135" s="2">
        <f t="shared" si="17"/>
        <v>426582.14285714179</v>
      </c>
      <c r="T135" s="2">
        <f t="shared" si="18"/>
        <v>23417.857142857276</v>
      </c>
      <c r="U135" s="2">
        <f t="shared" si="19"/>
        <v>450000</v>
      </c>
      <c r="V135" s="2">
        <f t="shared" si="33"/>
        <v>9296367</v>
      </c>
      <c r="W135" s="2">
        <f t="shared" si="20"/>
        <v>319038</v>
      </c>
      <c r="X135" s="2">
        <f t="shared" si="6"/>
        <v>130962</v>
      </c>
      <c r="Y135" s="2">
        <f t="shared" si="29"/>
        <v>37050368.919860736</v>
      </c>
      <c r="Z135" s="2" t="str">
        <f t="shared" si="8"/>
        <v>HERE</v>
      </c>
      <c r="AA135" s="2">
        <f>IF(Z135="HERE",Y135,AA134+Graph!$G$1*1000)</f>
        <v>37050368.919860736</v>
      </c>
      <c r="AB135" s="2">
        <f t="shared" si="21"/>
        <v>130962</v>
      </c>
      <c r="AC135" s="2">
        <f t="shared" si="30"/>
        <v>9296367</v>
      </c>
      <c r="AD135" s="3">
        <f t="shared" si="10"/>
        <v>37050368.919860736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31252218.515374664</v>
      </c>
      <c r="AH135" s="3" t="e">
        <f t="shared" si="3"/>
        <v>#N/A</v>
      </c>
    </row>
    <row r="136" spans="1:34" x14ac:dyDescent="0.25">
      <c r="A136" s="1">
        <v>44312</v>
      </c>
      <c r="B136" s="2">
        <f t="shared" si="0"/>
        <v>59</v>
      </c>
      <c r="C136" s="7"/>
      <c r="D136" s="2" t="e">
        <f t="shared" si="12"/>
        <v>#N/A</v>
      </c>
      <c r="E136" s="2" t="e">
        <f t="shared" si="22"/>
        <v>#N/A</v>
      </c>
      <c r="F136" s="2">
        <v>503256.88213041425</v>
      </c>
      <c r="G136" s="2">
        <f t="shared" si="26"/>
        <v>426582.14285714284</v>
      </c>
      <c r="H136" s="2">
        <f t="shared" si="31"/>
        <v>44760304.19203575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2150463.5714285676</v>
      </c>
      <c r="M136" s="8" t="e">
        <f t="shared" si="28"/>
        <v>#N/A</v>
      </c>
      <c r="N136" s="21" t="e">
        <f t="shared" si="15"/>
        <v>#N/A</v>
      </c>
      <c r="O136" s="2" t="e">
        <f t="shared" si="24"/>
        <v>#N/A</v>
      </c>
      <c r="P136" s="2">
        <v>534051.44273270667</v>
      </c>
      <c r="Q136" s="21">
        <f t="shared" si="34"/>
        <v>450000</v>
      </c>
      <c r="R136" s="2">
        <f t="shared" si="32"/>
        <v>46796735.919860691</v>
      </c>
      <c r="S136" s="2">
        <f t="shared" si="17"/>
        <v>426582.14285714179</v>
      </c>
      <c r="T136" s="2">
        <f t="shared" si="18"/>
        <v>23417.857142857276</v>
      </c>
      <c r="U136" s="2">
        <f t="shared" si="19"/>
        <v>450000</v>
      </c>
      <c r="V136" s="2">
        <f t="shared" si="33"/>
        <v>9646715</v>
      </c>
      <c r="W136" s="2">
        <f t="shared" si="20"/>
        <v>350348</v>
      </c>
      <c r="X136" s="2">
        <f t="shared" si="6"/>
        <v>99652</v>
      </c>
      <c r="Y136" s="2">
        <f t="shared" si="29"/>
        <v>37150020.919860736</v>
      </c>
      <c r="Z136" s="2" t="str">
        <f t="shared" si="8"/>
        <v>HERE</v>
      </c>
      <c r="AA136" s="2">
        <f>IF(Z136="HERE",Y136,AA135+Graph!$G$1*1000)</f>
        <v>37150020.919860736</v>
      </c>
      <c r="AB136" s="2">
        <f t="shared" si="21"/>
        <v>99652</v>
      </c>
      <c r="AC136" s="2">
        <f t="shared" si="30"/>
        <v>9646715</v>
      </c>
      <c r="AD136" s="3">
        <f t="shared" si="10"/>
        <v>37150020.919860736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31545161.52787466</v>
      </c>
      <c r="AH136" s="3" t="e">
        <f t="shared" si="3"/>
        <v>#N/A</v>
      </c>
    </row>
    <row r="137" spans="1:34" x14ac:dyDescent="0.25">
      <c r="A137" s="1">
        <v>44313</v>
      </c>
      <c r="B137" s="2">
        <f t="shared" si="0"/>
        <v>60</v>
      </c>
      <c r="C137" s="7"/>
      <c r="D137" s="2" t="e">
        <f t="shared" si="12"/>
        <v>#N/A</v>
      </c>
      <c r="E137" s="2" t="e">
        <f t="shared" si="22"/>
        <v>#N/A</v>
      </c>
      <c r="F137" s="2">
        <v>504858.10403184593</v>
      </c>
      <c r="G137" s="2">
        <f t="shared" si="26"/>
        <v>426582.14285714284</v>
      </c>
      <c r="H137" s="2">
        <f t="shared" si="31"/>
        <v>45186886.334892891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2173881.4285714249</v>
      </c>
      <c r="M137" s="8" t="e">
        <f t="shared" si="28"/>
        <v>#N/A</v>
      </c>
      <c r="N137" s="21" t="e">
        <f t="shared" si="15"/>
        <v>#N/A</v>
      </c>
      <c r="O137" s="2" t="e">
        <f t="shared" si="24"/>
        <v>#N/A</v>
      </c>
      <c r="P137" s="2">
        <v>535966.33648581803</v>
      </c>
      <c r="Q137" s="21">
        <f t="shared" si="34"/>
        <v>450000</v>
      </c>
      <c r="R137" s="2">
        <f t="shared" si="32"/>
        <v>47246735.919860691</v>
      </c>
      <c r="S137" s="2">
        <f t="shared" si="17"/>
        <v>426582.14285714179</v>
      </c>
      <c r="T137" s="2">
        <f t="shared" si="18"/>
        <v>23417.857142857276</v>
      </c>
      <c r="U137" s="2">
        <f t="shared" si="19"/>
        <v>450000</v>
      </c>
      <c r="V137" s="2">
        <f t="shared" si="33"/>
        <v>10021471</v>
      </c>
      <c r="W137" s="2">
        <f t="shared" si="20"/>
        <v>374756</v>
      </c>
      <c r="X137" s="2">
        <f t="shared" si="6"/>
        <v>75244</v>
      </c>
      <c r="Y137" s="2">
        <f t="shared" si="29"/>
        <v>37225264.919860736</v>
      </c>
      <c r="Z137" s="2" t="str">
        <f t="shared" si="8"/>
        <v>HERE</v>
      </c>
      <c r="AA137" s="2">
        <f>IF(Z137="HERE",Y137,AA136+Graph!$G$1*1000)</f>
        <v>37225264.919860736</v>
      </c>
      <c r="AB137" s="2">
        <f t="shared" si="21"/>
        <v>75244</v>
      </c>
      <c r="AC137" s="2">
        <f t="shared" si="30"/>
        <v>10021471</v>
      </c>
      <c r="AD137" s="3">
        <f t="shared" si="10"/>
        <v>37225264.919860736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31773649.677874662</v>
      </c>
      <c r="AH137" s="3" t="e">
        <f t="shared" si="3"/>
        <v>#N/A</v>
      </c>
    </row>
    <row r="138" spans="1:34" x14ac:dyDescent="0.25">
      <c r="A138" s="1">
        <v>44314</v>
      </c>
      <c r="B138" s="2">
        <f t="shared" si="0"/>
        <v>61</v>
      </c>
      <c r="C138" s="7"/>
      <c r="D138" s="2" t="e">
        <f t="shared" si="12"/>
        <v>#N/A</v>
      </c>
      <c r="E138" s="2" t="e">
        <f t="shared" si="22"/>
        <v>#N/A</v>
      </c>
      <c r="F138" s="2">
        <v>506459.32593329251</v>
      </c>
      <c r="G138" s="2">
        <f t="shared" si="26"/>
        <v>426582.14285714284</v>
      </c>
      <c r="H138" s="2">
        <f t="shared" si="31"/>
        <v>45613468.477750033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2197299.2857142822</v>
      </c>
      <c r="M138" s="8" t="e">
        <f t="shared" si="28"/>
        <v>#N/A</v>
      </c>
      <c r="N138" s="21" t="e">
        <f t="shared" si="15"/>
        <v>#N/A</v>
      </c>
      <c r="O138" s="2" t="e">
        <f t="shared" si="24"/>
        <v>#N/A</v>
      </c>
      <c r="P138" s="2">
        <v>537881.23023892939</v>
      </c>
      <c r="Q138" s="21">
        <f t="shared" si="34"/>
        <v>450000</v>
      </c>
      <c r="R138" s="2">
        <f t="shared" si="32"/>
        <v>47696735.919860691</v>
      </c>
      <c r="S138" s="2">
        <f t="shared" si="17"/>
        <v>426582.14285714179</v>
      </c>
      <c r="T138" s="2">
        <f t="shared" si="18"/>
        <v>23417.857142857276</v>
      </c>
      <c r="U138" s="2">
        <f t="shared" si="19"/>
        <v>450000</v>
      </c>
      <c r="V138" s="2">
        <f t="shared" si="33"/>
        <v>10490487</v>
      </c>
      <c r="W138" s="2">
        <f t="shared" si="20"/>
        <v>469016</v>
      </c>
      <c r="X138" s="2">
        <f t="shared" si="6"/>
        <v>-19016</v>
      </c>
      <c r="Y138" s="2">
        <f t="shared" si="29"/>
        <v>37206248.919860736</v>
      </c>
      <c r="Z138" s="2" t="str">
        <f t="shared" si="8"/>
        <v>HERE</v>
      </c>
      <c r="AA138" s="2">
        <f>IF(Z138="HERE",Y138,AA137+Graph!$G$1*1000)</f>
        <v>37206248.919860736</v>
      </c>
      <c r="AB138" s="2">
        <f t="shared" si="21"/>
        <v>-19016</v>
      </c>
      <c r="AC138" s="2">
        <f t="shared" si="30"/>
        <v>10490487</v>
      </c>
      <c r="AD138" s="3">
        <f t="shared" si="10"/>
        <v>37206248.919860736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31941548.127874665</v>
      </c>
      <c r="AH138" s="3" t="e">
        <f t="shared" si="3"/>
        <v>#N/A</v>
      </c>
    </row>
    <row r="139" spans="1:34" x14ac:dyDescent="0.25">
      <c r="A139" s="1">
        <v>44315</v>
      </c>
      <c r="B139" s="2">
        <f t="shared" si="0"/>
        <v>62</v>
      </c>
      <c r="C139" s="7"/>
      <c r="D139" s="2" t="e">
        <f t="shared" si="12"/>
        <v>#N/A</v>
      </c>
      <c r="E139" s="2" t="e">
        <f t="shared" si="22"/>
        <v>#N/A</v>
      </c>
      <c r="F139" s="2">
        <v>508060.54783473909</v>
      </c>
      <c r="G139" s="2">
        <f t="shared" si="26"/>
        <v>426582.14285714284</v>
      </c>
      <c r="H139" s="2">
        <f t="shared" si="31"/>
        <v>46040050.620607175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2220717.1428571395</v>
      </c>
      <c r="M139" s="8" t="e">
        <f t="shared" si="28"/>
        <v>#N/A</v>
      </c>
      <c r="N139" s="21" t="e">
        <f t="shared" si="15"/>
        <v>#N/A</v>
      </c>
      <c r="O139" s="2" t="e">
        <f t="shared" si="24"/>
        <v>#N/A</v>
      </c>
      <c r="P139" s="2">
        <v>539796.12399204075</v>
      </c>
      <c r="Q139" s="21">
        <f t="shared" si="34"/>
        <v>450000</v>
      </c>
      <c r="R139" s="2">
        <f t="shared" si="32"/>
        <v>48146735.919860691</v>
      </c>
      <c r="S139" s="2">
        <f t="shared" si="17"/>
        <v>426582.14285714179</v>
      </c>
      <c r="T139" s="2">
        <f t="shared" si="18"/>
        <v>23417.857142857276</v>
      </c>
      <c r="U139" s="2">
        <f t="shared" si="19"/>
        <v>450000</v>
      </c>
      <c r="V139" s="2">
        <f t="shared" si="33"/>
        <v>10971047</v>
      </c>
      <c r="W139" s="2">
        <f t="shared" si="20"/>
        <v>480560</v>
      </c>
      <c r="X139" s="2">
        <f t="shared" si="6"/>
        <v>-30560</v>
      </c>
      <c r="Y139" s="2">
        <f t="shared" si="29"/>
        <v>37175688.919860736</v>
      </c>
      <c r="Z139" s="2" t="str">
        <f t="shared" si="8"/>
        <v>HERE</v>
      </c>
      <c r="AA139" s="2">
        <f>IF(Z139="HERE",Y139,AA138+Graph!$G$1*1000)</f>
        <v>37175688.919860736</v>
      </c>
      <c r="AB139" s="2">
        <f t="shared" si="21"/>
        <v>-30560</v>
      </c>
      <c r="AC139" s="2">
        <f t="shared" si="30"/>
        <v>10971047</v>
      </c>
      <c r="AD139" s="3">
        <f t="shared" si="10"/>
        <v>37175688.919860736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32077358.227874663</v>
      </c>
      <c r="AH139" s="3" t="e">
        <f t="shared" si="3"/>
        <v>#N/A</v>
      </c>
    </row>
    <row r="140" spans="1:34" x14ac:dyDescent="0.25">
      <c r="A140" s="1">
        <v>44316</v>
      </c>
      <c r="B140" s="2">
        <f t="shared" si="0"/>
        <v>63</v>
      </c>
      <c r="C140" s="7"/>
      <c r="D140" s="2" t="e">
        <f t="shared" si="12"/>
        <v>#N/A</v>
      </c>
      <c r="E140" s="2" t="e">
        <f t="shared" si="22"/>
        <v>#N/A</v>
      </c>
      <c r="F140" s="2">
        <v>509661.76973618567</v>
      </c>
      <c r="G140" s="2">
        <f t="shared" si="26"/>
        <v>426582.14285714284</v>
      </c>
      <c r="H140" s="2">
        <f t="shared" si="31"/>
        <v>46466632.763464317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2244134.9999999967</v>
      </c>
      <c r="M140" s="8" t="e">
        <f t="shared" si="28"/>
        <v>#N/A</v>
      </c>
      <c r="N140" s="21" t="e">
        <f t="shared" si="15"/>
        <v>#N/A</v>
      </c>
      <c r="O140" s="2" t="e">
        <f t="shared" si="24"/>
        <v>#N/A</v>
      </c>
      <c r="P140" s="2">
        <v>541711.01774515212</v>
      </c>
      <c r="Q140" s="21">
        <f t="shared" si="34"/>
        <v>450000</v>
      </c>
      <c r="R140" s="2">
        <f t="shared" si="32"/>
        <v>48596735.919860691</v>
      </c>
      <c r="S140" s="2">
        <f t="shared" si="17"/>
        <v>426582.14285714179</v>
      </c>
      <c r="T140" s="2">
        <f t="shared" si="18"/>
        <v>23417.857142857276</v>
      </c>
      <c r="U140" s="2">
        <f t="shared" si="19"/>
        <v>450000</v>
      </c>
      <c r="V140" s="2">
        <f t="shared" si="33"/>
        <v>11465210</v>
      </c>
      <c r="W140" s="2">
        <f t="shared" si="20"/>
        <v>494163</v>
      </c>
      <c r="X140" s="2">
        <f t="shared" si="6"/>
        <v>-44163</v>
      </c>
      <c r="Y140" s="2">
        <f t="shared" si="29"/>
        <v>37131525.919860736</v>
      </c>
      <c r="Z140" s="2" t="str">
        <f t="shared" si="8"/>
        <v>HERE</v>
      </c>
      <c r="AA140" s="2">
        <f>IF(Z140="HERE",Y140,AA139+Graph!$G$1*1000)</f>
        <v>37131525.919860736</v>
      </c>
      <c r="AB140" s="2">
        <f t="shared" si="21"/>
        <v>-44163</v>
      </c>
      <c r="AC140" s="2">
        <f t="shared" si="30"/>
        <v>11465210</v>
      </c>
      <c r="AD140" s="3">
        <f t="shared" si="10"/>
        <v>37131525.919860736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32206760.177874662</v>
      </c>
      <c r="AH140" s="3" t="e">
        <f t="shared" si="3"/>
        <v>#N/A</v>
      </c>
    </row>
    <row r="141" spans="1:34" x14ac:dyDescent="0.25">
      <c r="A141" s="1">
        <v>44317</v>
      </c>
      <c r="B141" s="2">
        <f t="shared" si="0"/>
        <v>64</v>
      </c>
      <c r="C141" s="7"/>
      <c r="D141" s="2" t="e">
        <f t="shared" si="12"/>
        <v>#N/A</v>
      </c>
      <c r="E141" s="2" t="e">
        <f t="shared" si="22"/>
        <v>#N/A</v>
      </c>
      <c r="F141" s="2">
        <v>511262.99163763225</v>
      </c>
      <c r="G141" s="2">
        <f t="shared" si="26"/>
        <v>426582.14285714284</v>
      </c>
      <c r="H141" s="2">
        <f t="shared" si="31"/>
        <v>46893214.906321459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2267552.857142854</v>
      </c>
      <c r="M141" s="8" t="e">
        <f t="shared" si="28"/>
        <v>#N/A</v>
      </c>
      <c r="N141" s="21" t="e">
        <f t="shared" si="15"/>
        <v>#N/A</v>
      </c>
      <c r="O141" s="2" t="e">
        <f t="shared" si="24"/>
        <v>#N/A</v>
      </c>
      <c r="P141" s="2">
        <v>543625.91149826348</v>
      </c>
      <c r="Q141" s="21">
        <f t="shared" si="34"/>
        <v>450000</v>
      </c>
      <c r="R141" s="2">
        <f t="shared" si="32"/>
        <v>49046735.919860691</v>
      </c>
      <c r="S141" s="2">
        <f t="shared" si="17"/>
        <v>426582.14285714179</v>
      </c>
      <c r="T141" s="2">
        <f t="shared" si="18"/>
        <v>23417.857142857276</v>
      </c>
      <c r="U141" s="2">
        <f t="shared" si="19"/>
        <v>450000</v>
      </c>
      <c r="V141" s="2">
        <f t="shared" si="33"/>
        <v>12014288</v>
      </c>
      <c r="W141" s="2">
        <f t="shared" si="20"/>
        <v>549078</v>
      </c>
      <c r="X141" s="2">
        <f t="shared" si="6"/>
        <v>-99078</v>
      </c>
      <c r="Y141" s="2">
        <f t="shared" si="29"/>
        <v>37032447.919860736</v>
      </c>
      <c r="Z141" s="2" t="str">
        <f t="shared" si="8"/>
        <v>HERE</v>
      </c>
      <c r="AA141" s="2">
        <f>IF(Z141="HERE",Y141,AA140+Graph!$G$1*1000)</f>
        <v>37032447.919860736</v>
      </c>
      <c r="AB141" s="2">
        <f t="shared" si="21"/>
        <v>-99078</v>
      </c>
      <c r="AC141" s="2">
        <f t="shared" si="30"/>
        <v>12014288</v>
      </c>
      <c r="AD141" s="3">
        <f t="shared" si="10"/>
        <v>37032447.919860736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32375532.427874662</v>
      </c>
      <c r="AH141" s="3" t="e">
        <f t="shared" si="3"/>
        <v>#N/A</v>
      </c>
    </row>
    <row r="142" spans="1:34" x14ac:dyDescent="0.25">
      <c r="A142" s="1">
        <v>44318</v>
      </c>
      <c r="B142" s="2">
        <f t="shared" si="0"/>
        <v>65</v>
      </c>
      <c r="C142" s="7"/>
      <c r="D142" s="2" t="e">
        <f t="shared" si="12"/>
        <v>#N/A</v>
      </c>
      <c r="E142" s="2" t="e">
        <f t="shared" si="22"/>
        <v>#N/A</v>
      </c>
      <c r="F142" s="2">
        <v>512864.21353906393</v>
      </c>
      <c r="G142" s="2">
        <f t="shared" si="26"/>
        <v>426582.14285714284</v>
      </c>
      <c r="H142" s="2">
        <f t="shared" si="31"/>
        <v>47319797.0491786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2290970.7142857113</v>
      </c>
      <c r="M142" s="8" t="e">
        <f t="shared" si="28"/>
        <v>#N/A</v>
      </c>
      <c r="N142" s="21" t="e">
        <f t="shared" si="15"/>
        <v>#N/A</v>
      </c>
      <c r="O142" s="2" t="e">
        <f t="shared" si="24"/>
        <v>#N/A</v>
      </c>
      <c r="P142" s="2">
        <v>545540.80525137484</v>
      </c>
      <c r="Q142" s="21">
        <f t="shared" si="34"/>
        <v>450000</v>
      </c>
      <c r="R142" s="2">
        <f t="shared" si="32"/>
        <v>49496735.919860691</v>
      </c>
      <c r="S142" s="2">
        <f t="shared" si="17"/>
        <v>426582.14285714179</v>
      </c>
      <c r="T142" s="2">
        <f t="shared" si="18"/>
        <v>23417.857142857276</v>
      </c>
      <c r="U142" s="2">
        <f t="shared" si="19"/>
        <v>450000</v>
      </c>
      <c r="V142" s="2">
        <f t="shared" si="33"/>
        <v>12294006</v>
      </c>
      <c r="W142" s="2">
        <f t="shared" si="20"/>
        <v>279718</v>
      </c>
      <c r="X142" s="2">
        <f t="shared" si="6"/>
        <v>170282</v>
      </c>
      <c r="Y142" s="2">
        <f t="shared" si="29"/>
        <v>37202729.919860736</v>
      </c>
      <c r="Z142" s="2" t="str">
        <f t="shared" si="8"/>
        <v>HERE</v>
      </c>
      <c r="AA142" s="2">
        <f>IF(Z142="HERE",Y142,AA141+Graph!$G$1*1000)</f>
        <v>37202729.919860736</v>
      </c>
      <c r="AB142" s="2">
        <f t="shared" si="21"/>
        <v>170282</v>
      </c>
      <c r="AC142" s="2">
        <f t="shared" si="30"/>
        <v>12294006</v>
      </c>
      <c r="AD142" s="3">
        <f t="shared" si="10"/>
        <v>37202729.919860736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32588936.477874663</v>
      </c>
      <c r="AH142" s="3" t="e">
        <f t="shared" si="3"/>
        <v>#N/A</v>
      </c>
    </row>
    <row r="143" spans="1:34" x14ac:dyDescent="0.25">
      <c r="A143" s="1">
        <v>44319</v>
      </c>
      <c r="B143" s="2">
        <f t="shared" si="0"/>
        <v>66</v>
      </c>
      <c r="C143" s="7"/>
      <c r="D143" s="2" t="e">
        <f t="shared" si="12"/>
        <v>#N/A</v>
      </c>
      <c r="E143" s="2" t="e">
        <f t="shared" si="22"/>
        <v>#N/A</v>
      </c>
      <c r="F143" s="2">
        <v>514465.43544051051</v>
      </c>
      <c r="G143" s="2">
        <f t="shared" si="26"/>
        <v>426582.14285714284</v>
      </c>
      <c r="H143" s="2">
        <f t="shared" si="31"/>
        <v>47746379.192035742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2314388.5714285686</v>
      </c>
      <c r="M143" s="8" t="e">
        <f t="shared" si="28"/>
        <v>#N/A</v>
      </c>
      <c r="N143" s="21" t="e">
        <f t="shared" si="15"/>
        <v>#N/A</v>
      </c>
      <c r="O143" s="2" t="e">
        <f t="shared" si="24"/>
        <v>#N/A</v>
      </c>
      <c r="P143" s="2">
        <v>547455.6990044862</v>
      </c>
      <c r="Q143" s="21">
        <f t="shared" si="34"/>
        <v>450000</v>
      </c>
      <c r="R143" s="2">
        <f t="shared" si="32"/>
        <v>49946735.919860691</v>
      </c>
      <c r="S143" s="2">
        <f t="shared" si="17"/>
        <v>426582.14285714179</v>
      </c>
      <c r="T143" s="2">
        <f t="shared" si="18"/>
        <v>23417.857142857276</v>
      </c>
      <c r="U143" s="2">
        <f t="shared" si="19"/>
        <v>450000</v>
      </c>
      <c r="V143" s="2">
        <f t="shared" si="33"/>
        <v>12646486</v>
      </c>
      <c r="W143" s="2">
        <f t="shared" si="20"/>
        <v>352480</v>
      </c>
      <c r="X143" s="2">
        <f t="shared" si="6"/>
        <v>97520</v>
      </c>
      <c r="Y143" s="2">
        <f t="shared" si="29"/>
        <v>37300249.919860736</v>
      </c>
      <c r="Z143" s="2" t="str">
        <f t="shared" si="8"/>
        <v>HERE</v>
      </c>
      <c r="AA143" s="2">
        <f>IF(Z143="HERE",Y143,AA142+Graph!$G$1*1000)</f>
        <v>37300249.919860736</v>
      </c>
      <c r="AB143" s="2">
        <f t="shared" si="21"/>
        <v>97520</v>
      </c>
      <c r="AC143" s="2">
        <f t="shared" si="30"/>
        <v>12646486</v>
      </c>
      <c r="AD143" s="3">
        <f t="shared" si="10"/>
        <v>37300249.919860736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32820471.877874665</v>
      </c>
      <c r="AH143" s="3" t="e">
        <f t="shared" si="3"/>
        <v>#N/A</v>
      </c>
    </row>
    <row r="144" spans="1:34" x14ac:dyDescent="0.25">
      <c r="A144" s="1">
        <v>44320</v>
      </c>
      <c r="B144" s="2">
        <f t="shared" si="0"/>
        <v>67</v>
      </c>
      <c r="C144" s="7"/>
      <c r="D144" s="2" t="e">
        <f t="shared" si="12"/>
        <v>#N/A</v>
      </c>
      <c r="E144" s="2" t="e">
        <f t="shared" si="22"/>
        <v>#N/A</v>
      </c>
      <c r="F144" s="2">
        <v>516066.65734195709</v>
      </c>
      <c r="G144" s="2">
        <f t="shared" si="26"/>
        <v>426582.14285714284</v>
      </c>
      <c r="H144" s="2">
        <f t="shared" si="31"/>
        <v>48172961.334892884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2337806.4285714258</v>
      </c>
      <c r="M144" s="8" t="e">
        <f t="shared" si="28"/>
        <v>#N/A</v>
      </c>
      <c r="N144" s="21" t="e">
        <f t="shared" si="15"/>
        <v>#N/A</v>
      </c>
      <c r="O144" s="2" t="e">
        <f t="shared" si="24"/>
        <v>#N/A</v>
      </c>
      <c r="P144" s="2">
        <v>549370.59275759757</v>
      </c>
      <c r="Q144" s="21">
        <f t="shared" si="34"/>
        <v>450000</v>
      </c>
      <c r="R144" s="2">
        <f t="shared" si="32"/>
        <v>50396735.919860691</v>
      </c>
      <c r="S144" s="2">
        <f t="shared" si="17"/>
        <v>426582.14285714179</v>
      </c>
      <c r="T144" s="2">
        <f t="shared" si="18"/>
        <v>23417.857142857276</v>
      </c>
      <c r="U144" s="2">
        <f t="shared" si="19"/>
        <v>450000</v>
      </c>
      <c r="V144" s="2">
        <f t="shared" si="33"/>
        <v>13058298</v>
      </c>
      <c r="W144" s="2">
        <f t="shared" si="20"/>
        <v>411812</v>
      </c>
      <c r="X144" s="2">
        <f t="shared" si="6"/>
        <v>38188</v>
      </c>
      <c r="Y144" s="2">
        <f t="shared" si="29"/>
        <v>37338437.919860736</v>
      </c>
      <c r="Z144" s="2" t="str">
        <f t="shared" si="8"/>
        <v>HERE</v>
      </c>
      <c r="AA144" s="2">
        <f>IF(Z144="HERE",Y144,AA143+Graph!$G$1*1000)</f>
        <v>37338437.919860736</v>
      </c>
      <c r="AB144" s="2">
        <f t="shared" si="21"/>
        <v>38188</v>
      </c>
      <c r="AC144" s="2">
        <f t="shared" si="30"/>
        <v>13058298</v>
      </c>
      <c r="AD144" s="3">
        <f t="shared" si="10"/>
        <v>37338437.919860736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32933783.327874664</v>
      </c>
      <c r="AH144" s="3" t="e">
        <f t="shared" si="3"/>
        <v>#N/A</v>
      </c>
    </row>
    <row r="145" spans="1:34" x14ac:dyDescent="0.25">
      <c r="A145" s="1">
        <v>44321</v>
      </c>
      <c r="B145" s="2">
        <f t="shared" si="0"/>
        <v>68</v>
      </c>
      <c r="C145" s="7"/>
      <c r="D145" s="2" t="e">
        <f t="shared" si="12"/>
        <v>#N/A</v>
      </c>
      <c r="E145" s="2" t="e">
        <f t="shared" si="22"/>
        <v>#N/A</v>
      </c>
      <c r="F145" s="2">
        <v>517667.87924340367</v>
      </c>
      <c r="G145" s="2">
        <f t="shared" si="26"/>
        <v>426582.14285714284</v>
      </c>
      <c r="H145" s="2">
        <f t="shared" si="31"/>
        <v>48599543.477750026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2361224.2857142831</v>
      </c>
      <c r="M145" s="8" t="e">
        <f t="shared" si="28"/>
        <v>#N/A</v>
      </c>
      <c r="N145" s="21" t="e">
        <f t="shared" si="15"/>
        <v>#N/A</v>
      </c>
      <c r="O145" s="2" t="e">
        <f t="shared" si="24"/>
        <v>#N/A</v>
      </c>
      <c r="P145" s="2">
        <v>551285.48651070893</v>
      </c>
      <c r="Q145" s="21">
        <f t="shared" si="34"/>
        <v>450000</v>
      </c>
      <c r="R145" s="2">
        <f t="shared" si="32"/>
        <v>50846735.919860691</v>
      </c>
      <c r="S145" s="2">
        <f t="shared" si="17"/>
        <v>426582.14285714179</v>
      </c>
      <c r="T145" s="2">
        <f t="shared" si="18"/>
        <v>23417.857142857276</v>
      </c>
      <c r="U145" s="2">
        <f t="shared" si="19"/>
        <v>450000</v>
      </c>
      <c r="V145" s="2">
        <f t="shared" si="33"/>
        <v>13509108</v>
      </c>
      <c r="W145" s="2">
        <f t="shared" si="20"/>
        <v>450810</v>
      </c>
      <c r="X145" s="2">
        <f t="shared" si="6"/>
        <v>-810</v>
      </c>
      <c r="Y145" s="2">
        <f t="shared" si="29"/>
        <v>37337627.919860736</v>
      </c>
      <c r="Z145" s="2" t="str">
        <f t="shared" si="8"/>
        <v>HERE</v>
      </c>
      <c r="AA145" s="2">
        <f>IF(Z145="HERE",Y145,AA144+Graph!$G$1*1000)</f>
        <v>37337627.919860736</v>
      </c>
      <c r="AB145" s="2">
        <f t="shared" si="21"/>
        <v>-810</v>
      </c>
      <c r="AC145" s="2">
        <f t="shared" si="30"/>
        <v>13509108</v>
      </c>
      <c r="AD145" s="3">
        <f t="shared" si="10"/>
        <v>37337627.919860736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33029801.52787466</v>
      </c>
      <c r="AH145" s="3" t="e">
        <f t="shared" si="3"/>
        <v>#N/A</v>
      </c>
    </row>
    <row r="146" spans="1:34" x14ac:dyDescent="0.25">
      <c r="A146" s="1">
        <v>44322</v>
      </c>
      <c r="B146" s="2">
        <f t="shared" si="0"/>
        <v>69</v>
      </c>
      <c r="C146" s="7"/>
      <c r="D146" s="2" t="e">
        <f t="shared" si="12"/>
        <v>#N/A</v>
      </c>
      <c r="E146" s="2" t="e">
        <f t="shared" si="22"/>
        <v>#N/A</v>
      </c>
      <c r="F146" s="2">
        <v>519269.10114485025</v>
      </c>
      <c r="G146" s="2">
        <f t="shared" si="26"/>
        <v>426582.14285714284</v>
      </c>
      <c r="H146" s="2">
        <f t="shared" si="31"/>
        <v>49026125.620607167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2384642.1428571404</v>
      </c>
      <c r="M146" s="8" t="e">
        <f t="shared" si="28"/>
        <v>#N/A</v>
      </c>
      <c r="N146" s="21" t="e">
        <f t="shared" si="15"/>
        <v>#N/A</v>
      </c>
      <c r="O146" s="2" t="e">
        <f t="shared" si="24"/>
        <v>#N/A</v>
      </c>
      <c r="P146" s="2">
        <v>553200.38026382029</v>
      </c>
      <c r="Q146" s="21">
        <f t="shared" si="34"/>
        <v>450000</v>
      </c>
      <c r="R146" s="2">
        <f t="shared" si="32"/>
        <v>51296735.919860691</v>
      </c>
      <c r="S146" s="2">
        <f t="shared" si="17"/>
        <v>426582.14285714179</v>
      </c>
      <c r="T146" s="2">
        <f t="shared" si="18"/>
        <v>23417.857142857276</v>
      </c>
      <c r="U146" s="2">
        <f t="shared" si="19"/>
        <v>450000</v>
      </c>
      <c r="V146" s="2">
        <f t="shared" si="33"/>
        <v>14012224</v>
      </c>
      <c r="W146" s="2">
        <f t="shared" si="20"/>
        <v>503116</v>
      </c>
      <c r="X146" s="2">
        <f t="shared" si="6"/>
        <v>-53116</v>
      </c>
      <c r="Y146" s="2">
        <f t="shared" si="29"/>
        <v>37284511.919860736</v>
      </c>
      <c r="Z146" s="2" t="str">
        <f t="shared" si="8"/>
        <v>HERE</v>
      </c>
      <c r="AA146" s="2">
        <f>IF(Z146="HERE",Y146,AA145+Graph!$G$1*1000)</f>
        <v>37284511.919860736</v>
      </c>
      <c r="AB146" s="2">
        <f t="shared" si="21"/>
        <v>-53116</v>
      </c>
      <c r="AC146" s="2">
        <f t="shared" si="30"/>
        <v>14012224</v>
      </c>
      <c r="AD146" s="3">
        <f t="shared" si="10"/>
        <v>37284511.919860736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33086424.77787466</v>
      </c>
      <c r="AH146" s="3" t="e">
        <f t="shared" si="3"/>
        <v>#N/A</v>
      </c>
    </row>
    <row r="147" spans="1:34" x14ac:dyDescent="0.25">
      <c r="A147" s="1">
        <v>44323</v>
      </c>
      <c r="B147" s="2">
        <f t="shared" si="0"/>
        <v>70</v>
      </c>
      <c r="C147" s="7"/>
      <c r="D147" s="2" t="e">
        <f t="shared" si="12"/>
        <v>#N/A</v>
      </c>
      <c r="E147" s="2" t="e">
        <f t="shared" si="22"/>
        <v>#N/A</v>
      </c>
      <c r="F147" s="2">
        <v>520870.32304628193</v>
      </c>
      <c r="G147" s="2">
        <f t="shared" si="26"/>
        <v>426582.14285714284</v>
      </c>
      <c r="H147" s="2">
        <f t="shared" si="31"/>
        <v>49452707.763464309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2408059.9999999977</v>
      </c>
      <c r="M147" s="8" t="e">
        <f t="shared" si="28"/>
        <v>#N/A</v>
      </c>
      <c r="N147" s="21" t="e">
        <f t="shared" si="15"/>
        <v>#N/A</v>
      </c>
      <c r="O147" s="2" t="e">
        <f t="shared" si="24"/>
        <v>#N/A</v>
      </c>
      <c r="P147" s="2">
        <v>555115.27401693165</v>
      </c>
      <c r="Q147" s="21">
        <f t="shared" si="34"/>
        <v>450000</v>
      </c>
      <c r="R147" s="2">
        <f t="shared" si="32"/>
        <v>51746735.919860691</v>
      </c>
      <c r="S147" s="2">
        <f t="shared" si="17"/>
        <v>426582.14285714179</v>
      </c>
      <c r="T147" s="2">
        <f t="shared" si="18"/>
        <v>23417.857142857276</v>
      </c>
      <c r="U147" s="2">
        <f t="shared" si="19"/>
        <v>450000</v>
      </c>
      <c r="V147" s="2">
        <f t="shared" si="33"/>
        <v>14556827</v>
      </c>
      <c r="W147" s="2">
        <f t="shared" si="20"/>
        <v>544603</v>
      </c>
      <c r="X147" s="2">
        <f t="shared" si="6"/>
        <v>-94603</v>
      </c>
      <c r="Y147" s="2">
        <f t="shared" si="29"/>
        <v>37189908.919860736</v>
      </c>
      <c r="Z147" s="2" t="str">
        <f t="shared" si="8"/>
        <v>HERE</v>
      </c>
      <c r="AA147" s="2">
        <f>IF(Z147="HERE",Y147,AA146+Graph!$G$1*1000)</f>
        <v>37189908.919860736</v>
      </c>
      <c r="AB147" s="2">
        <f t="shared" si="21"/>
        <v>-94603</v>
      </c>
      <c r="AC147" s="2">
        <f t="shared" si="30"/>
        <v>14556827</v>
      </c>
      <c r="AD147" s="3">
        <f t="shared" si="10"/>
        <v>37189908.919860736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33084913.977874663</v>
      </c>
      <c r="AH147" s="3" t="e">
        <f t="shared" si="3"/>
        <v>#N/A</v>
      </c>
    </row>
    <row r="148" spans="1:34" x14ac:dyDescent="0.25">
      <c r="A148" s="1">
        <v>44324</v>
      </c>
      <c r="B148" s="2">
        <f t="shared" si="0"/>
        <v>71</v>
      </c>
      <c r="C148" s="7"/>
      <c r="D148" s="2" t="e">
        <f t="shared" si="12"/>
        <v>#N/A</v>
      </c>
      <c r="E148" s="2" t="e">
        <f t="shared" si="22"/>
        <v>#N/A</v>
      </c>
      <c r="F148" s="2">
        <v>522471.54494772851</v>
      </c>
      <c r="G148" s="2">
        <f t="shared" si="26"/>
        <v>426582.14285714284</v>
      </c>
      <c r="H148" s="2">
        <f t="shared" si="31"/>
        <v>49879289.906321451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2431477.8571428549</v>
      </c>
      <c r="M148" s="8" t="e">
        <f t="shared" si="28"/>
        <v>#N/A</v>
      </c>
      <c r="N148" s="21" t="e">
        <f t="shared" si="15"/>
        <v>#N/A</v>
      </c>
      <c r="O148" s="2" t="e">
        <f t="shared" si="24"/>
        <v>#N/A</v>
      </c>
      <c r="P148" s="2">
        <v>557030.16777004302</v>
      </c>
      <c r="Q148" s="21">
        <f t="shared" si="34"/>
        <v>450000</v>
      </c>
      <c r="R148" s="2">
        <f t="shared" si="32"/>
        <v>52196735.919860691</v>
      </c>
      <c r="S148" s="2">
        <f t="shared" si="17"/>
        <v>426582.14285714179</v>
      </c>
      <c r="T148" s="2">
        <f t="shared" si="18"/>
        <v>23417.857142857276</v>
      </c>
      <c r="U148" s="2">
        <f t="shared" si="19"/>
        <v>450000</v>
      </c>
      <c r="V148" s="2">
        <f t="shared" si="33"/>
        <v>15062189</v>
      </c>
      <c r="W148" s="2">
        <f t="shared" si="20"/>
        <v>505362</v>
      </c>
      <c r="X148" s="2">
        <f t="shared" si="6"/>
        <v>-55362</v>
      </c>
      <c r="Y148" s="2">
        <f t="shared" si="29"/>
        <v>37134546.919860736</v>
      </c>
      <c r="Z148" s="2" t="str">
        <f t="shared" si="8"/>
        <v>HERE</v>
      </c>
      <c r="AA148" s="2">
        <f>IF(Z148="HERE",Y148,AA147+Graph!$G$1*1000)</f>
        <v>37134546.919860736</v>
      </c>
      <c r="AB148" s="2">
        <f t="shared" si="21"/>
        <v>-55362</v>
      </c>
      <c r="AC148" s="2">
        <f t="shared" si="30"/>
        <v>15062189</v>
      </c>
      <c r="AD148" s="3">
        <f t="shared" si="10"/>
        <v>37134546.919860736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33071739.477874663</v>
      </c>
      <c r="AH148" s="3" t="e">
        <f t="shared" si="3"/>
        <v>#N/A</v>
      </c>
    </row>
    <row r="149" spans="1:34" x14ac:dyDescent="0.25">
      <c r="A149" s="1">
        <v>44325</v>
      </c>
      <c r="B149" s="2">
        <f t="shared" si="0"/>
        <v>72</v>
      </c>
      <c r="C149" s="7"/>
      <c r="D149" s="2" t="e">
        <f t="shared" si="12"/>
        <v>#N/A</v>
      </c>
      <c r="E149" s="2" t="e">
        <f t="shared" si="22"/>
        <v>#N/A</v>
      </c>
      <c r="F149" s="2">
        <v>524072.7668491751</v>
      </c>
      <c r="G149" s="2">
        <f t="shared" si="26"/>
        <v>426582.14285714284</v>
      </c>
      <c r="H149" s="2">
        <f t="shared" si="31"/>
        <v>50305872.049178593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2454895.7142857122</v>
      </c>
      <c r="M149" s="8" t="e">
        <f t="shared" si="28"/>
        <v>#N/A</v>
      </c>
      <c r="N149" s="21" t="e">
        <f t="shared" si="15"/>
        <v>#N/A</v>
      </c>
      <c r="O149" s="2" t="e">
        <f t="shared" si="24"/>
        <v>#N/A</v>
      </c>
      <c r="P149" s="2">
        <v>558945.06152315438</v>
      </c>
      <c r="Q149" s="21">
        <f t="shared" si="34"/>
        <v>450000</v>
      </c>
      <c r="R149" s="2">
        <f t="shared" si="32"/>
        <v>52646735.919860691</v>
      </c>
      <c r="S149" s="2">
        <f t="shared" si="17"/>
        <v>426582.14285714179</v>
      </c>
      <c r="T149" s="2">
        <f t="shared" si="18"/>
        <v>23417.857142857276</v>
      </c>
      <c r="U149" s="2">
        <f t="shared" si="19"/>
        <v>450000</v>
      </c>
      <c r="V149" s="2">
        <f t="shared" si="33"/>
        <v>15300151</v>
      </c>
      <c r="W149" s="2">
        <f t="shared" si="20"/>
        <v>237962</v>
      </c>
      <c r="X149" s="2">
        <f t="shared" si="6"/>
        <v>212038</v>
      </c>
      <c r="Y149" s="2">
        <f t="shared" si="29"/>
        <v>37346584.919860736</v>
      </c>
      <c r="Z149" s="2" t="str">
        <f t="shared" si="8"/>
        <v>HERE</v>
      </c>
      <c r="AA149" s="2">
        <f>IF(Z149="HERE",Y149,AA148+Graph!$G$1*1000)</f>
        <v>37346584.919860736</v>
      </c>
      <c r="AB149" s="2">
        <f t="shared" si="21"/>
        <v>212038</v>
      </c>
      <c r="AC149" s="2">
        <f t="shared" si="30"/>
        <v>15300151</v>
      </c>
      <c r="AD149" s="3">
        <f t="shared" si="10"/>
        <v>37346584.919860736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33289527.827874664</v>
      </c>
      <c r="AH149" s="3" t="e">
        <f t="shared" si="3"/>
        <v>#N/A</v>
      </c>
    </row>
    <row r="150" spans="1:34" x14ac:dyDescent="0.25">
      <c r="A150" s="1">
        <v>44326</v>
      </c>
      <c r="B150" s="2">
        <f t="shared" si="0"/>
        <v>73</v>
      </c>
      <c r="C150" s="7"/>
      <c r="D150" s="2" t="e">
        <f t="shared" si="12"/>
        <v>#N/A</v>
      </c>
      <c r="E150" s="2" t="e">
        <f t="shared" si="22"/>
        <v>#N/A</v>
      </c>
      <c r="F150" s="2">
        <v>525673.98875062168</v>
      </c>
      <c r="G150" s="2">
        <f t="shared" si="26"/>
        <v>426582.14285714284</v>
      </c>
      <c r="H150" s="2">
        <f t="shared" si="31"/>
        <v>50732454.192035735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2478313.5714285695</v>
      </c>
      <c r="M150" s="8" t="e">
        <f t="shared" si="28"/>
        <v>#N/A</v>
      </c>
      <c r="N150" s="21" t="e">
        <f t="shared" si="15"/>
        <v>#N/A</v>
      </c>
      <c r="O150" s="2" t="e">
        <f t="shared" si="24"/>
        <v>#N/A</v>
      </c>
      <c r="P150" s="2">
        <v>560859.95527626574</v>
      </c>
      <c r="Q150" s="21">
        <f t="shared" si="34"/>
        <v>450000</v>
      </c>
      <c r="R150" s="2">
        <f t="shared" si="32"/>
        <v>53096735.919860691</v>
      </c>
      <c r="S150" s="2">
        <f t="shared" si="17"/>
        <v>426582.14285714179</v>
      </c>
      <c r="T150" s="2">
        <f t="shared" si="18"/>
        <v>23417.857142857276</v>
      </c>
      <c r="U150" s="2">
        <f t="shared" si="19"/>
        <v>450000</v>
      </c>
      <c r="V150" s="2">
        <f t="shared" si="33"/>
        <v>15576107</v>
      </c>
      <c r="W150" s="2">
        <f t="shared" si="20"/>
        <v>275956</v>
      </c>
      <c r="X150" s="2">
        <f t="shared" si="6"/>
        <v>174044</v>
      </c>
      <c r="Y150" s="2">
        <f t="shared" si="29"/>
        <v>37520628.919860736</v>
      </c>
      <c r="Z150" s="2" t="str">
        <f t="shared" si="8"/>
        <v>HERE</v>
      </c>
      <c r="AA150" s="2">
        <f>IF(Z150="HERE",Y150,AA149+Graph!$G$1*1000)</f>
        <v>37520628.919860736</v>
      </c>
      <c r="AB150" s="2">
        <f t="shared" si="21"/>
        <v>174044</v>
      </c>
      <c r="AC150" s="2">
        <f t="shared" si="30"/>
        <v>15576107</v>
      </c>
      <c r="AD150" s="3">
        <f t="shared" si="10"/>
        <v>37520628.919860736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33456696.127874665</v>
      </c>
      <c r="AH150" s="3" t="e">
        <f t="shared" si="3"/>
        <v>#N/A</v>
      </c>
    </row>
    <row r="151" spans="1:34" x14ac:dyDescent="0.25">
      <c r="A151" s="1">
        <v>44327</v>
      </c>
      <c r="B151" s="2">
        <f t="shared" si="0"/>
        <v>74</v>
      </c>
      <c r="C151" s="7"/>
      <c r="D151" s="2" t="e">
        <f t="shared" si="12"/>
        <v>#N/A</v>
      </c>
      <c r="E151" s="2" t="e">
        <f t="shared" si="22"/>
        <v>#N/A</v>
      </c>
      <c r="F151" s="2">
        <v>527275.21065206826</v>
      </c>
      <c r="G151" s="2">
        <f t="shared" si="26"/>
        <v>426582.14285714284</v>
      </c>
      <c r="H151" s="2">
        <f t="shared" si="31"/>
        <v>51159036.334892876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2501731.4285714268</v>
      </c>
      <c r="M151" s="8" t="e">
        <f t="shared" si="28"/>
        <v>#N/A</v>
      </c>
      <c r="N151" s="21" t="e">
        <f t="shared" si="15"/>
        <v>#N/A</v>
      </c>
      <c r="O151" s="2" t="e">
        <f t="shared" si="24"/>
        <v>#N/A</v>
      </c>
      <c r="P151" s="2">
        <v>562774.8490293771</v>
      </c>
      <c r="Q151" s="21">
        <f t="shared" si="34"/>
        <v>450000</v>
      </c>
      <c r="R151" s="2">
        <f t="shared" si="32"/>
        <v>53546735.919860691</v>
      </c>
      <c r="S151" s="2">
        <f t="shared" si="17"/>
        <v>426582.14285714179</v>
      </c>
      <c r="T151" s="2">
        <f t="shared" si="18"/>
        <v>23417.857142857276</v>
      </c>
      <c r="U151" s="2">
        <f t="shared" si="19"/>
        <v>450000</v>
      </c>
      <c r="V151" s="2">
        <f t="shared" si="33"/>
        <v>15940972</v>
      </c>
      <c r="W151" s="2">
        <f t="shared" si="20"/>
        <v>364865</v>
      </c>
      <c r="X151" s="2">
        <f t="shared" si="6"/>
        <v>85135</v>
      </c>
      <c r="Y151" s="2">
        <f t="shared" si="29"/>
        <v>37605763.919860736</v>
      </c>
      <c r="Z151" s="2" t="str">
        <f t="shared" si="8"/>
        <v>HERE</v>
      </c>
      <c r="AA151" s="2">
        <f>IF(Z151="HERE",Y151,AA150+Graph!$G$1*1000)</f>
        <v>37605763.919860736</v>
      </c>
      <c r="AB151" s="2">
        <f t="shared" si="21"/>
        <v>85135</v>
      </c>
      <c r="AC151" s="2">
        <f t="shared" si="30"/>
        <v>15940972</v>
      </c>
      <c r="AD151" s="3">
        <f t="shared" si="10"/>
        <v>37605763.919860736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33597333.377874665</v>
      </c>
      <c r="AH151" s="3" t="e">
        <f t="shared" si="3"/>
        <v>#N/A</v>
      </c>
    </row>
    <row r="152" spans="1:34" x14ac:dyDescent="0.25">
      <c r="A152" s="1">
        <v>44328</v>
      </c>
      <c r="B152" s="2">
        <f t="shared" si="0"/>
        <v>75</v>
      </c>
      <c r="C152" s="7"/>
      <c r="D152" s="2" t="e">
        <f t="shared" si="12"/>
        <v>#N/A</v>
      </c>
      <c r="E152" s="2" t="e">
        <f t="shared" si="22"/>
        <v>#N/A</v>
      </c>
      <c r="F152" s="2">
        <v>528876.43255349994</v>
      </c>
      <c r="G152" s="2">
        <f t="shared" si="26"/>
        <v>426582.14285714284</v>
      </c>
      <c r="H152" s="2">
        <f t="shared" si="31"/>
        <v>51585618.477750018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2525149.2857142841</v>
      </c>
      <c r="M152" s="8" t="e">
        <f t="shared" si="28"/>
        <v>#N/A</v>
      </c>
      <c r="N152" s="21" t="e">
        <f t="shared" si="15"/>
        <v>#N/A</v>
      </c>
      <c r="O152" s="2" t="e">
        <f t="shared" si="24"/>
        <v>#N/A</v>
      </c>
      <c r="P152" s="2">
        <v>564689.74278248847</v>
      </c>
      <c r="Q152" s="21">
        <f t="shared" si="34"/>
        <v>450000</v>
      </c>
      <c r="R152" s="2">
        <f t="shared" si="32"/>
        <v>53996735.919860691</v>
      </c>
      <c r="S152" s="2">
        <f t="shared" si="17"/>
        <v>426582.14285714179</v>
      </c>
      <c r="T152" s="2">
        <f t="shared" si="18"/>
        <v>23417.857142857276</v>
      </c>
      <c r="U152" s="2">
        <f t="shared" si="19"/>
        <v>450000</v>
      </c>
      <c r="V152" s="2">
        <f t="shared" si="33"/>
        <v>16423082</v>
      </c>
      <c r="W152" s="2">
        <f t="shared" si="20"/>
        <v>482110</v>
      </c>
      <c r="X152" s="2">
        <f t="shared" si="6"/>
        <v>-32110</v>
      </c>
      <c r="Y152" s="2">
        <f t="shared" si="29"/>
        <v>37573653.919860736</v>
      </c>
      <c r="Z152" s="2" t="str">
        <f t="shared" si="8"/>
        <v>HERE</v>
      </c>
      <c r="AA152" s="2">
        <f>IF(Z152="HERE",Y152,AA151+Graph!$G$1*1000)</f>
        <v>37573653.919860736</v>
      </c>
      <c r="AB152" s="2">
        <f t="shared" si="21"/>
        <v>-32110</v>
      </c>
      <c r="AC152" s="2">
        <f t="shared" si="30"/>
        <v>16423082</v>
      </c>
      <c r="AD152" s="3">
        <f t="shared" si="10"/>
        <v>37573653.919860736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33761943.177874662</v>
      </c>
      <c r="AH152" s="3" t="e">
        <f t="shared" si="3"/>
        <v>#N/A</v>
      </c>
    </row>
    <row r="153" spans="1:34" x14ac:dyDescent="0.25">
      <c r="A153" s="1">
        <v>44329</v>
      </c>
      <c r="B153" s="2">
        <f t="shared" si="0"/>
        <v>76</v>
      </c>
      <c r="C153" s="7"/>
      <c r="D153" s="2" t="e">
        <f t="shared" si="12"/>
        <v>#N/A</v>
      </c>
      <c r="E153" s="2" t="e">
        <f t="shared" si="22"/>
        <v>#N/A</v>
      </c>
      <c r="F153" s="2">
        <v>530477.65445494652</v>
      </c>
      <c r="G153" s="2">
        <f t="shared" si="26"/>
        <v>426582.14285714284</v>
      </c>
      <c r="H153" s="2">
        <f t="shared" si="31"/>
        <v>52012200.62060716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2548567.1428571413</v>
      </c>
      <c r="M153" s="8" t="e">
        <f t="shared" si="28"/>
        <v>#N/A</v>
      </c>
      <c r="N153" s="21" t="e">
        <f t="shared" si="15"/>
        <v>#N/A</v>
      </c>
      <c r="O153" s="2" t="e">
        <f t="shared" si="24"/>
        <v>#N/A</v>
      </c>
      <c r="P153" s="2">
        <v>566604.63653559983</v>
      </c>
      <c r="Q153" s="21">
        <f t="shared" si="34"/>
        <v>450000</v>
      </c>
      <c r="R153" s="2">
        <f t="shared" si="32"/>
        <v>54446735.919860691</v>
      </c>
      <c r="S153" s="2">
        <f t="shared" si="17"/>
        <v>426582.14285714179</v>
      </c>
      <c r="T153" s="2">
        <f t="shared" si="18"/>
        <v>23417.857142857276</v>
      </c>
      <c r="U153" s="2">
        <f t="shared" si="19"/>
        <v>450000</v>
      </c>
      <c r="V153" s="2">
        <f t="shared" si="33"/>
        <v>16875536</v>
      </c>
      <c r="W153" s="2">
        <f t="shared" si="20"/>
        <v>452454</v>
      </c>
      <c r="X153" s="2">
        <f t="shared" si="6"/>
        <v>-2454</v>
      </c>
      <c r="Y153" s="2">
        <f t="shared" si="29"/>
        <v>37571199.919860736</v>
      </c>
      <c r="Z153" s="2" t="str">
        <f t="shared" si="8"/>
        <v>HERE</v>
      </c>
      <c r="AA153" s="2">
        <f>IF(Z153="HERE",Y153,AA152+Graph!$G$1*1000)</f>
        <v>37571199.919860736</v>
      </c>
      <c r="AB153" s="2">
        <f t="shared" si="21"/>
        <v>-2454</v>
      </c>
      <c r="AC153" s="2">
        <f t="shared" si="30"/>
        <v>16875536</v>
      </c>
      <c r="AD153" s="3">
        <f t="shared" si="10"/>
        <v>37571199.919860736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33789555.927874662</v>
      </c>
      <c r="AH153" s="3" t="e">
        <f t="shared" si="3"/>
        <v>#N/A</v>
      </c>
    </row>
    <row r="154" spans="1:34" x14ac:dyDescent="0.25">
      <c r="A154" s="1">
        <v>44330</v>
      </c>
      <c r="B154" s="2">
        <f t="shared" si="0"/>
        <v>77</v>
      </c>
      <c r="C154" s="7"/>
      <c r="D154" s="2" t="e">
        <f t="shared" si="12"/>
        <v>#N/A</v>
      </c>
      <c r="E154" s="2" t="e">
        <f t="shared" si="22"/>
        <v>#N/A</v>
      </c>
      <c r="F154" s="2">
        <v>532078.8763563931</v>
      </c>
      <c r="G154" s="2">
        <f t="shared" si="26"/>
        <v>426582.14285714284</v>
      </c>
      <c r="H154" s="2">
        <f t="shared" si="31"/>
        <v>52438782.763464302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2571984.9999999986</v>
      </c>
      <c r="M154" s="8" t="e">
        <f t="shared" si="28"/>
        <v>#N/A</v>
      </c>
      <c r="N154" s="21" t="e">
        <f t="shared" si="15"/>
        <v>#N/A</v>
      </c>
      <c r="O154" s="2" t="e">
        <f t="shared" si="24"/>
        <v>#N/A</v>
      </c>
      <c r="P154" s="2">
        <v>568519.53028871119</v>
      </c>
      <c r="Q154" s="21">
        <f t="shared" si="34"/>
        <v>450000</v>
      </c>
      <c r="R154" s="2">
        <f t="shared" si="32"/>
        <v>54896735.919860691</v>
      </c>
      <c r="S154" s="2">
        <f t="shared" si="17"/>
        <v>426582.14285714179</v>
      </c>
      <c r="T154" s="2">
        <f t="shared" si="18"/>
        <v>23417.857142857276</v>
      </c>
      <c r="U154" s="2">
        <f t="shared" si="19"/>
        <v>450000</v>
      </c>
      <c r="V154" s="2">
        <f t="shared" si="33"/>
        <v>17247442</v>
      </c>
      <c r="W154" s="2">
        <f t="shared" si="20"/>
        <v>371906</v>
      </c>
      <c r="X154" s="2">
        <f t="shared" si="6"/>
        <v>78094</v>
      </c>
      <c r="Y154" s="2">
        <f t="shared" si="29"/>
        <v>37649293.919860736</v>
      </c>
      <c r="Z154" s="2" t="str">
        <f t="shared" si="8"/>
        <v>HERE</v>
      </c>
      <c r="AA154" s="2">
        <f>IF(Z154="HERE",Y154,AA153+Graph!$G$1*1000)</f>
        <v>37649293.919860736</v>
      </c>
      <c r="AB154" s="2">
        <f t="shared" si="21"/>
        <v>78094</v>
      </c>
      <c r="AC154" s="2">
        <f t="shared" si="30"/>
        <v>17247442</v>
      </c>
      <c r="AD154" s="3">
        <f t="shared" si="10"/>
        <v>37649293.919860736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7"/>
        <v>33779963.32787466</v>
      </c>
      <c r="AH154" s="3" t="e">
        <f t="shared" si="3"/>
        <v>#N/A</v>
      </c>
    </row>
    <row r="155" spans="1:34" x14ac:dyDescent="0.25">
      <c r="A155" s="1">
        <v>44331</v>
      </c>
      <c r="B155" s="2">
        <f t="shared" si="0"/>
        <v>78</v>
      </c>
      <c r="C155" s="7"/>
      <c r="D155" s="2" t="e">
        <f t="shared" si="12"/>
        <v>#N/A</v>
      </c>
      <c r="E155" s="2" t="e">
        <f t="shared" si="22"/>
        <v>#N/A</v>
      </c>
      <c r="F155" s="2">
        <v>533680.09825783968</v>
      </c>
      <c r="G155" s="2">
        <f t="shared" si="26"/>
        <v>426582.14285714284</v>
      </c>
      <c r="H155" s="2">
        <f t="shared" si="31"/>
        <v>52865364.906321444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2595402.8571428559</v>
      </c>
      <c r="M155" s="8" t="e">
        <f t="shared" si="28"/>
        <v>#N/A</v>
      </c>
      <c r="N155" s="21" t="e">
        <f t="shared" si="15"/>
        <v>#N/A</v>
      </c>
      <c r="O155" s="2" t="e">
        <f t="shared" si="24"/>
        <v>#N/A</v>
      </c>
      <c r="P155" s="2">
        <v>570434.42404182255</v>
      </c>
      <c r="Q155" s="21">
        <f t="shared" si="34"/>
        <v>450000</v>
      </c>
      <c r="R155" s="2">
        <f t="shared" si="32"/>
        <v>55346735.919860691</v>
      </c>
      <c r="S155" s="2">
        <f t="shared" si="17"/>
        <v>426582.14285714179</v>
      </c>
      <c r="T155" s="2">
        <f t="shared" si="18"/>
        <v>23417.857142857276</v>
      </c>
      <c r="U155" s="2">
        <f t="shared" si="19"/>
        <v>450000</v>
      </c>
      <c r="V155" s="2">
        <f t="shared" si="33"/>
        <v>17582121</v>
      </c>
      <c r="W155" s="2">
        <f t="shared" si="20"/>
        <v>334679</v>
      </c>
      <c r="X155" s="2">
        <f t="shared" si="6"/>
        <v>115321</v>
      </c>
      <c r="Y155" s="2">
        <f t="shared" si="29"/>
        <v>37764614.919860736</v>
      </c>
      <c r="Z155" s="2" t="str">
        <f t="shared" si="8"/>
        <v>HERE</v>
      </c>
      <c r="AA155" s="2">
        <f>IF(Z155="HERE",Y155,AA154+Graph!$G$1*1000)</f>
        <v>37764614.919860736</v>
      </c>
      <c r="AB155" s="2">
        <f t="shared" si="21"/>
        <v>115321</v>
      </c>
      <c r="AC155" s="2">
        <f t="shared" si="30"/>
        <v>17582121</v>
      </c>
      <c r="AD155" s="3">
        <f t="shared" si="10"/>
        <v>37764614.919860736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7"/>
        <v>33676332.677874662</v>
      </c>
      <c r="AH155" s="3" t="e">
        <f t="shared" si="3"/>
        <v>#N/A</v>
      </c>
    </row>
    <row r="156" spans="1:34" x14ac:dyDescent="0.25">
      <c r="A156" s="1">
        <v>44332</v>
      </c>
      <c r="B156" s="2">
        <f t="shared" si="0"/>
        <v>79</v>
      </c>
      <c r="C156" s="7"/>
      <c r="D156" s="2" t="e">
        <f t="shared" si="12"/>
        <v>#N/A</v>
      </c>
      <c r="E156" s="2" t="e">
        <f t="shared" si="22"/>
        <v>#N/A</v>
      </c>
      <c r="F156" s="2">
        <v>535281.32015928626</v>
      </c>
      <c r="G156" s="2">
        <f t="shared" si="26"/>
        <v>426582.14285714284</v>
      </c>
      <c r="H156" s="2">
        <f t="shared" si="31"/>
        <v>53291947.049178585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2618820.7142857132</v>
      </c>
      <c r="M156" s="8" t="e">
        <f t="shared" si="28"/>
        <v>#N/A</v>
      </c>
      <c r="N156" s="21" t="e">
        <f t="shared" si="15"/>
        <v>#N/A</v>
      </c>
      <c r="O156" s="2" t="e">
        <f t="shared" si="24"/>
        <v>#N/A</v>
      </c>
      <c r="P156" s="2">
        <v>572349.31779493392</v>
      </c>
      <c r="Q156" s="21">
        <f t="shared" si="34"/>
        <v>450000</v>
      </c>
      <c r="R156" s="2">
        <f t="shared" si="32"/>
        <v>55796735.919860691</v>
      </c>
      <c r="S156" s="2">
        <f t="shared" si="17"/>
        <v>426582.14285714179</v>
      </c>
      <c r="T156" s="2">
        <f t="shared" si="18"/>
        <v>23417.857142857276</v>
      </c>
      <c r="U156" s="2">
        <f t="shared" si="19"/>
        <v>450000</v>
      </c>
      <c r="V156" s="2">
        <f t="shared" si="33"/>
        <v>17723840</v>
      </c>
      <c r="W156" s="2">
        <f t="shared" si="20"/>
        <v>141719</v>
      </c>
      <c r="X156" s="2">
        <f t="shared" si="6"/>
        <v>308281</v>
      </c>
      <c r="Y156" s="2">
        <f t="shared" si="29"/>
        <v>38072895.919860736</v>
      </c>
      <c r="Z156" s="2" t="str">
        <f t="shared" si="8"/>
        <v>HERE</v>
      </c>
      <c r="AA156" s="2">
        <f>IF(Z156="HERE",Y156,AA155+Graph!$G$1*1000)</f>
        <v>38072895.919860736</v>
      </c>
      <c r="AB156" s="2">
        <f t="shared" si="21"/>
        <v>308281</v>
      </c>
      <c r="AC156" s="2">
        <f t="shared" si="30"/>
        <v>17723840</v>
      </c>
      <c r="AD156" s="3">
        <f t="shared" si="10"/>
        <v>38072895.919860736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7"/>
        <v>33810150.377874665</v>
      </c>
      <c r="AH156" s="3" t="e">
        <f t="shared" si="3"/>
        <v>#N/A</v>
      </c>
    </row>
    <row r="157" spans="1:34" x14ac:dyDescent="0.25">
      <c r="A157" s="1">
        <v>44333</v>
      </c>
      <c r="B157" s="2">
        <f t="shared" si="0"/>
        <v>80</v>
      </c>
      <c r="C157" s="7"/>
      <c r="D157" s="2" t="e">
        <f t="shared" si="12"/>
        <v>#N/A</v>
      </c>
      <c r="E157" s="2" t="e">
        <f t="shared" si="22"/>
        <v>#N/A</v>
      </c>
      <c r="F157" s="2">
        <v>536882.54206071794</v>
      </c>
      <c r="G157" s="2">
        <f t="shared" si="26"/>
        <v>426582.14285714284</v>
      </c>
      <c r="H157" s="2">
        <f t="shared" si="31"/>
        <v>53718529.192035727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2642238.5714285704</v>
      </c>
      <c r="M157" s="8" t="e">
        <f t="shared" si="28"/>
        <v>#N/A</v>
      </c>
      <c r="N157" s="21" t="e">
        <f t="shared" si="15"/>
        <v>#N/A</v>
      </c>
      <c r="O157" s="2" t="e">
        <f t="shared" si="24"/>
        <v>#N/A</v>
      </c>
      <c r="P157" s="2">
        <v>574264.21154804528</v>
      </c>
      <c r="Q157" s="21">
        <f t="shared" si="34"/>
        <v>450000</v>
      </c>
      <c r="R157" s="2">
        <f t="shared" si="32"/>
        <v>56246735.919860691</v>
      </c>
      <c r="S157" s="2">
        <f t="shared" si="17"/>
        <v>426582.14285714179</v>
      </c>
      <c r="T157" s="2">
        <f t="shared" si="18"/>
        <v>23417.857142857276</v>
      </c>
      <c r="U157" s="2">
        <f t="shared" si="19"/>
        <v>450000</v>
      </c>
      <c r="V157" s="2">
        <f t="shared" si="33"/>
        <v>17916181</v>
      </c>
      <c r="W157" s="2">
        <f t="shared" si="20"/>
        <v>192341</v>
      </c>
      <c r="X157" s="2">
        <f t="shared" si="6"/>
        <v>257659</v>
      </c>
      <c r="Y157" s="2">
        <f t="shared" si="29"/>
        <v>38330554.919860736</v>
      </c>
      <c r="Z157" s="2" t="str">
        <f t="shared" si="8"/>
        <v>HERE</v>
      </c>
      <c r="AA157" s="2">
        <f>IF(Z157="HERE",Y157,AA156+Graph!$G$1*1000)</f>
        <v>38330554.919860736</v>
      </c>
      <c r="AB157" s="2">
        <f t="shared" si="21"/>
        <v>257659</v>
      </c>
      <c r="AC157" s="2">
        <f t="shared" si="30"/>
        <v>17916181</v>
      </c>
      <c r="AD157" s="3">
        <f t="shared" si="10"/>
        <v>38330554.919860736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7"/>
        <v>33917354.57787466</v>
      </c>
      <c r="AH157" s="3" t="e">
        <f t="shared" si="3"/>
        <v>#N/A</v>
      </c>
    </row>
    <row r="158" spans="1:34" x14ac:dyDescent="0.25">
      <c r="A158" s="1">
        <v>44334</v>
      </c>
      <c r="B158" s="2">
        <f t="shared" si="0"/>
        <v>81</v>
      </c>
      <c r="C158" s="7"/>
      <c r="D158" s="2" t="e">
        <f t="shared" si="12"/>
        <v>#N/A</v>
      </c>
      <c r="E158" s="2" t="e">
        <f t="shared" si="22"/>
        <v>#N/A</v>
      </c>
      <c r="F158" s="2">
        <v>538483.76396216452</v>
      </c>
      <c r="G158" s="2">
        <f t="shared" si="26"/>
        <v>426582.14285714284</v>
      </c>
      <c r="H158" s="2">
        <f t="shared" si="31"/>
        <v>54145111.334892869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2665656.4285714277</v>
      </c>
      <c r="M158" s="8" t="e">
        <f t="shared" si="28"/>
        <v>#N/A</v>
      </c>
      <c r="N158" s="21" t="e">
        <f t="shared" si="15"/>
        <v>#N/A</v>
      </c>
      <c r="O158" s="2" t="e">
        <f t="shared" si="24"/>
        <v>#N/A</v>
      </c>
      <c r="P158" s="2">
        <v>576179.10530115664</v>
      </c>
      <c r="Q158" s="21">
        <f t="shared" si="34"/>
        <v>450000</v>
      </c>
      <c r="R158" s="2">
        <f t="shared" si="32"/>
        <v>56696735.919860691</v>
      </c>
      <c r="S158" s="2">
        <f t="shared" si="17"/>
        <v>426582.14285714179</v>
      </c>
      <c r="T158" s="2">
        <f t="shared" si="18"/>
        <v>23417.857142857276</v>
      </c>
      <c r="U158" s="2">
        <f t="shared" si="19"/>
        <v>450000</v>
      </c>
      <c r="V158" s="2">
        <f t="shared" si="33"/>
        <v>18242873</v>
      </c>
      <c r="W158" s="2">
        <f t="shared" si="20"/>
        <v>326692</v>
      </c>
      <c r="X158" s="2">
        <f t="shared" si="6"/>
        <v>123308</v>
      </c>
      <c r="Y158" s="2">
        <f t="shared" si="29"/>
        <v>38453862.919860736</v>
      </c>
      <c r="Z158" s="2" t="str">
        <f t="shared" si="8"/>
        <v>HERE</v>
      </c>
      <c r="AA158" s="2">
        <f>IF(Z158="HERE",Y158,AA157+Graph!$G$1*1000)</f>
        <v>38453862.919860736</v>
      </c>
      <c r="AB158" s="2">
        <f t="shared" si="21"/>
        <v>123308</v>
      </c>
      <c r="AC158" s="2">
        <f t="shared" si="30"/>
        <v>18242873</v>
      </c>
      <c r="AD158" s="3">
        <f t="shared" si="10"/>
        <v>38453862.919860736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7"/>
        <v>34003811.977874659</v>
      </c>
      <c r="AH158" s="3" t="e">
        <f t="shared" si="3"/>
        <v>#N/A</v>
      </c>
    </row>
    <row r="159" spans="1:34" x14ac:dyDescent="0.25">
      <c r="A159" s="1">
        <v>44335</v>
      </c>
      <c r="B159" s="2">
        <f t="shared" si="0"/>
        <v>82</v>
      </c>
      <c r="C159" s="7"/>
      <c r="D159" s="2" t="e">
        <f t="shared" si="12"/>
        <v>#N/A</v>
      </c>
      <c r="E159" s="2" t="e">
        <f t="shared" si="22"/>
        <v>#N/A</v>
      </c>
      <c r="F159" s="2">
        <v>540084.9858636111</v>
      </c>
      <c r="G159" s="2">
        <f t="shared" si="26"/>
        <v>426582.14285714284</v>
      </c>
      <c r="H159" s="2">
        <f t="shared" si="31"/>
        <v>54571693.477750011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2689074.285714285</v>
      </c>
      <c r="M159" s="8" t="e">
        <f t="shared" si="28"/>
        <v>#N/A</v>
      </c>
      <c r="N159" s="21" t="e">
        <f t="shared" si="15"/>
        <v>#N/A</v>
      </c>
      <c r="O159" s="2" t="e">
        <f t="shared" si="24"/>
        <v>#N/A</v>
      </c>
      <c r="P159" s="2">
        <v>578093.999054268</v>
      </c>
      <c r="Q159" s="21">
        <f t="shared" si="34"/>
        <v>450000</v>
      </c>
      <c r="R159" s="2">
        <f t="shared" si="32"/>
        <v>57146735.919860691</v>
      </c>
      <c r="S159" s="2">
        <f t="shared" si="17"/>
        <v>426582.14285714179</v>
      </c>
      <c r="T159" s="2">
        <f t="shared" si="18"/>
        <v>23417.857142857276</v>
      </c>
      <c r="U159" s="2">
        <f t="shared" si="19"/>
        <v>450000</v>
      </c>
      <c r="V159" s="2">
        <f t="shared" si="33"/>
        <v>18691835</v>
      </c>
      <c r="W159" s="2">
        <f t="shared" si="20"/>
        <v>448962</v>
      </c>
      <c r="X159" s="2">
        <f t="shared" si="6"/>
        <v>1038</v>
      </c>
      <c r="Y159" s="2">
        <f t="shared" ref="Y159:Y222" si="35">IF(COUNT($C160)=0,IF(COUNT($C159)=1,C159,SUM(Y158+X159)),C159)</f>
        <v>38454900.919860736</v>
      </c>
      <c r="Z159" s="2" t="str">
        <f t="shared" si="8"/>
        <v>HERE</v>
      </c>
      <c r="AA159" s="2">
        <f>IF(Z159="HERE",Y159,AA158+Graph!$G$1*1000)</f>
        <v>38454900.919860736</v>
      </c>
      <c r="AB159" s="2">
        <f t="shared" si="21"/>
        <v>1038</v>
      </c>
      <c r="AC159" s="2">
        <f t="shared" ref="AC159:AC222" si="36">IF(Z160="HERE",V159,AC158)</f>
        <v>18691835</v>
      </c>
      <c r="AD159" s="3">
        <f t="shared" si="10"/>
        <v>38454900.919860736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7"/>
        <v>34010148.377874665</v>
      </c>
      <c r="AH159" s="3" t="e">
        <f t="shared" si="3"/>
        <v>#N/A</v>
      </c>
    </row>
    <row r="160" spans="1:34" x14ac:dyDescent="0.25">
      <c r="A160" s="1">
        <v>44336</v>
      </c>
      <c r="B160" s="2">
        <f t="shared" si="0"/>
        <v>83</v>
      </c>
      <c r="C160" s="7"/>
      <c r="D160" s="2" t="e">
        <f t="shared" si="12"/>
        <v>#N/A</v>
      </c>
      <c r="E160" s="2" t="e">
        <f t="shared" si="22"/>
        <v>#N/A</v>
      </c>
      <c r="F160" s="2">
        <v>541686.20776505768</v>
      </c>
      <c r="G160" s="2">
        <f t="shared" si="26"/>
        <v>426582.14285714284</v>
      </c>
      <c r="H160" s="2">
        <f t="shared" ref="H160:H223" si="37">IF(COUNT($C161)=0,IF(COUNT($C160)=1,C160,SUM(H159+G160)),C160)</f>
        <v>54998275.620607153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2712492.1428571423</v>
      </c>
      <c r="M160" s="8" t="e">
        <f t="shared" si="28"/>
        <v>#N/A</v>
      </c>
      <c r="N160" s="21" t="e">
        <f t="shared" si="15"/>
        <v>#N/A</v>
      </c>
      <c r="O160" s="2" t="e">
        <f t="shared" si="24"/>
        <v>#N/A</v>
      </c>
      <c r="P160" s="2">
        <v>580008.89280737936</v>
      </c>
      <c r="Q160" s="21">
        <f t="shared" si="34"/>
        <v>450000</v>
      </c>
      <c r="R160" s="2">
        <f t="shared" ref="R160:R223" si="38">IF(COUNT($C161)=0,IF(COUNT($C160)=1,M160,SUM(R159+Q160)),M160)</f>
        <v>57596735.919860691</v>
      </c>
      <c r="S160" s="2">
        <f t="shared" si="17"/>
        <v>426582.14285714179</v>
      </c>
      <c r="T160" s="2">
        <f t="shared" si="18"/>
        <v>23417.857142857276</v>
      </c>
      <c r="U160" s="2">
        <f t="shared" si="19"/>
        <v>450000</v>
      </c>
      <c r="V160" s="2">
        <f t="shared" si="33"/>
        <v>19177555</v>
      </c>
      <c r="W160" s="2">
        <f t="shared" si="20"/>
        <v>485720</v>
      </c>
      <c r="X160" s="2">
        <f t="shared" si="6"/>
        <v>-35720</v>
      </c>
      <c r="Y160" s="2">
        <f t="shared" si="35"/>
        <v>38419180.919860736</v>
      </c>
      <c r="Z160" s="2" t="str">
        <f t="shared" si="8"/>
        <v>HERE</v>
      </c>
      <c r="AA160" s="2">
        <f>IF(Z160="HERE",Y160,AA159+Graph!$G$1*1000)</f>
        <v>38419180.919860736</v>
      </c>
      <c r="AB160" s="2">
        <f t="shared" si="21"/>
        <v>-35720</v>
      </c>
      <c r="AC160" s="2">
        <f t="shared" si="36"/>
        <v>19177555</v>
      </c>
      <c r="AD160" s="3">
        <f t="shared" si="10"/>
        <v>38419180.919860736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7"/>
        <v>34006672.377874665</v>
      </c>
      <c r="AH160" s="3" t="e">
        <f t="shared" si="3"/>
        <v>#N/A</v>
      </c>
    </row>
    <row r="161" spans="1:34" x14ac:dyDescent="0.25">
      <c r="A161" s="1">
        <v>44337</v>
      </c>
      <c r="B161" s="2">
        <f t="shared" si="0"/>
        <v>84</v>
      </c>
      <c r="C161" s="7"/>
      <c r="D161" s="2" t="e">
        <f t="shared" si="12"/>
        <v>#N/A</v>
      </c>
      <c r="E161" s="2" t="e">
        <f t="shared" si="22"/>
        <v>#N/A</v>
      </c>
      <c r="F161" s="2">
        <v>543287.42966650426</v>
      </c>
      <c r="G161" s="2">
        <f t="shared" si="26"/>
        <v>426582.14285714284</v>
      </c>
      <c r="H161" s="2">
        <f t="shared" si="37"/>
        <v>55424857.763464294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2735909.9999999995</v>
      </c>
      <c r="M161" s="8" t="e">
        <f t="shared" si="28"/>
        <v>#N/A</v>
      </c>
      <c r="N161" s="21" t="e">
        <f t="shared" si="15"/>
        <v>#N/A</v>
      </c>
      <c r="O161" s="2" t="e">
        <f t="shared" si="24"/>
        <v>#N/A</v>
      </c>
      <c r="P161" s="2">
        <v>581923.78656049073</v>
      </c>
      <c r="Q161" s="21">
        <f t="shared" si="34"/>
        <v>450000</v>
      </c>
      <c r="R161" s="2">
        <f t="shared" si="38"/>
        <v>58046735.919860691</v>
      </c>
      <c r="S161" s="2">
        <f t="shared" si="17"/>
        <v>426582.14285714179</v>
      </c>
      <c r="T161" s="2">
        <f t="shared" si="18"/>
        <v>23417.857142857276</v>
      </c>
      <c r="U161" s="2">
        <f t="shared" si="19"/>
        <v>450000</v>
      </c>
      <c r="V161" s="2">
        <f t="shared" si="33"/>
        <v>19682048</v>
      </c>
      <c r="W161" s="2">
        <f t="shared" si="20"/>
        <v>504493</v>
      </c>
      <c r="X161" s="2">
        <f t="shared" si="6"/>
        <v>-54493</v>
      </c>
      <c r="Y161" s="2">
        <f t="shared" si="35"/>
        <v>38364687.919860736</v>
      </c>
      <c r="Z161" s="2" t="str">
        <f t="shared" si="8"/>
        <v>HERE</v>
      </c>
      <c r="AA161" s="2">
        <f>IF(Z161="HERE",Y161,AA160+Graph!$G$1*1000)</f>
        <v>38364687.919860736</v>
      </c>
      <c r="AB161" s="2">
        <f t="shared" si="21"/>
        <v>-54493</v>
      </c>
      <c r="AC161" s="2">
        <f t="shared" si="36"/>
        <v>19682048</v>
      </c>
      <c r="AD161" s="3">
        <f t="shared" si="10"/>
        <v>38364687.919860736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7"/>
        <v>33991633.82787466</v>
      </c>
      <c r="AH161" s="3" t="e">
        <f t="shared" si="3"/>
        <v>#N/A</v>
      </c>
    </row>
    <row r="162" spans="1:34" x14ac:dyDescent="0.25">
      <c r="A162" s="1">
        <v>44338</v>
      </c>
      <c r="B162" s="2">
        <f t="shared" si="0"/>
        <v>85</v>
      </c>
      <c r="C162" s="7"/>
      <c r="D162" s="2" t="e">
        <f t="shared" si="12"/>
        <v>#N/A</v>
      </c>
      <c r="E162" s="2" t="e">
        <f t="shared" si="22"/>
        <v>#N/A</v>
      </c>
      <c r="F162" s="2">
        <v>544888.65156793594</v>
      </c>
      <c r="G162" s="2">
        <f t="shared" si="26"/>
        <v>426582.14285714284</v>
      </c>
      <c r="H162" s="2">
        <f t="shared" si="37"/>
        <v>55851439.906321436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2759327.8571428568</v>
      </c>
      <c r="M162" s="8" t="e">
        <f t="shared" si="28"/>
        <v>#N/A</v>
      </c>
      <c r="N162" s="21" t="e">
        <f t="shared" si="15"/>
        <v>#N/A</v>
      </c>
      <c r="O162" s="2" t="e">
        <f t="shared" si="24"/>
        <v>#N/A</v>
      </c>
      <c r="P162" s="2">
        <v>583838.68031360209</v>
      </c>
      <c r="Q162" s="21">
        <f t="shared" si="34"/>
        <v>450000</v>
      </c>
      <c r="R162" s="2">
        <f t="shared" si="38"/>
        <v>58496735.919860691</v>
      </c>
      <c r="S162" s="2">
        <f t="shared" si="17"/>
        <v>426582.14285714179</v>
      </c>
      <c r="T162" s="2">
        <f t="shared" si="18"/>
        <v>23417.857142857276</v>
      </c>
      <c r="U162" s="2">
        <f t="shared" si="19"/>
        <v>450000</v>
      </c>
      <c r="V162" s="2">
        <f t="shared" si="33"/>
        <v>20092434.011846691</v>
      </c>
      <c r="W162" s="2">
        <f t="shared" si="20"/>
        <v>410386.01184669137</v>
      </c>
      <c r="X162" s="2">
        <f t="shared" si="6"/>
        <v>39613.98815330863</v>
      </c>
      <c r="Y162" s="2">
        <f t="shared" si="35"/>
        <v>38404301.908014044</v>
      </c>
      <c r="Z162" s="2" t="str">
        <f t="shared" si="8"/>
        <v>HERE</v>
      </c>
      <c r="AA162" s="2">
        <f>IF(Z162="HERE",Y162,AA161+Graph!$G$1*1000)</f>
        <v>38404301.908014044</v>
      </c>
      <c r="AB162" s="2">
        <f t="shared" si="21"/>
        <v>39613.98815330863</v>
      </c>
      <c r="AC162" s="2">
        <f t="shared" si="36"/>
        <v>20092434.011846691</v>
      </c>
      <c r="AD162" s="3">
        <f t="shared" si="10"/>
        <v>38404301.908014044</v>
      </c>
      <c r="AE162" s="2">
        <f>IF(AE160&gt;=52800000,52800000,IF(AB141=Graph!G$1*1000,AE161+Graph!G$1*1000,AC162))</f>
        <v>20092434.011846691</v>
      </c>
      <c r="AF162" s="3">
        <f t="shared" si="11"/>
        <v>20092434.011846691</v>
      </c>
      <c r="AG162" s="3">
        <f t="shared" si="27"/>
        <v>33929917.527874663</v>
      </c>
      <c r="AH162" s="3" t="e">
        <f t="shared" si="3"/>
        <v>#N/A</v>
      </c>
    </row>
    <row r="163" spans="1:34" x14ac:dyDescent="0.25">
      <c r="A163" s="1">
        <v>44339</v>
      </c>
      <c r="B163" s="2">
        <f t="shared" si="0"/>
        <v>86</v>
      </c>
      <c r="C163" s="7"/>
      <c r="D163" s="2" t="e">
        <f t="shared" si="12"/>
        <v>#N/A</v>
      </c>
      <c r="E163" s="2" t="e">
        <f t="shared" si="22"/>
        <v>#N/A</v>
      </c>
      <c r="F163" s="2">
        <v>546489.87346938252</v>
      </c>
      <c r="G163" s="2">
        <f t="shared" si="26"/>
        <v>426582.14285714284</v>
      </c>
      <c r="H163" s="2">
        <f t="shared" si="37"/>
        <v>56278022.049178578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2782745.7142857141</v>
      </c>
      <c r="M163" s="8" t="e">
        <f t="shared" si="28"/>
        <v>#N/A</v>
      </c>
      <c r="N163" s="21" t="e">
        <f t="shared" si="15"/>
        <v>#N/A</v>
      </c>
      <c r="O163" s="2" t="e">
        <f t="shared" si="24"/>
        <v>#N/A</v>
      </c>
      <c r="P163" s="2">
        <v>585753.57406671345</v>
      </c>
      <c r="Q163" s="21">
        <f t="shared" si="34"/>
        <v>450000</v>
      </c>
      <c r="R163" s="2">
        <f t="shared" si="38"/>
        <v>58946735.919860691</v>
      </c>
      <c r="S163" s="2">
        <f t="shared" si="17"/>
        <v>426582.14285714179</v>
      </c>
      <c r="T163" s="2">
        <f t="shared" si="18"/>
        <v>23417.857142857276</v>
      </c>
      <c r="U163" s="2">
        <f t="shared" si="19"/>
        <v>450000</v>
      </c>
      <c r="V163" s="2">
        <f t="shared" si="33"/>
        <v>20504421.245594814</v>
      </c>
      <c r="W163" s="2">
        <f t="shared" si="20"/>
        <v>411987.23374812305</v>
      </c>
      <c r="X163" s="2">
        <f t="shared" si="6"/>
        <v>38012.76625187695</v>
      </c>
      <c r="Y163" s="2">
        <f t="shared" si="35"/>
        <v>38442314.674265921</v>
      </c>
      <c r="Z163" s="2" t="str">
        <f t="shared" si="8"/>
        <v>HERE</v>
      </c>
      <c r="AA163" s="2">
        <f>IF(Z163="HERE",Y163,AA162+Graph!$G$1*1000)</f>
        <v>38442314.674265921</v>
      </c>
      <c r="AB163" s="2">
        <f t="shared" si="21"/>
        <v>38012.76625187695</v>
      </c>
      <c r="AC163" s="2">
        <f t="shared" si="36"/>
        <v>20504421.245594814</v>
      </c>
      <c r="AD163" s="3">
        <f t="shared" si="10"/>
        <v>38442314.674265921</v>
      </c>
      <c r="AE163" s="2">
        <f>IF(AE161&gt;=52800000,52800000,IF(AB142=Graph!G$1*1000,AE162+Graph!G$1*1000,AC163))</f>
        <v>20504421.245594814</v>
      </c>
      <c r="AF163" s="3">
        <f t="shared" si="11"/>
        <v>20504421.245594814</v>
      </c>
      <c r="AG163" s="3">
        <f t="shared" si="27"/>
        <v>34097157.227874659</v>
      </c>
      <c r="AH163" s="3" t="e">
        <f t="shared" si="3"/>
        <v>#N/A</v>
      </c>
    </row>
    <row r="164" spans="1:34" x14ac:dyDescent="0.25">
      <c r="A164" s="1">
        <v>44340</v>
      </c>
      <c r="B164" s="2">
        <f t="shared" si="0"/>
        <v>87</v>
      </c>
      <c r="C164" s="7"/>
      <c r="D164" s="2" t="e">
        <f t="shared" si="12"/>
        <v>#N/A</v>
      </c>
      <c r="E164" s="2" t="e">
        <f t="shared" si="22"/>
        <v>#N/A</v>
      </c>
      <c r="F164" s="2">
        <v>548091.09537082911</v>
      </c>
      <c r="G164" s="2">
        <f t="shared" si="26"/>
        <v>426582.14285714284</v>
      </c>
      <c r="H164" s="2">
        <f t="shared" si="37"/>
        <v>56704604.19203572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2806163.5714285714</v>
      </c>
      <c r="M164" s="8" t="e">
        <f t="shared" si="28"/>
        <v>#N/A</v>
      </c>
      <c r="N164" s="21" t="e">
        <f t="shared" si="15"/>
        <v>#N/A</v>
      </c>
      <c r="O164" s="2" t="e">
        <f t="shared" si="24"/>
        <v>#N/A</v>
      </c>
      <c r="P164" s="2">
        <v>587668.46781980991</v>
      </c>
      <c r="Q164" s="21">
        <f t="shared" si="34"/>
        <v>450000</v>
      </c>
      <c r="R164" s="2">
        <f t="shared" si="38"/>
        <v>59396735.919860691</v>
      </c>
      <c r="S164" s="2">
        <f t="shared" si="17"/>
        <v>426582.14285714179</v>
      </c>
      <c r="T164" s="2">
        <f t="shared" si="18"/>
        <v>23417.857142857276</v>
      </c>
      <c r="U164" s="2">
        <f t="shared" si="19"/>
        <v>450000</v>
      </c>
      <c r="V164" s="2">
        <f t="shared" si="33"/>
        <v>20918009.701244384</v>
      </c>
      <c r="W164" s="2">
        <f t="shared" si="20"/>
        <v>413588.45564956963</v>
      </c>
      <c r="X164" s="2">
        <f t="shared" si="6"/>
        <v>36411.544350430369</v>
      </c>
      <c r="Y164" s="2">
        <f t="shared" si="35"/>
        <v>38478726.218616351</v>
      </c>
      <c r="Z164" s="2" t="str">
        <f t="shared" si="8"/>
        <v>HERE</v>
      </c>
      <c r="AA164" s="2">
        <f>IF(Z164="HERE",Y164,AA163+Graph!$G$1*1000)</f>
        <v>38478726.218616351</v>
      </c>
      <c r="AB164" s="2">
        <f t="shared" si="21"/>
        <v>36411.544350430369</v>
      </c>
      <c r="AC164" s="2">
        <f t="shared" si="36"/>
        <v>20918009.701244384</v>
      </c>
      <c r="AD164" s="3">
        <f t="shared" si="10"/>
        <v>38478726.218616351</v>
      </c>
      <c r="AE164" s="2">
        <f>IF(AE162&gt;=52800000,52800000,IF(AB143=Graph!G$1*1000,AE163+Graph!G$1*1000,AC164))</f>
        <v>20918009.701244384</v>
      </c>
      <c r="AF164" s="3">
        <f t="shared" si="11"/>
        <v>20918009.701244384</v>
      </c>
      <c r="AG164" s="3">
        <f t="shared" si="27"/>
        <v>34202549.227874659</v>
      </c>
      <c r="AH164" s="3" t="e">
        <f t="shared" si="3"/>
        <v>#N/A</v>
      </c>
    </row>
    <row r="165" spans="1:34" x14ac:dyDescent="0.25">
      <c r="A165" s="1">
        <v>44341</v>
      </c>
      <c r="B165" s="2">
        <f t="shared" si="0"/>
        <v>88</v>
      </c>
      <c r="C165" s="7"/>
      <c r="D165" s="2" t="e">
        <f t="shared" si="12"/>
        <v>#N/A</v>
      </c>
      <c r="E165" s="2" t="e">
        <f t="shared" si="22"/>
        <v>#N/A</v>
      </c>
      <c r="F165" s="2">
        <v>549692.31727227569</v>
      </c>
      <c r="G165" s="2">
        <f t="shared" si="26"/>
        <v>426582.14285714284</v>
      </c>
      <c r="H165" s="2">
        <f t="shared" si="37"/>
        <v>57131186.334892862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2829581.4285714286</v>
      </c>
      <c r="M165" s="8" t="e">
        <f t="shared" si="28"/>
        <v>#N/A</v>
      </c>
      <c r="N165" s="21" t="e">
        <f t="shared" si="15"/>
        <v>#N/A</v>
      </c>
      <c r="O165" s="2" t="e">
        <f t="shared" si="24"/>
        <v>#N/A</v>
      </c>
      <c r="P165" s="2">
        <v>589583.36157292128</v>
      </c>
      <c r="Q165" s="21">
        <f t="shared" si="34"/>
        <v>450000</v>
      </c>
      <c r="R165" s="2">
        <f t="shared" si="38"/>
        <v>59846735.919860691</v>
      </c>
      <c r="S165" s="2">
        <f t="shared" si="17"/>
        <v>426582.14285714179</v>
      </c>
      <c r="T165" s="2">
        <f t="shared" si="18"/>
        <v>23417.857142857276</v>
      </c>
      <c r="U165" s="2">
        <f t="shared" si="19"/>
        <v>450000</v>
      </c>
      <c r="V165" s="2">
        <f t="shared" si="33"/>
        <v>21333199.3787954</v>
      </c>
      <c r="W165" s="2">
        <f t="shared" si="20"/>
        <v>415189.67755101621</v>
      </c>
      <c r="X165" s="2">
        <f t="shared" si="6"/>
        <v>34810.322448983788</v>
      </c>
      <c r="Y165" s="2">
        <f t="shared" si="35"/>
        <v>38513536.541065335</v>
      </c>
      <c r="Z165" s="2" t="str">
        <f t="shared" si="8"/>
        <v>HERE</v>
      </c>
      <c r="AA165" s="2">
        <f>IF(Z165="HERE",Y165,AA164+Graph!$G$1*1000)</f>
        <v>38513536.541065335</v>
      </c>
      <c r="AB165" s="2">
        <f t="shared" si="21"/>
        <v>34810.322448983788</v>
      </c>
      <c r="AC165" s="2">
        <f t="shared" si="36"/>
        <v>21333199.3787954</v>
      </c>
      <c r="AD165" s="3">
        <f t="shared" si="10"/>
        <v>38513536.541065335</v>
      </c>
      <c r="AE165" s="2">
        <f>IF(AE163&gt;=52800000,52800000,IF(AB144=Graph!G$1*1000,AE164+Graph!G$1*1000,AC165))</f>
        <v>21333199.3787954</v>
      </c>
      <c r="AF165" s="3">
        <f t="shared" si="11"/>
        <v>21333199.3787954</v>
      </c>
      <c r="AG165" s="3">
        <f t="shared" si="27"/>
        <v>34257509.027874663</v>
      </c>
      <c r="AH165" s="3" t="e">
        <f t="shared" si="3"/>
        <v>#N/A</v>
      </c>
    </row>
    <row r="166" spans="1:34" x14ac:dyDescent="0.25">
      <c r="A166" s="1">
        <v>44342</v>
      </c>
      <c r="B166" s="2">
        <f t="shared" si="0"/>
        <v>89</v>
      </c>
      <c r="C166" s="7"/>
      <c r="D166" s="2" t="e">
        <f t="shared" si="12"/>
        <v>#N/A</v>
      </c>
      <c r="E166" s="2" t="e">
        <f t="shared" si="22"/>
        <v>#N/A</v>
      </c>
      <c r="F166" s="2">
        <v>551293.53917372227</v>
      </c>
      <c r="G166" s="2">
        <f t="shared" si="26"/>
        <v>426582.14285714284</v>
      </c>
      <c r="H166" s="2">
        <f t="shared" si="37"/>
        <v>57557768.477750003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2852999.2857142859</v>
      </c>
      <c r="M166" s="8" t="e">
        <f t="shared" si="28"/>
        <v>#N/A</v>
      </c>
      <c r="N166" s="21" t="e">
        <f t="shared" si="15"/>
        <v>#N/A</v>
      </c>
      <c r="O166" s="2" t="e">
        <f t="shared" si="24"/>
        <v>#N/A</v>
      </c>
      <c r="P166" s="2">
        <v>591498.25532603264</v>
      </c>
      <c r="Q166" s="21">
        <f t="shared" ref="Q166:Q229" si="39">IF(P166&gt;450000,450000,P166)</f>
        <v>450000</v>
      </c>
      <c r="R166" s="2">
        <f t="shared" si="38"/>
        <v>60296735.919860691</v>
      </c>
      <c r="S166" s="2">
        <f t="shared" si="17"/>
        <v>426582.14285714179</v>
      </c>
      <c r="T166" s="2">
        <f t="shared" si="18"/>
        <v>23417.857142857276</v>
      </c>
      <c r="U166" s="2">
        <f t="shared" si="19"/>
        <v>450000</v>
      </c>
      <c r="V166" s="2">
        <f t="shared" si="33"/>
        <v>21749990.278247863</v>
      </c>
      <c r="W166" s="2">
        <f t="shared" si="20"/>
        <v>416790.89945246279</v>
      </c>
      <c r="X166" s="2">
        <f t="shared" si="6"/>
        <v>33209.100547537208</v>
      </c>
      <c r="Y166" s="2">
        <f t="shared" si="35"/>
        <v>38546745.641612872</v>
      </c>
      <c r="Z166" s="2" t="str">
        <f t="shared" si="8"/>
        <v>HERE</v>
      </c>
      <c r="AA166" s="2">
        <f>IF(Z166="HERE",Y166,AA165+Graph!$G$1*1000)</f>
        <v>38546745.641612872</v>
      </c>
      <c r="AB166" s="2">
        <f t="shared" si="21"/>
        <v>33209.100547537208</v>
      </c>
      <c r="AC166" s="2">
        <f t="shared" si="36"/>
        <v>21749990.278247863</v>
      </c>
      <c r="AD166" s="3">
        <f t="shared" si="10"/>
        <v>38546745.641612872</v>
      </c>
      <c r="AE166" s="2">
        <f>IF(AE164&gt;=52800000,52800000,IF(AB145=Graph!G$1*1000,AE165+Graph!G$1*1000,AC166))</f>
        <v>21749990.278247863</v>
      </c>
      <c r="AF166" s="3">
        <f t="shared" si="11"/>
        <v>21749990.278247863</v>
      </c>
      <c r="AG166" s="3">
        <f t="shared" si="27"/>
        <v>34279320.527874663</v>
      </c>
      <c r="AH166" s="3" t="e">
        <f t="shared" si="3"/>
        <v>#N/A</v>
      </c>
    </row>
    <row r="167" spans="1:34" x14ac:dyDescent="0.25">
      <c r="A167" s="1">
        <v>44343</v>
      </c>
      <c r="B167" s="2">
        <f t="shared" si="0"/>
        <v>90</v>
      </c>
      <c r="C167" s="7"/>
      <c r="D167" s="2" t="e">
        <f t="shared" si="12"/>
        <v>#N/A</v>
      </c>
      <c r="E167" s="2" t="e">
        <f t="shared" si="22"/>
        <v>#N/A</v>
      </c>
      <c r="F167" s="2">
        <v>552894.76107515395</v>
      </c>
      <c r="G167" s="2">
        <f t="shared" si="26"/>
        <v>426582.14285714284</v>
      </c>
      <c r="H167" s="2">
        <f t="shared" si="37"/>
        <v>57984350.620607145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2876417.1428571432</v>
      </c>
      <c r="M167" s="8" t="e">
        <f t="shared" si="28"/>
        <v>#N/A</v>
      </c>
      <c r="N167" s="21" t="e">
        <f t="shared" si="15"/>
        <v>#N/A</v>
      </c>
      <c r="O167" s="2" t="e">
        <f t="shared" si="24"/>
        <v>#N/A</v>
      </c>
      <c r="P167" s="2">
        <v>593413.149079144</v>
      </c>
      <c r="Q167" s="21">
        <f t="shared" si="39"/>
        <v>450000</v>
      </c>
      <c r="R167" s="2">
        <f t="shared" si="38"/>
        <v>60746735.919860691</v>
      </c>
      <c r="S167" s="2">
        <f t="shared" si="17"/>
        <v>426582.14285714179</v>
      </c>
      <c r="T167" s="2">
        <f t="shared" si="18"/>
        <v>23417.857142857276</v>
      </c>
      <c r="U167" s="2">
        <f t="shared" si="19"/>
        <v>450000</v>
      </c>
      <c r="V167" s="2">
        <f t="shared" si="33"/>
        <v>22168382.399601772</v>
      </c>
      <c r="W167" s="2">
        <f t="shared" si="20"/>
        <v>418392.12135390937</v>
      </c>
      <c r="X167" s="2">
        <f t="shared" si="6"/>
        <v>31607.878646090627</v>
      </c>
      <c r="Y167" s="2">
        <f t="shared" si="35"/>
        <v>38578353.520258963</v>
      </c>
      <c r="Z167" s="2" t="str">
        <f t="shared" si="8"/>
        <v>HERE</v>
      </c>
      <c r="AA167" s="2">
        <f>IF(Z167="HERE",Y167,AA166+Graph!$G$1*1000)</f>
        <v>38578353.520258963</v>
      </c>
      <c r="AB167" s="2">
        <f t="shared" si="21"/>
        <v>31607.878646090627</v>
      </c>
      <c r="AC167" s="2">
        <f t="shared" si="36"/>
        <v>22168382.399601772</v>
      </c>
      <c r="AD167" s="3">
        <f t="shared" si="10"/>
        <v>38578353.520258963</v>
      </c>
      <c r="AE167" s="2">
        <f>IF(AE165&gt;=52800000,52800000,IF(AB146=Graph!G$1*1000,AE166+Graph!G$1*1000,AC167))</f>
        <v>22168382.399601772</v>
      </c>
      <c r="AF167" s="3">
        <f t="shared" si="11"/>
        <v>22168382.399601772</v>
      </c>
      <c r="AG167" s="3">
        <f t="shared" si="27"/>
        <v>34256671.927874669</v>
      </c>
      <c r="AH167" s="3" t="e">
        <f t="shared" si="3"/>
        <v>#N/A</v>
      </c>
    </row>
    <row r="168" spans="1:34" x14ac:dyDescent="0.25">
      <c r="A168" s="1">
        <v>44344</v>
      </c>
      <c r="B168" s="2">
        <f t="shared" si="0"/>
        <v>91</v>
      </c>
      <c r="C168" s="7"/>
      <c r="D168" s="2" t="e">
        <f t="shared" si="12"/>
        <v>#N/A</v>
      </c>
      <c r="E168" s="2" t="e">
        <f t="shared" si="22"/>
        <v>#N/A</v>
      </c>
      <c r="F168" s="2">
        <v>554495.98297660053</v>
      </c>
      <c r="G168" s="2">
        <f t="shared" si="26"/>
        <v>426582.14285714284</v>
      </c>
      <c r="H168" s="2">
        <f t="shared" si="37"/>
        <v>58410932.763464287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2899835.0000000005</v>
      </c>
      <c r="M168" s="8" t="e">
        <f t="shared" si="28"/>
        <v>#N/A</v>
      </c>
      <c r="N168" s="21" t="e">
        <f t="shared" si="15"/>
        <v>#N/A</v>
      </c>
      <c r="O168" s="2" t="e">
        <f t="shared" si="24"/>
        <v>#N/A</v>
      </c>
      <c r="P168" s="2">
        <v>595328.04283225536</v>
      </c>
      <c r="Q168" s="21">
        <f t="shared" si="39"/>
        <v>450000</v>
      </c>
      <c r="R168" s="2">
        <f t="shared" si="38"/>
        <v>61196735.919860691</v>
      </c>
      <c r="S168" s="2">
        <f t="shared" si="17"/>
        <v>426582.14285714179</v>
      </c>
      <c r="T168" s="2">
        <f t="shared" si="18"/>
        <v>23417.857142857276</v>
      </c>
      <c r="U168" s="2">
        <f t="shared" si="19"/>
        <v>450000</v>
      </c>
      <c r="V168" s="2">
        <f t="shared" si="33"/>
        <v>22588375.742857113</v>
      </c>
      <c r="W168" s="2">
        <f t="shared" si="20"/>
        <v>419993.34325534105</v>
      </c>
      <c r="X168" s="2">
        <f t="shared" si="6"/>
        <v>30006.656744658947</v>
      </c>
      <c r="Y168" s="2">
        <f t="shared" si="35"/>
        <v>38608360.177003622</v>
      </c>
      <c r="Z168" s="2" t="str">
        <f t="shared" si="8"/>
        <v>HERE</v>
      </c>
      <c r="AA168" s="2">
        <f>IF(Z168="HERE",Y168,AA167+Graph!$G$1*1000)</f>
        <v>38608360.177003622</v>
      </c>
      <c r="AB168" s="2">
        <f t="shared" si="21"/>
        <v>30006.656744658947</v>
      </c>
      <c r="AC168" s="2">
        <f t="shared" si="36"/>
        <v>22588375.742857113</v>
      </c>
      <c r="AD168" s="3">
        <f t="shared" si="10"/>
        <v>38608360.177003622</v>
      </c>
      <c r="AE168" s="2">
        <f>IF(AE166&gt;=52800000,52800000,IF(AB147=Graph!G$1*1000,AE167+Graph!G$1*1000,AC168))</f>
        <v>22588375.742857113</v>
      </c>
      <c r="AF168" s="3">
        <f t="shared" si="11"/>
        <v>22588375.742857113</v>
      </c>
      <c r="AG168" s="3">
        <f t="shared" si="27"/>
        <v>34198759.377874665</v>
      </c>
      <c r="AH168" s="3" t="e">
        <f t="shared" si="3"/>
        <v>#N/A</v>
      </c>
    </row>
    <row r="169" spans="1:34" x14ac:dyDescent="0.25">
      <c r="A169" s="1">
        <v>44345</v>
      </c>
      <c r="B169" s="2">
        <f t="shared" si="0"/>
        <v>92</v>
      </c>
      <c r="C169" s="7"/>
      <c r="D169" s="2" t="e">
        <f t="shared" si="12"/>
        <v>#N/A</v>
      </c>
      <c r="E169" s="2" t="e">
        <f t="shared" si="22"/>
        <v>#N/A</v>
      </c>
      <c r="F169" s="2">
        <v>556097.20487804711</v>
      </c>
      <c r="G169" s="2">
        <f t="shared" si="26"/>
        <v>426582.14285714284</v>
      </c>
      <c r="H169" s="2">
        <f t="shared" si="37"/>
        <v>58837514.906321429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2923252.8571428577</v>
      </c>
      <c r="M169" s="8" t="e">
        <f t="shared" si="28"/>
        <v>#N/A</v>
      </c>
      <c r="N169" s="21" t="e">
        <f t="shared" si="15"/>
        <v>#N/A</v>
      </c>
      <c r="O169" s="2" t="e">
        <f t="shared" si="24"/>
        <v>#N/A</v>
      </c>
      <c r="P169" s="2">
        <v>597242.93658536673</v>
      </c>
      <c r="Q169" s="21">
        <f t="shared" si="39"/>
        <v>450000</v>
      </c>
      <c r="R169" s="2">
        <f t="shared" si="38"/>
        <v>61646735.919860691</v>
      </c>
      <c r="S169" s="2">
        <f t="shared" si="17"/>
        <v>426582.14285714179</v>
      </c>
      <c r="T169" s="2">
        <f t="shared" si="18"/>
        <v>23417.857142857276</v>
      </c>
      <c r="U169" s="2">
        <f t="shared" si="19"/>
        <v>450000</v>
      </c>
      <c r="V169" s="2">
        <f t="shared" si="33"/>
        <v>23009970.308013901</v>
      </c>
      <c r="W169" s="2">
        <f t="shared" si="20"/>
        <v>421594.56515678763</v>
      </c>
      <c r="X169" s="2">
        <f t="shared" si="6"/>
        <v>28405.434843212366</v>
      </c>
      <c r="Y169" s="2">
        <f t="shared" si="35"/>
        <v>38636765.611846834</v>
      </c>
      <c r="Z169" s="2" t="str">
        <f t="shared" si="8"/>
        <v>HERE</v>
      </c>
      <c r="AA169" s="2">
        <f>IF(Z169="HERE",Y169,AA168+Graph!$G$1*1000)</f>
        <v>38636765.611846834</v>
      </c>
      <c r="AB169" s="2">
        <f t="shared" si="21"/>
        <v>28405.434843212366</v>
      </c>
      <c r="AC169" s="2">
        <f t="shared" si="36"/>
        <v>23009970.308013901</v>
      </c>
      <c r="AD169" s="3">
        <f t="shared" si="10"/>
        <v>38636765.611846834</v>
      </c>
      <c r="AE169" s="2">
        <f>IF(AE167&gt;=52800000,52800000,IF(AB148=Graph!G$1*1000,AE168+Graph!G$1*1000,AC169))</f>
        <v>23009970.308013901</v>
      </c>
      <c r="AF169" s="3">
        <f t="shared" si="11"/>
        <v>23009970.308013901</v>
      </c>
      <c r="AG169" s="3">
        <f t="shared" si="27"/>
        <v>34174201.677874662</v>
      </c>
      <c r="AH169" s="3" t="e">
        <f t="shared" si="3"/>
        <v>#N/A</v>
      </c>
    </row>
    <row r="170" spans="1:34" x14ac:dyDescent="0.25">
      <c r="A170" s="1">
        <v>44346</v>
      </c>
      <c r="B170" s="2">
        <f t="shared" si="0"/>
        <v>93</v>
      </c>
      <c r="C170" s="7"/>
      <c r="D170" s="2" t="e">
        <f t="shared" si="12"/>
        <v>#N/A</v>
      </c>
      <c r="E170" s="2" t="e">
        <f t="shared" si="22"/>
        <v>#N/A</v>
      </c>
      <c r="F170" s="2">
        <v>557698.42677949369</v>
      </c>
      <c r="G170" s="2">
        <f t="shared" si="26"/>
        <v>426582.14285714284</v>
      </c>
      <c r="H170" s="2">
        <f t="shared" si="37"/>
        <v>59264097.049178571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2946670.714285715</v>
      </c>
      <c r="M170" s="8" t="e">
        <f t="shared" si="28"/>
        <v>#N/A</v>
      </c>
      <c r="N170" s="21" t="e">
        <f t="shared" si="15"/>
        <v>#N/A</v>
      </c>
      <c r="O170" s="2" t="e">
        <f t="shared" si="24"/>
        <v>#N/A</v>
      </c>
      <c r="P170" s="2">
        <v>599157.83033847809</v>
      </c>
      <c r="Q170" s="21">
        <f t="shared" si="39"/>
        <v>450000</v>
      </c>
      <c r="R170" s="2">
        <f t="shared" si="38"/>
        <v>62096735.919860691</v>
      </c>
      <c r="S170" s="2">
        <f t="shared" si="17"/>
        <v>426582.14285714179</v>
      </c>
      <c r="T170" s="2">
        <f t="shared" si="18"/>
        <v>23417.857142857276</v>
      </c>
      <c r="U170" s="2">
        <f t="shared" si="19"/>
        <v>450000</v>
      </c>
      <c r="V170" s="2">
        <f t="shared" si="33"/>
        <v>23433166.095072135</v>
      </c>
      <c r="W170" s="2">
        <f t="shared" si="20"/>
        <v>423195.78705823421</v>
      </c>
      <c r="X170" s="2">
        <f t="shared" si="6"/>
        <v>26804.212941765785</v>
      </c>
      <c r="Y170" s="2">
        <f t="shared" si="35"/>
        <v>38663569.8247886</v>
      </c>
      <c r="Z170" s="2" t="str">
        <f t="shared" si="8"/>
        <v>HERE</v>
      </c>
      <c r="AA170" s="2">
        <f>IF(Z170="HERE",Y170,AA169+Graph!$G$1*1000)</f>
        <v>38663569.8247886</v>
      </c>
      <c r="AB170" s="2">
        <f t="shared" si="21"/>
        <v>26804.212941765785</v>
      </c>
      <c r="AC170" s="2">
        <f t="shared" si="36"/>
        <v>23433166.095072135</v>
      </c>
      <c r="AD170" s="3">
        <f t="shared" si="10"/>
        <v>38663569.8247886</v>
      </c>
      <c r="AE170" s="2">
        <f>IF(AE168&gt;=52800000,52800000,IF(AB149=Graph!G$1*1000,AE169+Graph!G$1*1000,AC170))</f>
        <v>23433166.095072135</v>
      </c>
      <c r="AF170" s="3">
        <f t="shared" si="11"/>
        <v>23433166.095072135</v>
      </c>
      <c r="AG170" s="3">
        <f t="shared" si="27"/>
        <v>34376933.977874659</v>
      </c>
      <c r="AH170" s="3" t="e">
        <f t="shared" si="3"/>
        <v>#N/A</v>
      </c>
    </row>
    <row r="171" spans="1:34" x14ac:dyDescent="0.25">
      <c r="A171" s="1">
        <v>44347</v>
      </c>
      <c r="B171" s="2">
        <f t="shared" si="0"/>
        <v>94</v>
      </c>
      <c r="C171" s="7"/>
      <c r="D171" s="2" t="e">
        <f t="shared" si="12"/>
        <v>#N/A</v>
      </c>
      <c r="E171" s="2" t="e">
        <f t="shared" si="22"/>
        <v>#N/A</v>
      </c>
      <c r="F171" s="2">
        <v>559299.64868092537</v>
      </c>
      <c r="G171" s="2">
        <f t="shared" si="26"/>
        <v>426582.14285714284</v>
      </c>
      <c r="H171" s="2">
        <f t="shared" si="37"/>
        <v>59690679.192035712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2970088.5714285723</v>
      </c>
      <c r="M171" s="8" t="e">
        <f t="shared" si="28"/>
        <v>#N/A</v>
      </c>
      <c r="N171" s="21" t="e">
        <f t="shared" si="15"/>
        <v>#N/A</v>
      </c>
      <c r="O171" s="2" t="e">
        <f t="shared" si="24"/>
        <v>#N/A</v>
      </c>
      <c r="P171" s="2">
        <v>601072.72409158945</v>
      </c>
      <c r="Q171" s="21">
        <f t="shared" si="39"/>
        <v>450000</v>
      </c>
      <c r="R171" s="2">
        <f t="shared" si="38"/>
        <v>62546735.919860691</v>
      </c>
      <c r="S171" s="2">
        <f t="shared" si="17"/>
        <v>426582.14285714179</v>
      </c>
      <c r="T171" s="2">
        <f t="shared" si="18"/>
        <v>23417.857142857276</v>
      </c>
      <c r="U171" s="2">
        <f t="shared" si="19"/>
        <v>450000</v>
      </c>
      <c r="V171" s="2">
        <f t="shared" si="33"/>
        <v>23857963.104031816</v>
      </c>
      <c r="W171" s="2">
        <f t="shared" si="20"/>
        <v>424797.0089596808</v>
      </c>
      <c r="X171" s="2">
        <f t="shared" si="6"/>
        <v>25202.991040319204</v>
      </c>
      <c r="Y171" s="2">
        <f t="shared" si="35"/>
        <v>38688772.815828919</v>
      </c>
      <c r="Z171" s="2" t="str">
        <f t="shared" si="8"/>
        <v>HERE</v>
      </c>
      <c r="AA171" s="2">
        <f>IF(Z171="HERE",Y171,AA170+Graph!$G$1*1000)</f>
        <v>38688772.815828919</v>
      </c>
      <c r="AB171" s="2">
        <f t="shared" si="21"/>
        <v>25202.991040319204</v>
      </c>
      <c r="AC171" s="2">
        <f t="shared" si="36"/>
        <v>23857963.104031816</v>
      </c>
      <c r="AD171" s="3">
        <f t="shared" si="10"/>
        <v>38688772.815828919</v>
      </c>
      <c r="AE171" s="2">
        <f>IF(AE169&gt;=52800000,52800000,IF(AB150=Graph!G$1*1000,AE170+Graph!G$1*1000,AC171))</f>
        <v>23857963.104031816</v>
      </c>
      <c r="AF171" s="3">
        <f t="shared" si="11"/>
        <v>23857963.104031816</v>
      </c>
      <c r="AG171" s="3">
        <f t="shared" si="27"/>
        <v>34547371.377874665</v>
      </c>
      <c r="AH171" s="3" t="e">
        <f t="shared" si="3"/>
        <v>#N/A</v>
      </c>
    </row>
    <row r="172" spans="1:34" x14ac:dyDescent="0.25">
      <c r="A172" s="1">
        <v>44348</v>
      </c>
      <c r="B172" s="2">
        <f t="shared" si="0"/>
        <v>95</v>
      </c>
      <c r="C172" s="7"/>
      <c r="D172" s="2" t="e">
        <f t="shared" si="12"/>
        <v>#N/A</v>
      </c>
      <c r="E172" s="2" t="e">
        <f t="shared" si="22"/>
        <v>#N/A</v>
      </c>
      <c r="F172" s="2">
        <v>560900.87058237195</v>
      </c>
      <c r="G172" s="2">
        <f t="shared" si="26"/>
        <v>426582.14285714284</v>
      </c>
      <c r="H172" s="2">
        <f t="shared" si="37"/>
        <v>60117261.334892854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2993506.4285714296</v>
      </c>
      <c r="M172" s="8" t="e">
        <f t="shared" si="28"/>
        <v>#N/A</v>
      </c>
      <c r="N172" s="21" t="e">
        <f t="shared" si="15"/>
        <v>#N/A</v>
      </c>
      <c r="O172" s="2" t="e">
        <f t="shared" si="24"/>
        <v>#N/A</v>
      </c>
      <c r="P172" s="2">
        <v>602987.61784470081</v>
      </c>
      <c r="Q172" s="21">
        <f t="shared" si="39"/>
        <v>450000</v>
      </c>
      <c r="R172" s="2">
        <f t="shared" si="38"/>
        <v>62996735.919860691</v>
      </c>
      <c r="S172" s="2">
        <f t="shared" si="17"/>
        <v>426582.14285714179</v>
      </c>
      <c r="T172" s="2">
        <f t="shared" si="18"/>
        <v>23417.857142857276</v>
      </c>
      <c r="U172" s="2">
        <f t="shared" si="19"/>
        <v>450000</v>
      </c>
      <c r="V172" s="2">
        <f t="shared" si="33"/>
        <v>24284361.334892944</v>
      </c>
      <c r="W172" s="2">
        <f t="shared" si="20"/>
        <v>426398.23086112738</v>
      </c>
      <c r="X172" s="2">
        <f t="shared" si="6"/>
        <v>23601.769138872623</v>
      </c>
      <c r="Y172" s="2">
        <f t="shared" si="35"/>
        <v>38712374.584967792</v>
      </c>
      <c r="Z172" s="2" t="str">
        <f t="shared" si="8"/>
        <v>HERE</v>
      </c>
      <c r="AA172" s="2">
        <f>IF(Z172="HERE",Y172,AA171+Graph!$G$1*1000)</f>
        <v>38712374.584967792</v>
      </c>
      <c r="AB172" s="2">
        <f t="shared" si="21"/>
        <v>23601.769138872623</v>
      </c>
      <c r="AC172" s="2">
        <f t="shared" si="36"/>
        <v>24284361.334892944</v>
      </c>
      <c r="AD172" s="3">
        <f t="shared" si="10"/>
        <v>38712374.584967792</v>
      </c>
      <c r="AE172" s="2">
        <f>IF(AE170&gt;=52800000,52800000,IF(AB151=Graph!G$1*1000,AE171+Graph!G$1*1000,AC172))</f>
        <v>24284361.334892944</v>
      </c>
      <c r="AF172" s="3">
        <f t="shared" si="11"/>
        <v>24284361.334892944</v>
      </c>
      <c r="AG172" s="3">
        <f t="shared" si="27"/>
        <v>34642236.127874665</v>
      </c>
      <c r="AH172" s="3" t="e">
        <f t="shared" si="3"/>
        <v>#N/A</v>
      </c>
    </row>
    <row r="173" spans="1:34" x14ac:dyDescent="0.25">
      <c r="A173" s="1">
        <v>44349</v>
      </c>
      <c r="B173" s="2">
        <f t="shared" si="0"/>
        <v>96</v>
      </c>
      <c r="C173" s="7"/>
      <c r="D173" s="2" t="e">
        <f t="shared" si="12"/>
        <v>#N/A</v>
      </c>
      <c r="E173" s="2" t="e">
        <f t="shared" si="22"/>
        <v>#N/A</v>
      </c>
      <c r="F173" s="2">
        <v>562502.09248381853</v>
      </c>
      <c r="G173" s="2">
        <f t="shared" si="26"/>
        <v>426582.14285714284</v>
      </c>
      <c r="H173" s="2">
        <f t="shared" si="37"/>
        <v>60543843.477749996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3016924.2857142868</v>
      </c>
      <c r="M173" s="8" t="e">
        <f t="shared" si="28"/>
        <v>#N/A</v>
      </c>
      <c r="N173" s="21" t="e">
        <f t="shared" si="15"/>
        <v>#N/A</v>
      </c>
      <c r="O173" s="2" t="e">
        <f t="shared" si="24"/>
        <v>#N/A</v>
      </c>
      <c r="P173" s="2">
        <v>604902.51159781218</v>
      </c>
      <c r="Q173" s="21">
        <f t="shared" si="39"/>
        <v>450000</v>
      </c>
      <c r="R173" s="2">
        <f t="shared" si="38"/>
        <v>63446735.919860691</v>
      </c>
      <c r="S173" s="2">
        <f t="shared" si="17"/>
        <v>426582.14285714179</v>
      </c>
      <c r="T173" s="2">
        <f t="shared" si="18"/>
        <v>23417.857142857276</v>
      </c>
      <c r="U173" s="2">
        <f t="shared" si="19"/>
        <v>450000</v>
      </c>
      <c r="V173" s="2">
        <f t="shared" si="33"/>
        <v>24710943.477750085</v>
      </c>
      <c r="W173" s="2">
        <f t="shared" si="20"/>
        <v>426582.14285714179</v>
      </c>
      <c r="X173" s="2">
        <f t="shared" si="6"/>
        <v>23417.857142858207</v>
      </c>
      <c r="Y173" s="2">
        <f t="shared" si="35"/>
        <v>38735792.44211065</v>
      </c>
      <c r="Z173" s="2" t="str">
        <f t="shared" si="8"/>
        <v>HERE</v>
      </c>
      <c r="AA173" s="2">
        <f>IF(Z173="HERE",Y173,AA172+Graph!$G$1*1000)</f>
        <v>38735792.44211065</v>
      </c>
      <c r="AB173" s="2">
        <f t="shared" si="21"/>
        <v>23417.857142858207</v>
      </c>
      <c r="AC173" s="2">
        <f t="shared" si="36"/>
        <v>24710943.477750085</v>
      </c>
      <c r="AD173" s="3">
        <f t="shared" si="10"/>
        <v>38735792.44211065</v>
      </c>
      <c r="AE173" s="2">
        <f>IF(AE171&gt;=52800000,52800000,IF(AB152=Graph!G$1*1000,AE172+Graph!G$1*1000,AC173))</f>
        <v>24710943.477750085</v>
      </c>
      <c r="AF173" s="3">
        <f t="shared" si="11"/>
        <v>24710943.477750085</v>
      </c>
      <c r="AG173" s="3">
        <f t="shared" si="27"/>
        <v>34637442.627874665</v>
      </c>
      <c r="AH173" s="3" t="e">
        <f t="shared" si="3"/>
        <v>#N/A</v>
      </c>
    </row>
    <row r="174" spans="1:34" x14ac:dyDescent="0.25">
      <c r="A174" s="1">
        <v>44350</v>
      </c>
      <c r="B174" s="2">
        <f t="shared" si="0"/>
        <v>97</v>
      </c>
      <c r="C174" s="7"/>
      <c r="D174" s="2" t="e">
        <f t="shared" si="12"/>
        <v>#N/A</v>
      </c>
      <c r="E174" s="2" t="e">
        <f t="shared" si="22"/>
        <v>#N/A</v>
      </c>
      <c r="F174" s="2">
        <v>564103.31438526511</v>
      </c>
      <c r="G174" s="2">
        <f t="shared" si="26"/>
        <v>426582.14285714284</v>
      </c>
      <c r="H174" s="2">
        <f t="shared" si="37"/>
        <v>60970425.620607138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3040342.1428571441</v>
      </c>
      <c r="M174" s="8" t="e">
        <f t="shared" si="28"/>
        <v>#N/A</v>
      </c>
      <c r="N174" s="21" t="e">
        <f t="shared" si="15"/>
        <v>#N/A</v>
      </c>
      <c r="O174" s="2" t="e">
        <f t="shared" si="24"/>
        <v>#N/A</v>
      </c>
      <c r="P174" s="2">
        <v>606817.40535092354</v>
      </c>
      <c r="Q174" s="21">
        <f t="shared" si="39"/>
        <v>450000</v>
      </c>
      <c r="R174" s="2">
        <f t="shared" si="38"/>
        <v>63896735.919860691</v>
      </c>
      <c r="S174" s="2">
        <f t="shared" si="17"/>
        <v>426582.14285714179</v>
      </c>
      <c r="T174" s="2">
        <f t="shared" si="18"/>
        <v>23417.857142857276</v>
      </c>
      <c r="U174" s="2">
        <f t="shared" si="19"/>
        <v>450000</v>
      </c>
      <c r="V174" s="2">
        <f t="shared" si="33"/>
        <v>25137525.620607227</v>
      </c>
      <c r="W174" s="2">
        <f t="shared" si="20"/>
        <v>426582.14285714179</v>
      </c>
      <c r="X174" s="2">
        <f t="shared" si="6"/>
        <v>23417.857142858207</v>
      </c>
      <c r="Y174" s="2">
        <f t="shared" si="35"/>
        <v>38759210.299253508</v>
      </c>
      <c r="Z174" s="2" t="str">
        <f t="shared" si="8"/>
        <v>HERE</v>
      </c>
      <c r="AA174" s="2">
        <f>IF(Z174="HERE",Y174,AA173+Graph!$G$1*1000)</f>
        <v>38759210.299253508</v>
      </c>
      <c r="AB174" s="2">
        <f t="shared" si="21"/>
        <v>23417.857142858207</v>
      </c>
      <c r="AC174" s="2">
        <f t="shared" si="36"/>
        <v>25137525.620607227</v>
      </c>
      <c r="AD174" s="3">
        <f t="shared" si="10"/>
        <v>38759210.299253508</v>
      </c>
      <c r="AE174" s="2">
        <f>IF(AE172&gt;=52800000,52800000,IF(AB153=Graph!G$1*1000,AE173+Graph!G$1*1000,AC174))</f>
        <v>25137525.620607227</v>
      </c>
      <c r="AF174" s="3">
        <f t="shared" si="11"/>
        <v>25137525.620607227</v>
      </c>
      <c r="AG174" s="3">
        <f t="shared" si="27"/>
        <v>34657856.727874659</v>
      </c>
      <c r="AH174" s="3" t="e">
        <f t="shared" si="3"/>
        <v>#N/A</v>
      </c>
    </row>
    <row r="175" spans="1:34" x14ac:dyDescent="0.25">
      <c r="A175" s="1">
        <v>44351</v>
      </c>
      <c r="B175" s="2">
        <f t="shared" si="0"/>
        <v>98</v>
      </c>
      <c r="C175" s="7"/>
      <c r="D175" s="2" t="e">
        <f t="shared" si="12"/>
        <v>#N/A</v>
      </c>
      <c r="E175" s="2" t="e">
        <f t="shared" si="22"/>
        <v>#N/A</v>
      </c>
      <c r="F175" s="2">
        <v>565704.53628671169</v>
      </c>
      <c r="G175" s="2">
        <f t="shared" si="26"/>
        <v>426582.14285714284</v>
      </c>
      <c r="H175" s="2">
        <f t="shared" si="37"/>
        <v>61397007.763464279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3063760.0000000014</v>
      </c>
      <c r="M175" s="8" t="e">
        <f t="shared" si="28"/>
        <v>#N/A</v>
      </c>
      <c r="N175" s="21" t="e">
        <f t="shared" si="15"/>
        <v>#N/A</v>
      </c>
      <c r="O175" s="2" t="e">
        <f t="shared" si="24"/>
        <v>#N/A</v>
      </c>
      <c r="P175" s="2">
        <v>608732.2991040349</v>
      </c>
      <c r="Q175" s="21">
        <f t="shared" si="39"/>
        <v>450000</v>
      </c>
      <c r="R175" s="2">
        <f t="shared" si="38"/>
        <v>64346735.919860691</v>
      </c>
      <c r="S175" s="2">
        <f t="shared" si="17"/>
        <v>426582.14285714179</v>
      </c>
      <c r="T175" s="2">
        <f t="shared" si="18"/>
        <v>23417.857142857276</v>
      </c>
      <c r="U175" s="2">
        <f t="shared" si="19"/>
        <v>450000</v>
      </c>
      <c r="V175" s="2">
        <f t="shared" si="33"/>
        <v>25564107.763464369</v>
      </c>
      <c r="W175" s="2">
        <f t="shared" si="20"/>
        <v>426582.14285714179</v>
      </c>
      <c r="X175" s="2">
        <f t="shared" si="6"/>
        <v>23417.857142858207</v>
      </c>
      <c r="Y175" s="2">
        <f t="shared" si="35"/>
        <v>38782628.156396367</v>
      </c>
      <c r="Z175" s="2" t="str">
        <f t="shared" si="8"/>
        <v>HERE</v>
      </c>
      <c r="AA175" s="2">
        <f>IF(Z175="HERE",Y175,AA174+Graph!$G$1*1000)</f>
        <v>38782628.156396367</v>
      </c>
      <c r="AB175" s="2">
        <f t="shared" si="21"/>
        <v>23417.857142858207</v>
      </c>
      <c r="AC175" s="2">
        <f t="shared" si="36"/>
        <v>25564107.763464369</v>
      </c>
      <c r="AD175" s="3">
        <f t="shared" si="10"/>
        <v>38782628.156396367</v>
      </c>
      <c r="AE175" s="2">
        <f>IF(AE173&gt;=52800000,52800000,IF(AB154=Graph!G$1*1000,AE174+Graph!G$1*1000,AC175))</f>
        <v>25564107.763464369</v>
      </c>
      <c r="AF175" s="3">
        <f t="shared" si="11"/>
        <v>25564107.763464369</v>
      </c>
      <c r="AG175" s="3">
        <f t="shared" si="27"/>
        <v>34746736.627874665</v>
      </c>
      <c r="AH175" s="3" t="e">
        <f t="shared" si="3"/>
        <v>#N/A</v>
      </c>
    </row>
    <row r="176" spans="1:34" x14ac:dyDescent="0.25">
      <c r="A176" s="1">
        <v>44352</v>
      </c>
      <c r="B176" s="2">
        <f t="shared" si="0"/>
        <v>99</v>
      </c>
      <c r="C176" s="7"/>
      <c r="D176" s="2" t="e">
        <f t="shared" si="12"/>
        <v>#N/A</v>
      </c>
      <c r="E176" s="2" t="e">
        <f t="shared" si="22"/>
        <v>#N/A</v>
      </c>
      <c r="F176" s="2">
        <v>567305.75818814337</v>
      </c>
      <c r="G176" s="2">
        <f t="shared" si="26"/>
        <v>426582.14285714284</v>
      </c>
      <c r="H176" s="2">
        <f t="shared" si="37"/>
        <v>61823589.906321421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3087177.8571428587</v>
      </c>
      <c r="M176" s="8" t="e">
        <f t="shared" si="28"/>
        <v>#N/A</v>
      </c>
      <c r="N176" s="21" t="e">
        <f t="shared" si="15"/>
        <v>#N/A</v>
      </c>
      <c r="O176" s="2" t="e">
        <f t="shared" si="24"/>
        <v>#N/A</v>
      </c>
      <c r="P176" s="2">
        <v>610647.19285714626</v>
      </c>
      <c r="Q176" s="21">
        <f t="shared" si="39"/>
        <v>450000</v>
      </c>
      <c r="R176" s="2">
        <f t="shared" si="38"/>
        <v>64796735.919860691</v>
      </c>
      <c r="S176" s="2">
        <f t="shared" si="17"/>
        <v>426582.14285714179</v>
      </c>
      <c r="T176" s="2">
        <f t="shared" si="18"/>
        <v>23417.857142857276</v>
      </c>
      <c r="U176" s="2">
        <f t="shared" si="19"/>
        <v>450000</v>
      </c>
      <c r="V176" s="2">
        <f t="shared" si="33"/>
        <v>25990689.906321511</v>
      </c>
      <c r="W176" s="2">
        <f t="shared" si="20"/>
        <v>426582.14285714179</v>
      </c>
      <c r="X176" s="2">
        <f t="shared" si="6"/>
        <v>23417.857142858207</v>
      </c>
      <c r="Y176" s="2">
        <f t="shared" si="35"/>
        <v>38806046.013539225</v>
      </c>
      <c r="Z176" s="2" t="str">
        <f t="shared" si="8"/>
        <v>HERE</v>
      </c>
      <c r="AA176" s="2">
        <f>IF(Z176="HERE",Y176,AA175+Graph!$G$1*1000)</f>
        <v>38806046.013539225</v>
      </c>
      <c r="AB176" s="2">
        <f t="shared" si="21"/>
        <v>23417.857142858207</v>
      </c>
      <c r="AC176" s="2">
        <f t="shared" si="36"/>
        <v>25990689.906321511</v>
      </c>
      <c r="AD176" s="3">
        <f t="shared" si="10"/>
        <v>38806046.013539225</v>
      </c>
      <c r="AE176" s="2">
        <f>IF(AE174&gt;=52800000,52800000,IF(AB155=Graph!G$1*1000,AE175+Graph!G$1*1000,AC176))</f>
        <v>25990689.906321511</v>
      </c>
      <c r="AF176" s="3">
        <f t="shared" si="11"/>
        <v>25990689.906321511</v>
      </c>
      <c r="AG176" s="3">
        <f t="shared" si="27"/>
        <v>34867259.477874659</v>
      </c>
      <c r="AH176" s="3" t="e">
        <f t="shared" si="3"/>
        <v>#N/A</v>
      </c>
    </row>
    <row r="177" spans="1:34" x14ac:dyDescent="0.25">
      <c r="A177" s="1">
        <v>44353</v>
      </c>
      <c r="B177" s="2">
        <f t="shared" si="0"/>
        <v>100</v>
      </c>
      <c r="C177" s="7"/>
      <c r="D177" s="2" t="e">
        <f t="shared" si="12"/>
        <v>#N/A</v>
      </c>
      <c r="E177" s="2" t="e">
        <f t="shared" si="22"/>
        <v>#N/A</v>
      </c>
      <c r="F177" s="2">
        <v>568906.98008958995</v>
      </c>
      <c r="G177" s="2">
        <f t="shared" si="26"/>
        <v>426582.14285714284</v>
      </c>
      <c r="H177" s="2">
        <f t="shared" si="37"/>
        <v>62250172.049178563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3110595.7142857159</v>
      </c>
      <c r="M177" s="8" t="e">
        <f t="shared" si="28"/>
        <v>#N/A</v>
      </c>
      <c r="N177" s="21" t="e">
        <f t="shared" si="15"/>
        <v>#N/A</v>
      </c>
      <c r="O177" s="2" t="e">
        <f t="shared" si="24"/>
        <v>#N/A</v>
      </c>
      <c r="P177" s="2">
        <v>612562.08661025763</v>
      </c>
      <c r="Q177" s="21">
        <f t="shared" si="39"/>
        <v>450000</v>
      </c>
      <c r="R177" s="2">
        <f t="shared" si="38"/>
        <v>65246735.919860691</v>
      </c>
      <c r="S177" s="2">
        <f t="shared" si="17"/>
        <v>426582.14285714179</v>
      </c>
      <c r="T177" s="2">
        <f t="shared" si="18"/>
        <v>23417.857142857276</v>
      </c>
      <c r="U177" s="2">
        <f t="shared" si="19"/>
        <v>450000</v>
      </c>
      <c r="V177" s="2">
        <f t="shared" si="33"/>
        <v>26417272.049178652</v>
      </c>
      <c r="W177" s="2">
        <f t="shared" si="20"/>
        <v>426582.14285714179</v>
      </c>
      <c r="X177" s="2">
        <f t="shared" si="6"/>
        <v>23417.857142858207</v>
      </c>
      <c r="Y177" s="2">
        <f t="shared" si="35"/>
        <v>38829463.870682083</v>
      </c>
      <c r="Z177" s="2" t="str">
        <f t="shared" si="8"/>
        <v>HERE</v>
      </c>
      <c r="AA177" s="2">
        <f>IF(Z177="HERE",Y177,AA176+Graph!$G$1*1000)</f>
        <v>38829463.870682083</v>
      </c>
      <c r="AB177" s="2">
        <f t="shared" si="21"/>
        <v>23417.857142858207</v>
      </c>
      <c r="AC177" s="2">
        <f t="shared" si="36"/>
        <v>26417272.049178652</v>
      </c>
      <c r="AD177" s="3">
        <f t="shared" si="10"/>
        <v>38829463.870682083</v>
      </c>
      <c r="AE177" s="2">
        <f>IF(AE175&gt;=52800000,52800000,IF(AB156=Graph!G$1*1000,AE176+Graph!G$1*1000,AC177))</f>
        <v>26417272.049178652</v>
      </c>
      <c r="AF177" s="3">
        <f t="shared" si="11"/>
        <v>26417272.049178652</v>
      </c>
      <c r="AG177" s="3">
        <f t="shared" si="27"/>
        <v>35151798.32787466</v>
      </c>
      <c r="AH177" s="3" t="e">
        <f t="shared" si="3"/>
        <v>#N/A</v>
      </c>
    </row>
    <row r="178" spans="1:34" x14ac:dyDescent="0.25">
      <c r="A178" s="1">
        <v>44354</v>
      </c>
      <c r="B178" s="2">
        <f t="shared" si="0"/>
        <v>101</v>
      </c>
      <c r="C178" s="7"/>
      <c r="D178" s="2" t="e">
        <f t="shared" si="12"/>
        <v>#N/A</v>
      </c>
      <c r="E178" s="2" t="e">
        <f t="shared" si="22"/>
        <v>#N/A</v>
      </c>
      <c r="F178" s="2">
        <v>570508.20199103653</v>
      </c>
      <c r="G178" s="2">
        <f t="shared" si="26"/>
        <v>426582.14285714284</v>
      </c>
      <c r="H178" s="2">
        <f t="shared" si="37"/>
        <v>62676754.192035705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3134013.5714285732</v>
      </c>
      <c r="M178" s="8" t="e">
        <f t="shared" si="28"/>
        <v>#N/A</v>
      </c>
      <c r="N178" s="21" t="e">
        <f t="shared" si="15"/>
        <v>#N/A</v>
      </c>
      <c r="O178" s="2" t="e">
        <f t="shared" si="24"/>
        <v>#N/A</v>
      </c>
      <c r="P178" s="2">
        <v>614476.98036336899</v>
      </c>
      <c r="Q178" s="21">
        <f t="shared" si="39"/>
        <v>450000</v>
      </c>
      <c r="R178" s="2">
        <f t="shared" si="38"/>
        <v>65696735.919860691</v>
      </c>
      <c r="S178" s="2">
        <f t="shared" si="17"/>
        <v>426582.14285714179</v>
      </c>
      <c r="T178" s="2">
        <f t="shared" si="18"/>
        <v>23417.857142857276</v>
      </c>
      <c r="U178" s="2">
        <f t="shared" si="19"/>
        <v>450000</v>
      </c>
      <c r="V178" s="2">
        <f t="shared" si="33"/>
        <v>26843854.192035794</v>
      </c>
      <c r="W178" s="2">
        <f t="shared" si="20"/>
        <v>426582.14285714179</v>
      </c>
      <c r="X178" s="2">
        <f t="shared" si="6"/>
        <v>23417.857142858207</v>
      </c>
      <c r="Y178" s="2">
        <f t="shared" si="35"/>
        <v>38852881.727824941</v>
      </c>
      <c r="Z178" s="2" t="str">
        <f t="shared" si="8"/>
        <v>HERE</v>
      </c>
      <c r="AA178" s="2">
        <f>IF(Z178="HERE",Y178,AA177+Graph!$G$1*1000)</f>
        <v>38852881.727824941</v>
      </c>
      <c r="AB178" s="2">
        <f t="shared" si="21"/>
        <v>23417.857142858207</v>
      </c>
      <c r="AC178" s="2">
        <f t="shared" si="36"/>
        <v>26843854.192035794</v>
      </c>
      <c r="AD178" s="3">
        <f t="shared" si="10"/>
        <v>38852881.727824941</v>
      </c>
      <c r="AE178" s="2">
        <f>IF(AE176&gt;=52800000,52800000,IF(AB157=Graph!G$1*1000,AE177+Graph!G$1*1000,AC178))</f>
        <v>26843854.192035794</v>
      </c>
      <c r="AF178" s="3">
        <f t="shared" si="11"/>
        <v>26843854.192035794</v>
      </c>
      <c r="AG178" s="3">
        <f t="shared" si="27"/>
        <v>35393308.477874659</v>
      </c>
      <c r="AH178" s="3" t="e">
        <f t="shared" si="3"/>
        <v>#N/A</v>
      </c>
    </row>
    <row r="179" spans="1:34" x14ac:dyDescent="0.25">
      <c r="A179" s="1">
        <v>44355</v>
      </c>
      <c r="B179" s="2">
        <f t="shared" si="0"/>
        <v>102</v>
      </c>
      <c r="C179" s="7"/>
      <c r="D179" s="2" t="e">
        <f t="shared" si="12"/>
        <v>#N/A</v>
      </c>
      <c r="E179" s="2" t="e">
        <f t="shared" si="22"/>
        <v>#N/A</v>
      </c>
      <c r="F179" s="2">
        <v>572109.42389248312</v>
      </c>
      <c r="G179" s="2">
        <f t="shared" si="26"/>
        <v>426582.14285714284</v>
      </c>
      <c r="H179" s="2">
        <f t="shared" si="37"/>
        <v>63103336.334892847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3157431.4285714305</v>
      </c>
      <c r="M179" s="8" t="e">
        <f t="shared" si="28"/>
        <v>#N/A</v>
      </c>
      <c r="N179" s="21" t="e">
        <f t="shared" si="15"/>
        <v>#N/A</v>
      </c>
      <c r="O179" s="2" t="e">
        <f t="shared" si="24"/>
        <v>#N/A</v>
      </c>
      <c r="P179" s="2">
        <v>616391.87411648035</v>
      </c>
      <c r="Q179" s="21">
        <f t="shared" si="39"/>
        <v>450000</v>
      </c>
      <c r="R179" s="2">
        <f t="shared" si="38"/>
        <v>66146735.919860691</v>
      </c>
      <c r="S179" s="2">
        <f t="shared" si="17"/>
        <v>426582.14285714179</v>
      </c>
      <c r="T179" s="2">
        <f t="shared" si="18"/>
        <v>23417.857142857276</v>
      </c>
      <c r="U179" s="2">
        <f t="shared" si="19"/>
        <v>450000</v>
      </c>
      <c r="V179" s="2">
        <f t="shared" si="33"/>
        <v>27270436.334892936</v>
      </c>
      <c r="W179" s="2">
        <f t="shared" si="20"/>
        <v>426582.14285714179</v>
      </c>
      <c r="X179" s="2">
        <f t="shared" si="6"/>
        <v>23417.857142858207</v>
      </c>
      <c r="Y179" s="2">
        <f t="shared" si="35"/>
        <v>38876299.584967799</v>
      </c>
      <c r="Z179" s="2" t="str">
        <f t="shared" si="8"/>
        <v>HERE</v>
      </c>
      <c r="AA179" s="2">
        <f>IF(Z179="HERE",Y179,AA178+Graph!$G$1*1000)</f>
        <v>38876299.584967799</v>
      </c>
      <c r="AB179" s="2">
        <f t="shared" si="21"/>
        <v>23417.857142858207</v>
      </c>
      <c r="AC179" s="2">
        <f t="shared" si="36"/>
        <v>27270436.334892936</v>
      </c>
      <c r="AD179" s="3">
        <f t="shared" si="10"/>
        <v>38876299.584967799</v>
      </c>
      <c r="AE179" s="2">
        <f>IF(AE177&gt;=52800000,52800000,IF(AB158=Graph!G$1*1000,AE178+Graph!G$1*1000,AC179))</f>
        <v>27270436.334892936</v>
      </c>
      <c r="AF179" s="3">
        <f t="shared" si="11"/>
        <v>27270436.334892936</v>
      </c>
      <c r="AG179" s="3">
        <f t="shared" si="27"/>
        <v>35520620.277874663</v>
      </c>
      <c r="AH179" s="3" t="e">
        <f t="shared" si="3"/>
        <v>#N/A</v>
      </c>
    </row>
    <row r="180" spans="1:34" x14ac:dyDescent="0.25">
      <c r="A180" s="1">
        <v>44356</v>
      </c>
      <c r="B180" s="2">
        <f t="shared" si="0"/>
        <v>103</v>
      </c>
      <c r="C180" s="7"/>
      <c r="D180" s="2" t="e">
        <f t="shared" si="12"/>
        <v>#N/A</v>
      </c>
      <c r="E180" s="2" t="e">
        <f t="shared" si="22"/>
        <v>#N/A</v>
      </c>
      <c r="F180" s="2">
        <v>573710.6457939297</v>
      </c>
      <c r="G180" s="2">
        <f t="shared" si="26"/>
        <v>426582.14285714284</v>
      </c>
      <c r="H180" s="2">
        <f t="shared" si="37"/>
        <v>63529918.477749988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3180849.2857142878</v>
      </c>
      <c r="M180" s="8" t="e">
        <f t="shared" si="28"/>
        <v>#N/A</v>
      </c>
      <c r="N180" s="21" t="e">
        <f t="shared" si="15"/>
        <v>#N/A</v>
      </c>
      <c r="O180" s="2" t="e">
        <f t="shared" si="24"/>
        <v>#N/A</v>
      </c>
      <c r="P180" s="2">
        <v>618306.76786959171</v>
      </c>
      <c r="Q180" s="21">
        <f t="shared" si="39"/>
        <v>450000</v>
      </c>
      <c r="R180" s="2">
        <f t="shared" si="38"/>
        <v>66596735.919860691</v>
      </c>
      <c r="S180" s="2">
        <f t="shared" si="17"/>
        <v>426582.14285714179</v>
      </c>
      <c r="T180" s="2">
        <f t="shared" si="18"/>
        <v>23417.857142857276</v>
      </c>
      <c r="U180" s="2">
        <f t="shared" si="19"/>
        <v>450000</v>
      </c>
      <c r="V180" s="2">
        <f t="shared" si="33"/>
        <v>27697018.477750078</v>
      </c>
      <c r="W180" s="2">
        <f t="shared" si="20"/>
        <v>426582.14285714179</v>
      </c>
      <c r="X180" s="2">
        <f t="shared" si="6"/>
        <v>23417.857142858207</v>
      </c>
      <c r="Y180" s="2">
        <f t="shared" si="35"/>
        <v>38899717.442110658</v>
      </c>
      <c r="Z180" s="2" t="str">
        <f t="shared" si="8"/>
        <v>HERE</v>
      </c>
      <c r="AA180" s="2">
        <f>IF(Z180="HERE",Y180,AA179+Graph!$G$1*1000)</f>
        <v>38899717.442110658</v>
      </c>
      <c r="AB180" s="2">
        <f t="shared" si="21"/>
        <v>23417.857142858207</v>
      </c>
      <c r="AC180" s="2">
        <f t="shared" si="36"/>
        <v>27697018.477750078</v>
      </c>
      <c r="AD180" s="3">
        <f t="shared" si="10"/>
        <v>38899717.442110658</v>
      </c>
      <c r="AE180" s="2">
        <f>IF(AE178&gt;=52800000,52800000,IF(AB159=Graph!G$1*1000,AE179+Graph!G$1*1000,AC180))</f>
        <v>27697018.477750078</v>
      </c>
      <c r="AF180" s="3">
        <f t="shared" si="11"/>
        <v>27697018.477750078</v>
      </c>
      <c r="AG180" s="3">
        <f t="shared" si="27"/>
        <v>35544002.57787466</v>
      </c>
      <c r="AH180" s="3" t="e">
        <f t="shared" si="3"/>
        <v>#N/A</v>
      </c>
    </row>
    <row r="181" spans="1:34" x14ac:dyDescent="0.25">
      <c r="A181" s="1">
        <v>44357</v>
      </c>
      <c r="B181" s="2">
        <f t="shared" si="0"/>
        <v>104</v>
      </c>
      <c r="C181" s="7"/>
      <c r="D181" s="2" t="e">
        <f t="shared" si="12"/>
        <v>#N/A</v>
      </c>
      <c r="E181" s="2" t="e">
        <f t="shared" si="22"/>
        <v>#N/A</v>
      </c>
      <c r="F181" s="2">
        <v>575311.86769536138</v>
      </c>
      <c r="G181" s="2">
        <f t="shared" si="26"/>
        <v>426582.14285714284</v>
      </c>
      <c r="H181" s="2">
        <f t="shared" si="37"/>
        <v>63956500.62060713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3204267.1428571451</v>
      </c>
      <c r="M181" s="8" t="e">
        <f t="shared" si="28"/>
        <v>#N/A</v>
      </c>
      <c r="N181" s="21" t="e">
        <f t="shared" si="15"/>
        <v>#N/A</v>
      </c>
      <c r="O181" s="2" t="e">
        <f t="shared" si="24"/>
        <v>#N/A</v>
      </c>
      <c r="P181" s="2">
        <v>620221.66162270308</v>
      </c>
      <c r="Q181" s="21">
        <f t="shared" si="39"/>
        <v>450000</v>
      </c>
      <c r="R181" s="2">
        <f t="shared" si="38"/>
        <v>67046735.919860691</v>
      </c>
      <c r="S181" s="2">
        <f t="shared" si="17"/>
        <v>426582.14285714179</v>
      </c>
      <c r="T181" s="2">
        <f t="shared" si="18"/>
        <v>23417.857142857276</v>
      </c>
      <c r="U181" s="2">
        <f t="shared" si="19"/>
        <v>450000</v>
      </c>
      <c r="V181" s="2">
        <f t="shared" si="33"/>
        <v>28123600.62060722</v>
      </c>
      <c r="W181" s="2">
        <f t="shared" si="20"/>
        <v>426582.14285714179</v>
      </c>
      <c r="X181" s="2">
        <f t="shared" si="6"/>
        <v>23417.857142858207</v>
      </c>
      <c r="Y181" s="2">
        <f t="shared" si="35"/>
        <v>38923135.299253516</v>
      </c>
      <c r="Z181" s="2" t="str">
        <f t="shared" si="8"/>
        <v>HERE</v>
      </c>
      <c r="AA181" s="2">
        <f>IF(Z181="HERE",Y181,AA180+Graph!$G$1*1000)</f>
        <v>38923135.299253516</v>
      </c>
      <c r="AB181" s="2">
        <f t="shared" si="21"/>
        <v>23417.857142858207</v>
      </c>
      <c r="AC181" s="2">
        <f t="shared" si="36"/>
        <v>28123600.62060722</v>
      </c>
      <c r="AD181" s="3">
        <f t="shared" si="10"/>
        <v>38923135.299253516</v>
      </c>
      <c r="AE181" s="2">
        <f>IF(AE179&gt;=52800000,52800000,IF(AB160=Graph!G$1*1000,AE180+Graph!G$1*1000,AC181))</f>
        <v>28123600.62060722</v>
      </c>
      <c r="AF181" s="3">
        <f t="shared" si="11"/>
        <v>28123600.62060722</v>
      </c>
      <c r="AG181" s="3">
        <f t="shared" si="27"/>
        <v>35536140.57787466</v>
      </c>
      <c r="AH181" s="3" t="e">
        <f t="shared" si="3"/>
        <v>#N/A</v>
      </c>
    </row>
    <row r="182" spans="1:34" x14ac:dyDescent="0.25">
      <c r="A182" s="1">
        <v>44358</v>
      </c>
      <c r="B182" s="2">
        <f t="shared" si="0"/>
        <v>105</v>
      </c>
      <c r="C182" s="7"/>
      <c r="D182" s="2" t="e">
        <f t="shared" si="12"/>
        <v>#N/A</v>
      </c>
      <c r="E182" s="2" t="e">
        <f t="shared" si="22"/>
        <v>#N/A</v>
      </c>
      <c r="F182" s="2">
        <v>576913.08959680796</v>
      </c>
      <c r="G182" s="2">
        <f t="shared" si="26"/>
        <v>426582.14285714284</v>
      </c>
      <c r="H182" s="2">
        <f t="shared" si="37"/>
        <v>64383082.763464272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3227685.0000000023</v>
      </c>
      <c r="M182" s="8" t="e">
        <f t="shared" si="28"/>
        <v>#N/A</v>
      </c>
      <c r="N182" s="21" t="e">
        <f t="shared" si="15"/>
        <v>#N/A</v>
      </c>
      <c r="O182" s="2" t="e">
        <f t="shared" si="24"/>
        <v>#N/A</v>
      </c>
      <c r="P182" s="2">
        <v>622136.55537581444</v>
      </c>
      <c r="Q182" s="21">
        <f t="shared" si="39"/>
        <v>450000</v>
      </c>
      <c r="R182" s="2">
        <f t="shared" si="38"/>
        <v>67496735.919860691</v>
      </c>
      <c r="S182" s="2">
        <f t="shared" si="17"/>
        <v>426582.14285714179</v>
      </c>
      <c r="T182" s="2">
        <f t="shared" si="18"/>
        <v>23417.857142857276</v>
      </c>
      <c r="U182" s="2">
        <f t="shared" si="19"/>
        <v>450000</v>
      </c>
      <c r="V182" s="2">
        <f t="shared" si="33"/>
        <v>28550182.763464361</v>
      </c>
      <c r="W182" s="2">
        <f t="shared" si="20"/>
        <v>426582.14285714179</v>
      </c>
      <c r="X182" s="2">
        <f t="shared" si="6"/>
        <v>23417.857142858207</v>
      </c>
      <c r="Y182" s="2">
        <f t="shared" si="35"/>
        <v>38946553.156396374</v>
      </c>
      <c r="Z182" s="2" t="str">
        <f t="shared" si="8"/>
        <v>HERE</v>
      </c>
      <c r="AA182" s="2">
        <f>IF(Z182="HERE",Y182,AA181+Graph!$G$1*1000)</f>
        <v>38946553.156396374</v>
      </c>
      <c r="AB182" s="2">
        <f t="shared" si="21"/>
        <v>23417.857142858207</v>
      </c>
      <c r="AC182" s="2">
        <f t="shared" si="36"/>
        <v>28550182.763464361</v>
      </c>
      <c r="AD182" s="3">
        <f t="shared" si="10"/>
        <v>38946553.156396374</v>
      </c>
      <c r="AE182" s="2">
        <f>IF(AE180&gt;=52800000,52800000,IF(AB161=Graph!G$1*1000,AE181+Graph!G$1*1000,AC182))</f>
        <v>28550182.763464361</v>
      </c>
      <c r="AF182" s="3">
        <f t="shared" si="11"/>
        <v>28550182.763464361</v>
      </c>
      <c r="AG182" s="3">
        <f t="shared" si="27"/>
        <v>35512321.527874663</v>
      </c>
      <c r="AH182" s="3" t="e">
        <f t="shared" si="3"/>
        <v>#N/A</v>
      </c>
    </row>
    <row r="183" spans="1:34" x14ac:dyDescent="0.25">
      <c r="A183" s="1">
        <v>44359</v>
      </c>
      <c r="B183" s="2">
        <f t="shared" si="0"/>
        <v>106</v>
      </c>
      <c r="C183" s="7"/>
      <c r="D183" s="2" t="e">
        <f t="shared" si="12"/>
        <v>#N/A</v>
      </c>
      <c r="E183" s="2" t="e">
        <f t="shared" si="22"/>
        <v>#N/A</v>
      </c>
      <c r="F183" s="2">
        <v>578514.31149825454</v>
      </c>
      <c r="G183" s="2">
        <f t="shared" si="26"/>
        <v>426582.14285714284</v>
      </c>
      <c r="H183" s="2">
        <f t="shared" si="37"/>
        <v>64809664.906321414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3251102.8571428596</v>
      </c>
      <c r="M183" s="8" t="e">
        <f t="shared" si="28"/>
        <v>#N/A</v>
      </c>
      <c r="N183" s="21" t="e">
        <f t="shared" si="15"/>
        <v>#N/A</v>
      </c>
      <c r="O183" s="2" t="e">
        <f t="shared" si="24"/>
        <v>#N/A</v>
      </c>
      <c r="P183" s="2">
        <v>624051.4491289258</v>
      </c>
      <c r="Q183" s="21">
        <f t="shared" si="39"/>
        <v>450000</v>
      </c>
      <c r="R183" s="2">
        <f t="shared" si="38"/>
        <v>67946735.919860691</v>
      </c>
      <c r="S183" s="2">
        <f t="shared" si="17"/>
        <v>426582.14285714179</v>
      </c>
      <c r="T183" s="2">
        <f t="shared" si="18"/>
        <v>23417.857142857276</v>
      </c>
      <c r="U183" s="2">
        <f t="shared" si="19"/>
        <v>450000</v>
      </c>
      <c r="V183" s="2">
        <f t="shared" si="33"/>
        <v>28976764.906321503</v>
      </c>
      <c r="W183" s="2">
        <f t="shared" si="20"/>
        <v>426582.14285714179</v>
      </c>
      <c r="X183" s="2">
        <f t="shared" si="6"/>
        <v>23417.857142858207</v>
      </c>
      <c r="Y183" s="2">
        <f t="shared" si="35"/>
        <v>38969971.013539232</v>
      </c>
      <c r="Z183" s="2" t="str">
        <f t="shared" si="8"/>
        <v>HERE</v>
      </c>
      <c r="AA183" s="2">
        <f>IF(Z183="HERE",Y183,AA182+Graph!$G$1*1000)</f>
        <v>38969971.013539232</v>
      </c>
      <c r="AB183" s="2">
        <f t="shared" si="21"/>
        <v>23417.857142858207</v>
      </c>
      <c r="AC183" s="2">
        <f t="shared" si="36"/>
        <v>28976764.906321503</v>
      </c>
      <c r="AD183" s="3">
        <f t="shared" si="10"/>
        <v>38969971.013539232</v>
      </c>
      <c r="AE183" s="2">
        <f>IF(AE181&gt;=52800000,52800000,IF(AB162=Graph!G$1*1000,AE182+Graph!G$1*1000,AC183))</f>
        <v>28976764.906321503</v>
      </c>
      <c r="AF183" s="3">
        <f t="shared" si="11"/>
        <v>28976764.906321503</v>
      </c>
      <c r="AG183" s="3">
        <f t="shared" si="27"/>
        <v>35568493.417804971</v>
      </c>
      <c r="AH183" s="3" t="e">
        <f t="shared" si="3"/>
        <v>#N/A</v>
      </c>
    </row>
    <row r="184" spans="1:34" x14ac:dyDescent="0.25">
      <c r="A184" s="1">
        <v>44360</v>
      </c>
      <c r="B184" s="2">
        <f t="shared" si="0"/>
        <v>107</v>
      </c>
      <c r="C184" s="7"/>
      <c r="D184" s="2" t="e">
        <f t="shared" si="12"/>
        <v>#N/A</v>
      </c>
      <c r="E184" s="2" t="e">
        <f t="shared" si="22"/>
        <v>#N/A</v>
      </c>
      <c r="F184" s="2">
        <v>580115.53339970112</v>
      </c>
      <c r="G184" s="2">
        <f t="shared" si="26"/>
        <v>426582.14285714284</v>
      </c>
      <c r="H184" s="2">
        <f t="shared" si="37"/>
        <v>65236247.049178556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3274520.7142857169</v>
      </c>
      <c r="M184" s="8" t="e">
        <f t="shared" si="28"/>
        <v>#N/A</v>
      </c>
      <c r="N184" s="21" t="e">
        <f t="shared" si="15"/>
        <v>#N/A</v>
      </c>
      <c r="O184" s="2" t="e">
        <f t="shared" si="24"/>
        <v>#N/A</v>
      </c>
      <c r="P184" s="2">
        <v>625966.34288203716</v>
      </c>
      <c r="Q184" s="21">
        <f t="shared" si="39"/>
        <v>450000</v>
      </c>
      <c r="R184" s="2">
        <f t="shared" si="38"/>
        <v>68396735.919860691</v>
      </c>
      <c r="S184" s="2">
        <f t="shared" si="17"/>
        <v>426582.14285714179</v>
      </c>
      <c r="T184" s="2">
        <f t="shared" si="18"/>
        <v>23417.857142857276</v>
      </c>
      <c r="U184" s="2">
        <f t="shared" si="19"/>
        <v>450000</v>
      </c>
      <c r="V184" s="2">
        <f t="shared" si="33"/>
        <v>29403347.049178645</v>
      </c>
      <c r="W184" s="2">
        <f t="shared" si="20"/>
        <v>426582.14285714179</v>
      </c>
      <c r="X184" s="2">
        <f t="shared" si="6"/>
        <v>23417.857142858207</v>
      </c>
      <c r="Y184" s="2">
        <f t="shared" si="35"/>
        <v>38993388.870682091</v>
      </c>
      <c r="Z184" s="2" t="str">
        <f t="shared" si="8"/>
        <v>HERE</v>
      </c>
      <c r="AA184" s="2">
        <f>IF(Z184="HERE",Y184,AA183+Graph!$G$1*1000)</f>
        <v>38993388.870682091</v>
      </c>
      <c r="AB184" s="2">
        <f t="shared" si="21"/>
        <v>23417.857142858207</v>
      </c>
      <c r="AC184" s="2">
        <f t="shared" si="36"/>
        <v>29403347.049178645</v>
      </c>
      <c r="AD184" s="3">
        <f t="shared" si="10"/>
        <v>38993388.870682091</v>
      </c>
      <c r="AE184" s="2">
        <f>IF(AE182&gt;=52800000,52800000,IF(AB163=Graph!G$1*1000,AE183+Graph!G$1*1000,AC184))</f>
        <v>29403347.049178645</v>
      </c>
      <c r="AF184" s="3">
        <f t="shared" si="11"/>
        <v>29403347.049178645</v>
      </c>
      <c r="AG184" s="3">
        <f t="shared" si="27"/>
        <v>35623304.269119069</v>
      </c>
      <c r="AH184" s="3" t="e">
        <f t="shared" si="3"/>
        <v>#N/A</v>
      </c>
    </row>
    <row r="185" spans="1:34" x14ac:dyDescent="0.25">
      <c r="A185" s="1">
        <v>44361</v>
      </c>
      <c r="B185" s="2">
        <f t="shared" si="0"/>
        <v>108</v>
      </c>
      <c r="C185" s="7"/>
      <c r="D185" s="2" t="e">
        <f t="shared" si="12"/>
        <v>#N/A</v>
      </c>
      <c r="E185" s="2" t="e">
        <f t="shared" si="22"/>
        <v>#N/A</v>
      </c>
      <c r="F185" s="2">
        <v>581716.7553011477</v>
      </c>
      <c r="G185" s="2">
        <f t="shared" si="26"/>
        <v>426582.14285714284</v>
      </c>
      <c r="H185" s="2">
        <f t="shared" si="37"/>
        <v>65662829.192035697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3297938.5714285742</v>
      </c>
      <c r="M185" s="8" t="e">
        <f t="shared" si="28"/>
        <v>#N/A</v>
      </c>
      <c r="N185" s="21" t="e">
        <f t="shared" si="15"/>
        <v>#N/A</v>
      </c>
      <c r="O185" s="2" t="e">
        <f t="shared" si="24"/>
        <v>#N/A</v>
      </c>
      <c r="P185" s="2">
        <v>627881.23663514853</v>
      </c>
      <c r="Q185" s="21">
        <f t="shared" si="39"/>
        <v>450000</v>
      </c>
      <c r="R185" s="2">
        <f t="shared" si="38"/>
        <v>68846735.919860691</v>
      </c>
      <c r="S185" s="2">
        <f t="shared" si="17"/>
        <v>426582.14285714179</v>
      </c>
      <c r="T185" s="2">
        <f t="shared" si="18"/>
        <v>23417.857142857276</v>
      </c>
      <c r="U185" s="2">
        <f t="shared" si="19"/>
        <v>450000</v>
      </c>
      <c r="V185" s="2">
        <f t="shared" si="33"/>
        <v>29829929.192035787</v>
      </c>
      <c r="W185" s="2">
        <f t="shared" si="20"/>
        <v>426582.14285714179</v>
      </c>
      <c r="X185" s="2">
        <f t="shared" si="6"/>
        <v>23417.857142858207</v>
      </c>
      <c r="Y185" s="2">
        <f t="shared" si="35"/>
        <v>39016806.727824949</v>
      </c>
      <c r="Z185" s="2" t="str">
        <f t="shared" si="8"/>
        <v>HERE</v>
      </c>
      <c r="AA185" s="2">
        <f>IF(Z185="HERE",Y185,AA184+Graph!$G$1*1000)</f>
        <v>39016806.727824949</v>
      </c>
      <c r="AB185" s="2">
        <f t="shared" si="21"/>
        <v>23417.857142858207</v>
      </c>
      <c r="AC185" s="2">
        <f t="shared" si="36"/>
        <v>29829929.192035787</v>
      </c>
      <c r="AD185" s="3">
        <f t="shared" si="10"/>
        <v>39016806.727824949</v>
      </c>
      <c r="AE185" s="2">
        <f>IF(AE183&gt;=52800000,52800000,IF(AB164=Graph!G$1*1000,AE184+Graph!G$1*1000,AC185))</f>
        <v>29829929.192035787</v>
      </c>
      <c r="AF185" s="3">
        <f t="shared" si="11"/>
        <v>29829929.192035787</v>
      </c>
      <c r="AG185" s="3">
        <f t="shared" si="27"/>
        <v>35676754.081816934</v>
      </c>
      <c r="AH185" s="3" t="e">
        <f t="shared" si="3"/>
        <v>#N/A</v>
      </c>
    </row>
    <row r="186" spans="1:34" x14ac:dyDescent="0.25">
      <c r="A186" s="1">
        <v>44362</v>
      </c>
      <c r="B186" s="2">
        <f t="shared" si="0"/>
        <v>109</v>
      </c>
      <c r="C186" s="7"/>
      <c r="D186" s="2" t="e">
        <f t="shared" si="12"/>
        <v>#N/A</v>
      </c>
      <c r="E186" s="2" t="e">
        <f t="shared" si="22"/>
        <v>#N/A</v>
      </c>
      <c r="F186" s="2">
        <v>583317.97720257938</v>
      </c>
      <c r="G186" s="2">
        <f t="shared" si="26"/>
        <v>426582.14285714284</v>
      </c>
      <c r="H186" s="2">
        <f t="shared" si="37"/>
        <v>66089411.334892839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3321356.4285714314</v>
      </c>
      <c r="M186" s="8" t="e">
        <f t="shared" si="28"/>
        <v>#N/A</v>
      </c>
      <c r="N186" s="21" t="e">
        <f t="shared" si="15"/>
        <v>#N/A</v>
      </c>
      <c r="O186" s="2" t="e">
        <f t="shared" si="24"/>
        <v>#N/A</v>
      </c>
      <c r="P186" s="2">
        <v>629796.13038825989</v>
      </c>
      <c r="Q186" s="21">
        <f t="shared" si="39"/>
        <v>450000</v>
      </c>
      <c r="R186" s="2">
        <f t="shared" si="38"/>
        <v>69296735.919860691</v>
      </c>
      <c r="S186" s="2">
        <f t="shared" si="17"/>
        <v>426582.14285714179</v>
      </c>
      <c r="T186" s="2">
        <f t="shared" si="18"/>
        <v>23417.857142857276</v>
      </c>
      <c r="U186" s="2">
        <f t="shared" si="19"/>
        <v>450000</v>
      </c>
      <c r="V186" s="2">
        <f t="shared" si="33"/>
        <v>30256511.334892929</v>
      </c>
      <c r="W186" s="2">
        <f t="shared" si="20"/>
        <v>426582.14285714179</v>
      </c>
      <c r="X186" s="2">
        <f t="shared" si="6"/>
        <v>23417.857142858207</v>
      </c>
      <c r="Y186" s="2">
        <f t="shared" si="35"/>
        <v>39040224.584967807</v>
      </c>
      <c r="Z186" s="2" t="str">
        <f t="shared" si="8"/>
        <v>HERE</v>
      </c>
      <c r="AA186" s="2">
        <f>IF(Z186="HERE",Y186,AA185+Graph!$G$1*1000)</f>
        <v>39040224.584967807</v>
      </c>
      <c r="AB186" s="2">
        <f t="shared" si="21"/>
        <v>23417.857142858207</v>
      </c>
      <c r="AC186" s="2">
        <f t="shared" si="36"/>
        <v>30256511.334892929</v>
      </c>
      <c r="AD186" s="3">
        <f t="shared" si="10"/>
        <v>39040224.584967807</v>
      </c>
      <c r="AE186" s="2">
        <f>IF(AE184&gt;=52800000,52800000,IF(AB165=Graph!G$1*1000,AE185+Graph!G$1*1000,AC186))</f>
        <v>30256511.334892929</v>
      </c>
      <c r="AF186" s="3">
        <f t="shared" si="11"/>
        <v>30256511.334892929</v>
      </c>
      <c r="AG186" s="3">
        <f t="shared" si="27"/>
        <v>35728842.855898574</v>
      </c>
      <c r="AH186" s="3" t="e">
        <f t="shared" si="3"/>
        <v>#N/A</v>
      </c>
    </row>
    <row r="187" spans="1:34" x14ac:dyDescent="0.25">
      <c r="A187" s="1">
        <v>44363</v>
      </c>
      <c r="B187" s="2">
        <f t="shared" si="0"/>
        <v>110</v>
      </c>
      <c r="C187" s="7"/>
      <c r="D187" s="2" t="e">
        <f t="shared" si="12"/>
        <v>#N/A</v>
      </c>
      <c r="E187" s="2" t="e">
        <f t="shared" si="22"/>
        <v>#N/A</v>
      </c>
      <c r="F187" s="2">
        <v>584919.19910402596</v>
      </c>
      <c r="G187" s="2">
        <f t="shared" si="26"/>
        <v>426582.14285714284</v>
      </c>
      <c r="H187" s="2">
        <f t="shared" si="37"/>
        <v>66515993.477749981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3344774.2857142887</v>
      </c>
      <c r="M187" s="8" t="e">
        <f t="shared" si="28"/>
        <v>#N/A</v>
      </c>
      <c r="N187" s="21" t="e">
        <f t="shared" si="15"/>
        <v>#N/A</v>
      </c>
      <c r="O187" s="2" t="e">
        <f t="shared" si="24"/>
        <v>#N/A</v>
      </c>
      <c r="P187" s="2">
        <v>631711.02414137125</v>
      </c>
      <c r="Q187" s="21">
        <f t="shared" si="39"/>
        <v>450000</v>
      </c>
      <c r="R187" s="2">
        <f t="shared" si="38"/>
        <v>69746735.919860691</v>
      </c>
      <c r="S187" s="2">
        <f t="shared" si="17"/>
        <v>426582.14285714179</v>
      </c>
      <c r="T187" s="2">
        <f t="shared" si="18"/>
        <v>23417.857142857276</v>
      </c>
      <c r="U187" s="2">
        <f t="shared" si="19"/>
        <v>450000</v>
      </c>
      <c r="V187" s="2">
        <f t="shared" si="33"/>
        <v>30683093.47775007</v>
      </c>
      <c r="W187" s="2">
        <f t="shared" si="20"/>
        <v>426582.14285714179</v>
      </c>
      <c r="X187" s="2">
        <f t="shared" si="6"/>
        <v>23417.857142858207</v>
      </c>
      <c r="Y187" s="2">
        <f t="shared" si="35"/>
        <v>39063642.442110665</v>
      </c>
      <c r="Z187" s="2" t="str">
        <f t="shared" si="8"/>
        <v>HERE</v>
      </c>
      <c r="AA187" s="2">
        <f>IF(Z187="HERE",Y187,AA186+Graph!$G$1*1000)</f>
        <v>39063642.442110665</v>
      </c>
      <c r="AB187" s="2">
        <f t="shared" si="21"/>
        <v>23417.857142858207</v>
      </c>
      <c r="AC187" s="2">
        <f t="shared" si="36"/>
        <v>30683093.47775007</v>
      </c>
      <c r="AD187" s="3">
        <f t="shared" si="10"/>
        <v>39063642.442110665</v>
      </c>
      <c r="AE187" s="2">
        <f>IF(AE185&gt;=52800000,52800000,IF(AB166=Graph!G$1*1000,AE186+Graph!G$1*1000,AC187))</f>
        <v>30683093.47775007</v>
      </c>
      <c r="AF187" s="3">
        <f t="shared" si="11"/>
        <v>30683093.47775007</v>
      </c>
      <c r="AG187" s="3">
        <f t="shared" si="27"/>
        <v>35779570.591363981</v>
      </c>
      <c r="AH187" s="3" t="e">
        <f t="shared" si="3"/>
        <v>#N/A</v>
      </c>
    </row>
    <row r="188" spans="1:34" x14ac:dyDescent="0.25">
      <c r="A188" s="1">
        <v>44364</v>
      </c>
      <c r="B188" s="2">
        <f t="shared" si="0"/>
        <v>111</v>
      </c>
      <c r="C188" s="7"/>
      <c r="D188" s="2" t="e">
        <f t="shared" si="12"/>
        <v>#N/A</v>
      </c>
      <c r="E188" s="2" t="e">
        <f t="shared" si="22"/>
        <v>#N/A</v>
      </c>
      <c r="F188" s="2">
        <v>586520.42100547254</v>
      </c>
      <c r="G188" s="2">
        <f t="shared" si="26"/>
        <v>426582.14285714284</v>
      </c>
      <c r="H188" s="2">
        <f t="shared" si="37"/>
        <v>66942575.620607123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3368192.142857146</v>
      </c>
      <c r="M188" s="8" t="e">
        <f t="shared" si="28"/>
        <v>#N/A</v>
      </c>
      <c r="N188" s="21" t="e">
        <f t="shared" si="15"/>
        <v>#N/A</v>
      </c>
      <c r="O188" s="2" t="e">
        <f t="shared" si="24"/>
        <v>#N/A</v>
      </c>
      <c r="P188" s="2">
        <v>633625.91789448261</v>
      </c>
      <c r="Q188" s="21">
        <f t="shared" si="39"/>
        <v>450000</v>
      </c>
      <c r="R188" s="2">
        <f t="shared" si="38"/>
        <v>70196735.919860691</v>
      </c>
      <c r="S188" s="2">
        <f t="shared" si="17"/>
        <v>426582.14285714179</v>
      </c>
      <c r="T188" s="2">
        <f t="shared" si="18"/>
        <v>23417.857142857276</v>
      </c>
      <c r="U188" s="2">
        <f t="shared" si="19"/>
        <v>450000</v>
      </c>
      <c r="V188" s="2">
        <f t="shared" si="33"/>
        <v>31109675.620607212</v>
      </c>
      <c r="W188" s="2">
        <f t="shared" si="20"/>
        <v>426582.14285714179</v>
      </c>
      <c r="X188" s="2">
        <f t="shared" si="6"/>
        <v>23417.857142858207</v>
      </c>
      <c r="Y188" s="2">
        <f t="shared" si="35"/>
        <v>39087060.299253523</v>
      </c>
      <c r="Z188" s="2" t="str">
        <f t="shared" si="8"/>
        <v>HERE</v>
      </c>
      <c r="AA188" s="2">
        <f>IF(Z188="HERE",Y188,AA187+Graph!$G$1*1000)</f>
        <v>39087060.299253523</v>
      </c>
      <c r="AB188" s="2">
        <f t="shared" si="21"/>
        <v>23417.857142858207</v>
      </c>
      <c r="AC188" s="2">
        <f t="shared" si="36"/>
        <v>31109675.620607212</v>
      </c>
      <c r="AD188" s="3">
        <f t="shared" si="10"/>
        <v>39087060.299253523</v>
      </c>
      <c r="AE188" s="2">
        <f>IF(AE186&gt;=52800000,52800000,IF(AB167=Graph!G$1*1000,AE187+Graph!G$1*1000,AC188))</f>
        <v>31109675.620607212</v>
      </c>
      <c r="AF188" s="3">
        <f t="shared" si="11"/>
        <v>31109675.620607212</v>
      </c>
      <c r="AG188" s="3">
        <f t="shared" si="27"/>
        <v>35828937.288213156</v>
      </c>
      <c r="AH188" s="3" t="e">
        <f t="shared" si="3"/>
        <v>#N/A</v>
      </c>
    </row>
    <row r="189" spans="1:34" x14ac:dyDescent="0.25">
      <c r="A189" s="1">
        <v>44365</v>
      </c>
      <c r="B189" s="2">
        <f t="shared" si="0"/>
        <v>112</v>
      </c>
      <c r="C189" s="7"/>
      <c r="D189" s="2" t="e">
        <f t="shared" si="12"/>
        <v>#N/A</v>
      </c>
      <c r="E189" s="2" t="e">
        <f t="shared" si="22"/>
        <v>#N/A</v>
      </c>
      <c r="F189" s="2">
        <v>588121.64290691912</v>
      </c>
      <c r="G189" s="2">
        <f t="shared" si="26"/>
        <v>426582.14285714284</v>
      </c>
      <c r="H189" s="2">
        <f t="shared" si="37"/>
        <v>67369157.763464272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3391610.0000000033</v>
      </c>
      <c r="M189" s="8" t="e">
        <f t="shared" si="28"/>
        <v>#N/A</v>
      </c>
      <c r="N189" s="21" t="e">
        <f t="shared" si="15"/>
        <v>#N/A</v>
      </c>
      <c r="O189" s="2" t="e">
        <f t="shared" si="24"/>
        <v>#N/A</v>
      </c>
      <c r="P189" s="2">
        <v>635540.81164759398</v>
      </c>
      <c r="Q189" s="21">
        <f t="shared" si="39"/>
        <v>450000</v>
      </c>
      <c r="R189" s="2">
        <f t="shared" si="38"/>
        <v>70646735.919860691</v>
      </c>
      <c r="S189" s="2">
        <f t="shared" si="17"/>
        <v>426582.14285714924</v>
      </c>
      <c r="T189" s="2">
        <f t="shared" si="18"/>
        <v>23417.857142857276</v>
      </c>
      <c r="U189" s="2">
        <f t="shared" si="19"/>
        <v>450000</v>
      </c>
      <c r="V189" s="2">
        <f t="shared" si="33"/>
        <v>31536257.763464354</v>
      </c>
      <c r="W189" s="2">
        <f t="shared" si="20"/>
        <v>426582.14285714179</v>
      </c>
      <c r="X189" s="2">
        <f t="shared" si="6"/>
        <v>23417.857142858207</v>
      </c>
      <c r="Y189" s="2">
        <f t="shared" si="35"/>
        <v>39110478.156396382</v>
      </c>
      <c r="Z189" s="2" t="str">
        <f t="shared" si="8"/>
        <v>HERE</v>
      </c>
      <c r="AA189" s="2">
        <f>IF(Z189="HERE",Y189,AA188+Graph!$G$1*1000)</f>
        <v>39110478.156396382</v>
      </c>
      <c r="AB189" s="2">
        <f t="shared" si="21"/>
        <v>23417.857142858207</v>
      </c>
      <c r="AC189" s="2">
        <f t="shared" si="36"/>
        <v>31536257.763464354</v>
      </c>
      <c r="AD189" s="3">
        <f t="shared" si="10"/>
        <v>39110478.156396382</v>
      </c>
      <c r="AE189" s="2">
        <f>IF(AE187&gt;=52800000,52800000,IF(AB168=Graph!G$1*1000,AE188+Graph!G$1*1000,AC189))</f>
        <v>31536257.763464354</v>
      </c>
      <c r="AF189" s="3">
        <f t="shared" si="11"/>
        <v>31536257.763464354</v>
      </c>
      <c r="AG189" s="3">
        <f t="shared" si="27"/>
        <v>35876942.946446121</v>
      </c>
      <c r="AH189" s="3" t="e">
        <f t="shared" si="3"/>
        <v>#N/A</v>
      </c>
    </row>
    <row r="190" spans="1:34" x14ac:dyDescent="0.25">
      <c r="A190" s="1">
        <v>44366</v>
      </c>
      <c r="B190" s="2">
        <f t="shared" si="0"/>
        <v>113</v>
      </c>
      <c r="C190" s="7"/>
      <c r="D190" s="2" t="e">
        <f t="shared" si="12"/>
        <v>#N/A</v>
      </c>
      <c r="E190" s="2" t="e">
        <f t="shared" si="22"/>
        <v>#N/A</v>
      </c>
      <c r="F190" s="2">
        <v>589722.8648083657</v>
      </c>
      <c r="G190" s="2">
        <f t="shared" si="26"/>
        <v>426582.14285714284</v>
      </c>
      <c r="H190" s="2">
        <f t="shared" si="37"/>
        <v>67795739.906321421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3415027.8571428605</v>
      </c>
      <c r="M190" s="8" t="e">
        <f t="shared" si="28"/>
        <v>#N/A</v>
      </c>
      <c r="N190" s="21" t="e">
        <f t="shared" si="15"/>
        <v>#N/A</v>
      </c>
      <c r="O190" s="2" t="e">
        <f t="shared" si="24"/>
        <v>#N/A</v>
      </c>
      <c r="P190" s="2">
        <v>637455.70540070534</v>
      </c>
      <c r="Q190" s="21">
        <f t="shared" si="39"/>
        <v>450000</v>
      </c>
      <c r="R190" s="2">
        <f t="shared" si="38"/>
        <v>71096735.919860691</v>
      </c>
      <c r="S190" s="2">
        <f t="shared" si="17"/>
        <v>426582.14285714924</v>
      </c>
      <c r="T190" s="2">
        <f t="shared" si="18"/>
        <v>23417.857142857276</v>
      </c>
      <c r="U190" s="2">
        <f t="shared" si="19"/>
        <v>450000</v>
      </c>
      <c r="V190" s="2">
        <f t="shared" si="33"/>
        <v>31962839.906321496</v>
      </c>
      <c r="W190" s="2">
        <f t="shared" si="20"/>
        <v>426582.14285714179</v>
      </c>
      <c r="X190" s="2">
        <f t="shared" si="6"/>
        <v>23417.857142858207</v>
      </c>
      <c r="Y190" s="2">
        <f t="shared" si="35"/>
        <v>39133896.01353924</v>
      </c>
      <c r="Z190" s="2" t="str">
        <f t="shared" si="8"/>
        <v>HERE</v>
      </c>
      <c r="AA190" s="2">
        <f>IF(Z190="HERE",Y190,AA189+Graph!$G$1*1000)</f>
        <v>39133896.01353924</v>
      </c>
      <c r="AB190" s="2">
        <f t="shared" si="21"/>
        <v>23417.857142858207</v>
      </c>
      <c r="AC190" s="2">
        <f t="shared" si="36"/>
        <v>31962839.906321496</v>
      </c>
      <c r="AD190" s="3">
        <f t="shared" si="10"/>
        <v>39133896.01353924</v>
      </c>
      <c r="AE190" s="2">
        <f>IF(AE188&gt;=52800000,52800000,IF(AB169=Graph!G$1*1000,AE189+Graph!G$1*1000,AC190))</f>
        <v>31962839.906321496</v>
      </c>
      <c r="AF190" s="3">
        <f t="shared" si="11"/>
        <v>31962839.906321496</v>
      </c>
      <c r="AG190" s="3">
        <f t="shared" si="27"/>
        <v>35923587.566062845</v>
      </c>
      <c r="AH190" s="3" t="e">
        <f t="shared" si="3"/>
        <v>#N/A</v>
      </c>
    </row>
    <row r="191" spans="1:34" x14ac:dyDescent="0.25">
      <c r="A191" s="1">
        <v>44367</v>
      </c>
      <c r="B191" s="2">
        <f t="shared" si="0"/>
        <v>114</v>
      </c>
      <c r="C191" s="7"/>
      <c r="D191" s="2" t="e">
        <f t="shared" si="12"/>
        <v>#N/A</v>
      </c>
      <c r="E191" s="2" t="e">
        <f t="shared" si="22"/>
        <v>#N/A</v>
      </c>
      <c r="F191" s="2">
        <v>591324.08670979738</v>
      </c>
      <c r="G191" s="2">
        <f t="shared" si="26"/>
        <v>426582.14285714284</v>
      </c>
      <c r="H191" s="2">
        <f t="shared" si="37"/>
        <v>68222322.049178571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3438445.7142857178</v>
      </c>
      <c r="M191" s="8" t="e">
        <f t="shared" si="28"/>
        <v>#N/A</v>
      </c>
      <c r="N191" s="21" t="e">
        <f t="shared" si="15"/>
        <v>#N/A</v>
      </c>
      <c r="O191" s="2" t="e">
        <f t="shared" si="24"/>
        <v>#N/A</v>
      </c>
      <c r="P191" s="2">
        <v>639370.5991538167</v>
      </c>
      <c r="Q191" s="21">
        <f t="shared" si="39"/>
        <v>450000</v>
      </c>
      <c r="R191" s="2">
        <f t="shared" si="38"/>
        <v>71546735.919860691</v>
      </c>
      <c r="S191" s="2">
        <f t="shared" si="17"/>
        <v>426582.14285714924</v>
      </c>
      <c r="T191" s="2">
        <f t="shared" si="18"/>
        <v>23417.857142857276</v>
      </c>
      <c r="U191" s="2">
        <f t="shared" si="19"/>
        <v>450000</v>
      </c>
      <c r="V191" s="2">
        <f t="shared" si="33"/>
        <v>32389422.049178638</v>
      </c>
      <c r="W191" s="2">
        <f t="shared" si="20"/>
        <v>426582.14285714179</v>
      </c>
      <c r="X191" s="2">
        <f t="shared" si="6"/>
        <v>23417.857142858207</v>
      </c>
      <c r="Y191" s="2">
        <f t="shared" si="35"/>
        <v>39157313.870682098</v>
      </c>
      <c r="Z191" s="2" t="str">
        <f t="shared" si="8"/>
        <v>HERE</v>
      </c>
      <c r="AA191" s="2">
        <f>IF(Z191="HERE",Y191,AA190+Graph!$G$1*1000)</f>
        <v>39157313.870682098</v>
      </c>
      <c r="AB191" s="2">
        <f t="shared" si="21"/>
        <v>23417.857142858207</v>
      </c>
      <c r="AC191" s="2">
        <f t="shared" si="36"/>
        <v>32389422.049178638</v>
      </c>
      <c r="AD191" s="3">
        <f t="shared" si="10"/>
        <v>39157313.870682098</v>
      </c>
      <c r="AE191" s="2">
        <f>IF(AE189&gt;=52800000,52800000,IF(AB170=Graph!G$1*1000,AE190+Graph!G$1*1000,AC191))</f>
        <v>32389422.049178638</v>
      </c>
      <c r="AF191" s="3">
        <f t="shared" si="11"/>
        <v>32389422.049178638</v>
      </c>
      <c r="AG191" s="3">
        <f t="shared" si="27"/>
        <v>35968871.147063352</v>
      </c>
      <c r="AH191" s="3" t="e">
        <f t="shared" si="3"/>
        <v>#N/A</v>
      </c>
    </row>
    <row r="192" spans="1:34" x14ac:dyDescent="0.25">
      <c r="A192" s="1">
        <v>44368</v>
      </c>
      <c r="B192" s="2">
        <f t="shared" si="0"/>
        <v>115</v>
      </c>
      <c r="C192" s="7"/>
      <c r="D192" s="2" t="e">
        <f t="shared" si="12"/>
        <v>#N/A</v>
      </c>
      <c r="E192" s="2" t="e">
        <f t="shared" si="22"/>
        <v>#N/A</v>
      </c>
      <c r="F192" s="2">
        <v>592925.30861124396</v>
      </c>
      <c r="G192" s="2">
        <f t="shared" si="26"/>
        <v>426582.14285714284</v>
      </c>
      <c r="H192" s="2">
        <f t="shared" si="37"/>
        <v>68648904.19203572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3461863.5714285751</v>
      </c>
      <c r="M192" s="8" t="e">
        <f t="shared" si="28"/>
        <v>#N/A</v>
      </c>
      <c r="N192" s="21" t="e">
        <f t="shared" si="15"/>
        <v>#N/A</v>
      </c>
      <c r="O192" s="2" t="e">
        <f t="shared" si="24"/>
        <v>#N/A</v>
      </c>
      <c r="P192" s="2">
        <v>641285.49290692806</v>
      </c>
      <c r="Q192" s="21">
        <f t="shared" si="39"/>
        <v>450000</v>
      </c>
      <c r="R192" s="2">
        <f t="shared" si="38"/>
        <v>71996735.919860691</v>
      </c>
      <c r="S192" s="2">
        <f t="shared" si="17"/>
        <v>426582.14285714924</v>
      </c>
      <c r="T192" s="2">
        <f t="shared" si="18"/>
        <v>23417.857142857276</v>
      </c>
      <c r="U192" s="2">
        <f t="shared" si="19"/>
        <v>450000</v>
      </c>
      <c r="V192" s="2">
        <f t="shared" si="33"/>
        <v>32816004.192035779</v>
      </c>
      <c r="W192" s="2">
        <f t="shared" si="20"/>
        <v>426582.14285714179</v>
      </c>
      <c r="X192" s="2">
        <f t="shared" si="6"/>
        <v>23417.857142858207</v>
      </c>
      <c r="Y192" s="2">
        <f t="shared" si="35"/>
        <v>39180731.727824956</v>
      </c>
      <c r="Z192" s="2" t="str">
        <f t="shared" si="8"/>
        <v>HERE</v>
      </c>
      <c r="AA192" s="2">
        <f>IF(Z192="HERE",Y192,AA191+Graph!$G$1*1000)</f>
        <v>39180731.727824956</v>
      </c>
      <c r="AB192" s="2">
        <f t="shared" si="21"/>
        <v>23417.857142858207</v>
      </c>
      <c r="AC192" s="2">
        <f t="shared" si="36"/>
        <v>32816004.192035779</v>
      </c>
      <c r="AD192" s="3">
        <f t="shared" si="10"/>
        <v>39180731.727824956</v>
      </c>
      <c r="AE192" s="2">
        <f>IF(AE190&gt;=52800000,52800000,IF(AB171=Graph!G$1*1000,AE191+Graph!G$1*1000,AC192))</f>
        <v>32816004.192035779</v>
      </c>
      <c r="AF192" s="3">
        <f t="shared" si="11"/>
        <v>32816004.192035779</v>
      </c>
      <c r="AG192" s="3">
        <f t="shared" si="27"/>
        <v>36012793.689447619</v>
      </c>
      <c r="AH192" s="3" t="e">
        <f t="shared" si="3"/>
        <v>#N/A</v>
      </c>
    </row>
    <row r="193" spans="1:34" x14ac:dyDescent="0.25">
      <c r="A193" s="1">
        <v>44369</v>
      </c>
      <c r="B193" s="2">
        <f t="shared" si="0"/>
        <v>116</v>
      </c>
      <c r="C193" s="7"/>
      <c r="D193" s="2" t="e">
        <f t="shared" si="12"/>
        <v>#N/A</v>
      </c>
      <c r="E193" s="2" t="e">
        <f t="shared" si="22"/>
        <v>#N/A</v>
      </c>
      <c r="F193" s="2">
        <v>594526.53051269054</v>
      </c>
      <c r="G193" s="2">
        <f t="shared" si="26"/>
        <v>426582.14285714284</v>
      </c>
      <c r="H193" s="2">
        <f t="shared" si="37"/>
        <v>69075486.334892869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3485281.4285714324</v>
      </c>
      <c r="M193" s="8" t="e">
        <f t="shared" si="28"/>
        <v>#N/A</v>
      </c>
      <c r="N193" s="21" t="e">
        <f t="shared" si="15"/>
        <v>#N/A</v>
      </c>
      <c r="O193" s="2" t="e">
        <f t="shared" si="24"/>
        <v>#N/A</v>
      </c>
      <c r="P193" s="2">
        <v>643200.38666003942</v>
      </c>
      <c r="Q193" s="21">
        <f t="shared" si="39"/>
        <v>450000</v>
      </c>
      <c r="R193" s="2">
        <f t="shared" si="38"/>
        <v>72446735.919860691</v>
      </c>
      <c r="S193" s="2">
        <f t="shared" si="17"/>
        <v>426582.14285714924</v>
      </c>
      <c r="T193" s="2">
        <f t="shared" si="18"/>
        <v>23417.857142857276</v>
      </c>
      <c r="U193" s="2">
        <f t="shared" si="19"/>
        <v>450000</v>
      </c>
      <c r="V193" s="2">
        <f t="shared" si="33"/>
        <v>33242586.334892921</v>
      </c>
      <c r="W193" s="2">
        <f t="shared" si="20"/>
        <v>426582.14285714179</v>
      </c>
      <c r="X193" s="2">
        <f t="shared" si="6"/>
        <v>23417.857142858207</v>
      </c>
      <c r="Y193" s="2">
        <f t="shared" si="35"/>
        <v>39204149.584967814</v>
      </c>
      <c r="Z193" s="2" t="str">
        <f t="shared" si="8"/>
        <v>HERE</v>
      </c>
      <c r="AA193" s="2">
        <f>IF(Z193="HERE",Y193,AA192+Graph!$G$1*1000)</f>
        <v>39204149.584967814</v>
      </c>
      <c r="AB193" s="2">
        <f t="shared" si="21"/>
        <v>23417.857142858207</v>
      </c>
      <c r="AC193" s="2">
        <f t="shared" si="36"/>
        <v>33242586.334892921</v>
      </c>
      <c r="AD193" s="3">
        <f t="shared" si="10"/>
        <v>39204149.584967814</v>
      </c>
      <c r="AE193" s="2">
        <f>IF(AE191&gt;=52800000,52800000,IF(AB172=Graph!G$1*1000,AE192+Graph!G$1*1000,AC193))</f>
        <v>33242586.334892921</v>
      </c>
      <c r="AF193" s="3">
        <f t="shared" si="11"/>
        <v>33242586.334892921</v>
      </c>
      <c r="AG193" s="3">
        <f t="shared" si="27"/>
        <v>36055355.193215661</v>
      </c>
      <c r="AH193" s="3" t="e">
        <f t="shared" si="3"/>
        <v>#N/A</v>
      </c>
    </row>
    <row r="194" spans="1:34" x14ac:dyDescent="0.25">
      <c r="A194" s="1">
        <v>44370</v>
      </c>
      <c r="B194" s="2">
        <f t="shared" si="0"/>
        <v>117</v>
      </c>
      <c r="C194" s="7"/>
      <c r="D194" s="2" t="e">
        <f t="shared" si="12"/>
        <v>#N/A</v>
      </c>
      <c r="E194" s="2" t="e">
        <f t="shared" si="22"/>
        <v>#N/A</v>
      </c>
      <c r="F194" s="2">
        <v>596127.75241413713</v>
      </c>
      <c r="G194" s="2">
        <f t="shared" si="26"/>
        <v>426582.14285714284</v>
      </c>
      <c r="H194" s="2">
        <f t="shared" si="37"/>
        <v>69502068.477750018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3508699.2857142896</v>
      </c>
      <c r="M194" s="8" t="e">
        <f t="shared" si="28"/>
        <v>#N/A</v>
      </c>
      <c r="N194" s="21" t="e">
        <f t="shared" si="15"/>
        <v>#N/A</v>
      </c>
      <c r="O194" s="2" t="e">
        <f t="shared" si="24"/>
        <v>#N/A</v>
      </c>
      <c r="P194" s="2">
        <v>645115.28041315079</v>
      </c>
      <c r="Q194" s="21">
        <f t="shared" si="39"/>
        <v>450000</v>
      </c>
      <c r="R194" s="2">
        <f t="shared" si="38"/>
        <v>72896735.919860691</v>
      </c>
      <c r="S194" s="2">
        <f t="shared" si="17"/>
        <v>426582.14285714924</v>
      </c>
      <c r="T194" s="2">
        <f t="shared" si="18"/>
        <v>23417.857142857276</v>
      </c>
      <c r="U194" s="2">
        <f t="shared" si="19"/>
        <v>450000</v>
      </c>
      <c r="V194" s="2">
        <f t="shared" si="33"/>
        <v>33669168.477750063</v>
      </c>
      <c r="W194" s="2">
        <f t="shared" si="20"/>
        <v>426582.14285714179</v>
      </c>
      <c r="X194" s="2">
        <f t="shared" si="6"/>
        <v>23417.857142858207</v>
      </c>
      <c r="Y194" s="2">
        <f t="shared" si="35"/>
        <v>39227567.442110673</v>
      </c>
      <c r="Z194" s="2" t="str">
        <f t="shared" si="8"/>
        <v>HERE</v>
      </c>
      <c r="AA194" s="2">
        <f>IF(Z194="HERE",Y194,AA193+Graph!$G$1*1000)</f>
        <v>39227567.442110673</v>
      </c>
      <c r="AB194" s="2">
        <f t="shared" si="21"/>
        <v>23417.857142858207</v>
      </c>
      <c r="AC194" s="2">
        <f t="shared" si="36"/>
        <v>33669168.477750063</v>
      </c>
      <c r="AD194" s="3">
        <f t="shared" si="10"/>
        <v>39227567.442110673</v>
      </c>
      <c r="AE194" s="2">
        <f>IF(AE192&gt;=52800000,52800000,IF(AB173=Graph!G$1*1000,AE193+Graph!G$1*1000,AC194))</f>
        <v>33669168.477750063</v>
      </c>
      <c r="AF194" s="3">
        <f t="shared" si="11"/>
        <v>33669168.477750063</v>
      </c>
      <c r="AG194" s="3">
        <f t="shared" si="27"/>
        <v>36097760.371787094</v>
      </c>
      <c r="AH194" s="3" t="e">
        <f t="shared" si="3"/>
        <v>#N/A</v>
      </c>
    </row>
    <row r="195" spans="1:34" x14ac:dyDescent="0.25">
      <c r="A195" s="1">
        <v>44371</v>
      </c>
      <c r="B195" s="2">
        <f t="shared" si="0"/>
        <v>118</v>
      </c>
      <c r="C195" s="7"/>
      <c r="D195" s="2" t="e">
        <f t="shared" si="12"/>
        <v>#N/A</v>
      </c>
      <c r="E195" s="2" t="e">
        <f t="shared" si="22"/>
        <v>#N/A</v>
      </c>
      <c r="F195" s="2">
        <v>597728.97431558371</v>
      </c>
      <c r="G195" s="2">
        <f t="shared" si="26"/>
        <v>426582.14285714284</v>
      </c>
      <c r="H195" s="2">
        <f t="shared" si="37"/>
        <v>69928650.620607167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3532117.1428571469</v>
      </c>
      <c r="M195" s="8" t="e">
        <f t="shared" si="28"/>
        <v>#N/A</v>
      </c>
      <c r="N195" s="21" t="e">
        <f t="shared" si="15"/>
        <v>#N/A</v>
      </c>
      <c r="O195" s="2" t="e">
        <f t="shared" si="24"/>
        <v>#N/A</v>
      </c>
      <c r="P195" s="2">
        <v>647030.17416626215</v>
      </c>
      <c r="Q195" s="21">
        <f t="shared" si="39"/>
        <v>450000</v>
      </c>
      <c r="R195" s="2">
        <f t="shared" si="38"/>
        <v>73346735.919860691</v>
      </c>
      <c r="S195" s="2">
        <f t="shared" si="17"/>
        <v>426582.14285714924</v>
      </c>
      <c r="T195" s="2">
        <f t="shared" si="18"/>
        <v>23417.857142857276</v>
      </c>
      <c r="U195" s="2">
        <f t="shared" si="19"/>
        <v>450000</v>
      </c>
      <c r="V195" s="2">
        <f t="shared" si="33"/>
        <v>34095750.620607205</v>
      </c>
      <c r="W195" s="2">
        <f t="shared" si="20"/>
        <v>426582.14285714179</v>
      </c>
      <c r="X195" s="2">
        <f t="shared" si="6"/>
        <v>23417.857142858207</v>
      </c>
      <c r="Y195" s="2">
        <f t="shared" si="35"/>
        <v>39250985.299253531</v>
      </c>
      <c r="Z195" s="2" t="str">
        <f t="shared" si="8"/>
        <v>HERE</v>
      </c>
      <c r="AA195" s="2">
        <f>IF(Z195="HERE",Y195,AA194+Graph!$G$1*1000)</f>
        <v>39250985.299253531</v>
      </c>
      <c r="AB195" s="2">
        <f t="shared" si="21"/>
        <v>23417.857142858207</v>
      </c>
      <c r="AC195" s="2">
        <f t="shared" si="36"/>
        <v>34095750.620607205</v>
      </c>
      <c r="AD195" s="3">
        <f t="shared" si="10"/>
        <v>39250985.299253531</v>
      </c>
      <c r="AE195" s="2">
        <f>IF(AE193&gt;=52800000,52800000,IF(AB174=Graph!G$1*1000,AE194+Graph!G$1*1000,AC195))</f>
        <v>34095750.620607205</v>
      </c>
      <c r="AF195" s="3">
        <f t="shared" si="11"/>
        <v>34095750.620607205</v>
      </c>
      <c r="AG195" s="3">
        <f t="shared" si="27"/>
        <v>36140165.550358526</v>
      </c>
      <c r="AH195" s="3" t="e">
        <f t="shared" si="3"/>
        <v>#N/A</v>
      </c>
    </row>
    <row r="196" spans="1:34" x14ac:dyDescent="0.25">
      <c r="A196" s="1">
        <v>44372</v>
      </c>
      <c r="B196" s="2">
        <f t="shared" si="0"/>
        <v>119</v>
      </c>
      <c r="C196" s="7"/>
      <c r="D196" s="2" t="e">
        <f t="shared" si="12"/>
        <v>#N/A</v>
      </c>
      <c r="E196" s="2" t="e">
        <f t="shared" si="22"/>
        <v>#N/A</v>
      </c>
      <c r="F196" s="2">
        <v>599330.19621701539</v>
      </c>
      <c r="G196" s="2">
        <f t="shared" si="26"/>
        <v>426582.14285714284</v>
      </c>
      <c r="H196" s="2">
        <f t="shared" si="37"/>
        <v>70355232.763464317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3555535.0000000042</v>
      </c>
      <c r="M196" s="8" t="e">
        <f t="shared" si="28"/>
        <v>#N/A</v>
      </c>
      <c r="N196" s="21" t="e">
        <f t="shared" si="15"/>
        <v>#N/A</v>
      </c>
      <c r="O196" s="2" t="e">
        <f t="shared" si="24"/>
        <v>#N/A</v>
      </c>
      <c r="P196" s="2">
        <v>648945.06791937351</v>
      </c>
      <c r="Q196" s="21">
        <f t="shared" si="39"/>
        <v>450000</v>
      </c>
      <c r="R196" s="2">
        <f t="shared" si="38"/>
        <v>73796735.919860691</v>
      </c>
      <c r="S196" s="2">
        <f t="shared" si="17"/>
        <v>426582.14285714924</v>
      </c>
      <c r="T196" s="2">
        <f t="shared" si="18"/>
        <v>23417.857142857276</v>
      </c>
      <c r="U196" s="2">
        <f t="shared" si="19"/>
        <v>450000</v>
      </c>
      <c r="V196" s="2">
        <f t="shared" si="33"/>
        <v>34522332.763464347</v>
      </c>
      <c r="W196" s="2">
        <f t="shared" si="20"/>
        <v>426582.14285714179</v>
      </c>
      <c r="X196" s="2">
        <f t="shared" si="6"/>
        <v>23417.857142858207</v>
      </c>
      <c r="Y196" s="2">
        <f t="shared" si="35"/>
        <v>39274403.156396389</v>
      </c>
      <c r="Z196" s="2" t="str">
        <f t="shared" si="8"/>
        <v>HERE</v>
      </c>
      <c r="AA196" s="2">
        <f>IF(Z196="HERE",Y196,AA195+Graph!$G$1*1000)</f>
        <v>39274403.156396389</v>
      </c>
      <c r="AB196" s="2">
        <f t="shared" si="21"/>
        <v>23417.857142858207</v>
      </c>
      <c r="AC196" s="2">
        <f t="shared" si="36"/>
        <v>34522332.763464347</v>
      </c>
      <c r="AD196" s="3">
        <f t="shared" si="10"/>
        <v>39274403.156396389</v>
      </c>
      <c r="AE196" s="2">
        <f>IF(AE194&gt;=52800000,52800000,IF(AB175=Graph!G$1*1000,AE195+Graph!G$1*1000,AC196))</f>
        <v>34522332.763464347</v>
      </c>
      <c r="AF196" s="3">
        <f t="shared" si="11"/>
        <v>34522332.763464347</v>
      </c>
      <c r="AG196" s="3">
        <f t="shared" si="27"/>
        <v>36182570.728929944</v>
      </c>
      <c r="AH196" s="3" t="e">
        <f t="shared" si="3"/>
        <v>#N/A</v>
      </c>
    </row>
    <row r="197" spans="1:34" x14ac:dyDescent="0.25">
      <c r="A197" s="1">
        <v>44373</v>
      </c>
      <c r="B197" s="2">
        <f t="shared" si="0"/>
        <v>120</v>
      </c>
      <c r="C197" s="7"/>
      <c r="D197" s="2" t="e">
        <f t="shared" si="12"/>
        <v>#N/A</v>
      </c>
      <c r="E197" s="2" t="e">
        <f t="shared" si="22"/>
        <v>#N/A</v>
      </c>
      <c r="F197" s="2">
        <v>600931.41811846197</v>
      </c>
      <c r="G197" s="2">
        <f t="shared" si="26"/>
        <v>426582.14285714284</v>
      </c>
      <c r="H197" s="2">
        <f t="shared" si="37"/>
        <v>70781814.906321466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3578952.8571428615</v>
      </c>
      <c r="M197" s="8" t="e">
        <f t="shared" si="28"/>
        <v>#N/A</v>
      </c>
      <c r="N197" s="21" t="e">
        <f t="shared" si="15"/>
        <v>#N/A</v>
      </c>
      <c r="O197" s="2" t="e">
        <f t="shared" si="24"/>
        <v>#N/A</v>
      </c>
      <c r="P197" s="2">
        <v>650859.96167248487</v>
      </c>
      <c r="Q197" s="21">
        <f t="shared" si="39"/>
        <v>450000</v>
      </c>
      <c r="R197" s="2">
        <f t="shared" si="38"/>
        <v>74246735.919860691</v>
      </c>
      <c r="S197" s="2">
        <f t="shared" si="17"/>
        <v>426582.14285714924</v>
      </c>
      <c r="T197" s="2">
        <f t="shared" si="18"/>
        <v>23417.857142857276</v>
      </c>
      <c r="U197" s="2">
        <f t="shared" si="19"/>
        <v>450000</v>
      </c>
      <c r="V197" s="2">
        <f t="shared" si="33"/>
        <v>34948914.906321488</v>
      </c>
      <c r="W197" s="2">
        <f t="shared" si="20"/>
        <v>426582.14285714179</v>
      </c>
      <c r="X197" s="2">
        <f t="shared" si="6"/>
        <v>23417.857142858207</v>
      </c>
      <c r="Y197" s="2">
        <f t="shared" si="35"/>
        <v>39297821.013539247</v>
      </c>
      <c r="Z197" s="2" t="str">
        <f t="shared" si="8"/>
        <v>HERE</v>
      </c>
      <c r="AA197" s="2">
        <f>IF(Z197="HERE",Y197,AA196+Graph!$G$1*1000)</f>
        <v>39297821.013539247</v>
      </c>
      <c r="AB197" s="2">
        <f t="shared" si="21"/>
        <v>23417.857142858207</v>
      </c>
      <c r="AC197" s="2">
        <f t="shared" si="36"/>
        <v>34948914.906321488</v>
      </c>
      <c r="AD197" s="3">
        <f t="shared" si="10"/>
        <v>39297821.013539247</v>
      </c>
      <c r="AE197" s="2">
        <f>IF(AE195&gt;=52800000,52800000,IF(AB176=Graph!G$1*1000,AE196+Graph!G$1*1000,AC197))</f>
        <v>34948914.906321488</v>
      </c>
      <c r="AF197" s="3">
        <f t="shared" si="11"/>
        <v>34948914.906321488</v>
      </c>
      <c r="AG197" s="3">
        <f t="shared" si="27"/>
        <v>36224975.907501377</v>
      </c>
      <c r="AH197" s="3" t="e">
        <f t="shared" si="3"/>
        <v>#N/A</v>
      </c>
    </row>
    <row r="198" spans="1:34" x14ac:dyDescent="0.25">
      <c r="A198" s="1">
        <v>44374</v>
      </c>
      <c r="B198" s="2">
        <f t="shared" si="0"/>
        <v>121</v>
      </c>
      <c r="C198" s="7"/>
      <c r="D198" s="2" t="e">
        <f t="shared" si="12"/>
        <v>#N/A</v>
      </c>
      <c r="E198" s="2" t="e">
        <f t="shared" si="22"/>
        <v>#N/A</v>
      </c>
      <c r="F198" s="2">
        <v>602532.64001990855</v>
      </c>
      <c r="G198" s="2">
        <f t="shared" si="26"/>
        <v>426582.14285714284</v>
      </c>
      <c r="H198" s="2">
        <f t="shared" si="37"/>
        <v>71208397.049178615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3602370.7142857187</v>
      </c>
      <c r="M198" s="8" t="e">
        <f t="shared" si="28"/>
        <v>#N/A</v>
      </c>
      <c r="N198" s="21" t="e">
        <f t="shared" si="15"/>
        <v>#N/A</v>
      </c>
      <c r="O198" s="2" t="e">
        <f t="shared" si="24"/>
        <v>#N/A</v>
      </c>
      <c r="P198" s="2">
        <v>652774.85542559624</v>
      </c>
      <c r="Q198" s="21">
        <f t="shared" si="39"/>
        <v>450000</v>
      </c>
      <c r="R198" s="2">
        <f t="shared" si="38"/>
        <v>74696735.919860691</v>
      </c>
      <c r="S198" s="2">
        <f t="shared" si="17"/>
        <v>426582.14285714924</v>
      </c>
      <c r="T198" s="2">
        <f t="shared" si="18"/>
        <v>23417.857142857276</v>
      </c>
      <c r="U198" s="2">
        <f t="shared" si="19"/>
        <v>450000</v>
      </c>
      <c r="V198" s="2">
        <f t="shared" si="33"/>
        <v>35375497.04917863</v>
      </c>
      <c r="W198" s="2">
        <f t="shared" si="20"/>
        <v>426582.14285714179</v>
      </c>
      <c r="X198" s="2">
        <f t="shared" si="6"/>
        <v>23417.857142858207</v>
      </c>
      <c r="Y198" s="2">
        <f t="shared" si="35"/>
        <v>39321238.870682105</v>
      </c>
      <c r="Z198" s="2" t="str">
        <f t="shared" si="8"/>
        <v>HERE</v>
      </c>
      <c r="AA198" s="2">
        <f>IF(Z198="HERE",Y198,AA197+Graph!$G$1*1000)</f>
        <v>39321238.870682105</v>
      </c>
      <c r="AB198" s="2">
        <f t="shared" si="21"/>
        <v>23417.857142858207</v>
      </c>
      <c r="AC198" s="2">
        <f t="shared" si="36"/>
        <v>35375497.04917863</v>
      </c>
      <c r="AD198" s="3">
        <f t="shared" si="10"/>
        <v>39321238.870682105</v>
      </c>
      <c r="AE198" s="2">
        <f>IF(AE196&gt;=52800000,52800000,IF(AB177=Graph!G$1*1000,AE197+Graph!G$1*1000,AC198))</f>
        <v>35375497.04917863</v>
      </c>
      <c r="AF198" s="3">
        <f t="shared" si="11"/>
        <v>35375497.04917863</v>
      </c>
      <c r="AG198" s="3">
        <f t="shared" si="27"/>
        <v>36267381.08607281</v>
      </c>
      <c r="AH198" s="3" t="e">
        <f t="shared" si="3"/>
        <v>#N/A</v>
      </c>
    </row>
    <row r="199" spans="1:34" x14ac:dyDescent="0.25">
      <c r="A199" s="1">
        <v>44375</v>
      </c>
      <c r="B199" s="2">
        <f t="shared" si="0"/>
        <v>122</v>
      </c>
      <c r="C199" s="7"/>
      <c r="D199" s="2" t="e">
        <f t="shared" si="12"/>
        <v>#N/A</v>
      </c>
      <c r="E199" s="2" t="e">
        <f t="shared" si="22"/>
        <v>#N/A</v>
      </c>
      <c r="F199" s="2">
        <v>604133.86192135513</v>
      </c>
      <c r="G199" s="2">
        <f t="shared" si="26"/>
        <v>426582.14285714284</v>
      </c>
      <c r="H199" s="2">
        <f t="shared" si="37"/>
        <v>71634979.192035764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3625788.571428576</v>
      </c>
      <c r="M199" s="8" t="e">
        <f t="shared" si="28"/>
        <v>#N/A</v>
      </c>
      <c r="N199" s="21" t="e">
        <f t="shared" si="15"/>
        <v>#N/A</v>
      </c>
      <c r="O199" s="2" t="e">
        <f t="shared" si="24"/>
        <v>#N/A</v>
      </c>
      <c r="P199" s="2">
        <v>654689.7491787076</v>
      </c>
      <c r="Q199" s="21">
        <f t="shared" si="39"/>
        <v>450000</v>
      </c>
      <c r="R199" s="2">
        <f t="shared" si="38"/>
        <v>75146735.919860691</v>
      </c>
      <c r="S199" s="2">
        <f t="shared" si="17"/>
        <v>426582.14285714924</v>
      </c>
      <c r="T199" s="2">
        <f t="shared" si="18"/>
        <v>23417.857142857276</v>
      </c>
      <c r="U199" s="2">
        <f t="shared" si="19"/>
        <v>450000</v>
      </c>
      <c r="V199" s="2">
        <f t="shared" si="33"/>
        <v>35802079.192035772</v>
      </c>
      <c r="W199" s="2">
        <f t="shared" si="20"/>
        <v>426582.14285714179</v>
      </c>
      <c r="X199" s="2">
        <f t="shared" si="6"/>
        <v>23417.857142858207</v>
      </c>
      <c r="Y199" s="2">
        <f t="shared" si="35"/>
        <v>39344656.727824964</v>
      </c>
      <c r="Z199" s="2" t="str">
        <f t="shared" si="8"/>
        <v>HERE</v>
      </c>
      <c r="AA199" s="2">
        <f>IF(Z199="HERE",Y199,AA198+Graph!$G$1*1000)</f>
        <v>39344656.727824964</v>
      </c>
      <c r="AB199" s="2">
        <f t="shared" si="21"/>
        <v>23417.857142858207</v>
      </c>
      <c r="AC199" s="2">
        <f t="shared" si="36"/>
        <v>35802079.192035772</v>
      </c>
      <c r="AD199" s="3">
        <f t="shared" si="10"/>
        <v>39344656.727824964</v>
      </c>
      <c r="AE199" s="2">
        <f>IF(AE197&gt;=52800000,52800000,IF(AB178=Graph!G$1*1000,AE198+Graph!G$1*1000,AC199))</f>
        <v>35802079.192035772</v>
      </c>
      <c r="AF199" s="3">
        <f t="shared" si="11"/>
        <v>35802079.192035772</v>
      </c>
      <c r="AG199" s="3">
        <f t="shared" si="27"/>
        <v>36309786.264644235</v>
      </c>
      <c r="AH199" s="3" t="e">
        <f t="shared" si="3"/>
        <v>#N/A</v>
      </c>
    </row>
    <row r="200" spans="1:34" x14ac:dyDescent="0.25">
      <c r="A200" s="1">
        <v>44376</v>
      </c>
      <c r="B200" s="2">
        <f t="shared" si="0"/>
        <v>123</v>
      </c>
      <c r="C200" s="7"/>
      <c r="D200" s="2" t="e">
        <f t="shared" si="12"/>
        <v>#N/A</v>
      </c>
      <c r="E200" s="2" t="e">
        <f t="shared" si="22"/>
        <v>#N/A</v>
      </c>
      <c r="F200" s="2">
        <v>605735.08382278681</v>
      </c>
      <c r="G200" s="2">
        <f t="shared" si="26"/>
        <v>426582.14285714284</v>
      </c>
      <c r="H200" s="2">
        <f t="shared" si="37"/>
        <v>72061561.334892914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3649206.4285714333</v>
      </c>
      <c r="M200" s="8" t="e">
        <f t="shared" si="28"/>
        <v>#N/A</v>
      </c>
      <c r="N200" s="21" t="e">
        <f t="shared" si="15"/>
        <v>#N/A</v>
      </c>
      <c r="O200" s="2" t="e">
        <f t="shared" si="24"/>
        <v>#N/A</v>
      </c>
      <c r="P200" s="2">
        <v>656604.64293181896</v>
      </c>
      <c r="Q200" s="21">
        <f t="shared" si="39"/>
        <v>450000</v>
      </c>
      <c r="R200" s="2">
        <f t="shared" si="38"/>
        <v>75596735.919860691</v>
      </c>
      <c r="S200" s="2">
        <f t="shared" si="17"/>
        <v>426582.14285714924</v>
      </c>
      <c r="T200" s="2">
        <f t="shared" si="18"/>
        <v>23417.857142857276</v>
      </c>
      <c r="U200" s="2">
        <f t="shared" si="19"/>
        <v>450000</v>
      </c>
      <c r="V200" s="2">
        <f t="shared" si="33"/>
        <v>36228661.334892914</v>
      </c>
      <c r="W200" s="2">
        <f t="shared" si="20"/>
        <v>426582.14285714179</v>
      </c>
      <c r="X200" s="2">
        <f t="shared" si="6"/>
        <v>23417.857142858207</v>
      </c>
      <c r="Y200" s="2">
        <f t="shared" si="35"/>
        <v>39368074.584967822</v>
      </c>
      <c r="Z200" s="2" t="str">
        <f t="shared" si="8"/>
        <v>HERE</v>
      </c>
      <c r="AA200" s="2">
        <f>IF(Z200="HERE",Y200,AA199+Graph!$G$1*1000)</f>
        <v>39368074.584967822</v>
      </c>
      <c r="AB200" s="2">
        <f t="shared" si="21"/>
        <v>23417.857142858207</v>
      </c>
      <c r="AC200" s="2">
        <f t="shared" si="36"/>
        <v>36228661.334892914</v>
      </c>
      <c r="AD200" s="3">
        <f t="shared" si="10"/>
        <v>39368074.584967822</v>
      </c>
      <c r="AE200" s="2">
        <f>IF(AE198&gt;=52800000,52800000,IF(AB179=Graph!G$1*1000,AE199+Graph!G$1*1000,AC200))</f>
        <v>36228661.334892914</v>
      </c>
      <c r="AF200" s="3">
        <f t="shared" si="11"/>
        <v>36228661.334892914</v>
      </c>
      <c r="AG200" s="3">
        <f t="shared" si="27"/>
        <v>36352191.443215668</v>
      </c>
      <c r="AH200" s="3" t="e">
        <f t="shared" si="3"/>
        <v>#N/A</v>
      </c>
    </row>
    <row r="201" spans="1:34" x14ac:dyDescent="0.25">
      <c r="A201" s="1">
        <v>44377</v>
      </c>
      <c r="B201" s="2">
        <f t="shared" si="0"/>
        <v>124</v>
      </c>
      <c r="C201" s="7"/>
      <c r="D201" s="2" t="e">
        <f t="shared" si="12"/>
        <v>#N/A</v>
      </c>
      <c r="E201" s="2" t="e">
        <f t="shared" si="22"/>
        <v>#N/A</v>
      </c>
      <c r="F201" s="2">
        <v>607336.30572423339</v>
      </c>
      <c r="G201" s="2">
        <f t="shared" si="26"/>
        <v>426582.14285714284</v>
      </c>
      <c r="H201" s="2">
        <f t="shared" si="37"/>
        <v>72488143.477750063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3672624.2857142906</v>
      </c>
      <c r="M201" s="8" t="e">
        <f t="shared" si="28"/>
        <v>#N/A</v>
      </c>
      <c r="N201" s="21" t="e">
        <f t="shared" si="15"/>
        <v>#N/A</v>
      </c>
      <c r="O201" s="2" t="e">
        <f t="shared" si="24"/>
        <v>#N/A</v>
      </c>
      <c r="P201" s="2">
        <v>658519.53668493032</v>
      </c>
      <c r="Q201" s="21">
        <f t="shared" si="39"/>
        <v>450000</v>
      </c>
      <c r="R201" s="2">
        <f t="shared" si="38"/>
        <v>76046735.919860691</v>
      </c>
      <c r="S201" s="2">
        <f t="shared" si="17"/>
        <v>426582.14285714924</v>
      </c>
      <c r="T201" s="2">
        <f t="shared" si="18"/>
        <v>23417.857142857276</v>
      </c>
      <c r="U201" s="2">
        <f t="shared" si="19"/>
        <v>450000</v>
      </c>
      <c r="V201" s="2">
        <f t="shared" si="33"/>
        <v>36655243.477750055</v>
      </c>
      <c r="W201" s="2">
        <f t="shared" si="20"/>
        <v>426582.14285714179</v>
      </c>
      <c r="X201" s="2">
        <f t="shared" si="6"/>
        <v>23417.857142858207</v>
      </c>
      <c r="Y201" s="2">
        <f t="shared" si="35"/>
        <v>39391492.44211068</v>
      </c>
      <c r="Z201" s="2" t="str">
        <f t="shared" si="8"/>
        <v>HERE</v>
      </c>
      <c r="AA201" s="2">
        <f>IF(Z201="HERE",Y201,AA200+Graph!$G$1*1000)</f>
        <v>39391492.44211068</v>
      </c>
      <c r="AB201" s="2">
        <f t="shared" si="21"/>
        <v>23417.857142858207</v>
      </c>
      <c r="AC201" s="2">
        <f t="shared" si="36"/>
        <v>36655243.477750055</v>
      </c>
      <c r="AD201" s="3">
        <f t="shared" si="10"/>
        <v>39391492.44211068</v>
      </c>
      <c r="AE201" s="2">
        <f>IF(AE199&gt;=52800000,52800000,IF(AB180=Graph!G$1*1000,AE200+Graph!G$1*1000,AC201))</f>
        <v>36655243.477750055</v>
      </c>
      <c r="AF201" s="3">
        <f t="shared" si="11"/>
        <v>36655243.477750055</v>
      </c>
      <c r="AG201" s="3">
        <f t="shared" si="27"/>
        <v>36394596.621787101</v>
      </c>
      <c r="AH201" s="3" t="e">
        <f t="shared" si="3"/>
        <v>#N/A</v>
      </c>
    </row>
    <row r="202" spans="1:34" x14ac:dyDescent="0.25">
      <c r="A202" s="1">
        <v>44378</v>
      </c>
      <c r="B202" s="2">
        <f t="shared" si="0"/>
        <v>125</v>
      </c>
      <c r="C202" s="7"/>
      <c r="D202" s="2" t="e">
        <f t="shared" si="12"/>
        <v>#N/A</v>
      </c>
      <c r="E202" s="2" t="e">
        <f t="shared" si="22"/>
        <v>#N/A</v>
      </c>
      <c r="F202" s="2">
        <v>608937.52762567997</v>
      </c>
      <c r="G202" s="2">
        <f t="shared" si="26"/>
        <v>426582.14285714284</v>
      </c>
      <c r="H202" s="2">
        <f t="shared" si="37"/>
        <v>72914725.620607212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3696042.1428571478</v>
      </c>
      <c r="M202" s="8" t="e">
        <f t="shared" si="28"/>
        <v>#N/A</v>
      </c>
      <c r="N202" s="21" t="e">
        <f t="shared" si="15"/>
        <v>#N/A</v>
      </c>
      <c r="O202" s="2" t="e">
        <f t="shared" si="24"/>
        <v>#N/A</v>
      </c>
      <c r="P202" s="2">
        <v>660434.43043804169</v>
      </c>
      <c r="Q202" s="21">
        <f t="shared" si="39"/>
        <v>450000</v>
      </c>
      <c r="R202" s="2">
        <f t="shared" si="38"/>
        <v>76496735.919860691</v>
      </c>
      <c r="S202" s="2">
        <f t="shared" si="17"/>
        <v>426582.14285714924</v>
      </c>
      <c r="T202" s="2">
        <f t="shared" si="18"/>
        <v>23417.857142857276</v>
      </c>
      <c r="U202" s="2">
        <f t="shared" si="19"/>
        <v>450000</v>
      </c>
      <c r="V202" s="2">
        <f t="shared" si="33"/>
        <v>37081825.620607197</v>
      </c>
      <c r="W202" s="2">
        <f t="shared" si="20"/>
        <v>426582.14285714179</v>
      </c>
      <c r="X202" s="2">
        <f t="shared" si="6"/>
        <v>23417.857142858207</v>
      </c>
      <c r="Y202" s="2">
        <f t="shared" si="35"/>
        <v>39414910.299253538</v>
      </c>
      <c r="Z202" s="2" t="str">
        <f t="shared" si="8"/>
        <v>HERE</v>
      </c>
      <c r="AA202" s="2">
        <f>IF(Z202="HERE",Y202,AA201+Graph!$G$1*1000)</f>
        <v>39414910.299253538</v>
      </c>
      <c r="AB202" s="2">
        <f t="shared" si="21"/>
        <v>23417.857142858207</v>
      </c>
      <c r="AC202" s="2">
        <f t="shared" si="36"/>
        <v>37081825.620607197</v>
      </c>
      <c r="AD202" s="3">
        <f t="shared" si="10"/>
        <v>39414910.299253538</v>
      </c>
      <c r="AE202" s="2">
        <f>IF(AE200&gt;=52800000,52800000,IF(AB181=Graph!G$1*1000,AE201+Graph!G$1*1000,AC202))</f>
        <v>37081825.620607197</v>
      </c>
      <c r="AF202" s="3">
        <f t="shared" si="11"/>
        <v>37081825.620607197</v>
      </c>
      <c r="AG202" s="3">
        <f t="shared" si="27"/>
        <v>36437001.800358526</v>
      </c>
      <c r="AH202" s="3" t="e">
        <f t="shared" si="3"/>
        <v>#N/A</v>
      </c>
    </row>
    <row r="203" spans="1:34" x14ac:dyDescent="0.25">
      <c r="A203" s="1">
        <v>44379</v>
      </c>
      <c r="B203" s="2">
        <f t="shared" si="0"/>
        <v>126</v>
      </c>
      <c r="C203" s="7"/>
      <c r="D203" s="2" t="e">
        <f t="shared" si="12"/>
        <v>#N/A</v>
      </c>
      <c r="E203" s="2" t="e">
        <f t="shared" si="22"/>
        <v>#N/A</v>
      </c>
      <c r="F203" s="2">
        <v>610538.74952712655</v>
      </c>
      <c r="G203" s="2">
        <f t="shared" si="26"/>
        <v>426582.14285714284</v>
      </c>
      <c r="H203" s="2">
        <f t="shared" si="37"/>
        <v>73341307.763464361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3719460.0000000051</v>
      </c>
      <c r="M203" s="8" t="e">
        <f t="shared" si="28"/>
        <v>#N/A</v>
      </c>
      <c r="N203" s="21" t="e">
        <f t="shared" si="15"/>
        <v>#N/A</v>
      </c>
      <c r="O203" s="2" t="e">
        <f t="shared" si="24"/>
        <v>#N/A</v>
      </c>
      <c r="P203" s="2">
        <v>662349.32419115305</v>
      </c>
      <c r="Q203" s="21">
        <f t="shared" si="39"/>
        <v>450000</v>
      </c>
      <c r="R203" s="2">
        <f t="shared" si="38"/>
        <v>76946735.919860691</v>
      </c>
      <c r="S203" s="2">
        <f t="shared" si="17"/>
        <v>426582.14285714924</v>
      </c>
      <c r="T203" s="2">
        <f t="shared" si="18"/>
        <v>23417.857142857276</v>
      </c>
      <c r="U203" s="2">
        <f t="shared" si="19"/>
        <v>450000</v>
      </c>
      <c r="V203" s="2">
        <f t="shared" si="33"/>
        <v>37508407.763464339</v>
      </c>
      <c r="W203" s="2">
        <f t="shared" si="20"/>
        <v>426582.14285714179</v>
      </c>
      <c r="X203" s="2">
        <f t="shared" si="6"/>
        <v>23417.857142858207</v>
      </c>
      <c r="Y203" s="2">
        <f t="shared" si="35"/>
        <v>39438328.156396396</v>
      </c>
      <c r="Z203" s="2" t="str">
        <f t="shared" si="8"/>
        <v>HERE</v>
      </c>
      <c r="AA203" s="2">
        <f>IF(Z203="HERE",Y203,AA202+Graph!$G$1*1000)</f>
        <v>39438328.156396396</v>
      </c>
      <c r="AB203" s="2">
        <f t="shared" si="21"/>
        <v>23417.857142858207</v>
      </c>
      <c r="AC203" s="2">
        <f t="shared" si="36"/>
        <v>37508407.763464339</v>
      </c>
      <c r="AD203" s="3">
        <f t="shared" si="10"/>
        <v>39438328.156396396</v>
      </c>
      <c r="AE203" s="2">
        <f>IF(AE201&gt;=52800000,52800000,IF(AB182=Graph!G$1*1000,AE202+Graph!G$1*1000,AC203))</f>
        <v>37508407.763464339</v>
      </c>
      <c r="AF203" s="3">
        <f t="shared" si="11"/>
        <v>37508407.763464339</v>
      </c>
      <c r="AG203" s="3">
        <f t="shared" si="27"/>
        <v>36479406.978929952</v>
      </c>
      <c r="AH203" s="3" t="e">
        <f t="shared" si="3"/>
        <v>#N/A</v>
      </c>
    </row>
    <row r="204" spans="1:34" x14ac:dyDescent="0.25">
      <c r="A204" s="1">
        <v>44380</v>
      </c>
      <c r="B204" s="2">
        <f t="shared" si="0"/>
        <v>127</v>
      </c>
      <c r="C204" s="7"/>
      <c r="D204" s="2" t="e">
        <f t="shared" si="12"/>
        <v>#N/A</v>
      </c>
      <c r="E204" s="2" t="e">
        <f t="shared" si="22"/>
        <v>#N/A</v>
      </c>
      <c r="F204" s="2">
        <v>612139.97142857313</v>
      </c>
      <c r="G204" s="2">
        <f t="shared" si="26"/>
        <v>426582.14285714284</v>
      </c>
      <c r="H204" s="2">
        <f t="shared" si="37"/>
        <v>73767889.906321511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3742877.8571428624</v>
      </c>
      <c r="M204" s="8" t="e">
        <f t="shared" si="28"/>
        <v>#N/A</v>
      </c>
      <c r="N204" s="21" t="e">
        <f t="shared" si="15"/>
        <v>#N/A</v>
      </c>
      <c r="O204" s="2" t="e">
        <f t="shared" si="24"/>
        <v>#N/A</v>
      </c>
      <c r="P204" s="2">
        <v>664264.21794426441</v>
      </c>
      <c r="Q204" s="21">
        <f t="shared" si="39"/>
        <v>450000</v>
      </c>
      <c r="R204" s="2">
        <f t="shared" si="38"/>
        <v>77396735.919860691</v>
      </c>
      <c r="S204" s="2">
        <f t="shared" si="17"/>
        <v>426582.14285714924</v>
      </c>
      <c r="T204" s="2">
        <f t="shared" si="18"/>
        <v>23417.857142857276</v>
      </c>
      <c r="U204" s="2">
        <f t="shared" si="19"/>
        <v>450000</v>
      </c>
      <c r="V204" s="2">
        <f t="shared" si="33"/>
        <v>37934989.906321481</v>
      </c>
      <c r="W204" s="2">
        <f t="shared" si="20"/>
        <v>426582.14285714179</v>
      </c>
      <c r="X204" s="2">
        <f t="shared" si="6"/>
        <v>23417.857142858207</v>
      </c>
      <c r="Y204" s="2">
        <f t="shared" si="35"/>
        <v>39461746.013539255</v>
      </c>
      <c r="Z204" s="2" t="str">
        <f t="shared" si="8"/>
        <v>HERE</v>
      </c>
      <c r="AA204" s="2">
        <f>IF(Z204="HERE",Y204,AA203+Graph!$G$1*1000)</f>
        <v>39461746.013539255</v>
      </c>
      <c r="AB204" s="2">
        <f t="shared" si="21"/>
        <v>23417.857142858207</v>
      </c>
      <c r="AC204" s="2">
        <f t="shared" si="36"/>
        <v>37934989.906321481</v>
      </c>
      <c r="AD204" s="3">
        <f t="shared" si="10"/>
        <v>39461746.013539255</v>
      </c>
      <c r="AE204" s="2">
        <f>IF(AE202&gt;=52800000,52800000,IF(AB183=Graph!G$1*1000,AE203+Graph!G$1*1000,AC204))</f>
        <v>37934989.906321481</v>
      </c>
      <c r="AF204" s="3">
        <f t="shared" si="11"/>
        <v>37934989.906321481</v>
      </c>
      <c r="AG204" s="3">
        <f t="shared" si="27"/>
        <v>36521812.157501385</v>
      </c>
      <c r="AH204" s="3" t="e">
        <f t="shared" si="3"/>
        <v>#N/A</v>
      </c>
    </row>
    <row r="205" spans="1:34" x14ac:dyDescent="0.25">
      <c r="A205" s="1">
        <v>44381</v>
      </c>
      <c r="B205" s="2">
        <f t="shared" si="0"/>
        <v>128</v>
      </c>
      <c r="C205" s="7"/>
      <c r="D205" s="2" t="e">
        <f t="shared" si="12"/>
        <v>#N/A</v>
      </c>
      <c r="E205" s="2" t="e">
        <f t="shared" si="22"/>
        <v>#N/A</v>
      </c>
      <c r="F205" s="2">
        <v>613741.19333000481</v>
      </c>
      <c r="G205" s="2">
        <f t="shared" si="26"/>
        <v>426582.14285714284</v>
      </c>
      <c r="H205" s="2">
        <f t="shared" si="37"/>
        <v>74194472.04917866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3766295.7142857197</v>
      </c>
      <c r="M205" s="8" t="e">
        <f t="shared" si="28"/>
        <v>#N/A</v>
      </c>
      <c r="N205" s="21" t="e">
        <f t="shared" si="15"/>
        <v>#N/A</v>
      </c>
      <c r="O205" s="2" t="e">
        <f t="shared" si="24"/>
        <v>#N/A</v>
      </c>
      <c r="P205" s="2">
        <v>666179.11169736087</v>
      </c>
      <c r="Q205" s="21">
        <f t="shared" si="39"/>
        <v>450000</v>
      </c>
      <c r="R205" s="2">
        <f t="shared" si="38"/>
        <v>77846735.919860691</v>
      </c>
      <c r="S205" s="2">
        <f t="shared" si="17"/>
        <v>426582.14285714924</v>
      </c>
      <c r="T205" s="2">
        <f t="shared" si="18"/>
        <v>23417.857142857276</v>
      </c>
      <c r="U205" s="2">
        <f t="shared" si="19"/>
        <v>450000</v>
      </c>
      <c r="V205" s="2">
        <f t="shared" si="33"/>
        <v>38361572.049178623</v>
      </c>
      <c r="W205" s="2">
        <f t="shared" si="20"/>
        <v>426582.14285714179</v>
      </c>
      <c r="X205" s="2">
        <f t="shared" si="6"/>
        <v>23417.857142858207</v>
      </c>
      <c r="Y205" s="2">
        <f t="shared" si="35"/>
        <v>39485163.870682113</v>
      </c>
      <c r="Z205" s="2" t="str">
        <f t="shared" si="8"/>
        <v>HERE</v>
      </c>
      <c r="AA205" s="2">
        <f>IF(Z205="HERE",Y205,AA204+Graph!$G$1*1000)</f>
        <v>39485163.870682113</v>
      </c>
      <c r="AB205" s="2">
        <f t="shared" si="21"/>
        <v>23417.857142858207</v>
      </c>
      <c r="AC205" s="2">
        <f t="shared" si="36"/>
        <v>38361572.049178623</v>
      </c>
      <c r="AD205" s="3">
        <f t="shared" si="10"/>
        <v>39485163.870682113</v>
      </c>
      <c r="AE205" s="2">
        <f>IF(AE203&gt;=52800000,52800000,IF(AB184=Graph!G$1*1000,AE204+Graph!G$1*1000,AC205))</f>
        <v>38361572.049178623</v>
      </c>
      <c r="AF205" s="3">
        <f t="shared" si="11"/>
        <v>38361572.049178623</v>
      </c>
      <c r="AG205" s="3">
        <f t="shared" si="27"/>
        <v>36564217.336072817</v>
      </c>
      <c r="AH205" s="3" t="e">
        <f t="shared" si="3"/>
        <v>#N/A</v>
      </c>
    </row>
    <row r="206" spans="1:34" x14ac:dyDescent="0.25">
      <c r="A206" s="1">
        <v>44382</v>
      </c>
      <c r="B206" s="2">
        <f t="shared" si="0"/>
        <v>129</v>
      </c>
      <c r="C206" s="7"/>
      <c r="D206" s="2" t="e">
        <f t="shared" si="12"/>
        <v>#N/A</v>
      </c>
      <c r="E206" s="2" t="e">
        <f t="shared" si="22"/>
        <v>#N/A</v>
      </c>
      <c r="F206" s="2">
        <v>615342.41523145139</v>
      </c>
      <c r="G206" s="2">
        <f t="shared" si="26"/>
        <v>426582.14285714284</v>
      </c>
      <c r="H206" s="2">
        <f t="shared" si="37"/>
        <v>74621054.192035809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3789713.5714285769</v>
      </c>
      <c r="M206" s="8" t="e">
        <f t="shared" si="28"/>
        <v>#N/A</v>
      </c>
      <c r="N206" s="21" t="e">
        <f t="shared" si="15"/>
        <v>#N/A</v>
      </c>
      <c r="O206" s="2" t="e">
        <f t="shared" si="24"/>
        <v>#N/A</v>
      </c>
      <c r="P206" s="2">
        <v>668094.00545047224</v>
      </c>
      <c r="Q206" s="21">
        <f t="shared" si="39"/>
        <v>450000</v>
      </c>
      <c r="R206" s="2">
        <f t="shared" si="38"/>
        <v>78296735.919860691</v>
      </c>
      <c r="S206" s="2">
        <f t="shared" si="17"/>
        <v>426582.14285714924</v>
      </c>
      <c r="T206" s="2">
        <f t="shared" si="18"/>
        <v>23417.857142857276</v>
      </c>
      <c r="U206" s="2">
        <f t="shared" si="19"/>
        <v>450000</v>
      </c>
      <c r="V206" s="2">
        <f t="shared" si="33"/>
        <v>38788154.192035764</v>
      </c>
      <c r="W206" s="2">
        <f t="shared" si="20"/>
        <v>426582.14285714179</v>
      </c>
      <c r="X206" s="2">
        <f t="shared" si="6"/>
        <v>23417.857142858207</v>
      </c>
      <c r="Y206" s="2">
        <f t="shared" si="35"/>
        <v>39508581.727824971</v>
      </c>
      <c r="Z206" s="2" t="str">
        <f t="shared" si="8"/>
        <v>HERE</v>
      </c>
      <c r="AA206" s="2">
        <f>IF(Z206="HERE",Y206,AA205+Graph!$G$1*1000)</f>
        <v>39508581.727824971</v>
      </c>
      <c r="AB206" s="2">
        <f t="shared" si="21"/>
        <v>23417.857142858207</v>
      </c>
      <c r="AC206" s="2">
        <f t="shared" si="36"/>
        <v>38788154.192035764</v>
      </c>
      <c r="AD206" s="3">
        <f t="shared" si="10"/>
        <v>39508581.727824971</v>
      </c>
      <c r="AE206" s="2">
        <f>IF(AE204&gt;=52800000,52800000,IF(AB185=Graph!G$1*1000,AE205+Graph!G$1*1000,AC206))</f>
        <v>38788154.192035764</v>
      </c>
      <c r="AF206" s="3">
        <f t="shared" si="11"/>
        <v>38788154.192035764</v>
      </c>
      <c r="AG206" s="3">
        <f t="shared" si="27"/>
        <v>36606622.514644243</v>
      </c>
      <c r="AH206" s="3" t="e">
        <f t="shared" si="3"/>
        <v>#N/A</v>
      </c>
    </row>
    <row r="207" spans="1:34" x14ac:dyDescent="0.25">
      <c r="A207" s="1">
        <v>44383</v>
      </c>
      <c r="B207" s="2">
        <f t="shared" si="0"/>
        <v>130</v>
      </c>
      <c r="C207" s="7"/>
      <c r="D207" s="2" t="e">
        <f t="shared" si="12"/>
        <v>#N/A</v>
      </c>
      <c r="E207" s="2" t="e">
        <f t="shared" si="22"/>
        <v>#N/A</v>
      </c>
      <c r="F207" s="2">
        <v>616943.63713289797</v>
      </c>
      <c r="G207" s="2">
        <f t="shared" si="26"/>
        <v>426582.14285714284</v>
      </c>
      <c r="H207" s="2">
        <f t="shared" si="37"/>
        <v>75047636.334892958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3813131.4285714342</v>
      </c>
      <c r="M207" s="8" t="e">
        <f t="shared" si="28"/>
        <v>#N/A</v>
      </c>
      <c r="N207" s="21" t="e">
        <f t="shared" si="15"/>
        <v>#N/A</v>
      </c>
      <c r="O207" s="2" t="e">
        <f t="shared" si="24"/>
        <v>#N/A</v>
      </c>
      <c r="P207" s="2">
        <v>670008.8992035836</v>
      </c>
      <c r="Q207" s="21">
        <f t="shared" si="39"/>
        <v>450000</v>
      </c>
      <c r="R207" s="2">
        <f t="shared" si="38"/>
        <v>78746735.919860691</v>
      </c>
      <c r="S207" s="2">
        <f t="shared" si="17"/>
        <v>426582.14285714924</v>
      </c>
      <c r="T207" s="2">
        <f t="shared" si="18"/>
        <v>23417.857142857276</v>
      </c>
      <c r="U207" s="2">
        <f t="shared" si="19"/>
        <v>450000</v>
      </c>
      <c r="V207" s="2">
        <f t="shared" si="33"/>
        <v>39214736.334892906</v>
      </c>
      <c r="W207" s="2">
        <f t="shared" si="20"/>
        <v>426582.14285714179</v>
      </c>
      <c r="X207" s="2">
        <f t="shared" si="6"/>
        <v>23417.857142858207</v>
      </c>
      <c r="Y207" s="2">
        <f t="shared" si="35"/>
        <v>39531999.584967829</v>
      </c>
      <c r="Z207" s="2" t="str">
        <f t="shared" si="8"/>
        <v>HERE</v>
      </c>
      <c r="AA207" s="2">
        <f>IF(Z207="HERE",Y207,AA206+Graph!$G$1*1000)</f>
        <v>39531999.584967829</v>
      </c>
      <c r="AB207" s="2">
        <f t="shared" si="21"/>
        <v>23417.857142858207</v>
      </c>
      <c r="AC207" s="2">
        <f t="shared" si="36"/>
        <v>38788154.192035764</v>
      </c>
      <c r="AD207" s="3">
        <f t="shared" si="10"/>
        <v>39531999.584967829</v>
      </c>
      <c r="AE207" s="2">
        <f>IF(AE205&gt;=52800000,52800000,IF(AB186=Graph!G$1*1000,AE206+Graph!G$1*1000,AC207))</f>
        <v>38788154.192035764</v>
      </c>
      <c r="AF207" s="3">
        <f t="shared" si="11"/>
        <v>38788154.192035764</v>
      </c>
      <c r="AG207" s="3">
        <f t="shared" si="27"/>
        <v>36649027.693215676</v>
      </c>
      <c r="AH207" s="3" t="e">
        <f t="shared" si="3"/>
        <v>#N/A</v>
      </c>
    </row>
    <row r="208" spans="1:34" x14ac:dyDescent="0.25">
      <c r="A208" s="1">
        <v>44384</v>
      </c>
      <c r="B208" s="2">
        <f t="shared" si="0"/>
        <v>131</v>
      </c>
      <c r="C208" s="7"/>
      <c r="D208" s="2" t="e">
        <f t="shared" si="12"/>
        <v>#N/A</v>
      </c>
      <c r="E208" s="2" t="e">
        <f t="shared" si="22"/>
        <v>#N/A</v>
      </c>
      <c r="F208" s="2">
        <v>618544.85903434455</v>
      </c>
      <c r="G208" s="2">
        <f t="shared" si="26"/>
        <v>426582.14285714284</v>
      </c>
      <c r="H208" s="2">
        <f t="shared" si="37"/>
        <v>75474218.477750108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3836549.2857142915</v>
      </c>
      <c r="M208" s="8" t="e">
        <f t="shared" si="28"/>
        <v>#N/A</v>
      </c>
      <c r="N208" s="21" t="e">
        <f t="shared" si="15"/>
        <v>#N/A</v>
      </c>
      <c r="O208" s="2" t="e">
        <f t="shared" si="24"/>
        <v>#N/A</v>
      </c>
      <c r="P208" s="2">
        <v>671923.79295669496</v>
      </c>
      <c r="Q208" s="21">
        <f t="shared" si="39"/>
        <v>450000</v>
      </c>
      <c r="R208" s="2">
        <f t="shared" si="38"/>
        <v>79196735.919860691</v>
      </c>
      <c r="S208" s="2">
        <f t="shared" si="17"/>
        <v>426582.14285714924</v>
      </c>
      <c r="T208" s="2">
        <f t="shared" si="18"/>
        <v>23417.857142857276</v>
      </c>
      <c r="U208" s="2">
        <f t="shared" si="19"/>
        <v>450000</v>
      </c>
      <c r="V208" s="2">
        <f t="shared" si="33"/>
        <v>39641318.477750048</v>
      </c>
      <c r="W208" s="2">
        <f t="shared" si="20"/>
        <v>426582.14285714179</v>
      </c>
      <c r="X208" s="2">
        <f t="shared" si="6"/>
        <v>23417.857142858207</v>
      </c>
      <c r="Y208" s="2">
        <f t="shared" si="35"/>
        <v>39555417.442110687</v>
      </c>
      <c r="Z208" s="2" t="str">
        <f t="shared" si="8"/>
        <v>MEEP</v>
      </c>
      <c r="AA208" s="2">
        <f>IF(Z208="HERE",Y208,AA207+Graph!$G$1*1000)</f>
        <v>39951999.584967829</v>
      </c>
      <c r="AB208" s="2">
        <f t="shared" si="21"/>
        <v>420000</v>
      </c>
      <c r="AC208" s="2">
        <f t="shared" si="36"/>
        <v>38788154.192035764</v>
      </c>
      <c r="AD208" s="3">
        <f t="shared" si="10"/>
        <v>39951999.584967829</v>
      </c>
      <c r="AE208" s="2">
        <f>IF(AE206&gt;=52800000,52800000,IF(AB187=Graph!G$1*1000,AE207+Graph!G$1*1000,AC208))</f>
        <v>38788154.192035764</v>
      </c>
      <c r="AF208" s="3">
        <f t="shared" si="11"/>
        <v>38788154.192035764</v>
      </c>
      <c r="AG208" s="3">
        <f t="shared" si="27"/>
        <v>36691432.871787108</v>
      </c>
      <c r="AH208" s="3" t="e">
        <f t="shared" si="3"/>
        <v>#N/A</v>
      </c>
    </row>
    <row r="209" spans="1:34" x14ac:dyDescent="0.25">
      <c r="A209" s="1">
        <v>44385</v>
      </c>
      <c r="B209" s="2">
        <f t="shared" si="0"/>
        <v>132</v>
      </c>
      <c r="C209" s="7"/>
      <c r="D209" s="2" t="e">
        <f t="shared" si="12"/>
        <v>#N/A</v>
      </c>
      <c r="E209" s="2" t="e">
        <f t="shared" si="22"/>
        <v>#N/A</v>
      </c>
      <c r="F209" s="2">
        <v>620146.08093579113</v>
      </c>
      <c r="G209" s="2">
        <f t="shared" si="26"/>
        <v>426582.14285714284</v>
      </c>
      <c r="H209" s="2">
        <f t="shared" si="37"/>
        <v>75900800.620607257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3859967.1428571488</v>
      </c>
      <c r="M209" s="8" t="e">
        <f t="shared" si="28"/>
        <v>#N/A</v>
      </c>
      <c r="N209" s="21" t="e">
        <f t="shared" si="15"/>
        <v>#N/A</v>
      </c>
      <c r="O209" s="2" t="e">
        <f t="shared" si="24"/>
        <v>#N/A</v>
      </c>
      <c r="P209" s="2">
        <v>673838.68670980632</v>
      </c>
      <c r="Q209" s="21">
        <f t="shared" si="39"/>
        <v>450000</v>
      </c>
      <c r="R209" s="2">
        <f t="shared" si="38"/>
        <v>79646735.919860691</v>
      </c>
      <c r="S209" s="2">
        <f t="shared" si="17"/>
        <v>426582.14285714924</v>
      </c>
      <c r="T209" s="2">
        <f t="shared" si="18"/>
        <v>23417.857142857276</v>
      </c>
      <c r="U209" s="2">
        <f t="shared" si="19"/>
        <v>450000</v>
      </c>
      <c r="V209" s="2">
        <f t="shared" si="33"/>
        <v>40067900.62060719</v>
      </c>
      <c r="W209" s="2">
        <f t="shared" si="20"/>
        <v>426582.14285714179</v>
      </c>
      <c r="X209" s="2">
        <f t="shared" si="6"/>
        <v>23417.857142858207</v>
      </c>
      <c r="Y209" s="2">
        <f t="shared" si="35"/>
        <v>39578835.299253546</v>
      </c>
      <c r="Z209" s="2" t="str">
        <f t="shared" si="8"/>
        <v>MEEP</v>
      </c>
      <c r="AA209" s="2">
        <f>IF(Z209="HERE",Y209,AA208+Graph!$G$1*1000)</f>
        <v>40371999.584967829</v>
      </c>
      <c r="AB209" s="2">
        <f t="shared" si="21"/>
        <v>420000</v>
      </c>
      <c r="AC209" s="2">
        <f t="shared" si="36"/>
        <v>38788154.192035764</v>
      </c>
      <c r="AD209" s="3">
        <f t="shared" si="10"/>
        <v>40371999.584967829</v>
      </c>
      <c r="AE209" s="2">
        <f>IF(AE207&gt;=52800000,52800000,IF(AB188=Graph!G$1*1000,AE208+Graph!G$1*1000,AC209))</f>
        <v>38788154.192035764</v>
      </c>
      <c r="AF209" s="3">
        <f t="shared" si="11"/>
        <v>38788154.192035764</v>
      </c>
      <c r="AG209" s="3">
        <f t="shared" si="27"/>
        <v>36733838.050358534</v>
      </c>
      <c r="AH209" s="3" t="e">
        <f t="shared" si="3"/>
        <v>#N/A</v>
      </c>
    </row>
    <row r="210" spans="1:34" x14ac:dyDescent="0.25">
      <c r="A210" s="1">
        <v>44386</v>
      </c>
      <c r="B210" s="2">
        <f t="shared" si="0"/>
        <v>133</v>
      </c>
      <c r="C210" s="7"/>
      <c r="D210" s="2" t="e">
        <f t="shared" si="12"/>
        <v>#N/A</v>
      </c>
      <c r="E210" s="2" t="e">
        <f t="shared" si="22"/>
        <v>#N/A</v>
      </c>
      <c r="F210" s="2">
        <v>621747.30283722281</v>
      </c>
      <c r="G210" s="2">
        <f t="shared" si="26"/>
        <v>426582.14285714284</v>
      </c>
      <c r="H210" s="2">
        <f t="shared" si="37"/>
        <v>76327382.763464406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3883385.0000000061</v>
      </c>
      <c r="M210" s="8" t="e">
        <f t="shared" si="28"/>
        <v>#N/A</v>
      </c>
      <c r="N210" s="21" t="e">
        <f t="shared" si="15"/>
        <v>#N/A</v>
      </c>
      <c r="O210" s="2" t="e">
        <f t="shared" si="24"/>
        <v>#N/A</v>
      </c>
      <c r="P210" s="2">
        <v>675753.58046291769</v>
      </c>
      <c r="Q210" s="21">
        <f t="shared" si="39"/>
        <v>450000</v>
      </c>
      <c r="R210" s="2">
        <f t="shared" si="38"/>
        <v>80096735.919860691</v>
      </c>
      <c r="S210" s="2">
        <f t="shared" si="17"/>
        <v>426582.14285714924</v>
      </c>
      <c r="T210" s="2">
        <f t="shared" si="18"/>
        <v>23417.857142857276</v>
      </c>
      <c r="U210" s="2">
        <f t="shared" si="19"/>
        <v>450000</v>
      </c>
      <c r="V210" s="2">
        <f t="shared" si="33"/>
        <v>40494482.763464332</v>
      </c>
      <c r="W210" s="2">
        <f t="shared" si="20"/>
        <v>426582.14285714179</v>
      </c>
      <c r="X210" s="2">
        <f t="shared" si="6"/>
        <v>23417.857142858207</v>
      </c>
      <c r="Y210" s="2">
        <f t="shared" si="35"/>
        <v>39602253.156396404</v>
      </c>
      <c r="Z210" s="2" t="str">
        <f t="shared" si="8"/>
        <v>MEEP</v>
      </c>
      <c r="AA210" s="2">
        <f>IF(Z210="HERE",Y210,AA209+Graph!$G$1*1000)</f>
        <v>40791999.584967829</v>
      </c>
      <c r="AB210" s="2">
        <f t="shared" si="21"/>
        <v>420000</v>
      </c>
      <c r="AC210" s="2">
        <f t="shared" si="36"/>
        <v>38788154.192035764</v>
      </c>
      <c r="AD210" s="3">
        <f t="shared" si="10"/>
        <v>40791999.584967829</v>
      </c>
      <c r="AE210" s="2">
        <f>IF(AE208&gt;=52800000,52800000,IF(AB189=Graph!G$1*1000,AE209+Graph!G$1*1000,AC210))</f>
        <v>38788154.192035764</v>
      </c>
      <c r="AF210" s="3">
        <f t="shared" si="11"/>
        <v>38788154.192035764</v>
      </c>
      <c r="AG210" s="3">
        <f t="shared" si="27"/>
        <v>36776243.228929959</v>
      </c>
      <c r="AH210" s="3" t="e">
        <f t="shared" si="3"/>
        <v>#N/A</v>
      </c>
    </row>
    <row r="211" spans="1:34" x14ac:dyDescent="0.25">
      <c r="A211" s="1">
        <v>44387</v>
      </c>
      <c r="B211" s="2">
        <f t="shared" si="0"/>
        <v>134</v>
      </c>
      <c r="C211" s="7"/>
      <c r="D211" s="2" t="e">
        <f t="shared" si="12"/>
        <v>#N/A</v>
      </c>
      <c r="E211" s="2" t="e">
        <f t="shared" si="22"/>
        <v>#N/A</v>
      </c>
      <c r="F211" s="2">
        <v>623348.5247386694</v>
      </c>
      <c r="G211" s="2">
        <f t="shared" si="26"/>
        <v>426582.14285714284</v>
      </c>
      <c r="H211" s="2">
        <f t="shared" si="37"/>
        <v>76753964.906321555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3906802.8571428633</v>
      </c>
      <c r="M211" s="8" t="e">
        <f t="shared" si="28"/>
        <v>#N/A</v>
      </c>
      <c r="N211" s="21" t="e">
        <f t="shared" si="15"/>
        <v>#N/A</v>
      </c>
      <c r="O211" s="2" t="e">
        <f t="shared" si="24"/>
        <v>#N/A</v>
      </c>
      <c r="P211" s="2">
        <v>677668.47421602905</v>
      </c>
      <c r="Q211" s="21">
        <f t="shared" si="39"/>
        <v>450000</v>
      </c>
      <c r="R211" s="2">
        <f t="shared" si="38"/>
        <v>80546735.919860691</v>
      </c>
      <c r="S211" s="2">
        <f t="shared" si="17"/>
        <v>426582.14285714924</v>
      </c>
      <c r="T211" s="2">
        <f t="shared" si="18"/>
        <v>23417.857142857276</v>
      </c>
      <c r="U211" s="2">
        <f t="shared" si="19"/>
        <v>450000</v>
      </c>
      <c r="V211" s="2">
        <f t="shared" si="33"/>
        <v>40921064.906321473</v>
      </c>
      <c r="W211" s="2">
        <f t="shared" si="20"/>
        <v>426582.14285714179</v>
      </c>
      <c r="X211" s="2">
        <f t="shared" si="6"/>
        <v>23417.857142858207</v>
      </c>
      <c r="Y211" s="2">
        <f t="shared" si="35"/>
        <v>39625671.013539262</v>
      </c>
      <c r="Z211" s="2" t="str">
        <f t="shared" si="8"/>
        <v>MEEP</v>
      </c>
      <c r="AA211" s="2">
        <f>IF(Z211="HERE",Y211,AA210+Graph!$G$1*1000)</f>
        <v>41211999.584967829</v>
      </c>
      <c r="AB211" s="2">
        <f t="shared" si="21"/>
        <v>420000</v>
      </c>
      <c r="AC211" s="2">
        <f t="shared" si="36"/>
        <v>38788154.192035764</v>
      </c>
      <c r="AD211" s="3">
        <f t="shared" si="10"/>
        <v>41211999.584967829</v>
      </c>
      <c r="AE211" s="2">
        <f>IF(AE209&gt;=52800000,52800000,IF(AB190=Graph!G$1*1000,AE210+Graph!G$1*1000,AC211))</f>
        <v>38788154.192035764</v>
      </c>
      <c r="AF211" s="3">
        <f t="shared" si="11"/>
        <v>38788154.192035764</v>
      </c>
      <c r="AG211" s="3">
        <f t="shared" si="27"/>
        <v>36818648.407501392</v>
      </c>
      <c r="AH211" s="3" t="e">
        <f t="shared" si="3"/>
        <v>#N/A</v>
      </c>
    </row>
    <row r="212" spans="1:34" x14ac:dyDescent="0.25">
      <c r="A212" s="1">
        <v>44388</v>
      </c>
      <c r="B212" s="2">
        <f t="shared" si="0"/>
        <v>135</v>
      </c>
      <c r="C212" s="7"/>
      <c r="D212" s="2" t="e">
        <f t="shared" si="12"/>
        <v>#N/A</v>
      </c>
      <c r="E212" s="2" t="e">
        <f t="shared" si="22"/>
        <v>#N/A</v>
      </c>
      <c r="F212" s="2">
        <v>624949.74664011598</v>
      </c>
      <c r="G212" s="2">
        <f t="shared" si="26"/>
        <v>426582.14285714284</v>
      </c>
      <c r="H212" s="2">
        <f t="shared" si="37"/>
        <v>77180547.049178705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3930220.7142857206</v>
      </c>
      <c r="M212" s="8" t="e">
        <f t="shared" si="28"/>
        <v>#N/A</v>
      </c>
      <c r="N212" s="21" t="e">
        <f t="shared" si="15"/>
        <v>#N/A</v>
      </c>
      <c r="O212" s="2" t="e">
        <f t="shared" si="24"/>
        <v>#N/A</v>
      </c>
      <c r="P212" s="2">
        <v>679583.36796914041</v>
      </c>
      <c r="Q212" s="21">
        <f t="shared" si="39"/>
        <v>450000</v>
      </c>
      <c r="R212" s="2">
        <f t="shared" si="38"/>
        <v>80996735.919860691</v>
      </c>
      <c r="S212" s="2">
        <f t="shared" si="17"/>
        <v>426582.14285714924</v>
      </c>
      <c r="T212" s="2">
        <f t="shared" si="18"/>
        <v>23417.857142857276</v>
      </c>
      <c r="U212" s="2">
        <f t="shared" si="19"/>
        <v>450000</v>
      </c>
      <c r="V212" s="2">
        <f t="shared" si="33"/>
        <v>41347647.049178615</v>
      </c>
      <c r="W212" s="2">
        <f t="shared" si="20"/>
        <v>426582.14285714179</v>
      </c>
      <c r="X212" s="2">
        <f t="shared" si="6"/>
        <v>23417.857142858207</v>
      </c>
      <c r="Y212" s="2">
        <f t="shared" si="35"/>
        <v>39649088.87068212</v>
      </c>
      <c r="Z212" s="2" t="str">
        <f t="shared" si="8"/>
        <v>MEEP</v>
      </c>
      <c r="AA212" s="2">
        <f>IF(Z212="HERE",Y212,AA211+Graph!$G$1*1000)</f>
        <v>41631999.584967829</v>
      </c>
      <c r="AB212" s="2">
        <f t="shared" si="21"/>
        <v>420000</v>
      </c>
      <c r="AC212" s="2">
        <f t="shared" si="36"/>
        <v>38788154.192035764</v>
      </c>
      <c r="AD212" s="3">
        <f t="shared" si="10"/>
        <v>41631999.584967829</v>
      </c>
      <c r="AE212" s="2">
        <f>IF(AE210&gt;=52800000,52800000,IF(AB191=Graph!G$1*1000,AE211+Graph!G$1*1000,AC212))</f>
        <v>38788154.192035764</v>
      </c>
      <c r="AF212" s="3">
        <f t="shared" si="11"/>
        <v>38788154.192035764</v>
      </c>
      <c r="AG212" s="3">
        <f t="shared" si="27"/>
        <v>36861053.586072817</v>
      </c>
      <c r="AH212" s="3" t="e">
        <f t="shared" si="3"/>
        <v>#N/A</v>
      </c>
    </row>
    <row r="213" spans="1:34" x14ac:dyDescent="0.25">
      <c r="A213" s="1">
        <v>44389</v>
      </c>
      <c r="B213" s="2">
        <f t="shared" si="0"/>
        <v>136</v>
      </c>
      <c r="C213" s="7"/>
      <c r="D213" s="2" t="e">
        <f t="shared" si="12"/>
        <v>#N/A</v>
      </c>
      <c r="E213" s="2" t="e">
        <f t="shared" si="22"/>
        <v>#N/A</v>
      </c>
      <c r="F213" s="2">
        <v>626550.96854156256</v>
      </c>
      <c r="G213" s="2">
        <f t="shared" si="26"/>
        <v>426582.14285714284</v>
      </c>
      <c r="H213" s="2">
        <f t="shared" si="37"/>
        <v>77607129.192035854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3953638.5714285779</v>
      </c>
      <c r="M213" s="8" t="e">
        <f t="shared" si="28"/>
        <v>#N/A</v>
      </c>
      <c r="N213" s="21" t="e">
        <f t="shared" si="15"/>
        <v>#N/A</v>
      </c>
      <c r="O213" s="2" t="e">
        <f t="shared" si="24"/>
        <v>#N/A</v>
      </c>
      <c r="P213" s="2">
        <v>681498.26172225177</v>
      </c>
      <c r="Q213" s="21">
        <f t="shared" si="39"/>
        <v>450000</v>
      </c>
      <c r="R213" s="2">
        <f t="shared" si="38"/>
        <v>81446735.919860691</v>
      </c>
      <c r="S213" s="2">
        <f t="shared" si="17"/>
        <v>426582.14285714924</v>
      </c>
      <c r="T213" s="2">
        <f t="shared" si="18"/>
        <v>23417.857142857276</v>
      </c>
      <c r="U213" s="2">
        <f t="shared" si="19"/>
        <v>450000</v>
      </c>
      <c r="V213" s="2">
        <f t="shared" si="33"/>
        <v>41774229.192035757</v>
      </c>
      <c r="W213" s="2">
        <f t="shared" si="20"/>
        <v>426582.14285714179</v>
      </c>
      <c r="X213" s="2">
        <f t="shared" si="6"/>
        <v>23417.857142858207</v>
      </c>
      <c r="Y213" s="2">
        <f t="shared" si="35"/>
        <v>39672506.727824979</v>
      </c>
      <c r="Z213" s="2" t="str">
        <f t="shared" si="8"/>
        <v>MEEP</v>
      </c>
      <c r="AA213" s="2">
        <f>IF(Z213="HERE",Y213,AA212+Graph!$G$1*1000)</f>
        <v>42051999.584967829</v>
      </c>
      <c r="AB213" s="2">
        <f t="shared" si="21"/>
        <v>420000</v>
      </c>
      <c r="AC213" s="2">
        <f t="shared" si="36"/>
        <v>38788154.192035764</v>
      </c>
      <c r="AD213" s="3">
        <f t="shared" si="10"/>
        <v>42051999.584967829</v>
      </c>
      <c r="AE213" s="2">
        <f>IF(AE211&gt;=52800000,52800000,IF(AB192=Graph!G$1*1000,AE212+Graph!G$1*1000,AC213))</f>
        <v>38788154.192035764</v>
      </c>
      <c r="AF213" s="3">
        <f t="shared" si="11"/>
        <v>38788154.192035764</v>
      </c>
      <c r="AG213" s="3">
        <f t="shared" si="27"/>
        <v>36903458.76464425</v>
      </c>
      <c r="AH213" s="3" t="e">
        <f t="shared" si="3"/>
        <v>#N/A</v>
      </c>
    </row>
    <row r="214" spans="1:34" x14ac:dyDescent="0.25">
      <c r="A214" s="1">
        <v>44390</v>
      </c>
      <c r="B214" s="2">
        <f t="shared" si="0"/>
        <v>137</v>
      </c>
      <c r="C214" s="7"/>
      <c r="D214" s="2" t="e">
        <f t="shared" si="12"/>
        <v>#N/A</v>
      </c>
      <c r="E214" s="2" t="e">
        <f t="shared" si="22"/>
        <v>#N/A</v>
      </c>
      <c r="F214" s="2">
        <v>628152.19044300914</v>
      </c>
      <c r="G214" s="2">
        <f t="shared" si="26"/>
        <v>426582.14285714284</v>
      </c>
      <c r="H214" s="2">
        <f t="shared" si="37"/>
        <v>78033711.334893003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3977056.4285714352</v>
      </c>
      <c r="M214" s="8" t="e">
        <f t="shared" si="28"/>
        <v>#N/A</v>
      </c>
      <c r="N214" s="21" t="e">
        <f t="shared" si="15"/>
        <v>#N/A</v>
      </c>
      <c r="O214" s="2" t="e">
        <f t="shared" si="24"/>
        <v>#N/A</v>
      </c>
      <c r="P214" s="2">
        <v>683413.15547536314</v>
      </c>
      <c r="Q214" s="21">
        <f t="shared" si="39"/>
        <v>450000</v>
      </c>
      <c r="R214" s="2">
        <f t="shared" si="38"/>
        <v>81896735.919860691</v>
      </c>
      <c r="S214" s="2">
        <f t="shared" si="17"/>
        <v>426582.14285714924</v>
      </c>
      <c r="T214" s="2">
        <f t="shared" si="18"/>
        <v>23417.857142857276</v>
      </c>
      <c r="U214" s="2">
        <f t="shared" si="19"/>
        <v>450000</v>
      </c>
      <c r="V214" s="2">
        <f t="shared" si="33"/>
        <v>42200811.334892899</v>
      </c>
      <c r="W214" s="2">
        <f t="shared" si="20"/>
        <v>426582.14285714179</v>
      </c>
      <c r="X214" s="2">
        <f t="shared" si="6"/>
        <v>23417.857142858207</v>
      </c>
      <c r="Y214" s="2">
        <f t="shared" si="35"/>
        <v>39695924.584967837</v>
      </c>
      <c r="Z214" s="2" t="str">
        <f t="shared" si="8"/>
        <v>MEEP</v>
      </c>
      <c r="AA214" s="2">
        <f>IF(Z214="HERE",Y214,AA213+Graph!$G$1*1000)</f>
        <v>42471999.584967829</v>
      </c>
      <c r="AB214" s="2">
        <f t="shared" si="21"/>
        <v>420000</v>
      </c>
      <c r="AC214" s="2">
        <f t="shared" si="36"/>
        <v>38788154.192035764</v>
      </c>
      <c r="AD214" s="3">
        <f t="shared" si="10"/>
        <v>42471999.584967829</v>
      </c>
      <c r="AE214" s="2">
        <f>IF(AE212&gt;=52800000,52800000,IF(AB193=Graph!G$1*1000,AE213+Graph!G$1*1000,AC214))</f>
        <v>38788154.192035764</v>
      </c>
      <c r="AF214" s="3">
        <f t="shared" si="11"/>
        <v>38788154.192035764</v>
      </c>
      <c r="AG214" s="3">
        <f t="shared" si="27"/>
        <v>36945863.943215683</v>
      </c>
      <c r="AH214" s="3" t="e">
        <f t="shared" si="3"/>
        <v>#N/A</v>
      </c>
    </row>
    <row r="215" spans="1:34" x14ac:dyDescent="0.25">
      <c r="A215" s="1">
        <v>44391</v>
      </c>
      <c r="B215" s="2">
        <f t="shared" si="0"/>
        <v>138</v>
      </c>
      <c r="C215" s="7"/>
      <c r="D215" s="2" t="e">
        <f t="shared" si="12"/>
        <v>#N/A</v>
      </c>
      <c r="E215" s="2" t="e">
        <f t="shared" si="22"/>
        <v>#N/A</v>
      </c>
      <c r="F215" s="2">
        <v>629753.41234444082</v>
      </c>
      <c r="G215" s="2">
        <f t="shared" si="26"/>
        <v>426582.14285714284</v>
      </c>
      <c r="H215" s="2">
        <f t="shared" si="37"/>
        <v>78460293.477750152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4000474.2857142924</v>
      </c>
      <c r="M215" s="8" t="e">
        <f t="shared" si="28"/>
        <v>#N/A</v>
      </c>
      <c r="N215" s="21" t="e">
        <f t="shared" si="15"/>
        <v>#N/A</v>
      </c>
      <c r="O215" s="2" t="e">
        <f t="shared" si="24"/>
        <v>#N/A</v>
      </c>
      <c r="P215" s="2">
        <v>685328.0492284745</v>
      </c>
      <c r="Q215" s="21">
        <f t="shared" si="39"/>
        <v>450000</v>
      </c>
      <c r="R215" s="2">
        <f t="shared" si="38"/>
        <v>82346735.919860691</v>
      </c>
      <c r="S215" s="2">
        <f t="shared" si="17"/>
        <v>426582.14285714924</v>
      </c>
      <c r="T215" s="2">
        <f t="shared" si="18"/>
        <v>23417.857142857276</v>
      </c>
      <c r="U215" s="2">
        <f t="shared" si="19"/>
        <v>450000</v>
      </c>
      <c r="V215" s="2">
        <f t="shared" si="33"/>
        <v>42627393.477750041</v>
      </c>
      <c r="W215" s="2">
        <f t="shared" si="20"/>
        <v>426582.14285714179</v>
      </c>
      <c r="X215" s="2">
        <f t="shared" si="6"/>
        <v>23417.857142858207</v>
      </c>
      <c r="Y215" s="2">
        <f t="shared" si="35"/>
        <v>39719342.442110695</v>
      </c>
      <c r="Z215" s="2" t="str">
        <f t="shared" si="8"/>
        <v>MEEP</v>
      </c>
      <c r="AA215" s="2">
        <f>IF(Z215="HERE",Y215,AA214+Graph!$G$1*1000)</f>
        <v>42891999.584967829</v>
      </c>
      <c r="AB215" s="2">
        <f t="shared" si="21"/>
        <v>420000</v>
      </c>
      <c r="AC215" s="2">
        <f t="shared" si="36"/>
        <v>38788154.192035764</v>
      </c>
      <c r="AD215" s="3">
        <f t="shared" si="10"/>
        <v>42891999.584967829</v>
      </c>
      <c r="AE215" s="2">
        <f>IF(AE213&gt;=52800000,52800000,IF(AB194=Graph!G$1*1000,AE214+Graph!G$1*1000,AC215))</f>
        <v>38788154.192035764</v>
      </c>
      <c r="AF215" s="3">
        <f t="shared" si="11"/>
        <v>38788154.192035764</v>
      </c>
      <c r="AG215" s="3">
        <f t="shared" si="27"/>
        <v>36988269.121787116</v>
      </c>
      <c r="AH215" s="3" t="e">
        <f t="shared" si="3"/>
        <v>#N/A</v>
      </c>
    </row>
    <row r="216" spans="1:34" x14ac:dyDescent="0.25">
      <c r="A216" s="1">
        <v>44392</v>
      </c>
      <c r="B216" s="2">
        <f t="shared" si="0"/>
        <v>139</v>
      </c>
      <c r="C216" s="7"/>
      <c r="D216" s="2" t="e">
        <f t="shared" si="12"/>
        <v>#N/A</v>
      </c>
      <c r="E216" s="2" t="e">
        <f t="shared" si="22"/>
        <v>#N/A</v>
      </c>
      <c r="F216" s="2">
        <v>631354.6342458874</v>
      </c>
      <c r="G216" s="2">
        <f t="shared" si="26"/>
        <v>426582.14285714284</v>
      </c>
      <c r="H216" s="2">
        <f t="shared" si="37"/>
        <v>78886875.620607302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4023892.1428571497</v>
      </c>
      <c r="M216" s="8" t="e">
        <f t="shared" si="28"/>
        <v>#N/A</v>
      </c>
      <c r="N216" s="21" t="e">
        <f t="shared" si="15"/>
        <v>#N/A</v>
      </c>
      <c r="O216" s="2" t="e">
        <f t="shared" si="24"/>
        <v>#N/A</v>
      </c>
      <c r="P216" s="2">
        <v>687242.94298158586</v>
      </c>
      <c r="Q216" s="21">
        <f t="shared" si="39"/>
        <v>450000</v>
      </c>
      <c r="R216" s="2">
        <f t="shared" si="38"/>
        <v>82796735.919860691</v>
      </c>
      <c r="S216" s="2">
        <f t="shared" si="17"/>
        <v>426582.14285714924</v>
      </c>
      <c r="T216" s="2">
        <f t="shared" si="18"/>
        <v>23417.857142857276</v>
      </c>
      <c r="U216" s="2">
        <f t="shared" si="19"/>
        <v>450000</v>
      </c>
      <c r="V216" s="2">
        <f t="shared" si="33"/>
        <v>43053975.620607182</v>
      </c>
      <c r="W216" s="2">
        <f t="shared" si="20"/>
        <v>426582.14285714179</v>
      </c>
      <c r="X216" s="2">
        <f t="shared" si="6"/>
        <v>23417.857142858207</v>
      </c>
      <c r="Y216" s="2">
        <f t="shared" si="35"/>
        <v>39742760.299253553</v>
      </c>
      <c r="Z216" s="2" t="str">
        <f t="shared" si="8"/>
        <v>MEEP</v>
      </c>
      <c r="AA216" s="2">
        <f>IF(Z216="HERE",Y216,AA215+Graph!$G$1*1000)</f>
        <v>43311999.584967829</v>
      </c>
      <c r="AB216" s="2">
        <f t="shared" si="21"/>
        <v>420000</v>
      </c>
      <c r="AC216" s="2">
        <f t="shared" si="36"/>
        <v>38788154.192035764</v>
      </c>
      <c r="AD216" s="3">
        <f t="shared" si="10"/>
        <v>43311999.584967829</v>
      </c>
      <c r="AE216" s="2">
        <f>IF(AE214&gt;=52800000,52800000,IF(AB195=Graph!G$1*1000,AE215+Graph!G$1*1000,AC216))</f>
        <v>38788154.192035764</v>
      </c>
      <c r="AF216" s="3">
        <f t="shared" si="11"/>
        <v>38788154.192035764</v>
      </c>
      <c r="AG216" s="3">
        <f t="shared" si="27"/>
        <v>37030674.300358534</v>
      </c>
      <c r="AH216" s="3" t="e">
        <f t="shared" si="3"/>
        <v>#N/A</v>
      </c>
    </row>
    <row r="217" spans="1:34" x14ac:dyDescent="0.25">
      <c r="A217" s="1">
        <v>44393</v>
      </c>
      <c r="B217" s="2">
        <f t="shared" si="0"/>
        <v>140</v>
      </c>
      <c r="C217" s="7"/>
      <c r="D217" s="2" t="e">
        <f t="shared" si="12"/>
        <v>#N/A</v>
      </c>
      <c r="E217" s="2" t="e">
        <f t="shared" si="22"/>
        <v>#N/A</v>
      </c>
      <c r="F217" s="2">
        <v>632955.85614733398</v>
      </c>
      <c r="G217" s="2">
        <f t="shared" si="26"/>
        <v>426582.14285714284</v>
      </c>
      <c r="H217" s="2">
        <f t="shared" si="37"/>
        <v>79313457.763464451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4047310.000000007</v>
      </c>
      <c r="M217" s="8" t="e">
        <f t="shared" si="28"/>
        <v>#N/A</v>
      </c>
      <c r="N217" s="21" t="e">
        <f t="shared" si="15"/>
        <v>#N/A</v>
      </c>
      <c r="O217" s="2" t="e">
        <f t="shared" si="24"/>
        <v>#N/A</v>
      </c>
      <c r="P217" s="2">
        <v>689157.83673469722</v>
      </c>
      <c r="Q217" s="21">
        <f t="shared" si="39"/>
        <v>450000</v>
      </c>
      <c r="R217" s="2">
        <f t="shared" si="38"/>
        <v>83246735.919860691</v>
      </c>
      <c r="S217" s="2">
        <f t="shared" si="17"/>
        <v>426582.14285714924</v>
      </c>
      <c r="T217" s="2">
        <f t="shared" si="18"/>
        <v>23417.857142857276</v>
      </c>
      <c r="U217" s="2">
        <f t="shared" si="19"/>
        <v>450000</v>
      </c>
      <c r="V217" s="2">
        <f t="shared" si="33"/>
        <v>43480557.763464324</v>
      </c>
      <c r="W217" s="2">
        <f t="shared" si="20"/>
        <v>426582.14285714179</v>
      </c>
      <c r="X217" s="2">
        <f t="shared" si="6"/>
        <v>23417.857142858207</v>
      </c>
      <c r="Y217" s="2">
        <f t="shared" si="35"/>
        <v>39766178.156396411</v>
      </c>
      <c r="Z217" s="2" t="str">
        <f t="shared" si="8"/>
        <v>MEEP</v>
      </c>
      <c r="AA217" s="2">
        <f>IF(Z217="HERE",Y217,AA216+Graph!$G$1*1000)</f>
        <v>43731999.584967829</v>
      </c>
      <c r="AB217" s="2">
        <f t="shared" si="21"/>
        <v>420000</v>
      </c>
      <c r="AC217" s="2">
        <f t="shared" si="36"/>
        <v>38788154.192035764</v>
      </c>
      <c r="AD217" s="3">
        <f t="shared" si="10"/>
        <v>43731999.584967829</v>
      </c>
      <c r="AE217" s="2">
        <f>IF(AE215&gt;=52800000,52800000,IF(AB196=Graph!G$1*1000,AE216+Graph!G$1*1000,AC217))</f>
        <v>38788154.192035764</v>
      </c>
      <c r="AF217" s="3">
        <f t="shared" si="11"/>
        <v>38788154.192035764</v>
      </c>
      <c r="AG217" s="3">
        <f t="shared" si="27"/>
        <v>37073079.478929967</v>
      </c>
      <c r="AH217" s="3" t="e">
        <f t="shared" si="3"/>
        <v>#N/A</v>
      </c>
    </row>
    <row r="218" spans="1:34" x14ac:dyDescent="0.25">
      <c r="A218" s="1">
        <v>44394</v>
      </c>
      <c r="B218" s="2">
        <f t="shared" si="0"/>
        <v>141</v>
      </c>
      <c r="C218" s="7"/>
      <c r="D218" s="2" t="e">
        <f t="shared" si="12"/>
        <v>#N/A</v>
      </c>
      <c r="E218" s="2" t="e">
        <f t="shared" si="22"/>
        <v>#N/A</v>
      </c>
      <c r="F218" s="2">
        <v>634557.07804878056</v>
      </c>
      <c r="G218" s="2">
        <f t="shared" si="26"/>
        <v>426582.14285714284</v>
      </c>
      <c r="H218" s="2">
        <f t="shared" si="37"/>
        <v>79740039.9063216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4070727.8571428643</v>
      </c>
      <c r="M218" s="8" t="e">
        <f t="shared" si="28"/>
        <v>#N/A</v>
      </c>
      <c r="N218" s="21" t="e">
        <f t="shared" si="15"/>
        <v>#N/A</v>
      </c>
      <c r="O218" s="2" t="e">
        <f t="shared" si="24"/>
        <v>#N/A</v>
      </c>
      <c r="P218" s="2">
        <v>691072.73048780859</v>
      </c>
      <c r="Q218" s="21">
        <f t="shared" si="39"/>
        <v>450000</v>
      </c>
      <c r="R218" s="2">
        <f t="shared" si="38"/>
        <v>83696735.919860691</v>
      </c>
      <c r="S218" s="2">
        <f t="shared" si="17"/>
        <v>426582.14285714924</v>
      </c>
      <c r="T218" s="2">
        <f t="shared" si="18"/>
        <v>23417.857142857276</v>
      </c>
      <c r="U218" s="2">
        <f t="shared" si="19"/>
        <v>450000</v>
      </c>
      <c r="V218" s="2">
        <f t="shared" si="33"/>
        <v>43907139.906321466</v>
      </c>
      <c r="W218" s="2">
        <f t="shared" si="20"/>
        <v>426582.14285714179</v>
      </c>
      <c r="X218" s="2">
        <f t="shared" si="6"/>
        <v>23417.857142858207</v>
      </c>
      <c r="Y218" s="2">
        <f t="shared" si="35"/>
        <v>39789596.01353927</v>
      </c>
      <c r="Z218" s="2" t="str">
        <f t="shared" si="8"/>
        <v>MEEP</v>
      </c>
      <c r="AA218" s="2">
        <f>IF(Z218="HERE",Y218,AA217+Graph!$G$1*1000)</f>
        <v>44151999.584967829</v>
      </c>
      <c r="AB218" s="2">
        <f t="shared" si="21"/>
        <v>420000</v>
      </c>
      <c r="AC218" s="2">
        <f t="shared" si="36"/>
        <v>38788154.192035764</v>
      </c>
      <c r="AD218" s="3">
        <f t="shared" si="10"/>
        <v>44151999.584967829</v>
      </c>
      <c r="AE218" s="2">
        <f>IF(AE216&gt;=52800000,52800000,IF(AB197=Graph!G$1*1000,AE217+Graph!G$1*1000,AC218))</f>
        <v>38788154.192035764</v>
      </c>
      <c r="AF218" s="3">
        <f t="shared" si="11"/>
        <v>38788154.192035764</v>
      </c>
      <c r="AG218" s="3">
        <f t="shared" si="27"/>
        <v>37115484.6575014</v>
      </c>
      <c r="AH218" s="3" t="e">
        <f t="shared" si="3"/>
        <v>#N/A</v>
      </c>
    </row>
    <row r="219" spans="1:34" x14ac:dyDescent="0.25">
      <c r="A219" s="1">
        <v>44395</v>
      </c>
      <c r="B219" s="2">
        <f t="shared" si="0"/>
        <v>142</v>
      </c>
      <c r="C219" s="7"/>
      <c r="D219" s="2" t="e">
        <f t="shared" si="12"/>
        <v>#N/A</v>
      </c>
      <c r="E219" s="2" t="e">
        <f t="shared" si="22"/>
        <v>#N/A</v>
      </c>
      <c r="F219" s="2">
        <v>636158.29995022714</v>
      </c>
      <c r="G219" s="2">
        <f t="shared" si="26"/>
        <v>426582.14285714284</v>
      </c>
      <c r="H219" s="2">
        <f t="shared" si="37"/>
        <v>80166622.049178749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4094145.7142857215</v>
      </c>
      <c r="M219" s="8" t="e">
        <f t="shared" si="28"/>
        <v>#N/A</v>
      </c>
      <c r="N219" s="21" t="e">
        <f t="shared" si="15"/>
        <v>#N/A</v>
      </c>
      <c r="O219" s="2" t="e">
        <f t="shared" si="24"/>
        <v>#N/A</v>
      </c>
      <c r="P219" s="2">
        <v>692987.62424091995</v>
      </c>
      <c r="Q219" s="21">
        <f t="shared" si="39"/>
        <v>450000</v>
      </c>
      <c r="R219" s="2">
        <f t="shared" si="38"/>
        <v>84146735.919860691</v>
      </c>
      <c r="S219" s="2">
        <f t="shared" si="17"/>
        <v>426582.14285714924</v>
      </c>
      <c r="T219" s="2">
        <f t="shared" si="18"/>
        <v>23417.857142857276</v>
      </c>
      <c r="U219" s="2">
        <f t="shared" si="19"/>
        <v>450000</v>
      </c>
      <c r="V219" s="2">
        <f t="shared" si="33"/>
        <v>44333722.049178608</v>
      </c>
      <c r="W219" s="2">
        <f t="shared" si="20"/>
        <v>426582.14285714179</v>
      </c>
      <c r="X219" s="2">
        <f t="shared" si="6"/>
        <v>23417.857142858207</v>
      </c>
      <c r="Y219" s="2">
        <f t="shared" si="35"/>
        <v>39813013.870682128</v>
      </c>
      <c r="Z219" s="2" t="str">
        <f t="shared" si="8"/>
        <v>MEEP</v>
      </c>
      <c r="AA219" s="2">
        <f>IF(Z219="HERE",Y219,AA218+Graph!$G$1*1000)</f>
        <v>44571999.584967829</v>
      </c>
      <c r="AB219" s="2">
        <f t="shared" si="21"/>
        <v>420000</v>
      </c>
      <c r="AC219" s="2">
        <f t="shared" si="36"/>
        <v>38788154.192035764</v>
      </c>
      <c r="AD219" s="3">
        <f t="shared" si="10"/>
        <v>44571999.584967829</v>
      </c>
      <c r="AE219" s="2">
        <f>IF(AE217&gt;=52800000,52800000,IF(AB198=Graph!G$1*1000,AE218+Graph!G$1*1000,AC219))</f>
        <v>38788154.192035764</v>
      </c>
      <c r="AF219" s="3">
        <f t="shared" si="11"/>
        <v>38788154.192035764</v>
      </c>
      <c r="AG219" s="3">
        <f t="shared" si="27"/>
        <v>37157889.836072825</v>
      </c>
      <c r="AH219" s="3" t="e">
        <f t="shared" si="3"/>
        <v>#N/A</v>
      </c>
    </row>
    <row r="220" spans="1:34" x14ac:dyDescent="0.25">
      <c r="A220" s="1">
        <v>44396</v>
      </c>
      <c r="B220" s="2">
        <f t="shared" si="0"/>
        <v>143</v>
      </c>
      <c r="C220" s="7"/>
      <c r="D220" s="2" t="e">
        <f t="shared" si="12"/>
        <v>#N/A</v>
      </c>
      <c r="E220" s="2" t="e">
        <f t="shared" si="22"/>
        <v>#N/A</v>
      </c>
      <c r="F220" s="2">
        <v>637759.52185165882</v>
      </c>
      <c r="G220" s="2">
        <f t="shared" si="26"/>
        <v>426582.14285714284</v>
      </c>
      <c r="H220" s="2">
        <f t="shared" si="37"/>
        <v>80593204.192035899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4117563.5714285788</v>
      </c>
      <c r="M220" s="8" t="e">
        <f t="shared" si="28"/>
        <v>#N/A</v>
      </c>
      <c r="N220" s="21" t="e">
        <f t="shared" si="15"/>
        <v>#N/A</v>
      </c>
      <c r="O220" s="2" t="e">
        <f t="shared" si="24"/>
        <v>#N/A</v>
      </c>
      <c r="P220" s="2">
        <v>694902.51799403131</v>
      </c>
      <c r="Q220" s="21">
        <f t="shared" si="39"/>
        <v>450000</v>
      </c>
      <c r="R220" s="2">
        <f t="shared" si="38"/>
        <v>84596735.919860691</v>
      </c>
      <c r="S220" s="2">
        <f t="shared" si="17"/>
        <v>426582.14285714924</v>
      </c>
      <c r="T220" s="2">
        <f t="shared" si="18"/>
        <v>23417.857142857276</v>
      </c>
      <c r="U220" s="2">
        <f t="shared" si="19"/>
        <v>450000</v>
      </c>
      <c r="V220" s="2">
        <f t="shared" si="33"/>
        <v>44760304.19203575</v>
      </c>
      <c r="W220" s="2">
        <f t="shared" si="20"/>
        <v>426582.14285714179</v>
      </c>
      <c r="X220" s="2">
        <f t="shared" si="6"/>
        <v>23417.857142858207</v>
      </c>
      <c r="Y220" s="2">
        <f t="shared" si="35"/>
        <v>39836431.727824986</v>
      </c>
      <c r="Z220" s="2" t="str">
        <f t="shared" si="8"/>
        <v>MEEP</v>
      </c>
      <c r="AA220" s="2">
        <f>IF(Z220="HERE",Y220,AA219+Graph!$G$1*1000)</f>
        <v>44991999.584967829</v>
      </c>
      <c r="AB220" s="2">
        <f t="shared" si="21"/>
        <v>420000</v>
      </c>
      <c r="AC220" s="2">
        <f t="shared" si="36"/>
        <v>38788154.192035764</v>
      </c>
      <c r="AD220" s="3">
        <f t="shared" si="10"/>
        <v>44991999.584967829</v>
      </c>
      <c r="AE220" s="2">
        <f>IF(AE218&gt;=52800000,52800000,IF(AB199=Graph!G$1*1000,AE219+Graph!G$1*1000,AC220))</f>
        <v>38788154.192035764</v>
      </c>
      <c r="AF220" s="3">
        <f t="shared" si="11"/>
        <v>38788154.192035764</v>
      </c>
      <c r="AG220" s="3">
        <f t="shared" si="27"/>
        <v>37200295.014644258</v>
      </c>
      <c r="AH220" s="3" t="e">
        <f t="shared" si="3"/>
        <v>#N/A</v>
      </c>
    </row>
    <row r="221" spans="1:34" x14ac:dyDescent="0.25">
      <c r="A221" s="1">
        <v>44397</v>
      </c>
      <c r="B221" s="2">
        <f t="shared" si="0"/>
        <v>144</v>
      </c>
      <c r="C221" s="7"/>
      <c r="D221" s="2" t="e">
        <f t="shared" si="12"/>
        <v>#N/A</v>
      </c>
      <c r="E221" s="2" t="e">
        <f t="shared" si="22"/>
        <v>#N/A</v>
      </c>
      <c r="F221" s="2">
        <v>639360.7437531054</v>
      </c>
      <c r="G221" s="2">
        <f t="shared" si="26"/>
        <v>426582.14285714284</v>
      </c>
      <c r="H221" s="2">
        <f t="shared" si="37"/>
        <v>81019786.334893048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4140981.4285714361</v>
      </c>
      <c r="M221" s="8" t="e">
        <f t="shared" si="28"/>
        <v>#N/A</v>
      </c>
      <c r="N221" s="21" t="e">
        <f t="shared" si="15"/>
        <v>#N/A</v>
      </c>
      <c r="O221" s="2" t="e">
        <f t="shared" si="24"/>
        <v>#N/A</v>
      </c>
      <c r="P221" s="2">
        <v>696817.41174714267</v>
      </c>
      <c r="Q221" s="21">
        <f t="shared" si="39"/>
        <v>450000</v>
      </c>
      <c r="R221" s="2">
        <f t="shared" si="38"/>
        <v>85046735.919860691</v>
      </c>
      <c r="S221" s="2">
        <f t="shared" si="17"/>
        <v>426582.14285714924</v>
      </c>
      <c r="T221" s="2">
        <f t="shared" si="18"/>
        <v>23417.857142857276</v>
      </c>
      <c r="U221" s="2">
        <f t="shared" si="19"/>
        <v>450000</v>
      </c>
      <c r="V221" s="2">
        <f t="shared" si="33"/>
        <v>45186886.334892891</v>
      </c>
      <c r="W221" s="2">
        <f t="shared" si="20"/>
        <v>426582.14285714179</v>
      </c>
      <c r="X221" s="2">
        <f t="shared" si="6"/>
        <v>23417.857142858207</v>
      </c>
      <c r="Y221" s="2">
        <f t="shared" si="35"/>
        <v>39859849.584967844</v>
      </c>
      <c r="Z221" s="2" t="str">
        <f t="shared" si="8"/>
        <v>MEEP</v>
      </c>
      <c r="AA221" s="2">
        <f>IF(Z221="HERE",Y221,AA220+Graph!$G$1*1000)</f>
        <v>45411999.584967829</v>
      </c>
      <c r="AB221" s="2">
        <f t="shared" si="21"/>
        <v>420000</v>
      </c>
      <c r="AC221" s="2">
        <f t="shared" si="36"/>
        <v>38788154.192035764</v>
      </c>
      <c r="AD221" s="3">
        <f t="shared" si="10"/>
        <v>45411999.584967829</v>
      </c>
      <c r="AE221" s="2">
        <f>IF(AE219&gt;=52800000,52800000,IF(AB200=Graph!G$1*1000,AE220+Graph!G$1*1000,AC221))</f>
        <v>38788154.192035764</v>
      </c>
      <c r="AF221" s="3">
        <f t="shared" si="11"/>
        <v>38788154.192035764</v>
      </c>
      <c r="AG221" s="3">
        <f t="shared" si="27"/>
        <v>37242700.193215691</v>
      </c>
      <c r="AH221" s="3" t="e">
        <f t="shared" si="3"/>
        <v>#N/A</v>
      </c>
    </row>
    <row r="222" spans="1:34" x14ac:dyDescent="0.25">
      <c r="A222" s="1">
        <v>44398</v>
      </c>
      <c r="B222" s="2">
        <f t="shared" si="0"/>
        <v>145</v>
      </c>
      <c r="C222" s="7"/>
      <c r="D222" s="2" t="e">
        <f t="shared" si="12"/>
        <v>#N/A</v>
      </c>
      <c r="E222" s="2" t="e">
        <f t="shared" si="22"/>
        <v>#N/A</v>
      </c>
      <c r="F222" s="2">
        <v>640961.96565455198</v>
      </c>
      <c r="G222" s="2">
        <f t="shared" si="26"/>
        <v>426582.14285714284</v>
      </c>
      <c r="H222" s="2">
        <f t="shared" si="37"/>
        <v>81446368.477750197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4164399.2857142934</v>
      </c>
      <c r="M222" s="8" t="e">
        <f t="shared" si="28"/>
        <v>#N/A</v>
      </c>
      <c r="N222" s="21" t="e">
        <f t="shared" si="15"/>
        <v>#N/A</v>
      </c>
      <c r="O222" s="2" t="e">
        <f t="shared" si="24"/>
        <v>#N/A</v>
      </c>
      <c r="P222" s="2">
        <v>698732.30550025403</v>
      </c>
      <c r="Q222" s="21">
        <f t="shared" si="39"/>
        <v>450000</v>
      </c>
      <c r="R222" s="2">
        <f t="shared" si="38"/>
        <v>85496735.919860691</v>
      </c>
      <c r="S222" s="2">
        <f t="shared" si="17"/>
        <v>426582.14285714924</v>
      </c>
      <c r="T222" s="2">
        <f t="shared" si="18"/>
        <v>23417.857142857276</v>
      </c>
      <c r="U222" s="2">
        <f t="shared" si="19"/>
        <v>450000</v>
      </c>
      <c r="V222" s="2">
        <f t="shared" si="33"/>
        <v>45613468.477750033</v>
      </c>
      <c r="W222" s="2">
        <f t="shared" si="20"/>
        <v>426582.14285714179</v>
      </c>
      <c r="X222" s="2">
        <f t="shared" si="6"/>
        <v>23417.857142858207</v>
      </c>
      <c r="Y222" s="2">
        <f t="shared" si="35"/>
        <v>39883267.442110702</v>
      </c>
      <c r="Z222" s="2" t="str">
        <f t="shared" si="8"/>
        <v>MEEP</v>
      </c>
      <c r="AA222" s="2">
        <f>IF(Z222="HERE",Y222,AA221+Graph!$G$1*1000)</f>
        <v>45831999.584967829</v>
      </c>
      <c r="AB222" s="2">
        <f t="shared" si="21"/>
        <v>420000</v>
      </c>
      <c r="AC222" s="2">
        <f t="shared" si="36"/>
        <v>38788154.192035764</v>
      </c>
      <c r="AD222" s="3">
        <f t="shared" si="10"/>
        <v>45831999.584967829</v>
      </c>
      <c r="AE222" s="2">
        <f>IF(AE220&gt;=52800000,52800000,IF(AB201=Graph!G$1*1000,AE221+Graph!G$1*1000,AC222))</f>
        <v>38788154.192035764</v>
      </c>
      <c r="AF222" s="3">
        <f t="shared" si="11"/>
        <v>38788154.192035764</v>
      </c>
      <c r="AG222" s="3">
        <f t="shared" si="27"/>
        <v>37285105.371787116</v>
      </c>
      <c r="AH222" s="3" t="e">
        <f t="shared" si="3"/>
        <v>#N/A</v>
      </c>
    </row>
    <row r="223" spans="1:34" x14ac:dyDescent="0.25">
      <c r="A223" s="1">
        <v>44399</v>
      </c>
      <c r="B223" s="2">
        <f t="shared" si="0"/>
        <v>146</v>
      </c>
      <c r="C223" s="7"/>
      <c r="D223" s="2" t="e">
        <f t="shared" si="12"/>
        <v>#N/A</v>
      </c>
      <c r="E223" s="2" t="e">
        <f t="shared" si="22"/>
        <v>#N/A</v>
      </c>
      <c r="F223" s="2">
        <v>642563.18755599856</v>
      </c>
      <c r="G223" s="2">
        <f t="shared" si="26"/>
        <v>426582.14285714284</v>
      </c>
      <c r="H223" s="2">
        <f t="shared" si="37"/>
        <v>81872950.620607346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4187817.1428571506</v>
      </c>
      <c r="M223" s="8" t="e">
        <f t="shared" si="28"/>
        <v>#N/A</v>
      </c>
      <c r="N223" s="21" t="e">
        <f t="shared" si="15"/>
        <v>#N/A</v>
      </c>
      <c r="O223" s="2" t="e">
        <f t="shared" si="24"/>
        <v>#N/A</v>
      </c>
      <c r="P223" s="2">
        <v>700647.1992533654</v>
      </c>
      <c r="Q223" s="21">
        <f t="shared" si="39"/>
        <v>450000</v>
      </c>
      <c r="R223" s="2">
        <f t="shared" si="38"/>
        <v>85946735.919860691</v>
      </c>
      <c r="S223" s="2">
        <f t="shared" si="17"/>
        <v>426582.14285714924</v>
      </c>
      <c r="T223" s="2">
        <f t="shared" si="18"/>
        <v>23417.857142857276</v>
      </c>
      <c r="U223" s="2">
        <f t="shared" si="19"/>
        <v>450000</v>
      </c>
      <c r="V223" s="2">
        <f t="shared" si="33"/>
        <v>46040050.620607175</v>
      </c>
      <c r="W223" s="2">
        <f t="shared" si="20"/>
        <v>426582.14285714179</v>
      </c>
      <c r="X223" s="2">
        <f t="shared" si="6"/>
        <v>23417.857142858207</v>
      </c>
      <c r="Y223" s="2">
        <f t="shared" ref="Y223:Y286" si="40">IF(COUNT($C224)=0,IF(COUNT($C223)=1,C223,SUM(Y222+X223)),C223)</f>
        <v>39906685.299253561</v>
      </c>
      <c r="Z223" s="2" t="str">
        <f t="shared" si="8"/>
        <v>MEEP</v>
      </c>
      <c r="AA223" s="2">
        <f>IF(Z223="HERE",Y223,AA222+Graph!$G$1*1000)</f>
        <v>46251999.584967829</v>
      </c>
      <c r="AB223" s="2">
        <f t="shared" si="21"/>
        <v>420000</v>
      </c>
      <c r="AC223" s="2">
        <f t="shared" ref="AC223:AC286" si="41">IF(Z224="HERE",V223,AC222)</f>
        <v>38788154.192035764</v>
      </c>
      <c r="AD223" s="3">
        <f t="shared" si="10"/>
        <v>46251999.584967829</v>
      </c>
      <c r="AE223" s="2">
        <f>IF(AE221&gt;=52800000,52800000,IF(AB202=Graph!G$1*1000,AE222+Graph!G$1*1000,AC223))</f>
        <v>38788154.192035764</v>
      </c>
      <c r="AF223" s="3">
        <f t="shared" si="11"/>
        <v>38788154.192035764</v>
      </c>
      <c r="AG223" s="3">
        <f t="shared" si="27"/>
        <v>37327510.550358541</v>
      </c>
      <c r="AH223" s="3" t="e">
        <f t="shared" si="3"/>
        <v>#N/A</v>
      </c>
    </row>
    <row r="224" spans="1:34" x14ac:dyDescent="0.25">
      <c r="A224" s="1">
        <v>44400</v>
      </c>
      <c r="B224" s="2">
        <f t="shared" si="0"/>
        <v>147</v>
      </c>
      <c r="C224" s="7"/>
      <c r="D224" s="2" t="e">
        <f t="shared" si="12"/>
        <v>#N/A</v>
      </c>
      <c r="E224" s="2" t="e">
        <f t="shared" si="22"/>
        <v>#N/A</v>
      </c>
      <c r="F224" s="2">
        <v>644164.40945744514</v>
      </c>
      <c r="G224" s="2">
        <f t="shared" si="26"/>
        <v>426582.14285714284</v>
      </c>
      <c r="H224" s="2">
        <f t="shared" ref="H224:H287" si="42">IF(COUNT($C225)=0,IF(COUNT($C224)=1,C224,SUM(H223+G224)),C224)</f>
        <v>82299532.763464496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4211235.0000000075</v>
      </c>
      <c r="M224" s="8" t="e">
        <f t="shared" si="28"/>
        <v>#N/A</v>
      </c>
      <c r="N224" s="21" t="e">
        <f t="shared" si="15"/>
        <v>#N/A</v>
      </c>
      <c r="O224" s="2" t="e">
        <f t="shared" si="24"/>
        <v>#N/A</v>
      </c>
      <c r="P224" s="2">
        <v>702562.09300647676</v>
      </c>
      <c r="Q224" s="21">
        <f t="shared" si="39"/>
        <v>450000</v>
      </c>
      <c r="R224" s="2">
        <f t="shared" ref="R224:R287" si="43">IF(COUNT($C225)=0,IF(COUNT($C224)=1,M224,SUM(R223+Q224)),M224)</f>
        <v>86396735.919860691</v>
      </c>
      <c r="S224" s="2">
        <f t="shared" si="17"/>
        <v>426582.14285714924</v>
      </c>
      <c r="T224" s="2">
        <f t="shared" si="18"/>
        <v>23417.85714285681</v>
      </c>
      <c r="U224" s="2">
        <f t="shared" si="19"/>
        <v>450000</v>
      </c>
      <c r="V224" s="2">
        <f t="shared" si="33"/>
        <v>46466632.763464317</v>
      </c>
      <c r="W224" s="2">
        <f t="shared" si="20"/>
        <v>426582.14285714179</v>
      </c>
      <c r="X224" s="2">
        <f t="shared" si="6"/>
        <v>23417.857142858207</v>
      </c>
      <c r="Y224" s="2">
        <f t="shared" si="40"/>
        <v>39930103.156396419</v>
      </c>
      <c r="Z224" s="2" t="str">
        <f t="shared" si="8"/>
        <v>MEEP</v>
      </c>
      <c r="AA224" s="2">
        <f>IF(Z224="HERE",Y224,AA223+Graph!$G$1*1000)</f>
        <v>46671999.584967829</v>
      </c>
      <c r="AB224" s="2">
        <f t="shared" si="21"/>
        <v>420000</v>
      </c>
      <c r="AC224" s="2">
        <f t="shared" si="41"/>
        <v>38788154.192035764</v>
      </c>
      <c r="AD224" s="3">
        <f t="shared" si="10"/>
        <v>46671999.584967829</v>
      </c>
      <c r="AE224" s="2">
        <f>IF(AE222&gt;=52800000,52800000,IF(AB203=Graph!G$1*1000,AE223+Graph!G$1*1000,AC224))</f>
        <v>38788154.192035764</v>
      </c>
      <c r="AF224" s="3">
        <f t="shared" si="11"/>
        <v>38788154.192035764</v>
      </c>
      <c r="AG224" s="3">
        <f t="shared" si="27"/>
        <v>37369915.728929974</v>
      </c>
      <c r="AH224" s="3" t="e">
        <f t="shared" si="3"/>
        <v>#N/A</v>
      </c>
    </row>
    <row r="225" spans="1:34" x14ac:dyDescent="0.25">
      <c r="A225" s="1">
        <v>44401</v>
      </c>
      <c r="B225" s="2">
        <f t="shared" si="0"/>
        <v>148</v>
      </c>
      <c r="C225" s="7"/>
      <c r="D225" s="2" t="e">
        <f t="shared" si="12"/>
        <v>#N/A</v>
      </c>
      <c r="E225" s="2" t="e">
        <f t="shared" si="22"/>
        <v>#N/A</v>
      </c>
      <c r="F225" s="2">
        <v>645765.63135887682</v>
      </c>
      <c r="G225" s="2">
        <f t="shared" si="26"/>
        <v>426582.14285714284</v>
      </c>
      <c r="H225" s="2">
        <f t="shared" si="42"/>
        <v>82726114.906321645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4234652.8571428647</v>
      </c>
      <c r="M225" s="8" t="e">
        <f t="shared" si="28"/>
        <v>#N/A</v>
      </c>
      <c r="N225" s="21" t="e">
        <f t="shared" si="15"/>
        <v>#N/A</v>
      </c>
      <c r="O225" s="2" t="e">
        <f t="shared" si="24"/>
        <v>#N/A</v>
      </c>
      <c r="P225" s="2">
        <v>704476.98675958812</v>
      </c>
      <c r="Q225" s="21">
        <f t="shared" si="39"/>
        <v>450000</v>
      </c>
      <c r="R225" s="2">
        <f t="shared" si="43"/>
        <v>86846735.919860691</v>
      </c>
      <c r="S225" s="2">
        <f t="shared" si="17"/>
        <v>426582.14285714924</v>
      </c>
      <c r="T225" s="2">
        <f t="shared" si="18"/>
        <v>23417.857142857276</v>
      </c>
      <c r="U225" s="2">
        <f t="shared" si="19"/>
        <v>450000</v>
      </c>
      <c r="V225" s="2">
        <f t="shared" si="33"/>
        <v>46893214.906321459</v>
      </c>
      <c r="W225" s="2">
        <f t="shared" si="20"/>
        <v>426582.14285714179</v>
      </c>
      <c r="X225" s="2">
        <f t="shared" si="6"/>
        <v>23417.857142858207</v>
      </c>
      <c r="Y225" s="2">
        <f t="shared" si="40"/>
        <v>39953521.013539277</v>
      </c>
      <c r="Z225" s="2" t="str">
        <f t="shared" si="8"/>
        <v>MEEP</v>
      </c>
      <c r="AA225" s="2">
        <f>IF(Z225="HERE",Y225,AA224+Graph!$G$1*1000)</f>
        <v>47091999.584967829</v>
      </c>
      <c r="AB225" s="2">
        <f t="shared" si="21"/>
        <v>420000</v>
      </c>
      <c r="AC225" s="2">
        <f t="shared" si="41"/>
        <v>38788154.192035764</v>
      </c>
      <c r="AD225" s="3">
        <f t="shared" si="10"/>
        <v>47091999.584967829</v>
      </c>
      <c r="AE225" s="2">
        <f>IF(AE223&gt;=52800000,52800000,IF(AB204=Graph!G$1*1000,AE224+Graph!G$1*1000,AC225))</f>
        <v>38788154.192035764</v>
      </c>
      <c r="AF225" s="3">
        <f t="shared" si="11"/>
        <v>38788154.192035764</v>
      </c>
      <c r="AG225" s="3">
        <f t="shared" si="27"/>
        <v>37412320.907501407</v>
      </c>
      <c r="AH225" s="3" t="e">
        <f t="shared" si="3"/>
        <v>#N/A</v>
      </c>
    </row>
    <row r="226" spans="1:34" x14ac:dyDescent="0.25">
      <c r="A226" s="1">
        <v>44402</v>
      </c>
      <c r="B226" s="2">
        <f t="shared" si="0"/>
        <v>149</v>
      </c>
      <c r="C226" s="7"/>
      <c r="D226" s="2" t="e">
        <f t="shared" si="12"/>
        <v>#N/A</v>
      </c>
      <c r="E226" s="2" t="e">
        <f t="shared" si="22"/>
        <v>#N/A</v>
      </c>
      <c r="F226" s="2">
        <v>647366.85326032341</v>
      </c>
      <c r="G226" s="2">
        <f t="shared" si="26"/>
        <v>426582.14285714284</v>
      </c>
      <c r="H226" s="2">
        <f t="shared" si="42"/>
        <v>83152697.049178794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4258070.714285722</v>
      </c>
      <c r="M226" s="8" t="e">
        <f t="shared" si="28"/>
        <v>#N/A</v>
      </c>
      <c r="N226" s="21" t="e">
        <f t="shared" si="15"/>
        <v>#N/A</v>
      </c>
      <c r="O226" s="2" t="e">
        <f t="shared" si="24"/>
        <v>#N/A</v>
      </c>
      <c r="P226" s="2">
        <v>706391.88051269948</v>
      </c>
      <c r="Q226" s="21">
        <f t="shared" si="39"/>
        <v>450000</v>
      </c>
      <c r="R226" s="2">
        <f t="shared" si="43"/>
        <v>87296735.919860691</v>
      </c>
      <c r="S226" s="2">
        <f t="shared" si="17"/>
        <v>426582.14285714924</v>
      </c>
      <c r="T226" s="2">
        <f t="shared" si="18"/>
        <v>23417.857142857276</v>
      </c>
      <c r="U226" s="2">
        <f t="shared" si="19"/>
        <v>450000</v>
      </c>
      <c r="V226" s="2">
        <f t="shared" si="33"/>
        <v>47319797.0491786</v>
      </c>
      <c r="W226" s="2">
        <f t="shared" si="20"/>
        <v>426582.14285714179</v>
      </c>
      <c r="X226" s="2">
        <f t="shared" si="6"/>
        <v>23417.857142858207</v>
      </c>
      <c r="Y226" s="2">
        <f t="shared" si="40"/>
        <v>39976938.870682135</v>
      </c>
      <c r="Z226" s="2" t="str">
        <f t="shared" si="8"/>
        <v>MEEP</v>
      </c>
      <c r="AA226" s="2">
        <f>IF(Z226="HERE",Y226,AA225+Graph!$G$1*1000)</f>
        <v>47511999.584967829</v>
      </c>
      <c r="AB226" s="2">
        <f t="shared" si="21"/>
        <v>420000</v>
      </c>
      <c r="AC226" s="2">
        <f t="shared" si="41"/>
        <v>38788154.192035764</v>
      </c>
      <c r="AD226" s="3">
        <f t="shared" si="10"/>
        <v>47511999.584967829</v>
      </c>
      <c r="AE226" s="2">
        <f>IF(AE224&gt;=52800000,52800000,IF(AB205=Graph!G$1*1000,AE225+Graph!G$1*1000,AC226))</f>
        <v>38788154.192035764</v>
      </c>
      <c r="AF226" s="3">
        <f t="shared" si="11"/>
        <v>38788154.192035764</v>
      </c>
      <c r="AG226" s="3">
        <f t="shared" si="27"/>
        <v>37454726.086072832</v>
      </c>
      <c r="AH226" s="3" t="e">
        <f t="shared" si="3"/>
        <v>#N/A</v>
      </c>
    </row>
    <row r="227" spans="1:34" x14ac:dyDescent="0.25">
      <c r="A227" s="1">
        <v>44403</v>
      </c>
      <c r="B227" s="2">
        <f t="shared" si="0"/>
        <v>150</v>
      </c>
      <c r="C227" s="7"/>
      <c r="D227" s="2" t="e">
        <f t="shared" si="12"/>
        <v>#N/A</v>
      </c>
      <c r="E227" s="2" t="e">
        <f t="shared" si="22"/>
        <v>#N/A</v>
      </c>
      <c r="F227" s="2">
        <v>648968.07516176999</v>
      </c>
      <c r="G227" s="2">
        <f t="shared" si="26"/>
        <v>426582.14285714284</v>
      </c>
      <c r="H227" s="2">
        <f t="shared" si="42"/>
        <v>83579279.192035943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4281488.5714285793</v>
      </c>
      <c r="M227" s="8" t="e">
        <f t="shared" si="28"/>
        <v>#N/A</v>
      </c>
      <c r="N227" s="21" t="e">
        <f t="shared" si="15"/>
        <v>#N/A</v>
      </c>
      <c r="O227" s="2" t="e">
        <f t="shared" si="24"/>
        <v>#N/A</v>
      </c>
      <c r="P227" s="2">
        <v>708306.77426581085</v>
      </c>
      <c r="Q227" s="21">
        <f t="shared" si="39"/>
        <v>450000</v>
      </c>
      <c r="R227" s="2">
        <f t="shared" si="43"/>
        <v>87746735.919860691</v>
      </c>
      <c r="S227" s="2">
        <f t="shared" si="17"/>
        <v>426582.14285714924</v>
      </c>
      <c r="T227" s="2">
        <f t="shared" si="18"/>
        <v>23417.857142857276</v>
      </c>
      <c r="U227" s="2">
        <f t="shared" si="19"/>
        <v>450000</v>
      </c>
      <c r="V227" s="2">
        <f t="shared" si="33"/>
        <v>47746379.192035742</v>
      </c>
      <c r="W227" s="2">
        <f t="shared" si="20"/>
        <v>426582.14285714179</v>
      </c>
      <c r="X227" s="2">
        <f t="shared" si="6"/>
        <v>23417.857142858207</v>
      </c>
      <c r="Y227" s="2">
        <f t="shared" si="40"/>
        <v>40000356.727824993</v>
      </c>
      <c r="Z227" s="2" t="str">
        <f t="shared" si="8"/>
        <v>MEEP</v>
      </c>
      <c r="AA227" s="2">
        <f>IF(Z227="HERE",Y227,AA226+Graph!$G$1*1000)</f>
        <v>47931999.584967829</v>
      </c>
      <c r="AB227" s="2">
        <f t="shared" si="21"/>
        <v>420000</v>
      </c>
      <c r="AC227" s="2">
        <f t="shared" si="41"/>
        <v>38788154.192035764</v>
      </c>
      <c r="AD227" s="3">
        <f t="shared" si="10"/>
        <v>47931999.584967829</v>
      </c>
      <c r="AE227" s="2">
        <f>IF(AE225&gt;=52800000,52800000,IF(AB206=Graph!G$1*1000,AE226+Graph!G$1*1000,AC227))</f>
        <v>38788154.192035764</v>
      </c>
      <c r="AF227" s="3">
        <f t="shared" si="11"/>
        <v>38788154.192035764</v>
      </c>
      <c r="AG227" s="3">
        <f t="shared" si="27"/>
        <v>37497131.264644265</v>
      </c>
      <c r="AH227" s="3" t="e">
        <f t="shared" si="3"/>
        <v>#N/A</v>
      </c>
    </row>
    <row r="228" spans="1:34" x14ac:dyDescent="0.25">
      <c r="A228" s="1">
        <v>44404</v>
      </c>
      <c r="B228" s="2">
        <f t="shared" si="0"/>
        <v>151</v>
      </c>
      <c r="C228" s="7"/>
      <c r="D228" s="2" t="e">
        <f t="shared" si="12"/>
        <v>#N/A</v>
      </c>
      <c r="E228" s="2" t="e">
        <f t="shared" si="22"/>
        <v>#N/A</v>
      </c>
      <c r="F228" s="2">
        <v>650569.29706321657</v>
      </c>
      <c r="G228" s="2">
        <f t="shared" si="26"/>
        <v>426582.14285714284</v>
      </c>
      <c r="H228" s="2">
        <f t="shared" si="42"/>
        <v>84005861.334893093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4304906.4285714366</v>
      </c>
      <c r="M228" s="8" t="e">
        <f t="shared" si="28"/>
        <v>#N/A</v>
      </c>
      <c r="N228" s="21" t="e">
        <f t="shared" si="15"/>
        <v>#N/A</v>
      </c>
      <c r="O228" s="2" t="e">
        <f t="shared" si="24"/>
        <v>#N/A</v>
      </c>
      <c r="P228" s="2">
        <v>710221.66801892221</v>
      </c>
      <c r="Q228" s="21">
        <f t="shared" si="39"/>
        <v>450000</v>
      </c>
      <c r="R228" s="2">
        <f t="shared" si="43"/>
        <v>88196735.919860691</v>
      </c>
      <c r="S228" s="2">
        <f t="shared" si="17"/>
        <v>426582.14285714924</v>
      </c>
      <c r="T228" s="2">
        <f t="shared" si="18"/>
        <v>23417.857142857276</v>
      </c>
      <c r="U228" s="2">
        <f t="shared" si="19"/>
        <v>450000</v>
      </c>
      <c r="V228" s="2">
        <f t="shared" si="33"/>
        <v>48172961.334892884</v>
      </c>
      <c r="W228" s="2">
        <f t="shared" si="20"/>
        <v>426582.14285714179</v>
      </c>
      <c r="X228" s="2">
        <f t="shared" si="6"/>
        <v>23417.857142858207</v>
      </c>
      <c r="Y228" s="2">
        <f t="shared" si="40"/>
        <v>40023774.584967852</v>
      </c>
      <c r="Z228" s="2" t="str">
        <f t="shared" si="8"/>
        <v>MEEP</v>
      </c>
      <c r="AA228" s="2">
        <f>IF(Z228="HERE",Y228,AA227+Graph!$G$1*1000)</f>
        <v>48351999.584967829</v>
      </c>
      <c r="AB228" s="2">
        <f t="shared" si="21"/>
        <v>420000</v>
      </c>
      <c r="AC228" s="2">
        <f t="shared" si="41"/>
        <v>38788154.192035764</v>
      </c>
      <c r="AD228" s="3">
        <f t="shared" si="10"/>
        <v>48351999.584967829</v>
      </c>
      <c r="AE228" s="2">
        <f>IF(AE226&gt;=52800000,52800000,IF(AB207=Graph!G$1*1000,AE227+Graph!G$1*1000,AC228))</f>
        <v>38788154.192035764</v>
      </c>
      <c r="AF228" s="3">
        <f t="shared" si="11"/>
        <v>38788154.192035764</v>
      </c>
      <c r="AG228" s="3">
        <f t="shared" si="27"/>
        <v>37518207.33607284</v>
      </c>
      <c r="AH228" s="3" t="e">
        <f t="shared" si="3"/>
        <v>#N/A</v>
      </c>
    </row>
    <row r="229" spans="1:34" x14ac:dyDescent="0.25">
      <c r="A229" s="1">
        <v>44405</v>
      </c>
      <c r="B229" s="2">
        <f t="shared" si="0"/>
        <v>152</v>
      </c>
      <c r="C229" s="7"/>
      <c r="D229" s="2" t="e">
        <f t="shared" si="12"/>
        <v>#N/A</v>
      </c>
      <c r="E229" s="2" t="e">
        <f t="shared" si="22"/>
        <v>#N/A</v>
      </c>
      <c r="F229" s="2">
        <v>652170.51896464825</v>
      </c>
      <c r="G229" s="2">
        <f t="shared" si="26"/>
        <v>426582.14285714284</v>
      </c>
      <c r="H229" s="2">
        <f t="shared" si="42"/>
        <v>84432443.477750242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4328324.2857142938</v>
      </c>
      <c r="M229" s="8" t="e">
        <f t="shared" si="28"/>
        <v>#N/A</v>
      </c>
      <c r="N229" s="21" t="e">
        <f t="shared" si="15"/>
        <v>#N/A</v>
      </c>
      <c r="O229" s="2" t="e">
        <f t="shared" si="24"/>
        <v>#N/A</v>
      </c>
      <c r="P229" s="2">
        <v>712136.56177203357</v>
      </c>
      <c r="Q229" s="21">
        <f t="shared" si="39"/>
        <v>450000</v>
      </c>
      <c r="R229" s="2">
        <f t="shared" si="43"/>
        <v>88646735.919860691</v>
      </c>
      <c r="S229" s="2">
        <f t="shared" si="17"/>
        <v>426582.14285714924</v>
      </c>
      <c r="T229" s="2">
        <f t="shared" si="18"/>
        <v>23417.857142857276</v>
      </c>
      <c r="U229" s="2">
        <f t="shared" si="19"/>
        <v>450000</v>
      </c>
      <c r="V229" s="2">
        <f t="shared" si="33"/>
        <v>48599543.477750026</v>
      </c>
      <c r="W229" s="2">
        <f t="shared" si="20"/>
        <v>426582.14285714179</v>
      </c>
      <c r="X229" s="2">
        <f t="shared" si="6"/>
        <v>23417.857142858207</v>
      </c>
      <c r="Y229" s="2">
        <f t="shared" si="40"/>
        <v>40047192.44211071</v>
      </c>
      <c r="Z229" s="2" t="str">
        <f t="shared" si="8"/>
        <v>MEEP</v>
      </c>
      <c r="AA229" s="2">
        <f>IF(Z229="HERE",Y229,AA228+Graph!$G$1*1000)</f>
        <v>48771999.584967829</v>
      </c>
      <c r="AB229" s="2">
        <f t="shared" si="21"/>
        <v>420000</v>
      </c>
      <c r="AC229" s="2">
        <f t="shared" si="41"/>
        <v>38788154.192035764</v>
      </c>
      <c r="AD229" s="3">
        <f t="shared" si="10"/>
        <v>48771999.584967829</v>
      </c>
      <c r="AE229" s="2">
        <f>IF(AE227&gt;=52800000,52800000,IF(AB208=Graph!G$1*1000,AE228+Graph!G$1*1000,AC229))</f>
        <v>39208154.192035764</v>
      </c>
      <c r="AF229" s="3">
        <f t="shared" si="11"/>
        <v>39208154.192035764</v>
      </c>
      <c r="AG229" s="3">
        <f t="shared" si="27"/>
        <v>37896207.33607284</v>
      </c>
      <c r="AH229" s="3" t="e">
        <f t="shared" si="3"/>
        <v>#N/A</v>
      </c>
    </row>
    <row r="230" spans="1:34" x14ac:dyDescent="0.25">
      <c r="A230" s="1">
        <v>44406</v>
      </c>
      <c r="B230" s="2">
        <f t="shared" si="0"/>
        <v>153</v>
      </c>
      <c r="C230" s="7"/>
      <c r="D230" s="2" t="e">
        <f t="shared" si="12"/>
        <v>#N/A</v>
      </c>
      <c r="E230" s="2" t="e">
        <f t="shared" si="22"/>
        <v>#N/A</v>
      </c>
      <c r="F230" s="2">
        <v>653771.74086609483</v>
      </c>
      <c r="G230" s="2">
        <f t="shared" si="26"/>
        <v>426582.14285714284</v>
      </c>
      <c r="H230" s="2">
        <f t="shared" si="42"/>
        <v>84859025.620607391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4351742.1428571511</v>
      </c>
      <c r="M230" s="8" t="e">
        <f t="shared" si="28"/>
        <v>#N/A</v>
      </c>
      <c r="N230" s="21" t="e">
        <f t="shared" si="15"/>
        <v>#N/A</v>
      </c>
      <c r="O230" s="2" t="e">
        <f t="shared" si="24"/>
        <v>#N/A</v>
      </c>
      <c r="P230" s="2">
        <v>714051.45552514493</v>
      </c>
      <c r="Q230" s="21">
        <f t="shared" ref="Q230:Q293" si="44">IF(P230&gt;450000,450000,P230)</f>
        <v>450000</v>
      </c>
      <c r="R230" s="2">
        <f t="shared" si="43"/>
        <v>89096735.919860691</v>
      </c>
      <c r="S230" s="2">
        <f t="shared" si="17"/>
        <v>426582.14285714924</v>
      </c>
      <c r="T230" s="2">
        <f t="shared" si="18"/>
        <v>23417.857142857276</v>
      </c>
      <c r="U230" s="2">
        <f t="shared" si="19"/>
        <v>450000</v>
      </c>
      <c r="V230" s="2">
        <f t="shared" si="33"/>
        <v>49026125.620607167</v>
      </c>
      <c r="W230" s="2">
        <f t="shared" si="20"/>
        <v>426582.14285714179</v>
      </c>
      <c r="X230" s="2">
        <f t="shared" si="6"/>
        <v>23417.857142858207</v>
      </c>
      <c r="Y230" s="2">
        <f t="shared" si="40"/>
        <v>40070610.299253568</v>
      </c>
      <c r="Z230" s="2" t="str">
        <f t="shared" si="8"/>
        <v>MEEP</v>
      </c>
      <c r="AA230" s="2">
        <f>IF(Z230="HERE",Y230,AA229+Graph!$G$1*1000)</f>
        <v>49191999.584967829</v>
      </c>
      <c r="AB230" s="2">
        <f t="shared" si="21"/>
        <v>420000</v>
      </c>
      <c r="AC230" s="2">
        <f t="shared" si="41"/>
        <v>38788154.192035764</v>
      </c>
      <c r="AD230" s="3">
        <f t="shared" si="10"/>
        <v>49191999.584967829</v>
      </c>
      <c r="AE230" s="2">
        <f>IF(AE228&gt;=52800000,52800000,IF(AB209=Graph!G$1*1000,AE229+Graph!G$1*1000,AC230))</f>
        <v>39628154.192035764</v>
      </c>
      <c r="AF230" s="3">
        <f t="shared" si="11"/>
        <v>39628154.192035764</v>
      </c>
      <c r="AG230" s="3">
        <f t="shared" si="27"/>
        <v>38274207.33607284</v>
      </c>
      <c r="AH230" s="3" t="e">
        <f t="shared" si="3"/>
        <v>#N/A</v>
      </c>
    </row>
    <row r="231" spans="1:34" x14ac:dyDescent="0.25">
      <c r="A231" s="1">
        <v>44407</v>
      </c>
      <c r="B231" s="2">
        <f t="shared" si="0"/>
        <v>154</v>
      </c>
      <c r="C231" s="7"/>
      <c r="D231" s="2" t="e">
        <f t="shared" si="12"/>
        <v>#N/A</v>
      </c>
      <c r="E231" s="2" t="e">
        <f t="shared" si="22"/>
        <v>#N/A</v>
      </c>
      <c r="F231" s="2">
        <v>655372.96276754141</v>
      </c>
      <c r="G231" s="2">
        <f t="shared" si="26"/>
        <v>426582.14285714284</v>
      </c>
      <c r="H231" s="2">
        <f t="shared" si="42"/>
        <v>85285607.76346454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4375160.0000000084</v>
      </c>
      <c r="M231" s="8" t="e">
        <f t="shared" si="28"/>
        <v>#N/A</v>
      </c>
      <c r="N231" s="21" t="e">
        <f t="shared" si="15"/>
        <v>#N/A</v>
      </c>
      <c r="O231" s="2" t="e">
        <f t="shared" si="24"/>
        <v>#N/A</v>
      </c>
      <c r="P231" s="2">
        <v>715966.3492782563</v>
      </c>
      <c r="Q231" s="21">
        <f t="shared" si="44"/>
        <v>450000</v>
      </c>
      <c r="R231" s="2">
        <f t="shared" si="43"/>
        <v>89546735.919860691</v>
      </c>
      <c r="S231" s="2">
        <f t="shared" si="17"/>
        <v>426582.14285714924</v>
      </c>
      <c r="T231" s="2">
        <f t="shared" si="18"/>
        <v>23417.857142857276</v>
      </c>
      <c r="U231" s="2">
        <f t="shared" si="19"/>
        <v>450000</v>
      </c>
      <c r="V231" s="2">
        <f t="shared" si="33"/>
        <v>49452707.763464309</v>
      </c>
      <c r="W231" s="2">
        <f t="shared" si="20"/>
        <v>426582.14285714179</v>
      </c>
      <c r="X231" s="2">
        <f t="shared" si="6"/>
        <v>23417.857142858207</v>
      </c>
      <c r="Y231" s="2">
        <f t="shared" si="40"/>
        <v>40094028.156396426</v>
      </c>
      <c r="Z231" s="2" t="str">
        <f t="shared" si="8"/>
        <v>MEEP</v>
      </c>
      <c r="AA231" s="2">
        <f>IF(Z231="HERE",Y231,AA230+Graph!$G$1*1000)</f>
        <v>49611999.584967829</v>
      </c>
      <c r="AB231" s="2">
        <f t="shared" si="21"/>
        <v>420000</v>
      </c>
      <c r="AC231" s="2">
        <f t="shared" si="41"/>
        <v>38788154.192035764</v>
      </c>
      <c r="AD231" s="3">
        <f t="shared" si="10"/>
        <v>49611999.584967829</v>
      </c>
      <c r="AE231" s="2">
        <f>IF(AE229&gt;=52800000,52800000,IF(AB210=Graph!G$1*1000,AE230+Graph!G$1*1000,AC231))</f>
        <v>40048154.192035764</v>
      </c>
      <c r="AF231" s="3">
        <f t="shared" si="11"/>
        <v>40048154.192035764</v>
      </c>
      <c r="AG231" s="3">
        <f t="shared" si="27"/>
        <v>38652207.33607284</v>
      </c>
      <c r="AH231" s="3" t="e">
        <f t="shared" si="3"/>
        <v>#N/A</v>
      </c>
    </row>
    <row r="232" spans="1:34" x14ac:dyDescent="0.25">
      <c r="A232" s="1">
        <v>44408</v>
      </c>
      <c r="B232" s="2">
        <f t="shared" si="0"/>
        <v>155</v>
      </c>
      <c r="C232" s="7"/>
      <c r="D232" s="2" t="e">
        <f t="shared" si="12"/>
        <v>#N/A</v>
      </c>
      <c r="E232" s="2" t="e">
        <f t="shared" si="22"/>
        <v>#N/A</v>
      </c>
      <c r="F232" s="2">
        <v>656974.18466898799</v>
      </c>
      <c r="G232" s="2">
        <f t="shared" si="26"/>
        <v>426582.14285714284</v>
      </c>
      <c r="H232" s="2">
        <f t="shared" si="42"/>
        <v>85712189.906321689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4398577.8571428657</v>
      </c>
      <c r="M232" s="8" t="e">
        <f t="shared" si="28"/>
        <v>#N/A</v>
      </c>
      <c r="N232" s="21" t="e">
        <f t="shared" si="15"/>
        <v>#N/A</v>
      </c>
      <c r="O232" s="2" t="e">
        <f t="shared" si="24"/>
        <v>#N/A</v>
      </c>
      <c r="P232" s="2">
        <v>717881.24303136766</v>
      </c>
      <c r="Q232" s="21">
        <f t="shared" si="44"/>
        <v>450000</v>
      </c>
      <c r="R232" s="2">
        <f t="shared" si="43"/>
        <v>89996735.919860691</v>
      </c>
      <c r="S232" s="2">
        <f t="shared" si="17"/>
        <v>426582.14285714924</v>
      </c>
      <c r="T232" s="2">
        <f t="shared" si="18"/>
        <v>23417.857142857276</v>
      </c>
      <c r="U232" s="2">
        <f t="shared" si="19"/>
        <v>450000</v>
      </c>
      <c r="V232" s="2">
        <f t="shared" si="33"/>
        <v>49879289.906321451</v>
      </c>
      <c r="W232" s="2">
        <f t="shared" si="20"/>
        <v>426582.14285714179</v>
      </c>
      <c r="X232" s="2">
        <f t="shared" si="6"/>
        <v>23417.857142858207</v>
      </c>
      <c r="Y232" s="2">
        <f t="shared" si="40"/>
        <v>40117446.013539284</v>
      </c>
      <c r="Z232" s="2" t="str">
        <f t="shared" si="8"/>
        <v>MEEP</v>
      </c>
      <c r="AA232" s="2">
        <f>IF(Z232="HERE",Y232,AA231+Graph!$G$1*1000)</f>
        <v>50031999.584967829</v>
      </c>
      <c r="AB232" s="2">
        <f t="shared" si="21"/>
        <v>420000</v>
      </c>
      <c r="AC232" s="2">
        <f t="shared" si="41"/>
        <v>38788154.192035764</v>
      </c>
      <c r="AD232" s="3">
        <f t="shared" si="10"/>
        <v>50031999.584967829</v>
      </c>
      <c r="AE232" s="2">
        <f>IF(AE230&gt;=52800000,52800000,IF(AB211=Graph!G$1*1000,AE231+Graph!G$1*1000,AC232))</f>
        <v>40468154.192035764</v>
      </c>
      <c r="AF232" s="3">
        <f t="shared" si="11"/>
        <v>40468154.192035764</v>
      </c>
      <c r="AG232" s="3">
        <f t="shared" si="27"/>
        <v>39030207.33607284</v>
      </c>
      <c r="AH232" s="3" t="e">
        <f t="shared" si="3"/>
        <v>#N/A</v>
      </c>
    </row>
    <row r="233" spans="1:34" x14ac:dyDescent="0.25">
      <c r="A233" s="1">
        <v>44409</v>
      </c>
      <c r="B233" s="2">
        <f t="shared" si="0"/>
        <v>156</v>
      </c>
      <c r="C233" s="7"/>
      <c r="D233" s="2" t="e">
        <f t="shared" si="12"/>
        <v>#N/A</v>
      </c>
      <c r="E233" s="2" t="e">
        <f t="shared" si="22"/>
        <v>#N/A</v>
      </c>
      <c r="F233" s="2">
        <v>658575.40657043457</v>
      </c>
      <c r="G233" s="2">
        <f t="shared" si="26"/>
        <v>426582.14285714284</v>
      </c>
      <c r="H233" s="2">
        <f t="shared" si="42"/>
        <v>86138772.049178839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4421995.7142857229</v>
      </c>
      <c r="M233" s="8" t="e">
        <f t="shared" si="28"/>
        <v>#N/A</v>
      </c>
      <c r="N233" s="21" t="e">
        <f t="shared" si="15"/>
        <v>#N/A</v>
      </c>
      <c r="O233" s="2" t="e">
        <f t="shared" si="24"/>
        <v>#N/A</v>
      </c>
      <c r="P233" s="2">
        <v>719796.13678447902</v>
      </c>
      <c r="Q233" s="21">
        <f t="shared" si="44"/>
        <v>450000</v>
      </c>
      <c r="R233" s="2">
        <f t="shared" si="43"/>
        <v>90446735.919860691</v>
      </c>
      <c r="S233" s="2">
        <f t="shared" si="17"/>
        <v>426582.14285714924</v>
      </c>
      <c r="T233" s="2">
        <f t="shared" si="18"/>
        <v>23417.857142857276</v>
      </c>
      <c r="U233" s="2">
        <f t="shared" si="19"/>
        <v>450000</v>
      </c>
      <c r="V233" s="2">
        <f t="shared" si="33"/>
        <v>50305872.049178593</v>
      </c>
      <c r="W233" s="2">
        <f t="shared" si="20"/>
        <v>426582.14285714179</v>
      </c>
      <c r="X233" s="2">
        <f t="shared" si="6"/>
        <v>23417.857142858207</v>
      </c>
      <c r="Y233" s="2">
        <f t="shared" si="40"/>
        <v>40140863.870682143</v>
      </c>
      <c r="Z233" s="2" t="str">
        <f t="shared" si="8"/>
        <v>MEEP</v>
      </c>
      <c r="AA233" s="2">
        <f>IF(Z233="HERE",Y233,AA232+Graph!$G$1*1000)</f>
        <v>50451999.584967829</v>
      </c>
      <c r="AB233" s="2">
        <f t="shared" si="21"/>
        <v>420000</v>
      </c>
      <c r="AC233" s="2">
        <f t="shared" si="41"/>
        <v>38788154.192035764</v>
      </c>
      <c r="AD233" s="3">
        <f t="shared" si="10"/>
        <v>50451999.584967829</v>
      </c>
      <c r="AE233" s="2">
        <f>IF(AE231&gt;=52800000,52800000,IF(AB212=Graph!G$1*1000,AE232+Graph!G$1*1000,AC233))</f>
        <v>40888154.192035764</v>
      </c>
      <c r="AF233" s="3">
        <f t="shared" si="11"/>
        <v>40888154.192035764</v>
      </c>
      <c r="AG233" s="3">
        <f t="shared" si="27"/>
        <v>39408207.33607284</v>
      </c>
      <c r="AH233" s="3" t="e">
        <f t="shared" si="3"/>
        <v>#N/A</v>
      </c>
    </row>
    <row r="234" spans="1:34" x14ac:dyDescent="0.25">
      <c r="A234" s="1">
        <v>44410</v>
      </c>
      <c r="B234" s="2">
        <f t="shared" si="0"/>
        <v>157</v>
      </c>
      <c r="C234" s="7"/>
      <c r="D234" s="2" t="e">
        <f t="shared" si="12"/>
        <v>#N/A</v>
      </c>
      <c r="E234" s="2" t="e">
        <f t="shared" si="22"/>
        <v>#N/A</v>
      </c>
      <c r="F234" s="2">
        <v>660176.62847186625</v>
      </c>
      <c r="G234" s="2">
        <f t="shared" si="26"/>
        <v>426582.14285714284</v>
      </c>
      <c r="H234" s="2">
        <f t="shared" si="42"/>
        <v>86565354.192035988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4445413.5714285802</v>
      </c>
      <c r="M234" s="8" t="e">
        <f t="shared" si="28"/>
        <v>#N/A</v>
      </c>
      <c r="N234" s="21" t="e">
        <f t="shared" si="15"/>
        <v>#N/A</v>
      </c>
      <c r="O234" s="2" t="e">
        <f t="shared" si="24"/>
        <v>#N/A</v>
      </c>
      <c r="P234" s="2">
        <v>721711.03053759038</v>
      </c>
      <c r="Q234" s="21">
        <f t="shared" si="44"/>
        <v>450000</v>
      </c>
      <c r="R234" s="2">
        <f t="shared" si="43"/>
        <v>90896735.919860691</v>
      </c>
      <c r="S234" s="2">
        <f t="shared" si="17"/>
        <v>426582.14285714924</v>
      </c>
      <c r="T234" s="2">
        <f t="shared" si="18"/>
        <v>23417.857142857276</v>
      </c>
      <c r="U234" s="2">
        <f t="shared" si="19"/>
        <v>450000</v>
      </c>
      <c r="V234" s="2">
        <f t="shared" si="33"/>
        <v>50732454.192035735</v>
      </c>
      <c r="W234" s="2">
        <f t="shared" si="20"/>
        <v>426582.14285714179</v>
      </c>
      <c r="X234" s="2">
        <f t="shared" si="6"/>
        <v>23417.857142858207</v>
      </c>
      <c r="Y234" s="2">
        <f t="shared" si="40"/>
        <v>40164281.727825001</v>
      </c>
      <c r="Z234" s="2" t="str">
        <f t="shared" si="8"/>
        <v>MEEP</v>
      </c>
      <c r="AA234" s="2">
        <f>IF(Z234="HERE",Y234,AA233+Graph!$G$1*1000)</f>
        <v>50871999.584967829</v>
      </c>
      <c r="AB234" s="2">
        <f t="shared" si="21"/>
        <v>420000</v>
      </c>
      <c r="AC234" s="2">
        <f t="shared" si="41"/>
        <v>38788154.192035764</v>
      </c>
      <c r="AD234" s="3">
        <f t="shared" si="10"/>
        <v>50871999.584967829</v>
      </c>
      <c r="AE234" s="2">
        <f>IF(AE232&gt;=52800000,52800000,IF(AB213=Graph!G$1*1000,AE233+Graph!G$1*1000,AC234))</f>
        <v>41308154.192035764</v>
      </c>
      <c r="AF234" s="3">
        <f t="shared" si="11"/>
        <v>41308154.192035764</v>
      </c>
      <c r="AG234" s="3">
        <f t="shared" si="27"/>
        <v>39786207.33607284</v>
      </c>
      <c r="AH234" s="3" t="e">
        <f t="shared" si="3"/>
        <v>#N/A</v>
      </c>
    </row>
    <row r="235" spans="1:34" x14ac:dyDescent="0.25">
      <c r="A235" s="1">
        <v>44411</v>
      </c>
      <c r="B235" s="2">
        <f t="shared" si="0"/>
        <v>158</v>
      </c>
      <c r="C235" s="7"/>
      <c r="D235" s="2" t="e">
        <f t="shared" si="12"/>
        <v>#N/A</v>
      </c>
      <c r="E235" s="2" t="e">
        <f t="shared" si="22"/>
        <v>#N/A</v>
      </c>
      <c r="F235" s="2">
        <v>661777.85037331283</v>
      </c>
      <c r="G235" s="2">
        <f t="shared" si="26"/>
        <v>426582.14285714284</v>
      </c>
      <c r="H235" s="2">
        <f t="shared" si="42"/>
        <v>86991936.334893137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4468831.4285714375</v>
      </c>
      <c r="M235" s="8" t="e">
        <f t="shared" si="28"/>
        <v>#N/A</v>
      </c>
      <c r="N235" s="21" t="e">
        <f t="shared" si="15"/>
        <v>#N/A</v>
      </c>
      <c r="O235" s="2" t="e">
        <f t="shared" si="24"/>
        <v>#N/A</v>
      </c>
      <c r="P235" s="2">
        <v>723625.92429070175</v>
      </c>
      <c r="Q235" s="21">
        <f t="shared" si="44"/>
        <v>450000</v>
      </c>
      <c r="R235" s="2">
        <f t="shared" si="43"/>
        <v>91346735.919860691</v>
      </c>
      <c r="S235" s="2">
        <f t="shared" si="17"/>
        <v>426582.14285714924</v>
      </c>
      <c r="T235" s="2">
        <f t="shared" si="18"/>
        <v>23417.857142857276</v>
      </c>
      <c r="U235" s="2">
        <f t="shared" si="19"/>
        <v>450000</v>
      </c>
      <c r="V235" s="2">
        <f t="shared" si="33"/>
        <v>51159036.334892876</v>
      </c>
      <c r="W235" s="2">
        <f t="shared" si="20"/>
        <v>426582.14285714179</v>
      </c>
      <c r="X235" s="2">
        <f t="shared" si="6"/>
        <v>23417.857142858207</v>
      </c>
      <c r="Y235" s="2">
        <f t="shared" si="40"/>
        <v>40187699.584967859</v>
      </c>
      <c r="Z235" s="2" t="str">
        <f t="shared" si="8"/>
        <v>MEEP</v>
      </c>
      <c r="AA235" s="2">
        <f>IF(Z235="HERE",Y235,AA234+Graph!$G$1*1000)</f>
        <v>51291999.584967829</v>
      </c>
      <c r="AB235" s="2">
        <f t="shared" si="21"/>
        <v>420000</v>
      </c>
      <c r="AC235" s="2">
        <f t="shared" si="41"/>
        <v>38788154.192035764</v>
      </c>
      <c r="AD235" s="3">
        <f t="shared" si="10"/>
        <v>51291999.584967829</v>
      </c>
      <c r="AE235" s="2">
        <f>IF(AE233&gt;=52800000,52800000,IF(AB214=Graph!G$1*1000,AE234+Graph!G$1*1000,AC235))</f>
        <v>41728154.192035764</v>
      </c>
      <c r="AF235" s="3">
        <f t="shared" si="11"/>
        <v>41728154.192035764</v>
      </c>
      <c r="AG235" s="3">
        <f t="shared" si="27"/>
        <v>40164207.33607284</v>
      </c>
      <c r="AH235" s="3" t="e">
        <f t="shared" si="3"/>
        <v>#N/A</v>
      </c>
    </row>
    <row r="236" spans="1:34" x14ac:dyDescent="0.25">
      <c r="A236" s="1">
        <v>44412</v>
      </c>
      <c r="B236" s="2">
        <f t="shared" si="0"/>
        <v>159</v>
      </c>
      <c r="C236" s="7"/>
      <c r="D236" s="2" t="e">
        <f t="shared" si="12"/>
        <v>#N/A</v>
      </c>
      <c r="E236" s="2" t="e">
        <f t="shared" si="22"/>
        <v>#N/A</v>
      </c>
      <c r="F236" s="2">
        <v>663379.07227475941</v>
      </c>
      <c r="G236" s="2">
        <f t="shared" si="26"/>
        <v>426582.14285714284</v>
      </c>
      <c r="H236" s="2">
        <f t="shared" si="42"/>
        <v>87418518.477750286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4492249.2857142948</v>
      </c>
      <c r="M236" s="8" t="e">
        <f t="shared" si="28"/>
        <v>#N/A</v>
      </c>
      <c r="N236" s="21" t="e">
        <f t="shared" si="15"/>
        <v>#N/A</v>
      </c>
      <c r="O236" s="2" t="e">
        <f t="shared" si="24"/>
        <v>#N/A</v>
      </c>
      <c r="P236" s="2">
        <v>725540.81804381311</v>
      </c>
      <c r="Q236" s="21">
        <f t="shared" si="44"/>
        <v>450000</v>
      </c>
      <c r="R236" s="2">
        <f t="shared" si="43"/>
        <v>91796735.919860691</v>
      </c>
      <c r="S236" s="2">
        <f t="shared" si="17"/>
        <v>426582.14285714924</v>
      </c>
      <c r="T236" s="2">
        <f t="shared" si="18"/>
        <v>23417.857142857276</v>
      </c>
      <c r="U236" s="2">
        <f t="shared" si="19"/>
        <v>450000</v>
      </c>
      <c r="V236" s="2">
        <f t="shared" si="33"/>
        <v>51585618.477750018</v>
      </c>
      <c r="W236" s="2">
        <f t="shared" si="20"/>
        <v>426582.14285714179</v>
      </c>
      <c r="X236" s="2">
        <f t="shared" si="6"/>
        <v>23417.857142858207</v>
      </c>
      <c r="Y236" s="2">
        <f t="shared" si="40"/>
        <v>40211117.442110717</v>
      </c>
      <c r="Z236" s="2" t="str">
        <f t="shared" si="8"/>
        <v>MEEP</v>
      </c>
      <c r="AA236" s="2">
        <f>IF(Z236="HERE",Y236,AA235+Graph!$G$1*1000)</f>
        <v>51711999.584967829</v>
      </c>
      <c r="AB236" s="2">
        <f t="shared" si="21"/>
        <v>420000</v>
      </c>
      <c r="AC236" s="2">
        <f t="shared" si="41"/>
        <v>38788154.192035764</v>
      </c>
      <c r="AD236" s="3">
        <f t="shared" si="10"/>
        <v>51711999.584967829</v>
      </c>
      <c r="AE236" s="2">
        <f>IF(AE234&gt;=52800000,52800000,IF(AB215=Graph!G$1*1000,AE235+Graph!G$1*1000,AC236))</f>
        <v>42148154.192035764</v>
      </c>
      <c r="AF236" s="3">
        <f t="shared" si="11"/>
        <v>42148154.192035764</v>
      </c>
      <c r="AG236" s="3">
        <f t="shared" si="27"/>
        <v>40542207.33607284</v>
      </c>
      <c r="AH236" s="3" t="e">
        <f t="shared" si="3"/>
        <v>#N/A</v>
      </c>
    </row>
    <row r="237" spans="1:34" x14ac:dyDescent="0.25">
      <c r="A237" s="1">
        <v>44413</v>
      </c>
      <c r="B237" s="2">
        <f t="shared" si="0"/>
        <v>160</v>
      </c>
      <c r="C237" s="7"/>
      <c r="D237" s="2" t="e">
        <f t="shared" si="12"/>
        <v>#N/A</v>
      </c>
      <c r="E237" s="2" t="e">
        <f t="shared" si="22"/>
        <v>#N/A</v>
      </c>
      <c r="F237" s="2">
        <v>664980.29417620599</v>
      </c>
      <c r="G237" s="2">
        <f t="shared" si="26"/>
        <v>426582.14285714284</v>
      </c>
      <c r="H237" s="2">
        <f t="shared" si="42"/>
        <v>87845100.620607436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4515667.142857152</v>
      </c>
      <c r="M237" s="8" t="e">
        <f t="shared" si="28"/>
        <v>#N/A</v>
      </c>
      <c r="N237" s="21" t="e">
        <f t="shared" si="15"/>
        <v>#N/A</v>
      </c>
      <c r="O237" s="2" t="e">
        <f t="shared" si="24"/>
        <v>#N/A</v>
      </c>
      <c r="P237" s="2">
        <v>727455.71179692447</v>
      </c>
      <c r="Q237" s="21">
        <f t="shared" si="44"/>
        <v>450000</v>
      </c>
      <c r="R237" s="2">
        <f t="shared" si="43"/>
        <v>92246735.919860691</v>
      </c>
      <c r="S237" s="2">
        <f t="shared" si="17"/>
        <v>426582.14285714924</v>
      </c>
      <c r="T237" s="2">
        <f t="shared" si="18"/>
        <v>23417.857142857276</v>
      </c>
      <c r="U237" s="2">
        <f t="shared" si="19"/>
        <v>450000</v>
      </c>
      <c r="V237" s="2">
        <f t="shared" si="33"/>
        <v>52012200.62060716</v>
      </c>
      <c r="W237" s="2">
        <f t="shared" si="20"/>
        <v>426582.14285714179</v>
      </c>
      <c r="X237" s="2">
        <f t="shared" si="6"/>
        <v>23417.857142858207</v>
      </c>
      <c r="Y237" s="2">
        <f t="shared" si="40"/>
        <v>40234535.299253576</v>
      </c>
      <c r="Z237" s="2" t="str">
        <f t="shared" si="8"/>
        <v>MEEP</v>
      </c>
      <c r="AA237" s="2">
        <f>IF(Z237="HERE",Y237,AA236+Graph!$G$1*1000)</f>
        <v>52131999.584967829</v>
      </c>
      <c r="AB237" s="2">
        <f t="shared" si="21"/>
        <v>420000</v>
      </c>
      <c r="AC237" s="2">
        <f t="shared" si="41"/>
        <v>38788154.192035764</v>
      </c>
      <c r="AD237" s="3">
        <f t="shared" si="10"/>
        <v>52131999.584967829</v>
      </c>
      <c r="AE237" s="2">
        <f>IF(AE235&gt;=52800000,52800000,IF(AB216=Graph!G$1*1000,AE236+Graph!G$1*1000,AC237))</f>
        <v>42568154.192035764</v>
      </c>
      <c r="AF237" s="3">
        <f t="shared" si="11"/>
        <v>42568154.192035764</v>
      </c>
      <c r="AG237" s="3">
        <f t="shared" si="27"/>
        <v>40920207.33607284</v>
      </c>
      <c r="AH237" s="3" t="e">
        <f t="shared" si="3"/>
        <v>#N/A</v>
      </c>
    </row>
    <row r="238" spans="1:34" x14ac:dyDescent="0.25">
      <c r="A238" s="1">
        <v>44414</v>
      </c>
      <c r="B238" s="2">
        <f t="shared" si="0"/>
        <v>161</v>
      </c>
      <c r="C238" s="7"/>
      <c r="D238" s="2" t="e">
        <f t="shared" si="12"/>
        <v>#N/A</v>
      </c>
      <c r="E238" s="2" t="e">
        <f t="shared" si="22"/>
        <v>#N/A</v>
      </c>
      <c r="F238" s="2">
        <v>666581.51607765257</v>
      </c>
      <c r="G238" s="2">
        <f t="shared" si="26"/>
        <v>426582.14285714284</v>
      </c>
      <c r="H238" s="2">
        <f t="shared" si="42"/>
        <v>88271682.763464585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4539085.0000000093</v>
      </c>
      <c r="M238" s="8" t="e">
        <f t="shared" si="28"/>
        <v>#N/A</v>
      </c>
      <c r="N238" s="21" t="e">
        <f t="shared" si="15"/>
        <v>#N/A</v>
      </c>
      <c r="O238" s="2" t="e">
        <f t="shared" si="24"/>
        <v>#N/A</v>
      </c>
      <c r="P238" s="2">
        <v>729370.60555003583</v>
      </c>
      <c r="Q238" s="21">
        <f t="shared" si="44"/>
        <v>450000</v>
      </c>
      <c r="R238" s="2">
        <f t="shared" si="43"/>
        <v>92696735.919860691</v>
      </c>
      <c r="S238" s="2">
        <f t="shared" si="17"/>
        <v>426582.14285714924</v>
      </c>
      <c r="T238" s="2">
        <f t="shared" si="18"/>
        <v>23417.857142857276</v>
      </c>
      <c r="U238" s="2">
        <f t="shared" si="19"/>
        <v>450000</v>
      </c>
      <c r="V238" s="2">
        <f t="shared" si="33"/>
        <v>52438782.763464302</v>
      </c>
      <c r="W238" s="2">
        <f t="shared" si="20"/>
        <v>426582.14285714179</v>
      </c>
      <c r="X238" s="2">
        <f t="shared" si="6"/>
        <v>23417.857142858207</v>
      </c>
      <c r="Y238" s="2">
        <f t="shared" si="40"/>
        <v>40257953.156396434</v>
      </c>
      <c r="Z238" s="2" t="str">
        <f t="shared" si="8"/>
        <v>MEEP</v>
      </c>
      <c r="AA238" s="2">
        <f>IF(Z238="HERE",Y238,AA237+Graph!$G$1*1000)</f>
        <v>52551999.584967829</v>
      </c>
      <c r="AB238" s="2">
        <f t="shared" si="21"/>
        <v>420000</v>
      </c>
      <c r="AC238" s="2">
        <f t="shared" si="41"/>
        <v>38788154.192035764</v>
      </c>
      <c r="AD238" s="3">
        <f t="shared" si="10"/>
        <v>52551999.584967829</v>
      </c>
      <c r="AE238" s="2">
        <f>IF(AE236&gt;=52800000,52800000,IF(AB217=Graph!G$1*1000,AE237+Graph!G$1*1000,AC238))</f>
        <v>42988154.192035764</v>
      </c>
      <c r="AF238" s="3">
        <f t="shared" si="11"/>
        <v>42988154.192035764</v>
      </c>
      <c r="AG238" s="3">
        <f t="shared" si="27"/>
        <v>41298207.33607284</v>
      </c>
      <c r="AH238" s="3" t="e">
        <f t="shared" si="3"/>
        <v>#N/A</v>
      </c>
    </row>
    <row r="239" spans="1:34" x14ac:dyDescent="0.25">
      <c r="A239" s="1">
        <v>44415</v>
      </c>
      <c r="B239" s="2">
        <f t="shared" si="0"/>
        <v>162</v>
      </c>
      <c r="C239" s="7"/>
      <c r="D239" s="2" t="e">
        <f t="shared" si="12"/>
        <v>#N/A</v>
      </c>
      <c r="E239" s="2" t="e">
        <f t="shared" si="22"/>
        <v>#N/A</v>
      </c>
      <c r="F239" s="2">
        <v>668182.73797908425</v>
      </c>
      <c r="G239" s="2">
        <f t="shared" si="26"/>
        <v>426582.14285714284</v>
      </c>
      <c r="H239" s="2">
        <f t="shared" si="42"/>
        <v>88698264.906321734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4562502.8571428666</v>
      </c>
      <c r="M239" s="8" t="e">
        <f t="shared" si="28"/>
        <v>#N/A</v>
      </c>
      <c r="N239" s="21" t="e">
        <f t="shared" si="15"/>
        <v>#N/A</v>
      </c>
      <c r="O239" s="2" t="e">
        <f t="shared" si="24"/>
        <v>#N/A</v>
      </c>
      <c r="P239" s="2">
        <v>731285.4993031472</v>
      </c>
      <c r="Q239" s="21">
        <f t="shared" si="44"/>
        <v>450000</v>
      </c>
      <c r="R239" s="2">
        <f t="shared" si="43"/>
        <v>93146735.919860691</v>
      </c>
      <c r="S239" s="2">
        <f t="shared" si="17"/>
        <v>426582.14285714924</v>
      </c>
      <c r="T239" s="2">
        <f t="shared" si="18"/>
        <v>23417.857142857276</v>
      </c>
      <c r="U239" s="2">
        <f t="shared" si="19"/>
        <v>450000</v>
      </c>
      <c r="V239" s="2">
        <f t="shared" si="33"/>
        <v>52865364.906321444</v>
      </c>
      <c r="W239" s="2">
        <f t="shared" si="20"/>
        <v>426582.14285714179</v>
      </c>
      <c r="X239" s="2">
        <f t="shared" si="6"/>
        <v>23417.857142858207</v>
      </c>
      <c r="Y239" s="2">
        <f t="shared" si="40"/>
        <v>40281371.013539292</v>
      </c>
      <c r="Z239" s="2" t="str">
        <f t="shared" si="8"/>
        <v>MEEP</v>
      </c>
      <c r="AA239" s="2">
        <f>IF(Z239="HERE",Y239,AA238+Graph!$G$1*1000)</f>
        <v>52971999.584967829</v>
      </c>
      <c r="AB239" s="2">
        <f t="shared" si="21"/>
        <v>420000</v>
      </c>
      <c r="AC239" s="2">
        <f t="shared" si="41"/>
        <v>38788154.192035764</v>
      </c>
      <c r="AD239" s="3">
        <f t="shared" si="10"/>
        <v>52800000</v>
      </c>
      <c r="AE239" s="2">
        <f>IF(AE237&gt;=52800000,52800000,IF(AB218=Graph!G$1*1000,AE238+Graph!G$1*1000,AC239))</f>
        <v>43408154.192035764</v>
      </c>
      <c r="AF239" s="3">
        <f t="shared" si="11"/>
        <v>43408154.192035764</v>
      </c>
      <c r="AG239" s="3">
        <f t="shared" si="27"/>
        <v>41676207.33607284</v>
      </c>
      <c r="AH239" s="3" t="e">
        <f t="shared" si="3"/>
        <v>#N/A</v>
      </c>
    </row>
    <row r="240" spans="1:34" x14ac:dyDescent="0.25">
      <c r="A240" s="1">
        <v>44416</v>
      </c>
      <c r="B240" s="2">
        <f t="shared" si="0"/>
        <v>163</v>
      </c>
      <c r="C240" s="7"/>
      <c r="D240" s="2" t="e">
        <f t="shared" si="12"/>
        <v>#N/A</v>
      </c>
      <c r="E240" s="2" t="e">
        <f t="shared" si="22"/>
        <v>#N/A</v>
      </c>
      <c r="F240" s="2">
        <v>669783.95988053083</v>
      </c>
      <c r="G240" s="2">
        <f t="shared" si="26"/>
        <v>426582.14285714284</v>
      </c>
      <c r="H240" s="2">
        <f t="shared" si="42"/>
        <v>89124847.049178883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4585920.7142857239</v>
      </c>
      <c r="M240" s="8" t="e">
        <f t="shared" si="28"/>
        <v>#N/A</v>
      </c>
      <c r="N240" s="21" t="e">
        <f t="shared" si="15"/>
        <v>#N/A</v>
      </c>
      <c r="O240" s="2" t="e">
        <f t="shared" si="24"/>
        <v>#N/A</v>
      </c>
      <c r="P240" s="2">
        <v>733200.39305625856</v>
      </c>
      <c r="Q240" s="21">
        <f t="shared" si="44"/>
        <v>450000</v>
      </c>
      <c r="R240" s="2">
        <f t="shared" si="43"/>
        <v>93596735.919860691</v>
      </c>
      <c r="S240" s="2">
        <f t="shared" si="17"/>
        <v>426582.14285714924</v>
      </c>
      <c r="T240" s="2">
        <f t="shared" si="18"/>
        <v>23417.857142857276</v>
      </c>
      <c r="U240" s="2">
        <f t="shared" si="19"/>
        <v>450000</v>
      </c>
      <c r="V240" s="2">
        <f t="shared" si="33"/>
        <v>53291947.049178585</v>
      </c>
      <c r="W240" s="2">
        <f t="shared" si="20"/>
        <v>426582.14285714179</v>
      </c>
      <c r="X240" s="2">
        <f t="shared" si="6"/>
        <v>23417.857142858207</v>
      </c>
      <c r="Y240" s="2">
        <f t="shared" si="40"/>
        <v>40304788.87068215</v>
      </c>
      <c r="Z240" s="2" t="str">
        <f t="shared" si="8"/>
        <v>MEEP</v>
      </c>
      <c r="AA240" s="2">
        <f>IF(Z240="HERE",Y240,AA239+Graph!$G$1*1000)</f>
        <v>53391999.584967829</v>
      </c>
      <c r="AB240" s="2">
        <f t="shared" si="21"/>
        <v>420000</v>
      </c>
      <c r="AC240" s="2">
        <f t="shared" si="41"/>
        <v>38788154.192035764</v>
      </c>
      <c r="AD240" s="3">
        <f t="shared" si="10"/>
        <v>52800000</v>
      </c>
      <c r="AE240" s="2">
        <f>IF(AE238&gt;=52800000,52800000,IF(AB219=Graph!G$1*1000,AE239+Graph!G$1*1000,AC240))</f>
        <v>43828154.192035764</v>
      </c>
      <c r="AF240" s="3">
        <f t="shared" si="11"/>
        <v>43828154.192035764</v>
      </c>
      <c r="AG240" s="3">
        <f t="shared" si="27"/>
        <v>42054207.33607284</v>
      </c>
      <c r="AH240" s="3" t="e">
        <f t="shared" si="3"/>
        <v>#N/A</v>
      </c>
    </row>
    <row r="241" spans="1:34" x14ac:dyDescent="0.25">
      <c r="A241" s="1">
        <v>44417</v>
      </c>
      <c r="B241" s="2">
        <f t="shared" si="0"/>
        <v>164</v>
      </c>
      <c r="C241" s="7"/>
      <c r="D241" s="2" t="e">
        <f t="shared" si="12"/>
        <v>#N/A</v>
      </c>
      <c r="E241" s="2" t="e">
        <f t="shared" si="22"/>
        <v>#N/A</v>
      </c>
      <c r="F241" s="2">
        <v>671385.18178197742</v>
      </c>
      <c r="G241" s="2">
        <f t="shared" si="26"/>
        <v>426582.14285714284</v>
      </c>
      <c r="H241" s="2">
        <f t="shared" si="42"/>
        <v>89551429.192036033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4609338.5714285811</v>
      </c>
      <c r="M241" s="8" t="e">
        <f t="shared" si="28"/>
        <v>#N/A</v>
      </c>
      <c r="N241" s="21" t="e">
        <f t="shared" si="15"/>
        <v>#N/A</v>
      </c>
      <c r="O241" s="2" t="e">
        <f t="shared" si="24"/>
        <v>#N/A</v>
      </c>
      <c r="P241" s="2">
        <v>735115.28680936992</v>
      </c>
      <c r="Q241" s="21">
        <f t="shared" si="44"/>
        <v>450000</v>
      </c>
      <c r="R241" s="2">
        <f t="shared" si="43"/>
        <v>94046735.919860691</v>
      </c>
      <c r="S241" s="2">
        <f t="shared" si="17"/>
        <v>426582.14285714924</v>
      </c>
      <c r="T241" s="2">
        <f t="shared" si="18"/>
        <v>23417.857142857276</v>
      </c>
      <c r="U241" s="2">
        <f t="shared" si="19"/>
        <v>450000</v>
      </c>
      <c r="V241" s="2">
        <f t="shared" si="33"/>
        <v>53718529.192035727</v>
      </c>
      <c r="W241" s="2">
        <f t="shared" si="20"/>
        <v>426582.14285714179</v>
      </c>
      <c r="X241" s="2">
        <f t="shared" si="6"/>
        <v>23417.857142858207</v>
      </c>
      <c r="Y241" s="2">
        <f t="shared" si="40"/>
        <v>40328206.727825008</v>
      </c>
      <c r="Z241" s="2" t="str">
        <f t="shared" si="8"/>
        <v>MEEP</v>
      </c>
      <c r="AA241" s="2">
        <f>IF(Z241="HERE",Y241,AA240+Graph!$G$1*1000)</f>
        <v>53811999.584967829</v>
      </c>
      <c r="AB241" s="2">
        <f t="shared" si="21"/>
        <v>420000</v>
      </c>
      <c r="AC241" s="2">
        <f t="shared" si="41"/>
        <v>38788154.192035764</v>
      </c>
      <c r="AD241" s="3">
        <f t="shared" si="10"/>
        <v>52800000</v>
      </c>
      <c r="AE241" s="2">
        <f>IF(AE239&gt;=52800000,52800000,IF(AB220=Graph!G$1*1000,AE240+Graph!G$1*1000,AC241))</f>
        <v>44248154.192035764</v>
      </c>
      <c r="AF241" s="3">
        <f t="shared" si="11"/>
        <v>44248154.192035764</v>
      </c>
      <c r="AG241" s="3">
        <f t="shared" si="27"/>
        <v>42432207.33607284</v>
      </c>
      <c r="AH241" s="3" t="e">
        <f t="shared" si="3"/>
        <v>#N/A</v>
      </c>
    </row>
    <row r="242" spans="1:34" x14ac:dyDescent="0.25">
      <c r="A242" s="1">
        <v>44418</v>
      </c>
      <c r="B242" s="2">
        <f t="shared" si="0"/>
        <v>165</v>
      </c>
      <c r="C242" s="7"/>
      <c r="D242" s="2" t="e">
        <f t="shared" si="12"/>
        <v>#N/A</v>
      </c>
      <c r="E242" s="2" t="e">
        <f t="shared" si="22"/>
        <v>#N/A</v>
      </c>
      <c r="F242" s="2">
        <v>672986.403683424</v>
      </c>
      <c r="G242" s="2">
        <f t="shared" si="26"/>
        <v>426582.14285714284</v>
      </c>
      <c r="H242" s="2">
        <f t="shared" si="42"/>
        <v>89978011.334893182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4632756.4285714384</v>
      </c>
      <c r="M242" s="8" t="e">
        <f t="shared" si="28"/>
        <v>#N/A</v>
      </c>
      <c r="N242" s="21" t="e">
        <f t="shared" si="15"/>
        <v>#N/A</v>
      </c>
      <c r="O242" s="2" t="e">
        <f t="shared" si="24"/>
        <v>#N/A</v>
      </c>
      <c r="P242" s="2">
        <v>737030.18056248128</v>
      </c>
      <c r="Q242" s="21">
        <f t="shared" si="44"/>
        <v>450000</v>
      </c>
      <c r="R242" s="2">
        <f t="shared" si="43"/>
        <v>94496735.919860691</v>
      </c>
      <c r="S242" s="2">
        <f t="shared" si="17"/>
        <v>426582.14285714924</v>
      </c>
      <c r="T242" s="2">
        <f t="shared" si="18"/>
        <v>23417.857142857276</v>
      </c>
      <c r="U242" s="2">
        <f t="shared" si="19"/>
        <v>450000</v>
      </c>
      <c r="V242" s="2">
        <f t="shared" si="33"/>
        <v>54145111.334892869</v>
      </c>
      <c r="W242" s="2">
        <f t="shared" si="20"/>
        <v>426582.14285714179</v>
      </c>
      <c r="X242" s="2">
        <f t="shared" si="6"/>
        <v>23417.857142858207</v>
      </c>
      <c r="Y242" s="2">
        <f t="shared" si="40"/>
        <v>40351624.584967867</v>
      </c>
      <c r="Z242" s="2" t="str">
        <f t="shared" si="8"/>
        <v>MEEP</v>
      </c>
      <c r="AA242" s="2">
        <f>IF(Z242="HERE",Y242,AA241+Graph!$G$1*1000)</f>
        <v>54231999.584967829</v>
      </c>
      <c r="AB242" s="2">
        <f t="shared" si="21"/>
        <v>420000</v>
      </c>
      <c r="AC242" s="2">
        <f t="shared" si="41"/>
        <v>38788154.192035764</v>
      </c>
      <c r="AD242" s="3">
        <f t="shared" si="10"/>
        <v>52800000</v>
      </c>
      <c r="AE242" s="2">
        <f>IF(AE240&gt;=52800000,52800000,IF(AB221=Graph!G$1*1000,AE241+Graph!G$1*1000,AC242))</f>
        <v>44668154.192035764</v>
      </c>
      <c r="AF242" s="3">
        <f t="shared" si="11"/>
        <v>44668154.192035764</v>
      </c>
      <c r="AG242" s="3">
        <f t="shared" si="27"/>
        <v>42810207.33607284</v>
      </c>
      <c r="AH242" s="3" t="e">
        <f t="shared" si="3"/>
        <v>#N/A</v>
      </c>
    </row>
    <row r="243" spans="1:34" x14ac:dyDescent="0.25">
      <c r="A243" s="1">
        <v>44419</v>
      </c>
      <c r="B243" s="2">
        <f t="shared" si="0"/>
        <v>166</v>
      </c>
      <c r="C243" s="7"/>
      <c r="D243" s="2" t="e">
        <f t="shared" si="12"/>
        <v>#N/A</v>
      </c>
      <c r="E243" s="2" t="e">
        <f t="shared" si="22"/>
        <v>#N/A</v>
      </c>
      <c r="F243" s="2">
        <v>674587.62558487058</v>
      </c>
      <c r="G243" s="2">
        <f t="shared" si="26"/>
        <v>426582.14285714284</v>
      </c>
      <c r="H243" s="2">
        <f t="shared" si="42"/>
        <v>90404593.477750331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4656174.2857142957</v>
      </c>
      <c r="M243" s="8" t="e">
        <f t="shared" si="28"/>
        <v>#N/A</v>
      </c>
      <c r="N243" s="21" t="e">
        <f t="shared" si="15"/>
        <v>#N/A</v>
      </c>
      <c r="O243" s="2" t="e">
        <f t="shared" si="24"/>
        <v>#N/A</v>
      </c>
      <c r="P243" s="2">
        <v>738945.07431559265</v>
      </c>
      <c r="Q243" s="21">
        <f t="shared" si="44"/>
        <v>450000</v>
      </c>
      <c r="R243" s="2">
        <f t="shared" si="43"/>
        <v>94946735.919860691</v>
      </c>
      <c r="S243" s="2">
        <f t="shared" si="17"/>
        <v>426582.14285714924</v>
      </c>
      <c r="T243" s="2">
        <f t="shared" si="18"/>
        <v>23417.857142857276</v>
      </c>
      <c r="U243" s="2">
        <f t="shared" si="19"/>
        <v>450000</v>
      </c>
      <c r="V243" s="2">
        <f t="shared" si="33"/>
        <v>54571693.477750011</v>
      </c>
      <c r="W243" s="2">
        <f t="shared" si="20"/>
        <v>426582.14285714179</v>
      </c>
      <c r="X243" s="2">
        <f t="shared" si="6"/>
        <v>23417.857142858207</v>
      </c>
      <c r="Y243" s="2">
        <f t="shared" si="40"/>
        <v>40375042.442110725</v>
      </c>
      <c r="Z243" s="2" t="str">
        <f t="shared" si="8"/>
        <v>MEEP</v>
      </c>
      <c r="AA243" s="2">
        <f>IF(Z243="HERE",Y243,AA242+Graph!$G$1*1000)</f>
        <v>54651999.584967829</v>
      </c>
      <c r="AB243" s="2">
        <f t="shared" si="21"/>
        <v>420000</v>
      </c>
      <c r="AC243" s="2">
        <f t="shared" si="41"/>
        <v>38788154.192035764</v>
      </c>
      <c r="AD243" s="3">
        <f t="shared" si="10"/>
        <v>52800000</v>
      </c>
      <c r="AE243" s="2">
        <f>IF(AE241&gt;=52800000,52800000,IF(AB222=Graph!G$1*1000,AE242+Graph!G$1*1000,AC243))</f>
        <v>45088154.192035764</v>
      </c>
      <c r="AF243" s="3">
        <f t="shared" si="11"/>
        <v>45088154.192035764</v>
      </c>
      <c r="AG243" s="3">
        <f t="shared" si="27"/>
        <v>43188207.33607284</v>
      </c>
      <c r="AH243" s="3" t="e">
        <f t="shared" si="3"/>
        <v>#N/A</v>
      </c>
    </row>
    <row r="244" spans="1:34" x14ac:dyDescent="0.25">
      <c r="A244" s="1">
        <v>44420</v>
      </c>
      <c r="B244" s="2">
        <f t="shared" si="0"/>
        <v>167</v>
      </c>
      <c r="C244" s="7"/>
      <c r="D244" s="2" t="e">
        <f t="shared" si="12"/>
        <v>#N/A</v>
      </c>
      <c r="E244" s="2" t="e">
        <f t="shared" si="22"/>
        <v>#N/A</v>
      </c>
      <c r="F244" s="2">
        <v>676188.84748630226</v>
      </c>
      <c r="G244" s="2">
        <f t="shared" si="26"/>
        <v>426582.14285714284</v>
      </c>
      <c r="H244" s="2">
        <f t="shared" si="42"/>
        <v>90831175.62060748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4679592.142857153</v>
      </c>
      <c r="M244" s="8" t="e">
        <f t="shared" si="28"/>
        <v>#N/A</v>
      </c>
      <c r="N244" s="21" t="e">
        <f t="shared" si="15"/>
        <v>#N/A</v>
      </c>
      <c r="O244" s="2" t="e">
        <f t="shared" si="24"/>
        <v>#N/A</v>
      </c>
      <c r="P244" s="2">
        <v>740859.96806870401</v>
      </c>
      <c r="Q244" s="21">
        <f t="shared" si="44"/>
        <v>450000</v>
      </c>
      <c r="R244" s="2">
        <f t="shared" si="43"/>
        <v>95396735.919860691</v>
      </c>
      <c r="S244" s="2">
        <f t="shared" si="17"/>
        <v>426582.14285714924</v>
      </c>
      <c r="T244" s="2">
        <f t="shared" si="18"/>
        <v>23417.857142857276</v>
      </c>
      <c r="U244" s="2">
        <f t="shared" si="19"/>
        <v>450000</v>
      </c>
      <c r="V244" s="2">
        <f t="shared" si="33"/>
        <v>54998275.620607153</v>
      </c>
      <c r="W244" s="2">
        <f t="shared" si="20"/>
        <v>426582.14285714179</v>
      </c>
      <c r="X244" s="2">
        <f t="shared" si="6"/>
        <v>23417.857142858207</v>
      </c>
      <c r="Y244" s="2">
        <f t="shared" si="40"/>
        <v>40398460.299253583</v>
      </c>
      <c r="Z244" s="2" t="str">
        <f t="shared" si="8"/>
        <v>MEEP</v>
      </c>
      <c r="AA244" s="2">
        <f>IF(Z244="HERE",Y244,AA243+Graph!$G$1*1000)</f>
        <v>55071999.584967829</v>
      </c>
      <c r="AB244" s="2">
        <f t="shared" si="21"/>
        <v>420000</v>
      </c>
      <c r="AC244" s="2">
        <f t="shared" si="41"/>
        <v>38788154.192035764</v>
      </c>
      <c r="AD244" s="3">
        <f t="shared" si="10"/>
        <v>52800000</v>
      </c>
      <c r="AE244" s="2">
        <f>IF(AE242&gt;=52800000,52800000,IF(AB223=Graph!G$1*1000,AE243+Graph!G$1*1000,AC244))</f>
        <v>45508154.192035764</v>
      </c>
      <c r="AF244" s="3">
        <f t="shared" si="11"/>
        <v>45508154.192035764</v>
      </c>
      <c r="AG244" s="3">
        <f t="shared" si="27"/>
        <v>43566207.33607284</v>
      </c>
      <c r="AH244" s="3" t="e">
        <f t="shared" si="3"/>
        <v>#N/A</v>
      </c>
    </row>
    <row r="245" spans="1:34" x14ac:dyDescent="0.25">
      <c r="A245" s="1">
        <v>44421</v>
      </c>
      <c r="B245" s="2">
        <f t="shared" si="0"/>
        <v>168</v>
      </c>
      <c r="C245" s="7"/>
      <c r="D245" s="2" t="e">
        <f t="shared" si="12"/>
        <v>#N/A</v>
      </c>
      <c r="E245" s="2" t="e">
        <f t="shared" si="22"/>
        <v>#N/A</v>
      </c>
      <c r="F245" s="2">
        <v>677790.06938774884</v>
      </c>
      <c r="G245" s="2">
        <f t="shared" si="26"/>
        <v>426582.14285714284</v>
      </c>
      <c r="H245" s="2">
        <f t="shared" si="42"/>
        <v>91257757.76346463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4703010.0000000102</v>
      </c>
      <c r="M245" s="8" t="e">
        <f t="shared" si="28"/>
        <v>#N/A</v>
      </c>
      <c r="N245" s="21" t="e">
        <f t="shared" si="15"/>
        <v>#N/A</v>
      </c>
      <c r="O245" s="2" t="e">
        <f t="shared" si="24"/>
        <v>#N/A</v>
      </c>
      <c r="P245" s="2">
        <v>742774.86182181537</v>
      </c>
      <c r="Q245" s="21">
        <f t="shared" si="44"/>
        <v>450000</v>
      </c>
      <c r="R245" s="2">
        <f t="shared" si="43"/>
        <v>95846735.919860691</v>
      </c>
      <c r="S245" s="2">
        <f t="shared" si="17"/>
        <v>426582.14285714924</v>
      </c>
      <c r="T245" s="2">
        <f t="shared" si="18"/>
        <v>23417.857142857276</v>
      </c>
      <c r="U245" s="2">
        <f t="shared" si="19"/>
        <v>450000</v>
      </c>
      <c r="V245" s="2">
        <f t="shared" si="33"/>
        <v>55424857.763464294</v>
      </c>
      <c r="W245" s="2">
        <f t="shared" si="20"/>
        <v>426582.14285714179</v>
      </c>
      <c r="X245" s="2">
        <f t="shared" si="6"/>
        <v>23417.857142858207</v>
      </c>
      <c r="Y245" s="2">
        <f t="shared" si="40"/>
        <v>40421878.156396441</v>
      </c>
      <c r="Z245" s="2" t="str">
        <f t="shared" si="8"/>
        <v>MEEP</v>
      </c>
      <c r="AA245" s="2">
        <f>IF(Z245="HERE",Y245,AA244+Graph!$G$1*1000)</f>
        <v>55491999.584967829</v>
      </c>
      <c r="AB245" s="2">
        <f t="shared" si="21"/>
        <v>420000</v>
      </c>
      <c r="AC245" s="2">
        <f t="shared" si="41"/>
        <v>38788154.192035764</v>
      </c>
      <c r="AD245" s="3">
        <f t="shared" si="10"/>
        <v>52800000</v>
      </c>
      <c r="AE245" s="2">
        <f>IF(AE243&gt;=52800000,52800000,IF(AB224=Graph!G$1*1000,AE244+Graph!G$1*1000,AC245))</f>
        <v>45928154.192035764</v>
      </c>
      <c r="AF245" s="3">
        <f t="shared" si="11"/>
        <v>45928154.192035764</v>
      </c>
      <c r="AG245" s="3">
        <f t="shared" si="27"/>
        <v>43944207.33607284</v>
      </c>
      <c r="AH245" s="3" t="e">
        <f t="shared" si="3"/>
        <v>#N/A</v>
      </c>
    </row>
    <row r="246" spans="1:34" x14ac:dyDescent="0.25">
      <c r="A246" s="1">
        <v>44422</v>
      </c>
      <c r="B246" s="2">
        <f t="shared" si="0"/>
        <v>169</v>
      </c>
      <c r="C246" s="7"/>
      <c r="D246" s="2" t="e">
        <f t="shared" si="12"/>
        <v>#N/A</v>
      </c>
      <c r="E246" s="2" t="e">
        <f t="shared" si="22"/>
        <v>#N/A</v>
      </c>
      <c r="F246" s="2">
        <v>679391.29128919542</v>
      </c>
      <c r="G246" s="2">
        <f t="shared" si="26"/>
        <v>426582.14285714284</v>
      </c>
      <c r="H246" s="2">
        <f t="shared" si="42"/>
        <v>91684339.906321779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4726427.8571428675</v>
      </c>
      <c r="M246" s="8" t="e">
        <f t="shared" si="28"/>
        <v>#N/A</v>
      </c>
      <c r="N246" s="21" t="e">
        <f t="shared" si="15"/>
        <v>#N/A</v>
      </c>
      <c r="O246" s="2" t="e">
        <f t="shared" si="24"/>
        <v>#N/A</v>
      </c>
      <c r="P246" s="2">
        <v>744689.75557491183</v>
      </c>
      <c r="Q246" s="21">
        <f t="shared" si="44"/>
        <v>450000</v>
      </c>
      <c r="R246" s="2">
        <f t="shared" si="43"/>
        <v>96296735.919860691</v>
      </c>
      <c r="S246" s="2">
        <f t="shared" si="17"/>
        <v>426582.14285714924</v>
      </c>
      <c r="T246" s="2">
        <f t="shared" si="18"/>
        <v>23417.857142857276</v>
      </c>
      <c r="U246" s="2">
        <f t="shared" si="19"/>
        <v>450000</v>
      </c>
      <c r="V246" s="2">
        <f t="shared" si="33"/>
        <v>55851439.906321436</v>
      </c>
      <c r="W246" s="2">
        <f t="shared" si="20"/>
        <v>426582.14285714179</v>
      </c>
      <c r="X246" s="2">
        <f t="shared" si="6"/>
        <v>23417.857142858207</v>
      </c>
      <c r="Y246" s="2">
        <f t="shared" si="40"/>
        <v>40445296.013539299</v>
      </c>
      <c r="Z246" s="2" t="str">
        <f t="shared" si="8"/>
        <v>MEEP</v>
      </c>
      <c r="AA246" s="2">
        <f>IF(Z246="HERE",Y246,AA245+Graph!$G$1*1000)</f>
        <v>55911999.584967829</v>
      </c>
      <c r="AB246" s="2">
        <f t="shared" si="21"/>
        <v>420000</v>
      </c>
      <c r="AC246" s="2">
        <f t="shared" si="41"/>
        <v>38788154.192035764</v>
      </c>
      <c r="AD246" s="3">
        <f t="shared" si="10"/>
        <v>52800000</v>
      </c>
      <c r="AE246" s="2">
        <f>IF(AE244&gt;=52800000,52800000,IF(AB225=Graph!G$1*1000,AE245+Graph!G$1*1000,AC246))</f>
        <v>46348154.192035764</v>
      </c>
      <c r="AF246" s="3">
        <f t="shared" si="11"/>
        <v>46348154.192035764</v>
      </c>
      <c r="AG246" s="3">
        <f t="shared" si="27"/>
        <v>44322207.33607284</v>
      </c>
      <c r="AH246" s="3" t="e">
        <f t="shared" si="3"/>
        <v>#N/A</v>
      </c>
    </row>
    <row r="247" spans="1:34" x14ac:dyDescent="0.25">
      <c r="A247" s="1">
        <v>44423</v>
      </c>
      <c r="B247" s="2">
        <f t="shared" si="0"/>
        <v>170</v>
      </c>
      <c r="C247" s="7"/>
      <c r="D247" s="2" t="e">
        <f t="shared" si="12"/>
        <v>#N/A</v>
      </c>
      <c r="E247" s="2" t="e">
        <f t="shared" si="22"/>
        <v>#N/A</v>
      </c>
      <c r="F247" s="2">
        <v>680992.513190642</v>
      </c>
      <c r="G247" s="2">
        <f t="shared" si="26"/>
        <v>426582.14285714284</v>
      </c>
      <c r="H247" s="2">
        <f t="shared" si="42"/>
        <v>92110922.049178928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4749845.7142857248</v>
      </c>
      <c r="M247" s="8" t="e">
        <f t="shared" si="28"/>
        <v>#N/A</v>
      </c>
      <c r="N247" s="21" t="e">
        <f t="shared" si="15"/>
        <v>#N/A</v>
      </c>
      <c r="O247" s="2" t="e">
        <f t="shared" si="24"/>
        <v>#N/A</v>
      </c>
      <c r="P247" s="2">
        <v>746604.6493280232</v>
      </c>
      <c r="Q247" s="21">
        <f t="shared" si="44"/>
        <v>450000</v>
      </c>
      <c r="R247" s="2">
        <f t="shared" si="43"/>
        <v>96746735.919860691</v>
      </c>
      <c r="S247" s="2">
        <f t="shared" si="17"/>
        <v>426582.14285714924</v>
      </c>
      <c r="T247" s="2">
        <f t="shared" si="18"/>
        <v>23417.857142857276</v>
      </c>
      <c r="U247" s="2">
        <f t="shared" si="19"/>
        <v>450000</v>
      </c>
      <c r="V247" s="2">
        <f t="shared" si="33"/>
        <v>56278022.049178578</v>
      </c>
      <c r="W247" s="2">
        <f t="shared" si="20"/>
        <v>426582.14285714179</v>
      </c>
      <c r="X247" s="2">
        <f t="shared" si="6"/>
        <v>23417.857142858207</v>
      </c>
      <c r="Y247" s="2">
        <f t="shared" si="40"/>
        <v>40468713.870682158</v>
      </c>
      <c r="Z247" s="2" t="str">
        <f t="shared" si="8"/>
        <v>MEEP</v>
      </c>
      <c r="AA247" s="2">
        <f>IF(Z247="HERE",Y247,AA246+Graph!$G$1*1000)</f>
        <v>56331999.584967829</v>
      </c>
      <c r="AB247" s="2">
        <f t="shared" si="21"/>
        <v>420000</v>
      </c>
      <c r="AC247" s="2">
        <f t="shared" si="41"/>
        <v>38788154.192035764</v>
      </c>
      <c r="AD247" s="3">
        <f t="shared" si="10"/>
        <v>52800000</v>
      </c>
      <c r="AE247" s="2">
        <f>IF(AE245&gt;=52800000,52800000,IF(AB226=Graph!G$1*1000,AE246+Graph!G$1*1000,AC247))</f>
        <v>46768154.192035764</v>
      </c>
      <c r="AF247" s="3">
        <f t="shared" si="11"/>
        <v>46768154.192035764</v>
      </c>
      <c r="AG247" s="3">
        <f t="shared" si="27"/>
        <v>44700207.33607284</v>
      </c>
      <c r="AH247" s="3" t="e">
        <f t="shared" si="3"/>
        <v>#N/A</v>
      </c>
    </row>
    <row r="248" spans="1:34" x14ac:dyDescent="0.25">
      <c r="A248" s="1">
        <v>44424</v>
      </c>
      <c r="B248" s="2">
        <f t="shared" si="0"/>
        <v>171</v>
      </c>
      <c r="C248" s="7"/>
      <c r="D248" s="2" t="e">
        <f t="shared" si="12"/>
        <v>#N/A</v>
      </c>
      <c r="E248" s="2" t="e">
        <f t="shared" si="22"/>
        <v>#N/A</v>
      </c>
      <c r="F248" s="2">
        <v>682593.73509208858</v>
      </c>
      <c r="G248" s="2">
        <f t="shared" si="26"/>
        <v>426582.14285714284</v>
      </c>
      <c r="H248" s="2">
        <f t="shared" si="42"/>
        <v>92537504.192036077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4773263.5714285821</v>
      </c>
      <c r="M248" s="8" t="e">
        <f t="shared" si="28"/>
        <v>#N/A</v>
      </c>
      <c r="N248" s="21" t="e">
        <f t="shared" si="15"/>
        <v>#N/A</v>
      </c>
      <c r="O248" s="2" t="e">
        <f t="shared" si="24"/>
        <v>#N/A</v>
      </c>
      <c r="P248" s="2">
        <v>748519.54308113456</v>
      </c>
      <c r="Q248" s="21">
        <f t="shared" si="44"/>
        <v>450000</v>
      </c>
      <c r="R248" s="2">
        <f t="shared" si="43"/>
        <v>97196735.919860691</v>
      </c>
      <c r="S248" s="2">
        <f t="shared" si="17"/>
        <v>426582.14285714924</v>
      </c>
      <c r="T248" s="2">
        <f t="shared" si="18"/>
        <v>23417.857142857276</v>
      </c>
      <c r="U248" s="2">
        <f t="shared" si="19"/>
        <v>450000</v>
      </c>
      <c r="V248" s="2">
        <f t="shared" si="33"/>
        <v>56704604.19203572</v>
      </c>
      <c r="W248" s="2">
        <f t="shared" si="20"/>
        <v>426582.14285714179</v>
      </c>
      <c r="X248" s="2">
        <f t="shared" si="6"/>
        <v>23417.857142858207</v>
      </c>
      <c r="Y248" s="2">
        <f t="shared" si="40"/>
        <v>40492131.727825016</v>
      </c>
      <c r="Z248" s="2" t="str">
        <f t="shared" si="8"/>
        <v>MEEP</v>
      </c>
      <c r="AA248" s="2">
        <f>IF(Z248="HERE",Y248,AA247+Graph!$G$1*1000)</f>
        <v>56751999.584967829</v>
      </c>
      <c r="AB248" s="2">
        <f t="shared" si="21"/>
        <v>420000</v>
      </c>
      <c r="AC248" s="2">
        <f t="shared" si="41"/>
        <v>38788154.192035764</v>
      </c>
      <c r="AD248" s="3">
        <f t="shared" si="10"/>
        <v>52800000</v>
      </c>
      <c r="AE248" s="2">
        <f>IF(AE246&gt;=52800000,52800000,IF(AB227=Graph!G$1*1000,AE247+Graph!G$1*1000,AC248))</f>
        <v>47188154.192035764</v>
      </c>
      <c r="AF248" s="3">
        <f t="shared" si="11"/>
        <v>47188154.192035764</v>
      </c>
      <c r="AG248" s="3">
        <f t="shared" si="27"/>
        <v>45078207.33607284</v>
      </c>
      <c r="AH248" s="3" t="e">
        <f t="shared" si="3"/>
        <v>#N/A</v>
      </c>
    </row>
    <row r="249" spans="1:34" x14ac:dyDescent="0.25">
      <c r="A249" s="1">
        <v>44425</v>
      </c>
      <c r="B249" s="2">
        <f t="shared" si="0"/>
        <v>172</v>
      </c>
      <c r="C249" s="7"/>
      <c r="D249" s="2" t="e">
        <f t="shared" si="12"/>
        <v>#N/A</v>
      </c>
      <c r="E249" s="2" t="e">
        <f t="shared" si="22"/>
        <v>#N/A</v>
      </c>
      <c r="F249" s="2">
        <v>684194.95699352026</v>
      </c>
      <c r="G249" s="2">
        <f t="shared" si="26"/>
        <v>426582.14285714284</v>
      </c>
      <c r="H249" s="2">
        <f t="shared" si="42"/>
        <v>92964086.334893227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4796681.4285714393</v>
      </c>
      <c r="M249" s="8" t="e">
        <f t="shared" si="28"/>
        <v>#N/A</v>
      </c>
      <c r="N249" s="21" t="e">
        <f t="shared" si="15"/>
        <v>#N/A</v>
      </c>
      <c r="O249" s="2" t="e">
        <f t="shared" si="24"/>
        <v>#N/A</v>
      </c>
      <c r="P249" s="2">
        <v>750434.43683424592</v>
      </c>
      <c r="Q249" s="21">
        <f t="shared" si="44"/>
        <v>450000</v>
      </c>
      <c r="R249" s="2">
        <f t="shared" si="43"/>
        <v>97646735.919860691</v>
      </c>
      <c r="S249" s="2">
        <f t="shared" si="17"/>
        <v>426582.14285714924</v>
      </c>
      <c r="T249" s="2">
        <f t="shared" si="18"/>
        <v>23417.857142857276</v>
      </c>
      <c r="U249" s="2">
        <f t="shared" si="19"/>
        <v>450000</v>
      </c>
      <c r="V249" s="2">
        <f t="shared" si="33"/>
        <v>57131186.334892862</v>
      </c>
      <c r="W249" s="2">
        <f t="shared" si="20"/>
        <v>426582.14285714179</v>
      </c>
      <c r="X249" s="2">
        <f t="shared" si="6"/>
        <v>23417.857142858207</v>
      </c>
      <c r="Y249" s="2">
        <f t="shared" si="40"/>
        <v>40515549.584967874</v>
      </c>
      <c r="Z249" s="2" t="str">
        <f t="shared" si="8"/>
        <v>MEEP</v>
      </c>
      <c r="AA249" s="2">
        <f>IF(Z249="HERE",Y249,AA248+Graph!$G$1*1000)</f>
        <v>57171999.584967829</v>
      </c>
      <c r="AB249" s="2">
        <f t="shared" si="21"/>
        <v>420000</v>
      </c>
      <c r="AC249" s="2">
        <f t="shared" si="41"/>
        <v>38788154.192035764</v>
      </c>
      <c r="AD249" s="3">
        <f t="shared" si="10"/>
        <v>52800000</v>
      </c>
      <c r="AE249" s="2">
        <f>IF(AE247&gt;=52800000,52800000,IF(AB228=Graph!G$1*1000,AE248+Graph!G$1*1000,AC249))</f>
        <v>47608154.192035764</v>
      </c>
      <c r="AF249" s="3">
        <f t="shared" si="11"/>
        <v>47608154.192035764</v>
      </c>
      <c r="AG249" s="3">
        <f t="shared" si="27"/>
        <v>45456207.33607284</v>
      </c>
      <c r="AH249" s="3" t="e">
        <f t="shared" si="3"/>
        <v>#N/A</v>
      </c>
    </row>
    <row r="250" spans="1:34" x14ac:dyDescent="0.25">
      <c r="A250" s="1">
        <v>44426</v>
      </c>
      <c r="B250" s="2">
        <f t="shared" si="0"/>
        <v>173</v>
      </c>
      <c r="C250" s="7"/>
      <c r="D250" s="2" t="e">
        <f t="shared" si="12"/>
        <v>#N/A</v>
      </c>
      <c r="E250" s="2" t="e">
        <f t="shared" si="22"/>
        <v>#N/A</v>
      </c>
      <c r="F250" s="2">
        <v>685796.17889496684</v>
      </c>
      <c r="G250" s="2">
        <f t="shared" si="26"/>
        <v>426582.14285714284</v>
      </c>
      <c r="H250" s="2">
        <f t="shared" si="42"/>
        <v>93390668.477750376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4820099.2857142966</v>
      </c>
      <c r="M250" s="8" t="e">
        <f t="shared" si="28"/>
        <v>#N/A</v>
      </c>
      <c r="N250" s="21" t="e">
        <f t="shared" si="15"/>
        <v>#N/A</v>
      </c>
      <c r="O250" s="2" t="e">
        <f t="shared" si="24"/>
        <v>#N/A</v>
      </c>
      <c r="P250" s="2">
        <v>752349.33058735728</v>
      </c>
      <c r="Q250" s="21">
        <f t="shared" si="44"/>
        <v>450000</v>
      </c>
      <c r="R250" s="2">
        <f t="shared" si="43"/>
        <v>98096735.919860691</v>
      </c>
      <c r="S250" s="2">
        <f t="shared" si="17"/>
        <v>426582.14285714924</v>
      </c>
      <c r="T250" s="2">
        <f t="shared" si="18"/>
        <v>23417.857142857276</v>
      </c>
      <c r="U250" s="2">
        <f t="shared" si="19"/>
        <v>450000</v>
      </c>
      <c r="V250" s="2">
        <f t="shared" si="33"/>
        <v>57557768.477750003</v>
      </c>
      <c r="W250" s="2">
        <f t="shared" si="20"/>
        <v>426582.14285714179</v>
      </c>
      <c r="X250" s="2">
        <f t="shared" si="6"/>
        <v>23417.857142858207</v>
      </c>
      <c r="Y250" s="2">
        <f t="shared" si="40"/>
        <v>40538967.442110732</v>
      </c>
      <c r="Z250" s="2" t="str">
        <f t="shared" si="8"/>
        <v>MEEP</v>
      </c>
      <c r="AA250" s="2">
        <f>IF(Z250="HERE",Y250,AA249+Graph!$G$1*1000)</f>
        <v>57591999.584967829</v>
      </c>
      <c r="AB250" s="2">
        <f t="shared" si="21"/>
        <v>420000</v>
      </c>
      <c r="AC250" s="2">
        <f t="shared" si="41"/>
        <v>38788154.192035764</v>
      </c>
      <c r="AD250" s="3">
        <f t="shared" si="10"/>
        <v>52800000</v>
      </c>
      <c r="AE250" s="2">
        <f>IF(AE248&gt;=52800000,52800000,IF(AB229=Graph!G$1*1000,AE249+Graph!G$1*1000,AC250))</f>
        <v>48028154.192035764</v>
      </c>
      <c r="AF250" s="3">
        <f t="shared" si="11"/>
        <v>48028154.192035764</v>
      </c>
      <c r="AG250" s="3">
        <f t="shared" si="27"/>
        <v>45855207.33607284</v>
      </c>
      <c r="AH250" s="3" t="e">
        <f t="shared" si="3"/>
        <v>#N/A</v>
      </c>
    </row>
    <row r="251" spans="1:34" x14ac:dyDescent="0.25">
      <c r="A251" s="1">
        <v>44427</v>
      </c>
      <c r="B251" s="2">
        <f t="shared" si="0"/>
        <v>174</v>
      </c>
      <c r="C251" s="7"/>
      <c r="D251" s="2" t="e">
        <f t="shared" si="12"/>
        <v>#N/A</v>
      </c>
      <c r="E251" s="2" t="e">
        <f t="shared" si="22"/>
        <v>#N/A</v>
      </c>
      <c r="F251" s="2">
        <v>687397.40079641342</v>
      </c>
      <c r="G251" s="2">
        <f t="shared" si="26"/>
        <v>426582.14285714284</v>
      </c>
      <c r="H251" s="2">
        <f t="shared" si="42"/>
        <v>93817250.620607525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4843517.1428571539</v>
      </c>
      <c r="M251" s="8" t="e">
        <f t="shared" si="28"/>
        <v>#N/A</v>
      </c>
      <c r="N251" s="21" t="e">
        <f t="shared" si="15"/>
        <v>#N/A</v>
      </c>
      <c r="O251" s="2" t="e">
        <f t="shared" si="24"/>
        <v>#N/A</v>
      </c>
      <c r="P251" s="2">
        <v>754264.22434046865</v>
      </c>
      <c r="Q251" s="21">
        <f t="shared" si="44"/>
        <v>450000</v>
      </c>
      <c r="R251" s="2">
        <f t="shared" si="43"/>
        <v>98546735.919860691</v>
      </c>
      <c r="S251" s="2">
        <f t="shared" si="17"/>
        <v>426582.14285714924</v>
      </c>
      <c r="T251" s="2">
        <f t="shared" si="18"/>
        <v>23417.857142857276</v>
      </c>
      <c r="U251" s="2">
        <f t="shared" si="19"/>
        <v>450000</v>
      </c>
      <c r="V251" s="2">
        <f t="shared" si="33"/>
        <v>57984350.620607145</v>
      </c>
      <c r="W251" s="2">
        <f t="shared" si="20"/>
        <v>426582.14285714179</v>
      </c>
      <c r="X251" s="2">
        <f t="shared" si="6"/>
        <v>23417.857142858207</v>
      </c>
      <c r="Y251" s="2">
        <f t="shared" si="40"/>
        <v>40562385.29925359</v>
      </c>
      <c r="Z251" s="2" t="str">
        <f t="shared" si="8"/>
        <v>MEEP</v>
      </c>
      <c r="AA251" s="2">
        <f>IF(Z251="HERE",Y251,AA250+Graph!$G$1*1000)</f>
        <v>58011999.584967829</v>
      </c>
      <c r="AB251" s="2">
        <f t="shared" si="21"/>
        <v>420000</v>
      </c>
      <c r="AC251" s="2">
        <f t="shared" si="41"/>
        <v>38788154.192035764</v>
      </c>
      <c r="AD251" s="3">
        <f t="shared" si="10"/>
        <v>52800000</v>
      </c>
      <c r="AE251" s="2">
        <f>IF(AE249&gt;=52800000,52800000,IF(AB230=Graph!G$1*1000,AE250+Graph!G$1*1000,AC251))</f>
        <v>48448154.192035764</v>
      </c>
      <c r="AF251" s="3">
        <f t="shared" si="11"/>
        <v>48448154.192035764</v>
      </c>
      <c r="AG251" s="3">
        <f t="shared" si="27"/>
        <v>46254207.33607284</v>
      </c>
      <c r="AH251" s="3" t="e">
        <f t="shared" si="3"/>
        <v>#N/A</v>
      </c>
    </row>
    <row r="252" spans="1:34" x14ac:dyDescent="0.25">
      <c r="A252" s="1">
        <v>44428</v>
      </c>
      <c r="B252" s="2">
        <f t="shared" si="0"/>
        <v>175</v>
      </c>
      <c r="C252" s="7"/>
      <c r="D252" s="2" t="e">
        <f t="shared" si="12"/>
        <v>#N/A</v>
      </c>
      <c r="E252" s="2" t="e">
        <f t="shared" si="22"/>
        <v>#N/A</v>
      </c>
      <c r="F252" s="2">
        <v>688998.62269786</v>
      </c>
      <c r="G252" s="2">
        <f t="shared" si="26"/>
        <v>426582.14285714284</v>
      </c>
      <c r="H252" s="2">
        <f t="shared" si="42"/>
        <v>94243832.763464674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4866935.0000000112</v>
      </c>
      <c r="M252" s="8" t="e">
        <f t="shared" si="28"/>
        <v>#N/A</v>
      </c>
      <c r="N252" s="21" t="e">
        <f t="shared" si="15"/>
        <v>#N/A</v>
      </c>
      <c r="O252" s="2" t="e">
        <f t="shared" si="24"/>
        <v>#N/A</v>
      </c>
      <c r="P252" s="2">
        <v>756179.11809358001</v>
      </c>
      <c r="Q252" s="21">
        <f t="shared" si="44"/>
        <v>450000</v>
      </c>
      <c r="R252" s="2">
        <f t="shared" si="43"/>
        <v>98996735.919860691</v>
      </c>
      <c r="S252" s="2">
        <f t="shared" si="17"/>
        <v>426582.14285714924</v>
      </c>
      <c r="T252" s="2">
        <f t="shared" si="18"/>
        <v>23417.857142857276</v>
      </c>
      <c r="U252" s="2">
        <f t="shared" si="19"/>
        <v>450000</v>
      </c>
      <c r="V252" s="2">
        <f t="shared" si="33"/>
        <v>58410932.763464287</v>
      </c>
      <c r="W252" s="2">
        <f t="shared" si="20"/>
        <v>426582.14285714179</v>
      </c>
      <c r="X252" s="2">
        <f t="shared" si="6"/>
        <v>23417.857142858207</v>
      </c>
      <c r="Y252" s="2">
        <f t="shared" si="40"/>
        <v>40585803.156396449</v>
      </c>
      <c r="Z252" s="2" t="str">
        <f t="shared" si="8"/>
        <v>MEEP</v>
      </c>
      <c r="AA252" s="2">
        <f>IF(Z252="HERE",Y252,AA251+Graph!$G$1*1000)</f>
        <v>58431999.584967829</v>
      </c>
      <c r="AB252" s="2">
        <f t="shared" si="21"/>
        <v>420000</v>
      </c>
      <c r="AC252" s="2">
        <f t="shared" si="41"/>
        <v>38788154.192035764</v>
      </c>
      <c r="AD252" s="3">
        <f t="shared" si="10"/>
        <v>52800000</v>
      </c>
      <c r="AE252" s="2">
        <f>IF(AE250&gt;=52800000,52800000,IF(AB231=Graph!G$1*1000,AE251+Graph!G$1*1000,AC252))</f>
        <v>48868154.192035764</v>
      </c>
      <c r="AF252" s="3">
        <f t="shared" si="11"/>
        <v>48868154.192035764</v>
      </c>
      <c r="AG252" s="3">
        <f t="shared" si="27"/>
        <v>46653207.33607284</v>
      </c>
      <c r="AH252" s="3" t="e">
        <f t="shared" si="3"/>
        <v>#N/A</v>
      </c>
    </row>
    <row r="253" spans="1:34" x14ac:dyDescent="0.25">
      <c r="A253" s="1">
        <v>44429</v>
      </c>
      <c r="B253" s="2">
        <f t="shared" si="0"/>
        <v>176</v>
      </c>
      <c r="C253" s="7"/>
      <c r="D253" s="2" t="e">
        <f t="shared" si="12"/>
        <v>#N/A</v>
      </c>
      <c r="E253" s="2" t="e">
        <f t="shared" si="22"/>
        <v>#N/A</v>
      </c>
      <c r="F253" s="2">
        <v>690599.84459930658</v>
      </c>
      <c r="G253" s="2">
        <f t="shared" si="26"/>
        <v>426582.14285714284</v>
      </c>
      <c r="H253" s="2">
        <f t="shared" si="42"/>
        <v>94670414.906321824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4890352.8571428685</v>
      </c>
      <c r="M253" s="8" t="e">
        <f t="shared" si="28"/>
        <v>#N/A</v>
      </c>
      <c r="N253" s="21" t="e">
        <f t="shared" si="15"/>
        <v>#N/A</v>
      </c>
      <c r="O253" s="2" t="e">
        <f t="shared" si="24"/>
        <v>#N/A</v>
      </c>
      <c r="P253" s="2">
        <v>758094.01184669137</v>
      </c>
      <c r="Q253" s="21">
        <f t="shared" si="44"/>
        <v>450000</v>
      </c>
      <c r="R253" s="2">
        <f t="shared" si="43"/>
        <v>99446735.919860691</v>
      </c>
      <c r="S253" s="2">
        <f t="shared" si="17"/>
        <v>426582.14285714924</v>
      </c>
      <c r="T253" s="2">
        <f t="shared" si="18"/>
        <v>23417.857142857276</v>
      </c>
      <c r="U253" s="2">
        <f t="shared" si="19"/>
        <v>450000</v>
      </c>
      <c r="V253" s="2">
        <f t="shared" si="33"/>
        <v>58837514.906321429</v>
      </c>
      <c r="W253" s="2">
        <f t="shared" si="20"/>
        <v>426582.14285714179</v>
      </c>
      <c r="X253" s="2">
        <f t="shared" si="6"/>
        <v>23417.857142858207</v>
      </c>
      <c r="Y253" s="2">
        <f t="shared" si="40"/>
        <v>40609221.013539307</v>
      </c>
      <c r="Z253" s="2" t="str">
        <f t="shared" si="8"/>
        <v>MEEP</v>
      </c>
      <c r="AA253" s="2">
        <f>IF(Z253="HERE",Y253,AA252+Graph!$G$1*1000)</f>
        <v>58851999.584967829</v>
      </c>
      <c r="AB253" s="2">
        <f t="shared" si="21"/>
        <v>420000</v>
      </c>
      <c r="AC253" s="2">
        <f t="shared" si="41"/>
        <v>38788154.192035764</v>
      </c>
      <c r="AD253" s="3">
        <f t="shared" si="10"/>
        <v>52800000</v>
      </c>
      <c r="AE253" s="2">
        <f>IF(AE251&gt;=52800000,52800000,IF(AB232=Graph!G$1*1000,AE252+Graph!G$1*1000,AC253))</f>
        <v>49288154.192035764</v>
      </c>
      <c r="AF253" s="3">
        <f t="shared" si="11"/>
        <v>49288154.192035764</v>
      </c>
      <c r="AG253" s="3">
        <f t="shared" si="27"/>
        <v>47052207.33607284</v>
      </c>
      <c r="AH253" s="3" t="e">
        <f t="shared" si="3"/>
        <v>#N/A</v>
      </c>
    </row>
    <row r="254" spans="1:34" x14ac:dyDescent="0.25">
      <c r="A254" s="1">
        <v>44430</v>
      </c>
      <c r="B254" s="2">
        <f t="shared" si="0"/>
        <v>177</v>
      </c>
      <c r="C254" s="7"/>
      <c r="D254" s="2" t="e">
        <f t="shared" si="12"/>
        <v>#N/A</v>
      </c>
      <c r="E254" s="2" t="e">
        <f t="shared" si="22"/>
        <v>#N/A</v>
      </c>
      <c r="F254" s="2">
        <v>692201.06650073826</v>
      </c>
      <c r="G254" s="2">
        <f t="shared" si="26"/>
        <v>426582.14285714284</v>
      </c>
      <c r="H254" s="2">
        <f t="shared" si="42"/>
        <v>95096997.049178973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4913770.7142857257</v>
      </c>
      <c r="M254" s="8" t="e">
        <f t="shared" si="28"/>
        <v>#N/A</v>
      </c>
      <c r="N254" s="21" t="e">
        <f t="shared" si="15"/>
        <v>#N/A</v>
      </c>
      <c r="O254" s="2" t="e">
        <f t="shared" si="24"/>
        <v>#N/A</v>
      </c>
      <c r="P254" s="2">
        <v>760008.90559980273</v>
      </c>
      <c r="Q254" s="21">
        <f t="shared" si="44"/>
        <v>450000</v>
      </c>
      <c r="R254" s="2">
        <f t="shared" si="43"/>
        <v>99896735.919860691</v>
      </c>
      <c r="S254" s="2">
        <f t="shared" si="17"/>
        <v>426582.14285714924</v>
      </c>
      <c r="T254" s="2">
        <f t="shared" si="18"/>
        <v>23417.857142857276</v>
      </c>
      <c r="U254" s="2">
        <f t="shared" si="19"/>
        <v>450000</v>
      </c>
      <c r="V254" s="2">
        <f t="shared" si="33"/>
        <v>59264097.049178571</v>
      </c>
      <c r="W254" s="2">
        <f t="shared" si="20"/>
        <v>426582.14285714179</v>
      </c>
      <c r="X254" s="2">
        <f t="shared" si="6"/>
        <v>23417.857142858207</v>
      </c>
      <c r="Y254" s="2">
        <f t="shared" si="40"/>
        <v>40632638.870682165</v>
      </c>
      <c r="Z254" s="2" t="str">
        <f t="shared" si="8"/>
        <v>MEEP</v>
      </c>
      <c r="AA254" s="2">
        <f>IF(Z254="HERE",Y254,AA253+Graph!$G$1*1000)</f>
        <v>59271999.584967829</v>
      </c>
      <c r="AB254" s="2">
        <f t="shared" si="21"/>
        <v>420000</v>
      </c>
      <c r="AC254" s="2">
        <f t="shared" si="41"/>
        <v>38788154.192035764</v>
      </c>
      <c r="AD254" s="3">
        <f t="shared" si="10"/>
        <v>52800000</v>
      </c>
      <c r="AE254" s="2">
        <f>IF(AE252&gt;=52800000,52800000,IF(AB233=Graph!G$1*1000,AE253+Graph!G$1*1000,AC254))</f>
        <v>49708154.192035764</v>
      </c>
      <c r="AF254" s="3">
        <f t="shared" si="11"/>
        <v>49708154.192035764</v>
      </c>
      <c r="AG254" s="3">
        <f t="shared" si="27"/>
        <v>47451207.33607284</v>
      </c>
      <c r="AH254" s="3" t="e">
        <f t="shared" si="3"/>
        <v>#N/A</v>
      </c>
    </row>
    <row r="255" spans="1:34" x14ac:dyDescent="0.25">
      <c r="A255" s="1">
        <v>44431</v>
      </c>
      <c r="B255" s="2">
        <f t="shared" si="0"/>
        <v>178</v>
      </c>
      <c r="C255" s="7"/>
      <c r="D255" s="2" t="e">
        <f t="shared" si="12"/>
        <v>#N/A</v>
      </c>
      <c r="E255" s="2" t="e">
        <f t="shared" si="22"/>
        <v>#N/A</v>
      </c>
      <c r="F255" s="2">
        <v>693802.28840218484</v>
      </c>
      <c r="G255" s="2">
        <f t="shared" si="26"/>
        <v>426582.14285714284</v>
      </c>
      <c r="H255" s="2">
        <f t="shared" si="42"/>
        <v>95523579.192036122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4937188.571428583</v>
      </c>
      <c r="M255" s="8" t="e">
        <f t="shared" si="28"/>
        <v>#N/A</v>
      </c>
      <c r="N255" s="21" t="e">
        <f t="shared" si="15"/>
        <v>#N/A</v>
      </c>
      <c r="O255" s="2" t="e">
        <f t="shared" si="24"/>
        <v>#N/A</v>
      </c>
      <c r="P255" s="2">
        <v>761923.79935291409</v>
      </c>
      <c r="Q255" s="21">
        <f t="shared" si="44"/>
        <v>450000</v>
      </c>
      <c r="R255" s="2">
        <f t="shared" si="43"/>
        <v>100346735.91986069</v>
      </c>
      <c r="S255" s="2">
        <f t="shared" si="17"/>
        <v>426582.14285714924</v>
      </c>
      <c r="T255" s="2">
        <f t="shared" si="18"/>
        <v>23417.857142857276</v>
      </c>
      <c r="U255" s="2">
        <f t="shared" si="19"/>
        <v>450000</v>
      </c>
      <c r="V255" s="2">
        <f t="shared" si="33"/>
        <v>59690679.192035712</v>
      </c>
      <c r="W255" s="2">
        <f t="shared" si="20"/>
        <v>426582.14285714179</v>
      </c>
      <c r="X255" s="2">
        <f t="shared" si="6"/>
        <v>23417.857142858207</v>
      </c>
      <c r="Y255" s="2">
        <f t="shared" si="40"/>
        <v>40656056.727825023</v>
      </c>
      <c r="Z255" s="2" t="str">
        <f t="shared" si="8"/>
        <v>MEEP</v>
      </c>
      <c r="AA255" s="2">
        <f>IF(Z255="HERE",Y255,AA254+Graph!$G$1*1000)</f>
        <v>59691999.584967829</v>
      </c>
      <c r="AB255" s="2">
        <f t="shared" si="21"/>
        <v>420000</v>
      </c>
      <c r="AC255" s="2">
        <f t="shared" si="41"/>
        <v>38788154.192035764</v>
      </c>
      <c r="AD255" s="3">
        <f t="shared" si="10"/>
        <v>52800000</v>
      </c>
      <c r="AE255" s="2">
        <f>IF(AE253&gt;=52800000,52800000,IF(AB234=Graph!G$1*1000,AE254+Graph!G$1*1000,AC255))</f>
        <v>50128154.192035764</v>
      </c>
      <c r="AF255" s="3">
        <f t="shared" si="11"/>
        <v>50128154.192035764</v>
      </c>
      <c r="AG255" s="3">
        <f t="shared" si="27"/>
        <v>47850207.33607284</v>
      </c>
      <c r="AH255" s="3" t="e">
        <f t="shared" si="3"/>
        <v>#N/A</v>
      </c>
    </row>
    <row r="256" spans="1:34" x14ac:dyDescent="0.25">
      <c r="A256" s="1">
        <v>44432</v>
      </c>
      <c r="B256" s="2">
        <f t="shared" si="0"/>
        <v>179</v>
      </c>
      <c r="C256" s="7"/>
      <c r="D256" s="2" t="e">
        <f t="shared" si="12"/>
        <v>#N/A</v>
      </c>
      <c r="E256" s="2" t="e">
        <f t="shared" si="22"/>
        <v>#N/A</v>
      </c>
      <c r="F256" s="2">
        <v>695403.51030363142</v>
      </c>
      <c r="G256" s="2">
        <f t="shared" si="26"/>
        <v>426582.14285714284</v>
      </c>
      <c r="H256" s="2">
        <f t="shared" si="42"/>
        <v>95950161.334893271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4960606.4285714403</v>
      </c>
      <c r="M256" s="8" t="e">
        <f t="shared" si="28"/>
        <v>#N/A</v>
      </c>
      <c r="N256" s="21" t="e">
        <f t="shared" si="15"/>
        <v>#N/A</v>
      </c>
      <c r="O256" s="2" t="e">
        <f t="shared" si="24"/>
        <v>#N/A</v>
      </c>
      <c r="P256" s="2">
        <v>763838.69310602546</v>
      </c>
      <c r="Q256" s="21">
        <f t="shared" si="44"/>
        <v>450000</v>
      </c>
      <c r="R256" s="2">
        <f t="shared" si="43"/>
        <v>100796735.91986069</v>
      </c>
      <c r="S256" s="2">
        <f t="shared" si="17"/>
        <v>426582.14285714924</v>
      </c>
      <c r="T256" s="2">
        <f t="shared" si="18"/>
        <v>23417.857142857276</v>
      </c>
      <c r="U256" s="2">
        <f t="shared" si="19"/>
        <v>450000</v>
      </c>
      <c r="V256" s="2">
        <f t="shared" si="33"/>
        <v>60117261.334892854</v>
      </c>
      <c r="W256" s="2">
        <f t="shared" si="20"/>
        <v>426582.14285714179</v>
      </c>
      <c r="X256" s="2">
        <f t="shared" si="6"/>
        <v>23417.857142858207</v>
      </c>
      <c r="Y256" s="2">
        <f t="shared" si="40"/>
        <v>40679474.584967881</v>
      </c>
      <c r="Z256" s="2" t="str">
        <f t="shared" si="8"/>
        <v>MEEP</v>
      </c>
      <c r="AA256" s="2">
        <f>IF(Z256="HERE",Y256,AA255+Graph!$G$1*1000)</f>
        <v>60111999.584967829</v>
      </c>
      <c r="AB256" s="2">
        <f t="shared" si="21"/>
        <v>420000</v>
      </c>
      <c r="AC256" s="2">
        <f t="shared" si="41"/>
        <v>38788154.192035764</v>
      </c>
      <c r="AD256" s="3">
        <f t="shared" si="10"/>
        <v>52800000</v>
      </c>
      <c r="AE256" s="2">
        <f>IF(AE254&gt;=52800000,52800000,IF(AB235=Graph!G$1*1000,AE255+Graph!G$1*1000,AC256))</f>
        <v>50548154.192035764</v>
      </c>
      <c r="AF256" s="3">
        <f t="shared" si="11"/>
        <v>50548154.192035764</v>
      </c>
      <c r="AG256" s="3">
        <f t="shared" si="27"/>
        <v>48249207.33607284</v>
      </c>
      <c r="AH256" s="3" t="e">
        <f t="shared" si="3"/>
        <v>#N/A</v>
      </c>
    </row>
    <row r="257" spans="1:34" x14ac:dyDescent="0.25">
      <c r="A257" s="1">
        <v>44433</v>
      </c>
      <c r="B257" s="2">
        <f t="shared" ref="B257:B385" si="45">ROW(M257)-MATCH(MAX(I:I),I:I,0)</f>
        <v>180</v>
      </c>
      <c r="C257" s="7"/>
      <c r="D257" s="2" t="e">
        <f t="shared" si="12"/>
        <v>#N/A</v>
      </c>
      <c r="E257" s="2" t="e">
        <f t="shared" si="22"/>
        <v>#N/A</v>
      </c>
      <c r="F257" s="2">
        <v>697004.73220507801</v>
      </c>
      <c r="G257" s="2">
        <f t="shared" si="26"/>
        <v>426582.14285714284</v>
      </c>
      <c r="H257" s="2">
        <f t="shared" si="42"/>
        <v>96376743.477750421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4984024.2857142976</v>
      </c>
      <c r="M257" s="8" t="e">
        <f t="shared" si="28"/>
        <v>#N/A</v>
      </c>
      <c r="N257" s="21" t="e">
        <f t="shared" si="15"/>
        <v>#N/A</v>
      </c>
      <c r="O257" s="2" t="e">
        <f t="shared" si="24"/>
        <v>#N/A</v>
      </c>
      <c r="P257" s="2">
        <v>765753.58685913682</v>
      </c>
      <c r="Q257" s="21">
        <f t="shared" si="44"/>
        <v>450000</v>
      </c>
      <c r="R257" s="2">
        <f t="shared" si="43"/>
        <v>101246735.91986069</v>
      </c>
      <c r="S257" s="2">
        <f t="shared" si="17"/>
        <v>426582.14285714924</v>
      </c>
      <c r="T257" s="2">
        <f t="shared" si="18"/>
        <v>23417.857142857276</v>
      </c>
      <c r="U257" s="2">
        <f t="shared" si="19"/>
        <v>450000</v>
      </c>
      <c r="V257" s="2">
        <f t="shared" si="33"/>
        <v>60543843.477749996</v>
      </c>
      <c r="W257" s="2">
        <f t="shared" si="20"/>
        <v>426582.14285714179</v>
      </c>
      <c r="X257" s="2">
        <f t="shared" si="6"/>
        <v>23417.857142858207</v>
      </c>
      <c r="Y257" s="2">
        <f t="shared" si="40"/>
        <v>40702892.44211074</v>
      </c>
      <c r="Z257" s="2" t="str">
        <f t="shared" si="8"/>
        <v>MEEP</v>
      </c>
      <c r="AA257" s="2">
        <f>IF(Z257="HERE",Y257,AA256+Graph!$G$1*1000)</f>
        <v>60531999.584967829</v>
      </c>
      <c r="AB257" s="2">
        <f t="shared" si="21"/>
        <v>420000</v>
      </c>
      <c r="AC257" s="2">
        <f t="shared" si="41"/>
        <v>38788154.192035764</v>
      </c>
      <c r="AD257" s="3">
        <f t="shared" si="10"/>
        <v>52800000</v>
      </c>
      <c r="AE257" s="2">
        <f>IF(AE255&gt;=52800000,52800000,IF(AB236=Graph!G$1*1000,AE256+Graph!G$1*1000,AC257))</f>
        <v>50968154.192035764</v>
      </c>
      <c r="AF257" s="3">
        <f t="shared" si="11"/>
        <v>50968154.192035764</v>
      </c>
      <c r="AG257" s="3">
        <f t="shared" si="27"/>
        <v>48648207.33607284</v>
      </c>
      <c r="AH257" s="3" t="e">
        <f t="shared" si="3"/>
        <v>#N/A</v>
      </c>
    </row>
    <row r="258" spans="1:34" x14ac:dyDescent="0.25">
      <c r="A258" s="1">
        <v>44434</v>
      </c>
      <c r="B258" s="2">
        <f t="shared" si="45"/>
        <v>181</v>
      </c>
      <c r="C258" s="7"/>
      <c r="D258" s="2" t="e">
        <f t="shared" si="12"/>
        <v>#N/A</v>
      </c>
      <c r="E258" s="2" t="e">
        <f t="shared" si="22"/>
        <v>#N/A</v>
      </c>
      <c r="F258" s="2">
        <v>698605.95410652459</v>
      </c>
      <c r="G258" s="2">
        <f t="shared" si="26"/>
        <v>426582.14285714284</v>
      </c>
      <c r="H258" s="2">
        <f t="shared" si="42"/>
        <v>96803325.62060757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5007442.1428571548</v>
      </c>
      <c r="M258" s="8" t="e">
        <f t="shared" si="28"/>
        <v>#N/A</v>
      </c>
      <c r="N258" s="21" t="e">
        <f t="shared" si="15"/>
        <v>#N/A</v>
      </c>
      <c r="O258" s="2" t="e">
        <f t="shared" si="24"/>
        <v>#N/A</v>
      </c>
      <c r="P258" s="2">
        <v>767668.48061224818</v>
      </c>
      <c r="Q258" s="21">
        <f t="shared" si="44"/>
        <v>450000</v>
      </c>
      <c r="R258" s="2">
        <f t="shared" si="43"/>
        <v>101696735.91986069</v>
      </c>
      <c r="S258" s="2">
        <f t="shared" si="17"/>
        <v>426582.14285714924</v>
      </c>
      <c r="T258" s="2">
        <f t="shared" si="18"/>
        <v>23417.857142857276</v>
      </c>
      <c r="U258" s="2">
        <f t="shared" si="19"/>
        <v>450000</v>
      </c>
      <c r="V258" s="2">
        <f t="shared" si="33"/>
        <v>60970425.620607138</v>
      </c>
      <c r="W258" s="2">
        <f t="shared" si="20"/>
        <v>426582.14285714179</v>
      </c>
      <c r="X258" s="2">
        <f t="shared" si="6"/>
        <v>23417.857142858207</v>
      </c>
      <c r="Y258" s="2">
        <f t="shared" si="40"/>
        <v>40726310.299253598</v>
      </c>
      <c r="Z258" s="2" t="str">
        <f t="shared" si="8"/>
        <v>MEEP</v>
      </c>
      <c r="AA258" s="2">
        <f>IF(Z258="HERE",Y258,AA257+Graph!$G$1*1000)</f>
        <v>60951999.584967829</v>
      </c>
      <c r="AB258" s="2">
        <f t="shared" si="21"/>
        <v>420000</v>
      </c>
      <c r="AC258" s="2">
        <f t="shared" si="41"/>
        <v>38788154.192035764</v>
      </c>
      <c r="AD258" s="3">
        <f t="shared" si="10"/>
        <v>52800000</v>
      </c>
      <c r="AE258" s="2">
        <f>IF(AE256&gt;=52800000,52800000,IF(AB237=Graph!G$1*1000,AE257+Graph!G$1*1000,AC258))</f>
        <v>51388154.192035764</v>
      </c>
      <c r="AF258" s="3">
        <f t="shared" si="11"/>
        <v>51388154.192035764</v>
      </c>
      <c r="AG258" s="3">
        <f t="shared" si="27"/>
        <v>49047207.33607284</v>
      </c>
      <c r="AH258" s="3" t="e">
        <f t="shared" si="3"/>
        <v>#N/A</v>
      </c>
    </row>
    <row r="259" spans="1:34" x14ac:dyDescent="0.25">
      <c r="A259" s="1">
        <v>44435</v>
      </c>
      <c r="B259" s="2">
        <f t="shared" si="45"/>
        <v>182</v>
      </c>
      <c r="C259" s="7"/>
      <c r="D259" s="2" t="e">
        <f t="shared" si="12"/>
        <v>#N/A</v>
      </c>
      <c r="E259" s="2" t="e">
        <f t="shared" si="22"/>
        <v>#N/A</v>
      </c>
      <c r="F259" s="2">
        <v>700207.17600795627</v>
      </c>
      <c r="G259" s="2">
        <f t="shared" si="26"/>
        <v>426582.14285714284</v>
      </c>
      <c r="H259" s="2">
        <f t="shared" si="42"/>
        <v>97229907.763464719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5030860.0000000121</v>
      </c>
      <c r="M259" s="8" t="e">
        <f t="shared" si="28"/>
        <v>#N/A</v>
      </c>
      <c r="N259" s="21" t="e">
        <f t="shared" si="15"/>
        <v>#N/A</v>
      </c>
      <c r="O259" s="2" t="e">
        <f t="shared" si="24"/>
        <v>#N/A</v>
      </c>
      <c r="P259" s="2">
        <v>769583.37436535954</v>
      </c>
      <c r="Q259" s="21">
        <f t="shared" si="44"/>
        <v>450000</v>
      </c>
      <c r="R259" s="2">
        <f t="shared" si="43"/>
        <v>102146735.91986069</v>
      </c>
      <c r="S259" s="2">
        <f t="shared" si="17"/>
        <v>426582.14285714924</v>
      </c>
      <c r="T259" s="2">
        <f t="shared" si="18"/>
        <v>23417.857142857276</v>
      </c>
      <c r="U259" s="2">
        <f t="shared" si="19"/>
        <v>450000</v>
      </c>
      <c r="V259" s="2">
        <f t="shared" si="33"/>
        <v>61397007.763464279</v>
      </c>
      <c r="W259" s="2">
        <f t="shared" si="20"/>
        <v>426582.14285714179</v>
      </c>
      <c r="X259" s="2">
        <f t="shared" si="6"/>
        <v>23417.857142858207</v>
      </c>
      <c r="Y259" s="2">
        <f t="shared" si="40"/>
        <v>40749728.156396456</v>
      </c>
      <c r="Z259" s="2" t="str">
        <f t="shared" si="8"/>
        <v>MEEP</v>
      </c>
      <c r="AA259" s="2">
        <f>IF(Z259="HERE",Y259,AA258+Graph!$G$1*1000)</f>
        <v>61371999.584967829</v>
      </c>
      <c r="AB259" s="2">
        <f t="shared" si="21"/>
        <v>420000</v>
      </c>
      <c r="AC259" s="2">
        <f t="shared" si="41"/>
        <v>38788154.192035764</v>
      </c>
      <c r="AD259" s="3">
        <f t="shared" si="10"/>
        <v>52800000</v>
      </c>
      <c r="AE259" s="2">
        <f>IF(AE257&gt;=52800000,52800000,IF(AB238=Graph!G$1*1000,AE258+Graph!G$1*1000,AC259))</f>
        <v>51808154.192035764</v>
      </c>
      <c r="AF259" s="3">
        <f t="shared" si="11"/>
        <v>51808154.192035764</v>
      </c>
      <c r="AG259" s="3">
        <f t="shared" si="27"/>
        <v>49446207.33607284</v>
      </c>
      <c r="AH259" s="3" t="e">
        <f t="shared" si="3"/>
        <v>#N/A</v>
      </c>
    </row>
    <row r="260" spans="1:34" x14ac:dyDescent="0.25">
      <c r="A260" s="1">
        <v>44436</v>
      </c>
      <c r="B260" s="2">
        <f t="shared" si="45"/>
        <v>183</v>
      </c>
      <c r="C260" s="7"/>
      <c r="D260" s="2" t="e">
        <f t="shared" si="12"/>
        <v>#N/A</v>
      </c>
      <c r="E260" s="2" t="e">
        <f t="shared" si="22"/>
        <v>#N/A</v>
      </c>
      <c r="F260" s="2">
        <v>701808.39790940285</v>
      </c>
      <c r="G260" s="2">
        <f t="shared" si="26"/>
        <v>426582.14285714284</v>
      </c>
      <c r="H260" s="2">
        <f t="shared" si="42"/>
        <v>97656489.906321868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5054277.8571428694</v>
      </c>
      <c r="M260" s="8" t="e">
        <f t="shared" si="28"/>
        <v>#N/A</v>
      </c>
      <c r="N260" s="21" t="e">
        <f t="shared" si="15"/>
        <v>#N/A</v>
      </c>
      <c r="O260" s="2" t="e">
        <f t="shared" si="24"/>
        <v>#N/A</v>
      </c>
      <c r="P260" s="2">
        <v>771498.26811847091</v>
      </c>
      <c r="Q260" s="21">
        <f t="shared" si="44"/>
        <v>450000</v>
      </c>
      <c r="R260" s="2">
        <f t="shared" si="43"/>
        <v>102596735.91986069</v>
      </c>
      <c r="S260" s="2">
        <f t="shared" si="17"/>
        <v>426582.14285714924</v>
      </c>
      <c r="T260" s="2">
        <f t="shared" si="18"/>
        <v>23417.857142857276</v>
      </c>
      <c r="U260" s="2">
        <f t="shared" si="19"/>
        <v>450000</v>
      </c>
      <c r="V260" s="2">
        <f t="shared" si="33"/>
        <v>61823589.906321421</v>
      </c>
      <c r="W260" s="2">
        <f t="shared" si="20"/>
        <v>426582.14285714179</v>
      </c>
      <c r="X260" s="2">
        <f t="shared" si="6"/>
        <v>23417.857142858207</v>
      </c>
      <c r="Y260" s="2">
        <f t="shared" si="40"/>
        <v>40773146.013539314</v>
      </c>
      <c r="Z260" s="2" t="str">
        <f t="shared" si="8"/>
        <v>MEEP</v>
      </c>
      <c r="AA260" s="2">
        <f>IF(Z260="HERE",Y260,AA259+Graph!$G$1*1000)</f>
        <v>61791999.584967829</v>
      </c>
      <c r="AB260" s="2">
        <f t="shared" si="21"/>
        <v>420000</v>
      </c>
      <c r="AC260" s="2">
        <f t="shared" si="41"/>
        <v>38788154.192035764</v>
      </c>
      <c r="AD260" s="3">
        <f t="shared" si="10"/>
        <v>52800000</v>
      </c>
      <c r="AE260" s="2">
        <f>IF(AE258&gt;=52800000,52800000,IF(AB239=Graph!G$1*1000,AE259+Graph!G$1*1000,AC260))</f>
        <v>52228154.192035764</v>
      </c>
      <c r="AF260" s="3">
        <f t="shared" si="11"/>
        <v>52228154.192035764</v>
      </c>
      <c r="AG260" s="3">
        <f t="shared" si="27"/>
        <v>49690407.70960179</v>
      </c>
      <c r="AH260" s="3" t="e">
        <f t="shared" si="3"/>
        <v>#N/A</v>
      </c>
    </row>
    <row r="261" spans="1:34" x14ac:dyDescent="0.25">
      <c r="A261" s="1">
        <v>44437</v>
      </c>
      <c r="B261" s="2">
        <f t="shared" si="45"/>
        <v>184</v>
      </c>
      <c r="C261" s="7"/>
      <c r="D261" s="2" t="e">
        <f t="shared" si="12"/>
        <v>#N/A</v>
      </c>
      <c r="E261" s="2" t="e">
        <f t="shared" si="22"/>
        <v>#N/A</v>
      </c>
      <c r="F261" s="2">
        <v>703409.61981084943</v>
      </c>
      <c r="G261" s="2">
        <f t="shared" si="26"/>
        <v>426582.14285714284</v>
      </c>
      <c r="H261" s="2">
        <f t="shared" si="42"/>
        <v>98083072.049179018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5077695.7142857267</v>
      </c>
      <c r="M261" s="8" t="e">
        <f t="shared" si="28"/>
        <v>#N/A</v>
      </c>
      <c r="N261" s="21" t="e">
        <f t="shared" si="15"/>
        <v>#N/A</v>
      </c>
      <c r="O261" s="2" t="e">
        <f t="shared" si="24"/>
        <v>#N/A</v>
      </c>
      <c r="P261" s="2">
        <v>773413.16187158227</v>
      </c>
      <c r="Q261" s="21">
        <f t="shared" si="44"/>
        <v>450000</v>
      </c>
      <c r="R261" s="2">
        <f t="shared" si="43"/>
        <v>103046735.91986069</v>
      </c>
      <c r="S261" s="2">
        <f t="shared" si="17"/>
        <v>426582.14285714924</v>
      </c>
      <c r="T261" s="2">
        <f t="shared" si="18"/>
        <v>23417.857142857276</v>
      </c>
      <c r="U261" s="2">
        <f t="shared" si="19"/>
        <v>450000</v>
      </c>
      <c r="V261" s="2">
        <f t="shared" si="33"/>
        <v>62250172.049178563</v>
      </c>
      <c r="W261" s="2">
        <f t="shared" si="20"/>
        <v>426582.14285714179</v>
      </c>
      <c r="X261" s="2">
        <f t="shared" si="6"/>
        <v>23417.857142858207</v>
      </c>
      <c r="Y261" s="2">
        <f t="shared" si="40"/>
        <v>40796563.870682172</v>
      </c>
      <c r="Z261" s="2" t="str">
        <f t="shared" si="8"/>
        <v>MEEP</v>
      </c>
      <c r="AA261" s="2">
        <f>IF(Z261="HERE",Y261,AA260+Graph!$G$1*1000)</f>
        <v>62211999.584967829</v>
      </c>
      <c r="AB261" s="2">
        <f t="shared" si="21"/>
        <v>420000</v>
      </c>
      <c r="AC261" s="2">
        <f t="shared" si="41"/>
        <v>38788154.192035764</v>
      </c>
      <c r="AD261" s="3">
        <f t="shared" si="10"/>
        <v>52800000</v>
      </c>
      <c r="AE261" s="2">
        <f>IF(AE259&gt;=52800000,52800000,IF(AB240=Graph!G$1*1000,AE260+Graph!G$1*1000,AC261))</f>
        <v>52648154.192035764</v>
      </c>
      <c r="AF261" s="3">
        <f t="shared" si="11"/>
        <v>52648154.192035764</v>
      </c>
      <c r="AG261" s="3">
        <f t="shared" si="27"/>
        <v>49711407.70960179</v>
      </c>
      <c r="AH261" s="3" t="e">
        <f t="shared" si="3"/>
        <v>#N/A</v>
      </c>
    </row>
    <row r="262" spans="1:34" x14ac:dyDescent="0.25">
      <c r="A262" s="1">
        <v>44438</v>
      </c>
      <c r="B262" s="2">
        <f t="shared" si="45"/>
        <v>185</v>
      </c>
      <c r="C262" s="7"/>
      <c r="D262" s="2" t="e">
        <f t="shared" si="12"/>
        <v>#N/A</v>
      </c>
      <c r="E262" s="2" t="e">
        <f t="shared" si="22"/>
        <v>#N/A</v>
      </c>
      <c r="F262" s="2">
        <v>705010.84171229601</v>
      </c>
      <c r="G262" s="2">
        <f t="shared" si="26"/>
        <v>426582.14285714284</v>
      </c>
      <c r="H262" s="2">
        <f t="shared" si="42"/>
        <v>98509654.192036167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5101113.5714285839</v>
      </c>
      <c r="M262" s="8" t="e">
        <f t="shared" si="28"/>
        <v>#N/A</v>
      </c>
      <c r="N262" s="21" t="e">
        <f t="shared" si="15"/>
        <v>#N/A</v>
      </c>
      <c r="O262" s="2" t="e">
        <f t="shared" si="24"/>
        <v>#N/A</v>
      </c>
      <c r="P262" s="2">
        <v>775328.05562469363</v>
      </c>
      <c r="Q262" s="21">
        <f t="shared" si="44"/>
        <v>450000</v>
      </c>
      <c r="R262" s="2">
        <f t="shared" si="43"/>
        <v>103496735.91986069</v>
      </c>
      <c r="S262" s="2">
        <f t="shared" si="17"/>
        <v>426582.14285714924</v>
      </c>
      <c r="T262" s="2">
        <f t="shared" si="18"/>
        <v>23417.857142857276</v>
      </c>
      <c r="U262" s="2">
        <f t="shared" si="19"/>
        <v>450000</v>
      </c>
      <c r="V262" s="2">
        <f t="shared" si="33"/>
        <v>62676754.192035705</v>
      </c>
      <c r="W262" s="2">
        <f t="shared" si="20"/>
        <v>426582.14285714179</v>
      </c>
      <c r="X262" s="2">
        <f t="shared" si="6"/>
        <v>23417.857142858207</v>
      </c>
      <c r="Y262" s="2">
        <f t="shared" si="40"/>
        <v>40819981.727825031</v>
      </c>
      <c r="Z262" s="2" t="str">
        <f t="shared" si="8"/>
        <v>MEEP</v>
      </c>
      <c r="AA262" s="2">
        <f>IF(Z262="HERE",Y262,AA261+Graph!$G$1*1000)</f>
        <v>62631999.584967829</v>
      </c>
      <c r="AB262" s="2">
        <f t="shared" si="21"/>
        <v>420000</v>
      </c>
      <c r="AC262" s="2">
        <f t="shared" si="41"/>
        <v>38788154.192035764</v>
      </c>
      <c r="AD262" s="3">
        <f t="shared" si="10"/>
        <v>52800000</v>
      </c>
      <c r="AE262" s="2">
        <f>IF(AE260&gt;=52800000,52800000,IF(AB241=Graph!G$1*1000,AE261+Graph!G$1*1000,AC262))</f>
        <v>53068154.192035764</v>
      </c>
      <c r="AF262" s="3">
        <f t="shared" si="11"/>
        <v>52800000</v>
      </c>
      <c r="AG262" s="3">
        <f t="shared" si="27"/>
        <v>49732407.70960179</v>
      </c>
      <c r="AH262" s="3" t="e">
        <f t="shared" si="3"/>
        <v>#N/A</v>
      </c>
    </row>
    <row r="263" spans="1:34" x14ac:dyDescent="0.25">
      <c r="A263" s="1">
        <v>44439</v>
      </c>
      <c r="B263" s="2">
        <f t="shared" si="45"/>
        <v>186</v>
      </c>
      <c r="C263" s="7"/>
      <c r="D263" s="2" t="e">
        <f t="shared" si="12"/>
        <v>#N/A</v>
      </c>
      <c r="E263" s="2" t="e">
        <f t="shared" si="22"/>
        <v>#N/A</v>
      </c>
      <c r="F263" s="2">
        <v>706612.06361372769</v>
      </c>
      <c r="G263" s="2">
        <f t="shared" si="26"/>
        <v>426582.14285714284</v>
      </c>
      <c r="H263" s="2">
        <f t="shared" si="42"/>
        <v>98936236.334893316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5124531.4285714412</v>
      </c>
      <c r="M263" s="8" t="e">
        <f t="shared" si="28"/>
        <v>#N/A</v>
      </c>
      <c r="N263" s="21" t="e">
        <f t="shared" si="15"/>
        <v>#N/A</v>
      </c>
      <c r="O263" s="2" t="e">
        <f t="shared" si="24"/>
        <v>#N/A</v>
      </c>
      <c r="P263" s="2">
        <v>777242.94937780499</v>
      </c>
      <c r="Q263" s="21">
        <f t="shared" si="44"/>
        <v>450000</v>
      </c>
      <c r="R263" s="2">
        <f t="shared" si="43"/>
        <v>103946735.91986069</v>
      </c>
      <c r="S263" s="2">
        <f t="shared" si="17"/>
        <v>426582.14285714924</v>
      </c>
      <c r="T263" s="2">
        <f t="shared" si="18"/>
        <v>23417.857142857276</v>
      </c>
      <c r="U263" s="2">
        <f t="shared" si="19"/>
        <v>450000</v>
      </c>
      <c r="V263" s="2">
        <f t="shared" si="33"/>
        <v>63103336.334892847</v>
      </c>
      <c r="W263" s="2">
        <f t="shared" si="20"/>
        <v>426582.14285714179</v>
      </c>
      <c r="X263" s="2">
        <f t="shared" si="6"/>
        <v>23417.857142858207</v>
      </c>
      <c r="Y263" s="2">
        <f t="shared" si="40"/>
        <v>40843399.584967889</v>
      </c>
      <c r="Z263" s="2" t="str">
        <f t="shared" si="8"/>
        <v>MEEP</v>
      </c>
      <c r="AA263" s="2">
        <f>IF(Z263="HERE",Y263,AA262+Graph!$G$1*1000)</f>
        <v>63051999.584967829</v>
      </c>
      <c r="AB263" s="2">
        <f t="shared" si="21"/>
        <v>420000</v>
      </c>
      <c r="AC263" s="2">
        <f t="shared" si="41"/>
        <v>38788154.192035764</v>
      </c>
      <c r="AD263" s="3">
        <f t="shared" si="10"/>
        <v>52800000</v>
      </c>
      <c r="AE263" s="2">
        <f>IF(AE261&gt;=52800000,52800000,IF(AB242=Graph!G$1*1000,AE262+Graph!G$1*1000,AC263))</f>
        <v>53488154.192035764</v>
      </c>
      <c r="AF263" s="3">
        <f t="shared" si="11"/>
        <v>52800000</v>
      </c>
      <c r="AG263" s="3">
        <f t="shared" si="27"/>
        <v>49753407.70960179</v>
      </c>
      <c r="AH263" s="3" t="e">
        <f t="shared" si="3"/>
        <v>#N/A</v>
      </c>
    </row>
    <row r="264" spans="1:34" x14ac:dyDescent="0.25">
      <c r="A264" s="1">
        <v>44440</v>
      </c>
      <c r="B264" s="2">
        <f t="shared" si="45"/>
        <v>187</v>
      </c>
      <c r="C264" s="7"/>
      <c r="D264" s="2" t="e">
        <f t="shared" si="12"/>
        <v>#N/A</v>
      </c>
      <c r="E264" s="2" t="e">
        <f t="shared" si="22"/>
        <v>#N/A</v>
      </c>
      <c r="F264" s="2">
        <v>708213.28551517427</v>
      </c>
      <c r="G264" s="2">
        <f t="shared" si="26"/>
        <v>426582.14285714284</v>
      </c>
      <c r="H264" s="2">
        <f t="shared" si="42"/>
        <v>99362818.477750465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5147949.2857142985</v>
      </c>
      <c r="M264" s="8" t="e">
        <f t="shared" si="28"/>
        <v>#N/A</v>
      </c>
      <c r="N264" s="21" t="e">
        <f t="shared" si="15"/>
        <v>#N/A</v>
      </c>
      <c r="O264" s="2" t="e">
        <f t="shared" si="24"/>
        <v>#N/A</v>
      </c>
      <c r="P264" s="2">
        <v>779157.84313091636</v>
      </c>
      <c r="Q264" s="21">
        <f t="shared" si="44"/>
        <v>450000</v>
      </c>
      <c r="R264" s="2">
        <f t="shared" si="43"/>
        <v>104396735.91986069</v>
      </c>
      <c r="S264" s="2">
        <f t="shared" si="17"/>
        <v>426582.14285714924</v>
      </c>
      <c r="T264" s="2">
        <f t="shared" si="18"/>
        <v>23417.857142857276</v>
      </c>
      <c r="U264" s="2">
        <f t="shared" si="19"/>
        <v>450000</v>
      </c>
      <c r="V264" s="2">
        <f t="shared" si="33"/>
        <v>63529918.477749988</v>
      </c>
      <c r="W264" s="2">
        <f t="shared" si="20"/>
        <v>426582.14285714179</v>
      </c>
      <c r="X264" s="2">
        <f t="shared" si="6"/>
        <v>23417.857142858207</v>
      </c>
      <c r="Y264" s="2">
        <f t="shared" si="40"/>
        <v>40866817.442110747</v>
      </c>
      <c r="Z264" s="2" t="str">
        <f t="shared" si="8"/>
        <v>MEEP</v>
      </c>
      <c r="AA264" s="2">
        <f>IF(Z264="HERE",Y264,AA263+Graph!$G$1*1000)</f>
        <v>63471999.584967829</v>
      </c>
      <c r="AB264" s="2">
        <f t="shared" si="21"/>
        <v>420000</v>
      </c>
      <c r="AC264" s="2">
        <f t="shared" si="41"/>
        <v>38788154.192035764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49774407.70960179</v>
      </c>
      <c r="AH264" s="3" t="e">
        <f t="shared" si="3"/>
        <v>#N/A</v>
      </c>
    </row>
    <row r="265" spans="1:34" x14ac:dyDescent="0.25">
      <c r="A265" s="1">
        <v>44441</v>
      </c>
      <c r="B265" s="2">
        <f t="shared" si="45"/>
        <v>188</v>
      </c>
      <c r="C265" s="7"/>
      <c r="D265" s="2" t="e">
        <f t="shared" si="12"/>
        <v>#N/A</v>
      </c>
      <c r="E265" s="2" t="e">
        <f t="shared" si="22"/>
        <v>#N/A</v>
      </c>
      <c r="F265" s="2">
        <v>709814.50741662085</v>
      </c>
      <c r="G265" s="2">
        <f t="shared" si="26"/>
        <v>426582.14285714284</v>
      </c>
      <c r="H265" s="2">
        <f t="shared" si="42"/>
        <v>99789400.620607615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5171367.1428571558</v>
      </c>
      <c r="M265" s="8" t="e">
        <f t="shared" si="28"/>
        <v>#N/A</v>
      </c>
      <c r="N265" s="21" t="e">
        <f t="shared" si="15"/>
        <v>#N/A</v>
      </c>
      <c r="O265" s="2" t="e">
        <f t="shared" si="24"/>
        <v>#N/A</v>
      </c>
      <c r="P265" s="2">
        <v>781072.73688402772</v>
      </c>
      <c r="Q265" s="21">
        <f t="shared" si="44"/>
        <v>450000</v>
      </c>
      <c r="R265" s="2">
        <f t="shared" si="43"/>
        <v>104846735.91986069</v>
      </c>
      <c r="S265" s="2">
        <f t="shared" si="17"/>
        <v>426582.14285714924</v>
      </c>
      <c r="T265" s="2">
        <f t="shared" si="18"/>
        <v>23417.857142857276</v>
      </c>
      <c r="U265" s="2">
        <f t="shared" si="19"/>
        <v>450000</v>
      </c>
      <c r="V265" s="2">
        <f t="shared" si="33"/>
        <v>63956500.62060713</v>
      </c>
      <c r="W265" s="2">
        <f t="shared" si="20"/>
        <v>426582.14285714179</v>
      </c>
      <c r="X265" s="2">
        <f t="shared" si="6"/>
        <v>23417.857142858207</v>
      </c>
      <c r="Y265" s="2">
        <f t="shared" si="40"/>
        <v>40890235.299253605</v>
      </c>
      <c r="Z265" s="2" t="str">
        <f t="shared" si="8"/>
        <v>MEEP</v>
      </c>
      <c r="AA265" s="2">
        <f>IF(Z265="HERE",Y265,AA264+Graph!$G$1*1000)</f>
        <v>63891999.584967829</v>
      </c>
      <c r="AB265" s="2">
        <f t="shared" si="21"/>
        <v>420000</v>
      </c>
      <c r="AC265" s="2">
        <f t="shared" si="41"/>
        <v>38788154.192035764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49795407.70960179</v>
      </c>
      <c r="AH265" s="3" t="e">
        <f t="shared" si="3"/>
        <v>#N/A</v>
      </c>
    </row>
    <row r="266" spans="1:34" x14ac:dyDescent="0.25">
      <c r="A266" s="1">
        <v>44442</v>
      </c>
      <c r="B266" s="2">
        <f t="shared" si="45"/>
        <v>189</v>
      </c>
      <c r="C266" s="7"/>
      <c r="D266" s="2" t="e">
        <f t="shared" si="12"/>
        <v>#N/A</v>
      </c>
      <c r="E266" s="2" t="e">
        <f t="shared" si="22"/>
        <v>#N/A</v>
      </c>
      <c r="F266" s="2">
        <v>711415.72931806743</v>
      </c>
      <c r="G266" s="2">
        <f t="shared" si="26"/>
        <v>426582.14285714284</v>
      </c>
      <c r="H266" s="2">
        <f t="shared" si="42"/>
        <v>100215982.76346476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5194785.000000013</v>
      </c>
      <c r="M266" s="8" t="e">
        <f t="shared" si="28"/>
        <v>#N/A</v>
      </c>
      <c r="N266" s="21" t="e">
        <f t="shared" si="15"/>
        <v>#N/A</v>
      </c>
      <c r="O266" s="2" t="e">
        <f t="shared" si="24"/>
        <v>#N/A</v>
      </c>
      <c r="P266" s="2">
        <v>782987.63063713908</v>
      </c>
      <c r="Q266" s="21">
        <f t="shared" si="44"/>
        <v>450000</v>
      </c>
      <c r="R266" s="2">
        <f t="shared" si="43"/>
        <v>105296735.91986069</v>
      </c>
      <c r="S266" s="2">
        <f t="shared" si="17"/>
        <v>426582.14285714924</v>
      </c>
      <c r="T266" s="2">
        <f t="shared" si="18"/>
        <v>23417.857142857276</v>
      </c>
      <c r="U266" s="2">
        <f t="shared" si="19"/>
        <v>450000</v>
      </c>
      <c r="V266" s="2">
        <f t="shared" si="33"/>
        <v>64383082.763464272</v>
      </c>
      <c r="W266" s="2">
        <f t="shared" si="20"/>
        <v>426582.14285714179</v>
      </c>
      <c r="X266" s="2">
        <f t="shared" si="6"/>
        <v>23417.857142858207</v>
      </c>
      <c r="Y266" s="2">
        <f t="shared" si="40"/>
        <v>40913653.156396464</v>
      </c>
      <c r="Z266" s="2" t="str">
        <f t="shared" si="8"/>
        <v>MEEP</v>
      </c>
      <c r="AA266" s="2">
        <f>IF(Z266="HERE",Y266,AA265+Graph!$G$1*1000)</f>
        <v>64311999.584967829</v>
      </c>
      <c r="AB266" s="2">
        <f t="shared" si="21"/>
        <v>420000</v>
      </c>
      <c r="AC266" s="2">
        <f t="shared" si="41"/>
        <v>38788154.192035764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49816407.70960179</v>
      </c>
      <c r="AH266" s="3" t="e">
        <f t="shared" si="3"/>
        <v>#N/A</v>
      </c>
    </row>
    <row r="267" spans="1:34" x14ac:dyDescent="0.25">
      <c r="A267" s="1">
        <v>44443</v>
      </c>
      <c r="B267" s="2">
        <f t="shared" si="45"/>
        <v>190</v>
      </c>
      <c r="C267" s="7"/>
      <c r="D267" s="2" t="e">
        <f t="shared" si="12"/>
        <v>#N/A</v>
      </c>
      <c r="E267" s="2" t="e">
        <f t="shared" si="22"/>
        <v>#N/A</v>
      </c>
      <c r="F267" s="2">
        <v>713016.95121951401</v>
      </c>
      <c r="G267" s="2">
        <f t="shared" si="26"/>
        <v>426582.14285714284</v>
      </c>
      <c r="H267" s="2">
        <f t="shared" si="42"/>
        <v>100642564.90632191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5218202.8571428703</v>
      </c>
      <c r="M267" s="8" t="e">
        <f t="shared" si="28"/>
        <v>#N/A</v>
      </c>
      <c r="N267" s="21" t="e">
        <f t="shared" si="15"/>
        <v>#N/A</v>
      </c>
      <c r="O267" s="2" t="e">
        <f t="shared" si="24"/>
        <v>#N/A</v>
      </c>
      <c r="P267" s="2">
        <v>784902.52439025044</v>
      </c>
      <c r="Q267" s="21">
        <f t="shared" si="44"/>
        <v>450000</v>
      </c>
      <c r="R267" s="2">
        <f t="shared" si="43"/>
        <v>105746735.91986069</v>
      </c>
      <c r="S267" s="2">
        <f t="shared" si="17"/>
        <v>426582.14285714924</v>
      </c>
      <c r="T267" s="2">
        <f t="shared" si="18"/>
        <v>23417.857142857276</v>
      </c>
      <c r="U267" s="2">
        <f t="shared" si="19"/>
        <v>450000</v>
      </c>
      <c r="V267" s="2">
        <f t="shared" si="33"/>
        <v>64809664.906321414</v>
      </c>
      <c r="W267" s="2">
        <f t="shared" si="20"/>
        <v>426582.14285714179</v>
      </c>
      <c r="X267" s="2">
        <f t="shared" si="6"/>
        <v>23417.857142858207</v>
      </c>
      <c r="Y267" s="2">
        <f t="shared" si="40"/>
        <v>40937071.013539322</v>
      </c>
      <c r="Z267" s="2" t="str">
        <f t="shared" si="8"/>
        <v>MEEP</v>
      </c>
      <c r="AA267" s="2">
        <f>IF(Z267="HERE",Y267,AA266+Graph!$G$1*1000)</f>
        <v>64731999.584967829</v>
      </c>
      <c r="AB267" s="2">
        <f t="shared" si="21"/>
        <v>420000</v>
      </c>
      <c r="AC267" s="2">
        <f t="shared" si="41"/>
        <v>38788154.192035764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49837407.70960179</v>
      </c>
      <c r="AH267" s="3" t="e">
        <f t="shared" si="3"/>
        <v>#N/A</v>
      </c>
    </row>
    <row r="268" spans="1:34" x14ac:dyDescent="0.25">
      <c r="A268" s="1">
        <v>44444</v>
      </c>
      <c r="B268" s="2">
        <f t="shared" si="45"/>
        <v>191</v>
      </c>
      <c r="C268" s="7"/>
      <c r="D268" s="2" t="e">
        <f t="shared" si="12"/>
        <v>#N/A</v>
      </c>
      <c r="E268" s="2" t="e">
        <f t="shared" si="22"/>
        <v>#N/A</v>
      </c>
      <c r="F268" s="2">
        <v>714618.17312094569</v>
      </c>
      <c r="G268" s="2">
        <f t="shared" si="26"/>
        <v>426582.14285714284</v>
      </c>
      <c r="H268" s="2">
        <f t="shared" si="42"/>
        <v>101069147.04917906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5241620.7142857276</v>
      </c>
      <c r="M268" s="8" t="e">
        <f t="shared" si="28"/>
        <v>#N/A</v>
      </c>
      <c r="N268" s="21" t="e">
        <f t="shared" si="15"/>
        <v>#N/A</v>
      </c>
      <c r="O268" s="2" t="e">
        <f t="shared" si="24"/>
        <v>#N/A</v>
      </c>
      <c r="P268" s="2">
        <v>786817.41814336181</v>
      </c>
      <c r="Q268" s="21">
        <f t="shared" si="44"/>
        <v>450000</v>
      </c>
      <c r="R268" s="2">
        <f t="shared" si="43"/>
        <v>106196735.91986069</v>
      </c>
      <c r="S268" s="2">
        <f t="shared" si="17"/>
        <v>426582.14285714924</v>
      </c>
      <c r="T268" s="2">
        <f t="shared" si="18"/>
        <v>23417.857142857276</v>
      </c>
      <c r="U268" s="2">
        <f t="shared" si="19"/>
        <v>450000</v>
      </c>
      <c r="V268" s="2">
        <f t="shared" si="33"/>
        <v>65236247.049178556</v>
      </c>
      <c r="W268" s="2">
        <f t="shared" si="20"/>
        <v>426582.14285714179</v>
      </c>
      <c r="X268" s="2">
        <f t="shared" si="6"/>
        <v>23417.857142858207</v>
      </c>
      <c r="Y268" s="2">
        <f t="shared" si="40"/>
        <v>40960488.87068218</v>
      </c>
      <c r="Z268" s="2" t="str">
        <f t="shared" si="8"/>
        <v>MEEP</v>
      </c>
      <c r="AA268" s="2">
        <f>IF(Z268="HERE",Y268,AA267+Graph!$G$1*1000)</f>
        <v>65151999.584967829</v>
      </c>
      <c r="AB268" s="2">
        <f t="shared" si="21"/>
        <v>420000</v>
      </c>
      <c r="AC268" s="2">
        <f t="shared" si="41"/>
        <v>38788154.192035764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49858407.70960179</v>
      </c>
      <c r="AH268" s="3" t="e">
        <f t="shared" si="3"/>
        <v>#N/A</v>
      </c>
    </row>
    <row r="269" spans="1:34" x14ac:dyDescent="0.25">
      <c r="A269" s="1">
        <v>44445</v>
      </c>
      <c r="B269" s="2">
        <f t="shared" si="45"/>
        <v>192</v>
      </c>
      <c r="C269" s="7"/>
      <c r="D269" s="2" t="e">
        <f t="shared" si="12"/>
        <v>#N/A</v>
      </c>
      <c r="E269" s="2" t="e">
        <f t="shared" si="22"/>
        <v>#N/A</v>
      </c>
      <c r="F269" s="2">
        <v>716219.39502239227</v>
      </c>
      <c r="G269" s="2">
        <f t="shared" si="26"/>
        <v>426582.14285714284</v>
      </c>
      <c r="H269" s="2">
        <f t="shared" si="42"/>
        <v>101495729.19203621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5265038.5714285849</v>
      </c>
      <c r="M269" s="8" t="e">
        <f t="shared" si="28"/>
        <v>#N/A</v>
      </c>
      <c r="N269" s="21" t="e">
        <f t="shared" si="15"/>
        <v>#N/A</v>
      </c>
      <c r="O269" s="2" t="e">
        <f t="shared" si="24"/>
        <v>#N/A</v>
      </c>
      <c r="P269" s="2">
        <v>788732.31189647317</v>
      </c>
      <c r="Q269" s="21">
        <f t="shared" si="44"/>
        <v>450000</v>
      </c>
      <c r="R269" s="2">
        <f t="shared" si="43"/>
        <v>106646735.91986069</v>
      </c>
      <c r="S269" s="2">
        <f t="shared" si="17"/>
        <v>426582.14285714924</v>
      </c>
      <c r="T269" s="2">
        <f t="shared" si="18"/>
        <v>23417.857142857276</v>
      </c>
      <c r="U269" s="2">
        <f t="shared" si="19"/>
        <v>450000</v>
      </c>
      <c r="V269" s="2">
        <f t="shared" si="33"/>
        <v>65662829.192035697</v>
      </c>
      <c r="W269" s="2">
        <f t="shared" si="20"/>
        <v>426582.14285714179</v>
      </c>
      <c r="X269" s="2">
        <f t="shared" si="6"/>
        <v>23417.857142858207</v>
      </c>
      <c r="Y269" s="2">
        <f t="shared" si="40"/>
        <v>40983906.727825038</v>
      </c>
      <c r="Z269" s="2" t="str">
        <f t="shared" si="8"/>
        <v>MEEP</v>
      </c>
      <c r="AA269" s="2">
        <f>IF(Z269="HERE",Y269,AA268+Graph!$G$1*1000)</f>
        <v>65571999.584967829</v>
      </c>
      <c r="AB269" s="2">
        <f t="shared" si="21"/>
        <v>420000</v>
      </c>
      <c r="AC269" s="2">
        <f t="shared" si="41"/>
        <v>38788154.192035764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49879407.70960179</v>
      </c>
      <c r="AH269" s="3" t="e">
        <f t="shared" si="3"/>
        <v>#N/A</v>
      </c>
    </row>
    <row r="270" spans="1:34" x14ac:dyDescent="0.25">
      <c r="A270" s="1">
        <v>44446</v>
      </c>
      <c r="B270" s="2">
        <f t="shared" si="45"/>
        <v>193</v>
      </c>
      <c r="C270" s="7"/>
      <c r="D270" s="2" t="e">
        <f t="shared" si="12"/>
        <v>#N/A</v>
      </c>
      <c r="E270" s="2" t="e">
        <f t="shared" si="22"/>
        <v>#N/A</v>
      </c>
      <c r="F270" s="2">
        <v>717820.61692383885</v>
      </c>
      <c r="G270" s="2">
        <f t="shared" si="26"/>
        <v>426582.14285714284</v>
      </c>
      <c r="H270" s="2">
        <f t="shared" si="42"/>
        <v>101922311.33489336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5288456.4285714421</v>
      </c>
      <c r="M270" s="8" t="e">
        <f t="shared" si="28"/>
        <v>#N/A</v>
      </c>
      <c r="N270" s="21" t="e">
        <f t="shared" si="15"/>
        <v>#N/A</v>
      </c>
      <c r="O270" s="2" t="e">
        <f t="shared" si="24"/>
        <v>#N/A</v>
      </c>
      <c r="P270" s="2">
        <v>790647.20564958453</v>
      </c>
      <c r="Q270" s="21">
        <f t="shared" si="44"/>
        <v>450000</v>
      </c>
      <c r="R270" s="2">
        <f t="shared" si="43"/>
        <v>107096735.91986069</v>
      </c>
      <c r="S270" s="2">
        <f t="shared" si="17"/>
        <v>426582.14285714924</v>
      </c>
      <c r="T270" s="2">
        <f t="shared" si="18"/>
        <v>23417.857142857276</v>
      </c>
      <c r="U270" s="2">
        <f t="shared" si="19"/>
        <v>450000</v>
      </c>
      <c r="V270" s="2">
        <f t="shared" si="33"/>
        <v>66089411.334892839</v>
      </c>
      <c r="W270" s="2">
        <f t="shared" si="20"/>
        <v>426582.14285714179</v>
      </c>
      <c r="X270" s="2">
        <f t="shared" si="6"/>
        <v>23417.857142858207</v>
      </c>
      <c r="Y270" s="2">
        <f t="shared" si="40"/>
        <v>41007324.584967896</v>
      </c>
      <c r="Z270" s="2" t="str">
        <f t="shared" si="8"/>
        <v>MEEP</v>
      </c>
      <c r="AA270" s="2">
        <f>IF(Z270="HERE",Y270,AA269+Graph!$G$1*1000)</f>
        <v>65991999.584967829</v>
      </c>
      <c r="AB270" s="2">
        <f t="shared" si="21"/>
        <v>420000</v>
      </c>
      <c r="AC270" s="2">
        <f t="shared" si="41"/>
        <v>38788154.192035764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49900407.70960179</v>
      </c>
      <c r="AH270" s="3" t="e">
        <f t="shared" si="3"/>
        <v>#N/A</v>
      </c>
    </row>
    <row r="271" spans="1:34" x14ac:dyDescent="0.25">
      <c r="A271" s="1">
        <v>44447</v>
      </c>
      <c r="B271" s="2">
        <f t="shared" si="45"/>
        <v>194</v>
      </c>
      <c r="C271" s="7"/>
      <c r="D271" s="2" t="e">
        <f t="shared" si="12"/>
        <v>#N/A</v>
      </c>
      <c r="E271" s="2" t="e">
        <f t="shared" si="22"/>
        <v>#N/A</v>
      </c>
      <c r="F271" s="2">
        <v>719421.83882528543</v>
      </c>
      <c r="G271" s="2">
        <f t="shared" si="26"/>
        <v>426582.14285714284</v>
      </c>
      <c r="H271" s="2">
        <f t="shared" si="42"/>
        <v>102348893.47775051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5311874.2857142994</v>
      </c>
      <c r="M271" s="8" t="e">
        <f t="shared" si="28"/>
        <v>#N/A</v>
      </c>
      <c r="N271" s="21" t="e">
        <f t="shared" si="15"/>
        <v>#N/A</v>
      </c>
      <c r="O271" s="2" t="e">
        <f t="shared" si="24"/>
        <v>#N/A</v>
      </c>
      <c r="P271" s="2">
        <v>792562.09940269589</v>
      </c>
      <c r="Q271" s="21">
        <f t="shared" si="44"/>
        <v>450000</v>
      </c>
      <c r="R271" s="2">
        <f t="shared" si="43"/>
        <v>107546735.91986069</v>
      </c>
      <c r="S271" s="2">
        <f t="shared" si="17"/>
        <v>426582.14285714924</v>
      </c>
      <c r="T271" s="2">
        <f t="shared" si="18"/>
        <v>23417.857142857276</v>
      </c>
      <c r="U271" s="2">
        <f t="shared" si="19"/>
        <v>450000</v>
      </c>
      <c r="V271" s="2">
        <f t="shared" si="33"/>
        <v>66515993.477749981</v>
      </c>
      <c r="W271" s="2">
        <f t="shared" si="20"/>
        <v>426582.14285714179</v>
      </c>
      <c r="X271" s="2">
        <f t="shared" si="6"/>
        <v>23417.857142858207</v>
      </c>
      <c r="Y271" s="2">
        <f t="shared" si="40"/>
        <v>41030742.442110755</v>
      </c>
      <c r="Z271" s="2" t="str">
        <f t="shared" si="8"/>
        <v>MEEP</v>
      </c>
      <c r="AA271" s="2">
        <f>IF(Z271="HERE",Y271,AA270+Graph!$G$1*1000)</f>
        <v>66411999.584967829</v>
      </c>
      <c r="AB271" s="2">
        <f t="shared" si="21"/>
        <v>420000</v>
      </c>
      <c r="AC271" s="2">
        <f t="shared" si="41"/>
        <v>38788154.192035764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49921407.70960179</v>
      </c>
      <c r="AH271" s="3" t="e">
        <f t="shared" si="3"/>
        <v>#N/A</v>
      </c>
    </row>
    <row r="272" spans="1:34" x14ac:dyDescent="0.25">
      <c r="A272" s="1">
        <v>44448</v>
      </c>
      <c r="B272" s="2">
        <f t="shared" si="45"/>
        <v>195</v>
      </c>
      <c r="C272" s="7"/>
      <c r="D272" s="2" t="e">
        <f t="shared" si="12"/>
        <v>#N/A</v>
      </c>
      <c r="E272" s="2" t="e">
        <f t="shared" si="22"/>
        <v>#N/A</v>
      </c>
      <c r="F272" s="2">
        <v>721023.06072673202</v>
      </c>
      <c r="G272" s="2">
        <f t="shared" si="26"/>
        <v>426582.14285714284</v>
      </c>
      <c r="H272" s="2">
        <f t="shared" si="42"/>
        <v>102775475.62060766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5335292.1428571567</v>
      </c>
      <c r="M272" s="8" t="e">
        <f t="shared" si="28"/>
        <v>#N/A</v>
      </c>
      <c r="N272" s="21" t="e">
        <f t="shared" si="15"/>
        <v>#N/A</v>
      </c>
      <c r="O272" s="2" t="e">
        <f t="shared" si="24"/>
        <v>#N/A</v>
      </c>
      <c r="P272" s="2">
        <v>794476.99315580726</v>
      </c>
      <c r="Q272" s="21">
        <f t="shared" si="44"/>
        <v>450000</v>
      </c>
      <c r="R272" s="2">
        <f t="shared" si="43"/>
        <v>107996735.91986069</v>
      </c>
      <c r="S272" s="2">
        <f t="shared" si="17"/>
        <v>426582.14285714924</v>
      </c>
      <c r="T272" s="2">
        <f t="shared" si="18"/>
        <v>23417.857142857276</v>
      </c>
      <c r="U272" s="2">
        <f t="shared" si="19"/>
        <v>450000</v>
      </c>
      <c r="V272" s="2">
        <f t="shared" si="33"/>
        <v>66942575.620607123</v>
      </c>
      <c r="W272" s="2">
        <f t="shared" si="20"/>
        <v>426582.14285714179</v>
      </c>
      <c r="X272" s="2">
        <f t="shared" si="6"/>
        <v>23417.857142858207</v>
      </c>
      <c r="Y272" s="2">
        <f t="shared" si="40"/>
        <v>41054160.299253613</v>
      </c>
      <c r="Z272" s="2" t="str">
        <f t="shared" si="8"/>
        <v>MEEP</v>
      </c>
      <c r="AA272" s="2">
        <f>IF(Z272="HERE",Y272,AA271+Graph!$G$1*1000)</f>
        <v>66831999.584967829</v>
      </c>
      <c r="AB272" s="2">
        <f t="shared" si="21"/>
        <v>420000</v>
      </c>
      <c r="AC272" s="2">
        <f t="shared" si="41"/>
        <v>38788154.192035764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49942407.70960179</v>
      </c>
      <c r="AH272" s="3" t="e">
        <f t="shared" si="3"/>
        <v>#N/A</v>
      </c>
    </row>
    <row r="273" spans="1:34" x14ac:dyDescent="0.25">
      <c r="A273" s="1">
        <v>44449</v>
      </c>
      <c r="B273" s="2">
        <f t="shared" si="45"/>
        <v>196</v>
      </c>
      <c r="C273" s="7"/>
      <c r="D273" s="2" t="e">
        <f t="shared" si="12"/>
        <v>#N/A</v>
      </c>
      <c r="E273" s="2" t="e">
        <f t="shared" si="22"/>
        <v>#N/A</v>
      </c>
      <c r="F273" s="2">
        <v>722624.2826281637</v>
      </c>
      <c r="G273" s="2">
        <f t="shared" si="26"/>
        <v>426582.14285714284</v>
      </c>
      <c r="H273" s="2">
        <f t="shared" si="42"/>
        <v>103202057.76346481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5358710.000000014</v>
      </c>
      <c r="M273" s="8" t="e">
        <f t="shared" si="28"/>
        <v>#N/A</v>
      </c>
      <c r="N273" s="21" t="e">
        <f t="shared" si="15"/>
        <v>#N/A</v>
      </c>
      <c r="O273" s="2" t="e">
        <f t="shared" si="24"/>
        <v>#N/A</v>
      </c>
      <c r="P273" s="2">
        <v>796391.88690891862</v>
      </c>
      <c r="Q273" s="21">
        <f t="shared" si="44"/>
        <v>450000</v>
      </c>
      <c r="R273" s="2">
        <f t="shared" si="43"/>
        <v>108446735.91986069</v>
      </c>
      <c r="S273" s="2">
        <f t="shared" si="17"/>
        <v>426582.14285714924</v>
      </c>
      <c r="T273" s="2">
        <f t="shared" si="18"/>
        <v>23417.857142857276</v>
      </c>
      <c r="U273" s="2">
        <f t="shared" si="19"/>
        <v>450000</v>
      </c>
      <c r="V273" s="2">
        <f t="shared" si="33"/>
        <v>67369157.763464272</v>
      </c>
      <c r="W273" s="2">
        <f t="shared" si="20"/>
        <v>426582.14285714924</v>
      </c>
      <c r="X273" s="2">
        <f t="shared" si="6"/>
        <v>23417.857142850757</v>
      </c>
      <c r="Y273" s="2">
        <f t="shared" si="40"/>
        <v>41077578.156396464</v>
      </c>
      <c r="Z273" s="2" t="str">
        <f t="shared" si="8"/>
        <v>MEEP</v>
      </c>
      <c r="AA273" s="2">
        <f>IF(Z273="HERE",Y273,AA272+Graph!$G$1*1000)</f>
        <v>67251999.584967822</v>
      </c>
      <c r="AB273" s="2">
        <f t="shared" si="21"/>
        <v>419999.99999999255</v>
      </c>
      <c r="AC273" s="2">
        <f t="shared" si="41"/>
        <v>38788154.192035764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49963407.70960179</v>
      </c>
      <c r="AH273" s="3" t="e">
        <f t="shared" si="3"/>
        <v>#N/A</v>
      </c>
    </row>
    <row r="274" spans="1:34" x14ac:dyDescent="0.25">
      <c r="A274" s="1">
        <v>44450</v>
      </c>
      <c r="B274" s="2">
        <f t="shared" si="45"/>
        <v>197</v>
      </c>
      <c r="C274" s="7"/>
      <c r="D274" s="2" t="e">
        <f t="shared" si="12"/>
        <v>#N/A</v>
      </c>
      <c r="E274" s="2" t="e">
        <f t="shared" si="22"/>
        <v>#N/A</v>
      </c>
      <c r="F274" s="2">
        <v>724225.50452961028</v>
      </c>
      <c r="G274" s="2">
        <f t="shared" si="26"/>
        <v>426582.14285714284</v>
      </c>
      <c r="H274" s="2">
        <f t="shared" si="42"/>
        <v>103628639.90632196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5382127.8571428712</v>
      </c>
      <c r="M274" s="8" t="e">
        <f t="shared" si="28"/>
        <v>#N/A</v>
      </c>
      <c r="N274" s="21" t="e">
        <f t="shared" si="15"/>
        <v>#N/A</v>
      </c>
      <c r="O274" s="2" t="e">
        <f t="shared" si="24"/>
        <v>#N/A</v>
      </c>
      <c r="P274" s="2">
        <v>798306.78066202998</v>
      </c>
      <c r="Q274" s="21">
        <f t="shared" si="44"/>
        <v>450000</v>
      </c>
      <c r="R274" s="2">
        <f t="shared" si="43"/>
        <v>108896735.91986069</v>
      </c>
      <c r="S274" s="2">
        <f t="shared" si="17"/>
        <v>426582.14285714924</v>
      </c>
      <c r="T274" s="2">
        <f t="shared" si="18"/>
        <v>23417.857142857276</v>
      </c>
      <c r="U274" s="2">
        <f t="shared" si="19"/>
        <v>450000</v>
      </c>
      <c r="V274" s="2">
        <f t="shared" si="33"/>
        <v>67795739.906321421</v>
      </c>
      <c r="W274" s="2">
        <f t="shared" si="20"/>
        <v>426582.14285714924</v>
      </c>
      <c r="X274" s="2">
        <f t="shared" si="6"/>
        <v>23417.857142850757</v>
      </c>
      <c r="Y274" s="2">
        <f t="shared" si="40"/>
        <v>41100996.013539314</v>
      </c>
      <c r="Z274" s="2" t="str">
        <f t="shared" si="8"/>
        <v>MEEP</v>
      </c>
      <c r="AA274" s="2">
        <f>IF(Z274="HERE",Y274,AA273+Graph!$G$1*1000)</f>
        <v>67671999.584967822</v>
      </c>
      <c r="AB274" s="2">
        <f t="shared" si="21"/>
        <v>420000</v>
      </c>
      <c r="AC274" s="2">
        <f t="shared" si="41"/>
        <v>38788154.192035764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49984407.70960179</v>
      </c>
      <c r="AH274" s="3" t="e">
        <f t="shared" si="3"/>
        <v>#N/A</v>
      </c>
    </row>
    <row r="275" spans="1:34" x14ac:dyDescent="0.25">
      <c r="A275" s="1">
        <v>44451</v>
      </c>
      <c r="B275" s="2">
        <f t="shared" si="45"/>
        <v>198</v>
      </c>
      <c r="C275" s="7"/>
      <c r="D275" s="2" t="e">
        <f t="shared" si="12"/>
        <v>#N/A</v>
      </c>
      <c r="E275" s="2" t="e">
        <f t="shared" si="22"/>
        <v>#N/A</v>
      </c>
      <c r="F275" s="2">
        <v>725826.72643105686</v>
      </c>
      <c r="G275" s="2">
        <f t="shared" si="26"/>
        <v>426582.14285714284</v>
      </c>
      <c r="H275" s="2">
        <f t="shared" si="42"/>
        <v>104055222.04917911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5405545.7142857285</v>
      </c>
      <c r="M275" s="8" t="e">
        <f t="shared" si="28"/>
        <v>#N/A</v>
      </c>
      <c r="N275" s="21" t="e">
        <f t="shared" si="15"/>
        <v>#N/A</v>
      </c>
      <c r="O275" s="2" t="e">
        <f t="shared" si="24"/>
        <v>#N/A</v>
      </c>
      <c r="P275" s="2">
        <v>800221.67441514134</v>
      </c>
      <c r="Q275" s="21">
        <f t="shared" si="44"/>
        <v>450000</v>
      </c>
      <c r="R275" s="2">
        <f t="shared" si="43"/>
        <v>109346735.91986069</v>
      </c>
      <c r="S275" s="2">
        <f t="shared" si="17"/>
        <v>426582.14285714924</v>
      </c>
      <c r="T275" s="2">
        <f t="shared" si="18"/>
        <v>23417.857142857276</v>
      </c>
      <c r="U275" s="2">
        <f t="shared" si="19"/>
        <v>450000</v>
      </c>
      <c r="V275" s="2">
        <f t="shared" si="33"/>
        <v>68222322.049178571</v>
      </c>
      <c r="W275" s="2">
        <f t="shared" si="20"/>
        <v>426582.14285714924</v>
      </c>
      <c r="X275" s="2">
        <f t="shared" si="6"/>
        <v>23417.857142850757</v>
      </c>
      <c r="Y275" s="2">
        <f t="shared" si="40"/>
        <v>41124413.870682165</v>
      </c>
      <c r="Z275" s="2" t="str">
        <f t="shared" si="8"/>
        <v>MEEP</v>
      </c>
      <c r="AA275" s="2">
        <f>IF(Z275="HERE",Y275,AA274+Graph!$G$1*1000)</f>
        <v>68091999.584967822</v>
      </c>
      <c r="AB275" s="2">
        <f t="shared" si="21"/>
        <v>420000</v>
      </c>
      <c r="AC275" s="2">
        <f t="shared" si="41"/>
        <v>38788154.192035764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50005407.70960179</v>
      </c>
      <c r="AH275" s="3" t="e">
        <f t="shared" si="3"/>
        <v>#N/A</v>
      </c>
    </row>
    <row r="276" spans="1:34" x14ac:dyDescent="0.25">
      <c r="A276" s="1">
        <v>44452</v>
      </c>
      <c r="B276" s="2">
        <f t="shared" si="45"/>
        <v>199</v>
      </c>
      <c r="C276" s="7"/>
      <c r="D276" s="2" t="e">
        <f t="shared" si="12"/>
        <v>#N/A</v>
      </c>
      <c r="E276" s="2" t="e">
        <f t="shared" si="22"/>
        <v>#N/A</v>
      </c>
      <c r="F276" s="2">
        <v>727427.94833250344</v>
      </c>
      <c r="G276" s="2">
        <f t="shared" si="26"/>
        <v>426582.14285714284</v>
      </c>
      <c r="H276" s="2">
        <f t="shared" si="42"/>
        <v>104481804.19203626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5428963.5714285858</v>
      </c>
      <c r="M276" s="8" t="e">
        <f t="shared" si="28"/>
        <v>#N/A</v>
      </c>
      <c r="N276" s="21" t="e">
        <f t="shared" si="15"/>
        <v>#N/A</v>
      </c>
      <c r="O276" s="2" t="e">
        <f t="shared" si="24"/>
        <v>#N/A</v>
      </c>
      <c r="P276" s="2">
        <v>802136.56816825271</v>
      </c>
      <c r="Q276" s="21">
        <f t="shared" si="44"/>
        <v>450000</v>
      </c>
      <c r="R276" s="2">
        <f t="shared" si="43"/>
        <v>109796735.91986069</v>
      </c>
      <c r="S276" s="2">
        <f t="shared" si="17"/>
        <v>426582.14285714924</v>
      </c>
      <c r="T276" s="2">
        <f t="shared" si="18"/>
        <v>23417.857142857276</v>
      </c>
      <c r="U276" s="2">
        <f t="shared" si="19"/>
        <v>450000</v>
      </c>
      <c r="V276" s="2">
        <f t="shared" si="33"/>
        <v>68648904.19203572</v>
      </c>
      <c r="W276" s="2">
        <f t="shared" si="20"/>
        <v>426582.14285714924</v>
      </c>
      <c r="X276" s="2">
        <f t="shared" si="6"/>
        <v>23417.857142850757</v>
      </c>
      <c r="Y276" s="2">
        <f t="shared" si="40"/>
        <v>41147831.727825016</v>
      </c>
      <c r="Z276" s="2" t="str">
        <f t="shared" si="8"/>
        <v>MEEP</v>
      </c>
      <c r="AA276" s="2">
        <f>IF(Z276="HERE",Y276,AA275+Graph!$G$1*1000)</f>
        <v>68511999.584967822</v>
      </c>
      <c r="AB276" s="2">
        <f t="shared" si="21"/>
        <v>420000</v>
      </c>
      <c r="AC276" s="2">
        <f t="shared" si="41"/>
        <v>38788154.192035764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50026407.70960179</v>
      </c>
      <c r="AH276" s="3" t="e">
        <f t="shared" si="3"/>
        <v>#N/A</v>
      </c>
    </row>
    <row r="277" spans="1:34" x14ac:dyDescent="0.25">
      <c r="A277" s="1">
        <v>44453</v>
      </c>
      <c r="B277" s="2">
        <f t="shared" si="45"/>
        <v>200</v>
      </c>
      <c r="C277" s="7"/>
      <c r="D277" s="2" t="e">
        <f t="shared" si="12"/>
        <v>#N/A</v>
      </c>
      <c r="E277" s="2" t="e">
        <f t="shared" si="22"/>
        <v>#N/A</v>
      </c>
      <c r="F277" s="2">
        <v>729029.17023395002</v>
      </c>
      <c r="G277" s="2">
        <f t="shared" si="26"/>
        <v>426582.14285714284</v>
      </c>
      <c r="H277" s="2">
        <f t="shared" si="42"/>
        <v>104908386.33489341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5452381.4285714431</v>
      </c>
      <c r="M277" s="8" t="e">
        <f t="shared" si="28"/>
        <v>#N/A</v>
      </c>
      <c r="N277" s="21" t="e">
        <f t="shared" si="15"/>
        <v>#N/A</v>
      </c>
      <c r="O277" s="2" t="e">
        <f t="shared" si="24"/>
        <v>#N/A</v>
      </c>
      <c r="P277" s="2">
        <v>804051.46192136407</v>
      </c>
      <c r="Q277" s="21">
        <f t="shared" si="44"/>
        <v>450000</v>
      </c>
      <c r="R277" s="2">
        <f t="shared" si="43"/>
        <v>110246735.91986069</v>
      </c>
      <c r="S277" s="2">
        <f t="shared" si="17"/>
        <v>426582.14285714924</v>
      </c>
      <c r="T277" s="2">
        <f t="shared" si="18"/>
        <v>23417.857142857276</v>
      </c>
      <c r="U277" s="2">
        <f t="shared" si="19"/>
        <v>450000</v>
      </c>
      <c r="V277" s="2">
        <f t="shared" si="33"/>
        <v>69075486.334892869</v>
      </c>
      <c r="W277" s="2">
        <f t="shared" si="20"/>
        <v>426582.14285714924</v>
      </c>
      <c r="X277" s="2">
        <f t="shared" si="6"/>
        <v>23417.857142850757</v>
      </c>
      <c r="Y277" s="2">
        <f t="shared" si="40"/>
        <v>41171249.584967867</v>
      </c>
      <c r="Z277" s="2" t="str">
        <f t="shared" si="8"/>
        <v>MEEP</v>
      </c>
      <c r="AA277" s="2">
        <f>IF(Z277="HERE",Y277,AA276+Graph!$G$1*1000)</f>
        <v>68931999.584967822</v>
      </c>
      <c r="AB277" s="2">
        <f t="shared" si="21"/>
        <v>420000</v>
      </c>
      <c r="AC277" s="2">
        <f t="shared" si="41"/>
        <v>38788154.192035764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50047407.70960179</v>
      </c>
      <c r="AH277" s="3" t="e">
        <f t="shared" ref="AH277:AH385" si="46">IF(COUNT(C277)=1,AG277,#N/A)</f>
        <v>#N/A</v>
      </c>
    </row>
    <row r="278" spans="1:34" x14ac:dyDescent="0.25">
      <c r="A278" s="1">
        <v>44454</v>
      </c>
      <c r="B278" s="2">
        <f t="shared" si="45"/>
        <v>201</v>
      </c>
      <c r="C278" s="7"/>
      <c r="D278" s="2" t="e">
        <f t="shared" si="12"/>
        <v>#N/A</v>
      </c>
      <c r="E278" s="2" t="e">
        <f t="shared" si="22"/>
        <v>#N/A</v>
      </c>
      <c r="F278" s="2">
        <v>730630.3921353817</v>
      </c>
      <c r="G278" s="2">
        <f t="shared" si="26"/>
        <v>426582.14285714284</v>
      </c>
      <c r="H278" s="2">
        <f t="shared" si="42"/>
        <v>105334968.47775055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5475799.2857143003</v>
      </c>
      <c r="M278" s="8" t="e">
        <f t="shared" si="28"/>
        <v>#N/A</v>
      </c>
      <c r="N278" s="21" t="e">
        <f t="shared" si="15"/>
        <v>#N/A</v>
      </c>
      <c r="O278" s="2" t="e">
        <f t="shared" si="24"/>
        <v>#N/A</v>
      </c>
      <c r="P278" s="2">
        <v>805966.35567447543</v>
      </c>
      <c r="Q278" s="21">
        <f t="shared" si="44"/>
        <v>450000</v>
      </c>
      <c r="R278" s="2">
        <f t="shared" si="43"/>
        <v>110696735.91986069</v>
      </c>
      <c r="S278" s="2">
        <f t="shared" si="17"/>
        <v>426582.14285714924</v>
      </c>
      <c r="T278" s="2">
        <f t="shared" si="18"/>
        <v>23417.857142857276</v>
      </c>
      <c r="U278" s="2">
        <f t="shared" si="19"/>
        <v>450000</v>
      </c>
      <c r="V278" s="2">
        <f t="shared" si="33"/>
        <v>69502068.477750018</v>
      </c>
      <c r="W278" s="2">
        <f t="shared" si="20"/>
        <v>426582.14285714924</v>
      </c>
      <c r="X278" s="2">
        <f t="shared" si="6"/>
        <v>23417.857142850757</v>
      </c>
      <c r="Y278" s="2">
        <f t="shared" si="40"/>
        <v>41194667.442110717</v>
      </c>
      <c r="Z278" s="2" t="str">
        <f t="shared" si="8"/>
        <v>MEEP</v>
      </c>
      <c r="AA278" s="2">
        <f>IF(Z278="HERE",Y278,AA277+Graph!$G$1*1000)</f>
        <v>69351999.584967822</v>
      </c>
      <c r="AB278" s="2">
        <f t="shared" si="21"/>
        <v>420000</v>
      </c>
      <c r="AC278" s="2">
        <f t="shared" si="41"/>
        <v>38788154.192035764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50068407.70960179</v>
      </c>
      <c r="AH278" s="3" t="e">
        <f t="shared" si="46"/>
        <v>#N/A</v>
      </c>
    </row>
    <row r="279" spans="1:34" x14ac:dyDescent="0.25">
      <c r="A279" s="1">
        <v>44455</v>
      </c>
      <c r="B279" s="2">
        <f t="shared" si="45"/>
        <v>202</v>
      </c>
      <c r="C279" s="7"/>
      <c r="D279" s="2" t="e">
        <f t="shared" si="12"/>
        <v>#N/A</v>
      </c>
      <c r="E279" s="2" t="e">
        <f t="shared" si="22"/>
        <v>#N/A</v>
      </c>
      <c r="F279" s="2">
        <v>732231.61403682828</v>
      </c>
      <c r="G279" s="2">
        <f t="shared" si="26"/>
        <v>426582.14285714284</v>
      </c>
      <c r="H279" s="2">
        <f t="shared" si="42"/>
        <v>105761550.6206077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5499217.1428571576</v>
      </c>
      <c r="M279" s="8" t="e">
        <f t="shared" si="28"/>
        <v>#N/A</v>
      </c>
      <c r="N279" s="21" t="e">
        <f t="shared" si="15"/>
        <v>#N/A</v>
      </c>
      <c r="O279" s="2" t="e">
        <f t="shared" si="24"/>
        <v>#N/A</v>
      </c>
      <c r="P279" s="2">
        <v>807881.24942758679</v>
      </c>
      <c r="Q279" s="21">
        <f t="shared" si="44"/>
        <v>450000</v>
      </c>
      <c r="R279" s="2">
        <f t="shared" si="43"/>
        <v>111146735.91986069</v>
      </c>
      <c r="S279" s="2">
        <f t="shared" si="17"/>
        <v>426582.14285714924</v>
      </c>
      <c r="T279" s="2">
        <f t="shared" si="18"/>
        <v>23417.857142857276</v>
      </c>
      <c r="U279" s="2">
        <f t="shared" si="19"/>
        <v>450000</v>
      </c>
      <c r="V279" s="2">
        <f t="shared" si="33"/>
        <v>69928650.620607167</v>
      </c>
      <c r="W279" s="2">
        <f t="shared" si="20"/>
        <v>426582.14285714924</v>
      </c>
      <c r="X279" s="2">
        <f t="shared" si="6"/>
        <v>23417.857142850757</v>
      </c>
      <c r="Y279" s="2">
        <f t="shared" si="40"/>
        <v>41218085.299253568</v>
      </c>
      <c r="Z279" s="2" t="str">
        <f t="shared" si="8"/>
        <v>MEEP</v>
      </c>
      <c r="AA279" s="2">
        <f>IF(Z279="HERE",Y279,AA278+Graph!$G$1*1000)</f>
        <v>69771999.584967822</v>
      </c>
      <c r="AB279" s="2">
        <f t="shared" si="21"/>
        <v>420000</v>
      </c>
      <c r="AC279" s="2">
        <f t="shared" si="41"/>
        <v>38788154.192035764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50089407.70960179</v>
      </c>
      <c r="AH279" s="3" t="e">
        <f t="shared" si="46"/>
        <v>#N/A</v>
      </c>
    </row>
    <row r="280" spans="1:34" x14ac:dyDescent="0.25">
      <c r="A280" s="1">
        <v>44456</v>
      </c>
      <c r="B280" s="2">
        <f t="shared" si="45"/>
        <v>203</v>
      </c>
      <c r="C280" s="7"/>
      <c r="D280" s="2" t="e">
        <f t="shared" si="12"/>
        <v>#N/A</v>
      </c>
      <c r="E280" s="2" t="e">
        <f t="shared" si="22"/>
        <v>#N/A</v>
      </c>
      <c r="F280" s="2">
        <v>733832.83593827486</v>
      </c>
      <c r="G280" s="2">
        <f t="shared" si="26"/>
        <v>426582.14285714284</v>
      </c>
      <c r="H280" s="2">
        <f t="shared" si="42"/>
        <v>106188132.76346485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5522635.0000000149</v>
      </c>
      <c r="M280" s="8" t="e">
        <f t="shared" si="28"/>
        <v>#N/A</v>
      </c>
      <c r="N280" s="21" t="e">
        <f t="shared" si="15"/>
        <v>#N/A</v>
      </c>
      <c r="O280" s="2" t="e">
        <f t="shared" si="24"/>
        <v>#N/A</v>
      </c>
      <c r="P280" s="2">
        <v>809796.14318069816</v>
      </c>
      <c r="Q280" s="21">
        <f t="shared" si="44"/>
        <v>450000</v>
      </c>
      <c r="R280" s="2">
        <f t="shared" si="43"/>
        <v>111596735.91986069</v>
      </c>
      <c r="S280" s="2">
        <f t="shared" si="17"/>
        <v>426582.14285714924</v>
      </c>
      <c r="T280" s="2">
        <f t="shared" si="18"/>
        <v>23417.857142857276</v>
      </c>
      <c r="U280" s="2">
        <f t="shared" si="19"/>
        <v>450000</v>
      </c>
      <c r="V280" s="2">
        <f t="shared" si="33"/>
        <v>70355232.763464317</v>
      </c>
      <c r="W280" s="2">
        <f t="shared" si="20"/>
        <v>426582.14285714924</v>
      </c>
      <c r="X280" s="2">
        <f t="shared" si="6"/>
        <v>23417.857142850757</v>
      </c>
      <c r="Y280" s="2">
        <f t="shared" si="40"/>
        <v>41241503.156396419</v>
      </c>
      <c r="Z280" s="2" t="str">
        <f t="shared" si="8"/>
        <v>MEEP</v>
      </c>
      <c r="AA280" s="2">
        <f>IF(Z280="HERE",Y280,AA279+Graph!$G$1*1000)</f>
        <v>70191999.584967822</v>
      </c>
      <c r="AB280" s="2">
        <f t="shared" si="21"/>
        <v>420000</v>
      </c>
      <c r="AC280" s="2">
        <f t="shared" si="41"/>
        <v>38788154.192035764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50110407.70960179</v>
      </c>
      <c r="AH280" s="3" t="e">
        <f t="shared" si="46"/>
        <v>#N/A</v>
      </c>
    </row>
    <row r="281" spans="1:34" x14ac:dyDescent="0.25">
      <c r="A281" s="1">
        <v>44457</v>
      </c>
      <c r="B281" s="2">
        <f t="shared" si="45"/>
        <v>204</v>
      </c>
      <c r="C281" s="7"/>
      <c r="D281" s="2" t="e">
        <f t="shared" si="12"/>
        <v>#N/A</v>
      </c>
      <c r="E281" s="2" t="e">
        <f t="shared" si="22"/>
        <v>#N/A</v>
      </c>
      <c r="F281" s="2">
        <v>735434.05783972144</v>
      </c>
      <c r="G281" s="2">
        <f t="shared" si="26"/>
        <v>426582.14285714284</v>
      </c>
      <c r="H281" s="2">
        <f t="shared" si="42"/>
        <v>106614714.906322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5546052.8571428722</v>
      </c>
      <c r="M281" s="8" t="e">
        <f t="shared" si="28"/>
        <v>#N/A</v>
      </c>
      <c r="N281" s="21" t="e">
        <f t="shared" si="15"/>
        <v>#N/A</v>
      </c>
      <c r="O281" s="2" t="e">
        <f t="shared" si="24"/>
        <v>#N/A</v>
      </c>
      <c r="P281" s="2">
        <v>811711.03693380952</v>
      </c>
      <c r="Q281" s="21">
        <f t="shared" si="44"/>
        <v>450000</v>
      </c>
      <c r="R281" s="2">
        <f t="shared" si="43"/>
        <v>112046735.91986069</v>
      </c>
      <c r="S281" s="2">
        <f t="shared" si="17"/>
        <v>426582.14285714924</v>
      </c>
      <c r="T281" s="2">
        <f t="shared" si="18"/>
        <v>23417.857142857276</v>
      </c>
      <c r="U281" s="2">
        <f t="shared" si="19"/>
        <v>450000</v>
      </c>
      <c r="V281" s="2">
        <f t="shared" si="33"/>
        <v>70781814.906321466</v>
      </c>
      <c r="W281" s="2">
        <f t="shared" si="20"/>
        <v>426582.14285714924</v>
      </c>
      <c r="X281" s="2">
        <f t="shared" si="6"/>
        <v>23417.857142850757</v>
      </c>
      <c r="Y281" s="2">
        <f t="shared" si="40"/>
        <v>41264921.01353927</v>
      </c>
      <c r="Z281" s="2" t="str">
        <f t="shared" si="8"/>
        <v>MEEP</v>
      </c>
      <c r="AA281" s="2">
        <f>IF(Z281="HERE",Y281,AA280+Graph!$G$1*1000)</f>
        <v>70611999.584967822</v>
      </c>
      <c r="AB281" s="2">
        <f t="shared" si="21"/>
        <v>420000</v>
      </c>
      <c r="AC281" s="2">
        <f t="shared" si="41"/>
        <v>38788154.192035764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50131407.70960179</v>
      </c>
      <c r="AH281" s="3" t="e">
        <f t="shared" si="46"/>
        <v>#N/A</v>
      </c>
    </row>
    <row r="282" spans="1:34" x14ac:dyDescent="0.25">
      <c r="A282" s="1">
        <v>44458</v>
      </c>
      <c r="B282" s="2">
        <f t="shared" si="45"/>
        <v>205</v>
      </c>
      <c r="C282" s="7"/>
      <c r="D282" s="2" t="e">
        <f t="shared" si="12"/>
        <v>#N/A</v>
      </c>
      <c r="E282" s="2" t="e">
        <f t="shared" si="22"/>
        <v>#N/A</v>
      </c>
      <c r="F282" s="2">
        <v>737035.27974116802</v>
      </c>
      <c r="G282" s="2">
        <f t="shared" si="26"/>
        <v>426582.14285714284</v>
      </c>
      <c r="H282" s="2">
        <f t="shared" si="42"/>
        <v>107041297.04917915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5569470.7142857295</v>
      </c>
      <c r="M282" s="8" t="e">
        <f t="shared" si="28"/>
        <v>#N/A</v>
      </c>
      <c r="N282" s="21" t="e">
        <f t="shared" si="15"/>
        <v>#N/A</v>
      </c>
      <c r="O282" s="2" t="e">
        <f t="shared" si="24"/>
        <v>#N/A</v>
      </c>
      <c r="P282" s="2">
        <v>813625.93068692088</v>
      </c>
      <c r="Q282" s="21">
        <f t="shared" si="44"/>
        <v>450000</v>
      </c>
      <c r="R282" s="2">
        <f t="shared" si="43"/>
        <v>112496735.91986069</v>
      </c>
      <c r="S282" s="2">
        <f t="shared" si="17"/>
        <v>426582.14285714924</v>
      </c>
      <c r="T282" s="2">
        <f t="shared" si="18"/>
        <v>23417.857142857276</v>
      </c>
      <c r="U282" s="2">
        <f t="shared" si="19"/>
        <v>450000</v>
      </c>
      <c r="V282" s="2">
        <f t="shared" si="33"/>
        <v>71208397.049178615</v>
      </c>
      <c r="W282" s="2">
        <f t="shared" si="20"/>
        <v>426582.14285714924</v>
      </c>
      <c r="X282" s="2">
        <f t="shared" si="6"/>
        <v>23417.857142850757</v>
      </c>
      <c r="Y282" s="2">
        <f t="shared" si="40"/>
        <v>41288338.87068212</v>
      </c>
      <c r="Z282" s="2" t="str">
        <f t="shared" si="8"/>
        <v>MEEP</v>
      </c>
      <c r="AA282" s="2">
        <f>IF(Z282="HERE",Y282,AA281+Graph!$G$1*1000)</f>
        <v>71031999.584967822</v>
      </c>
      <c r="AB282" s="2">
        <f t="shared" si="21"/>
        <v>420000</v>
      </c>
      <c r="AC282" s="2">
        <f t="shared" si="41"/>
        <v>38788154.192035764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50152407.70960179</v>
      </c>
      <c r="AH282" s="3" t="e">
        <f t="shared" si="46"/>
        <v>#N/A</v>
      </c>
    </row>
    <row r="283" spans="1:34" x14ac:dyDescent="0.25">
      <c r="A283" s="1">
        <v>44459</v>
      </c>
      <c r="B283" s="2">
        <f t="shared" si="45"/>
        <v>206</v>
      </c>
      <c r="C283" s="7"/>
      <c r="D283" s="2" t="e">
        <f t="shared" si="12"/>
        <v>#N/A</v>
      </c>
      <c r="E283" s="2" t="e">
        <f t="shared" si="22"/>
        <v>#N/A</v>
      </c>
      <c r="F283" s="2">
        <v>738636.5016425997</v>
      </c>
      <c r="G283" s="2">
        <f t="shared" si="26"/>
        <v>426582.14285714284</v>
      </c>
      <c r="H283" s="2">
        <f t="shared" si="42"/>
        <v>107467879.1920363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5592888.5714285867</v>
      </c>
      <c r="M283" s="8" t="e">
        <f t="shared" si="28"/>
        <v>#N/A</v>
      </c>
      <c r="N283" s="21" t="e">
        <f t="shared" si="15"/>
        <v>#N/A</v>
      </c>
      <c r="O283" s="2" t="e">
        <f t="shared" si="24"/>
        <v>#N/A</v>
      </c>
      <c r="P283" s="2">
        <v>815540.82444003224</v>
      </c>
      <c r="Q283" s="21">
        <f t="shared" si="44"/>
        <v>450000</v>
      </c>
      <c r="R283" s="2">
        <f t="shared" si="43"/>
        <v>112946735.91986069</v>
      </c>
      <c r="S283" s="2">
        <f t="shared" si="17"/>
        <v>426582.14285714924</v>
      </c>
      <c r="T283" s="2">
        <f t="shared" si="18"/>
        <v>23417.857142857276</v>
      </c>
      <c r="U283" s="2">
        <f t="shared" si="19"/>
        <v>450000</v>
      </c>
      <c r="V283" s="2">
        <f t="shared" si="33"/>
        <v>71634979.192035764</v>
      </c>
      <c r="W283" s="2">
        <f t="shared" si="20"/>
        <v>426582.14285714924</v>
      </c>
      <c r="X283" s="2">
        <f t="shared" si="6"/>
        <v>23417.857142850757</v>
      </c>
      <c r="Y283" s="2">
        <f t="shared" si="40"/>
        <v>41311756.727824971</v>
      </c>
      <c r="Z283" s="2" t="str">
        <f t="shared" si="8"/>
        <v>MEEP</v>
      </c>
      <c r="AA283" s="2">
        <f>IF(Z283="HERE",Y283,AA282+Graph!$G$1*1000)</f>
        <v>71451999.584967822</v>
      </c>
      <c r="AB283" s="2">
        <f t="shared" si="21"/>
        <v>420000</v>
      </c>
      <c r="AC283" s="2">
        <f t="shared" si="41"/>
        <v>38788154.192035764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x14ac:dyDescent="0.25">
      <c r="A284" s="1">
        <v>44460</v>
      </c>
      <c r="B284" s="2">
        <f t="shared" si="45"/>
        <v>207</v>
      </c>
      <c r="C284" s="7"/>
      <c r="D284" s="2" t="e">
        <f t="shared" si="12"/>
        <v>#N/A</v>
      </c>
      <c r="E284" s="2" t="e">
        <f t="shared" si="22"/>
        <v>#N/A</v>
      </c>
      <c r="F284" s="2">
        <v>740237.72354404628</v>
      </c>
      <c r="G284" s="2">
        <f t="shared" si="26"/>
        <v>426582.14285714284</v>
      </c>
      <c r="H284" s="2">
        <f t="shared" si="42"/>
        <v>107894461.33489345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5616306.428571444</v>
      </c>
      <c r="M284" s="8" t="e">
        <f t="shared" si="28"/>
        <v>#N/A</v>
      </c>
      <c r="N284" s="21" t="e">
        <f t="shared" si="15"/>
        <v>#N/A</v>
      </c>
      <c r="O284" s="2" t="e">
        <f t="shared" si="24"/>
        <v>#N/A</v>
      </c>
      <c r="P284" s="2">
        <v>817455.71819314361</v>
      </c>
      <c r="Q284" s="21">
        <f t="shared" si="44"/>
        <v>450000</v>
      </c>
      <c r="R284" s="2">
        <f t="shared" si="43"/>
        <v>113396735.91986069</v>
      </c>
      <c r="S284" s="2">
        <f t="shared" si="17"/>
        <v>426582.14285714924</v>
      </c>
      <c r="T284" s="2">
        <f t="shared" si="18"/>
        <v>23417.857142857276</v>
      </c>
      <c r="U284" s="2">
        <f t="shared" si="19"/>
        <v>450000</v>
      </c>
      <c r="V284" s="2">
        <f t="shared" si="33"/>
        <v>72061561.334892914</v>
      </c>
      <c r="W284" s="2">
        <f t="shared" si="20"/>
        <v>426582.14285714924</v>
      </c>
      <c r="X284" s="2">
        <f t="shared" si="6"/>
        <v>23417.857142850757</v>
      </c>
      <c r="Y284" s="2">
        <f t="shared" si="40"/>
        <v>41335174.584967822</v>
      </c>
      <c r="Z284" s="2" t="str">
        <f t="shared" si="8"/>
        <v>MEEP</v>
      </c>
      <c r="AA284" s="2">
        <f>IF(Z284="HERE",Y284,AA283+Graph!$G$1*1000)</f>
        <v>71871999.584967822</v>
      </c>
      <c r="AB284" s="2">
        <f t="shared" si="21"/>
        <v>420000</v>
      </c>
      <c r="AC284" s="2">
        <f t="shared" si="41"/>
        <v>38788154.192035764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x14ac:dyDescent="0.25">
      <c r="A285" s="1">
        <v>44461</v>
      </c>
      <c r="B285" s="2">
        <f t="shared" si="45"/>
        <v>208</v>
      </c>
      <c r="C285" s="7"/>
      <c r="D285" s="2" t="e">
        <f t="shared" si="12"/>
        <v>#N/A</v>
      </c>
      <c r="E285" s="2" t="e">
        <f t="shared" si="22"/>
        <v>#N/A</v>
      </c>
      <c r="F285" s="2">
        <v>741838.94544549286</v>
      </c>
      <c r="G285" s="2">
        <f t="shared" si="26"/>
        <v>426582.14285714284</v>
      </c>
      <c r="H285" s="2">
        <f t="shared" si="42"/>
        <v>108321043.4777506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5639724.2857143013</v>
      </c>
      <c r="M285" s="8" t="e">
        <f t="shared" si="28"/>
        <v>#N/A</v>
      </c>
      <c r="N285" s="21" t="e">
        <f t="shared" si="15"/>
        <v>#N/A</v>
      </c>
      <c r="O285" s="2" t="e">
        <f t="shared" si="24"/>
        <v>#N/A</v>
      </c>
      <c r="P285" s="2">
        <v>819370.61194625497</v>
      </c>
      <c r="Q285" s="21">
        <f t="shared" si="44"/>
        <v>450000</v>
      </c>
      <c r="R285" s="2">
        <f t="shared" si="43"/>
        <v>113846735.91986069</v>
      </c>
      <c r="S285" s="2">
        <f t="shared" si="17"/>
        <v>426582.14285714924</v>
      </c>
      <c r="T285" s="2">
        <f t="shared" si="18"/>
        <v>23417.857142857276</v>
      </c>
      <c r="U285" s="2">
        <f t="shared" si="19"/>
        <v>450000</v>
      </c>
      <c r="V285" s="2">
        <f t="shared" si="33"/>
        <v>72488143.477750063</v>
      </c>
      <c r="W285" s="2">
        <f t="shared" si="20"/>
        <v>426582.14285714924</v>
      </c>
      <c r="X285" s="2">
        <f t="shared" si="6"/>
        <v>23417.857142850757</v>
      </c>
      <c r="Y285" s="2">
        <f t="shared" si="40"/>
        <v>41358592.442110673</v>
      </c>
      <c r="Z285" s="2" t="str">
        <f t="shared" si="8"/>
        <v>MEEP</v>
      </c>
      <c r="AA285" s="2">
        <f>IF(Z285="HERE",Y285,AA284+Graph!$G$1*1000)</f>
        <v>72291999.584967822</v>
      </c>
      <c r="AB285" s="2">
        <f t="shared" si="21"/>
        <v>420000</v>
      </c>
      <c r="AC285" s="2">
        <f t="shared" si="41"/>
        <v>38788154.192035764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x14ac:dyDescent="0.25">
      <c r="A286" s="1">
        <v>44462</v>
      </c>
      <c r="B286" s="2">
        <f t="shared" si="45"/>
        <v>209</v>
      </c>
      <c r="C286" s="7"/>
      <c r="D286" s="2" t="e">
        <f t="shared" si="12"/>
        <v>#N/A</v>
      </c>
      <c r="E286" s="2" t="e">
        <f t="shared" si="22"/>
        <v>#N/A</v>
      </c>
      <c r="F286" s="2">
        <v>743440.16734693944</v>
      </c>
      <c r="G286" s="2">
        <f t="shared" si="26"/>
        <v>426582.14285714284</v>
      </c>
      <c r="H286" s="2">
        <f t="shared" si="42"/>
        <v>108747625.62060775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5663142.1428571586</v>
      </c>
      <c r="M286" s="8" t="e">
        <f t="shared" si="28"/>
        <v>#N/A</v>
      </c>
      <c r="N286" s="21" t="e">
        <f t="shared" si="15"/>
        <v>#N/A</v>
      </c>
      <c r="O286" s="2" t="e">
        <f t="shared" si="24"/>
        <v>#N/A</v>
      </c>
      <c r="P286" s="2">
        <v>821285.50569936633</v>
      </c>
      <c r="Q286" s="21">
        <f t="shared" si="44"/>
        <v>450000</v>
      </c>
      <c r="R286" s="2">
        <f t="shared" si="43"/>
        <v>114296735.91986069</v>
      </c>
      <c r="S286" s="2">
        <f t="shared" si="17"/>
        <v>426582.14285714924</v>
      </c>
      <c r="T286" s="2">
        <f t="shared" si="18"/>
        <v>23417.857142857276</v>
      </c>
      <c r="U286" s="2">
        <f t="shared" si="19"/>
        <v>450000</v>
      </c>
      <c r="V286" s="2">
        <f t="shared" si="33"/>
        <v>72914725.620607212</v>
      </c>
      <c r="W286" s="2">
        <f t="shared" si="20"/>
        <v>426582.14285714924</v>
      </c>
      <c r="X286" s="2">
        <f t="shared" ref="X286:X385" si="47">SUM(U286-W286)</f>
        <v>23417.857142850757</v>
      </c>
      <c r="Y286" s="2">
        <f t="shared" si="40"/>
        <v>41382010.299253523</v>
      </c>
      <c r="Z286" s="2" t="str">
        <f t="shared" ref="Z286:Z385" si="48">IF(V286&lt;Y286,"HERE","MEEP")</f>
        <v>MEEP</v>
      </c>
      <c r="AA286" s="2">
        <f>IF(Z286="HERE",Y286,AA285+Graph!$G$1*1000)</f>
        <v>72711999.584967822</v>
      </c>
      <c r="AB286" s="2">
        <f t="shared" si="21"/>
        <v>420000</v>
      </c>
      <c r="AC286" s="2">
        <f t="shared" si="41"/>
        <v>38788154.192035764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x14ac:dyDescent="0.25">
      <c r="A287" s="1">
        <v>44463</v>
      </c>
      <c r="B287" s="2">
        <f t="shared" si="45"/>
        <v>210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745041.38924838603</v>
      </c>
      <c r="G287" s="2">
        <f t="shared" si="26"/>
        <v>426582.14285714284</v>
      </c>
      <c r="H287" s="2">
        <f t="shared" si="42"/>
        <v>109174207.7634649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5686560.0000000158</v>
      </c>
      <c r="M287" s="8" t="e">
        <f t="shared" si="28"/>
        <v>#N/A</v>
      </c>
      <c r="N287" s="21" t="e">
        <f t="shared" ref="N287:N385" si="53">IF(COUNT(M287)=1,SUM(M287-M286),#N/A)</f>
        <v>#N/A</v>
      </c>
      <c r="O287" s="2" t="e">
        <f t="shared" si="24"/>
        <v>#N/A</v>
      </c>
      <c r="P287" s="2">
        <v>823200.39945246279</v>
      </c>
      <c r="Q287" s="21">
        <f t="shared" si="44"/>
        <v>450000</v>
      </c>
      <c r="R287" s="2">
        <f t="shared" si="43"/>
        <v>114746735.91986069</v>
      </c>
      <c r="S287" s="2">
        <f t="shared" ref="S287:S385" si="54">SUM(H287-H286)</f>
        <v>426582.14285714924</v>
      </c>
      <c r="T287" s="2">
        <f t="shared" ref="T287:T385" si="55">SUM(L287-L286)</f>
        <v>23417.857142857276</v>
      </c>
      <c r="U287" s="2">
        <f t="shared" ref="U287:U385" si="56">SUM(R287-R286)</f>
        <v>450000</v>
      </c>
      <c r="V287" s="2">
        <f t="shared" si="33"/>
        <v>73341307.763464361</v>
      </c>
      <c r="W287" s="2">
        <f t="shared" ref="W287:W385" si="57">SUM(V287-V286)</f>
        <v>426582.14285714924</v>
      </c>
      <c r="X287" s="2">
        <f t="shared" si="47"/>
        <v>23417.857142850757</v>
      </c>
      <c r="Y287" s="2">
        <f t="shared" ref="Y287:Y350" si="58">IF(COUNT($C288)=0,IF(COUNT($C287)=1,C287,SUM(Y286+X287)),C287)</f>
        <v>41405428.156396374</v>
      </c>
      <c r="Z287" s="2" t="str">
        <f t="shared" si="48"/>
        <v>MEEP</v>
      </c>
      <c r="AA287" s="2">
        <f>IF(Z287="HERE",Y287,AA286+Graph!$G$1*1000)</f>
        <v>73131999.584967822</v>
      </c>
      <c r="AB287" s="2">
        <f t="shared" ref="AB287:AB385" si="59">SUM(AA287-AA286)</f>
        <v>420000</v>
      </c>
      <c r="AC287" s="2">
        <f t="shared" ref="AC287:AC350" si="60">IF(Z288="HERE",V287,AC286)</f>
        <v>38788154.192035764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x14ac:dyDescent="0.25">
      <c r="A288" s="1">
        <v>44464</v>
      </c>
      <c r="B288" s="2">
        <f t="shared" si="45"/>
        <v>211</v>
      </c>
      <c r="C288" s="7"/>
      <c r="D288" s="2" t="e">
        <f t="shared" si="51"/>
        <v>#N/A</v>
      </c>
      <c r="E288" s="2" t="e">
        <f t="shared" si="22"/>
        <v>#N/A</v>
      </c>
      <c r="F288" s="2">
        <v>746642.61114981771</v>
      </c>
      <c r="G288" s="2">
        <f t="shared" si="26"/>
        <v>426582.14285714284</v>
      </c>
      <c r="H288" s="2">
        <f t="shared" ref="H288:H351" si="61">IF(COUNT($C289)=0,IF(COUNT($C288)=1,C288,SUM(H287+G288)),C288)</f>
        <v>109600789.90632205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5709977.8571428731</v>
      </c>
      <c r="M288" s="8" t="e">
        <f t="shared" si="28"/>
        <v>#N/A</v>
      </c>
      <c r="N288" s="21" t="e">
        <f t="shared" si="53"/>
        <v>#N/A</v>
      </c>
      <c r="O288" s="2" t="e">
        <f t="shared" si="24"/>
        <v>#N/A</v>
      </c>
      <c r="P288" s="2">
        <v>825115.29320557415</v>
      </c>
      <c r="Q288" s="21">
        <f t="shared" si="44"/>
        <v>450000</v>
      </c>
      <c r="R288" s="2">
        <f t="shared" ref="R288:R351" si="62">IF(COUNT($C289)=0,IF(COUNT($C288)=1,M288,SUM(R287+Q288)),M288)</f>
        <v>115196735.91986069</v>
      </c>
      <c r="S288" s="2">
        <f t="shared" si="54"/>
        <v>426582.14285714924</v>
      </c>
      <c r="T288" s="2">
        <f t="shared" si="55"/>
        <v>23417.857142857276</v>
      </c>
      <c r="U288" s="2">
        <f t="shared" si="56"/>
        <v>450000</v>
      </c>
      <c r="V288" s="2">
        <f t="shared" si="33"/>
        <v>73767889.906321511</v>
      </c>
      <c r="W288" s="2">
        <f t="shared" si="57"/>
        <v>426582.14285714924</v>
      </c>
      <c r="X288" s="2">
        <f t="shared" si="47"/>
        <v>23417.857142850757</v>
      </c>
      <c r="Y288" s="2">
        <f t="shared" si="58"/>
        <v>41428846.013539225</v>
      </c>
      <c r="Z288" s="2" t="str">
        <f t="shared" si="48"/>
        <v>MEEP</v>
      </c>
      <c r="AA288" s="2">
        <f>IF(Z288="HERE",Y288,AA287+Graph!$G$1*1000)</f>
        <v>73551999.584967822</v>
      </c>
      <c r="AB288" s="2">
        <f t="shared" si="59"/>
        <v>420000</v>
      </c>
      <c r="AC288" s="2">
        <f t="shared" si="60"/>
        <v>38788154.192035764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x14ac:dyDescent="0.25">
      <c r="A289" s="1">
        <v>44465</v>
      </c>
      <c r="B289" s="2">
        <f t="shared" si="45"/>
        <v>212</v>
      </c>
      <c r="C289" s="7"/>
      <c r="D289" s="2" t="e">
        <f t="shared" si="51"/>
        <v>#N/A</v>
      </c>
      <c r="E289" s="2" t="e">
        <f t="shared" si="22"/>
        <v>#N/A</v>
      </c>
      <c r="F289" s="2">
        <v>748243.83305126429</v>
      </c>
      <c r="G289" s="2">
        <f t="shared" si="26"/>
        <v>426582.14285714284</v>
      </c>
      <c r="H289" s="2">
        <f t="shared" si="61"/>
        <v>110027372.0491792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5733395.7142857304</v>
      </c>
      <c r="M289" s="8" t="e">
        <f t="shared" si="28"/>
        <v>#N/A</v>
      </c>
      <c r="N289" s="21" t="e">
        <f t="shared" si="53"/>
        <v>#N/A</v>
      </c>
      <c r="O289" s="2" t="e">
        <f t="shared" si="24"/>
        <v>#N/A</v>
      </c>
      <c r="P289" s="2">
        <v>827030.18695868552</v>
      </c>
      <c r="Q289" s="21">
        <f t="shared" si="44"/>
        <v>450000</v>
      </c>
      <c r="R289" s="2">
        <f t="shared" si="62"/>
        <v>115646735.91986069</v>
      </c>
      <c r="S289" s="2">
        <f t="shared" si="54"/>
        <v>426582.14285714924</v>
      </c>
      <c r="T289" s="2">
        <f t="shared" si="55"/>
        <v>23417.857142857276</v>
      </c>
      <c r="U289" s="2">
        <f t="shared" si="56"/>
        <v>450000</v>
      </c>
      <c r="V289" s="2">
        <f t="shared" si="33"/>
        <v>74194472.04917866</v>
      </c>
      <c r="W289" s="2">
        <f t="shared" si="57"/>
        <v>426582.14285714924</v>
      </c>
      <c r="X289" s="2">
        <f t="shared" si="47"/>
        <v>23417.857142850757</v>
      </c>
      <c r="Y289" s="2">
        <f t="shared" si="58"/>
        <v>41452263.870682076</v>
      </c>
      <c r="Z289" s="2" t="str">
        <f t="shared" si="48"/>
        <v>MEEP</v>
      </c>
      <c r="AA289" s="2">
        <f>IF(Z289="HERE",Y289,AA288+Graph!$G$1*1000)</f>
        <v>73971999.584967822</v>
      </c>
      <c r="AB289" s="2">
        <f t="shared" si="59"/>
        <v>420000</v>
      </c>
      <c r="AC289" s="2">
        <f t="shared" si="60"/>
        <v>38788154.192035764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x14ac:dyDescent="0.25">
      <c r="A290" s="1">
        <v>44466</v>
      </c>
      <c r="B290" s="2">
        <f t="shared" si="45"/>
        <v>213</v>
      </c>
      <c r="C290" s="7"/>
      <c r="D290" s="2" t="e">
        <f t="shared" si="51"/>
        <v>#N/A</v>
      </c>
      <c r="E290" s="2" t="e">
        <f t="shared" si="22"/>
        <v>#N/A</v>
      </c>
      <c r="F290" s="2">
        <v>749845.05495271087</v>
      </c>
      <c r="G290" s="2">
        <f t="shared" si="26"/>
        <v>426582.14285714284</v>
      </c>
      <c r="H290" s="2">
        <f t="shared" si="61"/>
        <v>110453954.19203635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5756813.5714285877</v>
      </c>
      <c r="M290" s="8" t="e">
        <f t="shared" si="28"/>
        <v>#N/A</v>
      </c>
      <c r="N290" s="21" t="e">
        <f t="shared" si="53"/>
        <v>#N/A</v>
      </c>
      <c r="O290" s="2" t="e">
        <f t="shared" si="24"/>
        <v>#N/A</v>
      </c>
      <c r="P290" s="2">
        <v>828945.08071179688</v>
      </c>
      <c r="Q290" s="21">
        <f t="shared" si="44"/>
        <v>450000</v>
      </c>
      <c r="R290" s="2">
        <f t="shared" si="62"/>
        <v>116096735.91986069</v>
      </c>
      <c r="S290" s="2">
        <f t="shared" si="54"/>
        <v>426582.14285714924</v>
      </c>
      <c r="T290" s="2">
        <f t="shared" si="55"/>
        <v>23417.857142857276</v>
      </c>
      <c r="U290" s="2">
        <f t="shared" si="56"/>
        <v>450000</v>
      </c>
      <c r="V290" s="2">
        <f t="shared" si="33"/>
        <v>74621054.192035809</v>
      </c>
      <c r="W290" s="2">
        <f t="shared" si="57"/>
        <v>426582.14285714924</v>
      </c>
      <c r="X290" s="2">
        <f t="shared" si="47"/>
        <v>23417.857142850757</v>
      </c>
      <c r="Y290" s="2">
        <f t="shared" si="58"/>
        <v>41475681.727824926</v>
      </c>
      <c r="Z290" s="2" t="str">
        <f t="shared" si="48"/>
        <v>MEEP</v>
      </c>
      <c r="AA290" s="2">
        <f>IF(Z290="HERE",Y290,AA289+Graph!$G$1*1000)</f>
        <v>74391999.584967822</v>
      </c>
      <c r="AB290" s="2">
        <f t="shared" si="59"/>
        <v>420000</v>
      </c>
      <c r="AC290" s="2">
        <f t="shared" si="60"/>
        <v>38788154.192035764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x14ac:dyDescent="0.25">
      <c r="A291" s="1">
        <v>44467</v>
      </c>
      <c r="B291" s="2">
        <f t="shared" si="45"/>
        <v>214</v>
      </c>
      <c r="C291" s="7"/>
      <c r="D291" s="2" t="e">
        <f t="shared" si="51"/>
        <v>#N/A</v>
      </c>
      <c r="E291" s="2" t="e">
        <f t="shared" si="22"/>
        <v>#N/A</v>
      </c>
      <c r="F291" s="2">
        <v>751446.27685415745</v>
      </c>
      <c r="G291" s="2">
        <f t="shared" si="26"/>
        <v>426582.14285714284</v>
      </c>
      <c r="H291" s="2">
        <f t="shared" si="61"/>
        <v>110880536.33489349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5780231.4285714449</v>
      </c>
      <c r="M291" s="8" t="e">
        <f t="shared" si="28"/>
        <v>#N/A</v>
      </c>
      <c r="N291" s="21" t="e">
        <f t="shared" si="53"/>
        <v>#N/A</v>
      </c>
      <c r="O291" s="2" t="e">
        <f t="shared" si="24"/>
        <v>#N/A</v>
      </c>
      <c r="P291" s="2">
        <v>830859.97446490824</v>
      </c>
      <c r="Q291" s="21">
        <f t="shared" si="44"/>
        <v>450000</v>
      </c>
      <c r="R291" s="2">
        <f t="shared" si="62"/>
        <v>116546735.91986069</v>
      </c>
      <c r="S291" s="2">
        <f t="shared" si="54"/>
        <v>426582.14285714924</v>
      </c>
      <c r="T291" s="2">
        <f t="shared" si="55"/>
        <v>23417.857142857276</v>
      </c>
      <c r="U291" s="2">
        <f t="shared" si="56"/>
        <v>450000</v>
      </c>
      <c r="V291" s="2">
        <f t="shared" si="33"/>
        <v>75047636.334892958</v>
      </c>
      <c r="W291" s="2">
        <f t="shared" si="57"/>
        <v>426582.14285714924</v>
      </c>
      <c r="X291" s="2">
        <f t="shared" si="47"/>
        <v>23417.857142850757</v>
      </c>
      <c r="Y291" s="2">
        <f t="shared" si="58"/>
        <v>41499099.584967777</v>
      </c>
      <c r="Z291" s="2" t="str">
        <f t="shared" si="48"/>
        <v>MEEP</v>
      </c>
      <c r="AA291" s="2">
        <f>IF(Z291="HERE",Y291,AA290+Graph!$G$1*1000)</f>
        <v>74811999.584967822</v>
      </c>
      <c r="AB291" s="2">
        <f t="shared" si="59"/>
        <v>420000</v>
      </c>
      <c r="AC291" s="2">
        <f t="shared" si="60"/>
        <v>38788154.192035764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x14ac:dyDescent="0.25">
      <c r="A292" s="1">
        <v>44468</v>
      </c>
      <c r="B292" s="2">
        <f t="shared" si="45"/>
        <v>215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753047.49875558913</v>
      </c>
      <c r="G292" s="2">
        <f t="shared" ref="G292:G385" si="64">IF(F292&gt;$AK$31*1000,$AK$31*1000,F292)</f>
        <v>426582.14285714284</v>
      </c>
      <c r="H292" s="2">
        <f t="shared" si="61"/>
        <v>111307118.47775064</v>
      </c>
      <c r="I292" s="7"/>
      <c r="J292" s="2" t="e">
        <f t="shared" si="52"/>
        <v>#N/A</v>
      </c>
      <c r="K292" s="2" t="e">
        <f t="shared" ref="K292:K385" si="65">IF(COUNT($C292)=1,AVERAGE(J286:J292),#N/A)</f>
        <v>#N/A</v>
      </c>
      <c r="L292" s="2">
        <f t="array" ref="L292">IF(COUNT($C293)=0,IF(COUNT($C292)=1,I292,SUM(L291+LOOKUP(2,1/(ISNUMBER($K$1:$K$194)),$K$1:$K$194))),I292)</f>
        <v>5803649.2857143022</v>
      </c>
      <c r="M292" s="8" t="e">
        <f t="shared" si="28"/>
        <v>#N/A</v>
      </c>
      <c r="N292" s="21" t="e">
        <f t="shared" si="53"/>
        <v>#N/A</v>
      </c>
      <c r="O292" s="2" t="e">
        <f t="shared" ref="O292:O385" si="66">IF(COUNT($C292)=1,AVERAGE(N286:N292),#N/A)</f>
        <v>#N/A</v>
      </c>
      <c r="P292" s="2">
        <v>832774.8682180196</v>
      </c>
      <c r="Q292" s="21">
        <f t="shared" si="44"/>
        <v>450000</v>
      </c>
      <c r="R292" s="2">
        <f t="shared" si="62"/>
        <v>116996735.91986069</v>
      </c>
      <c r="S292" s="2">
        <f t="shared" si="54"/>
        <v>426582.14285714924</v>
      </c>
      <c r="T292" s="2">
        <f t="shared" si="55"/>
        <v>23417.857142857276</v>
      </c>
      <c r="U292" s="2">
        <f t="shared" si="56"/>
        <v>450000</v>
      </c>
      <c r="V292" s="2">
        <f t="shared" si="33"/>
        <v>75474218.477750108</v>
      </c>
      <c r="W292" s="2">
        <f t="shared" si="57"/>
        <v>426582.14285714924</v>
      </c>
      <c r="X292" s="2">
        <f t="shared" si="47"/>
        <v>23417.857142850757</v>
      </c>
      <c r="Y292" s="2">
        <f t="shared" si="58"/>
        <v>41522517.442110628</v>
      </c>
      <c r="Z292" s="2" t="str">
        <f t="shared" si="48"/>
        <v>MEEP</v>
      </c>
      <c r="AA292" s="2">
        <f>IF(Z292="HERE",Y292,AA291+Graph!$G$1*1000)</f>
        <v>75231999.584967822</v>
      </c>
      <c r="AB292" s="2">
        <f t="shared" si="59"/>
        <v>420000</v>
      </c>
      <c r="AC292" s="2">
        <f t="shared" si="60"/>
        <v>38788154.192035764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x14ac:dyDescent="0.25">
      <c r="A293" s="1">
        <v>44469</v>
      </c>
      <c r="B293" s="2">
        <f t="shared" si="45"/>
        <v>216</v>
      </c>
      <c r="C293" s="7"/>
      <c r="D293" s="2" t="e">
        <f t="shared" si="51"/>
        <v>#N/A</v>
      </c>
      <c r="E293" s="2" t="e">
        <f t="shared" si="63"/>
        <v>#N/A</v>
      </c>
      <c r="F293" s="2">
        <v>754648.72065703571</v>
      </c>
      <c r="G293" s="2">
        <f t="shared" si="64"/>
        <v>426582.14285714284</v>
      </c>
      <c r="H293" s="2">
        <f t="shared" si="61"/>
        <v>111733700.62060779</v>
      </c>
      <c r="I293" s="7"/>
      <c r="J293" s="2" t="e">
        <f t="shared" si="52"/>
        <v>#N/A</v>
      </c>
      <c r="K293" s="2" t="e">
        <f t="shared" si="65"/>
        <v>#N/A</v>
      </c>
      <c r="L293" s="2">
        <f t="array" ref="L293">IF(COUNT($C294)=0,IF(COUNT($C293)=1,I293,SUM(L292+LOOKUP(2,1/(ISNUMBER($K$1:$K$194)),$K$1:$K$194))),I293)</f>
        <v>5827067.1428571595</v>
      </c>
      <c r="M293" s="8" t="e">
        <f t="shared" si="28"/>
        <v>#N/A</v>
      </c>
      <c r="N293" s="21" t="e">
        <f t="shared" si="53"/>
        <v>#N/A</v>
      </c>
      <c r="O293" s="2" t="e">
        <f t="shared" si="66"/>
        <v>#N/A</v>
      </c>
      <c r="P293" s="2">
        <v>834689.76197113097</v>
      </c>
      <c r="Q293" s="21">
        <f t="shared" si="44"/>
        <v>450000</v>
      </c>
      <c r="R293" s="2">
        <f t="shared" si="62"/>
        <v>117446735.91986069</v>
      </c>
      <c r="S293" s="2">
        <f t="shared" si="54"/>
        <v>426582.14285714924</v>
      </c>
      <c r="T293" s="2">
        <f t="shared" si="55"/>
        <v>23417.857142857276</v>
      </c>
      <c r="U293" s="2">
        <f t="shared" si="56"/>
        <v>450000</v>
      </c>
      <c r="V293" s="2">
        <f t="shared" si="33"/>
        <v>75900800.620607257</v>
      </c>
      <c r="W293" s="2">
        <f t="shared" si="57"/>
        <v>426582.14285714924</v>
      </c>
      <c r="X293" s="2">
        <f t="shared" si="47"/>
        <v>23417.857142850757</v>
      </c>
      <c r="Y293" s="2">
        <f t="shared" si="58"/>
        <v>41545935.299253479</v>
      </c>
      <c r="Z293" s="2" t="str">
        <f t="shared" si="48"/>
        <v>MEEP</v>
      </c>
      <c r="AA293" s="2">
        <f>IF(Z293="HERE",Y293,AA292+Graph!$G$1*1000)</f>
        <v>75651999.584967822</v>
      </c>
      <c r="AB293" s="2">
        <f t="shared" si="59"/>
        <v>420000</v>
      </c>
      <c r="AC293" s="2">
        <f t="shared" si="60"/>
        <v>38788154.192035764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x14ac:dyDescent="0.25">
      <c r="A294" s="1">
        <v>44470</v>
      </c>
      <c r="B294" s="2">
        <f t="shared" si="45"/>
        <v>217</v>
      </c>
      <c r="C294" s="7"/>
      <c r="D294" s="2" t="e">
        <f t="shared" si="51"/>
        <v>#N/A</v>
      </c>
      <c r="E294" s="2" t="e">
        <f t="shared" si="63"/>
        <v>#N/A</v>
      </c>
      <c r="F294" s="2">
        <v>756249.94255848229</v>
      </c>
      <c r="G294" s="2">
        <f t="shared" si="64"/>
        <v>426582.14285714284</v>
      </c>
      <c r="H294" s="2">
        <f t="shared" si="61"/>
        <v>112160282.76346494</v>
      </c>
      <c r="I294" s="7"/>
      <c r="J294" s="2" t="e">
        <f t="shared" si="52"/>
        <v>#N/A</v>
      </c>
      <c r="K294" s="2" t="e">
        <f t="shared" si="65"/>
        <v>#N/A</v>
      </c>
      <c r="L294" s="2">
        <f t="array" ref="L294">IF(COUNT($C295)=0,IF(COUNT($C294)=1,I294,SUM(L293+LOOKUP(2,1/(ISNUMBER($K$1:$K$194)),$K$1:$K$194))),I294)</f>
        <v>5850485.0000000168</v>
      </c>
      <c r="M294" s="8" t="e">
        <f t="shared" si="28"/>
        <v>#N/A</v>
      </c>
      <c r="N294" s="21" t="e">
        <f t="shared" si="53"/>
        <v>#N/A</v>
      </c>
      <c r="O294" s="2" t="e">
        <f t="shared" si="66"/>
        <v>#N/A</v>
      </c>
      <c r="P294" s="2">
        <v>836604.65572424233</v>
      </c>
      <c r="Q294" s="21">
        <f t="shared" ref="Q294:Q357" si="67">IF(P294&gt;450000,450000,P294)</f>
        <v>450000</v>
      </c>
      <c r="R294" s="2">
        <f t="shared" si="62"/>
        <v>117896735.91986069</v>
      </c>
      <c r="S294" s="2">
        <f t="shared" si="54"/>
        <v>426582.14285714924</v>
      </c>
      <c r="T294" s="2">
        <f t="shared" si="55"/>
        <v>23417.857142857276</v>
      </c>
      <c r="U294" s="2">
        <f t="shared" si="56"/>
        <v>450000</v>
      </c>
      <c r="V294" s="2">
        <f t="shared" si="33"/>
        <v>76327382.763464406</v>
      </c>
      <c r="W294" s="2">
        <f t="shared" si="57"/>
        <v>426582.14285714924</v>
      </c>
      <c r="X294" s="2">
        <f t="shared" si="47"/>
        <v>23417.857142850757</v>
      </c>
      <c r="Y294" s="2">
        <f t="shared" si="58"/>
        <v>41569353.156396329</v>
      </c>
      <c r="Z294" s="2" t="str">
        <f t="shared" si="48"/>
        <v>MEEP</v>
      </c>
      <c r="AA294" s="2">
        <f>IF(Z294="HERE",Y294,AA293+Graph!$G$1*1000)</f>
        <v>76071999.584967822</v>
      </c>
      <c r="AB294" s="2">
        <f t="shared" si="59"/>
        <v>420000</v>
      </c>
      <c r="AC294" s="2">
        <f t="shared" si="60"/>
        <v>38788154.192035764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x14ac:dyDescent="0.25">
      <c r="A295" s="1">
        <v>44471</v>
      </c>
      <c r="B295" s="2">
        <f t="shared" si="45"/>
        <v>218</v>
      </c>
      <c r="C295" s="7"/>
      <c r="D295" s="2" t="e">
        <f t="shared" si="51"/>
        <v>#N/A</v>
      </c>
      <c r="E295" s="2" t="e">
        <f t="shared" si="63"/>
        <v>#N/A</v>
      </c>
      <c r="F295" s="2">
        <v>757851.16445992887</v>
      </c>
      <c r="G295" s="2">
        <f t="shared" si="64"/>
        <v>426582.14285714284</v>
      </c>
      <c r="H295" s="2">
        <f t="shared" si="61"/>
        <v>112586864.90632209</v>
      </c>
      <c r="I295" s="7"/>
      <c r="J295" s="2" t="e">
        <f t="shared" si="52"/>
        <v>#N/A</v>
      </c>
      <c r="K295" s="2" t="e">
        <f t="shared" si="65"/>
        <v>#N/A</v>
      </c>
      <c r="L295" s="2">
        <f t="array" ref="L295">IF(COUNT($C296)=0,IF(COUNT($C295)=1,I295,SUM(L294+LOOKUP(2,1/(ISNUMBER($K$1:$K$194)),$K$1:$K$194))),I295)</f>
        <v>5873902.857142874</v>
      </c>
      <c r="M295" s="8" t="e">
        <f t="shared" si="28"/>
        <v>#N/A</v>
      </c>
      <c r="N295" s="21" t="e">
        <f t="shared" si="53"/>
        <v>#N/A</v>
      </c>
      <c r="O295" s="2" t="e">
        <f t="shared" si="66"/>
        <v>#N/A</v>
      </c>
      <c r="P295" s="2">
        <v>838519.54947735369</v>
      </c>
      <c r="Q295" s="21">
        <f t="shared" si="67"/>
        <v>450000</v>
      </c>
      <c r="R295" s="2">
        <f t="shared" si="62"/>
        <v>118346735.91986069</v>
      </c>
      <c r="S295" s="2">
        <f t="shared" si="54"/>
        <v>426582.14285714924</v>
      </c>
      <c r="T295" s="2">
        <f t="shared" si="55"/>
        <v>23417.857142857276</v>
      </c>
      <c r="U295" s="2">
        <f t="shared" si="56"/>
        <v>450000</v>
      </c>
      <c r="V295" s="2">
        <f t="shared" si="33"/>
        <v>76753964.906321555</v>
      </c>
      <c r="W295" s="2">
        <f t="shared" si="57"/>
        <v>426582.14285714924</v>
      </c>
      <c r="X295" s="2">
        <f t="shared" si="47"/>
        <v>23417.857142850757</v>
      </c>
      <c r="Y295" s="2">
        <f t="shared" si="58"/>
        <v>41592771.01353918</v>
      </c>
      <c r="Z295" s="2" t="str">
        <f t="shared" si="48"/>
        <v>MEEP</v>
      </c>
      <c r="AA295" s="2">
        <f>IF(Z295="HERE",Y295,AA294+Graph!$G$1*1000)</f>
        <v>76491999.584967822</v>
      </c>
      <c r="AB295" s="2">
        <f t="shared" si="59"/>
        <v>420000</v>
      </c>
      <c r="AC295" s="2">
        <f t="shared" si="60"/>
        <v>38788154.192035764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x14ac:dyDescent="0.25">
      <c r="A296" s="1">
        <v>44472</v>
      </c>
      <c r="B296" s="2">
        <f t="shared" si="45"/>
        <v>219</v>
      </c>
      <c r="C296" s="7"/>
      <c r="D296" s="2" t="e">
        <f t="shared" si="51"/>
        <v>#N/A</v>
      </c>
      <c r="E296" s="2" t="e">
        <f t="shared" si="63"/>
        <v>#N/A</v>
      </c>
      <c r="F296" s="2">
        <v>759452.38636137545</v>
      </c>
      <c r="G296" s="2">
        <f t="shared" si="64"/>
        <v>426582.14285714284</v>
      </c>
      <c r="H296" s="2">
        <f t="shared" si="61"/>
        <v>113013447.04917924</v>
      </c>
      <c r="I296" s="7"/>
      <c r="J296" s="2" t="e">
        <f t="shared" si="52"/>
        <v>#N/A</v>
      </c>
      <c r="K296" s="2" t="e">
        <f t="shared" si="65"/>
        <v>#N/A</v>
      </c>
      <c r="L296" s="2">
        <f t="array" ref="L296">IF(COUNT($C297)=0,IF(COUNT($C296)=1,I296,SUM(L295+LOOKUP(2,1/(ISNUMBER($K$1:$K$194)),$K$1:$K$194))),I296)</f>
        <v>5897320.7142857313</v>
      </c>
      <c r="M296" s="8" t="e">
        <f t="shared" si="28"/>
        <v>#N/A</v>
      </c>
      <c r="N296" s="21" t="e">
        <f t="shared" si="53"/>
        <v>#N/A</v>
      </c>
      <c r="O296" s="2" t="e">
        <f t="shared" si="66"/>
        <v>#N/A</v>
      </c>
      <c r="P296" s="2">
        <v>840434.44323046505</v>
      </c>
      <c r="Q296" s="21">
        <f t="shared" si="67"/>
        <v>450000</v>
      </c>
      <c r="R296" s="2">
        <f t="shared" si="62"/>
        <v>118796735.91986069</v>
      </c>
      <c r="S296" s="2">
        <f t="shared" si="54"/>
        <v>426582.14285714924</v>
      </c>
      <c r="T296" s="2">
        <f t="shared" si="55"/>
        <v>23417.857142857276</v>
      </c>
      <c r="U296" s="2">
        <f t="shared" si="56"/>
        <v>450000</v>
      </c>
      <c r="V296" s="2">
        <f t="shared" si="33"/>
        <v>77180547.049178705</v>
      </c>
      <c r="W296" s="2">
        <f t="shared" si="57"/>
        <v>426582.14285714924</v>
      </c>
      <c r="X296" s="2">
        <f t="shared" si="47"/>
        <v>23417.857142850757</v>
      </c>
      <c r="Y296" s="2">
        <f t="shared" si="58"/>
        <v>41616188.870682031</v>
      </c>
      <c r="Z296" s="2" t="str">
        <f t="shared" si="48"/>
        <v>MEEP</v>
      </c>
      <c r="AA296" s="2">
        <f>IF(Z296="HERE",Y296,AA295+Graph!$G$1*1000)</f>
        <v>76911999.584967822</v>
      </c>
      <c r="AB296" s="2">
        <f t="shared" si="59"/>
        <v>420000</v>
      </c>
      <c r="AC296" s="2">
        <f t="shared" si="60"/>
        <v>38788154.192035764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x14ac:dyDescent="0.25">
      <c r="A297" s="1">
        <v>44473</v>
      </c>
      <c r="B297" s="2">
        <f t="shared" si="45"/>
        <v>220</v>
      </c>
      <c r="C297" s="7"/>
      <c r="D297" s="2" t="e">
        <f t="shared" si="51"/>
        <v>#N/A</v>
      </c>
      <c r="E297" s="2" t="e">
        <f t="shared" si="63"/>
        <v>#N/A</v>
      </c>
      <c r="F297" s="2">
        <v>761053.60826280713</v>
      </c>
      <c r="G297" s="2">
        <f t="shared" si="64"/>
        <v>426582.14285714284</v>
      </c>
      <c r="H297" s="2">
        <f t="shared" si="61"/>
        <v>113440029.19203639</v>
      </c>
      <c r="I297" s="7"/>
      <c r="J297" s="2" t="e">
        <f t="shared" si="52"/>
        <v>#N/A</v>
      </c>
      <c r="K297" s="2" t="e">
        <f t="shared" si="65"/>
        <v>#N/A</v>
      </c>
      <c r="L297" s="2">
        <f t="array" ref="L297">IF(COUNT($C298)=0,IF(COUNT($C297)=1,I297,SUM(L296+LOOKUP(2,1/(ISNUMBER($K$1:$K$194)),$K$1:$K$194))),I297)</f>
        <v>5920738.5714285886</v>
      </c>
      <c r="M297" s="8" t="e">
        <f t="shared" si="28"/>
        <v>#N/A</v>
      </c>
      <c r="N297" s="21" t="e">
        <f t="shared" si="53"/>
        <v>#N/A</v>
      </c>
      <c r="O297" s="2" t="e">
        <f t="shared" si="66"/>
        <v>#N/A</v>
      </c>
      <c r="P297" s="2">
        <v>842349.33698357642</v>
      </c>
      <c r="Q297" s="21">
        <f t="shared" si="67"/>
        <v>450000</v>
      </c>
      <c r="R297" s="2">
        <f t="shared" si="62"/>
        <v>119246735.91986069</v>
      </c>
      <c r="S297" s="2">
        <f t="shared" si="54"/>
        <v>426582.14285714924</v>
      </c>
      <c r="T297" s="2">
        <f t="shared" si="55"/>
        <v>23417.857142857276</v>
      </c>
      <c r="U297" s="2">
        <f t="shared" si="56"/>
        <v>450000</v>
      </c>
      <c r="V297" s="2">
        <f t="shared" si="33"/>
        <v>77607129.192035854</v>
      </c>
      <c r="W297" s="2">
        <f t="shared" si="57"/>
        <v>426582.14285714924</v>
      </c>
      <c r="X297" s="2">
        <f t="shared" si="47"/>
        <v>23417.857142850757</v>
      </c>
      <c r="Y297" s="2">
        <f t="shared" si="58"/>
        <v>41639606.727824882</v>
      </c>
      <c r="Z297" s="2" t="str">
        <f t="shared" si="48"/>
        <v>MEEP</v>
      </c>
      <c r="AA297" s="2">
        <f>IF(Z297="HERE",Y297,AA296+Graph!$G$1*1000)</f>
        <v>77331999.584967822</v>
      </c>
      <c r="AB297" s="2">
        <f t="shared" si="59"/>
        <v>420000</v>
      </c>
      <c r="AC297" s="2">
        <f t="shared" si="60"/>
        <v>38788154.192035764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x14ac:dyDescent="0.25">
      <c r="A298" s="1">
        <v>44474</v>
      </c>
      <c r="B298" s="2">
        <f t="shared" si="45"/>
        <v>221</v>
      </c>
      <c r="C298" s="7"/>
      <c r="D298" s="2" t="e">
        <f t="shared" si="51"/>
        <v>#N/A</v>
      </c>
      <c r="E298" s="2" t="e">
        <f t="shared" si="63"/>
        <v>#N/A</v>
      </c>
      <c r="F298" s="2">
        <v>762654.83016425371</v>
      </c>
      <c r="G298" s="2">
        <f t="shared" si="64"/>
        <v>426582.14285714284</v>
      </c>
      <c r="H298" s="2">
        <f t="shared" si="61"/>
        <v>113866611.33489354</v>
      </c>
      <c r="I298" s="7"/>
      <c r="J298" s="2" t="e">
        <f t="shared" si="52"/>
        <v>#N/A</v>
      </c>
      <c r="K298" s="2" t="e">
        <f t="shared" si="65"/>
        <v>#N/A</v>
      </c>
      <c r="L298" s="2">
        <f t="array" ref="L298">IF(COUNT($C299)=0,IF(COUNT($C298)=1,I298,SUM(L297+LOOKUP(2,1/(ISNUMBER($K$1:$K$194)),$K$1:$K$194))),I298)</f>
        <v>5944156.4285714459</v>
      </c>
      <c r="M298" s="8" t="e">
        <f t="shared" si="28"/>
        <v>#N/A</v>
      </c>
      <c r="N298" s="21" t="e">
        <f t="shared" si="53"/>
        <v>#N/A</v>
      </c>
      <c r="O298" s="2" t="e">
        <f t="shared" si="66"/>
        <v>#N/A</v>
      </c>
      <c r="P298" s="2">
        <v>844264.23073668778</v>
      </c>
      <c r="Q298" s="21">
        <f t="shared" si="67"/>
        <v>450000</v>
      </c>
      <c r="R298" s="2">
        <f t="shared" si="62"/>
        <v>119696735.91986069</v>
      </c>
      <c r="S298" s="2">
        <f t="shared" si="54"/>
        <v>426582.14285714924</v>
      </c>
      <c r="T298" s="2">
        <f t="shared" si="55"/>
        <v>23417.857142857276</v>
      </c>
      <c r="U298" s="2">
        <f t="shared" si="56"/>
        <v>450000</v>
      </c>
      <c r="V298" s="2">
        <f t="shared" si="33"/>
        <v>78033711.334893003</v>
      </c>
      <c r="W298" s="2">
        <f t="shared" si="57"/>
        <v>426582.14285714924</v>
      </c>
      <c r="X298" s="2">
        <f t="shared" si="47"/>
        <v>23417.857142850757</v>
      </c>
      <c r="Y298" s="2">
        <f t="shared" si="58"/>
        <v>41663024.584967732</v>
      </c>
      <c r="Z298" s="2" t="str">
        <f t="shared" si="48"/>
        <v>MEEP</v>
      </c>
      <c r="AA298" s="2">
        <f>IF(Z298="HERE",Y298,AA297+Graph!$G$1*1000)</f>
        <v>77751999.584967822</v>
      </c>
      <c r="AB298" s="2">
        <f t="shared" si="59"/>
        <v>420000</v>
      </c>
      <c r="AC298" s="2">
        <f t="shared" si="60"/>
        <v>38788154.192035764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x14ac:dyDescent="0.25">
      <c r="A299" s="1">
        <v>44475</v>
      </c>
      <c r="B299" s="2">
        <f t="shared" si="45"/>
        <v>222</v>
      </c>
      <c r="C299" s="7"/>
      <c r="D299" s="2" t="e">
        <f t="shared" si="51"/>
        <v>#N/A</v>
      </c>
      <c r="E299" s="2" t="e">
        <f t="shared" si="63"/>
        <v>#N/A</v>
      </c>
      <c r="F299" s="2">
        <v>764256.05206570029</v>
      </c>
      <c r="G299" s="2">
        <f t="shared" si="64"/>
        <v>426582.14285714284</v>
      </c>
      <c r="H299" s="2">
        <f t="shared" si="61"/>
        <v>114293193.47775069</v>
      </c>
      <c r="I299" s="7"/>
      <c r="J299" s="2" t="e">
        <f t="shared" si="52"/>
        <v>#N/A</v>
      </c>
      <c r="K299" s="2" t="e">
        <f t="shared" si="65"/>
        <v>#N/A</v>
      </c>
      <c r="L299" s="2">
        <f t="array" ref="L299">IF(COUNT($C300)=0,IF(COUNT($C299)=1,I299,SUM(L298+LOOKUP(2,1/(ISNUMBER($K$1:$K$194)),$K$1:$K$194))),I299)</f>
        <v>5967574.2857143031</v>
      </c>
      <c r="M299" s="8" t="e">
        <f t="shared" si="28"/>
        <v>#N/A</v>
      </c>
      <c r="N299" s="21" t="e">
        <f t="shared" si="53"/>
        <v>#N/A</v>
      </c>
      <c r="O299" s="2" t="e">
        <f t="shared" si="66"/>
        <v>#N/A</v>
      </c>
      <c r="P299" s="2">
        <v>846179.12448979914</v>
      </c>
      <c r="Q299" s="21">
        <f t="shared" si="67"/>
        <v>450000</v>
      </c>
      <c r="R299" s="2">
        <f t="shared" si="62"/>
        <v>120146735.91986069</v>
      </c>
      <c r="S299" s="2">
        <f t="shared" si="54"/>
        <v>426582.14285714924</v>
      </c>
      <c r="T299" s="2">
        <f t="shared" si="55"/>
        <v>23417.857142857276</v>
      </c>
      <c r="U299" s="2">
        <f t="shared" si="56"/>
        <v>450000</v>
      </c>
      <c r="V299" s="2">
        <f t="shared" si="33"/>
        <v>78460293.477750152</v>
      </c>
      <c r="W299" s="2">
        <f t="shared" si="57"/>
        <v>426582.14285714924</v>
      </c>
      <c r="X299" s="2">
        <f t="shared" si="47"/>
        <v>23417.857142850757</v>
      </c>
      <c r="Y299" s="2">
        <f t="shared" si="58"/>
        <v>41686442.442110583</v>
      </c>
      <c r="Z299" s="2" t="str">
        <f t="shared" si="48"/>
        <v>MEEP</v>
      </c>
      <c r="AA299" s="2">
        <f>IF(Z299="HERE",Y299,AA298+Graph!$G$1*1000)</f>
        <v>78171999.584967822</v>
      </c>
      <c r="AB299" s="2">
        <f t="shared" si="59"/>
        <v>420000</v>
      </c>
      <c r="AC299" s="2">
        <f t="shared" si="60"/>
        <v>38788154.192035764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x14ac:dyDescent="0.25">
      <c r="A300" s="1">
        <v>44476</v>
      </c>
      <c r="B300" s="2">
        <f t="shared" si="45"/>
        <v>223</v>
      </c>
      <c r="C300" s="7"/>
      <c r="D300" s="2" t="e">
        <f t="shared" si="51"/>
        <v>#N/A</v>
      </c>
      <c r="E300" s="2" t="e">
        <f t="shared" si="63"/>
        <v>#N/A</v>
      </c>
      <c r="F300" s="2">
        <v>765857.27396714687</v>
      </c>
      <c r="G300" s="2">
        <f t="shared" si="64"/>
        <v>426582.14285714284</v>
      </c>
      <c r="H300" s="2">
        <f t="shared" si="61"/>
        <v>114719775.62060784</v>
      </c>
      <c r="I300" s="7"/>
      <c r="J300" s="2" t="e">
        <f t="shared" si="52"/>
        <v>#N/A</v>
      </c>
      <c r="K300" s="2" t="e">
        <f t="shared" si="65"/>
        <v>#N/A</v>
      </c>
      <c r="L300" s="2">
        <f t="array" ref="L300">IF(COUNT($C301)=0,IF(COUNT($C300)=1,I300,SUM(L299+LOOKUP(2,1/(ISNUMBER($K$1:$K$194)),$K$1:$K$194))),I300)</f>
        <v>5990992.1428571604</v>
      </c>
      <c r="M300" s="8" t="e">
        <f t="shared" si="28"/>
        <v>#N/A</v>
      </c>
      <c r="N300" s="21" t="e">
        <f t="shared" si="53"/>
        <v>#N/A</v>
      </c>
      <c r="O300" s="2" t="e">
        <f t="shared" si="66"/>
        <v>#N/A</v>
      </c>
      <c r="P300" s="2">
        <v>848094.0182429105</v>
      </c>
      <c r="Q300" s="21">
        <f t="shared" si="67"/>
        <v>450000</v>
      </c>
      <c r="R300" s="2">
        <f t="shared" si="62"/>
        <v>120596735.91986069</v>
      </c>
      <c r="S300" s="2">
        <f t="shared" si="54"/>
        <v>426582.14285714924</v>
      </c>
      <c r="T300" s="2">
        <f t="shared" si="55"/>
        <v>23417.857142857276</v>
      </c>
      <c r="U300" s="2">
        <f t="shared" si="56"/>
        <v>450000</v>
      </c>
      <c r="V300" s="2">
        <f t="shared" si="33"/>
        <v>78886875.620607302</v>
      </c>
      <c r="W300" s="2">
        <f t="shared" si="57"/>
        <v>426582.14285714924</v>
      </c>
      <c r="X300" s="2">
        <f t="shared" si="47"/>
        <v>23417.857142850757</v>
      </c>
      <c r="Y300" s="2">
        <f t="shared" si="58"/>
        <v>41709860.299253434</v>
      </c>
      <c r="Z300" s="2" t="str">
        <f t="shared" si="48"/>
        <v>MEEP</v>
      </c>
      <c r="AA300" s="2">
        <f>IF(Z300="HERE",Y300,AA299+Graph!$G$1*1000)</f>
        <v>78591999.584967822</v>
      </c>
      <c r="AB300" s="2">
        <f t="shared" si="59"/>
        <v>420000</v>
      </c>
      <c r="AC300" s="2">
        <f t="shared" si="60"/>
        <v>38788154.192035764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x14ac:dyDescent="0.25">
      <c r="A301" s="1">
        <v>44477</v>
      </c>
      <c r="B301" s="2">
        <f t="shared" si="45"/>
        <v>224</v>
      </c>
      <c r="C301" s="7"/>
      <c r="D301" s="2" t="e">
        <f t="shared" si="51"/>
        <v>#N/A</v>
      </c>
      <c r="E301" s="2" t="e">
        <f t="shared" si="63"/>
        <v>#N/A</v>
      </c>
      <c r="F301" s="2">
        <v>767458.49586859345</v>
      </c>
      <c r="G301" s="2">
        <f t="shared" si="64"/>
        <v>426582.14285714284</v>
      </c>
      <c r="H301" s="2">
        <f t="shared" si="61"/>
        <v>115146357.76346499</v>
      </c>
      <c r="I301" s="7"/>
      <c r="J301" s="2" t="e">
        <f t="shared" si="52"/>
        <v>#N/A</v>
      </c>
      <c r="K301" s="2" t="e">
        <f t="shared" si="65"/>
        <v>#N/A</v>
      </c>
      <c r="L301" s="2">
        <f t="array" ref="L301">IF(COUNT($C302)=0,IF(COUNT($C301)=1,I301,SUM(L300+LOOKUP(2,1/(ISNUMBER($K$1:$K$194)),$K$1:$K$194))),I301)</f>
        <v>6014410.0000000177</v>
      </c>
      <c r="M301" s="8" t="e">
        <f t="shared" si="28"/>
        <v>#N/A</v>
      </c>
      <c r="N301" s="21" t="e">
        <f t="shared" si="53"/>
        <v>#N/A</v>
      </c>
      <c r="O301" s="2" t="e">
        <f t="shared" si="66"/>
        <v>#N/A</v>
      </c>
      <c r="P301" s="2">
        <v>850008.91199602187</v>
      </c>
      <c r="Q301" s="21">
        <f t="shared" si="67"/>
        <v>450000</v>
      </c>
      <c r="R301" s="2">
        <f t="shared" si="62"/>
        <v>121046735.91986069</v>
      </c>
      <c r="S301" s="2">
        <f t="shared" si="54"/>
        <v>426582.14285714924</v>
      </c>
      <c r="T301" s="2">
        <f t="shared" si="55"/>
        <v>23417.857142857276</v>
      </c>
      <c r="U301" s="2">
        <f t="shared" si="56"/>
        <v>450000</v>
      </c>
      <c r="V301" s="2">
        <f t="shared" si="33"/>
        <v>79313457.763464451</v>
      </c>
      <c r="W301" s="2">
        <f t="shared" si="57"/>
        <v>426582.14285714924</v>
      </c>
      <c r="X301" s="2">
        <f t="shared" si="47"/>
        <v>23417.857142850757</v>
      </c>
      <c r="Y301" s="2">
        <f t="shared" si="58"/>
        <v>41733278.156396285</v>
      </c>
      <c r="Z301" s="2" t="str">
        <f t="shared" si="48"/>
        <v>MEEP</v>
      </c>
      <c r="AA301" s="2">
        <f>IF(Z301="HERE",Y301,AA300+Graph!$G$1*1000)</f>
        <v>79011999.584967822</v>
      </c>
      <c r="AB301" s="2">
        <f t="shared" si="59"/>
        <v>420000</v>
      </c>
      <c r="AC301" s="2">
        <f t="shared" si="60"/>
        <v>38788154.192035764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x14ac:dyDescent="0.25">
      <c r="A302" s="1">
        <v>44478</v>
      </c>
      <c r="B302" s="2">
        <f t="shared" si="45"/>
        <v>225</v>
      </c>
      <c r="C302" s="7"/>
      <c r="D302" s="2" t="e">
        <f t="shared" si="51"/>
        <v>#N/A</v>
      </c>
      <c r="E302" s="2" t="e">
        <f t="shared" si="63"/>
        <v>#N/A</v>
      </c>
      <c r="F302" s="2">
        <v>769059.71777002513</v>
      </c>
      <c r="G302" s="2">
        <f t="shared" si="64"/>
        <v>426582.14285714284</v>
      </c>
      <c r="H302" s="2">
        <f t="shared" si="61"/>
        <v>115572939.90632214</v>
      </c>
      <c r="I302" s="7"/>
      <c r="J302" s="2" t="e">
        <f t="shared" si="52"/>
        <v>#N/A</v>
      </c>
      <c r="K302" s="2" t="e">
        <f t="shared" si="65"/>
        <v>#N/A</v>
      </c>
      <c r="L302" s="2">
        <f t="array" ref="L302">IF(COUNT($C303)=0,IF(COUNT($C302)=1,I302,SUM(L301+LOOKUP(2,1/(ISNUMBER($K$1:$K$194)),$K$1:$K$194))),I302)</f>
        <v>6037827.857142875</v>
      </c>
      <c r="M302" s="8" t="e">
        <f t="shared" si="28"/>
        <v>#N/A</v>
      </c>
      <c r="N302" s="21" t="e">
        <f t="shared" si="53"/>
        <v>#N/A</v>
      </c>
      <c r="O302" s="2" t="e">
        <f t="shared" si="66"/>
        <v>#N/A</v>
      </c>
      <c r="P302" s="2">
        <v>851923.80574913323</v>
      </c>
      <c r="Q302" s="21">
        <f t="shared" si="67"/>
        <v>450000</v>
      </c>
      <c r="R302" s="2">
        <f t="shared" si="62"/>
        <v>121496735.91986069</v>
      </c>
      <c r="S302" s="2">
        <f t="shared" si="54"/>
        <v>426582.14285714924</v>
      </c>
      <c r="T302" s="2">
        <f t="shared" si="55"/>
        <v>23417.857142857276</v>
      </c>
      <c r="U302" s="2">
        <f t="shared" si="56"/>
        <v>450000</v>
      </c>
      <c r="V302" s="2">
        <f t="shared" si="33"/>
        <v>79740039.9063216</v>
      </c>
      <c r="W302" s="2">
        <f t="shared" si="57"/>
        <v>426582.14285714924</v>
      </c>
      <c r="X302" s="2">
        <f t="shared" si="47"/>
        <v>23417.857142850757</v>
      </c>
      <c r="Y302" s="2">
        <f t="shared" si="58"/>
        <v>41756696.013539135</v>
      </c>
      <c r="Z302" s="2" t="str">
        <f t="shared" si="48"/>
        <v>MEEP</v>
      </c>
      <c r="AA302" s="2">
        <f>IF(Z302="HERE",Y302,AA301+Graph!$G$1*1000)</f>
        <v>79431999.584967822</v>
      </c>
      <c r="AB302" s="2">
        <f t="shared" si="59"/>
        <v>420000</v>
      </c>
      <c r="AC302" s="2">
        <f t="shared" si="60"/>
        <v>38788154.192035764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x14ac:dyDescent="0.25">
      <c r="A303" s="1">
        <v>44479</v>
      </c>
      <c r="B303" s="2">
        <f t="shared" si="45"/>
        <v>226</v>
      </c>
      <c r="C303" s="7"/>
      <c r="D303" s="2" t="e">
        <f t="shared" si="51"/>
        <v>#N/A</v>
      </c>
      <c r="E303" s="2" t="e">
        <f t="shared" si="63"/>
        <v>#N/A</v>
      </c>
      <c r="F303" s="2">
        <v>770660.93967147171</v>
      </c>
      <c r="G303" s="2">
        <f t="shared" si="64"/>
        <v>426582.14285714284</v>
      </c>
      <c r="H303" s="2">
        <f t="shared" si="61"/>
        <v>115999522.04917929</v>
      </c>
      <c r="I303" s="7"/>
      <c r="J303" s="2" t="e">
        <f t="shared" si="52"/>
        <v>#N/A</v>
      </c>
      <c r="K303" s="2" t="e">
        <f t="shared" si="65"/>
        <v>#N/A</v>
      </c>
      <c r="L303" s="2">
        <f t="array" ref="L303">IF(COUNT($C304)=0,IF(COUNT($C303)=1,I303,SUM(L302+LOOKUP(2,1/(ISNUMBER($K$1:$K$194)),$K$1:$K$194))),I303)</f>
        <v>6061245.7142857322</v>
      </c>
      <c r="M303" s="8" t="e">
        <f t="shared" si="28"/>
        <v>#N/A</v>
      </c>
      <c r="N303" s="21" t="e">
        <f t="shared" si="53"/>
        <v>#N/A</v>
      </c>
      <c r="O303" s="2" t="e">
        <f t="shared" si="66"/>
        <v>#N/A</v>
      </c>
      <c r="P303" s="2">
        <v>853838.69950224459</v>
      </c>
      <c r="Q303" s="21">
        <f t="shared" si="67"/>
        <v>450000</v>
      </c>
      <c r="R303" s="2">
        <f t="shared" si="62"/>
        <v>121946735.91986069</v>
      </c>
      <c r="S303" s="2">
        <f t="shared" si="54"/>
        <v>426582.14285714924</v>
      </c>
      <c r="T303" s="2">
        <f t="shared" si="55"/>
        <v>23417.857142857276</v>
      </c>
      <c r="U303" s="2">
        <f t="shared" si="56"/>
        <v>450000</v>
      </c>
      <c r="V303" s="2">
        <f t="shared" si="33"/>
        <v>80166622.049178749</v>
      </c>
      <c r="W303" s="2">
        <f t="shared" si="57"/>
        <v>426582.14285714924</v>
      </c>
      <c r="X303" s="2">
        <f t="shared" si="47"/>
        <v>23417.857142850757</v>
      </c>
      <c r="Y303" s="2">
        <f t="shared" si="58"/>
        <v>41780113.870681986</v>
      </c>
      <c r="Z303" s="2" t="str">
        <f t="shared" si="48"/>
        <v>MEEP</v>
      </c>
      <c r="AA303" s="2">
        <f>IF(Z303="HERE",Y303,AA302+Graph!$G$1*1000)</f>
        <v>79851999.584967822</v>
      </c>
      <c r="AB303" s="2">
        <f t="shared" si="59"/>
        <v>420000</v>
      </c>
      <c r="AC303" s="2">
        <f t="shared" si="60"/>
        <v>38788154.192035764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x14ac:dyDescent="0.25">
      <c r="A304" s="1">
        <v>44480</v>
      </c>
      <c r="B304" s="2">
        <f t="shared" si="45"/>
        <v>227</v>
      </c>
      <c r="C304" s="7"/>
      <c r="D304" s="2" t="e">
        <f t="shared" si="51"/>
        <v>#N/A</v>
      </c>
      <c r="E304" s="2" t="e">
        <f t="shared" si="63"/>
        <v>#N/A</v>
      </c>
      <c r="F304" s="2">
        <v>772262.1615729183</v>
      </c>
      <c r="G304" s="2">
        <f t="shared" si="64"/>
        <v>426582.14285714284</v>
      </c>
      <c r="H304" s="2">
        <f t="shared" si="61"/>
        <v>116426104.19203644</v>
      </c>
      <c r="I304" s="7"/>
      <c r="J304" s="2" t="e">
        <f t="shared" si="52"/>
        <v>#N/A</v>
      </c>
      <c r="K304" s="2" t="e">
        <f t="shared" si="65"/>
        <v>#N/A</v>
      </c>
      <c r="L304" s="2">
        <f t="array" ref="L304">IF(COUNT($C305)=0,IF(COUNT($C304)=1,I304,SUM(L303+LOOKUP(2,1/(ISNUMBER($K$1:$K$194)),$K$1:$K$194))),I304)</f>
        <v>6084663.5714285895</v>
      </c>
      <c r="M304" s="8" t="e">
        <f t="shared" si="28"/>
        <v>#N/A</v>
      </c>
      <c r="N304" s="21" t="e">
        <f t="shared" si="53"/>
        <v>#N/A</v>
      </c>
      <c r="O304" s="2" t="e">
        <f t="shared" si="66"/>
        <v>#N/A</v>
      </c>
      <c r="P304" s="2">
        <v>855753.59325535595</v>
      </c>
      <c r="Q304" s="21">
        <f t="shared" si="67"/>
        <v>450000</v>
      </c>
      <c r="R304" s="2">
        <f t="shared" si="62"/>
        <v>122396735.91986069</v>
      </c>
      <c r="S304" s="2">
        <f t="shared" si="54"/>
        <v>426582.14285714924</v>
      </c>
      <c r="T304" s="2">
        <f t="shared" si="55"/>
        <v>23417.857142857276</v>
      </c>
      <c r="U304" s="2">
        <f t="shared" si="56"/>
        <v>450000</v>
      </c>
      <c r="V304" s="2">
        <f t="shared" si="33"/>
        <v>80593204.192035899</v>
      </c>
      <c r="W304" s="2">
        <f t="shared" si="57"/>
        <v>426582.14285714924</v>
      </c>
      <c r="X304" s="2">
        <f t="shared" si="47"/>
        <v>23417.857142850757</v>
      </c>
      <c r="Y304" s="2">
        <f t="shared" si="58"/>
        <v>41803531.727824837</v>
      </c>
      <c r="Z304" s="2" t="str">
        <f t="shared" si="48"/>
        <v>MEEP</v>
      </c>
      <c r="AA304" s="2">
        <f>IF(Z304="HERE",Y304,AA303+Graph!$G$1*1000)</f>
        <v>80271999.584967822</v>
      </c>
      <c r="AB304" s="2">
        <f t="shared" si="59"/>
        <v>420000</v>
      </c>
      <c r="AC304" s="2">
        <f t="shared" si="60"/>
        <v>38788154.192035764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x14ac:dyDescent="0.25">
      <c r="A305" s="1">
        <v>44481</v>
      </c>
      <c r="B305" s="2">
        <f t="shared" si="45"/>
        <v>228</v>
      </c>
      <c r="C305" s="7"/>
      <c r="D305" s="2" t="e">
        <f t="shared" si="51"/>
        <v>#N/A</v>
      </c>
      <c r="E305" s="2" t="e">
        <f t="shared" si="63"/>
        <v>#N/A</v>
      </c>
      <c r="F305" s="2">
        <v>773863.38347436488</v>
      </c>
      <c r="G305" s="2">
        <f t="shared" si="64"/>
        <v>426582.14285714284</v>
      </c>
      <c r="H305" s="2">
        <f t="shared" si="61"/>
        <v>116852686.33489358</v>
      </c>
      <c r="I305" s="7"/>
      <c r="J305" s="2" t="e">
        <f t="shared" si="52"/>
        <v>#N/A</v>
      </c>
      <c r="K305" s="2" t="e">
        <f t="shared" si="65"/>
        <v>#N/A</v>
      </c>
      <c r="L305" s="2">
        <f t="array" ref="L305">IF(COUNT($C306)=0,IF(COUNT($C305)=1,I305,SUM(L304+LOOKUP(2,1/(ISNUMBER($K$1:$K$194)),$K$1:$K$194))),I305)</f>
        <v>6108081.4285714468</v>
      </c>
      <c r="M305" s="8" t="e">
        <f t="shared" si="28"/>
        <v>#N/A</v>
      </c>
      <c r="N305" s="21" t="e">
        <f t="shared" si="53"/>
        <v>#N/A</v>
      </c>
      <c r="O305" s="2" t="e">
        <f t="shared" si="66"/>
        <v>#N/A</v>
      </c>
      <c r="P305" s="2">
        <v>857668.48700846732</v>
      </c>
      <c r="Q305" s="21">
        <f t="shared" si="67"/>
        <v>450000</v>
      </c>
      <c r="R305" s="2">
        <f t="shared" si="62"/>
        <v>122846735.91986069</v>
      </c>
      <c r="S305" s="2">
        <f t="shared" si="54"/>
        <v>426582.14285714924</v>
      </c>
      <c r="T305" s="2">
        <f t="shared" si="55"/>
        <v>23417.857142857276</v>
      </c>
      <c r="U305" s="2">
        <f t="shared" si="56"/>
        <v>450000</v>
      </c>
      <c r="V305" s="2">
        <f t="shared" si="33"/>
        <v>81019786.334893048</v>
      </c>
      <c r="W305" s="2">
        <f t="shared" si="57"/>
        <v>426582.14285714924</v>
      </c>
      <c r="X305" s="2">
        <f t="shared" si="47"/>
        <v>23417.857142850757</v>
      </c>
      <c r="Y305" s="2">
        <f t="shared" si="58"/>
        <v>41826949.584967688</v>
      </c>
      <c r="Z305" s="2" t="str">
        <f t="shared" si="48"/>
        <v>MEEP</v>
      </c>
      <c r="AA305" s="2">
        <f>IF(Z305="HERE",Y305,AA304+Graph!$G$1*1000)</f>
        <v>80691999.584967822</v>
      </c>
      <c r="AB305" s="2">
        <f t="shared" si="59"/>
        <v>420000</v>
      </c>
      <c r="AC305" s="2">
        <f t="shared" si="60"/>
        <v>38788154.192035764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x14ac:dyDescent="0.25">
      <c r="A306" s="1">
        <v>44482</v>
      </c>
      <c r="B306" s="2">
        <f t="shared" si="45"/>
        <v>229</v>
      </c>
      <c r="C306" s="7"/>
      <c r="D306" s="2" t="e">
        <f t="shared" si="51"/>
        <v>#N/A</v>
      </c>
      <c r="E306" s="2" t="e">
        <f t="shared" si="63"/>
        <v>#N/A</v>
      </c>
      <c r="F306" s="2">
        <v>775464.60537581146</v>
      </c>
      <c r="G306" s="2">
        <f t="shared" si="64"/>
        <v>426582.14285714284</v>
      </c>
      <c r="H306" s="2">
        <f t="shared" si="61"/>
        <v>117279268.47775073</v>
      </c>
      <c r="I306" s="7"/>
      <c r="J306" s="2" t="e">
        <f t="shared" si="52"/>
        <v>#N/A</v>
      </c>
      <c r="K306" s="2" t="e">
        <f t="shared" si="65"/>
        <v>#N/A</v>
      </c>
      <c r="L306" s="2">
        <f t="array" ref="L306">IF(COUNT($C307)=0,IF(COUNT($C306)=1,I306,SUM(L305+LOOKUP(2,1/(ISNUMBER($K$1:$K$194)),$K$1:$K$194))),I306)</f>
        <v>6131499.2857143041</v>
      </c>
      <c r="M306" s="8" t="e">
        <f t="shared" si="28"/>
        <v>#N/A</v>
      </c>
      <c r="N306" s="21" t="e">
        <f t="shared" si="53"/>
        <v>#N/A</v>
      </c>
      <c r="O306" s="2" t="e">
        <f t="shared" si="66"/>
        <v>#N/A</v>
      </c>
      <c r="P306" s="2">
        <v>859583.38076157868</v>
      </c>
      <c r="Q306" s="21">
        <f t="shared" si="67"/>
        <v>450000</v>
      </c>
      <c r="R306" s="2">
        <f t="shared" si="62"/>
        <v>123296735.91986069</v>
      </c>
      <c r="S306" s="2">
        <f t="shared" si="54"/>
        <v>426582.14285714924</v>
      </c>
      <c r="T306" s="2">
        <f t="shared" si="55"/>
        <v>23417.857142857276</v>
      </c>
      <c r="U306" s="2">
        <f t="shared" si="56"/>
        <v>450000</v>
      </c>
      <c r="V306" s="2">
        <f t="shared" si="33"/>
        <v>81446368.477750197</v>
      </c>
      <c r="W306" s="2">
        <f t="shared" si="57"/>
        <v>426582.14285714924</v>
      </c>
      <c r="X306" s="2">
        <f t="shared" si="47"/>
        <v>23417.857142850757</v>
      </c>
      <c r="Y306" s="2">
        <f t="shared" si="58"/>
        <v>41850367.442110538</v>
      </c>
      <c r="Z306" s="2" t="str">
        <f t="shared" si="48"/>
        <v>MEEP</v>
      </c>
      <c r="AA306" s="2">
        <f>IF(Z306="HERE",Y306,AA305+Graph!$G$1*1000)</f>
        <v>81111999.584967822</v>
      </c>
      <c r="AB306" s="2">
        <f t="shared" si="59"/>
        <v>420000</v>
      </c>
      <c r="AC306" s="2">
        <f t="shared" si="60"/>
        <v>38788154.192035764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x14ac:dyDescent="0.25">
      <c r="A307" s="1">
        <v>44483</v>
      </c>
      <c r="B307" s="2">
        <f t="shared" si="45"/>
        <v>230</v>
      </c>
      <c r="C307" s="7"/>
      <c r="D307" s="2" t="e">
        <f t="shared" si="51"/>
        <v>#N/A</v>
      </c>
      <c r="E307" s="2" t="e">
        <f t="shared" si="63"/>
        <v>#N/A</v>
      </c>
      <c r="F307" s="2">
        <v>777065.82727724314</v>
      </c>
      <c r="G307" s="2">
        <f t="shared" si="64"/>
        <v>426582.14285714284</v>
      </c>
      <c r="H307" s="2">
        <f t="shared" si="61"/>
        <v>117705850.62060788</v>
      </c>
      <c r="I307" s="7"/>
      <c r="J307" s="2" t="e">
        <f t="shared" si="52"/>
        <v>#N/A</v>
      </c>
      <c r="K307" s="2" t="e">
        <f t="shared" si="65"/>
        <v>#N/A</v>
      </c>
      <c r="L307" s="2">
        <f t="array" ref="L307">IF(COUNT($C308)=0,IF(COUNT($C307)=1,I307,SUM(L306+LOOKUP(2,1/(ISNUMBER($K$1:$K$194)),$K$1:$K$194))),I307)</f>
        <v>6154917.1428571614</v>
      </c>
      <c r="M307" s="8" t="e">
        <f t="shared" si="28"/>
        <v>#N/A</v>
      </c>
      <c r="N307" s="21" t="e">
        <f t="shared" si="53"/>
        <v>#N/A</v>
      </c>
      <c r="O307" s="2" t="e">
        <f t="shared" si="66"/>
        <v>#N/A</v>
      </c>
      <c r="P307" s="2">
        <v>861498.27451469004</v>
      </c>
      <c r="Q307" s="21">
        <f t="shared" si="67"/>
        <v>450000</v>
      </c>
      <c r="R307" s="2">
        <f t="shared" si="62"/>
        <v>123746735.91986069</v>
      </c>
      <c r="S307" s="2">
        <f t="shared" si="54"/>
        <v>426582.14285714924</v>
      </c>
      <c r="T307" s="2">
        <f t="shared" si="55"/>
        <v>23417.857142857276</v>
      </c>
      <c r="U307" s="2">
        <f t="shared" si="56"/>
        <v>450000</v>
      </c>
      <c r="V307" s="2">
        <f t="shared" si="33"/>
        <v>81872950.620607346</v>
      </c>
      <c r="W307" s="2">
        <f t="shared" si="57"/>
        <v>426582.14285714924</v>
      </c>
      <c r="X307" s="2">
        <f t="shared" si="47"/>
        <v>23417.857142850757</v>
      </c>
      <c r="Y307" s="2">
        <f t="shared" si="58"/>
        <v>41873785.299253389</v>
      </c>
      <c r="Z307" s="2" t="str">
        <f t="shared" si="48"/>
        <v>MEEP</v>
      </c>
      <c r="AA307" s="2">
        <f>IF(Z307="HERE",Y307,AA306+Graph!$G$1*1000)</f>
        <v>81531999.584967822</v>
      </c>
      <c r="AB307" s="2">
        <f t="shared" si="59"/>
        <v>420000</v>
      </c>
      <c r="AC307" s="2">
        <f t="shared" si="60"/>
        <v>38788154.192035764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x14ac:dyDescent="0.25">
      <c r="A308" s="1">
        <v>44484</v>
      </c>
      <c r="B308" s="2">
        <f t="shared" si="45"/>
        <v>231</v>
      </c>
      <c r="C308" s="7"/>
      <c r="D308" s="2" t="e">
        <f t="shared" si="51"/>
        <v>#N/A</v>
      </c>
      <c r="E308" s="2" t="e">
        <f t="shared" si="63"/>
        <v>#N/A</v>
      </c>
      <c r="F308" s="2">
        <v>778667.04917868972</v>
      </c>
      <c r="G308" s="2">
        <f t="shared" si="64"/>
        <v>426582.14285714284</v>
      </c>
      <c r="H308" s="2">
        <f t="shared" si="61"/>
        <v>118132432.76346503</v>
      </c>
      <c r="I308" s="7"/>
      <c r="J308" s="2" t="e">
        <f t="shared" si="52"/>
        <v>#N/A</v>
      </c>
      <c r="K308" s="2" t="e">
        <f t="shared" si="65"/>
        <v>#N/A</v>
      </c>
      <c r="L308" s="2">
        <f t="array" ref="L308">IF(COUNT($C309)=0,IF(COUNT($C308)=1,I308,SUM(L307+LOOKUP(2,1/(ISNUMBER($K$1:$K$194)),$K$1:$K$194))),I308)</f>
        <v>6178335.0000000186</v>
      </c>
      <c r="M308" s="8" t="e">
        <f t="shared" si="28"/>
        <v>#N/A</v>
      </c>
      <c r="N308" s="21" t="e">
        <f t="shared" si="53"/>
        <v>#N/A</v>
      </c>
      <c r="O308" s="2" t="e">
        <f t="shared" si="66"/>
        <v>#N/A</v>
      </c>
      <c r="P308" s="2">
        <v>863413.1682678014</v>
      </c>
      <c r="Q308" s="21">
        <f t="shared" si="67"/>
        <v>450000</v>
      </c>
      <c r="R308" s="2">
        <f t="shared" si="62"/>
        <v>124196735.91986069</v>
      </c>
      <c r="S308" s="2">
        <f t="shared" si="54"/>
        <v>426582.14285714924</v>
      </c>
      <c r="T308" s="2">
        <f t="shared" si="55"/>
        <v>23417.857142857276</v>
      </c>
      <c r="U308" s="2">
        <f t="shared" si="56"/>
        <v>450000</v>
      </c>
      <c r="V308" s="2">
        <f t="shared" si="33"/>
        <v>82299532.763464496</v>
      </c>
      <c r="W308" s="2">
        <f t="shared" si="57"/>
        <v>426582.14285714924</v>
      </c>
      <c r="X308" s="2">
        <f t="shared" si="47"/>
        <v>23417.857142850757</v>
      </c>
      <c r="Y308" s="2">
        <f t="shared" si="58"/>
        <v>41897203.15639624</v>
      </c>
      <c r="Z308" s="2" t="str">
        <f t="shared" si="48"/>
        <v>MEEP</v>
      </c>
      <c r="AA308" s="2">
        <f>IF(Z308="HERE",Y308,AA307+Graph!$G$1*1000)</f>
        <v>81951999.584967822</v>
      </c>
      <c r="AB308" s="2">
        <f t="shared" si="59"/>
        <v>420000</v>
      </c>
      <c r="AC308" s="2">
        <f t="shared" si="60"/>
        <v>38788154.192035764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x14ac:dyDescent="0.25">
      <c r="A309" s="1">
        <v>44485</v>
      </c>
      <c r="B309" s="2">
        <f t="shared" si="45"/>
        <v>232</v>
      </c>
      <c r="C309" s="7"/>
      <c r="D309" s="2" t="e">
        <f t="shared" si="51"/>
        <v>#N/A</v>
      </c>
      <c r="E309" s="2" t="e">
        <f t="shared" si="63"/>
        <v>#N/A</v>
      </c>
      <c r="F309" s="2">
        <v>780268.2710801363</v>
      </c>
      <c r="G309" s="2">
        <f t="shared" si="64"/>
        <v>426582.14285714284</v>
      </c>
      <c r="H309" s="2">
        <f t="shared" si="61"/>
        <v>118559014.90632218</v>
      </c>
      <c r="I309" s="7"/>
      <c r="J309" s="2" t="e">
        <f t="shared" si="52"/>
        <v>#N/A</v>
      </c>
      <c r="K309" s="2" t="e">
        <f t="shared" si="65"/>
        <v>#N/A</v>
      </c>
      <c r="L309" s="2">
        <f t="array" ref="L309">IF(COUNT($C310)=0,IF(COUNT($C309)=1,I309,SUM(L308+LOOKUP(2,1/(ISNUMBER($K$1:$K$194)),$K$1:$K$194))),I309)</f>
        <v>6201752.8571428759</v>
      </c>
      <c r="M309" s="8" t="e">
        <f t="shared" si="28"/>
        <v>#N/A</v>
      </c>
      <c r="N309" s="21" t="e">
        <f t="shared" si="53"/>
        <v>#N/A</v>
      </c>
      <c r="O309" s="2" t="e">
        <f t="shared" si="66"/>
        <v>#N/A</v>
      </c>
      <c r="P309" s="2">
        <v>865328.06202091277</v>
      </c>
      <c r="Q309" s="21">
        <f t="shared" si="67"/>
        <v>450000</v>
      </c>
      <c r="R309" s="2">
        <f t="shared" si="62"/>
        <v>124646735.91986069</v>
      </c>
      <c r="S309" s="2">
        <f t="shared" si="54"/>
        <v>426582.14285714924</v>
      </c>
      <c r="T309" s="2">
        <f t="shared" si="55"/>
        <v>23417.857142857276</v>
      </c>
      <c r="U309" s="2">
        <f t="shared" si="56"/>
        <v>450000</v>
      </c>
      <c r="V309" s="2">
        <f t="shared" si="33"/>
        <v>82726114.906321645</v>
      </c>
      <c r="W309" s="2">
        <f t="shared" si="57"/>
        <v>426582.14285714924</v>
      </c>
      <c r="X309" s="2">
        <f t="shared" si="47"/>
        <v>23417.857142850757</v>
      </c>
      <c r="Y309" s="2">
        <f t="shared" si="58"/>
        <v>41920621.013539091</v>
      </c>
      <c r="Z309" s="2" t="str">
        <f t="shared" si="48"/>
        <v>MEEP</v>
      </c>
      <c r="AA309" s="2">
        <f>IF(Z309="HERE",Y309,AA308+Graph!$G$1*1000)</f>
        <v>82371999.584967822</v>
      </c>
      <c r="AB309" s="2">
        <f t="shared" si="59"/>
        <v>420000</v>
      </c>
      <c r="AC309" s="2">
        <f t="shared" si="60"/>
        <v>38788154.192035764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x14ac:dyDescent="0.25">
      <c r="A310" s="1">
        <v>44486</v>
      </c>
      <c r="B310" s="2">
        <f t="shared" si="45"/>
        <v>233</v>
      </c>
      <c r="C310" s="7"/>
      <c r="D310" s="2" t="e">
        <f t="shared" si="51"/>
        <v>#N/A</v>
      </c>
      <c r="E310" s="2" t="e">
        <f t="shared" si="63"/>
        <v>#N/A</v>
      </c>
      <c r="F310" s="2">
        <v>781869.49298158288</v>
      </c>
      <c r="G310" s="2">
        <f t="shared" si="64"/>
        <v>426582.14285714284</v>
      </c>
      <c r="H310" s="2">
        <f t="shared" si="61"/>
        <v>118985597.04917933</v>
      </c>
      <c r="I310" s="7"/>
      <c r="J310" s="2" t="e">
        <f t="shared" si="52"/>
        <v>#N/A</v>
      </c>
      <c r="K310" s="2" t="e">
        <f t="shared" si="65"/>
        <v>#N/A</v>
      </c>
      <c r="L310" s="2">
        <f t="array" ref="L310">IF(COUNT($C311)=0,IF(COUNT($C310)=1,I310,SUM(L309+LOOKUP(2,1/(ISNUMBER($K$1:$K$194)),$K$1:$K$194))),I310)</f>
        <v>6225170.7142857332</v>
      </c>
      <c r="M310" s="8" t="e">
        <f t="shared" si="28"/>
        <v>#N/A</v>
      </c>
      <c r="N310" s="21" t="e">
        <f t="shared" si="53"/>
        <v>#N/A</v>
      </c>
      <c r="O310" s="2" t="e">
        <f t="shared" si="66"/>
        <v>#N/A</v>
      </c>
      <c r="P310" s="2">
        <v>867242.95577402413</v>
      </c>
      <c r="Q310" s="21">
        <f t="shared" si="67"/>
        <v>450000</v>
      </c>
      <c r="R310" s="2">
        <f t="shared" si="62"/>
        <v>125096735.91986069</v>
      </c>
      <c r="S310" s="2">
        <f t="shared" si="54"/>
        <v>426582.14285714924</v>
      </c>
      <c r="T310" s="2">
        <f t="shared" si="55"/>
        <v>23417.857142857276</v>
      </c>
      <c r="U310" s="2">
        <f t="shared" si="56"/>
        <v>450000</v>
      </c>
      <c r="V310" s="2">
        <f t="shared" si="33"/>
        <v>83152697.049178794</v>
      </c>
      <c r="W310" s="2">
        <f t="shared" si="57"/>
        <v>426582.14285714924</v>
      </c>
      <c r="X310" s="2">
        <f t="shared" si="47"/>
        <v>23417.857142850757</v>
      </c>
      <c r="Y310" s="2">
        <f t="shared" si="58"/>
        <v>41944038.870681942</v>
      </c>
      <c r="Z310" s="2" t="str">
        <f t="shared" si="48"/>
        <v>MEEP</v>
      </c>
      <c r="AA310" s="2">
        <f>IF(Z310="HERE",Y310,AA309+Graph!$G$1*1000)</f>
        <v>82791999.584967822</v>
      </c>
      <c r="AB310" s="2">
        <f t="shared" si="59"/>
        <v>420000</v>
      </c>
      <c r="AC310" s="2">
        <f t="shared" si="60"/>
        <v>38788154.192035764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x14ac:dyDescent="0.25">
      <c r="A311" s="1">
        <v>44487</v>
      </c>
      <c r="B311" s="2">
        <f t="shared" si="45"/>
        <v>234</v>
      </c>
      <c r="C311" s="7"/>
      <c r="D311" s="2" t="e">
        <f t="shared" si="51"/>
        <v>#N/A</v>
      </c>
      <c r="E311" s="2" t="e">
        <f t="shared" si="63"/>
        <v>#N/A</v>
      </c>
      <c r="F311" s="2">
        <v>783470.71488302946</v>
      </c>
      <c r="G311" s="2">
        <f t="shared" si="64"/>
        <v>426582.14285714284</v>
      </c>
      <c r="H311" s="2">
        <f t="shared" si="61"/>
        <v>119412179.19203648</v>
      </c>
      <c r="I311" s="7"/>
      <c r="J311" s="2" t="e">
        <f t="shared" si="52"/>
        <v>#N/A</v>
      </c>
      <c r="K311" s="2" t="e">
        <f t="shared" si="65"/>
        <v>#N/A</v>
      </c>
      <c r="L311" s="2">
        <f t="array" ref="L311">IF(COUNT($C312)=0,IF(COUNT($C311)=1,I311,SUM(L310+LOOKUP(2,1/(ISNUMBER($K$1:$K$194)),$K$1:$K$194))),I311)</f>
        <v>6248588.5714285905</v>
      </c>
      <c r="M311" s="8" t="e">
        <f t="shared" si="28"/>
        <v>#N/A</v>
      </c>
      <c r="N311" s="21" t="e">
        <f t="shared" si="53"/>
        <v>#N/A</v>
      </c>
      <c r="O311" s="2" t="e">
        <f t="shared" si="66"/>
        <v>#N/A</v>
      </c>
      <c r="P311" s="2">
        <v>869157.84952713549</v>
      </c>
      <c r="Q311" s="21">
        <f t="shared" si="67"/>
        <v>450000</v>
      </c>
      <c r="R311" s="2">
        <f t="shared" si="62"/>
        <v>125546735.91986069</v>
      </c>
      <c r="S311" s="2">
        <f t="shared" si="54"/>
        <v>426582.14285714924</v>
      </c>
      <c r="T311" s="2">
        <f t="shared" si="55"/>
        <v>23417.857142857276</v>
      </c>
      <c r="U311" s="2">
        <f t="shared" si="56"/>
        <v>450000</v>
      </c>
      <c r="V311" s="2">
        <f t="shared" si="33"/>
        <v>83579279.192035943</v>
      </c>
      <c r="W311" s="2">
        <f t="shared" si="57"/>
        <v>426582.14285714924</v>
      </c>
      <c r="X311" s="2">
        <f t="shared" si="47"/>
        <v>23417.857142850757</v>
      </c>
      <c r="Y311" s="2">
        <f t="shared" si="58"/>
        <v>41967456.727824792</v>
      </c>
      <c r="Z311" s="2" t="str">
        <f t="shared" si="48"/>
        <v>MEEP</v>
      </c>
      <c r="AA311" s="2">
        <f>IF(Z311="HERE",Y311,AA310+Graph!$G$1*1000)</f>
        <v>83211999.584967822</v>
      </c>
      <c r="AB311" s="2">
        <f t="shared" si="59"/>
        <v>420000</v>
      </c>
      <c r="AC311" s="2">
        <f t="shared" si="60"/>
        <v>38788154.192035764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x14ac:dyDescent="0.25">
      <c r="A312" s="1">
        <v>44488</v>
      </c>
      <c r="B312" s="2">
        <f t="shared" si="45"/>
        <v>235</v>
      </c>
      <c r="C312" s="7"/>
      <c r="D312" s="2" t="e">
        <f t="shared" si="51"/>
        <v>#N/A</v>
      </c>
      <c r="E312" s="2" t="e">
        <f t="shared" si="63"/>
        <v>#N/A</v>
      </c>
      <c r="F312" s="2">
        <v>785071.93678446114</v>
      </c>
      <c r="G312" s="2">
        <f t="shared" si="64"/>
        <v>426582.14285714284</v>
      </c>
      <c r="H312" s="2">
        <f t="shared" si="61"/>
        <v>119838761.33489363</v>
      </c>
      <c r="I312" s="7"/>
      <c r="J312" s="2" t="e">
        <f t="shared" si="52"/>
        <v>#N/A</v>
      </c>
      <c r="K312" s="2" t="e">
        <f t="shared" si="65"/>
        <v>#N/A</v>
      </c>
      <c r="L312" s="2">
        <f t="array" ref="L312">IF(COUNT($C313)=0,IF(COUNT($C312)=1,I312,SUM(L311+LOOKUP(2,1/(ISNUMBER($K$1:$K$194)),$K$1:$K$194))),I312)</f>
        <v>6272006.4285714477</v>
      </c>
      <c r="M312" s="8" t="e">
        <f t="shared" si="28"/>
        <v>#N/A</v>
      </c>
      <c r="N312" s="21" t="e">
        <f t="shared" si="53"/>
        <v>#N/A</v>
      </c>
      <c r="O312" s="2" t="e">
        <f t="shared" si="66"/>
        <v>#N/A</v>
      </c>
      <c r="P312" s="2">
        <v>871072.74328024685</v>
      </c>
      <c r="Q312" s="21">
        <f t="shared" si="67"/>
        <v>450000</v>
      </c>
      <c r="R312" s="2">
        <f t="shared" si="62"/>
        <v>125996735.91986069</v>
      </c>
      <c r="S312" s="2">
        <f t="shared" si="54"/>
        <v>426582.14285714924</v>
      </c>
      <c r="T312" s="2">
        <f t="shared" si="55"/>
        <v>23417.857142857276</v>
      </c>
      <c r="U312" s="2">
        <f t="shared" si="56"/>
        <v>450000</v>
      </c>
      <c r="V312" s="2">
        <f t="shared" si="33"/>
        <v>84005861.334893093</v>
      </c>
      <c r="W312" s="2">
        <f t="shared" si="57"/>
        <v>426582.14285714924</v>
      </c>
      <c r="X312" s="2">
        <f t="shared" si="47"/>
        <v>23417.857142850757</v>
      </c>
      <c r="Y312" s="2">
        <f t="shared" si="58"/>
        <v>41990874.584967643</v>
      </c>
      <c r="Z312" s="2" t="str">
        <f t="shared" si="48"/>
        <v>MEEP</v>
      </c>
      <c r="AA312" s="2">
        <f>IF(Z312="HERE",Y312,AA311+Graph!$G$1*1000)</f>
        <v>83631999.584967822</v>
      </c>
      <c r="AB312" s="2">
        <f t="shared" si="59"/>
        <v>420000</v>
      </c>
      <c r="AC312" s="2">
        <f t="shared" si="60"/>
        <v>38788154.192035764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x14ac:dyDescent="0.25">
      <c r="A313" s="1">
        <v>44489</v>
      </c>
      <c r="B313" s="2">
        <f t="shared" si="45"/>
        <v>236</v>
      </c>
      <c r="C313" s="7"/>
      <c r="D313" s="2" t="e">
        <f t="shared" si="51"/>
        <v>#N/A</v>
      </c>
      <c r="E313" s="2" t="e">
        <f t="shared" si="63"/>
        <v>#N/A</v>
      </c>
      <c r="F313" s="2">
        <v>786673.15868590772</v>
      </c>
      <c r="G313" s="2">
        <f t="shared" si="64"/>
        <v>426582.14285714284</v>
      </c>
      <c r="H313" s="2">
        <f t="shared" si="61"/>
        <v>120265343.47775078</v>
      </c>
      <c r="I313" s="7"/>
      <c r="J313" s="2" t="e">
        <f t="shared" si="52"/>
        <v>#N/A</v>
      </c>
      <c r="K313" s="2" t="e">
        <f t="shared" si="65"/>
        <v>#N/A</v>
      </c>
      <c r="L313" s="2">
        <f t="array" ref="L313">IF(COUNT($C314)=0,IF(COUNT($C313)=1,I313,SUM(L312+LOOKUP(2,1/(ISNUMBER($K$1:$K$194)),$K$1:$K$194))),I313)</f>
        <v>6295424.285714305</v>
      </c>
      <c r="M313" s="8" t="e">
        <f t="shared" si="28"/>
        <v>#N/A</v>
      </c>
      <c r="N313" s="21" t="e">
        <f t="shared" si="53"/>
        <v>#N/A</v>
      </c>
      <c r="O313" s="2" t="e">
        <f t="shared" si="66"/>
        <v>#N/A</v>
      </c>
      <c r="P313" s="2">
        <v>872987.63703335822</v>
      </c>
      <c r="Q313" s="21">
        <f t="shared" si="67"/>
        <v>450000</v>
      </c>
      <c r="R313" s="2">
        <f t="shared" si="62"/>
        <v>126446735.91986069</v>
      </c>
      <c r="S313" s="2">
        <f t="shared" si="54"/>
        <v>426582.14285714924</v>
      </c>
      <c r="T313" s="2">
        <f t="shared" si="55"/>
        <v>23417.857142857276</v>
      </c>
      <c r="U313" s="2">
        <f t="shared" si="56"/>
        <v>450000</v>
      </c>
      <c r="V313" s="2">
        <f t="shared" si="33"/>
        <v>84432443.477750242</v>
      </c>
      <c r="W313" s="2">
        <f t="shared" si="57"/>
        <v>426582.14285714924</v>
      </c>
      <c r="X313" s="2">
        <f t="shared" si="47"/>
        <v>23417.857142850757</v>
      </c>
      <c r="Y313" s="2">
        <f t="shared" si="58"/>
        <v>42014292.442110494</v>
      </c>
      <c r="Z313" s="2" t="str">
        <f t="shared" si="48"/>
        <v>MEEP</v>
      </c>
      <c r="AA313" s="2">
        <f>IF(Z313="HERE",Y313,AA312+Graph!$G$1*1000)</f>
        <v>84051999.584967822</v>
      </c>
      <c r="AB313" s="2">
        <f t="shared" si="59"/>
        <v>420000</v>
      </c>
      <c r="AC313" s="2">
        <f t="shared" si="60"/>
        <v>38788154.192035764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x14ac:dyDescent="0.25">
      <c r="A314" s="1">
        <v>44490</v>
      </c>
      <c r="B314" s="2">
        <f t="shared" si="45"/>
        <v>237</v>
      </c>
      <c r="C314" s="7"/>
      <c r="D314" s="2" t="e">
        <f t="shared" si="51"/>
        <v>#N/A</v>
      </c>
      <c r="E314" s="2" t="e">
        <f t="shared" si="63"/>
        <v>#N/A</v>
      </c>
      <c r="F314" s="2">
        <v>788274.3805873543</v>
      </c>
      <c r="G314" s="2">
        <f t="shared" si="64"/>
        <v>426582.14285714284</v>
      </c>
      <c r="H314" s="2">
        <f t="shared" si="61"/>
        <v>120691925.62060793</v>
      </c>
      <c r="I314" s="7"/>
      <c r="J314" s="2" t="e">
        <f t="shared" si="52"/>
        <v>#N/A</v>
      </c>
      <c r="K314" s="2" t="e">
        <f t="shared" si="65"/>
        <v>#N/A</v>
      </c>
      <c r="L314" s="2">
        <f t="array" ref="L314">IF(COUNT($C315)=0,IF(COUNT($C314)=1,I314,SUM(L313+LOOKUP(2,1/(ISNUMBER($K$1:$K$194)),$K$1:$K$194))),I314)</f>
        <v>6318842.1428571623</v>
      </c>
      <c r="M314" s="8" t="e">
        <f t="shared" si="28"/>
        <v>#N/A</v>
      </c>
      <c r="N314" s="21" t="e">
        <f t="shared" si="53"/>
        <v>#N/A</v>
      </c>
      <c r="O314" s="2" t="e">
        <f t="shared" si="66"/>
        <v>#N/A</v>
      </c>
      <c r="P314" s="2">
        <v>874902.53078646958</v>
      </c>
      <c r="Q314" s="21">
        <f t="shared" si="67"/>
        <v>450000</v>
      </c>
      <c r="R314" s="2">
        <f t="shared" si="62"/>
        <v>126896735.91986069</v>
      </c>
      <c r="S314" s="2">
        <f t="shared" si="54"/>
        <v>426582.14285714924</v>
      </c>
      <c r="T314" s="2">
        <f t="shared" si="55"/>
        <v>23417.857142857276</v>
      </c>
      <c r="U314" s="2">
        <f t="shared" si="56"/>
        <v>450000</v>
      </c>
      <c r="V314" s="2">
        <f t="shared" si="33"/>
        <v>84859025.620607391</v>
      </c>
      <c r="W314" s="2">
        <f t="shared" si="57"/>
        <v>426582.14285714924</v>
      </c>
      <c r="X314" s="2">
        <f t="shared" si="47"/>
        <v>23417.857142850757</v>
      </c>
      <c r="Y314" s="2">
        <f t="shared" si="58"/>
        <v>42037710.299253345</v>
      </c>
      <c r="Z314" s="2" t="str">
        <f t="shared" si="48"/>
        <v>MEEP</v>
      </c>
      <c r="AA314" s="2">
        <f>IF(Z314="HERE",Y314,AA313+Graph!$G$1*1000)</f>
        <v>84471999.584967822</v>
      </c>
      <c r="AB314" s="2">
        <f t="shared" si="59"/>
        <v>420000</v>
      </c>
      <c r="AC314" s="2">
        <f t="shared" si="60"/>
        <v>38788154.192035764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x14ac:dyDescent="0.25">
      <c r="A315" s="1">
        <v>44491</v>
      </c>
      <c r="B315" s="2">
        <f t="shared" si="45"/>
        <v>238</v>
      </c>
      <c r="C315" s="7"/>
      <c r="D315" s="2" t="e">
        <f t="shared" si="51"/>
        <v>#N/A</v>
      </c>
      <c r="E315" s="2" t="e">
        <f t="shared" si="63"/>
        <v>#N/A</v>
      </c>
      <c r="F315" s="2">
        <v>789875.60248880088</v>
      </c>
      <c r="G315" s="2">
        <f t="shared" si="64"/>
        <v>426582.14285714284</v>
      </c>
      <c r="H315" s="2">
        <f t="shared" si="61"/>
        <v>121118507.76346508</v>
      </c>
      <c r="I315" s="7"/>
      <c r="J315" s="2" t="e">
        <f t="shared" si="52"/>
        <v>#N/A</v>
      </c>
      <c r="K315" s="2" t="e">
        <f t="shared" si="65"/>
        <v>#N/A</v>
      </c>
      <c r="L315" s="2">
        <f t="array" ref="L315">IF(COUNT($C316)=0,IF(COUNT($C315)=1,I315,SUM(L314+LOOKUP(2,1/(ISNUMBER($K$1:$K$194)),$K$1:$K$194))),I315)</f>
        <v>6342260.0000000196</v>
      </c>
      <c r="M315" s="8" t="e">
        <f t="shared" si="28"/>
        <v>#N/A</v>
      </c>
      <c r="N315" s="21" t="e">
        <f t="shared" si="53"/>
        <v>#N/A</v>
      </c>
      <c r="O315" s="2" t="e">
        <f t="shared" si="66"/>
        <v>#N/A</v>
      </c>
      <c r="P315" s="2">
        <v>876817.42453958094</v>
      </c>
      <c r="Q315" s="21">
        <f t="shared" si="67"/>
        <v>450000</v>
      </c>
      <c r="R315" s="2">
        <f t="shared" si="62"/>
        <v>127346735.91986069</v>
      </c>
      <c r="S315" s="2">
        <f t="shared" si="54"/>
        <v>426582.14285714924</v>
      </c>
      <c r="T315" s="2">
        <f t="shared" si="55"/>
        <v>23417.857142857276</v>
      </c>
      <c r="U315" s="2">
        <f t="shared" si="56"/>
        <v>450000</v>
      </c>
      <c r="V315" s="2">
        <f t="shared" si="33"/>
        <v>85285607.76346454</v>
      </c>
      <c r="W315" s="2">
        <f t="shared" si="57"/>
        <v>426582.14285714924</v>
      </c>
      <c r="X315" s="2">
        <f t="shared" si="47"/>
        <v>23417.857142850757</v>
      </c>
      <c r="Y315" s="2">
        <f t="shared" si="58"/>
        <v>42061128.156396195</v>
      </c>
      <c r="Z315" s="2" t="str">
        <f t="shared" si="48"/>
        <v>MEEP</v>
      </c>
      <c r="AA315" s="2">
        <f>IF(Z315="HERE",Y315,AA314+Graph!$G$1*1000)</f>
        <v>84891999.584967822</v>
      </c>
      <c r="AB315" s="2">
        <f t="shared" si="59"/>
        <v>420000</v>
      </c>
      <c r="AC315" s="2">
        <f t="shared" si="60"/>
        <v>38788154.192035764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x14ac:dyDescent="0.25">
      <c r="A316" s="1">
        <v>44492</v>
      </c>
      <c r="B316" s="2">
        <f t="shared" si="45"/>
        <v>239</v>
      </c>
      <c r="C316" s="7"/>
      <c r="D316" s="2" t="e">
        <f t="shared" si="51"/>
        <v>#N/A</v>
      </c>
      <c r="E316" s="2" t="e">
        <f t="shared" si="63"/>
        <v>#N/A</v>
      </c>
      <c r="F316" s="2">
        <v>791476.82439024746</v>
      </c>
      <c r="G316" s="2">
        <f t="shared" si="64"/>
        <v>426582.14285714284</v>
      </c>
      <c r="H316" s="2">
        <f t="shared" si="61"/>
        <v>121545089.90632223</v>
      </c>
      <c r="I316" s="7"/>
      <c r="J316" s="2" t="e">
        <f t="shared" si="52"/>
        <v>#N/A</v>
      </c>
      <c r="K316" s="2" t="e">
        <f t="shared" si="65"/>
        <v>#N/A</v>
      </c>
      <c r="L316" s="2">
        <f t="array" ref="L316">IF(COUNT($C317)=0,IF(COUNT($C316)=1,I316,SUM(L315+LOOKUP(2,1/(ISNUMBER($K$1:$K$194)),$K$1:$K$194))),I316)</f>
        <v>6365677.8571428768</v>
      </c>
      <c r="M316" s="8" t="e">
        <f t="shared" si="28"/>
        <v>#N/A</v>
      </c>
      <c r="N316" s="21" t="e">
        <f t="shared" si="53"/>
        <v>#N/A</v>
      </c>
      <c r="O316" s="2" t="e">
        <f t="shared" si="66"/>
        <v>#N/A</v>
      </c>
      <c r="P316" s="2">
        <v>878732.3182926923</v>
      </c>
      <c r="Q316" s="21">
        <f t="shared" si="67"/>
        <v>450000</v>
      </c>
      <c r="R316" s="2">
        <f t="shared" si="62"/>
        <v>127796735.91986069</v>
      </c>
      <c r="S316" s="2">
        <f t="shared" si="54"/>
        <v>426582.14285714924</v>
      </c>
      <c r="T316" s="2">
        <f t="shared" si="55"/>
        <v>23417.857142857276</v>
      </c>
      <c r="U316" s="2">
        <f t="shared" si="56"/>
        <v>450000</v>
      </c>
      <c r="V316" s="2">
        <f t="shared" si="33"/>
        <v>85712189.906321689</v>
      </c>
      <c r="W316" s="2">
        <f t="shared" si="57"/>
        <v>426582.14285714924</v>
      </c>
      <c r="X316" s="2">
        <f t="shared" si="47"/>
        <v>23417.857142850757</v>
      </c>
      <c r="Y316" s="2">
        <f t="shared" si="58"/>
        <v>42084546.013539046</v>
      </c>
      <c r="Z316" s="2" t="str">
        <f t="shared" si="48"/>
        <v>MEEP</v>
      </c>
      <c r="AA316" s="2">
        <f>IF(Z316="HERE",Y316,AA315+Graph!$G$1*1000)</f>
        <v>85311999.584967822</v>
      </c>
      <c r="AB316" s="2">
        <f t="shared" si="59"/>
        <v>420000</v>
      </c>
      <c r="AC316" s="2">
        <f t="shared" si="60"/>
        <v>38788154.192035764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x14ac:dyDescent="0.25">
      <c r="A317" s="1">
        <v>44493</v>
      </c>
      <c r="B317" s="2">
        <f t="shared" si="45"/>
        <v>240</v>
      </c>
      <c r="C317" s="7"/>
      <c r="D317" s="2" t="e">
        <f t="shared" si="51"/>
        <v>#N/A</v>
      </c>
      <c r="E317" s="2" t="e">
        <f t="shared" si="63"/>
        <v>#N/A</v>
      </c>
      <c r="F317" s="2">
        <v>793078.04629167914</v>
      </c>
      <c r="G317" s="2">
        <f t="shared" si="64"/>
        <v>426582.14285714284</v>
      </c>
      <c r="H317" s="2">
        <f t="shared" si="61"/>
        <v>121971672.04917938</v>
      </c>
      <c r="I317" s="7"/>
      <c r="J317" s="2" t="e">
        <f t="shared" si="52"/>
        <v>#N/A</v>
      </c>
      <c r="K317" s="2" t="e">
        <f t="shared" si="65"/>
        <v>#N/A</v>
      </c>
      <c r="L317" s="2">
        <f t="array" ref="L317">IF(COUNT($C318)=0,IF(COUNT($C317)=1,I317,SUM(L316+LOOKUP(2,1/(ISNUMBER($K$1:$K$194)),$K$1:$K$194))),I317)</f>
        <v>6389095.7142857341</v>
      </c>
      <c r="M317" s="8" t="e">
        <f t="shared" si="28"/>
        <v>#N/A</v>
      </c>
      <c r="N317" s="21" t="e">
        <f t="shared" si="53"/>
        <v>#N/A</v>
      </c>
      <c r="O317" s="2" t="e">
        <f t="shared" si="66"/>
        <v>#N/A</v>
      </c>
      <c r="P317" s="2">
        <v>880647.21204580367</v>
      </c>
      <c r="Q317" s="21">
        <f t="shared" si="67"/>
        <v>450000</v>
      </c>
      <c r="R317" s="2">
        <f t="shared" si="62"/>
        <v>128246735.91986069</v>
      </c>
      <c r="S317" s="2">
        <f t="shared" si="54"/>
        <v>426582.14285714924</v>
      </c>
      <c r="T317" s="2">
        <f t="shared" si="55"/>
        <v>23417.857142857276</v>
      </c>
      <c r="U317" s="2">
        <f t="shared" si="56"/>
        <v>450000</v>
      </c>
      <c r="V317" s="2">
        <f t="shared" si="33"/>
        <v>86138772.049178839</v>
      </c>
      <c r="W317" s="2">
        <f t="shared" si="57"/>
        <v>426582.14285714924</v>
      </c>
      <c r="X317" s="2">
        <f t="shared" si="47"/>
        <v>23417.857142850757</v>
      </c>
      <c r="Y317" s="2">
        <f t="shared" si="58"/>
        <v>42107963.870681897</v>
      </c>
      <c r="Z317" s="2" t="str">
        <f t="shared" si="48"/>
        <v>MEEP</v>
      </c>
      <c r="AA317" s="2">
        <f>IF(Z317="HERE",Y317,AA316+Graph!$G$1*1000)</f>
        <v>85731999.584967822</v>
      </c>
      <c r="AB317" s="2">
        <f t="shared" si="59"/>
        <v>420000</v>
      </c>
      <c r="AC317" s="2">
        <f t="shared" si="60"/>
        <v>38788154.192035764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x14ac:dyDescent="0.25">
      <c r="A318" s="1">
        <v>44494</v>
      </c>
      <c r="B318" s="2">
        <f t="shared" si="45"/>
        <v>241</v>
      </c>
      <c r="C318" s="7"/>
      <c r="D318" s="2" t="e">
        <f t="shared" si="51"/>
        <v>#N/A</v>
      </c>
      <c r="E318" s="2" t="e">
        <f t="shared" si="63"/>
        <v>#N/A</v>
      </c>
      <c r="F318" s="2">
        <v>794679.26819312572</v>
      </c>
      <c r="G318" s="2">
        <f t="shared" si="64"/>
        <v>426582.14285714284</v>
      </c>
      <c r="H318" s="2">
        <f t="shared" si="61"/>
        <v>122398254.19203652</v>
      </c>
      <c r="I318" s="7"/>
      <c r="J318" s="2" t="e">
        <f t="shared" si="52"/>
        <v>#N/A</v>
      </c>
      <c r="K318" s="2" t="e">
        <f t="shared" si="65"/>
        <v>#N/A</v>
      </c>
      <c r="L318" s="2">
        <f t="array" ref="L318">IF(COUNT($C319)=0,IF(COUNT($C318)=1,I318,SUM(L317+LOOKUP(2,1/(ISNUMBER($K$1:$K$194)),$K$1:$K$194))),I318)</f>
        <v>6412513.5714285914</v>
      </c>
      <c r="M318" s="8" t="e">
        <f t="shared" si="28"/>
        <v>#N/A</v>
      </c>
      <c r="N318" s="21" t="e">
        <f t="shared" si="53"/>
        <v>#N/A</v>
      </c>
      <c r="O318" s="2" t="e">
        <f t="shared" si="66"/>
        <v>#N/A</v>
      </c>
      <c r="P318" s="2">
        <v>882562.10579891503</v>
      </c>
      <c r="Q318" s="21">
        <f t="shared" si="67"/>
        <v>450000</v>
      </c>
      <c r="R318" s="2">
        <f t="shared" si="62"/>
        <v>128696735.91986069</v>
      </c>
      <c r="S318" s="2">
        <f t="shared" si="54"/>
        <v>426582.14285714924</v>
      </c>
      <c r="T318" s="2">
        <f t="shared" si="55"/>
        <v>23417.857142857276</v>
      </c>
      <c r="U318" s="2">
        <f t="shared" si="56"/>
        <v>450000</v>
      </c>
      <c r="V318" s="2">
        <f t="shared" si="33"/>
        <v>86565354.192035988</v>
      </c>
      <c r="W318" s="2">
        <f t="shared" si="57"/>
        <v>426582.14285714924</v>
      </c>
      <c r="X318" s="2">
        <f t="shared" si="47"/>
        <v>23417.857142850757</v>
      </c>
      <c r="Y318" s="2">
        <f t="shared" si="58"/>
        <v>42131381.727824748</v>
      </c>
      <c r="Z318" s="2" t="str">
        <f t="shared" si="48"/>
        <v>MEEP</v>
      </c>
      <c r="AA318" s="2">
        <f>IF(Z318="HERE",Y318,AA317+Graph!$G$1*1000)</f>
        <v>86151999.584967822</v>
      </c>
      <c r="AB318" s="2">
        <f t="shared" si="59"/>
        <v>420000</v>
      </c>
      <c r="AC318" s="2">
        <f t="shared" si="60"/>
        <v>38788154.192035764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x14ac:dyDescent="0.25">
      <c r="A319" s="1">
        <v>44495</v>
      </c>
      <c r="B319" s="2">
        <f t="shared" si="45"/>
        <v>242</v>
      </c>
      <c r="C319" s="7"/>
      <c r="D319" s="2" t="e">
        <f t="shared" si="51"/>
        <v>#N/A</v>
      </c>
      <c r="E319" s="2" t="e">
        <f t="shared" si="63"/>
        <v>#N/A</v>
      </c>
      <c r="F319" s="2">
        <v>796280.49009457231</v>
      </c>
      <c r="G319" s="2">
        <f t="shared" si="64"/>
        <v>426582.14285714284</v>
      </c>
      <c r="H319" s="2">
        <f t="shared" si="61"/>
        <v>122824836.33489367</v>
      </c>
      <c r="I319" s="7"/>
      <c r="J319" s="2" t="e">
        <f t="shared" si="52"/>
        <v>#N/A</v>
      </c>
      <c r="K319" s="2" t="e">
        <f t="shared" si="65"/>
        <v>#N/A</v>
      </c>
      <c r="L319" s="2">
        <f t="array" ref="L319">IF(COUNT($C320)=0,IF(COUNT($C319)=1,I319,SUM(L318+LOOKUP(2,1/(ISNUMBER($K$1:$K$194)),$K$1:$K$194))),I319)</f>
        <v>6435931.4285714487</v>
      </c>
      <c r="M319" s="8" t="e">
        <f t="shared" ref="M319:M385" si="69">IF(COUNT(I319)=1, SUM(C319+I319),#N/A)</f>
        <v>#N/A</v>
      </c>
      <c r="N319" s="21" t="e">
        <f t="shared" si="53"/>
        <v>#N/A</v>
      </c>
      <c r="O319" s="2" t="e">
        <f t="shared" si="66"/>
        <v>#N/A</v>
      </c>
      <c r="P319" s="2">
        <v>884476.99955202639</v>
      </c>
      <c r="Q319" s="21">
        <f t="shared" si="67"/>
        <v>450000</v>
      </c>
      <c r="R319" s="2">
        <f t="shared" si="62"/>
        <v>129146735.91986069</v>
      </c>
      <c r="S319" s="2">
        <f t="shared" si="54"/>
        <v>426582.14285714924</v>
      </c>
      <c r="T319" s="2">
        <f t="shared" si="55"/>
        <v>23417.857142857276</v>
      </c>
      <c r="U319" s="2">
        <f t="shared" si="56"/>
        <v>450000</v>
      </c>
      <c r="V319" s="2">
        <f t="shared" si="33"/>
        <v>86991936.334893137</v>
      </c>
      <c r="W319" s="2">
        <f t="shared" si="57"/>
        <v>426582.14285714924</v>
      </c>
      <c r="X319" s="2">
        <f t="shared" si="47"/>
        <v>23417.857142850757</v>
      </c>
      <c r="Y319" s="2">
        <f t="shared" si="58"/>
        <v>42154799.584967598</v>
      </c>
      <c r="Z319" s="2" t="str">
        <f t="shared" si="48"/>
        <v>MEEP</v>
      </c>
      <c r="AA319" s="2">
        <f>IF(Z319="HERE",Y319,AA318+Graph!$G$1*1000)</f>
        <v>86571999.584967822</v>
      </c>
      <c r="AB319" s="2">
        <f t="shared" si="59"/>
        <v>420000</v>
      </c>
      <c r="AC319" s="2">
        <f t="shared" si="60"/>
        <v>38788154.192035764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x14ac:dyDescent="0.25">
      <c r="A320" s="1">
        <v>44496</v>
      </c>
      <c r="B320" s="2">
        <f t="shared" si="45"/>
        <v>243</v>
      </c>
      <c r="C320" s="7"/>
      <c r="D320" s="2" t="e">
        <f t="shared" si="51"/>
        <v>#N/A</v>
      </c>
      <c r="E320" s="2" t="e">
        <f t="shared" si="63"/>
        <v>#N/A</v>
      </c>
      <c r="F320" s="2">
        <v>797881.71199601889</v>
      </c>
      <c r="G320" s="2">
        <f t="shared" si="64"/>
        <v>426582.14285714284</v>
      </c>
      <c r="H320" s="2">
        <f t="shared" si="61"/>
        <v>123251418.47775082</v>
      </c>
      <c r="I320" s="7"/>
      <c r="J320" s="2" t="e">
        <f t="shared" si="52"/>
        <v>#N/A</v>
      </c>
      <c r="K320" s="2" t="e">
        <f t="shared" si="65"/>
        <v>#N/A</v>
      </c>
      <c r="L320" s="2">
        <f t="array" ref="L320">IF(COUNT($C321)=0,IF(COUNT($C320)=1,I320,SUM(L319+LOOKUP(2,1/(ISNUMBER($K$1:$K$194)),$K$1:$K$194))),I320)</f>
        <v>6459349.2857143059</v>
      </c>
      <c r="M320" s="8" t="e">
        <f t="shared" si="69"/>
        <v>#N/A</v>
      </c>
      <c r="N320" s="21" t="e">
        <f t="shared" si="53"/>
        <v>#N/A</v>
      </c>
      <c r="O320" s="2" t="e">
        <f t="shared" si="66"/>
        <v>#N/A</v>
      </c>
      <c r="P320" s="2">
        <v>886391.89330513775</v>
      </c>
      <c r="Q320" s="21">
        <f t="shared" si="67"/>
        <v>450000</v>
      </c>
      <c r="R320" s="2">
        <f t="shared" si="62"/>
        <v>129596735.91986069</v>
      </c>
      <c r="S320" s="2">
        <f t="shared" si="54"/>
        <v>426582.14285714924</v>
      </c>
      <c r="T320" s="2">
        <f t="shared" si="55"/>
        <v>23417.857142857276</v>
      </c>
      <c r="U320" s="2">
        <f t="shared" si="56"/>
        <v>450000</v>
      </c>
      <c r="V320" s="2">
        <f t="shared" si="33"/>
        <v>87418518.477750286</v>
      </c>
      <c r="W320" s="2">
        <f t="shared" si="57"/>
        <v>426582.14285714924</v>
      </c>
      <c r="X320" s="2">
        <f t="shared" si="47"/>
        <v>23417.857142850757</v>
      </c>
      <c r="Y320" s="2">
        <f t="shared" si="58"/>
        <v>42178217.442110449</v>
      </c>
      <c r="Z320" s="2" t="str">
        <f t="shared" si="48"/>
        <v>MEEP</v>
      </c>
      <c r="AA320" s="2">
        <f>IF(Z320="HERE",Y320,AA319+Graph!$G$1*1000)</f>
        <v>86991999.584967822</v>
      </c>
      <c r="AB320" s="2">
        <f t="shared" si="59"/>
        <v>420000</v>
      </c>
      <c r="AC320" s="2">
        <f t="shared" si="60"/>
        <v>38788154.192035764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x14ac:dyDescent="0.25">
      <c r="A321" s="1">
        <v>44497</v>
      </c>
      <c r="B321" s="2">
        <f t="shared" si="45"/>
        <v>244</v>
      </c>
      <c r="C321" s="7"/>
      <c r="D321" s="2" t="e">
        <f t="shared" si="51"/>
        <v>#N/A</v>
      </c>
      <c r="E321" s="2" t="e">
        <f t="shared" si="63"/>
        <v>#N/A</v>
      </c>
      <c r="F321" s="2">
        <v>799482.93389745057</v>
      </c>
      <c r="G321" s="2">
        <f t="shared" si="64"/>
        <v>426582.14285714284</v>
      </c>
      <c r="H321" s="2">
        <f t="shared" si="61"/>
        <v>123678000.62060797</v>
      </c>
      <c r="I321" s="7"/>
      <c r="J321" s="2" t="e">
        <f t="shared" si="52"/>
        <v>#N/A</v>
      </c>
      <c r="K321" s="2" t="e">
        <f t="shared" si="65"/>
        <v>#N/A</v>
      </c>
      <c r="L321" s="2">
        <f t="array" ref="L321">IF(COUNT($C322)=0,IF(COUNT($C321)=1,I321,SUM(L320+LOOKUP(2,1/(ISNUMBER($K$1:$K$194)),$K$1:$K$194))),I321)</f>
        <v>6482767.1428571632</v>
      </c>
      <c r="M321" s="8" t="e">
        <f t="shared" si="69"/>
        <v>#N/A</v>
      </c>
      <c r="N321" s="21" t="e">
        <f t="shared" si="53"/>
        <v>#N/A</v>
      </c>
      <c r="O321" s="2" t="e">
        <f t="shared" si="66"/>
        <v>#N/A</v>
      </c>
      <c r="P321" s="2">
        <v>888306.78705824912</v>
      </c>
      <c r="Q321" s="21">
        <f t="shared" si="67"/>
        <v>450000</v>
      </c>
      <c r="R321" s="2">
        <f t="shared" si="62"/>
        <v>130046735.91986069</v>
      </c>
      <c r="S321" s="2">
        <f t="shared" si="54"/>
        <v>426582.14285714924</v>
      </c>
      <c r="T321" s="2">
        <f t="shared" si="55"/>
        <v>23417.857142857276</v>
      </c>
      <c r="U321" s="2">
        <f t="shared" si="56"/>
        <v>450000</v>
      </c>
      <c r="V321" s="2">
        <f t="shared" si="33"/>
        <v>87845100.620607436</v>
      </c>
      <c r="W321" s="2">
        <f t="shared" si="57"/>
        <v>426582.14285714924</v>
      </c>
      <c r="X321" s="2">
        <f t="shared" si="47"/>
        <v>23417.857142850757</v>
      </c>
      <c r="Y321" s="2">
        <f t="shared" si="58"/>
        <v>42201635.2992533</v>
      </c>
      <c r="Z321" s="2" t="str">
        <f t="shared" si="48"/>
        <v>MEEP</v>
      </c>
      <c r="AA321" s="2">
        <f>IF(Z321="HERE",Y321,AA320+Graph!$G$1*1000)</f>
        <v>87411999.584967822</v>
      </c>
      <c r="AB321" s="2">
        <f t="shared" si="59"/>
        <v>420000</v>
      </c>
      <c r="AC321" s="2">
        <f t="shared" si="60"/>
        <v>38788154.192035764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x14ac:dyDescent="0.25">
      <c r="A322" s="1">
        <v>44498</v>
      </c>
      <c r="B322" s="2">
        <f t="shared" si="45"/>
        <v>245</v>
      </c>
      <c r="C322" s="7"/>
      <c r="D322" s="2" t="e">
        <f t="shared" si="51"/>
        <v>#N/A</v>
      </c>
      <c r="E322" s="2" t="e">
        <f t="shared" si="63"/>
        <v>#N/A</v>
      </c>
      <c r="F322" s="2">
        <v>801084.15579889715</v>
      </c>
      <c r="G322" s="2">
        <f t="shared" si="64"/>
        <v>426582.14285714284</v>
      </c>
      <c r="H322" s="2">
        <f t="shared" si="61"/>
        <v>124104582.76346512</v>
      </c>
      <c r="I322" s="7"/>
      <c r="J322" s="2" t="e">
        <f t="shared" si="52"/>
        <v>#N/A</v>
      </c>
      <c r="K322" s="2" t="e">
        <f t="shared" si="65"/>
        <v>#N/A</v>
      </c>
      <c r="L322" s="2">
        <f t="array" ref="L322">IF(COUNT($C323)=0,IF(COUNT($C322)=1,I322,SUM(L321+LOOKUP(2,1/(ISNUMBER($K$1:$K$194)),$K$1:$K$194))),I322)</f>
        <v>6506185.0000000205</v>
      </c>
      <c r="M322" s="8" t="e">
        <f t="shared" si="69"/>
        <v>#N/A</v>
      </c>
      <c r="N322" s="21" t="e">
        <f t="shared" si="53"/>
        <v>#N/A</v>
      </c>
      <c r="O322" s="2" t="e">
        <f t="shared" si="66"/>
        <v>#N/A</v>
      </c>
      <c r="P322" s="2">
        <v>890221.68081136048</v>
      </c>
      <c r="Q322" s="21">
        <f t="shared" si="67"/>
        <v>450000</v>
      </c>
      <c r="R322" s="2">
        <f t="shared" si="62"/>
        <v>130496735.91986069</v>
      </c>
      <c r="S322" s="2">
        <f t="shared" si="54"/>
        <v>426582.14285714924</v>
      </c>
      <c r="T322" s="2">
        <f t="shared" si="55"/>
        <v>23417.857142857276</v>
      </c>
      <c r="U322" s="2">
        <f t="shared" si="56"/>
        <v>450000</v>
      </c>
      <c r="V322" s="2">
        <f t="shared" si="33"/>
        <v>88271682.763464585</v>
      </c>
      <c r="W322" s="2">
        <f t="shared" si="57"/>
        <v>426582.14285714924</v>
      </c>
      <c r="X322" s="2">
        <f t="shared" si="47"/>
        <v>23417.857142850757</v>
      </c>
      <c r="Y322" s="2">
        <f t="shared" si="58"/>
        <v>42225053.156396151</v>
      </c>
      <c r="Z322" s="2" t="str">
        <f t="shared" si="48"/>
        <v>MEEP</v>
      </c>
      <c r="AA322" s="2">
        <f>IF(Z322="HERE",Y322,AA321+Graph!$G$1*1000)</f>
        <v>87831999.584967822</v>
      </c>
      <c r="AB322" s="2">
        <f t="shared" si="59"/>
        <v>420000</v>
      </c>
      <c r="AC322" s="2">
        <f t="shared" si="60"/>
        <v>38788154.192035764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x14ac:dyDescent="0.25">
      <c r="A323" s="1">
        <v>44499</v>
      </c>
      <c r="B323" s="2">
        <f t="shared" si="45"/>
        <v>246</v>
      </c>
      <c r="C323" s="7"/>
      <c r="D323" s="2" t="e">
        <f t="shared" si="51"/>
        <v>#N/A</v>
      </c>
      <c r="E323" s="2" t="e">
        <f t="shared" si="63"/>
        <v>#N/A</v>
      </c>
      <c r="F323" s="2">
        <v>802685.37770034373</v>
      </c>
      <c r="G323" s="2">
        <f t="shared" si="64"/>
        <v>426582.14285714284</v>
      </c>
      <c r="H323" s="2">
        <f t="shared" si="61"/>
        <v>124531164.90632227</v>
      </c>
      <c r="I323" s="7"/>
      <c r="J323" s="2" t="e">
        <f t="shared" si="52"/>
        <v>#N/A</v>
      </c>
      <c r="K323" s="2" t="e">
        <f t="shared" si="65"/>
        <v>#N/A</v>
      </c>
      <c r="L323" s="2">
        <f t="array" ref="L323">IF(COUNT($C324)=0,IF(COUNT($C323)=1,I323,SUM(L322+LOOKUP(2,1/(ISNUMBER($K$1:$K$194)),$K$1:$K$194))),I323)</f>
        <v>6529602.8571428778</v>
      </c>
      <c r="M323" s="8" t="e">
        <f t="shared" si="69"/>
        <v>#N/A</v>
      </c>
      <c r="N323" s="21" t="e">
        <f t="shared" si="53"/>
        <v>#N/A</v>
      </c>
      <c r="O323" s="2" t="e">
        <f t="shared" si="66"/>
        <v>#N/A</v>
      </c>
      <c r="P323" s="2">
        <v>892136.57456447184</v>
      </c>
      <c r="Q323" s="21">
        <f t="shared" si="67"/>
        <v>450000</v>
      </c>
      <c r="R323" s="2">
        <f t="shared" si="62"/>
        <v>130946735.91986069</v>
      </c>
      <c r="S323" s="2">
        <f t="shared" si="54"/>
        <v>426582.14285714924</v>
      </c>
      <c r="T323" s="2">
        <f t="shared" si="55"/>
        <v>23417.857142857276</v>
      </c>
      <c r="U323" s="2">
        <f t="shared" si="56"/>
        <v>450000</v>
      </c>
      <c r="V323" s="2">
        <f t="shared" si="33"/>
        <v>88698264.906321734</v>
      </c>
      <c r="W323" s="2">
        <f t="shared" si="57"/>
        <v>426582.14285714924</v>
      </c>
      <c r="X323" s="2">
        <f t="shared" si="47"/>
        <v>23417.857142850757</v>
      </c>
      <c r="Y323" s="2">
        <f t="shared" si="58"/>
        <v>42248471.013539001</v>
      </c>
      <c r="Z323" s="2" t="str">
        <f t="shared" si="48"/>
        <v>MEEP</v>
      </c>
      <c r="AA323" s="2">
        <f>IF(Z323="HERE",Y323,AA322+Graph!$G$1*1000)</f>
        <v>88251999.584967822</v>
      </c>
      <c r="AB323" s="2">
        <f t="shared" si="59"/>
        <v>420000</v>
      </c>
      <c r="AC323" s="2">
        <f t="shared" si="60"/>
        <v>38788154.192035764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x14ac:dyDescent="0.25">
      <c r="A324" s="1">
        <v>44500</v>
      </c>
      <c r="B324" s="2">
        <f t="shared" si="45"/>
        <v>247</v>
      </c>
      <c r="C324" s="7"/>
      <c r="D324" s="2" t="e">
        <f t="shared" si="51"/>
        <v>#N/A</v>
      </c>
      <c r="E324" s="2" t="e">
        <f t="shared" si="63"/>
        <v>#N/A</v>
      </c>
      <c r="F324" s="2">
        <v>804286.59960179031</v>
      </c>
      <c r="G324" s="2">
        <f t="shared" si="64"/>
        <v>426582.14285714284</v>
      </c>
      <c r="H324" s="2">
        <f t="shared" si="61"/>
        <v>124957747.04917942</v>
      </c>
      <c r="I324" s="7"/>
      <c r="J324" s="2" t="e">
        <f t="shared" si="52"/>
        <v>#N/A</v>
      </c>
      <c r="K324" s="2" t="e">
        <f t="shared" si="65"/>
        <v>#N/A</v>
      </c>
      <c r="L324" s="2">
        <f t="array" ref="L324">IF(COUNT($C325)=0,IF(COUNT($C324)=1,I324,SUM(L323+LOOKUP(2,1/(ISNUMBER($K$1:$K$194)),$K$1:$K$194))),I324)</f>
        <v>6553020.714285735</v>
      </c>
      <c r="M324" s="8" t="e">
        <f t="shared" si="69"/>
        <v>#N/A</v>
      </c>
      <c r="N324" s="21" t="e">
        <f t="shared" si="53"/>
        <v>#N/A</v>
      </c>
      <c r="O324" s="2" t="e">
        <f t="shared" si="66"/>
        <v>#N/A</v>
      </c>
      <c r="P324" s="2">
        <v>894051.4683175832</v>
      </c>
      <c r="Q324" s="21">
        <f t="shared" si="67"/>
        <v>450000</v>
      </c>
      <c r="R324" s="2">
        <f t="shared" si="62"/>
        <v>131396735.91986069</v>
      </c>
      <c r="S324" s="2">
        <f t="shared" si="54"/>
        <v>426582.14285714924</v>
      </c>
      <c r="T324" s="2">
        <f t="shared" si="55"/>
        <v>23417.857142857276</v>
      </c>
      <c r="U324" s="2">
        <f t="shared" si="56"/>
        <v>450000</v>
      </c>
      <c r="V324" s="2">
        <f t="shared" si="33"/>
        <v>89124847.049178883</v>
      </c>
      <c r="W324" s="2">
        <f t="shared" si="57"/>
        <v>426582.14285714924</v>
      </c>
      <c r="X324" s="2">
        <f t="shared" si="47"/>
        <v>23417.857142850757</v>
      </c>
      <c r="Y324" s="2">
        <f t="shared" si="58"/>
        <v>42271888.870681852</v>
      </c>
      <c r="Z324" s="2" t="str">
        <f t="shared" si="48"/>
        <v>MEEP</v>
      </c>
      <c r="AA324" s="2">
        <f>IF(Z324="HERE",Y324,AA323+Graph!$G$1*1000)</f>
        <v>88671999.584967822</v>
      </c>
      <c r="AB324" s="2">
        <f t="shared" si="59"/>
        <v>420000</v>
      </c>
      <c r="AC324" s="2">
        <f t="shared" si="60"/>
        <v>38788154.192035764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x14ac:dyDescent="0.25">
      <c r="A325" s="1">
        <v>44501</v>
      </c>
      <c r="B325" s="2">
        <f t="shared" si="45"/>
        <v>248</v>
      </c>
      <c r="C325" s="7"/>
      <c r="D325" s="2" t="e">
        <f t="shared" si="51"/>
        <v>#N/A</v>
      </c>
      <c r="E325" s="2" t="e">
        <f t="shared" si="63"/>
        <v>#N/A</v>
      </c>
      <c r="F325" s="2">
        <v>805887.82150323689</v>
      </c>
      <c r="G325" s="2">
        <f t="shared" si="64"/>
        <v>426582.14285714284</v>
      </c>
      <c r="H325" s="2">
        <f t="shared" si="61"/>
        <v>125384329.19203657</v>
      </c>
      <c r="I325" s="7"/>
      <c r="J325" s="2" t="e">
        <f t="shared" si="52"/>
        <v>#N/A</v>
      </c>
      <c r="K325" s="2" t="e">
        <f t="shared" si="65"/>
        <v>#N/A</v>
      </c>
      <c r="L325" s="2">
        <f t="array" ref="L325">IF(COUNT($C326)=0,IF(COUNT($C325)=1,I325,SUM(L324+LOOKUP(2,1/(ISNUMBER($K$1:$K$194)),$K$1:$K$194))),I325)</f>
        <v>6576438.5714285923</v>
      </c>
      <c r="M325" s="8" t="e">
        <f t="shared" si="69"/>
        <v>#N/A</v>
      </c>
      <c r="N325" s="21" t="e">
        <f t="shared" si="53"/>
        <v>#N/A</v>
      </c>
      <c r="O325" s="2" t="e">
        <f t="shared" si="66"/>
        <v>#N/A</v>
      </c>
      <c r="P325" s="2">
        <v>895966.36207069457</v>
      </c>
      <c r="Q325" s="21">
        <f t="shared" si="67"/>
        <v>450000</v>
      </c>
      <c r="R325" s="2">
        <f t="shared" si="62"/>
        <v>131846735.91986069</v>
      </c>
      <c r="S325" s="2">
        <f t="shared" si="54"/>
        <v>426582.14285714924</v>
      </c>
      <c r="T325" s="2">
        <f t="shared" si="55"/>
        <v>23417.857142857276</v>
      </c>
      <c r="U325" s="2">
        <f t="shared" si="56"/>
        <v>450000</v>
      </c>
      <c r="V325" s="2">
        <f t="shared" si="33"/>
        <v>89551429.192036033</v>
      </c>
      <c r="W325" s="2">
        <f t="shared" si="57"/>
        <v>426582.14285714924</v>
      </c>
      <c r="X325" s="2">
        <f t="shared" si="47"/>
        <v>23417.857142850757</v>
      </c>
      <c r="Y325" s="2">
        <f t="shared" si="58"/>
        <v>42295306.727824703</v>
      </c>
      <c r="Z325" s="2" t="str">
        <f t="shared" si="48"/>
        <v>MEEP</v>
      </c>
      <c r="AA325" s="2">
        <f>IF(Z325="HERE",Y325,AA324+Graph!$G$1*1000)</f>
        <v>89091999.584967822</v>
      </c>
      <c r="AB325" s="2">
        <f t="shared" si="59"/>
        <v>420000</v>
      </c>
      <c r="AC325" s="2">
        <f t="shared" si="60"/>
        <v>38788154.192035764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x14ac:dyDescent="0.25">
      <c r="A326" s="1">
        <v>44502</v>
      </c>
      <c r="B326" s="2">
        <f t="shared" si="45"/>
        <v>249</v>
      </c>
      <c r="C326" s="7"/>
      <c r="D326" s="2" t="e">
        <f t="shared" si="51"/>
        <v>#N/A</v>
      </c>
      <c r="E326" s="2" t="e">
        <f t="shared" si="63"/>
        <v>#N/A</v>
      </c>
      <c r="F326" s="2">
        <v>807489.04340466857</v>
      </c>
      <c r="G326" s="2">
        <f t="shared" si="64"/>
        <v>426582.14285714284</v>
      </c>
      <c r="H326" s="2">
        <f t="shared" si="61"/>
        <v>125810911.33489372</v>
      </c>
      <c r="I326" s="7"/>
      <c r="J326" s="2" t="e">
        <f t="shared" si="52"/>
        <v>#N/A</v>
      </c>
      <c r="K326" s="2" t="e">
        <f t="shared" si="65"/>
        <v>#N/A</v>
      </c>
      <c r="L326" s="2">
        <f t="array" ref="L326">IF(COUNT($C327)=0,IF(COUNT($C326)=1,I326,SUM(L325+LOOKUP(2,1/(ISNUMBER($K$1:$K$194)),$K$1:$K$194))),I326)</f>
        <v>6599856.4285714496</v>
      </c>
      <c r="M326" s="8" t="e">
        <f t="shared" si="69"/>
        <v>#N/A</v>
      </c>
      <c r="N326" s="21" t="e">
        <f t="shared" si="53"/>
        <v>#N/A</v>
      </c>
      <c r="O326" s="2" t="e">
        <f t="shared" si="66"/>
        <v>#N/A</v>
      </c>
      <c r="P326" s="2">
        <v>897881.25582380593</v>
      </c>
      <c r="Q326" s="21">
        <f t="shared" si="67"/>
        <v>450000</v>
      </c>
      <c r="R326" s="2">
        <f t="shared" si="62"/>
        <v>132296735.91986069</v>
      </c>
      <c r="S326" s="2">
        <f t="shared" si="54"/>
        <v>426582.14285714924</v>
      </c>
      <c r="T326" s="2">
        <f t="shared" si="55"/>
        <v>23417.857142857276</v>
      </c>
      <c r="U326" s="2">
        <f t="shared" si="56"/>
        <v>450000</v>
      </c>
      <c r="V326" s="2">
        <f t="shared" si="33"/>
        <v>89978011.334893182</v>
      </c>
      <c r="W326" s="2">
        <f t="shared" si="57"/>
        <v>426582.14285714924</v>
      </c>
      <c r="X326" s="2">
        <f t="shared" si="47"/>
        <v>23417.857142850757</v>
      </c>
      <c r="Y326" s="2">
        <f t="shared" si="58"/>
        <v>42318724.584967554</v>
      </c>
      <c r="Z326" s="2" t="str">
        <f t="shared" si="48"/>
        <v>MEEP</v>
      </c>
      <c r="AA326" s="2">
        <f>IF(Z326="HERE",Y326,AA325+Graph!$G$1*1000)</f>
        <v>89511999.584967822</v>
      </c>
      <c r="AB326" s="2">
        <f t="shared" si="59"/>
        <v>420000</v>
      </c>
      <c r="AC326" s="2">
        <f t="shared" si="60"/>
        <v>38788154.192035764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x14ac:dyDescent="0.25">
      <c r="A327" s="1">
        <v>44503</v>
      </c>
      <c r="B327" s="2">
        <f t="shared" si="45"/>
        <v>250</v>
      </c>
      <c r="C327" s="7"/>
      <c r="D327" s="2" t="e">
        <f t="shared" si="51"/>
        <v>#N/A</v>
      </c>
      <c r="E327" s="2" t="e">
        <f t="shared" si="63"/>
        <v>#N/A</v>
      </c>
      <c r="F327" s="2">
        <v>809090.26530611515</v>
      </c>
      <c r="G327" s="2">
        <f t="shared" si="64"/>
        <v>426582.14285714284</v>
      </c>
      <c r="H327" s="2">
        <f t="shared" si="61"/>
        <v>126237493.47775087</v>
      </c>
      <c r="I327" s="7"/>
      <c r="J327" s="2" t="e">
        <f t="shared" si="52"/>
        <v>#N/A</v>
      </c>
      <c r="K327" s="2" t="e">
        <f t="shared" si="65"/>
        <v>#N/A</v>
      </c>
      <c r="L327" s="2">
        <f t="array" ref="L327">IF(COUNT($C328)=0,IF(COUNT($C327)=1,I327,SUM(L326+LOOKUP(2,1/(ISNUMBER($K$1:$K$194)),$K$1:$K$194))),I327)</f>
        <v>6623274.2857143069</v>
      </c>
      <c r="M327" s="8" t="e">
        <f t="shared" si="69"/>
        <v>#N/A</v>
      </c>
      <c r="N327" s="21" t="e">
        <f t="shared" si="53"/>
        <v>#N/A</v>
      </c>
      <c r="O327" s="2" t="e">
        <f t="shared" si="66"/>
        <v>#N/A</v>
      </c>
      <c r="P327" s="2">
        <v>899796.14957691729</v>
      </c>
      <c r="Q327" s="21">
        <f t="shared" si="67"/>
        <v>450000</v>
      </c>
      <c r="R327" s="2">
        <f t="shared" si="62"/>
        <v>132746735.91986069</v>
      </c>
      <c r="S327" s="2">
        <f t="shared" si="54"/>
        <v>426582.14285714924</v>
      </c>
      <c r="T327" s="2">
        <f t="shared" si="55"/>
        <v>23417.857142857276</v>
      </c>
      <c r="U327" s="2">
        <f t="shared" si="56"/>
        <v>450000</v>
      </c>
      <c r="V327" s="2">
        <f t="shared" si="33"/>
        <v>90404593.477750331</v>
      </c>
      <c r="W327" s="2">
        <f t="shared" si="57"/>
        <v>426582.14285714924</v>
      </c>
      <c r="X327" s="2">
        <f t="shared" si="47"/>
        <v>23417.857142850757</v>
      </c>
      <c r="Y327" s="2">
        <f t="shared" si="58"/>
        <v>42342142.442110404</v>
      </c>
      <c r="Z327" s="2" t="str">
        <f t="shared" si="48"/>
        <v>MEEP</v>
      </c>
      <c r="AA327" s="2">
        <f>IF(Z327="HERE",Y327,AA326+Graph!$G$1*1000)</f>
        <v>89931999.584967822</v>
      </c>
      <c r="AB327" s="2">
        <f t="shared" si="59"/>
        <v>420000</v>
      </c>
      <c r="AC327" s="2">
        <f t="shared" si="60"/>
        <v>38788154.192035764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x14ac:dyDescent="0.25">
      <c r="A328" s="1">
        <v>44504</v>
      </c>
      <c r="B328" s="2">
        <f t="shared" si="45"/>
        <v>251</v>
      </c>
      <c r="C328" s="7"/>
      <c r="D328" s="2" t="e">
        <f t="shared" si="51"/>
        <v>#N/A</v>
      </c>
      <c r="E328" s="2" t="e">
        <f t="shared" si="63"/>
        <v>#N/A</v>
      </c>
      <c r="F328" s="2">
        <v>810691.48720756173</v>
      </c>
      <c r="G328" s="2">
        <f t="shared" si="64"/>
        <v>426582.14285714284</v>
      </c>
      <c r="H328" s="2">
        <f t="shared" si="61"/>
        <v>126664075.62060802</v>
      </c>
      <c r="I328" s="7"/>
      <c r="J328" s="2" t="e">
        <f t="shared" si="52"/>
        <v>#N/A</v>
      </c>
      <c r="K328" s="2" t="e">
        <f t="shared" si="65"/>
        <v>#N/A</v>
      </c>
      <c r="L328" s="2">
        <f t="array" ref="L328">IF(COUNT($C329)=0,IF(COUNT($C328)=1,I328,SUM(L327+LOOKUP(2,1/(ISNUMBER($K$1:$K$194)),$K$1:$K$194))),I328)</f>
        <v>6646692.1428571641</v>
      </c>
      <c r="M328" s="8" t="e">
        <f t="shared" si="69"/>
        <v>#N/A</v>
      </c>
      <c r="N328" s="21" t="e">
        <f t="shared" si="53"/>
        <v>#N/A</v>
      </c>
      <c r="O328" s="2" t="e">
        <f t="shared" si="66"/>
        <v>#N/A</v>
      </c>
      <c r="P328" s="2">
        <v>901711.04333001375</v>
      </c>
      <c r="Q328" s="21">
        <f t="shared" si="67"/>
        <v>450000</v>
      </c>
      <c r="R328" s="2">
        <f t="shared" si="62"/>
        <v>133196735.91986069</v>
      </c>
      <c r="S328" s="2">
        <f t="shared" si="54"/>
        <v>426582.14285714924</v>
      </c>
      <c r="T328" s="2">
        <f t="shared" si="55"/>
        <v>23417.857142857276</v>
      </c>
      <c r="U328" s="2">
        <f t="shared" si="56"/>
        <v>450000</v>
      </c>
      <c r="V328" s="2">
        <f t="shared" si="33"/>
        <v>90831175.62060748</v>
      </c>
      <c r="W328" s="2">
        <f t="shared" si="57"/>
        <v>426582.14285714924</v>
      </c>
      <c r="X328" s="2">
        <f t="shared" si="47"/>
        <v>23417.857142850757</v>
      </c>
      <c r="Y328" s="2">
        <f t="shared" si="58"/>
        <v>42365560.299253255</v>
      </c>
      <c r="Z328" s="2" t="str">
        <f t="shared" si="48"/>
        <v>MEEP</v>
      </c>
      <c r="AA328" s="2">
        <f>IF(Z328="HERE",Y328,AA327+Graph!$G$1*1000)</f>
        <v>90351999.584967822</v>
      </c>
      <c r="AB328" s="2">
        <f t="shared" si="59"/>
        <v>420000</v>
      </c>
      <c r="AC328" s="2">
        <f t="shared" si="60"/>
        <v>38788154.192035764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x14ac:dyDescent="0.25">
      <c r="A329" s="1">
        <v>44505</v>
      </c>
      <c r="B329" s="2">
        <f t="shared" si="45"/>
        <v>252</v>
      </c>
      <c r="C329" s="7"/>
      <c r="D329" s="2" t="e">
        <f t="shared" si="51"/>
        <v>#N/A</v>
      </c>
      <c r="E329" s="2" t="e">
        <f t="shared" si="63"/>
        <v>#N/A</v>
      </c>
      <c r="F329" s="2">
        <v>812292.70910900831</v>
      </c>
      <c r="G329" s="2">
        <f t="shared" si="64"/>
        <v>426582.14285714284</v>
      </c>
      <c r="H329" s="2">
        <f t="shared" si="61"/>
        <v>127090657.76346517</v>
      </c>
      <c r="I329" s="7"/>
      <c r="J329" s="2" t="e">
        <f t="shared" si="52"/>
        <v>#N/A</v>
      </c>
      <c r="K329" s="2" t="e">
        <f t="shared" si="65"/>
        <v>#N/A</v>
      </c>
      <c r="L329" s="2">
        <f t="array" ref="L329">IF(COUNT($C330)=0,IF(COUNT($C329)=1,I329,SUM(L328+LOOKUP(2,1/(ISNUMBER($K$1:$K$194)),$K$1:$K$194))),I329)</f>
        <v>6670110.0000000214</v>
      </c>
      <c r="M329" s="8" t="e">
        <f t="shared" si="69"/>
        <v>#N/A</v>
      </c>
      <c r="N329" s="21" t="e">
        <f t="shared" si="53"/>
        <v>#N/A</v>
      </c>
      <c r="O329" s="2" t="e">
        <f t="shared" si="66"/>
        <v>#N/A</v>
      </c>
      <c r="P329" s="2">
        <v>903625.93708312511</v>
      </c>
      <c r="Q329" s="21">
        <f t="shared" si="67"/>
        <v>450000</v>
      </c>
      <c r="R329" s="2">
        <f t="shared" si="62"/>
        <v>133646735.91986069</v>
      </c>
      <c r="S329" s="2">
        <f t="shared" si="54"/>
        <v>426582.14285714924</v>
      </c>
      <c r="T329" s="2">
        <f t="shared" si="55"/>
        <v>23417.857142857276</v>
      </c>
      <c r="U329" s="2">
        <f t="shared" si="56"/>
        <v>450000</v>
      </c>
      <c r="V329" s="2">
        <f t="shared" si="33"/>
        <v>91257757.76346463</v>
      </c>
      <c r="W329" s="2">
        <f t="shared" si="57"/>
        <v>426582.14285714924</v>
      </c>
      <c r="X329" s="2">
        <f t="shared" si="47"/>
        <v>23417.857142850757</v>
      </c>
      <c r="Y329" s="2">
        <f t="shared" si="58"/>
        <v>42388978.156396106</v>
      </c>
      <c r="Z329" s="2" t="str">
        <f t="shared" si="48"/>
        <v>MEEP</v>
      </c>
      <c r="AA329" s="2">
        <f>IF(Z329="HERE",Y329,AA328+Graph!$G$1*1000)</f>
        <v>90771999.584967822</v>
      </c>
      <c r="AB329" s="2">
        <f t="shared" si="59"/>
        <v>420000</v>
      </c>
      <c r="AC329" s="2">
        <f t="shared" si="60"/>
        <v>38788154.192035764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x14ac:dyDescent="0.25">
      <c r="A330" s="1">
        <v>44506</v>
      </c>
      <c r="B330" s="2">
        <f t="shared" si="45"/>
        <v>253</v>
      </c>
      <c r="C330" s="7"/>
      <c r="D330" s="2" t="e">
        <f t="shared" si="51"/>
        <v>#N/A</v>
      </c>
      <c r="E330" s="2" t="e">
        <f t="shared" si="63"/>
        <v>#N/A</v>
      </c>
      <c r="F330" s="2">
        <v>813893.93101045489</v>
      </c>
      <c r="G330" s="2">
        <f t="shared" si="64"/>
        <v>426582.14285714284</v>
      </c>
      <c r="H330" s="2">
        <f t="shared" si="61"/>
        <v>127517239.90632232</v>
      </c>
      <c r="I330" s="7"/>
      <c r="J330" s="2" t="e">
        <f t="shared" si="52"/>
        <v>#N/A</v>
      </c>
      <c r="K330" s="2" t="e">
        <f t="shared" si="65"/>
        <v>#N/A</v>
      </c>
      <c r="L330" s="2">
        <f t="array" ref="L330">IF(COUNT($C331)=0,IF(COUNT($C330)=1,I330,SUM(L329+LOOKUP(2,1/(ISNUMBER($K$1:$K$194)),$K$1:$K$194))),I330)</f>
        <v>6693527.8571428787</v>
      </c>
      <c r="M330" s="8" t="e">
        <f t="shared" si="69"/>
        <v>#N/A</v>
      </c>
      <c r="N330" s="21" t="e">
        <f t="shared" si="53"/>
        <v>#N/A</v>
      </c>
      <c r="O330" s="2" t="e">
        <f t="shared" si="66"/>
        <v>#N/A</v>
      </c>
      <c r="P330" s="2">
        <v>905540.83083623648</v>
      </c>
      <c r="Q330" s="21">
        <f t="shared" si="67"/>
        <v>450000</v>
      </c>
      <c r="R330" s="2">
        <f t="shared" si="62"/>
        <v>134096735.91986069</v>
      </c>
      <c r="S330" s="2">
        <f t="shared" si="54"/>
        <v>426582.14285714924</v>
      </c>
      <c r="T330" s="2">
        <f t="shared" si="55"/>
        <v>23417.857142857276</v>
      </c>
      <c r="U330" s="2">
        <f t="shared" si="56"/>
        <v>450000</v>
      </c>
      <c r="V330" s="2">
        <f t="shared" si="33"/>
        <v>91684339.906321779</v>
      </c>
      <c r="W330" s="2">
        <f t="shared" si="57"/>
        <v>426582.14285714924</v>
      </c>
      <c r="X330" s="2">
        <f t="shared" si="47"/>
        <v>23417.857142850757</v>
      </c>
      <c r="Y330" s="2">
        <f t="shared" si="58"/>
        <v>42412396.013538957</v>
      </c>
      <c r="Z330" s="2" t="str">
        <f t="shared" si="48"/>
        <v>MEEP</v>
      </c>
      <c r="AA330" s="2">
        <f>IF(Z330="HERE",Y330,AA329+Graph!$G$1*1000)</f>
        <v>91191999.584967822</v>
      </c>
      <c r="AB330" s="2">
        <f t="shared" si="59"/>
        <v>420000</v>
      </c>
      <c r="AC330" s="2">
        <f t="shared" si="60"/>
        <v>38788154.192035764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x14ac:dyDescent="0.25">
      <c r="A331" s="1">
        <v>44507</v>
      </c>
      <c r="B331" s="2">
        <f t="shared" si="45"/>
        <v>254</v>
      </c>
      <c r="C331" s="7"/>
      <c r="D331" s="2" t="e">
        <f t="shared" si="51"/>
        <v>#N/A</v>
      </c>
      <c r="E331" s="2" t="e">
        <f t="shared" si="63"/>
        <v>#N/A</v>
      </c>
      <c r="F331" s="2">
        <v>815495.15291188657</v>
      </c>
      <c r="G331" s="2">
        <f t="shared" si="64"/>
        <v>426582.14285714284</v>
      </c>
      <c r="H331" s="2">
        <f t="shared" si="61"/>
        <v>127943822.04917946</v>
      </c>
      <c r="I331" s="7"/>
      <c r="J331" s="2" t="e">
        <f t="shared" si="52"/>
        <v>#N/A</v>
      </c>
      <c r="K331" s="2" t="e">
        <f t="shared" si="65"/>
        <v>#N/A</v>
      </c>
      <c r="L331" s="2">
        <f t="array" ref="L331">IF(COUNT($C332)=0,IF(COUNT($C331)=1,I331,SUM(L330+LOOKUP(2,1/(ISNUMBER($K$1:$K$194)),$K$1:$K$194))),I331)</f>
        <v>6716945.714285736</v>
      </c>
      <c r="M331" s="8" t="e">
        <f t="shared" si="69"/>
        <v>#N/A</v>
      </c>
      <c r="N331" s="21" t="e">
        <f t="shared" si="53"/>
        <v>#N/A</v>
      </c>
      <c r="O331" s="2" t="e">
        <f t="shared" si="66"/>
        <v>#N/A</v>
      </c>
      <c r="P331" s="2">
        <v>907455.72458934784</v>
      </c>
      <c r="Q331" s="21">
        <f t="shared" si="67"/>
        <v>450000</v>
      </c>
      <c r="R331" s="2">
        <f t="shared" si="62"/>
        <v>134546735.91986069</v>
      </c>
      <c r="S331" s="2">
        <f t="shared" si="54"/>
        <v>426582.14285714924</v>
      </c>
      <c r="T331" s="2">
        <f t="shared" si="55"/>
        <v>23417.857142857276</v>
      </c>
      <c r="U331" s="2">
        <f t="shared" si="56"/>
        <v>450000</v>
      </c>
      <c r="V331" s="2">
        <f t="shared" si="33"/>
        <v>92110922.049178928</v>
      </c>
      <c r="W331" s="2">
        <f t="shared" si="57"/>
        <v>426582.14285714924</v>
      </c>
      <c r="X331" s="2">
        <f t="shared" si="47"/>
        <v>23417.857142850757</v>
      </c>
      <c r="Y331" s="2">
        <f t="shared" si="58"/>
        <v>42435813.870681807</v>
      </c>
      <c r="Z331" s="2" t="str">
        <f t="shared" si="48"/>
        <v>MEEP</v>
      </c>
      <c r="AA331" s="2">
        <f>IF(Z331="HERE",Y331,AA330+Graph!$G$1*1000)</f>
        <v>91611999.584967822</v>
      </c>
      <c r="AB331" s="2">
        <f t="shared" si="59"/>
        <v>420000</v>
      </c>
      <c r="AC331" s="2">
        <f t="shared" si="60"/>
        <v>38788154.192035764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x14ac:dyDescent="0.25">
      <c r="A332" s="1">
        <v>44508</v>
      </c>
      <c r="B332" s="2">
        <f t="shared" si="45"/>
        <v>255</v>
      </c>
      <c r="C332" s="7"/>
      <c r="D332" s="2" t="e">
        <f t="shared" si="51"/>
        <v>#N/A</v>
      </c>
      <c r="E332" s="2" t="e">
        <f t="shared" si="63"/>
        <v>#N/A</v>
      </c>
      <c r="F332" s="2">
        <v>817096.37481333315</v>
      </c>
      <c r="G332" s="2">
        <f t="shared" si="64"/>
        <v>426582.14285714284</v>
      </c>
      <c r="H332" s="2">
        <f t="shared" si="61"/>
        <v>128370404.19203661</v>
      </c>
      <c r="I332" s="7"/>
      <c r="J332" s="2" t="e">
        <f t="shared" si="52"/>
        <v>#N/A</v>
      </c>
      <c r="K332" s="2" t="e">
        <f t="shared" si="65"/>
        <v>#N/A</v>
      </c>
      <c r="L332" s="2">
        <f t="array" ref="L332">IF(COUNT($C333)=0,IF(COUNT($C332)=1,I332,SUM(L331+LOOKUP(2,1/(ISNUMBER($K$1:$K$194)),$K$1:$K$194))),I332)</f>
        <v>6740363.5714285932</v>
      </c>
      <c r="M332" s="8" t="e">
        <f t="shared" si="69"/>
        <v>#N/A</v>
      </c>
      <c r="N332" s="21" t="e">
        <f t="shared" si="53"/>
        <v>#N/A</v>
      </c>
      <c r="O332" s="2" t="e">
        <f t="shared" si="66"/>
        <v>#N/A</v>
      </c>
      <c r="P332" s="2">
        <v>909370.6183424592</v>
      </c>
      <c r="Q332" s="21">
        <f t="shared" si="67"/>
        <v>450000</v>
      </c>
      <c r="R332" s="2">
        <f t="shared" si="62"/>
        <v>134996735.91986069</v>
      </c>
      <c r="S332" s="2">
        <f t="shared" si="54"/>
        <v>426582.14285714924</v>
      </c>
      <c r="T332" s="2">
        <f t="shared" si="55"/>
        <v>23417.857142857276</v>
      </c>
      <c r="U332" s="2">
        <f t="shared" si="56"/>
        <v>450000</v>
      </c>
      <c r="V332" s="2">
        <f t="shared" si="33"/>
        <v>92537504.192036077</v>
      </c>
      <c r="W332" s="2">
        <f t="shared" si="57"/>
        <v>426582.14285714924</v>
      </c>
      <c r="X332" s="2">
        <f t="shared" si="47"/>
        <v>23417.857142850757</v>
      </c>
      <c r="Y332" s="2">
        <f t="shared" si="58"/>
        <v>42459231.727824658</v>
      </c>
      <c r="Z332" s="2" t="str">
        <f t="shared" si="48"/>
        <v>MEEP</v>
      </c>
      <c r="AA332" s="2">
        <f>IF(Z332="HERE",Y332,AA331+Graph!$G$1*1000)</f>
        <v>92031999.584967822</v>
      </c>
      <c r="AB332" s="2">
        <f t="shared" si="59"/>
        <v>420000</v>
      </c>
      <c r="AC332" s="2">
        <f t="shared" si="60"/>
        <v>38788154.192035764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x14ac:dyDescent="0.25">
      <c r="A333" s="1">
        <v>44509</v>
      </c>
      <c r="B333" s="2">
        <f t="shared" si="45"/>
        <v>256</v>
      </c>
      <c r="C333" s="7"/>
      <c r="D333" s="2" t="e">
        <f t="shared" si="51"/>
        <v>#N/A</v>
      </c>
      <c r="E333" s="2" t="e">
        <f t="shared" si="63"/>
        <v>#N/A</v>
      </c>
      <c r="F333" s="2">
        <v>818697.59671477973</v>
      </c>
      <c r="G333" s="2">
        <f t="shared" si="64"/>
        <v>426582.14285714284</v>
      </c>
      <c r="H333" s="2">
        <f t="shared" si="61"/>
        <v>128796986.33489376</v>
      </c>
      <c r="I333" s="7"/>
      <c r="J333" s="2" t="e">
        <f t="shared" si="52"/>
        <v>#N/A</v>
      </c>
      <c r="K333" s="2" t="e">
        <f t="shared" si="65"/>
        <v>#N/A</v>
      </c>
      <c r="L333" s="2">
        <f t="array" ref="L333">IF(COUNT($C334)=0,IF(COUNT($C333)=1,I333,SUM(L332+LOOKUP(2,1/(ISNUMBER($K$1:$K$194)),$K$1:$K$194))),I333)</f>
        <v>6763781.4285714505</v>
      </c>
      <c r="M333" s="8" t="e">
        <f t="shared" si="69"/>
        <v>#N/A</v>
      </c>
      <c r="N333" s="21" t="e">
        <f t="shared" si="53"/>
        <v>#N/A</v>
      </c>
      <c r="O333" s="2" t="e">
        <f t="shared" si="66"/>
        <v>#N/A</v>
      </c>
      <c r="P333" s="2">
        <v>911285.51209557056</v>
      </c>
      <c r="Q333" s="21">
        <f t="shared" si="67"/>
        <v>450000</v>
      </c>
      <c r="R333" s="2">
        <f t="shared" si="62"/>
        <v>135446735.91986069</v>
      </c>
      <c r="S333" s="2">
        <f t="shared" si="54"/>
        <v>426582.14285714924</v>
      </c>
      <c r="T333" s="2">
        <f t="shared" si="55"/>
        <v>23417.857142857276</v>
      </c>
      <c r="U333" s="2">
        <f t="shared" si="56"/>
        <v>450000</v>
      </c>
      <c r="V333" s="2">
        <f t="shared" si="33"/>
        <v>92964086.334893227</v>
      </c>
      <c r="W333" s="2">
        <f t="shared" si="57"/>
        <v>426582.14285714924</v>
      </c>
      <c r="X333" s="2">
        <f t="shared" si="47"/>
        <v>23417.857142850757</v>
      </c>
      <c r="Y333" s="2">
        <f t="shared" si="58"/>
        <v>42482649.584967509</v>
      </c>
      <c r="Z333" s="2" t="str">
        <f t="shared" si="48"/>
        <v>MEEP</v>
      </c>
      <c r="AA333" s="2">
        <f>IF(Z333="HERE",Y333,AA332+Graph!$G$1*1000)</f>
        <v>92451999.584967822</v>
      </c>
      <c r="AB333" s="2">
        <f t="shared" si="59"/>
        <v>420000</v>
      </c>
      <c r="AC333" s="2">
        <f t="shared" si="60"/>
        <v>38788154.192035764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x14ac:dyDescent="0.25">
      <c r="A334" s="1">
        <v>44510</v>
      </c>
      <c r="B334" s="2">
        <f t="shared" si="45"/>
        <v>257</v>
      </c>
      <c r="C334" s="7"/>
      <c r="D334" s="2" t="e">
        <f t="shared" si="51"/>
        <v>#N/A</v>
      </c>
      <c r="E334" s="2" t="e">
        <f t="shared" si="63"/>
        <v>#N/A</v>
      </c>
      <c r="F334" s="2">
        <v>820298.81861622632</v>
      </c>
      <c r="G334" s="2">
        <f t="shared" si="64"/>
        <v>426582.14285714284</v>
      </c>
      <c r="H334" s="2">
        <f t="shared" si="61"/>
        <v>129223568.47775091</v>
      </c>
      <c r="I334" s="7"/>
      <c r="J334" s="2" t="e">
        <f t="shared" si="52"/>
        <v>#N/A</v>
      </c>
      <c r="K334" s="2" t="e">
        <f t="shared" si="65"/>
        <v>#N/A</v>
      </c>
      <c r="L334" s="2">
        <f t="array" ref="L334">IF(COUNT($C335)=0,IF(COUNT($C334)=1,I334,SUM(L333+LOOKUP(2,1/(ISNUMBER($K$1:$K$194)),$K$1:$K$194))),I334)</f>
        <v>6787199.2857143078</v>
      </c>
      <c r="M334" s="8" t="e">
        <f t="shared" si="69"/>
        <v>#N/A</v>
      </c>
      <c r="N334" s="21" t="e">
        <f t="shared" si="53"/>
        <v>#N/A</v>
      </c>
      <c r="O334" s="2" t="e">
        <f t="shared" si="66"/>
        <v>#N/A</v>
      </c>
      <c r="P334" s="2">
        <v>913200.40584868193</v>
      </c>
      <c r="Q334" s="21">
        <f t="shared" si="67"/>
        <v>450000</v>
      </c>
      <c r="R334" s="2">
        <f t="shared" si="62"/>
        <v>135896735.91986069</v>
      </c>
      <c r="S334" s="2">
        <f t="shared" si="54"/>
        <v>426582.14285714924</v>
      </c>
      <c r="T334" s="2">
        <f t="shared" si="55"/>
        <v>23417.857142857276</v>
      </c>
      <c r="U334" s="2">
        <f t="shared" si="56"/>
        <v>450000</v>
      </c>
      <c r="V334" s="2">
        <f t="shared" si="33"/>
        <v>93390668.477750376</v>
      </c>
      <c r="W334" s="2">
        <f t="shared" si="57"/>
        <v>426582.14285714924</v>
      </c>
      <c r="X334" s="2">
        <f t="shared" si="47"/>
        <v>23417.857142850757</v>
      </c>
      <c r="Y334" s="2">
        <f t="shared" si="58"/>
        <v>42506067.44211036</v>
      </c>
      <c r="Z334" s="2" t="str">
        <f t="shared" si="48"/>
        <v>MEEP</v>
      </c>
      <c r="AA334" s="2">
        <f>IF(Z334="HERE",Y334,AA333+Graph!$G$1*1000)</f>
        <v>92871999.584967822</v>
      </c>
      <c r="AB334" s="2">
        <f t="shared" si="59"/>
        <v>420000</v>
      </c>
      <c r="AC334" s="2">
        <f t="shared" si="60"/>
        <v>38788154.192035764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x14ac:dyDescent="0.25">
      <c r="A335" s="1">
        <v>44511</v>
      </c>
      <c r="B335" s="2">
        <f t="shared" si="45"/>
        <v>258</v>
      </c>
      <c r="C335" s="7"/>
      <c r="D335" s="2" t="e">
        <f t="shared" si="51"/>
        <v>#N/A</v>
      </c>
      <c r="E335" s="2" t="e">
        <f t="shared" si="63"/>
        <v>#N/A</v>
      </c>
      <c r="F335" s="2">
        <v>821900.0405176729</v>
      </c>
      <c r="G335" s="2">
        <f t="shared" si="64"/>
        <v>426582.14285714284</v>
      </c>
      <c r="H335" s="2">
        <f t="shared" si="61"/>
        <v>129650150.62060806</v>
      </c>
      <c r="I335" s="7"/>
      <c r="J335" s="2" t="e">
        <f t="shared" si="52"/>
        <v>#N/A</v>
      </c>
      <c r="K335" s="2" t="e">
        <f t="shared" si="65"/>
        <v>#N/A</v>
      </c>
      <c r="L335" s="2">
        <f t="array" ref="L335">IF(COUNT($C336)=0,IF(COUNT($C335)=1,I335,SUM(L334+LOOKUP(2,1/(ISNUMBER($K$1:$K$194)),$K$1:$K$194))),I335)</f>
        <v>6810617.1428571651</v>
      </c>
      <c r="M335" s="8" t="e">
        <f t="shared" si="69"/>
        <v>#N/A</v>
      </c>
      <c r="N335" s="21" t="e">
        <f t="shared" si="53"/>
        <v>#N/A</v>
      </c>
      <c r="O335" s="2" t="e">
        <f t="shared" si="66"/>
        <v>#N/A</v>
      </c>
      <c r="P335" s="2">
        <v>915115.29960179329</v>
      </c>
      <c r="Q335" s="21">
        <f t="shared" si="67"/>
        <v>450000</v>
      </c>
      <c r="R335" s="2">
        <f t="shared" si="62"/>
        <v>136346735.91986069</v>
      </c>
      <c r="S335" s="2">
        <f t="shared" si="54"/>
        <v>426582.14285714924</v>
      </c>
      <c r="T335" s="2">
        <f t="shared" si="55"/>
        <v>23417.857142857276</v>
      </c>
      <c r="U335" s="2">
        <f t="shared" si="56"/>
        <v>450000</v>
      </c>
      <c r="V335" s="2">
        <f t="shared" si="33"/>
        <v>93817250.620607525</v>
      </c>
      <c r="W335" s="2">
        <f t="shared" si="57"/>
        <v>426582.14285714924</v>
      </c>
      <c r="X335" s="2">
        <f t="shared" si="47"/>
        <v>23417.857142850757</v>
      </c>
      <c r="Y335" s="2">
        <f t="shared" si="58"/>
        <v>42529485.29925321</v>
      </c>
      <c r="Z335" s="2" t="str">
        <f t="shared" si="48"/>
        <v>MEEP</v>
      </c>
      <c r="AA335" s="2">
        <f>IF(Z335="HERE",Y335,AA334+Graph!$G$1*1000)</f>
        <v>93291999.584967822</v>
      </c>
      <c r="AB335" s="2">
        <f t="shared" si="59"/>
        <v>420000</v>
      </c>
      <c r="AC335" s="2">
        <f t="shared" si="60"/>
        <v>38788154.192035764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x14ac:dyDescent="0.25">
      <c r="A336" s="1">
        <v>44512</v>
      </c>
      <c r="B336" s="2">
        <f t="shared" si="45"/>
        <v>259</v>
      </c>
      <c r="C336" s="7"/>
      <c r="D336" s="2" t="e">
        <f t="shared" si="51"/>
        <v>#N/A</v>
      </c>
      <c r="E336" s="2" t="e">
        <f t="shared" si="63"/>
        <v>#N/A</v>
      </c>
      <c r="F336" s="2">
        <v>823501.26241910458</v>
      </c>
      <c r="G336" s="2">
        <f t="shared" si="64"/>
        <v>426582.14285714284</v>
      </c>
      <c r="H336" s="2">
        <f t="shared" si="61"/>
        <v>130076732.76346521</v>
      </c>
      <c r="I336" s="7"/>
      <c r="J336" s="2" t="e">
        <f t="shared" si="52"/>
        <v>#N/A</v>
      </c>
      <c r="K336" s="2" t="e">
        <f t="shared" si="65"/>
        <v>#N/A</v>
      </c>
      <c r="L336" s="2">
        <f t="array" ref="L336">IF(COUNT($C337)=0,IF(COUNT($C336)=1,I336,SUM(L335+LOOKUP(2,1/(ISNUMBER($K$1:$K$194)),$K$1:$K$194))),I336)</f>
        <v>6834035.0000000224</v>
      </c>
      <c r="M336" s="8" t="e">
        <f t="shared" si="69"/>
        <v>#N/A</v>
      </c>
      <c r="N336" s="21" t="e">
        <f t="shared" si="53"/>
        <v>#N/A</v>
      </c>
      <c r="O336" s="2" t="e">
        <f t="shared" si="66"/>
        <v>#N/A</v>
      </c>
      <c r="P336" s="2">
        <v>917030.19335490465</v>
      </c>
      <c r="Q336" s="21">
        <f t="shared" si="67"/>
        <v>450000</v>
      </c>
      <c r="R336" s="2">
        <f t="shared" si="62"/>
        <v>136796735.91986069</v>
      </c>
      <c r="S336" s="2">
        <f t="shared" si="54"/>
        <v>426582.14285714924</v>
      </c>
      <c r="T336" s="2">
        <f t="shared" si="55"/>
        <v>23417.857142857276</v>
      </c>
      <c r="U336" s="2">
        <f t="shared" si="56"/>
        <v>450000</v>
      </c>
      <c r="V336" s="2">
        <f t="shared" si="33"/>
        <v>94243832.763464674</v>
      </c>
      <c r="W336" s="2">
        <f t="shared" si="57"/>
        <v>426582.14285714924</v>
      </c>
      <c r="X336" s="2">
        <f t="shared" si="47"/>
        <v>23417.857142850757</v>
      </c>
      <c r="Y336" s="2">
        <f t="shared" si="58"/>
        <v>42552903.156396061</v>
      </c>
      <c r="Z336" s="2" t="str">
        <f t="shared" si="48"/>
        <v>MEEP</v>
      </c>
      <c r="AA336" s="2">
        <f>IF(Z336="HERE",Y336,AA335+Graph!$G$1*1000)</f>
        <v>93711999.584967822</v>
      </c>
      <c r="AB336" s="2">
        <f t="shared" si="59"/>
        <v>420000</v>
      </c>
      <c r="AC336" s="2">
        <f t="shared" si="60"/>
        <v>38788154.192035764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x14ac:dyDescent="0.25">
      <c r="A337" s="1">
        <v>44513</v>
      </c>
      <c r="B337" s="2">
        <f t="shared" si="45"/>
        <v>260</v>
      </c>
      <c r="C337" s="7"/>
      <c r="D337" s="2" t="e">
        <f t="shared" si="51"/>
        <v>#N/A</v>
      </c>
      <c r="E337" s="2" t="e">
        <f t="shared" si="63"/>
        <v>#N/A</v>
      </c>
      <c r="F337" s="2">
        <v>825102.48432055116</v>
      </c>
      <c r="G337" s="2">
        <f t="shared" si="64"/>
        <v>426582.14285714284</v>
      </c>
      <c r="H337" s="2">
        <f t="shared" si="61"/>
        <v>130503314.90632236</v>
      </c>
      <c r="I337" s="7"/>
      <c r="J337" s="2" t="e">
        <f t="shared" si="52"/>
        <v>#N/A</v>
      </c>
      <c r="K337" s="2" t="e">
        <f t="shared" si="65"/>
        <v>#N/A</v>
      </c>
      <c r="L337" s="2">
        <f t="array" ref="L337">IF(COUNT($C338)=0,IF(COUNT($C337)=1,I337,SUM(L336+LOOKUP(2,1/(ISNUMBER($K$1:$K$194)),$K$1:$K$194))),I337)</f>
        <v>6857452.8571428796</v>
      </c>
      <c r="M337" s="8" t="e">
        <f t="shared" si="69"/>
        <v>#N/A</v>
      </c>
      <c r="N337" s="21" t="e">
        <f t="shared" si="53"/>
        <v>#N/A</v>
      </c>
      <c r="O337" s="2" t="e">
        <f t="shared" si="66"/>
        <v>#N/A</v>
      </c>
      <c r="P337" s="2">
        <v>918945.08710801601</v>
      </c>
      <c r="Q337" s="21">
        <f t="shared" si="67"/>
        <v>450000</v>
      </c>
      <c r="R337" s="2">
        <f t="shared" si="62"/>
        <v>137246735.91986069</v>
      </c>
      <c r="S337" s="2">
        <f t="shared" si="54"/>
        <v>426582.14285714924</v>
      </c>
      <c r="T337" s="2">
        <f t="shared" si="55"/>
        <v>23417.857142857276</v>
      </c>
      <c r="U337" s="2">
        <f t="shared" si="56"/>
        <v>450000</v>
      </c>
      <c r="V337" s="2">
        <f t="shared" si="33"/>
        <v>94670414.906321824</v>
      </c>
      <c r="W337" s="2">
        <f t="shared" si="57"/>
        <v>426582.14285714924</v>
      </c>
      <c r="X337" s="2">
        <f t="shared" si="47"/>
        <v>23417.857142850757</v>
      </c>
      <c r="Y337" s="2">
        <f t="shared" si="58"/>
        <v>42576321.013538912</v>
      </c>
      <c r="Z337" s="2" t="str">
        <f t="shared" si="48"/>
        <v>MEEP</v>
      </c>
      <c r="AA337" s="2">
        <f>IF(Z337="HERE",Y337,AA336+Graph!$G$1*1000)</f>
        <v>94131999.584967822</v>
      </c>
      <c r="AB337" s="2">
        <f t="shared" si="59"/>
        <v>420000</v>
      </c>
      <c r="AC337" s="2">
        <f t="shared" si="60"/>
        <v>38788154.192035764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x14ac:dyDescent="0.25">
      <c r="A338" s="1">
        <v>44514</v>
      </c>
      <c r="B338" s="2">
        <f t="shared" si="45"/>
        <v>261</v>
      </c>
      <c r="C338" s="7"/>
      <c r="D338" s="2" t="e">
        <f t="shared" si="51"/>
        <v>#N/A</v>
      </c>
      <c r="E338" s="2" t="e">
        <f t="shared" si="63"/>
        <v>#N/A</v>
      </c>
      <c r="F338" s="2">
        <v>826703.70622199774</v>
      </c>
      <c r="G338" s="2">
        <f t="shared" si="64"/>
        <v>426582.14285714284</v>
      </c>
      <c r="H338" s="2">
        <f t="shared" si="61"/>
        <v>130929897.04917951</v>
      </c>
      <c r="I338" s="7"/>
      <c r="J338" s="2" t="e">
        <f t="shared" si="52"/>
        <v>#N/A</v>
      </c>
      <c r="K338" s="2" t="e">
        <f t="shared" si="65"/>
        <v>#N/A</v>
      </c>
      <c r="L338" s="2">
        <f t="array" ref="L338">IF(COUNT($C339)=0,IF(COUNT($C338)=1,I338,SUM(L337+LOOKUP(2,1/(ISNUMBER($K$1:$K$194)),$K$1:$K$194))),I338)</f>
        <v>6880870.7142857369</v>
      </c>
      <c r="M338" s="8" t="e">
        <f t="shared" si="69"/>
        <v>#N/A</v>
      </c>
      <c r="N338" s="21" t="e">
        <f t="shared" si="53"/>
        <v>#N/A</v>
      </c>
      <c r="O338" s="2" t="e">
        <f t="shared" si="66"/>
        <v>#N/A</v>
      </c>
      <c r="P338" s="2">
        <v>920859.98086112738</v>
      </c>
      <c r="Q338" s="21">
        <f t="shared" si="67"/>
        <v>450000</v>
      </c>
      <c r="R338" s="2">
        <f t="shared" si="62"/>
        <v>137696735.91986069</v>
      </c>
      <c r="S338" s="2">
        <f t="shared" si="54"/>
        <v>426582.14285714924</v>
      </c>
      <c r="T338" s="2">
        <f t="shared" si="55"/>
        <v>23417.857142857276</v>
      </c>
      <c r="U338" s="2">
        <f t="shared" si="56"/>
        <v>450000</v>
      </c>
      <c r="V338" s="2">
        <f t="shared" si="33"/>
        <v>95096997.049178973</v>
      </c>
      <c r="W338" s="2">
        <f t="shared" si="57"/>
        <v>426582.14285714924</v>
      </c>
      <c r="X338" s="2">
        <f t="shared" si="47"/>
        <v>23417.857142850757</v>
      </c>
      <c r="Y338" s="2">
        <f t="shared" si="58"/>
        <v>42599738.870681763</v>
      </c>
      <c r="Z338" s="2" t="str">
        <f t="shared" si="48"/>
        <v>MEEP</v>
      </c>
      <c r="AA338" s="2">
        <f>IF(Z338="HERE",Y338,AA337+Graph!$G$1*1000)</f>
        <v>94551999.584967822</v>
      </c>
      <c r="AB338" s="2">
        <f t="shared" si="59"/>
        <v>420000</v>
      </c>
      <c r="AC338" s="2">
        <f t="shared" si="60"/>
        <v>38788154.192035764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x14ac:dyDescent="0.25">
      <c r="A339" s="1">
        <v>44515</v>
      </c>
      <c r="B339" s="2">
        <f t="shared" si="45"/>
        <v>262</v>
      </c>
      <c r="C339" s="7"/>
      <c r="D339" s="2" t="e">
        <f t="shared" si="51"/>
        <v>#N/A</v>
      </c>
      <c r="E339" s="2" t="e">
        <f t="shared" si="63"/>
        <v>#N/A</v>
      </c>
      <c r="F339" s="2">
        <v>828304.92812344432</v>
      </c>
      <c r="G339" s="2">
        <f t="shared" si="64"/>
        <v>426582.14285714284</v>
      </c>
      <c r="H339" s="2">
        <f t="shared" si="61"/>
        <v>131356479.19203666</v>
      </c>
      <c r="I339" s="7"/>
      <c r="J339" s="2" t="e">
        <f t="shared" si="52"/>
        <v>#N/A</v>
      </c>
      <c r="K339" s="2" t="e">
        <f t="shared" si="65"/>
        <v>#N/A</v>
      </c>
      <c r="L339" s="2">
        <f t="array" ref="L339">IF(COUNT($C340)=0,IF(COUNT($C339)=1,I339,SUM(L338+LOOKUP(2,1/(ISNUMBER($K$1:$K$194)),$K$1:$K$194))),I339)</f>
        <v>6904288.5714285942</v>
      </c>
      <c r="M339" s="8" t="e">
        <f t="shared" si="69"/>
        <v>#N/A</v>
      </c>
      <c r="N339" s="21" t="e">
        <f t="shared" si="53"/>
        <v>#N/A</v>
      </c>
      <c r="O339" s="2" t="e">
        <f t="shared" si="66"/>
        <v>#N/A</v>
      </c>
      <c r="P339" s="2">
        <v>922774.87461423874</v>
      </c>
      <c r="Q339" s="21">
        <f t="shared" si="67"/>
        <v>450000</v>
      </c>
      <c r="R339" s="2">
        <f t="shared" si="62"/>
        <v>138146735.91986069</v>
      </c>
      <c r="S339" s="2">
        <f t="shared" si="54"/>
        <v>426582.14285714924</v>
      </c>
      <c r="T339" s="2">
        <f t="shared" si="55"/>
        <v>23417.857142857276</v>
      </c>
      <c r="U339" s="2">
        <f t="shared" si="56"/>
        <v>450000</v>
      </c>
      <c r="V339" s="2">
        <f t="shared" si="33"/>
        <v>95523579.192036122</v>
      </c>
      <c r="W339" s="2">
        <f t="shared" si="57"/>
        <v>426582.14285714924</v>
      </c>
      <c r="X339" s="2">
        <f t="shared" si="47"/>
        <v>23417.857142850757</v>
      </c>
      <c r="Y339" s="2">
        <f t="shared" si="58"/>
        <v>42623156.727824613</v>
      </c>
      <c r="Z339" s="2" t="str">
        <f t="shared" si="48"/>
        <v>MEEP</v>
      </c>
      <c r="AA339" s="2">
        <f>IF(Z339="HERE",Y339,AA338+Graph!$G$1*1000)</f>
        <v>94971999.584967822</v>
      </c>
      <c r="AB339" s="2">
        <f t="shared" si="59"/>
        <v>420000</v>
      </c>
      <c r="AC339" s="2">
        <f t="shared" si="60"/>
        <v>38788154.192035764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x14ac:dyDescent="0.25">
      <c r="A340" s="1">
        <v>44516</v>
      </c>
      <c r="B340" s="2">
        <f t="shared" si="45"/>
        <v>263</v>
      </c>
      <c r="C340" s="7"/>
      <c r="D340" s="2" t="e">
        <f t="shared" si="51"/>
        <v>#N/A</v>
      </c>
      <c r="E340" s="2" t="e">
        <f t="shared" si="63"/>
        <v>#N/A</v>
      </c>
      <c r="F340" s="2">
        <v>829906.1500248909</v>
      </c>
      <c r="G340" s="2">
        <f t="shared" si="64"/>
        <v>426582.14285714284</v>
      </c>
      <c r="H340" s="2">
        <f t="shared" si="61"/>
        <v>131783061.33489381</v>
      </c>
      <c r="I340" s="7"/>
      <c r="J340" s="2" t="e">
        <f t="shared" si="52"/>
        <v>#N/A</v>
      </c>
      <c r="K340" s="2" t="e">
        <f t="shared" si="65"/>
        <v>#N/A</v>
      </c>
      <c r="L340" s="2">
        <f t="array" ref="L340">IF(COUNT($C341)=0,IF(COUNT($C340)=1,I340,SUM(L339+LOOKUP(2,1/(ISNUMBER($K$1:$K$194)),$K$1:$K$194))),I340)</f>
        <v>6927706.4285714515</v>
      </c>
      <c r="M340" s="8" t="e">
        <f t="shared" si="69"/>
        <v>#N/A</v>
      </c>
      <c r="N340" s="21" t="e">
        <f t="shared" si="53"/>
        <v>#N/A</v>
      </c>
      <c r="O340" s="2" t="e">
        <f t="shared" si="66"/>
        <v>#N/A</v>
      </c>
      <c r="P340" s="2">
        <v>924689.7683673501</v>
      </c>
      <c r="Q340" s="21">
        <f t="shared" si="67"/>
        <v>450000</v>
      </c>
      <c r="R340" s="2">
        <f t="shared" si="62"/>
        <v>138596735.91986069</v>
      </c>
      <c r="S340" s="2">
        <f t="shared" si="54"/>
        <v>426582.14285714924</v>
      </c>
      <c r="T340" s="2">
        <f t="shared" si="55"/>
        <v>23417.857142857276</v>
      </c>
      <c r="U340" s="2">
        <f t="shared" si="56"/>
        <v>450000</v>
      </c>
      <c r="V340" s="2">
        <f t="shared" si="33"/>
        <v>95950161.334893271</v>
      </c>
      <c r="W340" s="2">
        <f t="shared" si="57"/>
        <v>426582.14285714924</v>
      </c>
      <c r="X340" s="2">
        <f t="shared" si="47"/>
        <v>23417.857142850757</v>
      </c>
      <c r="Y340" s="2">
        <f t="shared" si="58"/>
        <v>42646574.584967464</v>
      </c>
      <c r="Z340" s="2" t="str">
        <f t="shared" si="48"/>
        <v>MEEP</v>
      </c>
      <c r="AA340" s="2">
        <f>IF(Z340="HERE",Y340,AA339+Graph!$G$1*1000)</f>
        <v>95391999.584967822</v>
      </c>
      <c r="AB340" s="2">
        <f t="shared" si="59"/>
        <v>420000</v>
      </c>
      <c r="AC340" s="2">
        <f t="shared" si="60"/>
        <v>38788154.192035764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x14ac:dyDescent="0.25">
      <c r="A341" s="1">
        <v>44517</v>
      </c>
      <c r="B341" s="2">
        <f t="shared" si="45"/>
        <v>264</v>
      </c>
      <c r="C341" s="7"/>
      <c r="D341" s="2" t="e">
        <f t="shared" si="51"/>
        <v>#N/A</v>
      </c>
      <c r="E341" s="2" t="e">
        <f t="shared" si="63"/>
        <v>#N/A</v>
      </c>
      <c r="F341" s="2">
        <v>831507.37192632258</v>
      </c>
      <c r="G341" s="2">
        <f t="shared" si="64"/>
        <v>426582.14285714284</v>
      </c>
      <c r="H341" s="2">
        <f t="shared" si="61"/>
        <v>132209643.47775096</v>
      </c>
      <c r="I341" s="7"/>
      <c r="J341" s="2" t="e">
        <f t="shared" si="52"/>
        <v>#N/A</v>
      </c>
      <c r="K341" s="2" t="e">
        <f t="shared" si="65"/>
        <v>#N/A</v>
      </c>
      <c r="L341" s="2">
        <f t="array" ref="L341">IF(COUNT($C342)=0,IF(COUNT($C341)=1,I341,SUM(L340+LOOKUP(2,1/(ISNUMBER($K$1:$K$194)),$K$1:$K$194))),I341)</f>
        <v>6951124.2857143087</v>
      </c>
      <c r="M341" s="8" t="e">
        <f t="shared" si="69"/>
        <v>#N/A</v>
      </c>
      <c r="N341" s="21" t="e">
        <f t="shared" si="53"/>
        <v>#N/A</v>
      </c>
      <c r="O341" s="2" t="e">
        <f t="shared" si="66"/>
        <v>#N/A</v>
      </c>
      <c r="P341" s="2">
        <v>926604.66212046146</v>
      </c>
      <c r="Q341" s="21">
        <f t="shared" si="67"/>
        <v>450000</v>
      </c>
      <c r="R341" s="2">
        <f t="shared" si="62"/>
        <v>139046735.91986069</v>
      </c>
      <c r="S341" s="2">
        <f t="shared" si="54"/>
        <v>426582.14285714924</v>
      </c>
      <c r="T341" s="2">
        <f t="shared" si="55"/>
        <v>23417.857142857276</v>
      </c>
      <c r="U341" s="2">
        <f t="shared" si="56"/>
        <v>450000</v>
      </c>
      <c r="V341" s="2">
        <f t="shared" si="33"/>
        <v>96376743.477750421</v>
      </c>
      <c r="W341" s="2">
        <f t="shared" si="57"/>
        <v>426582.14285714924</v>
      </c>
      <c r="X341" s="2">
        <f t="shared" si="47"/>
        <v>23417.857142850757</v>
      </c>
      <c r="Y341" s="2">
        <f t="shared" si="58"/>
        <v>42669992.442110315</v>
      </c>
      <c r="Z341" s="2" t="str">
        <f t="shared" si="48"/>
        <v>MEEP</v>
      </c>
      <c r="AA341" s="2">
        <f>IF(Z341="HERE",Y341,AA340+Graph!$G$1*1000)</f>
        <v>95811999.584967822</v>
      </c>
      <c r="AB341" s="2">
        <f t="shared" si="59"/>
        <v>420000</v>
      </c>
      <c r="AC341" s="2">
        <f t="shared" si="60"/>
        <v>38788154.192035764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x14ac:dyDescent="0.25">
      <c r="A342" s="1">
        <v>44518</v>
      </c>
      <c r="B342" s="2">
        <f t="shared" si="45"/>
        <v>265</v>
      </c>
      <c r="C342" s="7"/>
      <c r="D342" s="2" t="e">
        <f t="shared" si="51"/>
        <v>#N/A</v>
      </c>
      <c r="E342" s="2" t="e">
        <f t="shared" si="63"/>
        <v>#N/A</v>
      </c>
      <c r="F342" s="2">
        <v>833108.59382776916</v>
      </c>
      <c r="G342" s="2">
        <f t="shared" si="64"/>
        <v>426582.14285714284</v>
      </c>
      <c r="H342" s="2">
        <f t="shared" si="61"/>
        <v>132636225.62060811</v>
      </c>
      <c r="I342" s="7"/>
      <c r="J342" s="2" t="e">
        <f t="shared" si="52"/>
        <v>#N/A</v>
      </c>
      <c r="K342" s="2" t="e">
        <f t="shared" si="65"/>
        <v>#N/A</v>
      </c>
      <c r="L342" s="2">
        <f t="array" ref="L342">IF(COUNT($C343)=0,IF(COUNT($C342)=1,I342,SUM(L341+LOOKUP(2,1/(ISNUMBER($K$1:$K$194)),$K$1:$K$194))),I342)</f>
        <v>6974542.142857166</v>
      </c>
      <c r="M342" s="8" t="e">
        <f t="shared" si="69"/>
        <v>#N/A</v>
      </c>
      <c r="N342" s="21" t="e">
        <f t="shared" si="53"/>
        <v>#N/A</v>
      </c>
      <c r="O342" s="2" t="e">
        <f t="shared" si="66"/>
        <v>#N/A</v>
      </c>
      <c r="P342" s="2">
        <v>928519.55587357283</v>
      </c>
      <c r="Q342" s="21">
        <f t="shared" si="67"/>
        <v>450000</v>
      </c>
      <c r="R342" s="2">
        <f t="shared" si="62"/>
        <v>139496735.91986069</v>
      </c>
      <c r="S342" s="2">
        <f t="shared" si="54"/>
        <v>426582.14285714924</v>
      </c>
      <c r="T342" s="2">
        <f t="shared" si="55"/>
        <v>23417.857142857276</v>
      </c>
      <c r="U342" s="2">
        <f t="shared" si="56"/>
        <v>450000</v>
      </c>
      <c r="V342" s="2">
        <f t="shared" si="33"/>
        <v>96803325.62060757</v>
      </c>
      <c r="W342" s="2">
        <f t="shared" si="57"/>
        <v>426582.14285714924</v>
      </c>
      <c r="X342" s="2">
        <f t="shared" si="47"/>
        <v>23417.857142850757</v>
      </c>
      <c r="Y342" s="2">
        <f t="shared" si="58"/>
        <v>42693410.299253166</v>
      </c>
      <c r="Z342" s="2" t="str">
        <f t="shared" si="48"/>
        <v>MEEP</v>
      </c>
      <c r="AA342" s="2">
        <f>IF(Z342="HERE",Y342,AA341+Graph!$G$1*1000)</f>
        <v>96231999.584967822</v>
      </c>
      <c r="AB342" s="2">
        <f t="shared" si="59"/>
        <v>420000</v>
      </c>
      <c r="AC342" s="2">
        <f t="shared" si="60"/>
        <v>38788154.192035764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x14ac:dyDescent="0.25">
      <c r="A343" s="1">
        <v>44519</v>
      </c>
      <c r="B343" s="2">
        <f t="shared" si="45"/>
        <v>266</v>
      </c>
      <c r="C343" s="7"/>
      <c r="D343" s="2" t="e">
        <f t="shared" si="51"/>
        <v>#N/A</v>
      </c>
      <c r="E343" s="2" t="e">
        <f t="shared" si="63"/>
        <v>#N/A</v>
      </c>
      <c r="F343" s="2">
        <v>834709.81572921574</v>
      </c>
      <c r="G343" s="2">
        <f t="shared" si="64"/>
        <v>426582.14285714284</v>
      </c>
      <c r="H343" s="2">
        <f t="shared" si="61"/>
        <v>133062807.76346526</v>
      </c>
      <c r="I343" s="7"/>
      <c r="J343" s="2" t="e">
        <f t="shared" si="52"/>
        <v>#N/A</v>
      </c>
      <c r="K343" s="2" t="e">
        <f t="shared" si="65"/>
        <v>#N/A</v>
      </c>
      <c r="L343" s="2">
        <f t="array" ref="L343">IF(COUNT($C344)=0,IF(COUNT($C343)=1,I343,SUM(L342+LOOKUP(2,1/(ISNUMBER($K$1:$K$194)),$K$1:$K$194))),I343)</f>
        <v>6997960.0000000233</v>
      </c>
      <c r="M343" s="8" t="e">
        <f t="shared" si="69"/>
        <v>#N/A</v>
      </c>
      <c r="N343" s="21" t="e">
        <f t="shared" si="53"/>
        <v>#N/A</v>
      </c>
      <c r="O343" s="2" t="e">
        <f t="shared" si="66"/>
        <v>#N/A</v>
      </c>
      <c r="P343" s="2">
        <v>930434.44962668419</v>
      </c>
      <c r="Q343" s="21">
        <f t="shared" si="67"/>
        <v>450000</v>
      </c>
      <c r="R343" s="2">
        <f t="shared" si="62"/>
        <v>139946735.91986069</v>
      </c>
      <c r="S343" s="2">
        <f t="shared" si="54"/>
        <v>426582.14285714924</v>
      </c>
      <c r="T343" s="2">
        <f t="shared" si="55"/>
        <v>23417.857142857276</v>
      </c>
      <c r="U343" s="2">
        <f t="shared" si="56"/>
        <v>450000</v>
      </c>
      <c r="V343" s="2">
        <f t="shared" si="33"/>
        <v>97229907.763464719</v>
      </c>
      <c r="W343" s="2">
        <f t="shared" si="57"/>
        <v>426582.14285714924</v>
      </c>
      <c r="X343" s="2">
        <f t="shared" si="47"/>
        <v>23417.857142850757</v>
      </c>
      <c r="Y343" s="2">
        <f t="shared" si="58"/>
        <v>42716828.156396016</v>
      </c>
      <c r="Z343" s="2" t="str">
        <f t="shared" si="48"/>
        <v>MEEP</v>
      </c>
      <c r="AA343" s="2">
        <f>IF(Z343="HERE",Y343,AA342+Graph!$G$1*1000)</f>
        <v>96651999.584967822</v>
      </c>
      <c r="AB343" s="2">
        <f t="shared" si="59"/>
        <v>420000</v>
      </c>
      <c r="AC343" s="2">
        <f t="shared" si="60"/>
        <v>38788154.192035764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x14ac:dyDescent="0.25">
      <c r="A344" s="1">
        <v>44520</v>
      </c>
      <c r="B344" s="2">
        <f t="shared" si="45"/>
        <v>267</v>
      </c>
      <c r="C344" s="7"/>
      <c r="D344" s="2" t="e">
        <f t="shared" si="51"/>
        <v>#N/A</v>
      </c>
      <c r="E344" s="2" t="e">
        <f t="shared" si="63"/>
        <v>#N/A</v>
      </c>
      <c r="F344" s="2">
        <v>836311.03763066232</v>
      </c>
      <c r="G344" s="2">
        <f t="shared" si="64"/>
        <v>426582.14285714284</v>
      </c>
      <c r="H344" s="2">
        <f t="shared" si="61"/>
        <v>133489389.9063224</v>
      </c>
      <c r="I344" s="7"/>
      <c r="J344" s="2" t="e">
        <f t="shared" si="52"/>
        <v>#N/A</v>
      </c>
      <c r="K344" s="2" t="e">
        <f t="shared" si="65"/>
        <v>#N/A</v>
      </c>
      <c r="L344" s="2">
        <f t="array" ref="L344">IF(COUNT($C345)=0,IF(COUNT($C344)=1,I344,SUM(L343+LOOKUP(2,1/(ISNUMBER($K$1:$K$194)),$K$1:$K$194))),I344)</f>
        <v>7021377.8571428806</v>
      </c>
      <c r="M344" s="8" t="e">
        <f t="shared" si="69"/>
        <v>#N/A</v>
      </c>
      <c r="N344" s="21" t="e">
        <f t="shared" si="53"/>
        <v>#N/A</v>
      </c>
      <c r="O344" s="2" t="e">
        <f t="shared" si="66"/>
        <v>#N/A</v>
      </c>
      <c r="P344" s="2">
        <v>932349.34337979555</v>
      </c>
      <c r="Q344" s="21">
        <f t="shared" si="67"/>
        <v>450000</v>
      </c>
      <c r="R344" s="2">
        <f t="shared" si="62"/>
        <v>140396735.91986069</v>
      </c>
      <c r="S344" s="2">
        <f t="shared" si="54"/>
        <v>426582.14285714924</v>
      </c>
      <c r="T344" s="2">
        <f t="shared" si="55"/>
        <v>23417.857142857276</v>
      </c>
      <c r="U344" s="2">
        <f t="shared" si="56"/>
        <v>450000</v>
      </c>
      <c r="V344" s="2">
        <f t="shared" si="33"/>
        <v>97656489.906321868</v>
      </c>
      <c r="W344" s="2">
        <f t="shared" si="57"/>
        <v>426582.14285714924</v>
      </c>
      <c r="X344" s="2">
        <f t="shared" si="47"/>
        <v>23417.857142850757</v>
      </c>
      <c r="Y344" s="2">
        <f t="shared" si="58"/>
        <v>42740246.013538867</v>
      </c>
      <c r="Z344" s="2" t="str">
        <f t="shared" si="48"/>
        <v>MEEP</v>
      </c>
      <c r="AA344" s="2">
        <f>IF(Z344="HERE",Y344,AA343+Graph!$G$1*1000)</f>
        <v>97071999.584967822</v>
      </c>
      <c r="AB344" s="2">
        <f t="shared" si="59"/>
        <v>420000</v>
      </c>
      <c r="AC344" s="2">
        <f t="shared" si="60"/>
        <v>38788154.192035764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x14ac:dyDescent="0.25">
      <c r="A345" s="1">
        <v>44521</v>
      </c>
      <c r="B345" s="2">
        <f t="shared" si="45"/>
        <v>268</v>
      </c>
      <c r="C345" s="7"/>
      <c r="D345" s="2" t="e">
        <f t="shared" si="51"/>
        <v>#N/A</v>
      </c>
      <c r="E345" s="2" t="e">
        <f t="shared" si="63"/>
        <v>#N/A</v>
      </c>
      <c r="F345" s="2">
        <v>837912.2595321089</v>
      </c>
      <c r="G345" s="2">
        <f t="shared" si="64"/>
        <v>426582.14285714284</v>
      </c>
      <c r="H345" s="2">
        <f t="shared" si="61"/>
        <v>133915972.04917955</v>
      </c>
      <c r="I345" s="7"/>
      <c r="J345" s="2" t="e">
        <f t="shared" si="52"/>
        <v>#N/A</v>
      </c>
      <c r="K345" s="2" t="e">
        <f t="shared" si="65"/>
        <v>#N/A</v>
      </c>
      <c r="L345" s="2">
        <f t="array" ref="L345">IF(COUNT($C346)=0,IF(COUNT($C345)=1,I345,SUM(L344+LOOKUP(2,1/(ISNUMBER($K$1:$K$194)),$K$1:$K$194))),I345)</f>
        <v>7044795.7142857378</v>
      </c>
      <c r="M345" s="8" t="e">
        <f t="shared" si="69"/>
        <v>#N/A</v>
      </c>
      <c r="N345" s="21" t="e">
        <f t="shared" si="53"/>
        <v>#N/A</v>
      </c>
      <c r="O345" s="2" t="e">
        <f t="shared" si="66"/>
        <v>#N/A</v>
      </c>
      <c r="P345" s="2">
        <v>934264.23713290691</v>
      </c>
      <c r="Q345" s="21">
        <f t="shared" si="67"/>
        <v>450000</v>
      </c>
      <c r="R345" s="2">
        <f t="shared" si="62"/>
        <v>140846735.91986069</v>
      </c>
      <c r="S345" s="2">
        <f t="shared" si="54"/>
        <v>426582.14285714924</v>
      </c>
      <c r="T345" s="2">
        <f t="shared" si="55"/>
        <v>23417.857142857276</v>
      </c>
      <c r="U345" s="2">
        <f t="shared" si="56"/>
        <v>450000</v>
      </c>
      <c r="V345" s="2">
        <f t="shared" si="33"/>
        <v>98083072.049179018</v>
      </c>
      <c r="W345" s="2">
        <f t="shared" si="57"/>
        <v>426582.14285714924</v>
      </c>
      <c r="X345" s="2">
        <f t="shared" si="47"/>
        <v>23417.857142850757</v>
      </c>
      <c r="Y345" s="2">
        <f t="shared" si="58"/>
        <v>42763663.870681718</v>
      </c>
      <c r="Z345" s="2" t="str">
        <f t="shared" si="48"/>
        <v>MEEP</v>
      </c>
      <c r="AA345" s="2">
        <f>IF(Z345="HERE",Y345,AA344+Graph!$G$1*1000)</f>
        <v>97491999.584967822</v>
      </c>
      <c r="AB345" s="2">
        <f t="shared" si="59"/>
        <v>420000</v>
      </c>
      <c r="AC345" s="2">
        <f t="shared" si="60"/>
        <v>38788154.192035764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x14ac:dyDescent="0.25">
      <c r="A346" s="1">
        <v>44522</v>
      </c>
      <c r="B346" s="2">
        <f t="shared" si="45"/>
        <v>269</v>
      </c>
      <c r="C346" s="7"/>
      <c r="D346" s="2" t="e">
        <f t="shared" si="51"/>
        <v>#N/A</v>
      </c>
      <c r="E346" s="2" t="e">
        <f t="shared" si="63"/>
        <v>#N/A</v>
      </c>
      <c r="F346" s="2">
        <v>839513.48143354058</v>
      </c>
      <c r="G346" s="2">
        <f t="shared" si="64"/>
        <v>426582.14285714284</v>
      </c>
      <c r="H346" s="2">
        <f t="shared" si="61"/>
        <v>134342554.19203669</v>
      </c>
      <c r="I346" s="7"/>
      <c r="J346" s="2" t="e">
        <f t="shared" si="52"/>
        <v>#N/A</v>
      </c>
      <c r="K346" s="2" t="e">
        <f t="shared" si="65"/>
        <v>#N/A</v>
      </c>
      <c r="L346" s="2">
        <f t="array" ref="L346">IF(COUNT($C347)=0,IF(COUNT($C346)=1,I346,SUM(L345+LOOKUP(2,1/(ISNUMBER($K$1:$K$194)),$K$1:$K$194))),I346)</f>
        <v>7068213.5714285951</v>
      </c>
      <c r="M346" s="8" t="e">
        <f t="shared" si="69"/>
        <v>#N/A</v>
      </c>
      <c r="N346" s="21" t="e">
        <f t="shared" si="53"/>
        <v>#N/A</v>
      </c>
      <c r="O346" s="2" t="e">
        <f t="shared" si="66"/>
        <v>#N/A</v>
      </c>
      <c r="P346" s="2">
        <v>936179.13088601828</v>
      </c>
      <c r="Q346" s="21">
        <f t="shared" si="67"/>
        <v>450000</v>
      </c>
      <c r="R346" s="2">
        <f t="shared" si="62"/>
        <v>141296735.91986069</v>
      </c>
      <c r="S346" s="2">
        <f t="shared" si="54"/>
        <v>426582.14285713434</v>
      </c>
      <c r="T346" s="2">
        <f t="shared" si="55"/>
        <v>23417.857142857276</v>
      </c>
      <c r="U346" s="2">
        <f t="shared" si="56"/>
        <v>450000</v>
      </c>
      <c r="V346" s="2">
        <f t="shared" si="33"/>
        <v>98509654.192036167</v>
      </c>
      <c r="W346" s="2">
        <f t="shared" si="57"/>
        <v>426582.14285714924</v>
      </c>
      <c r="X346" s="2">
        <f t="shared" si="47"/>
        <v>23417.857142850757</v>
      </c>
      <c r="Y346" s="2">
        <f t="shared" si="58"/>
        <v>42787081.727824569</v>
      </c>
      <c r="Z346" s="2" t="str">
        <f t="shared" si="48"/>
        <v>MEEP</v>
      </c>
      <c r="AA346" s="2">
        <f>IF(Z346="HERE",Y346,AA345+Graph!$G$1*1000)</f>
        <v>97911999.584967822</v>
      </c>
      <c r="AB346" s="2">
        <f t="shared" si="59"/>
        <v>420000</v>
      </c>
      <c r="AC346" s="2">
        <f t="shared" si="60"/>
        <v>38788154.192035764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x14ac:dyDescent="0.25">
      <c r="A347" s="1">
        <v>44523</v>
      </c>
      <c r="B347" s="2">
        <f t="shared" si="45"/>
        <v>270</v>
      </c>
      <c r="C347" s="7"/>
      <c r="D347" s="2" t="e">
        <f t="shared" si="51"/>
        <v>#N/A</v>
      </c>
      <c r="E347" s="2" t="e">
        <f t="shared" si="63"/>
        <v>#N/A</v>
      </c>
      <c r="F347" s="2">
        <v>841114.70333498716</v>
      </c>
      <c r="G347" s="2">
        <f t="shared" si="64"/>
        <v>426582.14285714284</v>
      </c>
      <c r="H347" s="2">
        <f t="shared" si="61"/>
        <v>134769136.33489382</v>
      </c>
      <c r="I347" s="7"/>
      <c r="J347" s="2" t="e">
        <f t="shared" si="52"/>
        <v>#N/A</v>
      </c>
      <c r="K347" s="2" t="e">
        <f t="shared" si="65"/>
        <v>#N/A</v>
      </c>
      <c r="L347" s="2">
        <f t="array" ref="L347">IF(COUNT($C348)=0,IF(COUNT($C347)=1,I347,SUM(L346+LOOKUP(2,1/(ISNUMBER($K$1:$K$194)),$K$1:$K$194))),I347)</f>
        <v>7091631.4285714524</v>
      </c>
      <c r="M347" s="8" t="e">
        <f t="shared" si="69"/>
        <v>#N/A</v>
      </c>
      <c r="N347" s="21" t="e">
        <f t="shared" si="53"/>
        <v>#N/A</v>
      </c>
      <c r="O347" s="2" t="e">
        <f t="shared" si="66"/>
        <v>#N/A</v>
      </c>
      <c r="P347" s="2">
        <v>938094.02463912964</v>
      </c>
      <c r="Q347" s="21">
        <f t="shared" si="67"/>
        <v>450000</v>
      </c>
      <c r="R347" s="2">
        <f t="shared" si="62"/>
        <v>141746735.91986069</v>
      </c>
      <c r="S347" s="2">
        <f t="shared" si="54"/>
        <v>426582.14285713434</v>
      </c>
      <c r="T347" s="2">
        <f t="shared" si="55"/>
        <v>23417.857142857276</v>
      </c>
      <c r="U347" s="2">
        <f t="shared" si="56"/>
        <v>450000</v>
      </c>
      <c r="V347" s="2">
        <f t="shared" si="33"/>
        <v>98936236.334893316</v>
      </c>
      <c r="W347" s="2">
        <f t="shared" si="57"/>
        <v>426582.14285714924</v>
      </c>
      <c r="X347" s="2">
        <f t="shared" si="47"/>
        <v>23417.857142850757</v>
      </c>
      <c r="Y347" s="2">
        <f t="shared" si="58"/>
        <v>42810499.58496742</v>
      </c>
      <c r="Z347" s="2" t="str">
        <f t="shared" si="48"/>
        <v>MEEP</v>
      </c>
      <c r="AA347" s="2">
        <f>IF(Z347="HERE",Y347,AA346+Graph!$G$1*1000)</f>
        <v>98331999.584967822</v>
      </c>
      <c r="AB347" s="2">
        <f t="shared" si="59"/>
        <v>420000</v>
      </c>
      <c r="AC347" s="2">
        <f t="shared" si="60"/>
        <v>38788154.192035764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x14ac:dyDescent="0.25">
      <c r="A348" s="1">
        <v>44524</v>
      </c>
      <c r="B348" s="2">
        <f t="shared" si="45"/>
        <v>271</v>
      </c>
      <c r="C348" s="7"/>
      <c r="D348" s="2" t="e">
        <f t="shared" si="51"/>
        <v>#N/A</v>
      </c>
      <c r="E348" s="2" t="e">
        <f t="shared" si="63"/>
        <v>#N/A</v>
      </c>
      <c r="F348" s="2">
        <v>842715.92523643374</v>
      </c>
      <c r="G348" s="2">
        <f t="shared" si="64"/>
        <v>426582.14285714284</v>
      </c>
      <c r="H348" s="2">
        <f t="shared" si="61"/>
        <v>135195718.47775096</v>
      </c>
      <c r="I348" s="7"/>
      <c r="J348" s="2" t="e">
        <f t="shared" si="52"/>
        <v>#N/A</v>
      </c>
      <c r="K348" s="2" t="e">
        <f t="shared" si="65"/>
        <v>#N/A</v>
      </c>
      <c r="L348" s="2">
        <f t="array" ref="L348">IF(COUNT($C349)=0,IF(COUNT($C348)=1,I348,SUM(L347+LOOKUP(2,1/(ISNUMBER($K$1:$K$194)),$K$1:$K$194))),I348)</f>
        <v>7115049.2857143097</v>
      </c>
      <c r="M348" s="8" t="e">
        <f t="shared" si="69"/>
        <v>#N/A</v>
      </c>
      <c r="N348" s="21" t="e">
        <f t="shared" si="53"/>
        <v>#N/A</v>
      </c>
      <c r="O348" s="2" t="e">
        <f t="shared" si="66"/>
        <v>#N/A</v>
      </c>
      <c r="P348" s="2">
        <v>940008.918392241</v>
      </c>
      <c r="Q348" s="21">
        <f t="shared" si="67"/>
        <v>450000</v>
      </c>
      <c r="R348" s="2">
        <f t="shared" si="62"/>
        <v>142196735.91986069</v>
      </c>
      <c r="S348" s="2">
        <f t="shared" si="54"/>
        <v>426582.14285713434</v>
      </c>
      <c r="T348" s="2">
        <f t="shared" si="55"/>
        <v>23417.857142857276</v>
      </c>
      <c r="U348" s="2">
        <f t="shared" si="56"/>
        <v>450000</v>
      </c>
      <c r="V348" s="2">
        <f t="shared" si="33"/>
        <v>99362818.477750465</v>
      </c>
      <c r="W348" s="2">
        <f t="shared" si="57"/>
        <v>426582.14285714924</v>
      </c>
      <c r="X348" s="2">
        <f t="shared" si="47"/>
        <v>23417.857142850757</v>
      </c>
      <c r="Y348" s="2">
        <f t="shared" si="58"/>
        <v>42833917.44211027</v>
      </c>
      <c r="Z348" s="2" t="str">
        <f t="shared" si="48"/>
        <v>MEEP</v>
      </c>
      <c r="AA348" s="2">
        <f>IF(Z348="HERE",Y348,AA347+Graph!$G$1*1000)</f>
        <v>98751999.584967822</v>
      </c>
      <c r="AB348" s="2">
        <f t="shared" si="59"/>
        <v>420000</v>
      </c>
      <c r="AC348" s="2">
        <f t="shared" si="60"/>
        <v>38788154.192035764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x14ac:dyDescent="0.25">
      <c r="A349" s="1">
        <v>44525</v>
      </c>
      <c r="B349" s="2">
        <f t="shared" si="45"/>
        <v>272</v>
      </c>
      <c r="C349" s="7"/>
      <c r="D349" s="2" t="e">
        <f t="shared" si="51"/>
        <v>#N/A</v>
      </c>
      <c r="E349" s="2" t="e">
        <f t="shared" si="63"/>
        <v>#N/A</v>
      </c>
      <c r="F349" s="2">
        <v>844317.14713788033</v>
      </c>
      <c r="G349" s="2">
        <f t="shared" si="64"/>
        <v>426582.14285714284</v>
      </c>
      <c r="H349" s="2">
        <f t="shared" si="61"/>
        <v>135622300.62060809</v>
      </c>
      <c r="I349" s="7"/>
      <c r="J349" s="2" t="e">
        <f t="shared" si="52"/>
        <v>#N/A</v>
      </c>
      <c r="K349" s="2" t="e">
        <f t="shared" si="65"/>
        <v>#N/A</v>
      </c>
      <c r="L349" s="2">
        <f t="array" ref="L349">IF(COUNT($C350)=0,IF(COUNT($C349)=1,I349,SUM(L348+LOOKUP(2,1/(ISNUMBER($K$1:$K$194)),$K$1:$K$194))),I349)</f>
        <v>7138467.1428571669</v>
      </c>
      <c r="M349" s="8" t="e">
        <f t="shared" si="69"/>
        <v>#N/A</v>
      </c>
      <c r="N349" s="21" t="e">
        <f t="shared" si="53"/>
        <v>#N/A</v>
      </c>
      <c r="O349" s="2" t="e">
        <f t="shared" si="66"/>
        <v>#N/A</v>
      </c>
      <c r="P349" s="2">
        <v>941923.81214535236</v>
      </c>
      <c r="Q349" s="21">
        <f t="shared" si="67"/>
        <v>450000</v>
      </c>
      <c r="R349" s="2">
        <f t="shared" si="62"/>
        <v>142646735.91986069</v>
      </c>
      <c r="S349" s="2">
        <f t="shared" si="54"/>
        <v>426582.14285713434</v>
      </c>
      <c r="T349" s="2">
        <f t="shared" si="55"/>
        <v>23417.857142857276</v>
      </c>
      <c r="U349" s="2">
        <f t="shared" si="56"/>
        <v>450000</v>
      </c>
      <c r="V349" s="2">
        <f t="shared" si="33"/>
        <v>99789400.620607615</v>
      </c>
      <c r="W349" s="2">
        <f t="shared" si="57"/>
        <v>426582.14285714924</v>
      </c>
      <c r="X349" s="2">
        <f t="shared" si="47"/>
        <v>23417.857142850757</v>
      </c>
      <c r="Y349" s="2">
        <f t="shared" si="58"/>
        <v>42857335.299253121</v>
      </c>
      <c r="Z349" s="2" t="str">
        <f t="shared" si="48"/>
        <v>MEEP</v>
      </c>
      <c r="AA349" s="2">
        <f>IF(Z349="HERE",Y349,AA348+Graph!$G$1*1000)</f>
        <v>99171999.584967822</v>
      </c>
      <c r="AB349" s="2">
        <f t="shared" si="59"/>
        <v>420000</v>
      </c>
      <c r="AC349" s="2">
        <f t="shared" si="60"/>
        <v>38788154.192035764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x14ac:dyDescent="0.25">
      <c r="A350" s="1">
        <v>44526</v>
      </c>
      <c r="B350" s="2">
        <f t="shared" si="45"/>
        <v>273</v>
      </c>
      <c r="C350" s="7"/>
      <c r="D350" s="2" t="e">
        <f t="shared" si="51"/>
        <v>#N/A</v>
      </c>
      <c r="E350" s="2" t="e">
        <f t="shared" si="63"/>
        <v>#N/A</v>
      </c>
      <c r="F350" s="2">
        <v>845918.36903932691</v>
      </c>
      <c r="G350" s="2">
        <f t="shared" si="64"/>
        <v>426582.14285714284</v>
      </c>
      <c r="H350" s="2">
        <f t="shared" si="61"/>
        <v>136048882.76346523</v>
      </c>
      <c r="I350" s="7"/>
      <c r="J350" s="2" t="e">
        <f t="shared" si="52"/>
        <v>#N/A</v>
      </c>
      <c r="K350" s="2" t="e">
        <f t="shared" si="65"/>
        <v>#N/A</v>
      </c>
      <c r="L350" s="2">
        <f t="array" ref="L350">IF(COUNT($C351)=0,IF(COUNT($C350)=1,I350,SUM(L349+LOOKUP(2,1/(ISNUMBER($K$1:$K$194)),$K$1:$K$194))),I350)</f>
        <v>7161885.0000000242</v>
      </c>
      <c r="M350" s="8" t="e">
        <f t="shared" si="69"/>
        <v>#N/A</v>
      </c>
      <c r="N350" s="21" t="e">
        <f t="shared" si="53"/>
        <v>#N/A</v>
      </c>
      <c r="O350" s="2" t="e">
        <f t="shared" si="66"/>
        <v>#N/A</v>
      </c>
      <c r="P350" s="2">
        <v>943838.70589846373</v>
      </c>
      <c r="Q350" s="21">
        <f t="shared" si="67"/>
        <v>450000</v>
      </c>
      <c r="R350" s="2">
        <f t="shared" si="62"/>
        <v>143096735.91986069</v>
      </c>
      <c r="S350" s="2">
        <f t="shared" si="54"/>
        <v>426582.14285713434</v>
      </c>
      <c r="T350" s="2">
        <f t="shared" si="55"/>
        <v>23417.857142857276</v>
      </c>
      <c r="U350" s="2">
        <f t="shared" si="56"/>
        <v>450000</v>
      </c>
      <c r="V350" s="2">
        <f t="shared" si="33"/>
        <v>100215982.76346476</v>
      </c>
      <c r="W350" s="2">
        <f t="shared" si="57"/>
        <v>426582.14285714924</v>
      </c>
      <c r="X350" s="2">
        <f t="shared" si="47"/>
        <v>23417.857142850757</v>
      </c>
      <c r="Y350" s="2">
        <f t="shared" si="58"/>
        <v>42880753.156395972</v>
      </c>
      <c r="Z350" s="2" t="str">
        <f t="shared" si="48"/>
        <v>MEEP</v>
      </c>
      <c r="AA350" s="2">
        <f>IF(Z350="HERE",Y350,AA349+Graph!$G$1*1000)</f>
        <v>99591999.584967822</v>
      </c>
      <c r="AB350" s="2">
        <f t="shared" si="59"/>
        <v>420000</v>
      </c>
      <c r="AC350" s="2">
        <f t="shared" si="60"/>
        <v>38788154.192035764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x14ac:dyDescent="0.25">
      <c r="A351" s="1">
        <v>44527</v>
      </c>
      <c r="B351" s="2">
        <f t="shared" si="45"/>
        <v>274</v>
      </c>
      <c r="C351" s="7"/>
      <c r="D351" s="2" t="e">
        <f t="shared" si="51"/>
        <v>#N/A</v>
      </c>
      <c r="E351" s="2" t="e">
        <f t="shared" si="63"/>
        <v>#N/A</v>
      </c>
      <c r="F351" s="2">
        <v>847519.59094075859</v>
      </c>
      <c r="G351" s="2">
        <f t="shared" si="64"/>
        <v>426582.14285714284</v>
      </c>
      <c r="H351" s="2">
        <f t="shared" si="61"/>
        <v>136475464.90632236</v>
      </c>
      <c r="I351" s="7"/>
      <c r="J351" s="2" t="e">
        <f t="shared" si="52"/>
        <v>#N/A</v>
      </c>
      <c r="K351" s="2" t="e">
        <f t="shared" si="65"/>
        <v>#N/A</v>
      </c>
      <c r="L351" s="2">
        <f t="array" ref="L351">IF(COUNT($C352)=0,IF(COUNT($C351)=1,I351,SUM(L350+LOOKUP(2,1/(ISNUMBER($K$1:$K$194)),$K$1:$K$194))),I351)</f>
        <v>7185302.8571428815</v>
      </c>
      <c r="M351" s="8" t="e">
        <f t="shared" si="69"/>
        <v>#N/A</v>
      </c>
      <c r="N351" s="21" t="e">
        <f t="shared" si="53"/>
        <v>#N/A</v>
      </c>
      <c r="O351" s="2" t="e">
        <f t="shared" si="66"/>
        <v>#N/A</v>
      </c>
      <c r="P351" s="2">
        <v>945753.59965157509</v>
      </c>
      <c r="Q351" s="21">
        <f t="shared" si="67"/>
        <v>450000</v>
      </c>
      <c r="R351" s="2">
        <f t="shared" si="62"/>
        <v>143546735.91986069</v>
      </c>
      <c r="S351" s="2">
        <f t="shared" si="54"/>
        <v>426582.14285713434</v>
      </c>
      <c r="T351" s="2">
        <f t="shared" si="55"/>
        <v>23417.857142857276</v>
      </c>
      <c r="U351" s="2">
        <f t="shared" si="56"/>
        <v>450000</v>
      </c>
      <c r="V351" s="2">
        <f t="shared" si="33"/>
        <v>100642564.90632191</v>
      </c>
      <c r="W351" s="2">
        <f t="shared" si="57"/>
        <v>426582.14285714924</v>
      </c>
      <c r="X351" s="2">
        <f t="shared" si="47"/>
        <v>23417.857142850757</v>
      </c>
      <c r="Y351" s="2">
        <f t="shared" ref="Y351:Y385" si="70">IF(COUNT($C352)=0,IF(COUNT($C351)=1,C351,SUM(Y350+X351)),C351)</f>
        <v>42904171.013538823</v>
      </c>
      <c r="Z351" s="2" t="str">
        <f t="shared" si="48"/>
        <v>MEEP</v>
      </c>
      <c r="AA351" s="2">
        <f>IF(Z351="HERE",Y351,AA350+Graph!$G$1*1000)</f>
        <v>100011999.58496782</v>
      </c>
      <c r="AB351" s="2">
        <f t="shared" si="59"/>
        <v>420000</v>
      </c>
      <c r="AC351" s="2">
        <f t="shared" ref="AC351:AC385" si="71">IF(Z352="HERE",V351,AC350)</f>
        <v>38788154.192035764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x14ac:dyDescent="0.25">
      <c r="A352" s="1">
        <v>44528</v>
      </c>
      <c r="B352" s="2">
        <f t="shared" si="45"/>
        <v>275</v>
      </c>
      <c r="C352" s="7"/>
      <c r="D352" s="2" t="e">
        <f t="shared" si="51"/>
        <v>#N/A</v>
      </c>
      <c r="E352" s="2" t="e">
        <f t="shared" si="63"/>
        <v>#N/A</v>
      </c>
      <c r="F352" s="2">
        <v>849120.81284220517</v>
      </c>
      <c r="G352" s="2">
        <f t="shared" si="64"/>
        <v>426582.14285714284</v>
      </c>
      <c r="H352" s="2">
        <f t="shared" ref="H352:H385" si="72">IF(COUNT($C353)=0,IF(COUNT($C352)=1,C352,SUM(H351+G352)),C352)</f>
        <v>136902047.04917949</v>
      </c>
      <c r="I352" s="7"/>
      <c r="J352" s="2" t="e">
        <f t="shared" si="52"/>
        <v>#N/A</v>
      </c>
      <c r="K352" s="2" t="e">
        <f t="shared" si="65"/>
        <v>#N/A</v>
      </c>
      <c r="L352" s="2">
        <f t="array" ref="L352">IF(COUNT($C353)=0,IF(COUNT($C352)=1,I352,SUM(L351+LOOKUP(2,1/(ISNUMBER($K$1:$K$194)),$K$1:$K$194))),I352)</f>
        <v>7208720.7142857388</v>
      </c>
      <c r="M352" s="8" t="e">
        <f t="shared" si="69"/>
        <v>#N/A</v>
      </c>
      <c r="N352" s="21" t="e">
        <f t="shared" si="53"/>
        <v>#N/A</v>
      </c>
      <c r="O352" s="2" t="e">
        <f t="shared" si="66"/>
        <v>#N/A</v>
      </c>
      <c r="P352" s="2">
        <v>947668.49340468645</v>
      </c>
      <c r="Q352" s="21">
        <f t="shared" si="67"/>
        <v>450000</v>
      </c>
      <c r="R352" s="2">
        <f t="shared" ref="R352:R385" si="73">IF(COUNT($C353)=0,IF(COUNT($C352)=1,M352,SUM(R351+Q352)),M352)</f>
        <v>143996735.91986069</v>
      </c>
      <c r="S352" s="2">
        <f t="shared" si="54"/>
        <v>426582.14285713434</v>
      </c>
      <c r="T352" s="2">
        <f t="shared" si="55"/>
        <v>23417.857142857276</v>
      </c>
      <c r="U352" s="2">
        <f t="shared" si="56"/>
        <v>450000</v>
      </c>
      <c r="V352" s="2">
        <f t="shared" si="33"/>
        <v>101069147.04917906</v>
      </c>
      <c r="W352" s="2">
        <f t="shared" si="57"/>
        <v>426582.14285714924</v>
      </c>
      <c r="X352" s="2">
        <f t="shared" si="47"/>
        <v>23417.857142850757</v>
      </c>
      <c r="Y352" s="2">
        <f t="shared" si="70"/>
        <v>42927588.870681673</v>
      </c>
      <c r="Z352" s="2" t="str">
        <f t="shared" si="48"/>
        <v>MEEP</v>
      </c>
      <c r="AA352" s="2">
        <f>IF(Z352="HERE",Y352,AA351+Graph!$G$1*1000)</f>
        <v>100431999.58496782</v>
      </c>
      <c r="AB352" s="2">
        <f t="shared" si="59"/>
        <v>420000</v>
      </c>
      <c r="AC352" s="2">
        <f t="shared" si="71"/>
        <v>38788154.192035764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x14ac:dyDescent="0.25">
      <c r="A353" s="1">
        <v>44529</v>
      </c>
      <c r="B353" s="2">
        <f t="shared" si="45"/>
        <v>276</v>
      </c>
      <c r="C353" s="7"/>
      <c r="D353" s="2" t="e">
        <f t="shared" si="51"/>
        <v>#N/A</v>
      </c>
      <c r="E353" s="2" t="e">
        <f t="shared" si="63"/>
        <v>#N/A</v>
      </c>
      <c r="F353" s="2">
        <v>850722.03474365175</v>
      </c>
      <c r="G353" s="2">
        <f t="shared" si="64"/>
        <v>426582.14285714284</v>
      </c>
      <c r="H353" s="2">
        <f t="shared" si="72"/>
        <v>137328629.19203663</v>
      </c>
      <c r="I353" s="7"/>
      <c r="J353" s="2" t="e">
        <f t="shared" si="52"/>
        <v>#N/A</v>
      </c>
      <c r="K353" s="2" t="e">
        <f t="shared" si="65"/>
        <v>#N/A</v>
      </c>
      <c r="L353" s="2">
        <f t="array" ref="L353">IF(COUNT($C354)=0,IF(COUNT($C353)=1,I353,SUM(L352+LOOKUP(2,1/(ISNUMBER($K$1:$K$194)),$K$1:$K$194))),I353)</f>
        <v>7232138.571428596</v>
      </c>
      <c r="M353" s="8" t="e">
        <f t="shared" si="69"/>
        <v>#N/A</v>
      </c>
      <c r="N353" s="21" t="e">
        <f t="shared" si="53"/>
        <v>#N/A</v>
      </c>
      <c r="O353" s="2" t="e">
        <f t="shared" si="66"/>
        <v>#N/A</v>
      </c>
      <c r="P353" s="2">
        <v>949583.38715779781</v>
      </c>
      <c r="Q353" s="21">
        <f t="shared" si="67"/>
        <v>450000</v>
      </c>
      <c r="R353" s="2">
        <f t="shared" si="73"/>
        <v>144446735.91986069</v>
      </c>
      <c r="S353" s="2">
        <f t="shared" si="54"/>
        <v>426582.14285713434</v>
      </c>
      <c r="T353" s="2">
        <f t="shared" si="55"/>
        <v>23417.857142857276</v>
      </c>
      <c r="U353" s="2">
        <f t="shared" si="56"/>
        <v>450000</v>
      </c>
      <c r="V353" s="2">
        <f t="shared" si="33"/>
        <v>101495729.19203621</v>
      </c>
      <c r="W353" s="2">
        <f t="shared" si="57"/>
        <v>426582.14285714924</v>
      </c>
      <c r="X353" s="2">
        <f t="shared" si="47"/>
        <v>23417.857142850757</v>
      </c>
      <c r="Y353" s="2">
        <f t="shared" si="70"/>
        <v>42951006.727824524</v>
      </c>
      <c r="Z353" s="2" t="str">
        <f t="shared" si="48"/>
        <v>MEEP</v>
      </c>
      <c r="AA353" s="2">
        <f>IF(Z353="HERE",Y353,AA352+Graph!$G$1*1000)</f>
        <v>100851999.58496782</v>
      </c>
      <c r="AB353" s="2">
        <f t="shared" si="59"/>
        <v>420000</v>
      </c>
      <c r="AC353" s="2">
        <f t="shared" si="71"/>
        <v>38788154.192035764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x14ac:dyDescent="0.25">
      <c r="A354" s="1">
        <v>44530</v>
      </c>
      <c r="B354" s="2">
        <f t="shared" si="45"/>
        <v>277</v>
      </c>
      <c r="C354" s="7"/>
      <c r="D354" s="2" t="e">
        <f t="shared" si="51"/>
        <v>#N/A</v>
      </c>
      <c r="E354" s="2" t="e">
        <f t="shared" si="63"/>
        <v>#N/A</v>
      </c>
      <c r="F354" s="2">
        <v>852323.25664509833</v>
      </c>
      <c r="G354" s="2">
        <f t="shared" si="64"/>
        <v>426582.14285714284</v>
      </c>
      <c r="H354" s="2">
        <f t="shared" si="72"/>
        <v>137755211.33489376</v>
      </c>
      <c r="I354" s="7"/>
      <c r="J354" s="2" t="e">
        <f t="shared" si="52"/>
        <v>#N/A</v>
      </c>
      <c r="K354" s="2" t="e">
        <f t="shared" si="65"/>
        <v>#N/A</v>
      </c>
      <c r="L354" s="2">
        <f t="array" ref="L354">IF(COUNT($C355)=0,IF(COUNT($C354)=1,I354,SUM(L353+LOOKUP(2,1/(ISNUMBER($K$1:$K$194)),$K$1:$K$194))),I354)</f>
        <v>7255556.4285714533</v>
      </c>
      <c r="M354" s="8" t="e">
        <f t="shared" si="69"/>
        <v>#N/A</v>
      </c>
      <c r="N354" s="21" t="e">
        <f t="shared" si="53"/>
        <v>#N/A</v>
      </c>
      <c r="O354" s="2" t="e">
        <f t="shared" si="66"/>
        <v>#N/A</v>
      </c>
      <c r="P354" s="2">
        <v>951498.28091090918</v>
      </c>
      <c r="Q354" s="21">
        <f t="shared" si="67"/>
        <v>450000</v>
      </c>
      <c r="R354" s="2">
        <f t="shared" si="73"/>
        <v>144896735.91986069</v>
      </c>
      <c r="S354" s="2">
        <f t="shared" si="54"/>
        <v>426582.14285713434</v>
      </c>
      <c r="T354" s="2">
        <f t="shared" si="55"/>
        <v>23417.857142857276</v>
      </c>
      <c r="U354" s="2">
        <f t="shared" si="56"/>
        <v>450000</v>
      </c>
      <c r="V354" s="2">
        <f t="shared" si="33"/>
        <v>101922311.33489336</v>
      </c>
      <c r="W354" s="2">
        <f t="shared" si="57"/>
        <v>426582.14285714924</v>
      </c>
      <c r="X354" s="2">
        <f t="shared" si="47"/>
        <v>23417.857142850757</v>
      </c>
      <c r="Y354" s="2">
        <f t="shared" si="70"/>
        <v>42974424.584967375</v>
      </c>
      <c r="Z354" s="2" t="str">
        <f t="shared" si="48"/>
        <v>MEEP</v>
      </c>
      <c r="AA354" s="2">
        <f>IF(Z354="HERE",Y354,AA353+Graph!$G$1*1000)</f>
        <v>101271999.58496782</v>
      </c>
      <c r="AB354" s="2">
        <f t="shared" si="59"/>
        <v>420000</v>
      </c>
      <c r="AC354" s="2">
        <f t="shared" si="71"/>
        <v>38788154.192035764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x14ac:dyDescent="0.25">
      <c r="A355" s="1">
        <v>44531</v>
      </c>
      <c r="B355" s="2">
        <f t="shared" si="45"/>
        <v>278</v>
      </c>
      <c r="C355" s="7"/>
      <c r="D355" s="2" t="e">
        <f t="shared" si="51"/>
        <v>#N/A</v>
      </c>
      <c r="E355" s="2" t="e">
        <f t="shared" si="63"/>
        <v>#N/A</v>
      </c>
      <c r="F355" s="2">
        <v>853924.47854653001</v>
      </c>
      <c r="G355" s="2">
        <f t="shared" si="64"/>
        <v>426582.14285714284</v>
      </c>
      <c r="H355" s="2">
        <f t="shared" si="72"/>
        <v>138181793.4777509</v>
      </c>
      <c r="I355" s="7"/>
      <c r="J355" s="2" t="e">
        <f t="shared" si="52"/>
        <v>#N/A</v>
      </c>
      <c r="K355" s="2" t="e">
        <f t="shared" si="65"/>
        <v>#N/A</v>
      </c>
      <c r="L355" s="2">
        <f t="array" ref="L355">IF(COUNT($C356)=0,IF(COUNT($C355)=1,I355,SUM(L354+LOOKUP(2,1/(ISNUMBER($K$1:$K$194)),$K$1:$K$194))),I355)</f>
        <v>7278974.2857143106</v>
      </c>
      <c r="M355" s="8" t="e">
        <f t="shared" si="69"/>
        <v>#N/A</v>
      </c>
      <c r="N355" s="21" t="e">
        <f t="shared" si="53"/>
        <v>#N/A</v>
      </c>
      <c r="O355" s="2" t="e">
        <f t="shared" si="66"/>
        <v>#N/A</v>
      </c>
      <c r="P355" s="2">
        <v>953413.17466402054</v>
      </c>
      <c r="Q355" s="21">
        <f t="shared" si="67"/>
        <v>450000</v>
      </c>
      <c r="R355" s="2">
        <f t="shared" si="73"/>
        <v>145346735.91986069</v>
      </c>
      <c r="S355" s="2">
        <f t="shared" si="54"/>
        <v>426582.14285713434</v>
      </c>
      <c r="T355" s="2">
        <f t="shared" si="55"/>
        <v>23417.857142857276</v>
      </c>
      <c r="U355" s="2">
        <f t="shared" si="56"/>
        <v>450000</v>
      </c>
      <c r="V355" s="2">
        <f t="shared" si="33"/>
        <v>102348893.47775051</v>
      </c>
      <c r="W355" s="2">
        <f t="shared" si="57"/>
        <v>426582.14285714924</v>
      </c>
      <c r="X355" s="2">
        <f t="shared" si="47"/>
        <v>23417.857142850757</v>
      </c>
      <c r="Y355" s="2">
        <f t="shared" si="70"/>
        <v>42997842.442110226</v>
      </c>
      <c r="Z355" s="2" t="str">
        <f t="shared" si="48"/>
        <v>MEEP</v>
      </c>
      <c r="AA355" s="2">
        <f>IF(Z355="HERE",Y355,AA354+Graph!$G$1*1000)</f>
        <v>101691999.58496782</v>
      </c>
      <c r="AB355" s="2">
        <f t="shared" si="59"/>
        <v>420000</v>
      </c>
      <c r="AC355" s="2">
        <f t="shared" si="71"/>
        <v>38788154.192035764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x14ac:dyDescent="0.25">
      <c r="A356" s="1">
        <v>44532</v>
      </c>
      <c r="B356" s="2">
        <f t="shared" si="45"/>
        <v>279</v>
      </c>
      <c r="C356" s="7"/>
      <c r="D356" s="2" t="e">
        <f t="shared" si="51"/>
        <v>#N/A</v>
      </c>
      <c r="E356" s="2" t="e">
        <f t="shared" si="63"/>
        <v>#N/A</v>
      </c>
      <c r="F356" s="2">
        <v>855525.70044797659</v>
      </c>
      <c r="G356" s="2">
        <f t="shared" si="64"/>
        <v>426582.14285714284</v>
      </c>
      <c r="H356" s="2">
        <f t="shared" si="72"/>
        <v>138608375.62060803</v>
      </c>
      <c r="I356" s="7"/>
      <c r="J356" s="2" t="e">
        <f t="shared" si="52"/>
        <v>#N/A</v>
      </c>
      <c r="K356" s="2" t="e">
        <f t="shared" si="65"/>
        <v>#N/A</v>
      </c>
      <c r="L356" s="2">
        <f t="array" ref="L356">IF(COUNT($C357)=0,IF(COUNT($C356)=1,I356,SUM(L355+LOOKUP(2,1/(ISNUMBER($K$1:$K$194)),$K$1:$K$194))),I356)</f>
        <v>7302392.1428571679</v>
      </c>
      <c r="M356" s="8" t="e">
        <f t="shared" si="69"/>
        <v>#N/A</v>
      </c>
      <c r="N356" s="21" t="e">
        <f t="shared" si="53"/>
        <v>#N/A</v>
      </c>
      <c r="O356" s="2" t="e">
        <f t="shared" si="66"/>
        <v>#N/A</v>
      </c>
      <c r="P356" s="2">
        <v>955328.0684171319</v>
      </c>
      <c r="Q356" s="21">
        <f t="shared" si="67"/>
        <v>450000</v>
      </c>
      <c r="R356" s="2">
        <f t="shared" si="73"/>
        <v>145796735.91986069</v>
      </c>
      <c r="S356" s="2">
        <f t="shared" si="54"/>
        <v>426582.14285713434</v>
      </c>
      <c r="T356" s="2">
        <f t="shared" si="55"/>
        <v>23417.857142857276</v>
      </c>
      <c r="U356" s="2">
        <f t="shared" si="56"/>
        <v>450000</v>
      </c>
      <c r="V356" s="2">
        <f t="shared" ref="V356:V385" si="74">H272</f>
        <v>102775475.62060766</v>
      </c>
      <c r="W356" s="2">
        <f t="shared" si="57"/>
        <v>426582.14285714924</v>
      </c>
      <c r="X356" s="2">
        <f t="shared" si="47"/>
        <v>23417.857142850757</v>
      </c>
      <c r="Y356" s="2">
        <f t="shared" si="70"/>
        <v>43021260.299253076</v>
      </c>
      <c r="Z356" s="2" t="str">
        <f t="shared" si="48"/>
        <v>MEEP</v>
      </c>
      <c r="AA356" s="2">
        <f>IF(Z356="HERE",Y356,AA355+Graph!$G$1*1000)</f>
        <v>102111999.58496782</v>
      </c>
      <c r="AB356" s="2">
        <f t="shared" si="59"/>
        <v>420000</v>
      </c>
      <c r="AC356" s="2">
        <f t="shared" si="71"/>
        <v>38788154.192035764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x14ac:dyDescent="0.25">
      <c r="A357" s="1">
        <v>44533</v>
      </c>
      <c r="B357" s="2">
        <f t="shared" si="45"/>
        <v>280</v>
      </c>
      <c r="C357" s="7"/>
      <c r="D357" s="2" t="e">
        <f t="shared" si="51"/>
        <v>#N/A</v>
      </c>
      <c r="E357" s="2" t="e">
        <f t="shared" si="63"/>
        <v>#N/A</v>
      </c>
      <c r="F357" s="2">
        <v>857126.92234942317</v>
      </c>
      <c r="G357" s="2">
        <f t="shared" si="64"/>
        <v>426582.14285714284</v>
      </c>
      <c r="H357" s="2">
        <f t="shared" si="72"/>
        <v>139034957.76346517</v>
      </c>
      <c r="I357" s="7"/>
      <c r="J357" s="2" t="e">
        <f t="shared" si="52"/>
        <v>#N/A</v>
      </c>
      <c r="K357" s="2" t="e">
        <f t="shared" si="65"/>
        <v>#N/A</v>
      </c>
      <c r="L357" s="2">
        <f t="array" ref="L357">IF(COUNT($C358)=0,IF(COUNT($C357)=1,I357,SUM(L356+LOOKUP(2,1/(ISNUMBER($K$1:$K$194)),$K$1:$K$194))),I357)</f>
        <v>7325810.0000000251</v>
      </c>
      <c r="M357" s="8" t="e">
        <f t="shared" si="69"/>
        <v>#N/A</v>
      </c>
      <c r="N357" s="21" t="e">
        <f t="shared" si="53"/>
        <v>#N/A</v>
      </c>
      <c r="O357" s="2" t="e">
        <f t="shared" si="66"/>
        <v>#N/A</v>
      </c>
      <c r="P357" s="2">
        <v>957242.96217024326</v>
      </c>
      <c r="Q357" s="21">
        <f t="shared" si="67"/>
        <v>450000</v>
      </c>
      <c r="R357" s="2">
        <f t="shared" si="73"/>
        <v>146246735.91986069</v>
      </c>
      <c r="S357" s="2">
        <f t="shared" si="54"/>
        <v>426582.14285713434</v>
      </c>
      <c r="T357" s="2">
        <f t="shared" si="55"/>
        <v>23417.857142857276</v>
      </c>
      <c r="U357" s="2">
        <f t="shared" si="56"/>
        <v>450000</v>
      </c>
      <c r="V357" s="2">
        <f t="shared" si="74"/>
        <v>103202057.76346481</v>
      </c>
      <c r="W357" s="2">
        <f t="shared" si="57"/>
        <v>426582.14285714924</v>
      </c>
      <c r="X357" s="2">
        <f t="shared" si="47"/>
        <v>23417.857142850757</v>
      </c>
      <c r="Y357" s="2">
        <f t="shared" si="70"/>
        <v>43044678.156395927</v>
      </c>
      <c r="Z357" s="2" t="str">
        <f t="shared" si="48"/>
        <v>MEEP</v>
      </c>
      <c r="AA357" s="2">
        <f>IF(Z357="HERE",Y357,AA356+Graph!$G$1*1000)</f>
        <v>102531999.58496782</v>
      </c>
      <c r="AB357" s="2">
        <f t="shared" si="59"/>
        <v>420000</v>
      </c>
      <c r="AC357" s="2">
        <f t="shared" si="71"/>
        <v>38788154.192035764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x14ac:dyDescent="0.25">
      <c r="A358" s="1">
        <v>44534</v>
      </c>
      <c r="B358" s="2">
        <f t="shared" si="45"/>
        <v>281</v>
      </c>
      <c r="C358" s="7"/>
      <c r="D358" s="2" t="e">
        <f t="shared" si="51"/>
        <v>#N/A</v>
      </c>
      <c r="E358" s="2" t="e">
        <f t="shared" si="63"/>
        <v>#N/A</v>
      </c>
      <c r="F358" s="2">
        <v>858728.14425086975</v>
      </c>
      <c r="G358" s="2">
        <f t="shared" si="64"/>
        <v>426582.14285714284</v>
      </c>
      <c r="H358" s="2">
        <f t="shared" si="72"/>
        <v>139461539.9063223</v>
      </c>
      <c r="I358" s="7"/>
      <c r="J358" s="2" t="e">
        <f t="shared" si="52"/>
        <v>#N/A</v>
      </c>
      <c r="K358" s="2" t="e">
        <f t="shared" si="65"/>
        <v>#N/A</v>
      </c>
      <c r="L358" s="2">
        <f t="array" ref="L358">IF(COUNT($C359)=0,IF(COUNT($C358)=1,I358,SUM(L357+LOOKUP(2,1/(ISNUMBER($K$1:$K$194)),$K$1:$K$194))),I358)</f>
        <v>7349227.8571428824</v>
      </c>
      <c r="M358" s="8" t="e">
        <f t="shared" si="69"/>
        <v>#N/A</v>
      </c>
      <c r="N358" s="21" t="e">
        <f t="shared" si="53"/>
        <v>#N/A</v>
      </c>
      <c r="O358" s="2" t="e">
        <f t="shared" si="66"/>
        <v>#N/A</v>
      </c>
      <c r="P358" s="2">
        <v>959157.85592335463</v>
      </c>
      <c r="Q358" s="21">
        <f t="shared" ref="Q358:Q385" si="75">IF(P358&gt;450000,450000,P358)</f>
        <v>450000</v>
      </c>
      <c r="R358" s="2">
        <f t="shared" si="73"/>
        <v>146696735.91986069</v>
      </c>
      <c r="S358" s="2">
        <f t="shared" si="54"/>
        <v>426582.14285713434</v>
      </c>
      <c r="T358" s="2">
        <f t="shared" si="55"/>
        <v>23417.857142857276</v>
      </c>
      <c r="U358" s="2">
        <f t="shared" si="56"/>
        <v>450000</v>
      </c>
      <c r="V358" s="2">
        <f t="shared" si="74"/>
        <v>103628639.90632196</v>
      </c>
      <c r="W358" s="2">
        <f t="shared" si="57"/>
        <v>426582.14285714924</v>
      </c>
      <c r="X358" s="2">
        <f t="shared" si="47"/>
        <v>23417.857142850757</v>
      </c>
      <c r="Y358" s="2">
        <f t="shared" si="70"/>
        <v>43068096.013538778</v>
      </c>
      <c r="Z358" s="2" t="str">
        <f t="shared" si="48"/>
        <v>MEEP</v>
      </c>
      <c r="AA358" s="2">
        <f>IF(Z358="HERE",Y358,AA357+Graph!$G$1*1000)</f>
        <v>102951999.58496782</v>
      </c>
      <c r="AB358" s="2">
        <f t="shared" si="59"/>
        <v>420000</v>
      </c>
      <c r="AC358" s="2">
        <f t="shared" si="71"/>
        <v>38788154.192035764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x14ac:dyDescent="0.25">
      <c r="A359" s="1">
        <v>44535</v>
      </c>
      <c r="B359" s="2">
        <f t="shared" si="45"/>
        <v>282</v>
      </c>
      <c r="C359" s="7"/>
      <c r="D359" s="2" t="e">
        <f t="shared" si="51"/>
        <v>#N/A</v>
      </c>
      <c r="E359" s="2" t="e">
        <f t="shared" si="63"/>
        <v>#N/A</v>
      </c>
      <c r="F359" s="2">
        <v>860329.36615231633</v>
      </c>
      <c r="G359" s="2">
        <f t="shared" si="64"/>
        <v>426582.14285714284</v>
      </c>
      <c r="H359" s="2">
        <f t="shared" si="72"/>
        <v>139888122.04917943</v>
      </c>
      <c r="I359" s="7"/>
      <c r="J359" s="2" t="e">
        <f t="shared" si="52"/>
        <v>#N/A</v>
      </c>
      <c r="K359" s="2" t="e">
        <f t="shared" si="65"/>
        <v>#N/A</v>
      </c>
      <c r="L359" s="2">
        <f t="array" ref="L359">IF(COUNT($C360)=0,IF(COUNT($C359)=1,I359,SUM(L358+LOOKUP(2,1/(ISNUMBER($K$1:$K$194)),$K$1:$K$194))),I359)</f>
        <v>7372645.7142857397</v>
      </c>
      <c r="M359" s="8" t="e">
        <f t="shared" si="69"/>
        <v>#N/A</v>
      </c>
      <c r="N359" s="21" t="e">
        <f t="shared" si="53"/>
        <v>#N/A</v>
      </c>
      <c r="O359" s="2" t="e">
        <f t="shared" si="66"/>
        <v>#N/A</v>
      </c>
      <c r="P359" s="2">
        <v>961072.74967646599</v>
      </c>
      <c r="Q359" s="21">
        <f t="shared" si="75"/>
        <v>450000</v>
      </c>
      <c r="R359" s="2">
        <f t="shared" si="73"/>
        <v>147146735.91986069</v>
      </c>
      <c r="S359" s="2">
        <f t="shared" si="54"/>
        <v>426582.14285713434</v>
      </c>
      <c r="T359" s="2">
        <f t="shared" si="55"/>
        <v>23417.857142857276</v>
      </c>
      <c r="U359" s="2">
        <f t="shared" si="56"/>
        <v>450000</v>
      </c>
      <c r="V359" s="2">
        <f t="shared" si="74"/>
        <v>104055222.04917911</v>
      </c>
      <c r="W359" s="2">
        <f t="shared" si="57"/>
        <v>426582.14285714924</v>
      </c>
      <c r="X359" s="2">
        <f t="shared" si="47"/>
        <v>23417.857142850757</v>
      </c>
      <c r="Y359" s="2">
        <f t="shared" si="70"/>
        <v>43091513.870681629</v>
      </c>
      <c r="Z359" s="2" t="str">
        <f t="shared" si="48"/>
        <v>MEEP</v>
      </c>
      <c r="AA359" s="2">
        <f>IF(Z359="HERE",Y359,AA358+Graph!$G$1*1000)</f>
        <v>103371999.58496782</v>
      </c>
      <c r="AB359" s="2">
        <f t="shared" si="59"/>
        <v>420000</v>
      </c>
      <c r="AC359" s="2">
        <f t="shared" si="71"/>
        <v>38788154.192035764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x14ac:dyDescent="0.25">
      <c r="A360" s="1">
        <v>44536</v>
      </c>
      <c r="B360" s="2">
        <f t="shared" si="45"/>
        <v>283</v>
      </c>
      <c r="C360" s="7"/>
      <c r="D360" s="2" t="e">
        <f t="shared" si="51"/>
        <v>#N/A</v>
      </c>
      <c r="E360" s="2" t="e">
        <f t="shared" si="63"/>
        <v>#N/A</v>
      </c>
      <c r="F360" s="2">
        <v>861930.58805374801</v>
      </c>
      <c r="G360" s="2">
        <f t="shared" si="64"/>
        <v>426582.14285714284</v>
      </c>
      <c r="H360" s="2">
        <f t="shared" si="72"/>
        <v>140314704.19203657</v>
      </c>
      <c r="I360" s="7"/>
      <c r="J360" s="2" t="e">
        <f t="shared" si="52"/>
        <v>#N/A</v>
      </c>
      <c r="K360" s="2" t="e">
        <f t="shared" si="65"/>
        <v>#N/A</v>
      </c>
      <c r="L360" s="2">
        <f t="array" ref="L360">IF(COUNT($C361)=0,IF(COUNT($C360)=1,I360,SUM(L359+LOOKUP(2,1/(ISNUMBER($K$1:$K$194)),$K$1:$K$194))),I360)</f>
        <v>7396063.571428597</v>
      </c>
      <c r="M360" s="8" t="e">
        <f t="shared" si="69"/>
        <v>#N/A</v>
      </c>
      <c r="N360" s="21" t="e">
        <f t="shared" si="53"/>
        <v>#N/A</v>
      </c>
      <c r="O360" s="2" t="e">
        <f t="shared" si="66"/>
        <v>#N/A</v>
      </c>
      <c r="P360" s="2">
        <v>962987.64342957735</v>
      </c>
      <c r="Q360" s="21">
        <f t="shared" si="75"/>
        <v>450000</v>
      </c>
      <c r="R360" s="2">
        <f t="shared" si="73"/>
        <v>147596735.91986069</v>
      </c>
      <c r="S360" s="2">
        <f t="shared" si="54"/>
        <v>426582.14285713434</v>
      </c>
      <c r="T360" s="2">
        <f t="shared" si="55"/>
        <v>23417.857142857276</v>
      </c>
      <c r="U360" s="2">
        <f t="shared" si="56"/>
        <v>450000</v>
      </c>
      <c r="V360" s="2">
        <f t="shared" si="74"/>
        <v>104481804.19203626</v>
      </c>
      <c r="W360" s="2">
        <f t="shared" si="57"/>
        <v>426582.14285714924</v>
      </c>
      <c r="X360" s="2">
        <f t="shared" si="47"/>
        <v>23417.857142850757</v>
      </c>
      <c r="Y360" s="2">
        <f t="shared" si="70"/>
        <v>43114931.727824479</v>
      </c>
      <c r="Z360" s="2" t="str">
        <f t="shared" si="48"/>
        <v>MEEP</v>
      </c>
      <c r="AA360" s="2">
        <f>IF(Z360="HERE",Y360,AA359+Graph!$G$1*1000)</f>
        <v>103791999.58496782</v>
      </c>
      <c r="AB360" s="2">
        <f t="shared" si="59"/>
        <v>420000</v>
      </c>
      <c r="AC360" s="2">
        <f t="shared" si="71"/>
        <v>38788154.192035764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x14ac:dyDescent="0.25">
      <c r="A361" s="1">
        <v>44537</v>
      </c>
      <c r="B361" s="2">
        <f t="shared" si="45"/>
        <v>284</v>
      </c>
      <c r="C361" s="7"/>
      <c r="D361" s="2" t="e">
        <f t="shared" si="51"/>
        <v>#N/A</v>
      </c>
      <c r="E361" s="2" t="e">
        <f t="shared" si="63"/>
        <v>#N/A</v>
      </c>
      <c r="F361" s="2">
        <v>863531.80995519459</v>
      </c>
      <c r="G361" s="2">
        <f t="shared" si="64"/>
        <v>426582.14285714284</v>
      </c>
      <c r="H361" s="2">
        <f t="shared" si="72"/>
        <v>140741286.3348937</v>
      </c>
      <c r="I361" s="7"/>
      <c r="J361" s="2" t="e">
        <f t="shared" si="52"/>
        <v>#N/A</v>
      </c>
      <c r="K361" s="2" t="e">
        <f t="shared" si="65"/>
        <v>#N/A</v>
      </c>
      <c r="L361" s="2">
        <f t="array" ref="L361">IF(COUNT($C362)=0,IF(COUNT($C361)=1,I361,SUM(L360+LOOKUP(2,1/(ISNUMBER($K$1:$K$194)),$K$1:$K$194))),I361)</f>
        <v>7419481.4285714542</v>
      </c>
      <c r="M361" s="8" t="e">
        <f t="shared" si="69"/>
        <v>#N/A</v>
      </c>
      <c r="N361" s="21" t="e">
        <f t="shared" si="53"/>
        <v>#N/A</v>
      </c>
      <c r="O361" s="2" t="e">
        <f t="shared" si="66"/>
        <v>#N/A</v>
      </c>
      <c r="P361" s="2">
        <v>964902.53718268871</v>
      </c>
      <c r="Q361" s="21">
        <f t="shared" si="75"/>
        <v>450000</v>
      </c>
      <c r="R361" s="2">
        <f t="shared" si="73"/>
        <v>148046735.91986069</v>
      </c>
      <c r="S361" s="2">
        <f t="shared" si="54"/>
        <v>426582.14285713434</v>
      </c>
      <c r="T361" s="2">
        <f t="shared" si="55"/>
        <v>23417.857142857276</v>
      </c>
      <c r="U361" s="2">
        <f t="shared" si="56"/>
        <v>450000</v>
      </c>
      <c r="V361" s="2">
        <f t="shared" si="74"/>
        <v>104908386.33489341</v>
      </c>
      <c r="W361" s="2">
        <f t="shared" si="57"/>
        <v>426582.14285714924</v>
      </c>
      <c r="X361" s="2">
        <f t="shared" si="47"/>
        <v>23417.857142850757</v>
      </c>
      <c r="Y361" s="2">
        <f t="shared" si="70"/>
        <v>43138349.58496733</v>
      </c>
      <c r="Z361" s="2" t="str">
        <f t="shared" si="48"/>
        <v>MEEP</v>
      </c>
      <c r="AA361" s="2">
        <f>IF(Z361="HERE",Y361,AA360+Graph!$G$1*1000)</f>
        <v>104211999.58496782</v>
      </c>
      <c r="AB361" s="2">
        <f t="shared" si="59"/>
        <v>420000</v>
      </c>
      <c r="AC361" s="2">
        <f t="shared" si="71"/>
        <v>38788154.192035764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x14ac:dyDescent="0.25">
      <c r="A362" s="1">
        <v>44538</v>
      </c>
      <c r="B362" s="2">
        <f t="shared" si="45"/>
        <v>285</v>
      </c>
      <c r="C362" s="7"/>
      <c r="D362" s="2" t="e">
        <f t="shared" si="51"/>
        <v>#N/A</v>
      </c>
      <c r="E362" s="2" t="e">
        <f t="shared" si="63"/>
        <v>#N/A</v>
      </c>
      <c r="F362" s="2">
        <v>865133.03185664117</v>
      </c>
      <c r="G362" s="2">
        <f t="shared" si="64"/>
        <v>426582.14285714284</v>
      </c>
      <c r="H362" s="2">
        <f t="shared" si="72"/>
        <v>141167868.47775084</v>
      </c>
      <c r="I362" s="7"/>
      <c r="J362" s="2" t="e">
        <f t="shared" si="52"/>
        <v>#N/A</v>
      </c>
      <c r="K362" s="2" t="e">
        <f t="shared" si="65"/>
        <v>#N/A</v>
      </c>
      <c r="L362" s="2">
        <f t="array" ref="L362">IF(COUNT($C363)=0,IF(COUNT($C362)=1,I362,SUM(L361+LOOKUP(2,1/(ISNUMBER($K$1:$K$194)),$K$1:$K$194))),I362)</f>
        <v>7442899.2857143115</v>
      </c>
      <c r="M362" s="8" t="e">
        <f t="shared" si="69"/>
        <v>#N/A</v>
      </c>
      <c r="N362" s="21" t="e">
        <f t="shared" si="53"/>
        <v>#N/A</v>
      </c>
      <c r="O362" s="2" t="e">
        <f t="shared" si="66"/>
        <v>#N/A</v>
      </c>
      <c r="P362" s="2">
        <v>966817.43093580008</v>
      </c>
      <c r="Q362" s="21">
        <f t="shared" si="75"/>
        <v>450000</v>
      </c>
      <c r="R362" s="2">
        <f t="shared" si="73"/>
        <v>148496735.91986069</v>
      </c>
      <c r="S362" s="2">
        <f t="shared" si="54"/>
        <v>426582.14285713434</v>
      </c>
      <c r="T362" s="2">
        <f t="shared" si="55"/>
        <v>23417.857142857276</v>
      </c>
      <c r="U362" s="2">
        <f t="shared" si="56"/>
        <v>450000</v>
      </c>
      <c r="V362" s="2">
        <f t="shared" si="74"/>
        <v>105334968.47775055</v>
      </c>
      <c r="W362" s="2">
        <f t="shared" si="57"/>
        <v>426582.14285714924</v>
      </c>
      <c r="X362" s="2">
        <f t="shared" si="47"/>
        <v>23417.857142850757</v>
      </c>
      <c r="Y362" s="2">
        <f t="shared" si="70"/>
        <v>43161767.442110181</v>
      </c>
      <c r="Z362" s="2" t="str">
        <f t="shared" si="48"/>
        <v>MEEP</v>
      </c>
      <c r="AA362" s="2">
        <f>IF(Z362="HERE",Y362,AA361+Graph!$G$1*1000)</f>
        <v>104631999.58496782</v>
      </c>
      <c r="AB362" s="2">
        <f t="shared" si="59"/>
        <v>420000</v>
      </c>
      <c r="AC362" s="2">
        <f t="shared" si="71"/>
        <v>38788154.192035764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x14ac:dyDescent="0.25">
      <c r="A363" s="1">
        <v>44539</v>
      </c>
      <c r="B363" s="2">
        <f t="shared" si="45"/>
        <v>286</v>
      </c>
      <c r="C363" s="7"/>
      <c r="D363" s="2" t="e">
        <f t="shared" si="51"/>
        <v>#N/A</v>
      </c>
      <c r="E363" s="2" t="e">
        <f t="shared" si="63"/>
        <v>#N/A</v>
      </c>
      <c r="F363" s="2">
        <v>866734.25375808775</v>
      </c>
      <c r="G363" s="2">
        <f t="shared" si="64"/>
        <v>426582.14285714284</v>
      </c>
      <c r="H363" s="2">
        <f t="shared" si="72"/>
        <v>141594450.62060797</v>
      </c>
      <c r="I363" s="7"/>
      <c r="J363" s="2" t="e">
        <f t="shared" si="52"/>
        <v>#N/A</v>
      </c>
      <c r="K363" s="2" t="e">
        <f t="shared" si="65"/>
        <v>#N/A</v>
      </c>
      <c r="L363" s="2">
        <f t="array" ref="L363">IF(COUNT($C364)=0,IF(COUNT($C363)=1,I363,SUM(L362+LOOKUP(2,1/(ISNUMBER($K$1:$K$194)),$K$1:$K$194))),I363)</f>
        <v>7466317.1428571688</v>
      </c>
      <c r="M363" s="8" t="e">
        <f t="shared" si="69"/>
        <v>#N/A</v>
      </c>
      <c r="N363" s="21" t="e">
        <f t="shared" si="53"/>
        <v>#N/A</v>
      </c>
      <c r="O363" s="2" t="e">
        <f t="shared" si="66"/>
        <v>#N/A</v>
      </c>
      <c r="P363" s="2">
        <v>968732.32468891144</v>
      </c>
      <c r="Q363" s="21">
        <f t="shared" si="75"/>
        <v>450000</v>
      </c>
      <c r="R363" s="2">
        <f t="shared" si="73"/>
        <v>148946735.91986069</v>
      </c>
      <c r="S363" s="2">
        <f t="shared" si="54"/>
        <v>426582.14285713434</v>
      </c>
      <c r="T363" s="2">
        <f t="shared" si="55"/>
        <v>23417.857142857276</v>
      </c>
      <c r="U363" s="2">
        <f t="shared" si="56"/>
        <v>450000</v>
      </c>
      <c r="V363" s="2">
        <f t="shared" si="74"/>
        <v>105761550.6206077</v>
      </c>
      <c r="W363" s="2">
        <f t="shared" si="57"/>
        <v>426582.14285714924</v>
      </c>
      <c r="X363" s="2">
        <f t="shared" si="47"/>
        <v>23417.857142850757</v>
      </c>
      <c r="Y363" s="2">
        <f t="shared" si="70"/>
        <v>43185185.299253032</v>
      </c>
      <c r="Z363" s="2" t="str">
        <f t="shared" si="48"/>
        <v>MEEP</v>
      </c>
      <c r="AA363" s="2">
        <f>IF(Z363="HERE",Y363,AA362+Graph!$G$1*1000)</f>
        <v>105051999.58496782</v>
      </c>
      <c r="AB363" s="2">
        <f t="shared" si="59"/>
        <v>420000</v>
      </c>
      <c r="AC363" s="2">
        <f t="shared" si="71"/>
        <v>38788154.192035764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x14ac:dyDescent="0.25">
      <c r="A364" s="1">
        <v>44540</v>
      </c>
      <c r="B364" s="2">
        <f t="shared" si="45"/>
        <v>287</v>
      </c>
      <c r="C364" s="7"/>
      <c r="D364" s="2" t="e">
        <f t="shared" si="51"/>
        <v>#N/A</v>
      </c>
      <c r="E364" s="2" t="e">
        <f t="shared" si="63"/>
        <v>#N/A</v>
      </c>
      <c r="F364" s="2">
        <v>868335.47565953434</v>
      </c>
      <c r="G364" s="2">
        <f t="shared" si="64"/>
        <v>426582.14285714284</v>
      </c>
      <c r="H364" s="2">
        <f t="shared" si="72"/>
        <v>142021032.76346511</v>
      </c>
      <c r="I364" s="7"/>
      <c r="J364" s="2" t="e">
        <f t="shared" si="52"/>
        <v>#N/A</v>
      </c>
      <c r="K364" s="2" t="e">
        <f t="shared" si="65"/>
        <v>#N/A</v>
      </c>
      <c r="L364" s="2">
        <f t="array" ref="L364">IF(COUNT($C365)=0,IF(COUNT($C364)=1,I364,SUM(L363+LOOKUP(2,1/(ISNUMBER($K$1:$K$194)),$K$1:$K$194))),I364)</f>
        <v>7489735.0000000261</v>
      </c>
      <c r="M364" s="8" t="e">
        <f t="shared" si="69"/>
        <v>#N/A</v>
      </c>
      <c r="N364" s="21" t="e">
        <f t="shared" si="53"/>
        <v>#N/A</v>
      </c>
      <c r="O364" s="2" t="e">
        <f t="shared" si="66"/>
        <v>#N/A</v>
      </c>
      <c r="P364" s="2">
        <v>970647.2184420228</v>
      </c>
      <c r="Q364" s="21">
        <f t="shared" si="75"/>
        <v>450000</v>
      </c>
      <c r="R364" s="2">
        <f t="shared" si="73"/>
        <v>149396735.91986069</v>
      </c>
      <c r="S364" s="2">
        <f t="shared" si="54"/>
        <v>426582.14285713434</v>
      </c>
      <c r="T364" s="2">
        <f t="shared" si="55"/>
        <v>23417.857142857276</v>
      </c>
      <c r="U364" s="2">
        <f t="shared" si="56"/>
        <v>450000</v>
      </c>
      <c r="V364" s="2">
        <f t="shared" si="74"/>
        <v>106188132.76346485</v>
      </c>
      <c r="W364" s="2">
        <f t="shared" si="57"/>
        <v>426582.14285714924</v>
      </c>
      <c r="X364" s="2">
        <f t="shared" si="47"/>
        <v>23417.857142850757</v>
      </c>
      <c r="Y364" s="2">
        <f t="shared" si="70"/>
        <v>43208603.156395882</v>
      </c>
      <c r="Z364" s="2" t="str">
        <f t="shared" si="48"/>
        <v>MEEP</v>
      </c>
      <c r="AA364" s="2">
        <f>IF(Z364="HERE",Y364,AA363+Graph!$G$1*1000)</f>
        <v>105471999.58496782</v>
      </c>
      <c r="AB364" s="2">
        <f t="shared" si="59"/>
        <v>420000</v>
      </c>
      <c r="AC364" s="2">
        <f t="shared" si="71"/>
        <v>38788154.192035764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x14ac:dyDescent="0.25">
      <c r="A365" s="1">
        <v>44541</v>
      </c>
      <c r="B365" s="2">
        <f t="shared" si="45"/>
        <v>288</v>
      </c>
      <c r="C365" s="7"/>
      <c r="D365" s="2" t="e">
        <f t="shared" si="51"/>
        <v>#N/A</v>
      </c>
      <c r="E365" s="2" t="e">
        <f t="shared" si="63"/>
        <v>#N/A</v>
      </c>
      <c r="F365" s="2">
        <v>869936.69756096601</v>
      </c>
      <c r="G365" s="2">
        <f t="shared" si="64"/>
        <v>426582.14285714284</v>
      </c>
      <c r="H365" s="2">
        <f t="shared" si="72"/>
        <v>142447614.90632224</v>
      </c>
      <c r="I365" s="7"/>
      <c r="J365" s="2" t="e">
        <f t="shared" si="52"/>
        <v>#N/A</v>
      </c>
      <c r="K365" s="2" t="e">
        <f t="shared" si="65"/>
        <v>#N/A</v>
      </c>
      <c r="L365" s="2">
        <f t="array" ref="L365">IF(COUNT($C366)=0,IF(COUNT($C365)=1,I365,SUM(L364+LOOKUP(2,1/(ISNUMBER($K$1:$K$194)),$K$1:$K$194))),I365)</f>
        <v>7513152.8571428834</v>
      </c>
      <c r="M365" s="8" t="e">
        <f t="shared" si="69"/>
        <v>#N/A</v>
      </c>
      <c r="N365" s="21" t="e">
        <f t="shared" si="53"/>
        <v>#N/A</v>
      </c>
      <c r="O365" s="2" t="e">
        <f t="shared" si="66"/>
        <v>#N/A</v>
      </c>
      <c r="P365" s="2">
        <v>972562.11219513416</v>
      </c>
      <c r="Q365" s="21">
        <f t="shared" si="75"/>
        <v>450000</v>
      </c>
      <c r="R365" s="2">
        <f t="shared" si="73"/>
        <v>149846735.91986069</v>
      </c>
      <c r="S365" s="2">
        <f t="shared" si="54"/>
        <v>426582.14285713434</v>
      </c>
      <c r="T365" s="2">
        <f t="shared" si="55"/>
        <v>23417.857142857276</v>
      </c>
      <c r="U365" s="2">
        <f t="shared" si="56"/>
        <v>450000</v>
      </c>
      <c r="V365" s="2">
        <f t="shared" si="74"/>
        <v>106614714.906322</v>
      </c>
      <c r="W365" s="2">
        <f t="shared" si="57"/>
        <v>426582.14285714924</v>
      </c>
      <c r="X365" s="2">
        <f t="shared" si="47"/>
        <v>23417.857142850757</v>
      </c>
      <c r="Y365" s="2">
        <f t="shared" si="70"/>
        <v>43232021.013538733</v>
      </c>
      <c r="Z365" s="2" t="str">
        <f t="shared" si="48"/>
        <v>MEEP</v>
      </c>
      <c r="AA365" s="2">
        <f>IF(Z365="HERE",Y365,AA364+Graph!$G$1*1000)</f>
        <v>105891999.58496782</v>
      </c>
      <c r="AB365" s="2">
        <f t="shared" si="59"/>
        <v>420000</v>
      </c>
      <c r="AC365" s="2">
        <f t="shared" si="71"/>
        <v>38788154.192035764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x14ac:dyDescent="0.25">
      <c r="A366" s="1">
        <v>44542</v>
      </c>
      <c r="B366" s="2">
        <f t="shared" si="45"/>
        <v>289</v>
      </c>
      <c r="C366" s="7"/>
      <c r="D366" s="2" t="e">
        <f t="shared" si="51"/>
        <v>#N/A</v>
      </c>
      <c r="E366" s="2" t="e">
        <f t="shared" si="63"/>
        <v>#N/A</v>
      </c>
      <c r="F366" s="2">
        <v>871537.9194624126</v>
      </c>
      <c r="G366" s="2">
        <f t="shared" si="64"/>
        <v>426582.14285714284</v>
      </c>
      <c r="H366" s="2">
        <f t="shared" si="72"/>
        <v>142874197.04917938</v>
      </c>
      <c r="I366" s="7"/>
      <c r="J366" s="2" t="e">
        <f t="shared" si="52"/>
        <v>#N/A</v>
      </c>
      <c r="K366" s="2" t="e">
        <f t="shared" si="65"/>
        <v>#N/A</v>
      </c>
      <c r="L366" s="2">
        <f t="array" ref="L366">IF(COUNT($C367)=0,IF(COUNT($C366)=1,I366,SUM(L365+LOOKUP(2,1/(ISNUMBER($K$1:$K$194)),$K$1:$K$194))),I366)</f>
        <v>7536570.7142857406</v>
      </c>
      <c r="M366" s="8" t="e">
        <f t="shared" si="69"/>
        <v>#N/A</v>
      </c>
      <c r="N366" s="21" t="e">
        <f t="shared" si="53"/>
        <v>#N/A</v>
      </c>
      <c r="O366" s="2" t="e">
        <f t="shared" si="66"/>
        <v>#N/A</v>
      </c>
      <c r="P366" s="2">
        <v>974477.00594824553</v>
      </c>
      <c r="Q366" s="21">
        <f t="shared" si="75"/>
        <v>450000</v>
      </c>
      <c r="R366" s="2">
        <f t="shared" si="73"/>
        <v>150296735.91986069</v>
      </c>
      <c r="S366" s="2">
        <f t="shared" si="54"/>
        <v>426582.14285713434</v>
      </c>
      <c r="T366" s="2">
        <f t="shared" si="55"/>
        <v>23417.857142857276</v>
      </c>
      <c r="U366" s="2">
        <f t="shared" si="56"/>
        <v>450000</v>
      </c>
      <c r="V366" s="2">
        <f t="shared" si="74"/>
        <v>107041297.04917915</v>
      </c>
      <c r="W366" s="2">
        <f t="shared" si="57"/>
        <v>426582.14285714924</v>
      </c>
      <c r="X366" s="2">
        <f t="shared" si="47"/>
        <v>23417.857142850757</v>
      </c>
      <c r="Y366" s="2">
        <f t="shared" si="70"/>
        <v>43255438.870681584</v>
      </c>
      <c r="Z366" s="2" t="str">
        <f t="shared" si="48"/>
        <v>MEEP</v>
      </c>
      <c r="AA366" s="2">
        <f>IF(Z366="HERE",Y366,AA365+Graph!$G$1*1000)</f>
        <v>106311999.58496782</v>
      </c>
      <c r="AB366" s="2">
        <f t="shared" si="59"/>
        <v>420000</v>
      </c>
      <c r="AC366" s="2">
        <f t="shared" si="71"/>
        <v>38788154.192035764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x14ac:dyDescent="0.25">
      <c r="A367" s="1">
        <v>44543</v>
      </c>
      <c r="B367" s="2">
        <f t="shared" si="45"/>
        <v>290</v>
      </c>
      <c r="C367" s="7"/>
      <c r="D367" s="2" t="e">
        <f t="shared" si="51"/>
        <v>#N/A</v>
      </c>
      <c r="E367" s="2" t="e">
        <f t="shared" si="63"/>
        <v>#N/A</v>
      </c>
      <c r="F367" s="2">
        <v>873139.14136385918</v>
      </c>
      <c r="G367" s="2">
        <f t="shared" si="64"/>
        <v>426582.14285714284</v>
      </c>
      <c r="H367" s="2">
        <f t="shared" si="72"/>
        <v>143300779.19203651</v>
      </c>
      <c r="I367" s="7"/>
      <c r="J367" s="2" t="e">
        <f t="shared" si="52"/>
        <v>#N/A</v>
      </c>
      <c r="K367" s="2" t="e">
        <f t="shared" si="65"/>
        <v>#N/A</v>
      </c>
      <c r="L367" s="2">
        <f t="array" ref="L367">IF(COUNT($C368)=0,IF(COUNT($C367)=1,I367,SUM(L366+LOOKUP(2,1/(ISNUMBER($K$1:$K$194)),$K$1:$K$194))),I367)</f>
        <v>7559988.5714285979</v>
      </c>
      <c r="M367" s="8" t="e">
        <f t="shared" si="69"/>
        <v>#N/A</v>
      </c>
      <c r="N367" s="21" t="e">
        <f t="shared" si="53"/>
        <v>#N/A</v>
      </c>
      <c r="O367" s="2" t="e">
        <f t="shared" si="66"/>
        <v>#N/A</v>
      </c>
      <c r="P367" s="2">
        <v>976391.89970135689</v>
      </c>
      <c r="Q367" s="21">
        <f t="shared" si="75"/>
        <v>450000</v>
      </c>
      <c r="R367" s="2">
        <f t="shared" si="73"/>
        <v>150746735.91986069</v>
      </c>
      <c r="S367" s="2">
        <f t="shared" si="54"/>
        <v>426582.14285713434</v>
      </c>
      <c r="T367" s="2">
        <f t="shared" si="55"/>
        <v>23417.857142857276</v>
      </c>
      <c r="U367" s="2">
        <f t="shared" si="56"/>
        <v>450000</v>
      </c>
      <c r="V367" s="2">
        <f t="shared" si="74"/>
        <v>107467879.1920363</v>
      </c>
      <c r="W367" s="2">
        <f t="shared" si="57"/>
        <v>426582.14285714924</v>
      </c>
      <c r="X367" s="2">
        <f t="shared" si="47"/>
        <v>23417.857142850757</v>
      </c>
      <c r="Y367" s="2">
        <f t="shared" si="70"/>
        <v>43278856.727824435</v>
      </c>
      <c r="Z367" s="2" t="str">
        <f t="shared" si="48"/>
        <v>MEEP</v>
      </c>
      <c r="AA367" s="2">
        <f>IF(Z367="HERE",Y367,AA366+Graph!$G$1*1000)</f>
        <v>106731999.58496782</v>
      </c>
      <c r="AB367" s="2">
        <f t="shared" si="59"/>
        <v>420000</v>
      </c>
      <c r="AC367" s="2">
        <f t="shared" si="71"/>
        <v>38788154.192035764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x14ac:dyDescent="0.25">
      <c r="A368" s="1">
        <v>44544</v>
      </c>
      <c r="B368" s="2">
        <f t="shared" si="45"/>
        <v>291</v>
      </c>
      <c r="C368" s="7"/>
      <c r="D368" s="2" t="e">
        <f t="shared" si="51"/>
        <v>#N/A</v>
      </c>
      <c r="E368" s="2" t="e">
        <f t="shared" si="63"/>
        <v>#N/A</v>
      </c>
      <c r="F368" s="2">
        <v>874740.36326530576</v>
      </c>
      <c r="G368" s="2">
        <f t="shared" si="64"/>
        <v>426582.14285714284</v>
      </c>
      <c r="H368" s="2">
        <f t="shared" si="72"/>
        <v>143727361.33489364</v>
      </c>
      <c r="I368" s="7"/>
      <c r="J368" s="2" t="e">
        <f t="shared" si="52"/>
        <v>#N/A</v>
      </c>
      <c r="K368" s="2" t="e">
        <f t="shared" si="65"/>
        <v>#N/A</v>
      </c>
      <c r="L368" s="2">
        <f t="array" ref="L368">IF(COUNT($C369)=0,IF(COUNT($C368)=1,I368,SUM(L367+LOOKUP(2,1/(ISNUMBER($K$1:$K$194)),$K$1:$K$194))),I368)</f>
        <v>7583406.4285714552</v>
      </c>
      <c r="M368" s="8" t="e">
        <f t="shared" si="69"/>
        <v>#N/A</v>
      </c>
      <c r="N368" s="21" t="e">
        <f t="shared" si="53"/>
        <v>#N/A</v>
      </c>
      <c r="O368" s="2" t="e">
        <f t="shared" si="66"/>
        <v>#N/A</v>
      </c>
      <c r="P368" s="2">
        <v>978306.79345445335</v>
      </c>
      <c r="Q368" s="21">
        <f t="shared" si="75"/>
        <v>450000</v>
      </c>
      <c r="R368" s="2">
        <f t="shared" si="73"/>
        <v>151196735.91986069</v>
      </c>
      <c r="S368" s="2">
        <f t="shared" si="54"/>
        <v>426582.14285713434</v>
      </c>
      <c r="T368" s="2">
        <f t="shared" si="55"/>
        <v>23417.857142857276</v>
      </c>
      <c r="U368" s="2">
        <f t="shared" si="56"/>
        <v>450000</v>
      </c>
      <c r="V368" s="2">
        <f t="shared" si="74"/>
        <v>107894461.33489345</v>
      </c>
      <c r="W368" s="2">
        <f t="shared" si="57"/>
        <v>426582.14285714924</v>
      </c>
      <c r="X368" s="2">
        <f t="shared" si="47"/>
        <v>23417.857142850757</v>
      </c>
      <c r="Y368" s="2">
        <f t="shared" si="70"/>
        <v>43302274.584967285</v>
      </c>
      <c r="Z368" s="2" t="str">
        <f t="shared" si="48"/>
        <v>MEEP</v>
      </c>
      <c r="AA368" s="2">
        <f>IF(Z368="HERE",Y368,AA367+Graph!$G$1*1000)</f>
        <v>107151999.58496782</v>
      </c>
      <c r="AB368" s="2">
        <f t="shared" si="59"/>
        <v>420000</v>
      </c>
      <c r="AC368" s="2">
        <f t="shared" si="71"/>
        <v>38788154.192035764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x14ac:dyDescent="0.25">
      <c r="A369" s="1">
        <v>44545</v>
      </c>
      <c r="B369" s="2">
        <f t="shared" si="45"/>
        <v>292</v>
      </c>
      <c r="C369" s="7"/>
      <c r="D369" s="2" t="e">
        <f t="shared" si="51"/>
        <v>#N/A</v>
      </c>
      <c r="E369" s="2" t="e">
        <f t="shared" si="63"/>
        <v>#N/A</v>
      </c>
      <c r="F369" s="2">
        <v>876341.58516675234</v>
      </c>
      <c r="G369" s="2">
        <f t="shared" si="64"/>
        <v>426582.14285714284</v>
      </c>
      <c r="H369" s="2">
        <f t="shared" si="72"/>
        <v>144153943.47775078</v>
      </c>
      <c r="I369" s="7"/>
      <c r="J369" s="2" t="e">
        <f t="shared" si="52"/>
        <v>#N/A</v>
      </c>
      <c r="K369" s="2" t="e">
        <f t="shared" si="65"/>
        <v>#N/A</v>
      </c>
      <c r="L369" s="2">
        <f t="array" ref="L369">IF(COUNT($C370)=0,IF(COUNT($C369)=1,I369,SUM(L368+LOOKUP(2,1/(ISNUMBER($K$1:$K$194)),$K$1:$K$194))),I369)</f>
        <v>7606824.2857143125</v>
      </c>
      <c r="M369" s="8" t="e">
        <f t="shared" si="69"/>
        <v>#N/A</v>
      </c>
      <c r="N369" s="21" t="e">
        <f t="shared" si="53"/>
        <v>#N/A</v>
      </c>
      <c r="O369" s="2" t="e">
        <f t="shared" si="66"/>
        <v>#N/A</v>
      </c>
      <c r="P369" s="2">
        <v>980221.68720756471</v>
      </c>
      <c r="Q369" s="21">
        <f t="shared" si="75"/>
        <v>450000</v>
      </c>
      <c r="R369" s="2">
        <f t="shared" si="73"/>
        <v>151646735.91986069</v>
      </c>
      <c r="S369" s="2">
        <f t="shared" si="54"/>
        <v>426582.14285713434</v>
      </c>
      <c r="T369" s="2">
        <f t="shared" si="55"/>
        <v>23417.857142857276</v>
      </c>
      <c r="U369" s="2">
        <f t="shared" si="56"/>
        <v>450000</v>
      </c>
      <c r="V369" s="2">
        <f t="shared" si="74"/>
        <v>108321043.4777506</v>
      </c>
      <c r="W369" s="2">
        <f t="shared" si="57"/>
        <v>426582.14285714924</v>
      </c>
      <c r="X369" s="2">
        <f t="shared" si="47"/>
        <v>23417.857142850757</v>
      </c>
      <c r="Y369" s="2">
        <f t="shared" si="70"/>
        <v>43325692.442110136</v>
      </c>
      <c r="Z369" s="2" t="str">
        <f t="shared" si="48"/>
        <v>MEEP</v>
      </c>
      <c r="AA369" s="2">
        <f>IF(Z369="HERE",Y369,AA368+Graph!$G$1*1000)</f>
        <v>107571999.58496782</v>
      </c>
      <c r="AB369" s="2">
        <f t="shared" si="59"/>
        <v>420000</v>
      </c>
      <c r="AC369" s="2">
        <f t="shared" si="71"/>
        <v>38788154.192035764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x14ac:dyDescent="0.25">
      <c r="A370" s="1">
        <v>44546</v>
      </c>
      <c r="B370" s="2">
        <f t="shared" si="45"/>
        <v>293</v>
      </c>
      <c r="C370" s="7"/>
      <c r="D370" s="2" t="e">
        <f t="shared" si="51"/>
        <v>#N/A</v>
      </c>
      <c r="E370" s="2" t="e">
        <f t="shared" si="63"/>
        <v>#N/A</v>
      </c>
      <c r="F370" s="2">
        <v>877942.80706818402</v>
      </c>
      <c r="G370" s="2">
        <f t="shared" si="64"/>
        <v>426582.14285714284</v>
      </c>
      <c r="H370" s="2">
        <f t="shared" si="72"/>
        <v>144580525.62060791</v>
      </c>
      <c r="I370" s="7"/>
      <c r="J370" s="2" t="e">
        <f t="shared" si="52"/>
        <v>#N/A</v>
      </c>
      <c r="K370" s="2" t="e">
        <f t="shared" si="65"/>
        <v>#N/A</v>
      </c>
      <c r="L370" s="2">
        <f t="array" ref="L370">IF(COUNT($C371)=0,IF(COUNT($C370)=1,I370,SUM(L369+LOOKUP(2,1/(ISNUMBER($K$1:$K$194)),$K$1:$K$194))),I370)</f>
        <v>7630242.1428571697</v>
      </c>
      <c r="M370" s="8" t="e">
        <f t="shared" si="69"/>
        <v>#N/A</v>
      </c>
      <c r="N370" s="21" t="e">
        <f t="shared" si="53"/>
        <v>#N/A</v>
      </c>
      <c r="O370" s="2" t="e">
        <f t="shared" si="66"/>
        <v>#N/A</v>
      </c>
      <c r="P370" s="2">
        <v>982136.58096067607</v>
      </c>
      <c r="Q370" s="21">
        <f t="shared" si="75"/>
        <v>450000</v>
      </c>
      <c r="R370" s="2">
        <f t="shared" si="73"/>
        <v>152096735.91986069</v>
      </c>
      <c r="S370" s="2">
        <f t="shared" si="54"/>
        <v>426582.14285713434</v>
      </c>
      <c r="T370" s="2">
        <f t="shared" si="55"/>
        <v>23417.857142857276</v>
      </c>
      <c r="U370" s="2">
        <f t="shared" si="56"/>
        <v>450000</v>
      </c>
      <c r="V370" s="2">
        <f t="shared" si="74"/>
        <v>108747625.62060775</v>
      </c>
      <c r="W370" s="2">
        <f t="shared" si="57"/>
        <v>426582.14285714924</v>
      </c>
      <c r="X370" s="2">
        <f t="shared" si="47"/>
        <v>23417.857142850757</v>
      </c>
      <c r="Y370" s="2">
        <f t="shared" si="70"/>
        <v>43349110.299252987</v>
      </c>
      <c r="Z370" s="2" t="str">
        <f t="shared" si="48"/>
        <v>MEEP</v>
      </c>
      <c r="AA370" s="2">
        <f>IF(Z370="HERE",Y370,AA369+Graph!$G$1*1000)</f>
        <v>107991999.58496782</v>
      </c>
      <c r="AB370" s="2">
        <f t="shared" si="59"/>
        <v>420000</v>
      </c>
      <c r="AC370" s="2">
        <f t="shared" si="71"/>
        <v>38788154.192035764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x14ac:dyDescent="0.25">
      <c r="A371" s="1">
        <v>44547</v>
      </c>
      <c r="B371" s="2">
        <f t="shared" si="45"/>
        <v>294</v>
      </c>
      <c r="C371" s="7"/>
      <c r="D371" s="2" t="e">
        <f t="shared" si="51"/>
        <v>#N/A</v>
      </c>
      <c r="E371" s="2" t="e">
        <f t="shared" si="63"/>
        <v>#N/A</v>
      </c>
      <c r="F371" s="2">
        <v>879544.0289696306</v>
      </c>
      <c r="G371" s="2">
        <f t="shared" si="64"/>
        <v>426582.14285714284</v>
      </c>
      <c r="H371" s="2">
        <f t="shared" si="72"/>
        <v>145007107.76346505</v>
      </c>
      <c r="I371" s="7"/>
      <c r="J371" s="2" t="e">
        <f t="shared" si="52"/>
        <v>#N/A</v>
      </c>
      <c r="K371" s="2" t="e">
        <f t="shared" si="65"/>
        <v>#N/A</v>
      </c>
      <c r="L371" s="2">
        <f t="array" ref="L371">IF(COUNT($C372)=0,IF(COUNT($C371)=1,I371,SUM(L370+LOOKUP(2,1/(ISNUMBER($K$1:$K$194)),$K$1:$K$194))),I371)</f>
        <v>7653660.000000027</v>
      </c>
      <c r="M371" s="8" t="e">
        <f t="shared" si="69"/>
        <v>#N/A</v>
      </c>
      <c r="N371" s="21" t="e">
        <f t="shared" si="53"/>
        <v>#N/A</v>
      </c>
      <c r="O371" s="2" t="e">
        <f t="shared" si="66"/>
        <v>#N/A</v>
      </c>
      <c r="P371" s="2">
        <v>984051.47471378744</v>
      </c>
      <c r="Q371" s="21">
        <f t="shared" si="75"/>
        <v>450000</v>
      </c>
      <c r="R371" s="2">
        <f t="shared" si="73"/>
        <v>152546735.91986069</v>
      </c>
      <c r="S371" s="2">
        <f t="shared" si="54"/>
        <v>426582.14285713434</v>
      </c>
      <c r="T371" s="2">
        <f t="shared" si="55"/>
        <v>23417.857142857276</v>
      </c>
      <c r="U371" s="2">
        <f t="shared" si="56"/>
        <v>450000</v>
      </c>
      <c r="V371" s="2">
        <f t="shared" si="74"/>
        <v>109174207.7634649</v>
      </c>
      <c r="W371" s="2">
        <f t="shared" si="57"/>
        <v>426582.14285714924</v>
      </c>
      <c r="X371" s="2">
        <f t="shared" si="47"/>
        <v>23417.857142850757</v>
      </c>
      <c r="Y371" s="2">
        <f t="shared" si="70"/>
        <v>43372528.156395838</v>
      </c>
      <c r="Z371" s="2" t="str">
        <f t="shared" si="48"/>
        <v>MEEP</v>
      </c>
      <c r="AA371" s="2">
        <f>IF(Z371="HERE",Y371,AA370+Graph!$G$1*1000)</f>
        <v>108411999.58496782</v>
      </c>
      <c r="AB371" s="2">
        <f t="shared" si="59"/>
        <v>420000</v>
      </c>
      <c r="AC371" s="2">
        <f t="shared" si="71"/>
        <v>38788154.192035764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x14ac:dyDescent="0.25">
      <c r="A372" s="1">
        <v>44548</v>
      </c>
      <c r="B372" s="2">
        <f t="shared" si="45"/>
        <v>295</v>
      </c>
      <c r="C372" s="7"/>
      <c r="D372" s="2" t="e">
        <f t="shared" si="51"/>
        <v>#N/A</v>
      </c>
      <c r="E372" s="2" t="e">
        <f t="shared" si="63"/>
        <v>#N/A</v>
      </c>
      <c r="F372" s="2">
        <v>881145.25087107718</v>
      </c>
      <c r="G372" s="2">
        <f t="shared" si="64"/>
        <v>426582.14285714284</v>
      </c>
      <c r="H372" s="2">
        <f t="shared" si="72"/>
        <v>145433689.90632218</v>
      </c>
      <c r="I372" s="7"/>
      <c r="J372" s="2" t="e">
        <f t="shared" si="52"/>
        <v>#N/A</v>
      </c>
      <c r="K372" s="2" t="e">
        <f t="shared" si="65"/>
        <v>#N/A</v>
      </c>
      <c r="L372" s="2">
        <f t="array" ref="L372">IF(COUNT($C373)=0,IF(COUNT($C372)=1,I372,SUM(L371+LOOKUP(2,1/(ISNUMBER($K$1:$K$194)),$K$1:$K$194))),I372)</f>
        <v>7677077.8571428843</v>
      </c>
      <c r="M372" s="8" t="e">
        <f t="shared" si="69"/>
        <v>#N/A</v>
      </c>
      <c r="N372" s="21" t="e">
        <f t="shared" si="53"/>
        <v>#N/A</v>
      </c>
      <c r="O372" s="2" t="e">
        <f t="shared" si="66"/>
        <v>#N/A</v>
      </c>
      <c r="P372" s="2">
        <v>985966.3684668988</v>
      </c>
      <c r="Q372" s="21">
        <f t="shared" si="75"/>
        <v>450000</v>
      </c>
      <c r="R372" s="2">
        <f t="shared" si="73"/>
        <v>152996735.91986069</v>
      </c>
      <c r="S372" s="2">
        <f t="shared" si="54"/>
        <v>426582.14285713434</v>
      </c>
      <c r="T372" s="2">
        <f t="shared" si="55"/>
        <v>23417.857142857276</v>
      </c>
      <c r="U372" s="2">
        <f t="shared" si="56"/>
        <v>450000</v>
      </c>
      <c r="V372" s="2">
        <f t="shared" si="74"/>
        <v>109600789.90632205</v>
      </c>
      <c r="W372" s="2">
        <f t="shared" si="57"/>
        <v>426582.14285714924</v>
      </c>
      <c r="X372" s="2">
        <f t="shared" si="47"/>
        <v>23417.857142850757</v>
      </c>
      <c r="Y372" s="2">
        <f t="shared" si="70"/>
        <v>43395946.013538688</v>
      </c>
      <c r="Z372" s="2" t="str">
        <f t="shared" si="48"/>
        <v>MEEP</v>
      </c>
      <c r="AA372" s="2">
        <f>IF(Z372="HERE",Y372,AA371+Graph!$G$1*1000)</f>
        <v>108831999.58496782</v>
      </c>
      <c r="AB372" s="2">
        <f t="shared" si="59"/>
        <v>420000</v>
      </c>
      <c r="AC372" s="2">
        <f t="shared" si="71"/>
        <v>38788154.192035764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x14ac:dyDescent="0.25">
      <c r="A373" s="1">
        <v>44549</v>
      </c>
      <c r="B373" s="2">
        <f t="shared" si="45"/>
        <v>296</v>
      </c>
      <c r="C373" s="7"/>
      <c r="D373" s="2" t="e">
        <f t="shared" si="51"/>
        <v>#N/A</v>
      </c>
      <c r="E373" s="2" t="e">
        <f t="shared" si="63"/>
        <v>#N/A</v>
      </c>
      <c r="F373" s="2">
        <v>882746.47277252376</v>
      </c>
      <c r="G373" s="2">
        <f t="shared" si="64"/>
        <v>426582.14285714284</v>
      </c>
      <c r="H373" s="2">
        <f t="shared" si="72"/>
        <v>145860272.04917932</v>
      </c>
      <c r="I373" s="7"/>
      <c r="J373" s="2" t="e">
        <f t="shared" si="52"/>
        <v>#N/A</v>
      </c>
      <c r="K373" s="2" t="e">
        <f t="shared" si="65"/>
        <v>#N/A</v>
      </c>
      <c r="L373" s="2">
        <f t="array" ref="L373">IF(COUNT($C374)=0,IF(COUNT($C373)=1,I373,SUM(L372+LOOKUP(2,1/(ISNUMBER($K$1:$K$194)),$K$1:$K$194))),I373)</f>
        <v>7700495.7142857416</v>
      </c>
      <c r="M373" s="8" t="e">
        <f t="shared" si="69"/>
        <v>#N/A</v>
      </c>
      <c r="N373" s="21" t="e">
        <f t="shared" si="53"/>
        <v>#N/A</v>
      </c>
      <c r="O373" s="2" t="e">
        <f t="shared" si="66"/>
        <v>#N/A</v>
      </c>
      <c r="P373" s="2">
        <v>987881.26222001016</v>
      </c>
      <c r="Q373" s="21">
        <f t="shared" si="75"/>
        <v>450000</v>
      </c>
      <c r="R373" s="2">
        <f t="shared" si="73"/>
        <v>153446735.91986069</v>
      </c>
      <c r="S373" s="2">
        <f t="shared" si="54"/>
        <v>426582.14285713434</v>
      </c>
      <c r="T373" s="2">
        <f t="shared" si="55"/>
        <v>23417.857142857276</v>
      </c>
      <c r="U373" s="2">
        <f t="shared" si="56"/>
        <v>450000</v>
      </c>
      <c r="V373" s="2">
        <f t="shared" si="74"/>
        <v>110027372.0491792</v>
      </c>
      <c r="W373" s="2">
        <f t="shared" si="57"/>
        <v>426582.14285714924</v>
      </c>
      <c r="X373" s="2">
        <f t="shared" si="47"/>
        <v>23417.857142850757</v>
      </c>
      <c r="Y373" s="2">
        <f t="shared" si="70"/>
        <v>43419363.870681539</v>
      </c>
      <c r="Z373" s="2" t="str">
        <f t="shared" si="48"/>
        <v>MEEP</v>
      </c>
      <c r="AA373" s="2">
        <f>IF(Z373="HERE",Y373,AA372+Graph!$G$1*1000)</f>
        <v>109251999.58496782</v>
      </c>
      <c r="AB373" s="2">
        <f t="shared" si="59"/>
        <v>420000</v>
      </c>
      <c r="AC373" s="2">
        <f t="shared" si="71"/>
        <v>38788154.192035764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x14ac:dyDescent="0.25">
      <c r="A374" s="1">
        <v>44550</v>
      </c>
      <c r="B374" s="2">
        <f t="shared" si="45"/>
        <v>297</v>
      </c>
      <c r="C374" s="7"/>
      <c r="D374" s="2" t="e">
        <f t="shared" si="51"/>
        <v>#N/A</v>
      </c>
      <c r="E374" s="2" t="e">
        <f t="shared" si="63"/>
        <v>#N/A</v>
      </c>
      <c r="F374" s="2">
        <v>884347.69467397034</v>
      </c>
      <c r="G374" s="2">
        <f t="shared" si="64"/>
        <v>426582.14285714284</v>
      </c>
      <c r="H374" s="2">
        <f t="shared" si="72"/>
        <v>146286854.19203645</v>
      </c>
      <c r="I374" s="7"/>
      <c r="J374" s="2" t="e">
        <f t="shared" si="52"/>
        <v>#N/A</v>
      </c>
      <c r="K374" s="2" t="e">
        <f t="shared" si="65"/>
        <v>#N/A</v>
      </c>
      <c r="L374" s="2">
        <f t="array" ref="L374">IF(COUNT($C375)=0,IF(COUNT($C374)=1,I374,SUM(L373+LOOKUP(2,1/(ISNUMBER($K$1:$K$194)),$K$1:$K$194))),I374)</f>
        <v>7723913.5714285988</v>
      </c>
      <c r="M374" s="8" t="e">
        <f t="shared" si="69"/>
        <v>#N/A</v>
      </c>
      <c r="N374" s="21" t="e">
        <f t="shared" si="53"/>
        <v>#N/A</v>
      </c>
      <c r="O374" s="2" t="e">
        <f t="shared" si="66"/>
        <v>#N/A</v>
      </c>
      <c r="P374" s="2">
        <v>989796.15597312152</v>
      </c>
      <c r="Q374" s="21">
        <f t="shared" si="75"/>
        <v>450000</v>
      </c>
      <c r="R374" s="2">
        <f t="shared" si="73"/>
        <v>153896735.91986069</v>
      </c>
      <c r="S374" s="2">
        <f t="shared" si="54"/>
        <v>426582.14285713434</v>
      </c>
      <c r="T374" s="2">
        <f t="shared" si="55"/>
        <v>23417.857142857276</v>
      </c>
      <c r="U374" s="2">
        <f t="shared" si="56"/>
        <v>450000</v>
      </c>
      <c r="V374" s="2">
        <f t="shared" si="74"/>
        <v>110453954.19203635</v>
      </c>
      <c r="W374" s="2">
        <f t="shared" si="57"/>
        <v>426582.14285714924</v>
      </c>
      <c r="X374" s="2">
        <f t="shared" si="47"/>
        <v>23417.857142850757</v>
      </c>
      <c r="Y374" s="2">
        <f t="shared" si="70"/>
        <v>43442781.72782439</v>
      </c>
      <c r="Z374" s="2" t="str">
        <f t="shared" si="48"/>
        <v>MEEP</v>
      </c>
      <c r="AA374" s="2">
        <f>IF(Z374="HERE",Y374,AA373+Graph!$G$1*1000)</f>
        <v>109671999.58496782</v>
      </c>
      <c r="AB374" s="2">
        <f t="shared" si="59"/>
        <v>420000</v>
      </c>
      <c r="AC374" s="2">
        <f t="shared" si="71"/>
        <v>38788154.192035764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x14ac:dyDescent="0.25">
      <c r="A375" s="1">
        <v>44551</v>
      </c>
      <c r="B375" s="2">
        <f t="shared" si="45"/>
        <v>298</v>
      </c>
      <c r="C375" s="7"/>
      <c r="D375" s="2" t="e">
        <f t="shared" si="51"/>
        <v>#N/A</v>
      </c>
      <c r="E375" s="2" t="e">
        <f t="shared" si="63"/>
        <v>#N/A</v>
      </c>
      <c r="F375" s="2">
        <v>885948.91657540202</v>
      </c>
      <c r="G375" s="2">
        <f t="shared" si="64"/>
        <v>426582.14285714284</v>
      </c>
      <c r="H375" s="2">
        <f t="shared" si="72"/>
        <v>146713436.33489358</v>
      </c>
      <c r="I375" s="7"/>
      <c r="J375" s="2" t="e">
        <f t="shared" si="52"/>
        <v>#N/A</v>
      </c>
      <c r="K375" s="2" t="e">
        <f t="shared" si="65"/>
        <v>#N/A</v>
      </c>
      <c r="L375" s="2">
        <f t="array" ref="L375">IF(COUNT($C376)=0,IF(COUNT($C375)=1,I375,SUM(L374+LOOKUP(2,1/(ISNUMBER($K$1:$K$194)),$K$1:$K$194))),I375)</f>
        <v>7747331.4285714561</v>
      </c>
      <c r="M375" s="8" t="e">
        <f t="shared" si="69"/>
        <v>#N/A</v>
      </c>
      <c r="N375" s="21" t="e">
        <f t="shared" si="53"/>
        <v>#N/A</v>
      </c>
      <c r="O375" s="2" t="e">
        <f t="shared" si="66"/>
        <v>#N/A</v>
      </c>
      <c r="P375" s="2">
        <v>991711.04972623289</v>
      </c>
      <c r="Q375" s="21">
        <f t="shared" si="75"/>
        <v>450000</v>
      </c>
      <c r="R375" s="2">
        <f t="shared" si="73"/>
        <v>154346735.91986069</v>
      </c>
      <c r="S375" s="2">
        <f t="shared" si="54"/>
        <v>426582.14285713434</v>
      </c>
      <c r="T375" s="2">
        <f t="shared" si="55"/>
        <v>23417.857142857276</v>
      </c>
      <c r="U375" s="2">
        <f t="shared" si="56"/>
        <v>450000</v>
      </c>
      <c r="V375" s="2">
        <f t="shared" si="74"/>
        <v>110880536.33489349</v>
      </c>
      <c r="W375" s="2">
        <f t="shared" si="57"/>
        <v>426582.14285714924</v>
      </c>
      <c r="X375" s="2">
        <f t="shared" si="47"/>
        <v>23417.857142850757</v>
      </c>
      <c r="Y375" s="2">
        <f t="shared" si="70"/>
        <v>43466199.584967241</v>
      </c>
      <c r="Z375" s="2" t="str">
        <f t="shared" si="48"/>
        <v>MEEP</v>
      </c>
      <c r="AA375" s="2">
        <f>IF(Z375="HERE",Y375,AA374+Graph!$G$1*1000)</f>
        <v>110091999.58496782</v>
      </c>
      <c r="AB375" s="2">
        <f t="shared" si="59"/>
        <v>420000</v>
      </c>
      <c r="AC375" s="2">
        <f t="shared" si="71"/>
        <v>38788154.192035764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x14ac:dyDescent="0.25">
      <c r="A376" s="1">
        <v>44552</v>
      </c>
      <c r="B376" s="2">
        <f t="shared" si="45"/>
        <v>299</v>
      </c>
      <c r="C376" s="7"/>
      <c r="D376" s="2" t="e">
        <f t="shared" si="51"/>
        <v>#N/A</v>
      </c>
      <c r="E376" s="2" t="e">
        <f t="shared" si="63"/>
        <v>#N/A</v>
      </c>
      <c r="F376" s="2">
        <v>887550.1384768486</v>
      </c>
      <c r="G376" s="2">
        <f t="shared" si="64"/>
        <v>426582.14285714284</v>
      </c>
      <c r="H376" s="2">
        <f t="shared" si="72"/>
        <v>147140018.47775072</v>
      </c>
      <c r="I376" s="7"/>
      <c r="J376" s="2" t="e">
        <f t="shared" si="52"/>
        <v>#N/A</v>
      </c>
      <c r="K376" s="2" t="e">
        <f t="shared" si="65"/>
        <v>#N/A</v>
      </c>
      <c r="L376" s="2">
        <f t="array" ref="L376">IF(COUNT($C377)=0,IF(COUNT($C376)=1,I376,SUM(L375+LOOKUP(2,1/(ISNUMBER($K$1:$K$194)),$K$1:$K$194))),I376)</f>
        <v>7770749.2857143134</v>
      </c>
      <c r="M376" s="8" t="e">
        <f t="shared" si="69"/>
        <v>#N/A</v>
      </c>
      <c r="N376" s="21" t="e">
        <f t="shared" si="53"/>
        <v>#N/A</v>
      </c>
      <c r="O376" s="2" t="e">
        <f t="shared" si="66"/>
        <v>#N/A</v>
      </c>
      <c r="P376" s="2">
        <v>993625.94347934425</v>
      </c>
      <c r="Q376" s="21">
        <f t="shared" si="75"/>
        <v>450000</v>
      </c>
      <c r="R376" s="2">
        <f t="shared" si="73"/>
        <v>154796735.91986069</v>
      </c>
      <c r="S376" s="2">
        <f t="shared" si="54"/>
        <v>426582.14285713434</v>
      </c>
      <c r="T376" s="2">
        <f t="shared" si="55"/>
        <v>23417.857142857276</v>
      </c>
      <c r="U376" s="2">
        <f t="shared" si="56"/>
        <v>450000</v>
      </c>
      <c r="V376" s="2">
        <f t="shared" si="74"/>
        <v>111307118.47775064</v>
      </c>
      <c r="W376" s="2">
        <f t="shared" si="57"/>
        <v>426582.14285714924</v>
      </c>
      <c r="X376" s="2">
        <f t="shared" si="47"/>
        <v>23417.857142850757</v>
      </c>
      <c r="Y376" s="2">
        <f t="shared" si="70"/>
        <v>43489617.442110091</v>
      </c>
      <c r="Z376" s="2" t="str">
        <f t="shared" si="48"/>
        <v>MEEP</v>
      </c>
      <c r="AA376" s="2">
        <f>IF(Z376="HERE",Y376,AA375+Graph!$G$1*1000)</f>
        <v>110511999.58496782</v>
      </c>
      <c r="AB376" s="2">
        <f t="shared" si="59"/>
        <v>420000</v>
      </c>
      <c r="AC376" s="2">
        <f t="shared" si="71"/>
        <v>38788154.192035764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x14ac:dyDescent="0.25">
      <c r="A377" s="1">
        <v>44553</v>
      </c>
      <c r="B377" s="2">
        <f t="shared" si="45"/>
        <v>300</v>
      </c>
      <c r="C377" s="7"/>
      <c r="D377" s="2" t="e">
        <f t="shared" si="51"/>
        <v>#N/A</v>
      </c>
      <c r="E377" s="2" t="e">
        <f t="shared" si="63"/>
        <v>#N/A</v>
      </c>
      <c r="F377" s="2">
        <v>889151.36037829518</v>
      </c>
      <c r="G377" s="2">
        <f t="shared" si="64"/>
        <v>426582.14285714284</v>
      </c>
      <c r="H377" s="2">
        <f t="shared" si="72"/>
        <v>147566600.62060785</v>
      </c>
      <c r="I377" s="7"/>
      <c r="J377" s="2" t="e">
        <f t="shared" si="52"/>
        <v>#N/A</v>
      </c>
      <c r="K377" s="2" t="e">
        <f t="shared" si="65"/>
        <v>#N/A</v>
      </c>
      <c r="L377" s="2">
        <f t="array" ref="L377">IF(COUNT($C378)=0,IF(COUNT($C377)=1,I377,SUM(L376+LOOKUP(2,1/(ISNUMBER($K$1:$K$194)),$K$1:$K$194))),I377)</f>
        <v>7794167.1428571707</v>
      </c>
      <c r="M377" s="8" t="e">
        <f t="shared" si="69"/>
        <v>#N/A</v>
      </c>
      <c r="N377" s="21" t="e">
        <f t="shared" si="53"/>
        <v>#N/A</v>
      </c>
      <c r="O377" s="2" t="e">
        <f t="shared" si="66"/>
        <v>#N/A</v>
      </c>
      <c r="P377" s="2">
        <v>995540.83723245561</v>
      </c>
      <c r="Q377" s="21">
        <f t="shared" si="75"/>
        <v>450000</v>
      </c>
      <c r="R377" s="2">
        <f t="shared" si="73"/>
        <v>155246735.91986069</v>
      </c>
      <c r="S377" s="2">
        <f t="shared" si="54"/>
        <v>426582.14285713434</v>
      </c>
      <c r="T377" s="2">
        <f t="shared" si="55"/>
        <v>23417.857142857276</v>
      </c>
      <c r="U377" s="2">
        <f t="shared" si="56"/>
        <v>450000</v>
      </c>
      <c r="V377" s="2">
        <f t="shared" si="74"/>
        <v>111733700.62060779</v>
      </c>
      <c r="W377" s="2">
        <f t="shared" si="57"/>
        <v>426582.14285714924</v>
      </c>
      <c r="X377" s="2">
        <f t="shared" si="47"/>
        <v>23417.857142850757</v>
      </c>
      <c r="Y377" s="2">
        <f t="shared" si="70"/>
        <v>43513035.299252942</v>
      </c>
      <c r="Z377" s="2" t="str">
        <f t="shared" si="48"/>
        <v>MEEP</v>
      </c>
      <c r="AA377" s="2">
        <f>IF(Z377="HERE",Y377,AA376+Graph!$G$1*1000)</f>
        <v>110931999.58496782</v>
      </c>
      <c r="AB377" s="2">
        <f t="shared" si="59"/>
        <v>420000</v>
      </c>
      <c r="AC377" s="2">
        <f t="shared" si="71"/>
        <v>38788154.192035764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x14ac:dyDescent="0.25">
      <c r="A378" s="1">
        <v>44554</v>
      </c>
      <c r="B378" s="2">
        <f t="shared" si="45"/>
        <v>301</v>
      </c>
      <c r="C378" s="7"/>
      <c r="D378" s="2" t="e">
        <f t="shared" si="51"/>
        <v>#N/A</v>
      </c>
      <c r="E378" s="2" t="e">
        <f t="shared" si="63"/>
        <v>#N/A</v>
      </c>
      <c r="F378" s="2">
        <v>890752.58227974176</v>
      </c>
      <c r="G378" s="2">
        <f t="shared" si="64"/>
        <v>426582.14285714284</v>
      </c>
      <c r="H378" s="2">
        <f t="shared" si="72"/>
        <v>147993182.76346499</v>
      </c>
      <c r="I378" s="7"/>
      <c r="J378" s="2" t="e">
        <f t="shared" si="52"/>
        <v>#N/A</v>
      </c>
      <c r="K378" s="2" t="e">
        <f t="shared" si="65"/>
        <v>#N/A</v>
      </c>
      <c r="L378" s="2">
        <f t="array" ref="L378">IF(COUNT($C379)=0,IF(COUNT($C378)=1,I378,SUM(L377+LOOKUP(2,1/(ISNUMBER($K$1:$K$194)),$K$1:$K$194))),I378)</f>
        <v>7817585.0000000279</v>
      </c>
      <c r="M378" s="8" t="e">
        <f t="shared" si="69"/>
        <v>#N/A</v>
      </c>
      <c r="N378" s="21" t="e">
        <f t="shared" si="53"/>
        <v>#N/A</v>
      </c>
      <c r="O378" s="2" t="e">
        <f t="shared" si="66"/>
        <v>#N/A</v>
      </c>
      <c r="P378" s="2">
        <v>997455.73098556697</v>
      </c>
      <c r="Q378" s="21">
        <f t="shared" si="75"/>
        <v>450000</v>
      </c>
      <c r="R378" s="2">
        <f t="shared" si="73"/>
        <v>155696735.91986069</v>
      </c>
      <c r="S378" s="2">
        <f t="shared" si="54"/>
        <v>426582.14285713434</v>
      </c>
      <c r="T378" s="2">
        <f t="shared" si="55"/>
        <v>23417.857142857276</v>
      </c>
      <c r="U378" s="2">
        <f t="shared" si="56"/>
        <v>450000</v>
      </c>
      <c r="V378" s="2">
        <f t="shared" si="74"/>
        <v>112160282.76346494</v>
      </c>
      <c r="W378" s="2">
        <f t="shared" si="57"/>
        <v>426582.14285714924</v>
      </c>
      <c r="X378" s="2">
        <f t="shared" si="47"/>
        <v>23417.857142850757</v>
      </c>
      <c r="Y378" s="2">
        <f t="shared" si="70"/>
        <v>43536453.156395793</v>
      </c>
      <c r="Z378" s="2" t="str">
        <f t="shared" si="48"/>
        <v>MEEP</v>
      </c>
      <c r="AA378" s="2">
        <f>IF(Z378="HERE",Y378,AA377+Graph!$G$1*1000)</f>
        <v>111351999.58496782</v>
      </c>
      <c r="AB378" s="2">
        <f t="shared" si="59"/>
        <v>420000</v>
      </c>
      <c r="AC378" s="2">
        <f t="shared" si="71"/>
        <v>38788154.192035764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x14ac:dyDescent="0.25">
      <c r="A379" s="1">
        <v>44555</v>
      </c>
      <c r="B379" s="2">
        <f t="shared" si="45"/>
        <v>302</v>
      </c>
      <c r="C379" s="7"/>
      <c r="D379" s="2" t="e">
        <f t="shared" si="51"/>
        <v>#N/A</v>
      </c>
      <c r="E379" s="2" t="e">
        <f t="shared" si="63"/>
        <v>#N/A</v>
      </c>
      <c r="F379" s="2">
        <v>892353.80418118834</v>
      </c>
      <c r="G379" s="2">
        <f t="shared" si="64"/>
        <v>426582.14285714284</v>
      </c>
      <c r="H379" s="2">
        <f t="shared" si="72"/>
        <v>148419764.90632212</v>
      </c>
      <c r="I379" s="7"/>
      <c r="J379" s="2" t="e">
        <f t="shared" si="52"/>
        <v>#N/A</v>
      </c>
      <c r="K379" s="2" t="e">
        <f t="shared" si="65"/>
        <v>#N/A</v>
      </c>
      <c r="L379" s="2">
        <f t="array" ref="L379">IF(COUNT($C380)=0,IF(COUNT($C379)=1,I379,SUM(L378+LOOKUP(2,1/(ISNUMBER($K$1:$K$194)),$K$1:$K$194))),I379)</f>
        <v>7841002.8571428852</v>
      </c>
      <c r="M379" s="8" t="e">
        <f t="shared" si="69"/>
        <v>#N/A</v>
      </c>
      <c r="N379" s="21" t="e">
        <f t="shared" si="53"/>
        <v>#N/A</v>
      </c>
      <c r="O379" s="2" t="e">
        <f t="shared" si="66"/>
        <v>#N/A</v>
      </c>
      <c r="P379" s="2">
        <v>999370.62473867834</v>
      </c>
      <c r="Q379" s="21">
        <f t="shared" si="75"/>
        <v>450000</v>
      </c>
      <c r="R379" s="2">
        <f t="shared" si="73"/>
        <v>156146735.91986069</v>
      </c>
      <c r="S379" s="2">
        <f t="shared" si="54"/>
        <v>426582.14285713434</v>
      </c>
      <c r="T379" s="2">
        <f t="shared" si="55"/>
        <v>23417.857142857276</v>
      </c>
      <c r="U379" s="2">
        <f t="shared" si="56"/>
        <v>450000</v>
      </c>
      <c r="V379" s="2">
        <f t="shared" si="74"/>
        <v>112586864.90632209</v>
      </c>
      <c r="W379" s="2">
        <f t="shared" si="57"/>
        <v>426582.14285714924</v>
      </c>
      <c r="X379" s="2">
        <f t="shared" si="47"/>
        <v>23417.857142850757</v>
      </c>
      <c r="Y379" s="2">
        <f t="shared" si="70"/>
        <v>43559871.013538644</v>
      </c>
      <c r="Z379" s="2" t="str">
        <f t="shared" si="48"/>
        <v>MEEP</v>
      </c>
      <c r="AA379" s="2">
        <f>IF(Z379="HERE",Y379,AA378+Graph!$G$1*1000)</f>
        <v>111771999.58496782</v>
      </c>
      <c r="AB379" s="2">
        <f t="shared" si="59"/>
        <v>420000</v>
      </c>
      <c r="AC379" s="2">
        <f t="shared" si="71"/>
        <v>38788154.192035764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x14ac:dyDescent="0.25">
      <c r="A380" s="1">
        <v>44556</v>
      </c>
      <c r="B380" s="2">
        <f t="shared" si="45"/>
        <v>303</v>
      </c>
      <c r="C380" s="7"/>
      <c r="D380" s="2" t="e">
        <f t="shared" si="51"/>
        <v>#N/A</v>
      </c>
      <c r="E380" s="2" t="e">
        <f t="shared" si="63"/>
        <v>#N/A</v>
      </c>
      <c r="F380" s="2">
        <v>893955.02608262002</v>
      </c>
      <c r="G380" s="2">
        <f t="shared" si="64"/>
        <v>426582.14285714284</v>
      </c>
      <c r="H380" s="2">
        <f t="shared" si="72"/>
        <v>148846347.04917926</v>
      </c>
      <c r="I380" s="7"/>
      <c r="J380" s="2" t="e">
        <f t="shared" si="52"/>
        <v>#N/A</v>
      </c>
      <c r="K380" s="2" t="e">
        <f t="shared" si="65"/>
        <v>#N/A</v>
      </c>
      <c r="L380" s="2">
        <f t="array" ref="L380">IF(COUNT($C381)=0,IF(COUNT($C380)=1,I380,SUM(L379+LOOKUP(2,1/(ISNUMBER($K$1:$K$194)),$K$1:$K$194))),I380)</f>
        <v>7864420.7142857425</v>
      </c>
      <c r="M380" s="8" t="e">
        <f t="shared" si="69"/>
        <v>#N/A</v>
      </c>
      <c r="N380" s="21" t="e">
        <f t="shared" si="53"/>
        <v>#N/A</v>
      </c>
      <c r="O380" s="2" t="e">
        <f t="shared" si="66"/>
        <v>#N/A</v>
      </c>
      <c r="P380" s="2">
        <v>1001285.5184917897</v>
      </c>
      <c r="Q380" s="21">
        <f t="shared" si="75"/>
        <v>450000</v>
      </c>
      <c r="R380" s="2">
        <f t="shared" si="73"/>
        <v>156596735.91986069</v>
      </c>
      <c r="S380" s="2">
        <f t="shared" si="54"/>
        <v>426582.14285713434</v>
      </c>
      <c r="T380" s="2">
        <f t="shared" si="55"/>
        <v>23417.857142857276</v>
      </c>
      <c r="U380" s="2">
        <f t="shared" si="56"/>
        <v>450000</v>
      </c>
      <c r="V380" s="2">
        <f t="shared" si="74"/>
        <v>113013447.04917924</v>
      </c>
      <c r="W380" s="2">
        <f t="shared" si="57"/>
        <v>426582.14285714924</v>
      </c>
      <c r="X380" s="2">
        <f t="shared" si="47"/>
        <v>23417.857142850757</v>
      </c>
      <c r="Y380" s="2">
        <f t="shared" si="70"/>
        <v>43583288.870681494</v>
      </c>
      <c r="Z380" s="2" t="str">
        <f t="shared" si="48"/>
        <v>MEEP</v>
      </c>
      <c r="AA380" s="2">
        <f>IF(Z380="HERE",Y380,AA379+Graph!$G$1*1000)</f>
        <v>112191999.58496782</v>
      </c>
      <c r="AB380" s="2">
        <f t="shared" si="59"/>
        <v>420000</v>
      </c>
      <c r="AC380" s="2">
        <f t="shared" si="71"/>
        <v>38788154.192035764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x14ac:dyDescent="0.25">
      <c r="A381" s="1">
        <v>44557</v>
      </c>
      <c r="B381" s="2">
        <f t="shared" si="45"/>
        <v>304</v>
      </c>
      <c r="C381" s="7"/>
      <c r="D381" s="2" t="e">
        <f t="shared" si="51"/>
        <v>#N/A</v>
      </c>
      <c r="E381" s="2" t="e">
        <f t="shared" si="63"/>
        <v>#N/A</v>
      </c>
      <c r="F381" s="2">
        <v>895556.24798406661</v>
      </c>
      <c r="G381" s="2">
        <f t="shared" si="64"/>
        <v>426582.14285714284</v>
      </c>
      <c r="H381" s="2">
        <f t="shared" si="72"/>
        <v>149272929.19203639</v>
      </c>
      <c r="I381" s="7"/>
      <c r="J381" s="2" t="e">
        <f t="shared" si="52"/>
        <v>#N/A</v>
      </c>
      <c r="K381" s="2" t="e">
        <f t="shared" si="65"/>
        <v>#N/A</v>
      </c>
      <c r="L381" s="2">
        <f t="array" ref="L381">IF(COUNT($C382)=0,IF(COUNT($C381)=1,I381,SUM(L380+LOOKUP(2,1/(ISNUMBER($K$1:$K$194)),$K$1:$K$194))),I381)</f>
        <v>7887838.5714285998</v>
      </c>
      <c r="M381" s="8" t="e">
        <f t="shared" si="69"/>
        <v>#N/A</v>
      </c>
      <c r="N381" s="21" t="e">
        <f t="shared" si="53"/>
        <v>#N/A</v>
      </c>
      <c r="O381" s="2" t="e">
        <f t="shared" si="66"/>
        <v>#N/A</v>
      </c>
      <c r="P381" s="2">
        <v>1003200.4122449011</v>
      </c>
      <c r="Q381" s="21">
        <f t="shared" si="75"/>
        <v>450000</v>
      </c>
      <c r="R381" s="2">
        <f t="shared" si="73"/>
        <v>157046735.91986069</v>
      </c>
      <c r="S381" s="2">
        <f t="shared" si="54"/>
        <v>426582.14285713434</v>
      </c>
      <c r="T381" s="2">
        <f t="shared" si="55"/>
        <v>23417.857142857276</v>
      </c>
      <c r="U381" s="2">
        <f t="shared" si="56"/>
        <v>450000</v>
      </c>
      <c r="V381" s="2">
        <f t="shared" si="74"/>
        <v>113440029.19203639</v>
      </c>
      <c r="W381" s="2">
        <f t="shared" si="57"/>
        <v>426582.14285714924</v>
      </c>
      <c r="X381" s="2">
        <f t="shared" si="47"/>
        <v>23417.857142850757</v>
      </c>
      <c r="Y381" s="2">
        <f t="shared" si="70"/>
        <v>43606706.727824345</v>
      </c>
      <c r="Z381" s="2" t="str">
        <f t="shared" si="48"/>
        <v>MEEP</v>
      </c>
      <c r="AA381" s="2">
        <f>IF(Z381="HERE",Y381,AA380+Graph!$G$1*1000)</f>
        <v>112611999.58496782</v>
      </c>
      <c r="AB381" s="2">
        <f t="shared" si="59"/>
        <v>420000</v>
      </c>
      <c r="AC381" s="2">
        <f t="shared" si="71"/>
        <v>38788154.192035764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x14ac:dyDescent="0.25">
      <c r="A382" s="1">
        <v>44558</v>
      </c>
      <c r="B382" s="2">
        <f t="shared" si="45"/>
        <v>305</v>
      </c>
      <c r="C382" s="7"/>
      <c r="D382" s="2" t="e">
        <f t="shared" si="51"/>
        <v>#N/A</v>
      </c>
      <c r="E382" s="2" t="e">
        <f t="shared" si="63"/>
        <v>#N/A</v>
      </c>
      <c r="F382" s="2">
        <v>897157.46988551319</v>
      </c>
      <c r="G382" s="2">
        <f t="shared" si="64"/>
        <v>426582.14285714284</v>
      </c>
      <c r="H382" s="2">
        <f t="shared" si="72"/>
        <v>149699511.33489352</v>
      </c>
      <c r="I382" s="7"/>
      <c r="J382" s="2" t="e">
        <f t="shared" si="52"/>
        <v>#N/A</v>
      </c>
      <c r="K382" s="2" t="e">
        <f t="shared" si="65"/>
        <v>#N/A</v>
      </c>
      <c r="L382" s="2">
        <f t="array" ref="L382">IF(COUNT($C383)=0,IF(COUNT($C382)=1,I382,SUM(L381+LOOKUP(2,1/(ISNUMBER($K$1:$K$194)),$K$1:$K$194))),I382)</f>
        <v>7911256.428571457</v>
      </c>
      <c r="M382" s="8" t="e">
        <f t="shared" si="69"/>
        <v>#N/A</v>
      </c>
      <c r="N382" s="21" t="e">
        <f t="shared" si="53"/>
        <v>#N/A</v>
      </c>
      <c r="O382" s="2" t="e">
        <f t="shared" si="66"/>
        <v>#N/A</v>
      </c>
      <c r="P382" s="2">
        <v>1005115.3059980124</v>
      </c>
      <c r="Q382" s="21">
        <f t="shared" si="75"/>
        <v>450000</v>
      </c>
      <c r="R382" s="2">
        <f t="shared" si="73"/>
        <v>157496735.91986069</v>
      </c>
      <c r="S382" s="2">
        <f t="shared" si="54"/>
        <v>426582.14285713434</v>
      </c>
      <c r="T382" s="2">
        <f t="shared" si="55"/>
        <v>23417.857142857276</v>
      </c>
      <c r="U382" s="2">
        <f t="shared" si="56"/>
        <v>450000</v>
      </c>
      <c r="V382" s="2">
        <f t="shared" si="74"/>
        <v>113866611.33489354</v>
      </c>
      <c r="W382" s="2">
        <f t="shared" si="57"/>
        <v>426582.14285714924</v>
      </c>
      <c r="X382" s="2">
        <f t="shared" si="47"/>
        <v>23417.857142850757</v>
      </c>
      <c r="Y382" s="2">
        <f t="shared" si="70"/>
        <v>43630124.584967196</v>
      </c>
      <c r="Z382" s="2" t="str">
        <f t="shared" si="48"/>
        <v>MEEP</v>
      </c>
      <c r="AA382" s="2">
        <f>IF(Z382="HERE",Y382,AA381+Graph!$G$1*1000)</f>
        <v>113031999.58496782</v>
      </c>
      <c r="AB382" s="2">
        <f t="shared" si="59"/>
        <v>420000</v>
      </c>
      <c r="AC382" s="2">
        <f t="shared" si="71"/>
        <v>38788154.192035764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x14ac:dyDescent="0.25">
      <c r="A383" s="1">
        <v>44559</v>
      </c>
      <c r="B383" s="2">
        <f t="shared" si="45"/>
        <v>306</v>
      </c>
      <c r="C383" s="7"/>
      <c r="D383" s="2" t="e">
        <f t="shared" si="51"/>
        <v>#N/A</v>
      </c>
      <c r="E383" s="2" t="e">
        <f t="shared" si="63"/>
        <v>#N/A</v>
      </c>
      <c r="F383" s="2">
        <v>898758.69178695977</v>
      </c>
      <c r="G383" s="2">
        <f t="shared" si="64"/>
        <v>426582.14285714284</v>
      </c>
      <c r="H383" s="2">
        <f t="shared" si="72"/>
        <v>150126093.47775066</v>
      </c>
      <c r="I383" s="7"/>
      <c r="J383" s="2" t="e">
        <f t="shared" si="52"/>
        <v>#N/A</v>
      </c>
      <c r="K383" s="2" t="e">
        <f t="shared" si="65"/>
        <v>#N/A</v>
      </c>
      <c r="L383" s="2">
        <f t="array" ref="L383">IF(COUNT($C384)=0,IF(COUNT($C383)=1,I383,SUM(L382+LOOKUP(2,1/(ISNUMBER($K$1:$K$194)),$K$1:$K$194))),I383)</f>
        <v>7934674.2857143143</v>
      </c>
      <c r="M383" s="8" t="e">
        <f t="shared" si="69"/>
        <v>#N/A</v>
      </c>
      <c r="N383" s="21" t="e">
        <f t="shared" si="53"/>
        <v>#N/A</v>
      </c>
      <c r="O383" s="2" t="e">
        <f t="shared" si="66"/>
        <v>#N/A</v>
      </c>
      <c r="P383" s="2">
        <v>1007030.1997511238</v>
      </c>
      <c r="Q383" s="21">
        <f t="shared" si="75"/>
        <v>450000</v>
      </c>
      <c r="R383" s="2">
        <f t="shared" si="73"/>
        <v>157946735.91986069</v>
      </c>
      <c r="S383" s="2">
        <f t="shared" si="54"/>
        <v>426582.14285713434</v>
      </c>
      <c r="T383" s="2">
        <f t="shared" si="55"/>
        <v>23417.857142857276</v>
      </c>
      <c r="U383" s="2">
        <f t="shared" si="56"/>
        <v>450000</v>
      </c>
      <c r="V383" s="2">
        <f t="shared" si="74"/>
        <v>114293193.47775069</v>
      </c>
      <c r="W383" s="2">
        <f t="shared" si="57"/>
        <v>426582.14285714924</v>
      </c>
      <c r="X383" s="2">
        <f t="shared" si="47"/>
        <v>23417.857142850757</v>
      </c>
      <c r="Y383" s="2">
        <f t="shared" si="70"/>
        <v>43653542.442110047</v>
      </c>
      <c r="Z383" s="2" t="str">
        <f t="shared" si="48"/>
        <v>MEEP</v>
      </c>
      <c r="AA383" s="2">
        <f>IF(Z383="HERE",Y383,AA382+Graph!$G$1*1000)</f>
        <v>113451999.58496782</v>
      </c>
      <c r="AB383" s="2">
        <f t="shared" si="59"/>
        <v>420000</v>
      </c>
      <c r="AC383" s="2">
        <f t="shared" si="71"/>
        <v>38788154.192035764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x14ac:dyDescent="0.25">
      <c r="A384" s="1">
        <v>44560</v>
      </c>
      <c r="B384" s="2">
        <f t="shared" si="45"/>
        <v>307</v>
      </c>
      <c r="C384" s="7"/>
      <c r="D384" s="2" t="e">
        <f t="shared" si="51"/>
        <v>#N/A</v>
      </c>
      <c r="E384" s="2" t="e">
        <f t="shared" si="63"/>
        <v>#N/A</v>
      </c>
      <c r="F384" s="2">
        <v>900359.91368839145</v>
      </c>
      <c r="G384" s="2">
        <f t="shared" si="64"/>
        <v>426582.14285714284</v>
      </c>
      <c r="H384" s="2">
        <f t="shared" si="72"/>
        <v>150552675.62060779</v>
      </c>
      <c r="I384" s="7"/>
      <c r="J384" s="2" t="e">
        <f t="shared" si="52"/>
        <v>#N/A</v>
      </c>
      <c r="K384" s="2" t="e">
        <f t="shared" si="65"/>
        <v>#N/A</v>
      </c>
      <c r="L384" s="2">
        <f t="array" ref="L384">IF(COUNT($C385)=0,IF(COUNT($C384)=1,I384,SUM(L383+LOOKUP(2,1/(ISNUMBER($K$1:$K$194)),$K$1:$K$194))),I384)</f>
        <v>7958092.1428571716</v>
      </c>
      <c r="M384" s="8" t="e">
        <f t="shared" si="69"/>
        <v>#N/A</v>
      </c>
      <c r="N384" s="21" t="e">
        <f t="shared" si="53"/>
        <v>#N/A</v>
      </c>
      <c r="O384" s="2" t="e">
        <f t="shared" si="66"/>
        <v>#N/A</v>
      </c>
      <c r="P384" s="2">
        <v>1008945.0935042351</v>
      </c>
      <c r="Q384" s="21">
        <f t="shared" si="75"/>
        <v>450000</v>
      </c>
      <c r="R384" s="2">
        <f t="shared" si="73"/>
        <v>158396735.91986069</v>
      </c>
      <c r="S384" s="2">
        <f t="shared" si="54"/>
        <v>426582.14285713434</v>
      </c>
      <c r="T384" s="2">
        <f t="shared" si="55"/>
        <v>23417.857142857276</v>
      </c>
      <c r="U384" s="2">
        <f t="shared" si="56"/>
        <v>450000</v>
      </c>
      <c r="V384" s="2">
        <f t="shared" si="74"/>
        <v>114719775.62060784</v>
      </c>
      <c r="W384" s="2">
        <f t="shared" si="57"/>
        <v>426582.14285714924</v>
      </c>
      <c r="X384" s="2">
        <f t="shared" si="47"/>
        <v>23417.857142850757</v>
      </c>
      <c r="Y384" s="2">
        <f t="shared" si="70"/>
        <v>43676960.299252898</v>
      </c>
      <c r="Z384" s="2" t="str">
        <f t="shared" si="48"/>
        <v>MEEP</v>
      </c>
      <c r="AA384" s="2">
        <f>IF(Z384="HERE",Y384,AA383+Graph!$G$1*1000)</f>
        <v>113871999.58496782</v>
      </c>
      <c r="AB384" s="2">
        <f t="shared" si="59"/>
        <v>420000</v>
      </c>
      <c r="AC384" s="2">
        <f t="shared" si="71"/>
        <v>38788154.192035764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x14ac:dyDescent="0.25">
      <c r="A385" s="1">
        <v>44561</v>
      </c>
      <c r="B385" s="2">
        <f t="shared" si="45"/>
        <v>308</v>
      </c>
      <c r="C385" s="7"/>
      <c r="D385" s="2" t="e">
        <f t="shared" si="51"/>
        <v>#N/A</v>
      </c>
      <c r="E385" s="2" t="e">
        <f t="shared" si="63"/>
        <v>#N/A</v>
      </c>
      <c r="F385" s="2">
        <v>901961.13558983803</v>
      </c>
      <c r="G385" s="2">
        <f t="shared" si="64"/>
        <v>426582.14285714284</v>
      </c>
      <c r="H385" s="2">
        <f t="shared" si="72"/>
        <v>150979257.76346493</v>
      </c>
      <c r="I385" s="7"/>
      <c r="J385" s="2" t="e">
        <f t="shared" si="52"/>
        <v>#N/A</v>
      </c>
      <c r="K385" s="2" t="e">
        <f t="shared" si="65"/>
        <v>#N/A</v>
      </c>
      <c r="L385" s="2">
        <f t="array" ref="L385">IF(COUNT($C386)=0,IF(COUNT($C385)=1,I385,SUM(L384+LOOKUP(2,1/(ISNUMBER($K$1:$K$194)),$K$1:$K$194))),I385)</f>
        <v>7981510.0000000289</v>
      </c>
      <c r="M385" s="8" t="e">
        <f t="shared" si="69"/>
        <v>#N/A</v>
      </c>
      <c r="N385" s="21" t="e">
        <f t="shared" si="53"/>
        <v>#N/A</v>
      </c>
      <c r="O385" s="2" t="e">
        <f t="shared" si="66"/>
        <v>#N/A</v>
      </c>
      <c r="P385" s="2">
        <v>1010859.9872573465</v>
      </c>
      <c r="Q385" s="21">
        <f t="shared" si="75"/>
        <v>450000</v>
      </c>
      <c r="R385" s="2">
        <f t="shared" si="73"/>
        <v>158846735.91986069</v>
      </c>
      <c r="S385" s="2">
        <f t="shared" si="54"/>
        <v>426582.14285713434</v>
      </c>
      <c r="T385" s="2">
        <f t="shared" si="55"/>
        <v>23417.857142857276</v>
      </c>
      <c r="U385" s="2">
        <f t="shared" si="56"/>
        <v>450000</v>
      </c>
      <c r="V385" s="2">
        <f t="shared" si="74"/>
        <v>115146357.76346499</v>
      </c>
      <c r="W385" s="2">
        <f t="shared" si="57"/>
        <v>426582.14285714924</v>
      </c>
      <c r="X385" s="2">
        <f t="shared" si="47"/>
        <v>23417.857142850757</v>
      </c>
      <c r="Y385" s="2">
        <f t="shared" si="70"/>
        <v>43700378.156395748</v>
      </c>
      <c r="Z385" s="2" t="str">
        <f t="shared" si="48"/>
        <v>MEEP</v>
      </c>
      <c r="AA385" s="2">
        <f>IF(Z385="HERE",Y385,AA384+Graph!$G$1*1000)</f>
        <v>114291999.58496782</v>
      </c>
      <c r="AB385" s="2">
        <f t="shared" si="59"/>
        <v>420000</v>
      </c>
      <c r="AC385" s="2">
        <f t="shared" si="71"/>
        <v>38788154.192035764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5 M31:M385 I78:I385">
    <cfRule type="cellIs" dxfId="237" priority="37" operator="greaterThan">
      <formula>0</formula>
    </cfRule>
  </conditionalFormatting>
  <conditionalFormatting sqref="C31:C65 C117:C385 C78:C114">
    <cfRule type="cellIs" dxfId="236" priority="38" operator="greaterThan">
      <formula>0</formula>
    </cfRule>
  </conditionalFormatting>
  <conditionalFormatting sqref="C31:C65 C117:C385 C78:C114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35" priority="40" operator="greaterThan">
      <formula>0</formula>
    </cfRule>
  </conditionalFormatting>
  <conditionalFormatting sqref="C115">
    <cfRule type="cellIs" dxfId="234" priority="41" operator="greaterThan">
      <formula>0</formula>
    </cfRule>
  </conditionalFormatting>
  <conditionalFormatting sqref="C66">
    <cfRule type="cellIs" dxfId="233" priority="35" operator="greaterThan">
      <formula>0</formula>
    </cfRule>
  </conditionalFormatting>
  <conditionalFormatting sqref="C66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232" priority="34" operator="greaterThan">
      <formula>0</formula>
    </cfRule>
  </conditionalFormatting>
  <conditionalFormatting sqref="C67">
    <cfRule type="cellIs" dxfId="231" priority="32" operator="greaterThan">
      <formula>0</formula>
    </cfRule>
  </conditionalFormatting>
  <conditionalFormatting sqref="C67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230" priority="31" operator="greaterThan">
      <formula>0</formula>
    </cfRule>
  </conditionalFormatting>
  <conditionalFormatting sqref="C68">
    <cfRule type="cellIs" dxfId="229" priority="29" operator="greaterThan">
      <formula>0</formula>
    </cfRule>
  </conditionalFormatting>
  <conditionalFormatting sqref="C68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228" priority="28" operator="greaterThan">
      <formula>0</formula>
    </cfRule>
  </conditionalFormatting>
  <conditionalFormatting sqref="C69">
    <cfRule type="cellIs" dxfId="227" priority="26" operator="greaterThan">
      <formula>0</formula>
    </cfRule>
  </conditionalFormatting>
  <conditionalFormatting sqref="C69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226" priority="25" operator="greaterThan">
      <formula>0</formula>
    </cfRule>
  </conditionalFormatting>
  <conditionalFormatting sqref="C70">
    <cfRule type="cellIs" dxfId="225" priority="23" operator="greaterThan">
      <formula>0</formula>
    </cfRule>
  </conditionalFormatting>
  <conditionalFormatting sqref="C70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224" priority="22" operator="greaterThan">
      <formula>0</formula>
    </cfRule>
  </conditionalFormatting>
  <conditionalFormatting sqref="C71">
    <cfRule type="cellIs" dxfId="223" priority="20" operator="greaterThan">
      <formula>0</formula>
    </cfRule>
  </conditionalFormatting>
  <conditionalFormatting sqref="C71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222" priority="19" operator="greaterThan">
      <formula>0</formula>
    </cfRule>
  </conditionalFormatting>
  <conditionalFormatting sqref="C72">
    <cfRule type="cellIs" dxfId="221" priority="17" operator="greaterThan">
      <formula>0</formula>
    </cfRule>
  </conditionalFormatting>
  <conditionalFormatting sqref="C72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220" priority="16" operator="greaterThan">
      <formula>0</formula>
    </cfRule>
  </conditionalFormatting>
  <conditionalFormatting sqref="C73">
    <cfRule type="cellIs" dxfId="219" priority="14" operator="greaterThan">
      <formula>0</formula>
    </cfRule>
  </conditionalFormatting>
  <conditionalFormatting sqref="C73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218" priority="13" operator="greaterThan">
      <formula>0</formula>
    </cfRule>
  </conditionalFormatting>
  <conditionalFormatting sqref="C74">
    <cfRule type="cellIs" dxfId="217" priority="11" operator="greaterThan">
      <formula>0</formula>
    </cfRule>
  </conditionalFormatting>
  <conditionalFormatting sqref="C7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216" priority="10" operator="greaterThan">
      <formula>0</formula>
    </cfRule>
  </conditionalFormatting>
  <conditionalFormatting sqref="C75">
    <cfRule type="cellIs" dxfId="215" priority="8" operator="greaterThan">
      <formula>0</formula>
    </cfRule>
  </conditionalFormatting>
  <conditionalFormatting sqref="C75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214" priority="7" operator="greaterThan">
      <formula>0</formula>
    </cfRule>
  </conditionalFormatting>
  <conditionalFormatting sqref="C76">
    <cfRule type="cellIs" dxfId="213" priority="5" operator="greaterThan">
      <formula>0</formula>
    </cfRule>
  </conditionalFormatting>
  <conditionalFormatting sqref="C7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212" priority="4" operator="greaterThan">
      <formula>0</formula>
    </cfRule>
  </conditionalFormatting>
  <conditionalFormatting sqref="C77">
    <cfRule type="cellIs" dxfId="15" priority="2" operator="greaterThan">
      <formula>0</formula>
    </cfRule>
  </conditionalFormatting>
  <conditionalFormatting sqref="C7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7" priority="1" operator="greaterThan">
      <formula>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B716-E3AA-4953-8522-8A3674A410EE}">
  <dimension ref="A1:AK385"/>
  <sheetViews>
    <sheetView topLeftCell="A48" workbookViewId="0">
      <selection activeCell="I77" sqref="I77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70</v>
      </c>
      <c r="O1" s="2" t="s">
        <v>11</v>
      </c>
      <c r="P1" s="2" t="s">
        <v>12</v>
      </c>
      <c r="Q1" s="25" t="s">
        <v>77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45</v>
      </c>
      <c r="AE1" s="2" t="s">
        <v>23</v>
      </c>
      <c r="AF1" s="21" t="s">
        <v>46</v>
      </c>
      <c r="AG1" s="21" t="s">
        <v>47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-75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-74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-73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-72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-71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-70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-69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-68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-67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-66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-65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-64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-63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-62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-61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-60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-59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-58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-57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-56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-55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-54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-53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-52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-51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-50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-49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-48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-47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-46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SUM((500000-LOOKUP(2,1/(ISNUMBER($K$1:$K$194)),$K$1:$K$194))/1000)</f>
        <v>476.58214285714286</v>
      </c>
    </row>
    <row r="32" spans="1:37" ht="15" x14ac:dyDescent="0.25">
      <c r="A32" s="1">
        <v>44208</v>
      </c>
      <c r="B32" s="2">
        <f t="shared" si="0"/>
        <v>-45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-44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-43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-42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-41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-40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TREND(E37:INDEX(firstdoses500,1-$B37),$A37:INDEX(dates500,1-$B37),$A37:$A385)</f>
        <v>344735.91388750076</v>
      </c>
      <c r="G37" s="2">
        <f>IF(F37&gt;500000,$AK$31*1000,F37)</f>
        <v>344735.91388750076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TREND(O37:INDEX(bothdoses500,1-$B37),$A37:INDEX(dates500,1-$B37),$A37:$A385)</f>
        <v>344476.96117472649</v>
      </c>
      <c r="Q37" s="2">
        <f>IF(P37&gt;500000,500000,P37)</f>
        <v>344476.96117472649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-39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346337.13578894734</v>
      </c>
      <c r="G38" s="2">
        <f>IF(F38&gt;$AK$31*1000,$AK$31*1000,F38)</f>
        <v>346337.13578894734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346391.85492783785</v>
      </c>
      <c r="Q38" s="2">
        <f t="shared" ref="Q38:Q101" si="25">IF(P38&gt;500000,500000,P38)</f>
        <v>346391.85492783785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-38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347938.35769039392</v>
      </c>
      <c r="G39" s="2">
        <f>IF(F39&gt;$AK$31*1000,$AK$31*1000,F39)</f>
        <v>347938.35769039392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348306.74868094921</v>
      </c>
      <c r="Q39" s="2">
        <f t="shared" si="25"/>
        <v>348306.74868094921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-37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349539.57959184051</v>
      </c>
      <c r="G40" s="2">
        <f>IF(F40&gt;$AK$31*1000,$AK$31*1000,F40)</f>
        <v>349539.57959184051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350221.64243406057</v>
      </c>
      <c r="Q40" s="2">
        <f t="shared" si="25"/>
        <v>350221.64243406057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-36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351140.80149327219</v>
      </c>
      <c r="G41" s="2">
        <f t="shared" ref="G41:G295" si="26">IF(F41&gt;$AK$31*1000,$AK$31*1000,F41)</f>
        <v>351140.80149327219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352136.53618715703</v>
      </c>
      <c r="Q41" s="2">
        <f t="shared" si="25"/>
        <v>352136.53618715703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-35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352742.02339471877</v>
      </c>
      <c r="G42" s="2">
        <f t="shared" si="26"/>
        <v>352742.02339471877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354051.4299402684</v>
      </c>
      <c r="Q42" s="2">
        <f t="shared" si="25"/>
        <v>354051.4299402684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-34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354343.24529616535</v>
      </c>
      <c r="G43" s="2">
        <f t="shared" si="26"/>
        <v>354343.24529616535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355966.32369337976</v>
      </c>
      <c r="Q43" s="2">
        <f t="shared" si="25"/>
        <v>355966.32369337976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-33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355944.46719761193</v>
      </c>
      <c r="G44" s="2">
        <f t="shared" si="26"/>
        <v>355944.46719761193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357881.21744649112</v>
      </c>
      <c r="Q44" s="2">
        <f t="shared" si="25"/>
        <v>357881.21744649112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-32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357545.68909904361</v>
      </c>
      <c r="G45" s="2">
        <f t="shared" si="26"/>
        <v>357545.68909904361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359796.11119960248</v>
      </c>
      <c r="Q45" s="2">
        <f t="shared" si="25"/>
        <v>359796.11119960248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-31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359146.91100049019</v>
      </c>
      <c r="G46" s="2">
        <f t="shared" si="26"/>
        <v>359146.91100049019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361711.00495271385</v>
      </c>
      <c r="Q46" s="2">
        <f t="shared" si="25"/>
        <v>361711.00495271385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-30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360748.13290193677</v>
      </c>
      <c r="G47" s="2">
        <f t="shared" si="26"/>
        <v>360748.13290193677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363625.89870582521</v>
      </c>
      <c r="Q47" s="2">
        <f t="shared" si="25"/>
        <v>363625.89870582521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-29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362349.35480338335</v>
      </c>
      <c r="G48" s="2">
        <f t="shared" si="26"/>
        <v>362349.35480338335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365540.79245893657</v>
      </c>
      <c r="Q48" s="2">
        <f t="shared" si="25"/>
        <v>365540.79245893657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-28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363950.57670482993</v>
      </c>
      <c r="G49" s="2">
        <f t="shared" si="26"/>
        <v>363950.57670482993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367455.68621204793</v>
      </c>
      <c r="Q49" s="2">
        <f t="shared" si="25"/>
        <v>367455.68621204793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-27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365551.79860626161</v>
      </c>
      <c r="G50" s="2">
        <f t="shared" si="26"/>
        <v>365551.79860626161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369370.5799651593</v>
      </c>
      <c r="Q50" s="2">
        <f t="shared" si="25"/>
        <v>369370.5799651593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-26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367153.02050770819</v>
      </c>
      <c r="G51" s="2">
        <f t="shared" si="26"/>
        <v>367153.02050770819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371285.47371827066</v>
      </c>
      <c r="Q51" s="2">
        <f t="shared" si="25"/>
        <v>371285.47371827066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-25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368754.24240915477</v>
      </c>
      <c r="G52" s="2">
        <f t="shared" si="26"/>
        <v>368754.24240915477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373200.36747138202</v>
      </c>
      <c r="Q52" s="2">
        <f t="shared" si="25"/>
        <v>373200.36747138202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-24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370355.46431060135</v>
      </c>
      <c r="G53" s="2">
        <f t="shared" si="26"/>
        <v>370355.46431060135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375115.26122449338</v>
      </c>
      <c r="Q53" s="2">
        <f t="shared" si="25"/>
        <v>375115.26122449338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-23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371956.68621204793</v>
      </c>
      <c r="G54" s="2">
        <f t="shared" si="26"/>
        <v>371956.68621204793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377030.15497760475</v>
      </c>
      <c r="Q54" s="2">
        <f t="shared" si="25"/>
        <v>377030.15497760475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-22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373557.90811347961</v>
      </c>
      <c r="G55" s="2">
        <f t="shared" si="26"/>
        <v>373557.90811347961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378945.04873071611</v>
      </c>
      <c r="Q55" s="2">
        <f t="shared" si="25"/>
        <v>378945.04873071611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-21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375159.1300149262</v>
      </c>
      <c r="G56" s="2">
        <f t="shared" si="26"/>
        <v>375159.1300149262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380859.94248382747</v>
      </c>
      <c r="Q56" s="2">
        <f t="shared" si="25"/>
        <v>380859.94248382747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-20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376760.35191637278</v>
      </c>
      <c r="G57" s="2">
        <f t="shared" si="26"/>
        <v>376760.35191637278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382774.83623693883</v>
      </c>
      <c r="Q57" s="2">
        <f t="shared" si="25"/>
        <v>382774.83623693883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-19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378361.57381781936</v>
      </c>
      <c r="G58" s="2">
        <f t="shared" si="26"/>
        <v>378361.57381781936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384689.7299900502</v>
      </c>
      <c r="Q58" s="2">
        <f t="shared" si="25"/>
        <v>384689.7299900502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-18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379962.79571926594</v>
      </c>
      <c r="G59" s="2">
        <f t="shared" si="26"/>
        <v>379962.79571926594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386604.62374316156</v>
      </c>
      <c r="Q59" s="2">
        <f t="shared" si="25"/>
        <v>386604.62374316156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-17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381564.01762069762</v>
      </c>
      <c r="G60" s="2">
        <f t="shared" si="26"/>
        <v>381564.01762069762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388519.51749627292</v>
      </c>
      <c r="Q60" s="2">
        <f t="shared" si="25"/>
        <v>388519.51749627292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-16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383165.2395221442</v>
      </c>
      <c r="G61" s="2">
        <f t="shared" si="26"/>
        <v>383165.2395221442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390434.41124938428</v>
      </c>
      <c r="Q61" s="2">
        <f t="shared" si="25"/>
        <v>390434.41124938428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-15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384766.46142359078</v>
      </c>
      <c r="G62" s="2">
        <f t="shared" si="26"/>
        <v>384766.46142359078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392349.30500249565</v>
      </c>
      <c r="Q62" s="2">
        <f t="shared" si="25"/>
        <v>392349.30500249565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-14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386367.68332503736</v>
      </c>
      <c r="G63" s="2">
        <f t="shared" si="26"/>
        <v>386367.68332503736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394264.19875560701</v>
      </c>
      <c r="Q63" s="2">
        <f t="shared" si="25"/>
        <v>394264.19875560701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-13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387968.90522648394</v>
      </c>
      <c r="G64" s="2">
        <f t="shared" si="26"/>
        <v>387968.90522648394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396179.09250871837</v>
      </c>
      <c r="Q64" s="2">
        <f t="shared" si="25"/>
        <v>396179.09250871837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-12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389570.12712791562</v>
      </c>
      <c r="G65" s="2">
        <f t="shared" si="26"/>
        <v>389570.12712791562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398093.98626182973</v>
      </c>
      <c r="Q65" s="2">
        <f t="shared" si="25"/>
        <v>398093.98626182973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-11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391171.3490293622</v>
      </c>
      <c r="G66" s="2">
        <f t="shared" si="26"/>
        <v>391171.3490293622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400008.8800149411</v>
      </c>
      <c r="Q66" s="2">
        <f t="shared" si="25"/>
        <v>400008.8800149411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-10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392772.57093080878</v>
      </c>
      <c r="G67" s="2">
        <f t="shared" si="26"/>
        <v>392772.57093080878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401923.77376805246</v>
      </c>
      <c r="Q67" s="2">
        <f t="shared" si="25"/>
        <v>401923.77376805246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-9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394373.79283225536</v>
      </c>
      <c r="G68" s="2">
        <f t="shared" si="26"/>
        <v>394373.79283225536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403838.66752116382</v>
      </c>
      <c r="Q68" s="2">
        <f t="shared" si="25"/>
        <v>403838.66752116382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-8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395975.01473370194</v>
      </c>
      <c r="G69" s="2">
        <f t="shared" si="26"/>
        <v>395975.01473370194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405753.56127427518</v>
      </c>
      <c r="Q69" s="2">
        <f t="shared" si="25"/>
        <v>405753.56127427518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-7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397576.23663513362</v>
      </c>
      <c r="G70" s="2">
        <f t="shared" si="26"/>
        <v>397576.23663513362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407668.45502738655</v>
      </c>
      <c r="Q70" s="2">
        <f t="shared" si="25"/>
        <v>407668.45502738655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7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-6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399177.4585365802</v>
      </c>
      <c r="G71" s="2">
        <f t="shared" si="26"/>
        <v>399177.4585365802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409583.34878049791</v>
      </c>
      <c r="Q71" s="2">
        <f t="shared" si="25"/>
        <v>409583.34878049791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7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-5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400778.68043802679</v>
      </c>
      <c r="G72" s="2">
        <f t="shared" si="26"/>
        <v>400778.68043802679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411498.24253360927</v>
      </c>
      <c r="Q72" s="2">
        <f t="shared" si="25"/>
        <v>411498.24253360927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7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-4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402379.90233947337</v>
      </c>
      <c r="G73" s="2">
        <f t="shared" si="26"/>
        <v>402379.90233947337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413413.13628672063</v>
      </c>
      <c r="Q73" s="2">
        <f t="shared" si="25"/>
        <v>413413.13628672063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7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-3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403981.12424090505</v>
      </c>
      <c r="G74" s="2">
        <f t="shared" si="26"/>
        <v>403981.12424090505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415328.030039832</v>
      </c>
      <c r="Q74" s="2">
        <f t="shared" si="25"/>
        <v>415328.030039832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7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-2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405582.34614235163</v>
      </c>
      <c r="G75" s="2">
        <f t="shared" si="26"/>
        <v>405582.34614235163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417242.92379294336</v>
      </c>
      <c r="Q75" s="2">
        <f t="shared" si="25"/>
        <v>417242.92379294336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7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-1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407183.56804379821</v>
      </c>
      <c r="G76" s="2">
        <f t="shared" si="26"/>
        <v>407183.56804379821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419157.81754605472</v>
      </c>
      <c r="Q76" s="2">
        <f t="shared" si="25"/>
        <v>419157.81754605472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7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0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408784.78994524479</v>
      </c>
      <c r="G77" s="2">
        <f t="shared" si="26"/>
        <v>408784.78994524479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421072.71129916608</v>
      </c>
      <c r="Q77" s="2">
        <f t="shared" si="25"/>
        <v>421072.71129916608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7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1</v>
      </c>
      <c r="C78" s="7"/>
      <c r="D78" s="2" t="e">
        <f t="shared" si="12"/>
        <v>#N/A</v>
      </c>
      <c r="E78" s="2" t="e">
        <f t="shared" si="22"/>
        <v>#N/A</v>
      </c>
      <c r="F78" s="2">
        <v>410386.01184669137</v>
      </c>
      <c r="G78" s="2">
        <f t="shared" si="26"/>
        <v>410386.01184669137</v>
      </c>
      <c r="H78" s="2">
        <f t="shared" si="13"/>
        <v>20092434.011846691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792227.85714285716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422987.60505227745</v>
      </c>
      <c r="Q78" s="2">
        <f t="shared" si="25"/>
        <v>422987.60505227745</v>
      </c>
      <c r="R78" s="2">
        <f t="shared" si="16"/>
        <v>20873845.605052277</v>
      </c>
      <c r="S78" s="2">
        <f t="shared" si="17"/>
        <v>410386.01184669137</v>
      </c>
      <c r="T78" s="2">
        <f t="shared" si="18"/>
        <v>23417.857142857159</v>
      </c>
      <c r="U78" s="2">
        <f t="shared" si="19"/>
        <v>422987.60505227745</v>
      </c>
      <c r="V78" s="2">
        <f t="shared" si="5"/>
        <v>778989.13043478259</v>
      </c>
      <c r="W78" s="2">
        <f t="shared" si="20"/>
        <v>10179.130434782594</v>
      </c>
      <c r="X78" s="2">
        <f t="shared" si="6"/>
        <v>412808.47461749485</v>
      </c>
      <c r="Y78" s="2">
        <f t="shared" si="7"/>
        <v>20094856.474617496</v>
      </c>
      <c r="Z78" s="2" t="str">
        <f t="shared" si="8"/>
        <v>HERE</v>
      </c>
      <c r="AA78" s="2">
        <f>IF(Z78="HERE",Y78,AA77+Graph!$G$1*1000)</f>
        <v>20094856.474617496</v>
      </c>
      <c r="AB78" s="2">
        <f t="shared" si="21"/>
        <v>412808.47461749613</v>
      </c>
      <c r="AC78" s="2">
        <f t="shared" si="9"/>
        <v>778989.13043478259</v>
      </c>
      <c r="AD78" s="3">
        <f t="shared" si="10"/>
        <v>20094856.474617496</v>
      </c>
      <c r="AE78" s="2">
        <f>IF(AE76&gt;=52800000,52800000,IF(AB57=Graph!G$1*1000,AE77+Graph!G$1*1000,AC78))</f>
        <v>778989.13043478259</v>
      </c>
      <c r="AF78" s="3">
        <f t="shared" si="11"/>
        <v>778989.13043478259</v>
      </c>
      <c r="AG78" s="3">
        <f t="shared" si="27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2</v>
      </c>
      <c r="C79" s="7"/>
      <c r="D79" s="2" t="e">
        <f t="shared" si="12"/>
        <v>#N/A</v>
      </c>
      <c r="E79" s="2" t="e">
        <f t="shared" si="22"/>
        <v>#N/A</v>
      </c>
      <c r="F79" s="2">
        <v>411987.23374812305</v>
      </c>
      <c r="G79" s="2">
        <f t="shared" si="26"/>
        <v>411987.23374812305</v>
      </c>
      <c r="H79" s="2">
        <f t="shared" si="13"/>
        <v>20504421.245594814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815645.71428571432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424902.49880538881</v>
      </c>
      <c r="Q79" s="2">
        <f t="shared" si="25"/>
        <v>424902.49880538881</v>
      </c>
      <c r="R79" s="2">
        <f t="shared" si="16"/>
        <v>21298748.103857666</v>
      </c>
      <c r="S79" s="2">
        <f t="shared" si="17"/>
        <v>411987.23374812305</v>
      </c>
      <c r="T79" s="2">
        <f t="shared" si="18"/>
        <v>23417.857142857159</v>
      </c>
      <c r="U79" s="2">
        <f t="shared" si="19"/>
        <v>424902.49880538881</v>
      </c>
      <c r="V79" s="2">
        <f t="shared" si="5"/>
        <v>789168.26086956519</v>
      </c>
      <c r="W79" s="2">
        <f t="shared" si="20"/>
        <v>10179.130434782594</v>
      </c>
      <c r="X79" s="2">
        <f t="shared" si="6"/>
        <v>414723.36837060621</v>
      </c>
      <c r="Y79" s="2">
        <f t="shared" si="7"/>
        <v>20509579.842988104</v>
      </c>
      <c r="Z79" s="2" t="str">
        <f t="shared" si="8"/>
        <v>HERE</v>
      </c>
      <c r="AA79" s="2">
        <f>IF(Z79="HERE",Y79,AA78+Graph!$G$1*1000)</f>
        <v>20509579.842988104</v>
      </c>
      <c r="AB79" s="2">
        <f t="shared" si="21"/>
        <v>414723.3683706075</v>
      </c>
      <c r="AC79" s="2">
        <f t="shared" si="9"/>
        <v>789168.26086956519</v>
      </c>
      <c r="AD79" s="3">
        <f t="shared" si="10"/>
        <v>20509579.842988104</v>
      </c>
      <c r="AE79" s="2">
        <f>IF(AE77&gt;=52800000,52800000,IF(AB58=Graph!G$1*1000,AE78+Graph!G$1*1000,AC79))</f>
        <v>789168.26086956519</v>
      </c>
      <c r="AF79" s="3">
        <f t="shared" si="11"/>
        <v>789168.26086956519</v>
      </c>
      <c r="AG79" s="3">
        <f t="shared" si="27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3</v>
      </c>
      <c r="C80" s="7"/>
      <c r="D80" s="2" t="e">
        <f t="shared" si="12"/>
        <v>#N/A</v>
      </c>
      <c r="E80" s="2" t="e">
        <f t="shared" si="22"/>
        <v>#N/A</v>
      </c>
      <c r="F80" s="2">
        <v>413588.45564956963</v>
      </c>
      <c r="G80" s="2">
        <f t="shared" si="26"/>
        <v>413588.45564956963</v>
      </c>
      <c r="H80" s="2">
        <f t="shared" si="13"/>
        <v>20918009.701244384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839063.57142857148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426817.39255850017</v>
      </c>
      <c r="Q80" s="2">
        <f t="shared" si="25"/>
        <v>426817.39255850017</v>
      </c>
      <c r="R80" s="2">
        <f t="shared" si="16"/>
        <v>21725565.496416166</v>
      </c>
      <c r="S80" s="2">
        <f t="shared" si="17"/>
        <v>413588.45564956963</v>
      </c>
      <c r="T80" s="2">
        <f t="shared" si="18"/>
        <v>23417.857142857159</v>
      </c>
      <c r="U80" s="2">
        <f t="shared" si="19"/>
        <v>426817.39255850017</v>
      </c>
      <c r="V80" s="2">
        <f t="shared" si="5"/>
        <v>799347.39130434778</v>
      </c>
      <c r="W80" s="2">
        <f t="shared" si="20"/>
        <v>10179.130434782594</v>
      </c>
      <c r="X80" s="2">
        <f t="shared" si="6"/>
        <v>416638.26212371758</v>
      </c>
      <c r="Y80" s="2">
        <f t="shared" si="7"/>
        <v>20926218.105111822</v>
      </c>
      <c r="Z80" s="2" t="str">
        <f t="shared" si="8"/>
        <v>HERE</v>
      </c>
      <c r="AA80" s="2">
        <f>IF(Z80="HERE",Y80,AA79+Graph!$G$1*1000)</f>
        <v>20926218.105111822</v>
      </c>
      <c r="AB80" s="2">
        <f t="shared" si="21"/>
        <v>416638.26212371886</v>
      </c>
      <c r="AC80" s="2">
        <f t="shared" si="9"/>
        <v>799347.39130434778</v>
      </c>
      <c r="AD80" s="3">
        <f t="shared" si="10"/>
        <v>20926218.105111822</v>
      </c>
      <c r="AE80" s="2">
        <f>IF(AE78&gt;=52800000,52800000,IF(AB59=Graph!G$1*1000,AE79+Graph!G$1*1000,AC80))</f>
        <v>799347.39130434778</v>
      </c>
      <c r="AF80" s="3">
        <f t="shared" si="11"/>
        <v>799347.39130434778</v>
      </c>
      <c r="AG80" s="3">
        <f t="shared" si="27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4</v>
      </c>
      <c r="C81" s="7"/>
      <c r="D81" s="2" t="e">
        <f t="shared" si="12"/>
        <v>#N/A</v>
      </c>
      <c r="E81" s="2" t="e">
        <f t="shared" si="22"/>
        <v>#N/A</v>
      </c>
      <c r="F81" s="2">
        <v>415189.67755101621</v>
      </c>
      <c r="G81" s="2">
        <f t="shared" si="26"/>
        <v>415189.67755101621</v>
      </c>
      <c r="H81" s="2">
        <f t="shared" si="13"/>
        <v>21333199.3787954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862481.42857142864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428732.28631161153</v>
      </c>
      <c r="Q81" s="2">
        <f t="shared" si="25"/>
        <v>428732.28631161153</v>
      </c>
      <c r="R81" s="2">
        <f t="shared" si="16"/>
        <v>22154297.782727778</v>
      </c>
      <c r="S81" s="2">
        <f t="shared" si="17"/>
        <v>415189.67755101621</v>
      </c>
      <c r="T81" s="2">
        <f t="shared" si="18"/>
        <v>23417.857142857159</v>
      </c>
      <c r="U81" s="2">
        <f t="shared" si="19"/>
        <v>428732.28631161153</v>
      </c>
      <c r="V81" s="2">
        <f t="shared" si="5"/>
        <v>809526.52173913037</v>
      </c>
      <c r="W81" s="2">
        <f t="shared" si="20"/>
        <v>10179.130434782594</v>
      </c>
      <c r="X81" s="2">
        <f t="shared" si="6"/>
        <v>418553.15587682894</v>
      </c>
      <c r="Y81" s="2">
        <f t="shared" si="7"/>
        <v>21344771.260988653</v>
      </c>
      <c r="Z81" s="2" t="str">
        <f t="shared" si="8"/>
        <v>HERE</v>
      </c>
      <c r="AA81" s="2">
        <f>IF(Z81="HERE",Y81,AA80+Graph!$G$1*1000)</f>
        <v>21344771.260988653</v>
      </c>
      <c r="AB81" s="2">
        <f t="shared" si="21"/>
        <v>418553.15587683022</v>
      </c>
      <c r="AC81" s="2">
        <f t="shared" si="9"/>
        <v>809526.52173913037</v>
      </c>
      <c r="AD81" s="3">
        <f t="shared" si="10"/>
        <v>21344771.260988653</v>
      </c>
      <c r="AE81" s="2">
        <f>IF(AE79&gt;=52800000,52800000,IF(AB60=Graph!G$1*1000,AE80+Graph!G$1*1000,AC81))</f>
        <v>809526.52173913037</v>
      </c>
      <c r="AF81" s="3">
        <f t="shared" si="11"/>
        <v>809526.52173913037</v>
      </c>
      <c r="AG81" s="3">
        <f t="shared" si="27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5</v>
      </c>
      <c r="C82" s="7"/>
      <c r="D82" s="2" t="e">
        <f t="shared" si="12"/>
        <v>#N/A</v>
      </c>
      <c r="E82" s="2" t="e">
        <f t="shared" si="22"/>
        <v>#N/A</v>
      </c>
      <c r="F82" s="2">
        <v>416790.89945246279</v>
      </c>
      <c r="G82" s="2">
        <f t="shared" si="26"/>
        <v>416790.89945246279</v>
      </c>
      <c r="H82" s="2">
        <f t="shared" si="13"/>
        <v>21749990.278247863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885899.2857142858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430647.18006470799</v>
      </c>
      <c r="Q82" s="2">
        <f t="shared" si="25"/>
        <v>430647.18006470799</v>
      </c>
      <c r="R82" s="2">
        <f t="shared" si="16"/>
        <v>22584944.962792486</v>
      </c>
      <c r="S82" s="2">
        <f t="shared" si="17"/>
        <v>416790.89945246279</v>
      </c>
      <c r="T82" s="2">
        <f t="shared" si="18"/>
        <v>23417.857142857159</v>
      </c>
      <c r="U82" s="2">
        <f t="shared" si="19"/>
        <v>430647.18006470799</v>
      </c>
      <c r="V82" s="2">
        <f t="shared" si="5"/>
        <v>819705.65217391308</v>
      </c>
      <c r="W82" s="2">
        <f t="shared" si="20"/>
        <v>10179.13043478271</v>
      </c>
      <c r="X82" s="2">
        <f t="shared" si="6"/>
        <v>420468.04962992528</v>
      </c>
      <c r="Y82" s="2">
        <f t="shared" si="7"/>
        <v>21765239.310618579</v>
      </c>
      <c r="Z82" s="2" t="str">
        <f t="shared" si="8"/>
        <v>HERE</v>
      </c>
      <c r="AA82" s="2">
        <f>IF(Z82="HERE",Y82,AA81+Graph!$G$1*1000)</f>
        <v>21765239.310618579</v>
      </c>
      <c r="AB82" s="2">
        <f t="shared" si="21"/>
        <v>420468.04962992668</v>
      </c>
      <c r="AC82" s="2">
        <f t="shared" si="9"/>
        <v>819705.65217391308</v>
      </c>
      <c r="AD82" s="3">
        <f t="shared" si="10"/>
        <v>21765239.310618579</v>
      </c>
      <c r="AE82" s="2">
        <f>IF(AE80&gt;=52800000,52800000,IF(AB61=Graph!G$1*1000,AE81+Graph!G$1*1000,AC82))</f>
        <v>819705.65217391308</v>
      </c>
      <c r="AF82" s="3">
        <f t="shared" si="11"/>
        <v>819705.65217391308</v>
      </c>
      <c r="AG82" s="3">
        <f t="shared" si="27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6</v>
      </c>
      <c r="C83" s="7"/>
      <c r="D83" s="2" t="e">
        <f t="shared" si="12"/>
        <v>#N/A</v>
      </c>
      <c r="E83" s="2" t="e">
        <f t="shared" si="22"/>
        <v>#N/A</v>
      </c>
      <c r="F83" s="2">
        <v>418392.12135390937</v>
      </c>
      <c r="G83" s="2">
        <f t="shared" si="26"/>
        <v>418392.12135390937</v>
      </c>
      <c r="H83" s="2">
        <f t="shared" si="13"/>
        <v>22168382.399601772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909317.14285714296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432562.07381781936</v>
      </c>
      <c r="Q83" s="2">
        <f t="shared" si="25"/>
        <v>432562.07381781936</v>
      </c>
      <c r="R83" s="2">
        <f t="shared" si="16"/>
        <v>23017507.036610305</v>
      </c>
      <c r="S83" s="2">
        <f t="shared" si="17"/>
        <v>418392.12135390937</v>
      </c>
      <c r="T83" s="2">
        <f t="shared" si="18"/>
        <v>23417.857142857159</v>
      </c>
      <c r="U83" s="2">
        <f t="shared" si="19"/>
        <v>432562.07381781936</v>
      </c>
      <c r="V83" s="2">
        <f t="shared" si="5"/>
        <v>829884.78260869568</v>
      </c>
      <c r="W83" s="2">
        <f t="shared" si="20"/>
        <v>10179.130434782594</v>
      </c>
      <c r="X83" s="2">
        <f t="shared" si="6"/>
        <v>422382.94338303676</v>
      </c>
      <c r="Y83" s="2">
        <f t="shared" si="7"/>
        <v>22187622.254001617</v>
      </c>
      <c r="Z83" s="2" t="str">
        <f t="shared" si="8"/>
        <v>HERE</v>
      </c>
      <c r="AA83" s="2">
        <f>IF(Z83="HERE",Y83,AA82+Graph!$G$1*1000)</f>
        <v>22187622.254001617</v>
      </c>
      <c r="AB83" s="2">
        <f t="shared" si="21"/>
        <v>422382.94338303804</v>
      </c>
      <c r="AC83" s="2">
        <f t="shared" si="9"/>
        <v>829884.78260869568</v>
      </c>
      <c r="AD83" s="3">
        <f t="shared" si="10"/>
        <v>22187622.254001617</v>
      </c>
      <c r="AE83" s="2">
        <f>IF(AE81&gt;=52800000,52800000,IF(AB62=Graph!G$1*1000,AE82+Graph!G$1*1000,AC83))</f>
        <v>829884.78260869568</v>
      </c>
      <c r="AF83" s="3">
        <f t="shared" si="11"/>
        <v>829884.78260869568</v>
      </c>
      <c r="AG83" s="3">
        <f t="shared" si="27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7</v>
      </c>
      <c r="C84" s="7"/>
      <c r="D84" s="2" t="e">
        <f t="shared" si="12"/>
        <v>#N/A</v>
      </c>
      <c r="E84" s="2" t="e">
        <f t="shared" si="22"/>
        <v>#N/A</v>
      </c>
      <c r="F84" s="2">
        <v>419993.34325534105</v>
      </c>
      <c r="G84" s="2">
        <f t="shared" si="26"/>
        <v>419993.34325534105</v>
      </c>
      <c r="H84" s="2">
        <f t="shared" si="13"/>
        <v>22588375.742857113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932735.00000000012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434476.96757093072</v>
      </c>
      <c r="Q84" s="2">
        <f t="shared" si="25"/>
        <v>434476.96757093072</v>
      </c>
      <c r="R84" s="2">
        <f t="shared" si="16"/>
        <v>23451984.004181236</v>
      </c>
      <c r="S84" s="2">
        <f t="shared" si="17"/>
        <v>419993.34325534105</v>
      </c>
      <c r="T84" s="2">
        <f t="shared" si="18"/>
        <v>23417.857142857159</v>
      </c>
      <c r="U84" s="2">
        <f t="shared" si="19"/>
        <v>434476.96757093072</v>
      </c>
      <c r="V84" s="2">
        <f t="shared" si="5"/>
        <v>840063.91304347827</v>
      </c>
      <c r="W84" s="2">
        <f t="shared" si="20"/>
        <v>10179.130434782594</v>
      </c>
      <c r="X84" s="2">
        <f t="shared" si="6"/>
        <v>424297.83713614813</v>
      </c>
      <c r="Y84" s="2">
        <f t="shared" si="7"/>
        <v>22611920.091137767</v>
      </c>
      <c r="Z84" s="2" t="str">
        <f t="shared" si="8"/>
        <v>HERE</v>
      </c>
      <c r="AA84" s="2">
        <f>IF(Z84="HERE",Y84,AA83+Graph!$G$1*1000)</f>
        <v>22611920.091137767</v>
      </c>
      <c r="AB84" s="2">
        <f t="shared" si="21"/>
        <v>424297.83713614941</v>
      </c>
      <c r="AC84" s="2">
        <f t="shared" si="9"/>
        <v>840063.91304347827</v>
      </c>
      <c r="AD84" s="3">
        <f t="shared" si="10"/>
        <v>22611920.091137767</v>
      </c>
      <c r="AE84" s="2">
        <f>IF(AE82&gt;=52800000,52800000,IF(AB63=Graph!G$1*1000,AE83+Graph!G$1*1000,AC84))</f>
        <v>840063.91304347827</v>
      </c>
      <c r="AF84" s="3">
        <f t="shared" si="11"/>
        <v>840063.91304347827</v>
      </c>
      <c r="AG84" s="3">
        <f t="shared" si="27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8</v>
      </c>
      <c r="C85" s="7"/>
      <c r="D85" s="2" t="e">
        <f t="shared" si="12"/>
        <v>#N/A</v>
      </c>
      <c r="E85" s="2" t="e">
        <f t="shared" si="22"/>
        <v>#N/A</v>
      </c>
      <c r="F85" s="2">
        <v>421594.56515678763</v>
      </c>
      <c r="G85" s="2">
        <f t="shared" si="26"/>
        <v>421594.56515678763</v>
      </c>
      <c r="H85" s="2">
        <f t="shared" si="13"/>
        <v>23009970.308013901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956152.85714285728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436391.86132404208</v>
      </c>
      <c r="Q85" s="2">
        <f t="shared" si="25"/>
        <v>436391.86132404208</v>
      </c>
      <c r="R85" s="2">
        <f t="shared" si="16"/>
        <v>23888375.865505278</v>
      </c>
      <c r="S85" s="2">
        <f t="shared" si="17"/>
        <v>421594.56515678763</v>
      </c>
      <c r="T85" s="2">
        <f t="shared" si="18"/>
        <v>23417.857142857159</v>
      </c>
      <c r="U85" s="2">
        <f t="shared" si="19"/>
        <v>436391.86132404208</v>
      </c>
      <c r="V85" s="2">
        <f t="shared" si="5"/>
        <v>850243.04347826086</v>
      </c>
      <c r="W85" s="2">
        <f t="shared" si="20"/>
        <v>10179.130434782594</v>
      </c>
      <c r="X85" s="2">
        <f t="shared" si="6"/>
        <v>426212.73088925949</v>
      </c>
      <c r="Y85" s="2">
        <f t="shared" si="7"/>
        <v>23038132.822027028</v>
      </c>
      <c r="Z85" s="2" t="str">
        <f t="shared" si="8"/>
        <v>HERE</v>
      </c>
      <c r="AA85" s="2">
        <f>IF(Z85="HERE",Y85,AA84+Graph!$G$1*1000)</f>
        <v>23038132.822027028</v>
      </c>
      <c r="AB85" s="2">
        <f t="shared" si="21"/>
        <v>426212.73088926077</v>
      </c>
      <c r="AC85" s="2">
        <f t="shared" si="9"/>
        <v>850243.04347826086</v>
      </c>
      <c r="AD85" s="3">
        <f t="shared" si="10"/>
        <v>23038132.822027028</v>
      </c>
      <c r="AE85" s="2">
        <f>IF(AE83&gt;=52800000,52800000,IF(AB64=Graph!G$1*1000,AE84+Graph!G$1*1000,AC85))</f>
        <v>850243.04347826086</v>
      </c>
      <c r="AF85" s="3">
        <f t="shared" si="11"/>
        <v>850243.04347826086</v>
      </c>
      <c r="AG85" s="3">
        <f t="shared" si="27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9</v>
      </c>
      <c r="C86" s="7"/>
      <c r="D86" s="2" t="e">
        <f t="shared" si="12"/>
        <v>#N/A</v>
      </c>
      <c r="E86" s="2" t="e">
        <f t="shared" si="22"/>
        <v>#N/A</v>
      </c>
      <c r="F86" s="2">
        <v>423195.78705823421</v>
      </c>
      <c r="G86" s="2">
        <f t="shared" si="26"/>
        <v>423195.78705823421</v>
      </c>
      <c r="H86" s="2">
        <f t="shared" si="13"/>
        <v>23433166.095072135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979570.71428571444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438306.75507715344</v>
      </c>
      <c r="Q86" s="2">
        <f t="shared" si="25"/>
        <v>438306.75507715344</v>
      </c>
      <c r="R86" s="2">
        <f t="shared" si="16"/>
        <v>24326682.620582432</v>
      </c>
      <c r="S86" s="2">
        <f t="shared" si="17"/>
        <v>423195.78705823421</v>
      </c>
      <c r="T86" s="2">
        <f t="shared" si="18"/>
        <v>23417.857142857159</v>
      </c>
      <c r="U86" s="2">
        <f t="shared" si="19"/>
        <v>438306.75507715344</v>
      </c>
      <c r="V86" s="2">
        <f t="shared" si="5"/>
        <v>860422.17391304346</v>
      </c>
      <c r="W86" s="2">
        <f t="shared" si="20"/>
        <v>10179.130434782594</v>
      </c>
      <c r="X86" s="2">
        <f t="shared" si="6"/>
        <v>428127.62464237085</v>
      </c>
      <c r="Y86" s="2">
        <f t="shared" si="7"/>
        <v>23466260.4466694</v>
      </c>
      <c r="Z86" s="2" t="str">
        <f t="shared" si="8"/>
        <v>HERE</v>
      </c>
      <c r="AA86" s="2">
        <f>IF(Z86="HERE",Y86,AA85+Graph!$G$1*1000)</f>
        <v>23466260.4466694</v>
      </c>
      <c r="AB86" s="2">
        <f t="shared" si="21"/>
        <v>428127.62464237213</v>
      </c>
      <c r="AC86" s="2">
        <f t="shared" si="9"/>
        <v>860422.17391304346</v>
      </c>
      <c r="AD86" s="3">
        <f t="shared" si="10"/>
        <v>23466260.4466694</v>
      </c>
      <c r="AE86" s="2">
        <f>IF(AE84&gt;=52800000,52800000,IF(AB65=Graph!G$1*1000,AE85+Graph!G$1*1000,AC86))</f>
        <v>860422.17391304346</v>
      </c>
      <c r="AF86" s="3">
        <f t="shared" si="11"/>
        <v>860422.17391304346</v>
      </c>
      <c r="AG86" s="3">
        <f t="shared" si="27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10</v>
      </c>
      <c r="C87" s="7"/>
      <c r="D87" s="2" t="e">
        <f t="shared" si="12"/>
        <v>#N/A</v>
      </c>
      <c r="E87" s="2" t="e">
        <f t="shared" si="22"/>
        <v>#N/A</v>
      </c>
      <c r="F87" s="2">
        <v>424797.0089596808</v>
      </c>
      <c r="G87" s="2">
        <f t="shared" si="26"/>
        <v>424797.0089596808</v>
      </c>
      <c r="H87" s="2">
        <f t="shared" si="13"/>
        <v>23857963.104031816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1002988.5714285716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440221.64883026481</v>
      </c>
      <c r="Q87" s="2">
        <f t="shared" si="25"/>
        <v>440221.64883026481</v>
      </c>
      <c r="R87" s="2">
        <f t="shared" si="16"/>
        <v>24766904.269412696</v>
      </c>
      <c r="S87" s="2">
        <f t="shared" si="17"/>
        <v>424797.0089596808</v>
      </c>
      <c r="T87" s="2">
        <f t="shared" si="18"/>
        <v>23417.857142857159</v>
      </c>
      <c r="U87" s="2">
        <f t="shared" si="19"/>
        <v>440221.64883026481</v>
      </c>
      <c r="V87" s="2">
        <f t="shared" si="5"/>
        <v>870601.30434782605</v>
      </c>
      <c r="W87" s="2">
        <f t="shared" si="20"/>
        <v>10179.130434782594</v>
      </c>
      <c r="X87" s="2">
        <f t="shared" si="6"/>
        <v>430042.51839548221</v>
      </c>
      <c r="Y87" s="2">
        <f t="shared" si="7"/>
        <v>23896302.965064883</v>
      </c>
      <c r="Z87" s="2" t="str">
        <f t="shared" si="8"/>
        <v>HERE</v>
      </c>
      <c r="AA87" s="2">
        <f>IF(Z87="HERE",Y87,AA86+Graph!$G$1*1000)</f>
        <v>23896302.965064883</v>
      </c>
      <c r="AB87" s="2">
        <f t="shared" si="21"/>
        <v>430042.51839548349</v>
      </c>
      <c r="AC87" s="2">
        <f t="shared" si="9"/>
        <v>870601.30434782605</v>
      </c>
      <c r="AD87" s="3">
        <f t="shared" si="10"/>
        <v>23896302.965064883</v>
      </c>
      <c r="AE87" s="2">
        <f>IF(AE85&gt;=52800000,52800000,IF(AB66=Graph!G$1*1000,AE86+Graph!G$1*1000,AC87))</f>
        <v>870601.30434782605</v>
      </c>
      <c r="AF87" s="3">
        <f t="shared" si="11"/>
        <v>870601.30434782605</v>
      </c>
      <c r="AG87" s="3">
        <f t="shared" si="27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11</v>
      </c>
      <c r="C88" s="7"/>
      <c r="D88" s="2" t="e">
        <f t="shared" si="12"/>
        <v>#N/A</v>
      </c>
      <c r="E88" s="2" t="e">
        <f t="shared" si="22"/>
        <v>#N/A</v>
      </c>
      <c r="F88" s="2">
        <v>426398.23086112738</v>
      </c>
      <c r="G88" s="2">
        <f t="shared" si="26"/>
        <v>426398.23086112738</v>
      </c>
      <c r="H88" s="2">
        <f t="shared" si="13"/>
        <v>24284361.334892944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1026406.4285714288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442136.54258337617</v>
      </c>
      <c r="Q88" s="2">
        <f t="shared" si="25"/>
        <v>442136.54258337617</v>
      </c>
      <c r="R88" s="2">
        <f t="shared" si="16"/>
        <v>25209040.811996073</v>
      </c>
      <c r="S88" s="2">
        <f t="shared" si="17"/>
        <v>426398.23086112738</v>
      </c>
      <c r="T88" s="2">
        <f t="shared" si="18"/>
        <v>23417.857142857159</v>
      </c>
      <c r="U88" s="2">
        <f t="shared" si="19"/>
        <v>442136.54258337617</v>
      </c>
      <c r="V88" s="2">
        <f t="shared" si="5"/>
        <v>880780.43478260865</v>
      </c>
      <c r="W88" s="2">
        <f t="shared" si="20"/>
        <v>10179.130434782594</v>
      </c>
      <c r="X88" s="2">
        <f t="shared" si="6"/>
        <v>431957.41214859358</v>
      </c>
      <c r="Y88" s="2">
        <f t="shared" si="7"/>
        <v>24328260.377213478</v>
      </c>
      <c r="Z88" s="2" t="str">
        <f t="shared" si="8"/>
        <v>HERE</v>
      </c>
      <c r="AA88" s="2">
        <f>IF(Z88="HERE",Y88,AA87+Graph!$G$1*1000)</f>
        <v>24328260.377213478</v>
      </c>
      <c r="AB88" s="2">
        <f t="shared" si="21"/>
        <v>431957.41214859486</v>
      </c>
      <c r="AC88" s="2">
        <f t="shared" si="9"/>
        <v>880780.43478260865</v>
      </c>
      <c r="AD88" s="3">
        <f t="shared" si="10"/>
        <v>24328260.377213478</v>
      </c>
      <c r="AE88" s="2">
        <f>IF(AE86&gt;=52800000,52800000,IF(AB67=Graph!G$1*1000,AE87+Graph!G$1*1000,AC88))</f>
        <v>880780.43478260865</v>
      </c>
      <c r="AF88" s="3">
        <f t="shared" si="11"/>
        <v>880780.43478260865</v>
      </c>
      <c r="AG88" s="3">
        <f t="shared" si="27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12</v>
      </c>
      <c r="C89" s="7"/>
      <c r="D89" s="2" t="e">
        <f t="shared" si="12"/>
        <v>#N/A</v>
      </c>
      <c r="E89" s="2" t="e">
        <f t="shared" si="22"/>
        <v>#N/A</v>
      </c>
      <c r="F89" s="2">
        <v>427999.45276255906</v>
      </c>
      <c r="G89" s="2">
        <f t="shared" si="26"/>
        <v>427999.45276255906</v>
      </c>
      <c r="H89" s="2">
        <f t="shared" si="13"/>
        <v>24712360.787655503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1049824.2857142859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444051.43633648753</v>
      </c>
      <c r="Q89" s="2">
        <f t="shared" si="25"/>
        <v>444051.43633648753</v>
      </c>
      <c r="R89" s="2">
        <f t="shared" si="16"/>
        <v>25653092.24833256</v>
      </c>
      <c r="S89" s="2">
        <f t="shared" si="17"/>
        <v>427999.45276255906</v>
      </c>
      <c r="T89" s="2">
        <f t="shared" si="18"/>
        <v>23417.857142857159</v>
      </c>
      <c r="U89" s="2">
        <f t="shared" si="19"/>
        <v>444051.43633648753</v>
      </c>
      <c r="V89" s="2">
        <f t="shared" si="5"/>
        <v>890959.56521739135</v>
      </c>
      <c r="W89" s="2">
        <f t="shared" si="20"/>
        <v>10179.13043478271</v>
      </c>
      <c r="X89" s="2">
        <f t="shared" si="6"/>
        <v>433872.30590170482</v>
      </c>
      <c r="Y89" s="2">
        <f t="shared" si="7"/>
        <v>24762132.683115184</v>
      </c>
      <c r="Z89" s="2" t="str">
        <f t="shared" si="8"/>
        <v>HERE</v>
      </c>
      <c r="AA89" s="2">
        <f>IF(Z89="HERE",Y89,AA88+Graph!$G$1*1000)</f>
        <v>24762132.683115184</v>
      </c>
      <c r="AB89" s="2">
        <f t="shared" si="21"/>
        <v>433872.30590170622</v>
      </c>
      <c r="AC89" s="2">
        <f t="shared" si="9"/>
        <v>890959.56521739135</v>
      </c>
      <c r="AD89" s="3">
        <f t="shared" si="10"/>
        <v>24762132.683115184</v>
      </c>
      <c r="AE89" s="2">
        <f>IF(AE87&gt;=52800000,52800000,IF(AB68=Graph!G$1*1000,AE88+Graph!G$1*1000,AC89))</f>
        <v>890959.56521739135</v>
      </c>
      <c r="AF89" s="3">
        <f t="shared" si="11"/>
        <v>890959.56521739135</v>
      </c>
      <c r="AG89" s="3">
        <f t="shared" si="27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13</v>
      </c>
      <c r="C90" s="7"/>
      <c r="D90" s="2" t="e">
        <f t="shared" si="12"/>
        <v>#N/A</v>
      </c>
      <c r="E90" s="2" t="e">
        <f t="shared" si="22"/>
        <v>#N/A</v>
      </c>
      <c r="F90" s="2">
        <v>429600.67466400564</v>
      </c>
      <c r="G90" s="2">
        <f t="shared" si="26"/>
        <v>429600.67466400564</v>
      </c>
      <c r="H90" s="2">
        <f t="shared" si="13"/>
        <v>25141961.462319508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1073242.142857143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445966.33008959889</v>
      </c>
      <c r="Q90" s="2">
        <f t="shared" si="25"/>
        <v>445966.33008959889</v>
      </c>
      <c r="R90" s="2">
        <f t="shared" si="16"/>
        <v>26099058.578422159</v>
      </c>
      <c r="S90" s="2">
        <f t="shared" si="17"/>
        <v>429600.67466400564</v>
      </c>
      <c r="T90" s="2">
        <f t="shared" si="18"/>
        <v>23417.857142857043</v>
      </c>
      <c r="U90" s="2">
        <f t="shared" si="19"/>
        <v>445966.33008959889</v>
      </c>
      <c r="V90" s="2">
        <f t="shared" si="5"/>
        <v>901138.69565217383</v>
      </c>
      <c r="W90" s="2">
        <f t="shared" si="20"/>
        <v>10179.130434782477</v>
      </c>
      <c r="X90" s="2">
        <f t="shared" si="6"/>
        <v>435787.19965481642</v>
      </c>
      <c r="Y90" s="2">
        <f t="shared" si="7"/>
        <v>25197919.882770002</v>
      </c>
      <c r="Z90" s="2" t="str">
        <f t="shared" si="8"/>
        <v>HERE</v>
      </c>
      <c r="AA90" s="2">
        <f>IF(Z90="HERE",Y90,AA89+Graph!$G$1*1000)</f>
        <v>25197919.882770002</v>
      </c>
      <c r="AB90" s="2">
        <f t="shared" si="21"/>
        <v>435787.19965481758</v>
      </c>
      <c r="AC90" s="2">
        <f t="shared" si="9"/>
        <v>901138.69565217383</v>
      </c>
      <c r="AD90" s="3">
        <f t="shared" si="10"/>
        <v>25197919.882770002</v>
      </c>
      <c r="AE90" s="2">
        <f>IF(AE88&gt;=52800000,52800000,IF(AB69=Graph!G$1*1000,AE89+Graph!G$1*1000,AC90))</f>
        <v>901138.69565217383</v>
      </c>
      <c r="AF90" s="3">
        <f t="shared" si="11"/>
        <v>901138.69565217383</v>
      </c>
      <c r="AG90" s="3">
        <f t="shared" si="27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14</v>
      </c>
      <c r="C91" s="7"/>
      <c r="D91" s="2" t="e">
        <f t="shared" si="12"/>
        <v>#N/A</v>
      </c>
      <c r="E91" s="2" t="e">
        <f t="shared" si="22"/>
        <v>#N/A</v>
      </c>
      <c r="F91" s="2">
        <v>431201.89656545222</v>
      </c>
      <c r="G91" s="2">
        <f t="shared" si="26"/>
        <v>431201.89656545222</v>
      </c>
      <c r="H91" s="2">
        <f t="shared" si="13"/>
        <v>25573163.35888496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1096660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447881.22384271026</v>
      </c>
      <c r="Q91" s="2">
        <f t="shared" si="25"/>
        <v>447881.22384271026</v>
      </c>
      <c r="R91" s="2">
        <f t="shared" si="16"/>
        <v>26546939.802264869</v>
      </c>
      <c r="S91" s="2">
        <f t="shared" si="17"/>
        <v>431201.89656545222</v>
      </c>
      <c r="T91" s="2">
        <f t="shared" si="18"/>
        <v>23417.857142857043</v>
      </c>
      <c r="U91" s="2">
        <f t="shared" si="19"/>
        <v>447881.22384271026</v>
      </c>
      <c r="V91" s="2">
        <f t="shared" si="5"/>
        <v>911317.82608695654</v>
      </c>
      <c r="W91" s="2">
        <f t="shared" si="20"/>
        <v>10179.13043478271</v>
      </c>
      <c r="X91" s="2">
        <f t="shared" si="6"/>
        <v>437702.09340792755</v>
      </c>
      <c r="Y91" s="2">
        <f t="shared" si="7"/>
        <v>25635621.976177931</v>
      </c>
      <c r="Z91" s="2" t="str">
        <f t="shared" si="8"/>
        <v>HERE</v>
      </c>
      <c r="AA91" s="2">
        <f>IF(Z91="HERE",Y91,AA90+Graph!$G$1*1000)</f>
        <v>25635621.976177931</v>
      </c>
      <c r="AB91" s="2">
        <f t="shared" si="21"/>
        <v>437702.09340792894</v>
      </c>
      <c r="AC91" s="2">
        <f t="shared" si="9"/>
        <v>911317.82608695654</v>
      </c>
      <c r="AD91" s="3">
        <f t="shared" si="10"/>
        <v>25635621.976177931</v>
      </c>
      <c r="AE91" s="2">
        <f>IF(AE89&gt;=52800000,52800000,IF(AB70=Graph!G$1*1000,AE90+Graph!G$1*1000,AC91))</f>
        <v>911317.82608695654</v>
      </c>
      <c r="AF91" s="3">
        <f t="shared" si="11"/>
        <v>911317.82608695654</v>
      </c>
      <c r="AG91" s="3">
        <f t="shared" si="27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15</v>
      </c>
      <c r="C92" s="7"/>
      <c r="D92" s="2" t="e">
        <f t="shared" si="12"/>
        <v>#N/A</v>
      </c>
      <c r="E92" s="2" t="e">
        <f t="shared" si="22"/>
        <v>#N/A</v>
      </c>
      <c r="F92" s="2">
        <v>432803.1184668988</v>
      </c>
      <c r="G92" s="2">
        <f t="shared" si="26"/>
        <v>432803.1184668988</v>
      </c>
      <c r="H92" s="2">
        <f t="shared" si="13"/>
        <v>26005966.477351859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1120077.857142857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449796.11759582162</v>
      </c>
      <c r="Q92" s="2">
        <f t="shared" si="25"/>
        <v>449796.11759582162</v>
      </c>
      <c r="R92" s="2">
        <f t="shared" si="16"/>
        <v>26996735.919860691</v>
      </c>
      <c r="S92" s="2">
        <f t="shared" si="17"/>
        <v>432803.1184668988</v>
      </c>
      <c r="T92" s="2">
        <f t="shared" si="18"/>
        <v>23417.857142857043</v>
      </c>
      <c r="U92" s="2">
        <f t="shared" si="19"/>
        <v>449796.11759582162</v>
      </c>
      <c r="V92" s="2">
        <f t="shared" si="5"/>
        <v>921496.95652173914</v>
      </c>
      <c r="W92" s="2">
        <f t="shared" si="20"/>
        <v>10179.130434782594</v>
      </c>
      <c r="X92" s="2">
        <f t="shared" si="6"/>
        <v>439616.98716103903</v>
      </c>
      <c r="Y92" s="2">
        <f t="shared" si="7"/>
        <v>26075238.963338971</v>
      </c>
      <c r="Z92" s="2" t="str">
        <f t="shared" si="8"/>
        <v>HERE</v>
      </c>
      <c r="AA92" s="2">
        <f>IF(Z92="HERE",Y92,AA91+Graph!$G$1*1000)</f>
        <v>26075238.963338971</v>
      </c>
      <c r="AB92" s="2">
        <f t="shared" si="21"/>
        <v>439616.98716104031</v>
      </c>
      <c r="AC92" s="2">
        <f t="shared" si="9"/>
        <v>921496.95652173914</v>
      </c>
      <c r="AD92" s="3">
        <f t="shared" si="10"/>
        <v>26075238.963338971</v>
      </c>
      <c r="AE92" s="2">
        <f>IF(AE90&gt;=52800000,52800000,IF(AB71=Graph!G$1*1000,AE91+Graph!G$1*1000,AC92))</f>
        <v>921496.95652173914</v>
      </c>
      <c r="AF92" s="3">
        <f t="shared" si="11"/>
        <v>921496.95652173914</v>
      </c>
      <c r="AG92" s="3">
        <f t="shared" si="27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16</v>
      </c>
      <c r="C93" s="7"/>
      <c r="D93" s="2" t="e">
        <f t="shared" si="12"/>
        <v>#N/A</v>
      </c>
      <c r="E93" s="2" t="e">
        <f t="shared" si="22"/>
        <v>#N/A</v>
      </c>
      <c r="F93" s="2">
        <v>434404.34036834538</v>
      </c>
      <c r="G93" s="2">
        <f t="shared" si="26"/>
        <v>434404.34036834538</v>
      </c>
      <c r="H93" s="2">
        <f t="shared" si="13"/>
        <v>26440370.817720205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1143495.7142857141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451711.01134893298</v>
      </c>
      <c r="Q93" s="2">
        <f t="shared" si="25"/>
        <v>451711.01134893298</v>
      </c>
      <c r="R93" s="2">
        <f t="shared" si="16"/>
        <v>27448446.931209624</v>
      </c>
      <c r="S93" s="2">
        <f t="shared" si="17"/>
        <v>434404.34036834538</v>
      </c>
      <c r="T93" s="2">
        <f t="shared" si="18"/>
        <v>23417.857142857043</v>
      </c>
      <c r="U93" s="2">
        <f t="shared" si="19"/>
        <v>451711.01134893298</v>
      </c>
      <c r="V93" s="2">
        <f t="shared" si="5"/>
        <v>931676.08695652173</v>
      </c>
      <c r="W93" s="2">
        <f t="shared" si="20"/>
        <v>10179.130434782594</v>
      </c>
      <c r="X93" s="2">
        <f t="shared" si="6"/>
        <v>441531.88091415039</v>
      </c>
      <c r="Y93" s="2">
        <f t="shared" si="7"/>
        <v>26516770.844253123</v>
      </c>
      <c r="Z93" s="2" t="str">
        <f t="shared" si="8"/>
        <v>HERE</v>
      </c>
      <c r="AA93" s="2">
        <f>IF(Z93="HERE",Y93,AA92+Graph!$G$1*1000)</f>
        <v>26516770.844253123</v>
      </c>
      <c r="AB93" s="2">
        <f t="shared" si="21"/>
        <v>441531.88091415167</v>
      </c>
      <c r="AC93" s="2">
        <f t="shared" si="9"/>
        <v>931676.08695652173</v>
      </c>
      <c r="AD93" s="3">
        <f t="shared" si="10"/>
        <v>26516770.844253123</v>
      </c>
      <c r="AE93" s="2">
        <f>IF(AE91&gt;=52800000,52800000,IF(AB72=Graph!G$1*1000,AE92+Graph!G$1*1000,AC93))</f>
        <v>931676.08695652173</v>
      </c>
      <c r="AF93" s="3">
        <f t="shared" si="11"/>
        <v>931676.08695652173</v>
      </c>
      <c r="AG93" s="3">
        <f t="shared" si="27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17</v>
      </c>
      <c r="C94" s="7"/>
      <c r="D94" s="2" t="e">
        <f t="shared" si="12"/>
        <v>#N/A</v>
      </c>
      <c r="E94" s="2" t="e">
        <f t="shared" si="22"/>
        <v>#N/A</v>
      </c>
      <c r="F94" s="2">
        <v>436005.56226977706</v>
      </c>
      <c r="G94" s="2">
        <f t="shared" si="26"/>
        <v>436005.56226977706</v>
      </c>
      <c r="H94" s="2">
        <f t="shared" si="13"/>
        <v>26876376.379989982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1166913.5714285711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453625.90510204434</v>
      </c>
      <c r="Q94" s="2">
        <f t="shared" si="25"/>
        <v>453625.90510204434</v>
      </c>
      <c r="R94" s="2">
        <f t="shared" si="16"/>
        <v>27902072.836311668</v>
      </c>
      <c r="S94" s="2">
        <f t="shared" si="17"/>
        <v>436005.56226977706</v>
      </c>
      <c r="T94" s="2">
        <f t="shared" si="18"/>
        <v>23417.857142857043</v>
      </c>
      <c r="U94" s="2">
        <f t="shared" si="19"/>
        <v>453625.90510204434</v>
      </c>
      <c r="V94" s="2">
        <f t="shared" si="5"/>
        <v>941855.21739130432</v>
      </c>
      <c r="W94" s="2">
        <f t="shared" si="20"/>
        <v>10179.130434782594</v>
      </c>
      <c r="X94" s="2">
        <f t="shared" si="6"/>
        <v>443446.77466726175</v>
      </c>
      <c r="Y94" s="2">
        <f t="shared" si="7"/>
        <v>26960217.618920386</v>
      </c>
      <c r="Z94" s="2" t="str">
        <f t="shared" si="8"/>
        <v>HERE</v>
      </c>
      <c r="AA94" s="2">
        <f>IF(Z94="HERE",Y94,AA93+Graph!$G$1*1000)</f>
        <v>26960217.618920386</v>
      </c>
      <c r="AB94" s="2">
        <f t="shared" si="21"/>
        <v>443446.77466726303</v>
      </c>
      <c r="AC94" s="2">
        <f t="shared" si="9"/>
        <v>941855.21739130432</v>
      </c>
      <c r="AD94" s="3">
        <f t="shared" si="10"/>
        <v>26960217.618920386</v>
      </c>
      <c r="AE94" s="2">
        <f>IF(AE92&gt;=52800000,52800000,IF(AB73=Graph!G$1*1000,AE93+Graph!G$1*1000,AC94))</f>
        <v>941855.21739130432</v>
      </c>
      <c r="AF94" s="3">
        <f t="shared" si="11"/>
        <v>941855.21739130432</v>
      </c>
      <c r="AG94" s="3">
        <f t="shared" si="27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18</v>
      </c>
      <c r="C95" s="7"/>
      <c r="D95" s="2" t="e">
        <f t="shared" si="12"/>
        <v>#N/A</v>
      </c>
      <c r="E95" s="2" t="e">
        <f t="shared" si="22"/>
        <v>#N/A</v>
      </c>
      <c r="F95" s="2">
        <v>437606.78417122364</v>
      </c>
      <c r="G95" s="2">
        <f t="shared" si="26"/>
        <v>437606.78417122364</v>
      </c>
      <c r="H95" s="2">
        <f t="shared" si="13"/>
        <v>27313983.164161205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1190331.4285714282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455540.79885515571</v>
      </c>
      <c r="Q95" s="2">
        <f t="shared" si="25"/>
        <v>455540.79885515571</v>
      </c>
      <c r="R95" s="2">
        <f t="shared" si="16"/>
        <v>28357613.635166824</v>
      </c>
      <c r="S95" s="2">
        <f t="shared" si="17"/>
        <v>437606.78417122364</v>
      </c>
      <c r="T95" s="2">
        <f t="shared" si="18"/>
        <v>23417.857142857043</v>
      </c>
      <c r="U95" s="2">
        <f t="shared" si="19"/>
        <v>455540.79885515571</v>
      </c>
      <c r="V95" s="2">
        <f t="shared" si="5"/>
        <v>952034.34782608692</v>
      </c>
      <c r="W95" s="2">
        <f t="shared" si="20"/>
        <v>10179.130434782594</v>
      </c>
      <c r="X95" s="2">
        <f t="shared" si="6"/>
        <v>445361.66842037311</v>
      </c>
      <c r="Y95" s="2">
        <f t="shared" ref="Y95:Y158" si="29">IF(COUNT($C96)=0,IF(COUNT($C95)=1,C95,SUM(Y94+X95)),C95)</f>
        <v>27405579.28734076</v>
      </c>
      <c r="Z95" s="2" t="str">
        <f t="shared" si="8"/>
        <v>HERE</v>
      </c>
      <c r="AA95" s="2">
        <f>IF(Z95="HERE",Y95,AA94+Graph!$G$1*1000)</f>
        <v>27405579.28734076</v>
      </c>
      <c r="AB95" s="2">
        <f t="shared" si="21"/>
        <v>445361.66842037439</v>
      </c>
      <c r="AC95" s="2">
        <f t="shared" ref="AC95:AC158" si="30">IF(Z96="HERE",V95,AC94)</f>
        <v>952034.34782608692</v>
      </c>
      <c r="AD95" s="3">
        <f t="shared" si="10"/>
        <v>27405579.28734076</v>
      </c>
      <c r="AE95" s="2">
        <f>IF(AE93&gt;=52800000,52800000,IF(AB74=Graph!G$1*1000,AE94+Graph!G$1*1000,AC95))</f>
        <v>952034.34782608692</v>
      </c>
      <c r="AF95" s="3">
        <f t="shared" si="11"/>
        <v>952034.34782608692</v>
      </c>
      <c r="AG95" s="3">
        <f t="shared" si="27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19</v>
      </c>
      <c r="C96" s="7"/>
      <c r="D96" s="2" t="e">
        <f t="shared" si="12"/>
        <v>#N/A</v>
      </c>
      <c r="E96" s="2" t="e">
        <f t="shared" si="22"/>
        <v>#N/A</v>
      </c>
      <c r="F96" s="2">
        <v>439208.00607267022</v>
      </c>
      <c r="G96" s="2">
        <f t="shared" si="26"/>
        <v>439208.00607267022</v>
      </c>
      <c r="H96" s="2">
        <f t="shared" ref="H96:H159" si="31">IF(COUNT($C97)=0,IF(COUNT($C96)=1,C96,SUM(H95+G96)),C96)</f>
        <v>27753191.170233876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1213749.2857142852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457455.69260826707</v>
      </c>
      <c r="Q96" s="2">
        <f t="shared" si="25"/>
        <v>457455.69260826707</v>
      </c>
      <c r="R96" s="2">
        <f t="shared" ref="R96:R159" si="32">IF(COUNT($C97)=0,IF(COUNT($C96)=1,M96,SUM(R95+Q96)),M96)</f>
        <v>28815069.327775091</v>
      </c>
      <c r="S96" s="2">
        <f t="shared" si="17"/>
        <v>439208.00607267022</v>
      </c>
      <c r="T96" s="2">
        <f t="shared" si="18"/>
        <v>23417.857142857043</v>
      </c>
      <c r="U96" s="2">
        <f t="shared" si="19"/>
        <v>457455.69260826707</v>
      </c>
      <c r="V96" s="2">
        <f t="shared" si="5"/>
        <v>962213.47826086963</v>
      </c>
      <c r="W96" s="2">
        <f t="shared" si="20"/>
        <v>10179.13043478271</v>
      </c>
      <c r="X96" s="2">
        <f t="shared" si="6"/>
        <v>447276.56217348436</v>
      </c>
      <c r="Y96" s="2">
        <f t="shared" si="29"/>
        <v>27852855.849514246</v>
      </c>
      <c r="Z96" s="2" t="str">
        <f t="shared" si="8"/>
        <v>HERE</v>
      </c>
      <c r="AA96" s="2">
        <f>IF(Z96="HERE",Y96,AA95+Graph!$G$1*1000)</f>
        <v>27852855.849514246</v>
      </c>
      <c r="AB96" s="2">
        <f t="shared" si="21"/>
        <v>447276.56217348576</v>
      </c>
      <c r="AC96" s="2">
        <f t="shared" si="30"/>
        <v>962213.47826086963</v>
      </c>
      <c r="AD96" s="3">
        <f t="shared" si="10"/>
        <v>27852855.849514246</v>
      </c>
      <c r="AE96" s="2">
        <f>IF(AE94&gt;=52800000,52800000,IF(AB75=Graph!G$1*1000,AE95+Graph!G$1*1000,AC96))</f>
        <v>962213.47826086963</v>
      </c>
      <c r="AF96" s="3">
        <f t="shared" si="11"/>
        <v>962213.47826086963</v>
      </c>
      <c r="AG96" s="3">
        <f t="shared" si="27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20</v>
      </c>
      <c r="C97" s="7"/>
      <c r="D97" s="2" t="e">
        <f t="shared" si="12"/>
        <v>#N/A</v>
      </c>
      <c r="E97" s="2" t="e">
        <f t="shared" si="22"/>
        <v>#N/A</v>
      </c>
      <c r="F97" s="2">
        <v>440809.2279741168</v>
      </c>
      <c r="G97" s="2">
        <f t="shared" si="26"/>
        <v>440809.2279741168</v>
      </c>
      <c r="H97" s="2">
        <f t="shared" si="31"/>
        <v>28194000.398207992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1237167.1428571423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459370.58636137843</v>
      </c>
      <c r="Q97" s="2">
        <f t="shared" si="25"/>
        <v>459370.58636137843</v>
      </c>
      <c r="R97" s="2">
        <f t="shared" si="32"/>
        <v>29274439.914136469</v>
      </c>
      <c r="S97" s="2">
        <f t="shared" si="17"/>
        <v>440809.2279741168</v>
      </c>
      <c r="T97" s="2">
        <f t="shared" si="18"/>
        <v>23417.857142857043</v>
      </c>
      <c r="U97" s="2">
        <f t="shared" si="19"/>
        <v>459370.58636137843</v>
      </c>
      <c r="V97" s="2">
        <f t="shared" si="5"/>
        <v>972392.6086956521</v>
      </c>
      <c r="W97" s="2">
        <f t="shared" si="20"/>
        <v>10179.130434782477</v>
      </c>
      <c r="X97" s="2">
        <f t="shared" si="6"/>
        <v>449191.45592659595</v>
      </c>
      <c r="Y97" s="2">
        <f t="shared" si="29"/>
        <v>28302047.305440843</v>
      </c>
      <c r="Z97" s="2" t="str">
        <f t="shared" si="8"/>
        <v>HERE</v>
      </c>
      <c r="AA97" s="2">
        <f>IF(Z97="HERE",Y97,AA96+Graph!$G$1*1000)</f>
        <v>28302047.305440843</v>
      </c>
      <c r="AB97" s="2">
        <f t="shared" si="21"/>
        <v>449191.45592659712</v>
      </c>
      <c r="AC97" s="2">
        <f t="shared" si="30"/>
        <v>972392.6086956521</v>
      </c>
      <c r="AD97" s="3">
        <f t="shared" si="10"/>
        <v>28302047.305440843</v>
      </c>
      <c r="AE97" s="2">
        <f>IF(AE95&gt;=52800000,52800000,IF(AB76=Graph!G$1*1000,AE96+Graph!G$1*1000,AC97))</f>
        <v>972392.6086956521</v>
      </c>
      <c r="AF97" s="3">
        <f t="shared" si="11"/>
        <v>972392.6086956521</v>
      </c>
      <c r="AG97" s="3">
        <f t="shared" si="27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21</v>
      </c>
      <c r="C98" s="7"/>
      <c r="D98" s="2" t="e">
        <f t="shared" si="12"/>
        <v>#N/A</v>
      </c>
      <c r="E98" s="2" t="e">
        <f t="shared" si="22"/>
        <v>#N/A</v>
      </c>
      <c r="F98" s="2">
        <v>442410.44987556338</v>
      </c>
      <c r="G98" s="2">
        <f t="shared" si="26"/>
        <v>442410.44987556338</v>
      </c>
      <c r="H98" s="2">
        <f t="shared" si="31"/>
        <v>28636410.848083556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1260584.9999999993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461285.48011448979</v>
      </c>
      <c r="Q98" s="2">
        <f t="shared" si="25"/>
        <v>461285.48011448979</v>
      </c>
      <c r="R98" s="2">
        <f t="shared" si="32"/>
        <v>29735725.394250959</v>
      </c>
      <c r="S98" s="2">
        <f t="shared" si="17"/>
        <v>442410.44987556338</v>
      </c>
      <c r="T98" s="2">
        <f t="shared" si="18"/>
        <v>23417.857142857043</v>
      </c>
      <c r="U98" s="2">
        <f t="shared" si="19"/>
        <v>461285.48011448979</v>
      </c>
      <c r="V98" s="2">
        <f t="shared" si="5"/>
        <v>982571.73913043481</v>
      </c>
      <c r="W98" s="2">
        <f t="shared" si="20"/>
        <v>10179.13043478271</v>
      </c>
      <c r="X98" s="2">
        <f t="shared" si="6"/>
        <v>451106.34967970708</v>
      </c>
      <c r="Y98" s="2">
        <f t="shared" si="29"/>
        <v>28753153.655120552</v>
      </c>
      <c r="Z98" s="2" t="str">
        <f t="shared" si="8"/>
        <v>HERE</v>
      </c>
      <c r="AA98" s="2">
        <f>IF(Z98="HERE",Y98,AA97+Graph!$G$1*1000)</f>
        <v>28753153.655120552</v>
      </c>
      <c r="AB98" s="2">
        <f t="shared" si="21"/>
        <v>451106.34967970848</v>
      </c>
      <c r="AC98" s="2">
        <f t="shared" si="30"/>
        <v>982571.73913043481</v>
      </c>
      <c r="AD98" s="3">
        <f t="shared" si="10"/>
        <v>28753153.655120552</v>
      </c>
      <c r="AE98" s="2">
        <f>IF(AE96&gt;=52800000,52800000,IF(AB77=Graph!G$1*1000,AE97+Graph!G$1*1000,AC98))</f>
        <v>982571.73913043481</v>
      </c>
      <c r="AF98" s="3">
        <f t="shared" si="11"/>
        <v>982571.73913043481</v>
      </c>
      <c r="AG98" s="3">
        <f t="shared" si="27"/>
        <v>17752283.699999999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22</v>
      </c>
      <c r="C99" s="7"/>
      <c r="D99" s="2" t="e">
        <f t="shared" si="12"/>
        <v>#N/A</v>
      </c>
      <c r="E99" s="2" t="e">
        <f t="shared" si="22"/>
        <v>#N/A</v>
      </c>
      <c r="F99" s="2">
        <v>444011.67177699506</v>
      </c>
      <c r="G99" s="2">
        <f t="shared" si="26"/>
        <v>444011.67177699506</v>
      </c>
      <c r="H99" s="2">
        <f t="shared" si="31"/>
        <v>29080422.519860551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1284002.8571428563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463200.37386760116</v>
      </c>
      <c r="Q99" s="2">
        <f t="shared" si="25"/>
        <v>463200.37386760116</v>
      </c>
      <c r="R99" s="2">
        <f t="shared" si="32"/>
        <v>30198925.76811856</v>
      </c>
      <c r="S99" s="2">
        <f t="shared" si="17"/>
        <v>444011.67177699506</v>
      </c>
      <c r="T99" s="2">
        <f t="shared" si="18"/>
        <v>23417.857142857043</v>
      </c>
      <c r="U99" s="2">
        <f t="shared" si="19"/>
        <v>463200.37386760116</v>
      </c>
      <c r="V99" s="2">
        <f t="shared" si="5"/>
        <v>992750.86956521741</v>
      </c>
      <c r="W99" s="2">
        <f t="shared" si="20"/>
        <v>10179.130434782594</v>
      </c>
      <c r="X99" s="2">
        <f t="shared" si="6"/>
        <v>453021.24343281856</v>
      </c>
      <c r="Y99" s="2">
        <f t="shared" si="29"/>
        <v>29206174.898553371</v>
      </c>
      <c r="Z99" s="2" t="str">
        <f t="shared" si="8"/>
        <v>HERE</v>
      </c>
      <c r="AA99" s="2">
        <f>IF(Z99="HERE",Y99,AA98+Graph!$G$1*1000)</f>
        <v>29206174.898553371</v>
      </c>
      <c r="AB99" s="2">
        <f t="shared" si="21"/>
        <v>453021.24343281984</v>
      </c>
      <c r="AC99" s="2">
        <f t="shared" si="30"/>
        <v>992750.86956521741</v>
      </c>
      <c r="AD99" s="3">
        <f t="shared" si="10"/>
        <v>29206174.898553371</v>
      </c>
      <c r="AE99" s="2">
        <f>IF(AE97&gt;=52800000,52800000,IF(AB78=Graph!G$1*1000,AE98+Graph!G$1*1000,AC99))</f>
        <v>992750.86956521741</v>
      </c>
      <c r="AF99" s="3">
        <f t="shared" si="11"/>
        <v>992750.86956521741</v>
      </c>
      <c r="AG99" s="3">
        <f t="shared" si="27"/>
        <v>18124320.283677485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23</v>
      </c>
      <c r="C100" s="14"/>
      <c r="D100" s="13" t="e">
        <f t="shared" si="12"/>
        <v>#N/A</v>
      </c>
      <c r="E100" s="13" t="e">
        <f t="shared" si="22"/>
        <v>#N/A</v>
      </c>
      <c r="F100" s="13">
        <v>445612.89367844164</v>
      </c>
      <c r="G100" s="13">
        <f t="shared" si="26"/>
        <v>445612.89367844164</v>
      </c>
      <c r="H100" s="13">
        <f t="shared" si="31"/>
        <v>29526035.413538992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1307420.7142857134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465115.26762071252</v>
      </c>
      <c r="Q100" s="2">
        <f t="shared" si="25"/>
        <v>465115.26762071252</v>
      </c>
      <c r="R100" s="13">
        <f t="shared" si="32"/>
        <v>30664041.035739273</v>
      </c>
      <c r="S100" s="13">
        <f t="shared" si="17"/>
        <v>445612.89367844164</v>
      </c>
      <c r="T100" s="13">
        <f t="shared" si="18"/>
        <v>23417.857142857043</v>
      </c>
      <c r="U100" s="13">
        <f t="shared" si="19"/>
        <v>465115.26762071252</v>
      </c>
      <c r="V100" s="13">
        <f t="shared" si="5"/>
        <v>1002930</v>
      </c>
      <c r="W100" s="13">
        <f t="shared" si="20"/>
        <v>10179.130434782594</v>
      </c>
      <c r="X100" s="13">
        <f t="shared" si="6"/>
        <v>454936.13718592993</v>
      </c>
      <c r="Y100" s="2">
        <f t="shared" si="29"/>
        <v>29661111.035739303</v>
      </c>
      <c r="Z100" s="2" t="str">
        <f t="shared" si="8"/>
        <v>HERE</v>
      </c>
      <c r="AA100" s="2">
        <f>IF(Z100="HERE",Y100,AA99+Graph!$G$1*1000)</f>
        <v>29661111.035739303</v>
      </c>
      <c r="AB100" s="2">
        <f t="shared" si="21"/>
        <v>454936.13718593121</v>
      </c>
      <c r="AC100" s="2">
        <f t="shared" si="30"/>
        <v>1002930</v>
      </c>
      <c r="AD100" s="3">
        <f t="shared" si="10"/>
        <v>29661111.035739303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18498080.27173277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24</v>
      </c>
      <c r="C101" s="7"/>
      <c r="D101" s="2" t="e">
        <f t="shared" si="12"/>
        <v>#N/A</v>
      </c>
      <c r="E101" s="2" t="e">
        <f t="shared" si="22"/>
        <v>#N/A</v>
      </c>
      <c r="F101" s="2">
        <v>447214.11557988822</v>
      </c>
      <c r="G101" s="2">
        <f t="shared" si="26"/>
        <v>447214.11557988822</v>
      </c>
      <c r="H101" s="2">
        <f t="shared" si="31"/>
        <v>29973249.529118881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1330838.5714285704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467030.16137382388</v>
      </c>
      <c r="Q101" s="2">
        <f t="shared" si="25"/>
        <v>467030.16137382388</v>
      </c>
      <c r="R101" s="2">
        <f t="shared" si="32"/>
        <v>31131071.197113097</v>
      </c>
      <c r="S101" s="2">
        <f t="shared" si="17"/>
        <v>447214.11557988822</v>
      </c>
      <c r="T101" s="2">
        <f t="shared" si="18"/>
        <v>23417.857142857043</v>
      </c>
      <c r="U101" s="2">
        <f t="shared" si="19"/>
        <v>467030.16137382388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413592.44708810956</v>
      </c>
      <c r="Y101" s="2">
        <f t="shared" si="29"/>
        <v>30074703.482827414</v>
      </c>
      <c r="Z101" s="2" t="str">
        <f t="shared" si="8"/>
        <v>HERE</v>
      </c>
      <c r="AA101" s="2">
        <f>IF(Z101="HERE",Y101,AA100+Graph!$G$1*1000)</f>
        <v>30074703.482827414</v>
      </c>
      <c r="AB101" s="2">
        <f t="shared" si="21"/>
        <v>413592.44708811119</v>
      </c>
      <c r="AC101" s="2">
        <f t="shared" si="30"/>
        <v>1056367.7142857143</v>
      </c>
      <c r="AD101" s="3">
        <f t="shared" si="10"/>
        <v>30074703.482827414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18873563.664165858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25</v>
      </c>
      <c r="C102" s="7"/>
      <c r="D102" s="2" t="e">
        <f t="shared" si="12"/>
        <v>#N/A</v>
      </c>
      <c r="E102" s="2" t="e">
        <f t="shared" si="22"/>
        <v>#N/A</v>
      </c>
      <c r="F102" s="2">
        <v>448815.33748133481</v>
      </c>
      <c r="G102" s="2">
        <f t="shared" si="26"/>
        <v>448815.33748133481</v>
      </c>
      <c r="H102" s="2">
        <f t="shared" si="31"/>
        <v>30422064.866600215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1354256.4285714275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468945.05512693524</v>
      </c>
      <c r="Q102" s="2">
        <f t="shared" ref="Q102:Q165" si="34">IF(P102&gt;500000,500000,P102)</f>
        <v>468945.05512693524</v>
      </c>
      <c r="R102" s="2">
        <f t="shared" si="32"/>
        <v>31600016.252240032</v>
      </c>
      <c r="S102" s="2">
        <f t="shared" si="17"/>
        <v>448815.33748133481</v>
      </c>
      <c r="T102" s="2">
        <f t="shared" si="18"/>
        <v>23417.857142857043</v>
      </c>
      <c r="U102" s="2">
        <f t="shared" si="19"/>
        <v>468945.05512693524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415507.34084122092</v>
      </c>
      <c r="Y102" s="2">
        <f t="shared" si="29"/>
        <v>30490210.823668636</v>
      </c>
      <c r="Z102" s="2" t="str">
        <f t="shared" si="8"/>
        <v>HERE</v>
      </c>
      <c r="AA102" s="2">
        <f>IF(Z102="HERE",Y102,AA101+Graph!$G$1*1000)</f>
        <v>30490210.823668636</v>
      </c>
      <c r="AB102" s="2">
        <f t="shared" si="21"/>
        <v>415507.34084122255</v>
      </c>
      <c r="AC102" s="2">
        <f t="shared" si="30"/>
        <v>1109805.4285714286</v>
      </c>
      <c r="AD102" s="3">
        <f t="shared" si="10"/>
        <v>30490210.823668636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19250770.460976746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26</v>
      </c>
      <c r="C103" s="7"/>
      <c r="D103" s="2" t="e">
        <f t="shared" si="12"/>
        <v>#N/A</v>
      </c>
      <c r="E103" s="2" t="e">
        <f t="shared" si="22"/>
        <v>#N/A</v>
      </c>
      <c r="F103" s="2">
        <v>450416.55938278139</v>
      </c>
      <c r="G103" s="2">
        <f t="shared" si="26"/>
        <v>450416.55938278139</v>
      </c>
      <c r="H103" s="2">
        <f t="shared" si="31"/>
        <v>30872481.425982997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1377674.2857142845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470859.94888004661</v>
      </c>
      <c r="Q103" s="2">
        <f t="shared" si="34"/>
        <v>470859.94888004661</v>
      </c>
      <c r="R103" s="2">
        <f t="shared" si="32"/>
        <v>32070876.201120079</v>
      </c>
      <c r="S103" s="2">
        <f t="shared" si="17"/>
        <v>450416.55938278139</v>
      </c>
      <c r="T103" s="2">
        <f t="shared" si="18"/>
        <v>23417.857142857043</v>
      </c>
      <c r="U103" s="2">
        <f t="shared" si="19"/>
        <v>470859.94888004661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417422.23459433252</v>
      </c>
      <c r="Y103" s="2">
        <f t="shared" si="29"/>
        <v>30907633.05826297</v>
      </c>
      <c r="Z103" s="2" t="str">
        <f t="shared" si="8"/>
        <v>HERE</v>
      </c>
      <c r="AA103" s="2">
        <f>IF(Z103="HERE",Y103,AA102+Graph!$G$1*1000)</f>
        <v>30907633.05826297</v>
      </c>
      <c r="AB103" s="2">
        <f t="shared" si="21"/>
        <v>417422.23459433392</v>
      </c>
      <c r="AC103" s="2">
        <f t="shared" si="30"/>
        <v>1163243.1428571427</v>
      </c>
      <c r="AD103" s="3">
        <f t="shared" si="10"/>
        <v>30907633.05826297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19629700.662165418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27</v>
      </c>
      <c r="C104" s="7"/>
      <c r="D104" s="2" t="e">
        <f t="shared" si="12"/>
        <v>#N/A</v>
      </c>
      <c r="E104" s="2" t="e">
        <f t="shared" si="22"/>
        <v>#N/A</v>
      </c>
      <c r="F104" s="2">
        <v>452017.78128421307</v>
      </c>
      <c r="G104" s="2">
        <f t="shared" si="26"/>
        <v>452017.78128421307</v>
      </c>
      <c r="H104" s="2">
        <f t="shared" si="31"/>
        <v>31324499.20726721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1401092.1428571416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472774.84263315797</v>
      </c>
      <c r="Q104" s="2">
        <f t="shared" si="34"/>
        <v>472774.84263315797</v>
      </c>
      <c r="R104" s="2">
        <f t="shared" si="32"/>
        <v>32543651.043753237</v>
      </c>
      <c r="S104" s="2">
        <f t="shared" si="17"/>
        <v>452017.78128421307</v>
      </c>
      <c r="T104" s="2">
        <f t="shared" si="18"/>
        <v>23417.857142857043</v>
      </c>
      <c r="U104" s="2">
        <f t="shared" si="19"/>
        <v>472774.84263315797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419337.12834744365</v>
      </c>
      <c r="Y104" s="2">
        <f t="shared" si="29"/>
        <v>31326970.186610416</v>
      </c>
      <c r="Z104" s="2" t="str">
        <f t="shared" si="8"/>
        <v>HERE</v>
      </c>
      <c r="AA104" s="2">
        <f>IF(Z104="HERE",Y104,AA103+Graph!$G$1*1000)</f>
        <v>31326970.186610416</v>
      </c>
      <c r="AB104" s="2">
        <f t="shared" si="21"/>
        <v>419337.12834744528</v>
      </c>
      <c r="AC104" s="2">
        <f t="shared" si="30"/>
        <v>1216680.857142857</v>
      </c>
      <c r="AD104" s="3">
        <f t="shared" si="10"/>
        <v>31326970.186610416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20010354.26773189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28</v>
      </c>
      <c r="C105" s="7"/>
      <c r="D105" s="2" t="e">
        <f t="shared" si="12"/>
        <v>#N/A</v>
      </c>
      <c r="E105" s="2" t="e">
        <f t="shared" si="22"/>
        <v>#N/A</v>
      </c>
      <c r="F105" s="2">
        <v>453619.00318565965</v>
      </c>
      <c r="G105" s="2">
        <f t="shared" si="26"/>
        <v>453619.00318565965</v>
      </c>
      <c r="H105" s="2">
        <f t="shared" si="31"/>
        <v>31778118.21045287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1424509.9999999986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474689.73638626933</v>
      </c>
      <c r="Q105" s="2">
        <f t="shared" si="34"/>
        <v>474689.73638626933</v>
      </c>
      <c r="R105" s="2">
        <f t="shared" si="32"/>
        <v>33018340.780139506</v>
      </c>
      <c r="S105" s="2">
        <f t="shared" si="17"/>
        <v>453619.00318565965</v>
      </c>
      <c r="T105" s="2">
        <f t="shared" si="18"/>
        <v>23417.857142857043</v>
      </c>
      <c r="U105" s="2">
        <f t="shared" si="19"/>
        <v>474689.73638626933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421252.02210055501</v>
      </c>
      <c r="Y105" s="2">
        <f t="shared" si="29"/>
        <v>31748222.208710972</v>
      </c>
      <c r="Z105" s="2" t="str">
        <f t="shared" si="8"/>
        <v>HERE</v>
      </c>
      <c r="AA105" s="2">
        <f>IF(Z105="HERE",Y105,AA104+Graph!$G$1*1000)</f>
        <v>31748222.208710972</v>
      </c>
      <c r="AB105" s="2">
        <f t="shared" si="21"/>
        <v>421252.02210055664</v>
      </c>
      <c r="AC105" s="2">
        <f t="shared" si="30"/>
        <v>1270118.5714285714</v>
      </c>
      <c r="AD105" s="3">
        <f t="shared" si="10"/>
        <v>31748222.208710972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20392731.277676165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29</v>
      </c>
      <c r="C106" s="7"/>
      <c r="D106" s="2" t="e">
        <f t="shared" si="12"/>
        <v>#N/A</v>
      </c>
      <c r="E106" s="2" t="e">
        <f t="shared" si="22"/>
        <v>#N/A</v>
      </c>
      <c r="F106" s="2">
        <v>455220.22508710623</v>
      </c>
      <c r="G106" s="2">
        <f t="shared" si="26"/>
        <v>455220.22508710623</v>
      </c>
      <c r="H106" s="2">
        <f t="shared" si="31"/>
        <v>32233338.435539976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1447927.8571428556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476604.63013938069</v>
      </c>
      <c r="Q106" s="2">
        <f t="shared" si="34"/>
        <v>476604.63013938069</v>
      </c>
      <c r="R106" s="2">
        <f t="shared" si="32"/>
        <v>33494945.410278887</v>
      </c>
      <c r="S106" s="2">
        <f t="shared" si="17"/>
        <v>455220.22508710623</v>
      </c>
      <c r="T106" s="2">
        <f t="shared" si="18"/>
        <v>23417.857142857043</v>
      </c>
      <c r="U106" s="2">
        <f t="shared" si="19"/>
        <v>476604.63013938069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423166.91585366637</v>
      </c>
      <c r="Y106" s="2">
        <f t="shared" si="29"/>
        <v>32171389.12456464</v>
      </c>
      <c r="Z106" s="2" t="str">
        <f t="shared" si="8"/>
        <v>HERE</v>
      </c>
      <c r="AA106" s="2">
        <f>IF(Z106="HERE",Y106,AA105+Graph!$G$1*1000)</f>
        <v>32171389.12456464</v>
      </c>
      <c r="AB106" s="2">
        <f t="shared" si="21"/>
        <v>423166.915853668</v>
      </c>
      <c r="AC106" s="2">
        <f t="shared" si="30"/>
        <v>1323556.2857142857</v>
      </c>
      <c r="AD106" s="3">
        <f t="shared" si="10"/>
        <v>32171389.12456464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20776831.69199824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30</v>
      </c>
      <c r="C107" s="7"/>
      <c r="D107" s="2" t="e">
        <f t="shared" si="12"/>
        <v>#N/A</v>
      </c>
      <c r="E107" s="2" t="e">
        <f t="shared" si="22"/>
        <v>#N/A</v>
      </c>
      <c r="F107" s="2">
        <v>456821.44698855281</v>
      </c>
      <c r="G107" s="2">
        <f t="shared" si="26"/>
        <v>456821.44698855281</v>
      </c>
      <c r="H107" s="2">
        <f t="shared" si="31"/>
        <v>32690159.882528529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1471345.7142857127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478519.52389249206</v>
      </c>
      <c r="Q107" s="2">
        <f t="shared" si="34"/>
        <v>478519.52389249206</v>
      </c>
      <c r="R107" s="2">
        <f t="shared" si="32"/>
        <v>33973464.934171379</v>
      </c>
      <c r="S107" s="2">
        <f t="shared" si="17"/>
        <v>456821.44698855281</v>
      </c>
      <c r="T107" s="2">
        <f t="shared" si="18"/>
        <v>23417.857142857043</v>
      </c>
      <c r="U107" s="2">
        <f t="shared" si="19"/>
        <v>478519.52389249206</v>
      </c>
      <c r="V107" s="2">
        <f t="shared" si="33"/>
        <v>1376994</v>
      </c>
      <c r="W107" s="2">
        <f t="shared" si="20"/>
        <v>53437.714285714319</v>
      </c>
      <c r="X107" s="2">
        <f t="shared" si="6"/>
        <v>425081.80960677774</v>
      </c>
      <c r="Y107" s="2">
        <f t="shared" si="29"/>
        <v>32596470.93417142</v>
      </c>
      <c r="Z107" s="2" t="str">
        <f t="shared" si="8"/>
        <v>HERE</v>
      </c>
      <c r="AA107" s="2">
        <f>IF(Z107="HERE",Y107,AA106+Graph!$G$1*1000)</f>
        <v>32596470.93417142</v>
      </c>
      <c r="AB107" s="2">
        <f t="shared" si="21"/>
        <v>425081.80960677937</v>
      </c>
      <c r="AC107" s="2">
        <f t="shared" si="30"/>
        <v>1376994</v>
      </c>
      <c r="AD107" s="3">
        <f t="shared" si="10"/>
        <v>32596470.93417142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21162655.510698114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31</v>
      </c>
      <c r="C108" s="7"/>
      <c r="D108" s="2" t="e">
        <f t="shared" si="12"/>
        <v>#N/A</v>
      </c>
      <c r="E108" s="2" t="e">
        <f t="shared" si="22"/>
        <v>#N/A</v>
      </c>
      <c r="F108" s="2">
        <v>458422.66888998449</v>
      </c>
      <c r="G108" s="2">
        <f t="shared" si="26"/>
        <v>458422.66888998449</v>
      </c>
      <c r="H108" s="2">
        <f t="shared" si="31"/>
        <v>33148582.551418513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1494763.5714285697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480434.41764560342</v>
      </c>
      <c r="Q108" s="2">
        <f t="shared" si="34"/>
        <v>480434.41764560342</v>
      </c>
      <c r="R108" s="2">
        <f t="shared" si="32"/>
        <v>34453899.351816982</v>
      </c>
      <c r="S108" s="2">
        <f t="shared" si="17"/>
        <v>458422.66888998449</v>
      </c>
      <c r="T108" s="2">
        <f t="shared" si="18"/>
        <v>23417.857142857043</v>
      </c>
      <c r="U108" s="2">
        <f t="shared" si="19"/>
        <v>480434.41764560342</v>
      </c>
      <c r="V108" s="2">
        <f t="shared" si="33"/>
        <v>1508825.75</v>
      </c>
      <c r="W108" s="2">
        <f t="shared" si="20"/>
        <v>131831.75</v>
      </c>
      <c r="X108" s="2">
        <f t="shared" si="6"/>
        <v>348602.66764560342</v>
      </c>
      <c r="Y108" s="2">
        <f t="shared" si="29"/>
        <v>32945073.601817023</v>
      </c>
      <c r="Z108" s="2" t="str">
        <f t="shared" si="8"/>
        <v>HERE</v>
      </c>
      <c r="AA108" s="2">
        <f>IF(Z108="HERE",Y108,AA107+Graph!$G$1*1000)</f>
        <v>32945073.601817023</v>
      </c>
      <c r="AB108" s="2">
        <f t="shared" si="21"/>
        <v>348602.66764560342</v>
      </c>
      <c r="AC108" s="2">
        <f t="shared" si="30"/>
        <v>1508825.75</v>
      </c>
      <c r="AD108" s="3">
        <f t="shared" si="10"/>
        <v>32945073.601817023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21550202.733775787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32</v>
      </c>
      <c r="C109" s="7"/>
      <c r="D109" s="2" t="e">
        <f t="shared" si="12"/>
        <v>#N/A</v>
      </c>
      <c r="E109" s="2" t="e">
        <f t="shared" si="22"/>
        <v>#N/A</v>
      </c>
      <c r="F109" s="2">
        <v>460023.89079143107</v>
      </c>
      <c r="G109" s="2">
        <f t="shared" si="26"/>
        <v>460023.89079143107</v>
      </c>
      <c r="H109" s="2">
        <f t="shared" si="31"/>
        <v>33608606.442209944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1518181.4285714268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482349.31139871478</v>
      </c>
      <c r="Q109" s="2">
        <f t="shared" si="34"/>
        <v>482349.31139871478</v>
      </c>
      <c r="R109" s="2">
        <f t="shared" si="32"/>
        <v>34936248.663215697</v>
      </c>
      <c r="S109" s="2">
        <f t="shared" si="17"/>
        <v>460023.89079143107</v>
      </c>
      <c r="T109" s="2">
        <f t="shared" si="18"/>
        <v>23417.857142857043</v>
      </c>
      <c r="U109" s="2">
        <f t="shared" si="19"/>
        <v>482349.31139871478</v>
      </c>
      <c r="V109" s="2">
        <f t="shared" si="33"/>
        <v>1640657.5</v>
      </c>
      <c r="W109" s="2">
        <f t="shared" si="20"/>
        <v>131831.75</v>
      </c>
      <c r="X109" s="2">
        <f t="shared" si="6"/>
        <v>350517.56139871478</v>
      </c>
      <c r="Y109" s="2">
        <f t="shared" si="29"/>
        <v>33295591.163215738</v>
      </c>
      <c r="Z109" s="2" t="str">
        <f t="shared" si="8"/>
        <v>HERE</v>
      </c>
      <c r="AA109" s="2">
        <f>IF(Z109="HERE",Y109,AA108+Graph!$G$1*1000)</f>
        <v>33295591.163215738</v>
      </c>
      <c r="AB109" s="2">
        <f t="shared" si="21"/>
        <v>350517.56139871478</v>
      </c>
      <c r="AC109" s="2">
        <f t="shared" si="30"/>
        <v>1640657.5</v>
      </c>
      <c r="AD109" s="3">
        <f t="shared" si="10"/>
        <v>33295591.163215738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21939473.36123126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33</v>
      </c>
      <c r="C110" s="7"/>
      <c r="D110" s="2" t="e">
        <f t="shared" si="12"/>
        <v>#N/A</v>
      </c>
      <c r="E110" s="2" t="e">
        <f t="shared" si="22"/>
        <v>#N/A</v>
      </c>
      <c r="F110" s="2">
        <v>461625.11269287765</v>
      </c>
      <c r="G110" s="2">
        <f t="shared" si="26"/>
        <v>461625.11269287765</v>
      </c>
      <c r="H110" s="2">
        <f t="shared" si="31"/>
        <v>34070231.554902822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1541599.2857142838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484264.20515182614</v>
      </c>
      <c r="Q110" s="2">
        <f t="shared" si="34"/>
        <v>484264.20515182614</v>
      </c>
      <c r="R110" s="2">
        <f t="shared" si="32"/>
        <v>35420512.868367523</v>
      </c>
      <c r="S110" s="2">
        <f t="shared" si="17"/>
        <v>461625.11269287765</v>
      </c>
      <c r="T110" s="2">
        <f t="shared" si="18"/>
        <v>23417.857142857043</v>
      </c>
      <c r="U110" s="2">
        <f t="shared" si="19"/>
        <v>484264.20515182614</v>
      </c>
      <c r="V110" s="2">
        <f t="shared" si="33"/>
        <v>1772489.25</v>
      </c>
      <c r="W110" s="2">
        <f t="shared" si="20"/>
        <v>131831.75</v>
      </c>
      <c r="X110" s="2">
        <f t="shared" si="6"/>
        <v>352432.45515182614</v>
      </c>
      <c r="Y110" s="2">
        <f t="shared" si="29"/>
        <v>33648023.618367568</v>
      </c>
      <c r="Z110" s="2" t="str">
        <f t="shared" si="8"/>
        <v>HERE</v>
      </c>
      <c r="AA110" s="2">
        <f>IF(Z110="HERE",Y110,AA109+Graph!$G$1*1000)</f>
        <v>33648023.618367568</v>
      </c>
      <c r="AB110" s="2">
        <f t="shared" si="21"/>
        <v>352432.45515182987</v>
      </c>
      <c r="AC110" s="2">
        <f t="shared" si="30"/>
        <v>1772489.25</v>
      </c>
      <c r="AD110" s="3">
        <f t="shared" si="10"/>
        <v>33648023.618367568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22330467.393064536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34</v>
      </c>
      <c r="C111" s="7"/>
      <c r="D111" s="2" t="e">
        <f t="shared" si="12"/>
        <v>#N/A</v>
      </c>
      <c r="E111" s="2" t="e">
        <f t="shared" si="22"/>
        <v>#N/A</v>
      </c>
      <c r="F111" s="2">
        <v>463226.33459432423</v>
      </c>
      <c r="G111" s="2">
        <f t="shared" si="26"/>
        <v>463226.33459432423</v>
      </c>
      <c r="H111" s="2">
        <f t="shared" si="31"/>
        <v>34533457.889497146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1565017.1428571409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486179.09890493751</v>
      </c>
      <c r="Q111" s="2">
        <f t="shared" si="34"/>
        <v>486179.09890493751</v>
      </c>
      <c r="R111" s="2">
        <f t="shared" si="32"/>
        <v>35906691.96727246</v>
      </c>
      <c r="S111" s="2">
        <f t="shared" si="17"/>
        <v>463226.33459432423</v>
      </c>
      <c r="T111" s="2">
        <f t="shared" si="18"/>
        <v>23417.857142857043</v>
      </c>
      <c r="U111" s="2">
        <f t="shared" si="19"/>
        <v>486179.09890493751</v>
      </c>
      <c r="V111" s="2">
        <f t="shared" si="33"/>
        <v>1904321</v>
      </c>
      <c r="W111" s="2">
        <f t="shared" si="20"/>
        <v>131831.75</v>
      </c>
      <c r="X111" s="2">
        <f t="shared" si="6"/>
        <v>354347.34890493751</v>
      </c>
      <c r="Y111" s="2">
        <f t="shared" si="29"/>
        <v>34002370.967272505</v>
      </c>
      <c r="Z111" s="2" t="str">
        <f t="shared" si="8"/>
        <v>HERE</v>
      </c>
      <c r="AA111" s="2">
        <f>IF(Z111="HERE",Y111,AA110+Graph!$G$1*1000)</f>
        <v>34002370.967272505</v>
      </c>
      <c r="AB111" s="2">
        <f t="shared" si="21"/>
        <v>354347.34890493751</v>
      </c>
      <c r="AC111" s="2">
        <f t="shared" si="30"/>
        <v>1904321</v>
      </c>
      <c r="AD111" s="3">
        <f t="shared" si="10"/>
        <v>34002370.967272505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22723184.829275612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35</v>
      </c>
      <c r="C112" s="7"/>
      <c r="D112" s="2" t="e">
        <f t="shared" si="12"/>
        <v>#N/A</v>
      </c>
      <c r="E112" s="2" t="e">
        <f t="shared" si="22"/>
        <v>#N/A</v>
      </c>
      <c r="F112" s="2">
        <v>464827.55649577081</v>
      </c>
      <c r="G112" s="2">
        <f t="shared" si="26"/>
        <v>464827.55649577081</v>
      </c>
      <c r="H112" s="2">
        <f t="shared" si="31"/>
        <v>34998285.445992917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1588434.9999999979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488093.99265804887</v>
      </c>
      <c r="Q112" s="2">
        <f t="shared" si="34"/>
        <v>488093.99265804887</v>
      </c>
      <c r="R112" s="2">
        <f t="shared" si="32"/>
        <v>36394785.959930509</v>
      </c>
      <c r="S112" s="2">
        <f t="shared" si="17"/>
        <v>464827.55649577081</v>
      </c>
      <c r="T112" s="2">
        <f t="shared" si="18"/>
        <v>23417.857142857043</v>
      </c>
      <c r="U112" s="2">
        <f t="shared" si="19"/>
        <v>488093.99265804887</v>
      </c>
      <c r="V112" s="2">
        <f t="shared" si="33"/>
        <v>2036152.75</v>
      </c>
      <c r="W112" s="2">
        <f t="shared" si="20"/>
        <v>131831.75</v>
      </c>
      <c r="X112" s="2">
        <f t="shared" si="6"/>
        <v>356262.24265804887</v>
      </c>
      <c r="Y112" s="2">
        <f t="shared" si="29"/>
        <v>34358633.209930554</v>
      </c>
      <c r="Z112" s="2" t="str">
        <f t="shared" si="8"/>
        <v>HERE</v>
      </c>
      <c r="AA112" s="2">
        <f>IF(Z112="HERE",Y112,AA111+Graph!$G$1*1000)</f>
        <v>34358633.209930554</v>
      </c>
      <c r="AB112" s="2">
        <f t="shared" si="21"/>
        <v>356262.24265804887</v>
      </c>
      <c r="AC112" s="2">
        <f t="shared" si="30"/>
        <v>2036152.75</v>
      </c>
      <c r="AD112" s="3">
        <f t="shared" si="10"/>
        <v>34358633.209930554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23117625.669864487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36</v>
      </c>
      <c r="C113" s="7"/>
      <c r="D113" s="2" t="e">
        <f t="shared" si="12"/>
        <v>#N/A</v>
      </c>
      <c r="E113" s="2" t="e">
        <f t="shared" si="22"/>
        <v>#N/A</v>
      </c>
      <c r="F113" s="2">
        <v>466428.77839720249</v>
      </c>
      <c r="G113" s="2">
        <f t="shared" si="26"/>
        <v>466428.77839720249</v>
      </c>
      <c r="H113" s="2">
        <f t="shared" si="31"/>
        <v>35464714.224390119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1611852.8571428549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490008.88641116023</v>
      </c>
      <c r="Q113" s="2">
        <f t="shared" si="34"/>
        <v>490008.88641116023</v>
      </c>
      <c r="R113" s="2">
        <f t="shared" si="32"/>
        <v>36884794.84634167</v>
      </c>
      <c r="S113" s="2">
        <f t="shared" si="17"/>
        <v>466428.77839720249</v>
      </c>
      <c r="T113" s="2">
        <f t="shared" si="18"/>
        <v>23417.857142857043</v>
      </c>
      <c r="U113" s="2">
        <f t="shared" si="19"/>
        <v>490008.88641116023</v>
      </c>
      <c r="V113" s="2">
        <f t="shared" si="33"/>
        <v>2167984.5</v>
      </c>
      <c r="W113" s="2">
        <f t="shared" si="20"/>
        <v>131831.75</v>
      </c>
      <c r="X113" s="2">
        <f t="shared" si="6"/>
        <v>358177.13641116023</v>
      </c>
      <c r="Y113" s="2">
        <f t="shared" si="29"/>
        <v>34716810.346341714</v>
      </c>
      <c r="Z113" s="2" t="str">
        <f t="shared" si="8"/>
        <v>HERE</v>
      </c>
      <c r="AA113" s="2">
        <f>IF(Z113="HERE",Y113,AA112+Graph!$G$1*1000)</f>
        <v>34716810.346341714</v>
      </c>
      <c r="AB113" s="2">
        <f t="shared" si="21"/>
        <v>358177.13641116023</v>
      </c>
      <c r="AC113" s="2">
        <f t="shared" si="30"/>
        <v>2167984.5</v>
      </c>
      <c r="AD113" s="3">
        <f t="shared" si="10"/>
        <v>34716810.346341714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23513789.914831161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37</v>
      </c>
      <c r="C114" s="7"/>
      <c r="D114" s="2" t="e">
        <f t="shared" si="12"/>
        <v>#N/A</v>
      </c>
      <c r="E114" s="2" t="e">
        <f t="shared" si="22"/>
        <v>#N/A</v>
      </c>
      <c r="F114" s="2">
        <v>468030.00029864907</v>
      </c>
      <c r="G114" s="2">
        <f t="shared" si="26"/>
        <v>468030.00029864907</v>
      </c>
      <c r="H114" s="2">
        <f t="shared" si="31"/>
        <v>35932744.224688768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1635270.714285712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491923.78016427159</v>
      </c>
      <c r="Q114" s="2">
        <f t="shared" si="34"/>
        <v>491923.78016427159</v>
      </c>
      <c r="R114" s="2">
        <f t="shared" si="32"/>
        <v>37376718.626505941</v>
      </c>
      <c r="S114" s="2">
        <f t="shared" si="17"/>
        <v>468030.00029864907</v>
      </c>
      <c r="T114" s="2">
        <f t="shared" si="18"/>
        <v>23417.857142857043</v>
      </c>
      <c r="U114" s="2">
        <f t="shared" si="19"/>
        <v>491923.78016427159</v>
      </c>
      <c r="V114" s="2">
        <f t="shared" si="33"/>
        <v>2299816.25</v>
      </c>
      <c r="W114" s="2">
        <f t="shared" si="20"/>
        <v>131831.75</v>
      </c>
      <c r="X114" s="2">
        <f t="shared" si="6"/>
        <v>360092.03016427159</v>
      </c>
      <c r="Y114" s="2">
        <f t="shared" si="29"/>
        <v>35076902.376505986</v>
      </c>
      <c r="Z114" s="2" t="str">
        <f t="shared" si="8"/>
        <v>HERE</v>
      </c>
      <c r="AA114" s="2">
        <f>IF(Z114="HERE",Y114,AA113+Graph!$G$1*1000)</f>
        <v>35076902.376505986</v>
      </c>
      <c r="AB114" s="2">
        <f t="shared" si="21"/>
        <v>360092.03016427159</v>
      </c>
      <c r="AC114" s="2">
        <f t="shared" si="30"/>
        <v>2299816.25</v>
      </c>
      <c r="AD114" s="3">
        <f t="shared" si="10"/>
        <v>35076902.376505986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23911677.564175636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38</v>
      </c>
      <c r="C115" s="7"/>
      <c r="D115" s="2" t="e">
        <f t="shared" si="12"/>
        <v>#N/A</v>
      </c>
      <c r="E115" s="2" t="e">
        <f t="shared" si="22"/>
        <v>#N/A</v>
      </c>
      <c r="F115" s="2">
        <v>469631.22220009565</v>
      </c>
      <c r="G115" s="2">
        <f t="shared" si="26"/>
        <v>469631.22220009565</v>
      </c>
      <c r="H115" s="2">
        <f t="shared" si="31"/>
        <v>36402375.446888864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1658688.571428569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493838.67391738296</v>
      </c>
      <c r="Q115" s="2">
        <f t="shared" si="34"/>
        <v>493838.67391738296</v>
      </c>
      <c r="R115" s="2">
        <f t="shared" si="32"/>
        <v>37870557.300423324</v>
      </c>
      <c r="S115" s="2">
        <f t="shared" si="17"/>
        <v>469631.22220009565</v>
      </c>
      <c r="T115" s="2">
        <f t="shared" si="18"/>
        <v>23417.857142857043</v>
      </c>
      <c r="U115" s="2">
        <f t="shared" si="19"/>
        <v>493838.67391738296</v>
      </c>
      <c r="V115" s="2">
        <f t="shared" si="33"/>
        <v>2431648</v>
      </c>
      <c r="W115" s="2">
        <f t="shared" si="20"/>
        <v>131831.75</v>
      </c>
      <c r="X115" s="2">
        <f t="shared" si="6"/>
        <v>362006.92391738296</v>
      </c>
      <c r="Y115" s="2">
        <f t="shared" si="29"/>
        <v>35438909.300423369</v>
      </c>
      <c r="Z115" s="2" t="str">
        <f t="shared" si="8"/>
        <v>HERE</v>
      </c>
      <c r="AA115" s="2">
        <f>IF(Z115="HERE",Y115,AA114+Graph!$G$1*1000)</f>
        <v>35438909.300423369</v>
      </c>
      <c r="AB115" s="2">
        <f t="shared" si="21"/>
        <v>362006.92391738296</v>
      </c>
      <c r="AC115" s="2">
        <f t="shared" si="30"/>
        <v>2431648</v>
      </c>
      <c r="AD115" s="3">
        <f t="shared" si="10"/>
        <v>35438909.300423369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24311288.617897913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39</v>
      </c>
      <c r="C116" s="7"/>
      <c r="D116" s="2" t="e">
        <f t="shared" si="12"/>
        <v>#N/A</v>
      </c>
      <c r="E116" s="2" t="e">
        <f t="shared" si="22"/>
        <v>#N/A</v>
      </c>
      <c r="F116" s="2">
        <v>471232.44410154223</v>
      </c>
      <c r="G116" s="2">
        <f t="shared" si="26"/>
        <v>471232.44410154223</v>
      </c>
      <c r="H116" s="2">
        <f t="shared" si="31"/>
        <v>36873607.890990406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1682106.4285714261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495753.56767049432</v>
      </c>
      <c r="Q116" s="2">
        <f t="shared" si="34"/>
        <v>495753.56767049432</v>
      </c>
      <c r="R116" s="2">
        <f t="shared" si="32"/>
        <v>38366310.868093818</v>
      </c>
      <c r="S116" s="2">
        <f t="shared" si="17"/>
        <v>471232.44410154223</v>
      </c>
      <c r="T116" s="2">
        <f t="shared" si="18"/>
        <v>23417.857142857043</v>
      </c>
      <c r="U116" s="2">
        <f t="shared" si="19"/>
        <v>495753.56767049432</v>
      </c>
      <c r="V116" s="2">
        <f t="shared" si="33"/>
        <v>2639309</v>
      </c>
      <c r="W116" s="2">
        <f t="shared" si="20"/>
        <v>207661</v>
      </c>
      <c r="X116" s="2">
        <f t="shared" si="6"/>
        <v>288092.56767049432</v>
      </c>
      <c r="Y116" s="2">
        <f t="shared" si="29"/>
        <v>35727001.868093863</v>
      </c>
      <c r="Z116" s="2" t="str">
        <f t="shared" si="8"/>
        <v>HERE</v>
      </c>
      <c r="AA116" s="2">
        <f>IF(Z116="HERE",Y116,AA115+Graph!$G$1*1000)</f>
        <v>35727001.868093863</v>
      </c>
      <c r="AB116" s="2">
        <f t="shared" si="21"/>
        <v>288092.56767049432</v>
      </c>
      <c r="AC116" s="2">
        <f t="shared" si="30"/>
        <v>2639309</v>
      </c>
      <c r="AD116" s="3">
        <f t="shared" si="10"/>
        <v>35727001.868093863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24712623.07599799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40</v>
      </c>
      <c r="C117" s="7"/>
      <c r="D117" s="2" t="e">
        <f t="shared" si="12"/>
        <v>#N/A</v>
      </c>
      <c r="E117" s="2" t="e">
        <f t="shared" si="22"/>
        <v>#N/A</v>
      </c>
      <c r="F117" s="2">
        <v>472833.66600298882</v>
      </c>
      <c r="G117" s="2">
        <f t="shared" si="26"/>
        <v>472833.66600298882</v>
      </c>
      <c r="H117" s="2">
        <f t="shared" si="31"/>
        <v>37346441.556993395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1705524.2857142831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497668.46142360568</v>
      </c>
      <c r="Q117" s="2">
        <f t="shared" si="34"/>
        <v>497668.46142360568</v>
      </c>
      <c r="R117" s="2">
        <f t="shared" si="32"/>
        <v>38863979.329517424</v>
      </c>
      <c r="S117" s="2">
        <f t="shared" si="17"/>
        <v>472833.66600298882</v>
      </c>
      <c r="T117" s="2">
        <f t="shared" si="18"/>
        <v>23417.857142857043</v>
      </c>
      <c r="U117" s="2">
        <f t="shared" si="19"/>
        <v>497668.46142360568</v>
      </c>
      <c r="V117" s="2">
        <f t="shared" si="33"/>
        <v>2918252</v>
      </c>
      <c r="W117" s="2">
        <f t="shared" si="20"/>
        <v>278943</v>
      </c>
      <c r="X117" s="2">
        <f t="shared" si="6"/>
        <v>218725.46142360568</v>
      </c>
      <c r="Y117" s="2">
        <f t="shared" si="29"/>
        <v>35945727.329517469</v>
      </c>
      <c r="Z117" s="2" t="str">
        <f t="shared" si="8"/>
        <v>HERE</v>
      </c>
      <c r="AA117" s="2">
        <f>IF(Z117="HERE",Y117,AA116+Graph!$G$1*1000)</f>
        <v>35945727.329517469</v>
      </c>
      <c r="AB117" s="2">
        <f t="shared" si="21"/>
        <v>218725.46142360568</v>
      </c>
      <c r="AC117" s="2">
        <f t="shared" si="30"/>
        <v>2918252</v>
      </c>
      <c r="AD117" s="3">
        <f t="shared" si="10"/>
        <v>35945727.329517469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25115680.938475866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41</v>
      </c>
      <c r="C118" s="7"/>
      <c r="D118" s="2" t="e">
        <f t="shared" si="12"/>
        <v>#N/A</v>
      </c>
      <c r="E118" s="2" t="e">
        <f t="shared" si="22"/>
        <v>#N/A</v>
      </c>
      <c r="F118" s="2">
        <v>474434.8879044205</v>
      </c>
      <c r="G118" s="2">
        <f t="shared" si="26"/>
        <v>474434.8879044205</v>
      </c>
      <c r="H118" s="2">
        <f t="shared" si="31"/>
        <v>37820876.444897816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1728942.1428571402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499583.35517671704</v>
      </c>
      <c r="Q118" s="2">
        <f t="shared" si="34"/>
        <v>499583.35517671704</v>
      </c>
      <c r="R118" s="2">
        <f t="shared" si="32"/>
        <v>39363562.684694141</v>
      </c>
      <c r="S118" s="2">
        <f t="shared" si="17"/>
        <v>474434.8879044205</v>
      </c>
      <c r="T118" s="2">
        <f t="shared" si="18"/>
        <v>23417.857142857043</v>
      </c>
      <c r="U118" s="2">
        <f t="shared" si="19"/>
        <v>499583.35517671704</v>
      </c>
      <c r="V118" s="2">
        <f t="shared" si="33"/>
        <v>3234946</v>
      </c>
      <c r="W118" s="2">
        <f t="shared" si="20"/>
        <v>316694</v>
      </c>
      <c r="X118" s="2">
        <f t="shared" si="6"/>
        <v>182889.35517671704</v>
      </c>
      <c r="Y118" s="2">
        <f t="shared" si="29"/>
        <v>36128616.684694186</v>
      </c>
      <c r="Z118" s="2" t="str">
        <f t="shared" si="8"/>
        <v>HERE</v>
      </c>
      <c r="AA118" s="2">
        <f>IF(Z118="HERE",Y118,AA117+Graph!$G$1*1000)</f>
        <v>36128616.684694186</v>
      </c>
      <c r="AB118" s="2">
        <f t="shared" si="21"/>
        <v>182889.35517671704</v>
      </c>
      <c r="AC118" s="2">
        <f t="shared" si="30"/>
        <v>3234946</v>
      </c>
      <c r="AD118" s="3">
        <f t="shared" si="10"/>
        <v>36128616.684694186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25520462.205331542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42</v>
      </c>
      <c r="C119" s="7"/>
      <c r="D119" s="2" t="e">
        <f t="shared" si="12"/>
        <v>#N/A</v>
      </c>
      <c r="E119" s="2" t="e">
        <f t="shared" si="22"/>
        <v>#N/A</v>
      </c>
      <c r="F119" s="2">
        <v>476036.10980586708</v>
      </c>
      <c r="G119" s="2">
        <f t="shared" si="26"/>
        <v>476036.10980586708</v>
      </c>
      <c r="H119" s="2">
        <f t="shared" si="31"/>
        <v>38296912.554703683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1752359.9999999972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501498.24892982841</v>
      </c>
      <c r="Q119" s="2">
        <f t="shared" si="34"/>
        <v>500000</v>
      </c>
      <c r="R119" s="2">
        <f t="shared" si="32"/>
        <v>39863562.684694141</v>
      </c>
      <c r="S119" s="2">
        <f t="shared" si="17"/>
        <v>476036.10980586708</v>
      </c>
      <c r="T119" s="2">
        <f t="shared" si="18"/>
        <v>23417.857142857043</v>
      </c>
      <c r="U119" s="2">
        <f t="shared" si="19"/>
        <v>500000</v>
      </c>
      <c r="V119" s="2">
        <f t="shared" si="33"/>
        <v>3559179</v>
      </c>
      <c r="W119" s="2">
        <f t="shared" si="20"/>
        <v>324233</v>
      </c>
      <c r="X119" s="2">
        <f t="shared" si="6"/>
        <v>175767</v>
      </c>
      <c r="Y119" s="2">
        <f t="shared" si="29"/>
        <v>36304383.684694186</v>
      </c>
      <c r="Z119" s="2" t="str">
        <f t="shared" si="8"/>
        <v>HERE</v>
      </c>
      <c r="AA119" s="2">
        <f>IF(Z119="HERE",Y119,AA118+Graph!$G$1*1000)</f>
        <v>36304383.684694186</v>
      </c>
      <c r="AB119" s="2">
        <f t="shared" si="21"/>
        <v>175767</v>
      </c>
      <c r="AC119" s="2">
        <f t="shared" si="30"/>
        <v>3559179</v>
      </c>
      <c r="AD119" s="3">
        <f t="shared" si="10"/>
        <v>36304383.684694186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25926966.876565021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43</v>
      </c>
      <c r="C120" s="7"/>
      <c r="D120" s="2" t="e">
        <f t="shared" si="12"/>
        <v>#N/A</v>
      </c>
      <c r="E120" s="2" t="e">
        <f t="shared" si="22"/>
        <v>#N/A</v>
      </c>
      <c r="F120" s="2">
        <v>477637.33170731366</v>
      </c>
      <c r="G120" s="2">
        <f t="shared" si="26"/>
        <v>476582.14285714284</v>
      </c>
      <c r="H120" s="2">
        <f t="shared" si="31"/>
        <v>38773494.697560824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1775777.8571428542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503413.14268293977</v>
      </c>
      <c r="Q120" s="2">
        <f t="shared" si="34"/>
        <v>500000</v>
      </c>
      <c r="R120" s="2">
        <f t="shared" si="32"/>
        <v>40363562.684694141</v>
      </c>
      <c r="S120" s="2">
        <f t="shared" si="17"/>
        <v>476582.14285714179</v>
      </c>
      <c r="T120" s="2">
        <f t="shared" si="18"/>
        <v>23417.857142857043</v>
      </c>
      <c r="U120" s="2">
        <f t="shared" si="19"/>
        <v>500000</v>
      </c>
      <c r="V120" s="2">
        <f t="shared" si="33"/>
        <v>3837094</v>
      </c>
      <c r="W120" s="2">
        <f t="shared" si="20"/>
        <v>277915</v>
      </c>
      <c r="X120" s="2">
        <f t="shared" si="6"/>
        <v>222085</v>
      </c>
      <c r="Y120" s="2">
        <f t="shared" si="29"/>
        <v>36526468.684694186</v>
      </c>
      <c r="Z120" s="2" t="str">
        <f t="shared" si="8"/>
        <v>HERE</v>
      </c>
      <c r="AA120" s="2">
        <f>IF(Z120="HERE",Y120,AA119+Graph!$G$1*1000)</f>
        <v>36526468.684694186</v>
      </c>
      <c r="AB120" s="2">
        <f t="shared" si="21"/>
        <v>222085</v>
      </c>
      <c r="AC120" s="2">
        <f t="shared" si="30"/>
        <v>3837094</v>
      </c>
      <c r="AD120" s="3">
        <f t="shared" si="10"/>
        <v>36526468.684694186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26335194.952176295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44</v>
      </c>
      <c r="C121" s="7"/>
      <c r="D121" s="2" t="e">
        <f t="shared" si="12"/>
        <v>#N/A</v>
      </c>
      <c r="E121" s="2" t="e">
        <f t="shared" si="22"/>
        <v>#N/A</v>
      </c>
      <c r="F121" s="2">
        <v>479238.55360876024</v>
      </c>
      <c r="G121" s="2">
        <f t="shared" si="26"/>
        <v>476582.14285714284</v>
      </c>
      <c r="H121" s="2">
        <f t="shared" si="31"/>
        <v>39250076.840417966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1799195.7142857113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505328.03643605113</v>
      </c>
      <c r="Q121" s="2">
        <f t="shared" si="34"/>
        <v>500000</v>
      </c>
      <c r="R121" s="2">
        <f t="shared" si="32"/>
        <v>40863562.684694141</v>
      </c>
      <c r="S121" s="2">
        <f t="shared" si="17"/>
        <v>476582.14285714179</v>
      </c>
      <c r="T121" s="2">
        <f t="shared" si="18"/>
        <v>23417.857142857043</v>
      </c>
      <c r="U121" s="2">
        <f t="shared" si="19"/>
        <v>500000</v>
      </c>
      <c r="V121" s="2">
        <f t="shared" si="33"/>
        <v>4062501</v>
      </c>
      <c r="W121" s="2">
        <f t="shared" si="20"/>
        <v>225407</v>
      </c>
      <c r="X121" s="2">
        <f t="shared" si="6"/>
        <v>274593</v>
      </c>
      <c r="Y121" s="2">
        <f t="shared" si="29"/>
        <v>36801061.684694186</v>
      </c>
      <c r="Z121" s="2" t="str">
        <f t="shared" si="8"/>
        <v>HERE</v>
      </c>
      <c r="AA121" s="2">
        <f>IF(Z121="HERE",Y121,AA120+Graph!$G$1*1000)</f>
        <v>36801061.684694186</v>
      </c>
      <c r="AB121" s="2">
        <f t="shared" si="21"/>
        <v>274593</v>
      </c>
      <c r="AC121" s="2">
        <f t="shared" si="30"/>
        <v>4062501</v>
      </c>
      <c r="AD121" s="3">
        <f t="shared" si="10"/>
        <v>36801061.684694186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26745146.432165373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45</v>
      </c>
      <c r="C122" s="7"/>
      <c r="D122" s="2" t="e">
        <f t="shared" si="12"/>
        <v>#N/A</v>
      </c>
      <c r="E122" s="2" t="e">
        <f t="shared" si="22"/>
        <v>#N/A</v>
      </c>
      <c r="F122" s="2">
        <v>480839.77551020682</v>
      </c>
      <c r="G122" s="2">
        <f t="shared" si="26"/>
        <v>476582.14285714284</v>
      </c>
      <c r="H122" s="2">
        <f t="shared" si="31"/>
        <v>39726658.983275108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1822613.5714285683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507242.93018916249</v>
      </c>
      <c r="Q122" s="2">
        <f t="shared" si="34"/>
        <v>500000</v>
      </c>
      <c r="R122" s="2">
        <f t="shared" si="32"/>
        <v>41363562.684694141</v>
      </c>
      <c r="S122" s="2">
        <f t="shared" si="17"/>
        <v>476582.14285714179</v>
      </c>
      <c r="T122" s="2">
        <f t="shared" si="18"/>
        <v>23417.857142857043</v>
      </c>
      <c r="U122" s="2">
        <f t="shared" si="19"/>
        <v>500000</v>
      </c>
      <c r="V122" s="2">
        <f t="shared" si="33"/>
        <v>4266577</v>
      </c>
      <c r="W122" s="2">
        <f t="shared" si="20"/>
        <v>204076</v>
      </c>
      <c r="X122" s="2">
        <f t="shared" si="6"/>
        <v>295924</v>
      </c>
      <c r="Y122" s="2">
        <f t="shared" si="29"/>
        <v>37096985.684694186</v>
      </c>
      <c r="Z122" s="2" t="str">
        <f t="shared" si="8"/>
        <v>HERE</v>
      </c>
      <c r="AA122" s="2">
        <f>IF(Z122="HERE",Y122,AA121+Graph!$G$1*1000)</f>
        <v>37096985.684694186</v>
      </c>
      <c r="AB122" s="2">
        <f t="shared" si="21"/>
        <v>295924</v>
      </c>
      <c r="AC122" s="2">
        <f t="shared" si="30"/>
        <v>4266577</v>
      </c>
      <c r="AD122" s="3">
        <f t="shared" si="10"/>
        <v>37096985.684694186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27120051.520258959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46</v>
      </c>
      <c r="C123" s="7"/>
      <c r="D123" s="2" t="e">
        <f t="shared" si="12"/>
        <v>#N/A</v>
      </c>
      <c r="E123" s="2" t="e">
        <f t="shared" si="22"/>
        <v>#N/A</v>
      </c>
      <c r="F123" s="2">
        <v>482440.9974116385</v>
      </c>
      <c r="G123" s="2">
        <f t="shared" si="26"/>
        <v>476582.14285714284</v>
      </c>
      <c r="H123" s="2">
        <f t="shared" si="31"/>
        <v>40203241.12613225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1846031.4285714254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509157.82394225895</v>
      </c>
      <c r="Q123" s="2">
        <f t="shared" si="34"/>
        <v>500000</v>
      </c>
      <c r="R123" s="2">
        <f t="shared" si="32"/>
        <v>41863562.684694141</v>
      </c>
      <c r="S123" s="2">
        <f t="shared" si="17"/>
        <v>476582.14285714179</v>
      </c>
      <c r="T123" s="2">
        <f t="shared" si="18"/>
        <v>23417.857142857043</v>
      </c>
      <c r="U123" s="2">
        <f t="shared" si="19"/>
        <v>500000</v>
      </c>
      <c r="V123" s="2">
        <f t="shared" si="33"/>
        <v>4609740</v>
      </c>
      <c r="W123" s="2">
        <f t="shared" si="20"/>
        <v>343163</v>
      </c>
      <c r="X123" s="2">
        <f t="shared" si="6"/>
        <v>156837</v>
      </c>
      <c r="Y123" s="2">
        <f t="shared" si="29"/>
        <v>37253822.684694186</v>
      </c>
      <c r="Z123" s="2" t="str">
        <f t="shared" si="8"/>
        <v>HERE</v>
      </c>
      <c r="AA123" s="2">
        <f>IF(Z123="HERE",Y123,AA122+Graph!$G$1*1000)</f>
        <v>37253822.684694186</v>
      </c>
      <c r="AB123" s="2">
        <f t="shared" si="21"/>
        <v>156837</v>
      </c>
      <c r="AC123" s="2">
        <f t="shared" si="30"/>
        <v>4609740</v>
      </c>
      <c r="AD123" s="3">
        <f t="shared" si="10"/>
        <v>37253822.684694186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27496680.012730345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47</v>
      </c>
      <c r="C124" s="7"/>
      <c r="D124" s="2" t="e">
        <f t="shared" si="12"/>
        <v>#N/A</v>
      </c>
      <c r="E124" s="2" t="e">
        <f t="shared" si="22"/>
        <v>#N/A</v>
      </c>
      <c r="F124" s="2">
        <v>484042.21931308508</v>
      </c>
      <c r="G124" s="2">
        <f t="shared" si="26"/>
        <v>476582.14285714284</v>
      </c>
      <c r="H124" s="2">
        <f t="shared" si="31"/>
        <v>40679823.268989392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1869449.2857142824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511072.71769537032</v>
      </c>
      <c r="Q124" s="2">
        <f t="shared" si="34"/>
        <v>500000</v>
      </c>
      <c r="R124" s="2">
        <f t="shared" si="32"/>
        <v>42363562.684694141</v>
      </c>
      <c r="S124" s="2">
        <f t="shared" si="17"/>
        <v>476582.14285714179</v>
      </c>
      <c r="T124" s="2">
        <f t="shared" si="18"/>
        <v>23417.857142857043</v>
      </c>
      <c r="U124" s="2">
        <f t="shared" si="19"/>
        <v>500000</v>
      </c>
      <c r="V124" s="2">
        <f t="shared" si="33"/>
        <v>4973248</v>
      </c>
      <c r="W124" s="2">
        <f t="shared" si="20"/>
        <v>363508</v>
      </c>
      <c r="X124" s="2">
        <f t="shared" si="6"/>
        <v>136492</v>
      </c>
      <c r="Y124" s="2">
        <f t="shared" si="29"/>
        <v>37390314.684694186</v>
      </c>
      <c r="Z124" s="2" t="str">
        <f t="shared" si="8"/>
        <v>HERE</v>
      </c>
      <c r="AA124" s="2">
        <f>IF(Z124="HERE",Y124,AA123+Graph!$G$1*1000)</f>
        <v>37390314.684694186</v>
      </c>
      <c r="AB124" s="2">
        <f t="shared" si="21"/>
        <v>136492</v>
      </c>
      <c r="AC124" s="2">
        <f t="shared" si="30"/>
        <v>4973248</v>
      </c>
      <c r="AD124" s="3">
        <f t="shared" si="10"/>
        <v>37390314.684694186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27875031.909579534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48</v>
      </c>
      <c r="C125" s="7"/>
      <c r="D125" s="2" t="e">
        <f t="shared" si="12"/>
        <v>#N/A</v>
      </c>
      <c r="E125" s="2" t="e">
        <f t="shared" si="22"/>
        <v>#N/A</v>
      </c>
      <c r="F125" s="2">
        <v>485643.44121453166</v>
      </c>
      <c r="G125" s="2">
        <f t="shared" si="26"/>
        <v>476582.14285714284</v>
      </c>
      <c r="H125" s="2">
        <f t="shared" si="31"/>
        <v>41156405.411846533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1892867.1428571395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512987.61144848168</v>
      </c>
      <c r="Q125" s="2">
        <f t="shared" si="34"/>
        <v>500000</v>
      </c>
      <c r="R125" s="2">
        <f t="shared" si="32"/>
        <v>42863562.684694141</v>
      </c>
      <c r="S125" s="2">
        <f t="shared" si="17"/>
        <v>476582.14285714179</v>
      </c>
      <c r="T125" s="2">
        <f t="shared" si="18"/>
        <v>23417.857142857043</v>
      </c>
      <c r="U125" s="2">
        <f t="shared" si="19"/>
        <v>500000</v>
      </c>
      <c r="V125" s="2">
        <f t="shared" si="33"/>
        <v>5383103</v>
      </c>
      <c r="W125" s="2">
        <f t="shared" si="20"/>
        <v>409855</v>
      </c>
      <c r="X125" s="2">
        <f t="shared" si="6"/>
        <v>90145</v>
      </c>
      <c r="Y125" s="2">
        <f t="shared" si="29"/>
        <v>37480459.684694186</v>
      </c>
      <c r="Z125" s="2" t="str">
        <f t="shared" si="8"/>
        <v>HERE</v>
      </c>
      <c r="AA125" s="2">
        <f>IF(Z125="HERE",Y125,AA124+Graph!$G$1*1000)</f>
        <v>37480459.684694186</v>
      </c>
      <c r="AB125" s="2">
        <f t="shared" si="21"/>
        <v>90145</v>
      </c>
      <c r="AC125" s="2">
        <f t="shared" si="30"/>
        <v>5383103</v>
      </c>
      <c r="AD125" s="3">
        <f t="shared" si="10"/>
        <v>37480459.684694186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28255107.210806519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49</v>
      </c>
      <c r="C126" s="7"/>
      <c r="D126" s="2" t="e">
        <f t="shared" si="12"/>
        <v>#N/A</v>
      </c>
      <c r="E126" s="2" t="e">
        <f t="shared" si="22"/>
        <v>#N/A</v>
      </c>
      <c r="F126" s="2">
        <v>487244.66311597824</v>
      </c>
      <c r="G126" s="2">
        <f t="shared" si="26"/>
        <v>476582.14285714284</v>
      </c>
      <c r="H126" s="2">
        <f t="shared" si="31"/>
        <v>41632987.554703675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1916284.9999999965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514902.50520159304</v>
      </c>
      <c r="Q126" s="2">
        <f t="shared" si="34"/>
        <v>500000</v>
      </c>
      <c r="R126" s="2">
        <f t="shared" si="32"/>
        <v>43363562.684694141</v>
      </c>
      <c r="S126" s="2">
        <f t="shared" si="17"/>
        <v>476582.14285714179</v>
      </c>
      <c r="T126" s="2">
        <f t="shared" si="18"/>
        <v>23417.857142857043</v>
      </c>
      <c r="U126" s="2">
        <f t="shared" si="19"/>
        <v>500000</v>
      </c>
      <c r="V126" s="2">
        <f t="shared" si="33"/>
        <v>5861351</v>
      </c>
      <c r="W126" s="2">
        <f t="shared" si="20"/>
        <v>478248</v>
      </c>
      <c r="X126" s="2">
        <f t="shared" si="6"/>
        <v>21752</v>
      </c>
      <c r="Y126" s="2">
        <f t="shared" si="29"/>
        <v>37502211.684694186</v>
      </c>
      <c r="Z126" s="2" t="str">
        <f t="shared" si="8"/>
        <v>HERE</v>
      </c>
      <c r="AA126" s="2">
        <f>IF(Z126="HERE",Y126,AA125+Graph!$G$1*1000)</f>
        <v>37502211.684694186</v>
      </c>
      <c r="AB126" s="2">
        <f t="shared" si="21"/>
        <v>21752</v>
      </c>
      <c r="AC126" s="2">
        <f t="shared" si="30"/>
        <v>5861351</v>
      </c>
      <c r="AD126" s="3">
        <f t="shared" si="10"/>
        <v>37502211.684694186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28636905.916411303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50</v>
      </c>
      <c r="C127" s="7"/>
      <c r="D127" s="2" t="e">
        <f t="shared" si="12"/>
        <v>#N/A</v>
      </c>
      <c r="E127" s="2" t="e">
        <f t="shared" si="22"/>
        <v>#N/A</v>
      </c>
      <c r="F127" s="2">
        <v>488845.88501742482</v>
      </c>
      <c r="G127" s="2">
        <f t="shared" si="26"/>
        <v>476582.14285714284</v>
      </c>
      <c r="H127" s="2">
        <f t="shared" si="31"/>
        <v>42109569.697560817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1939702.8571428536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516817.3989547044</v>
      </c>
      <c r="Q127" s="2">
        <f t="shared" si="34"/>
        <v>500000</v>
      </c>
      <c r="R127" s="2">
        <f t="shared" si="32"/>
        <v>43863562.684694141</v>
      </c>
      <c r="S127" s="2">
        <f t="shared" si="17"/>
        <v>476582.14285714179</v>
      </c>
      <c r="T127" s="2">
        <f t="shared" si="18"/>
        <v>23417.857142857043</v>
      </c>
      <c r="U127" s="2">
        <f t="shared" si="19"/>
        <v>500000</v>
      </c>
      <c r="V127" s="2">
        <f t="shared" si="33"/>
        <v>6353321</v>
      </c>
      <c r="W127" s="2">
        <f t="shared" si="20"/>
        <v>491970</v>
      </c>
      <c r="X127" s="2">
        <f t="shared" si="6"/>
        <v>8030</v>
      </c>
      <c r="Y127" s="2">
        <f t="shared" si="29"/>
        <v>37510241.684694186</v>
      </c>
      <c r="Z127" s="2" t="str">
        <f t="shared" si="8"/>
        <v>HERE</v>
      </c>
      <c r="AA127" s="2">
        <f>IF(Z127="HERE",Y127,AA126+Graph!$G$1*1000)</f>
        <v>37510241.684694186</v>
      </c>
      <c r="AB127" s="2">
        <f t="shared" si="21"/>
        <v>8030</v>
      </c>
      <c r="AC127" s="2">
        <f t="shared" si="30"/>
        <v>6353321</v>
      </c>
      <c r="AD127" s="3">
        <f t="shared" si="10"/>
        <v>37510241.684694186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29020428.02639389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51</v>
      </c>
      <c r="C128" s="7"/>
      <c r="D128" s="2" t="e">
        <f t="shared" si="12"/>
        <v>#N/A</v>
      </c>
      <c r="E128" s="2" t="e">
        <f t="shared" si="22"/>
        <v>#N/A</v>
      </c>
      <c r="F128" s="2">
        <v>490447.1069188565</v>
      </c>
      <c r="G128" s="2">
        <f t="shared" si="26"/>
        <v>476582.14285714284</v>
      </c>
      <c r="H128" s="2">
        <f t="shared" si="31"/>
        <v>42586151.840417959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1963120.7142857106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518732.29270781577</v>
      </c>
      <c r="Q128" s="2">
        <f t="shared" si="34"/>
        <v>500000</v>
      </c>
      <c r="R128" s="2">
        <f t="shared" si="32"/>
        <v>44363562.684694141</v>
      </c>
      <c r="S128" s="2">
        <f t="shared" si="17"/>
        <v>476582.14285714179</v>
      </c>
      <c r="T128" s="2">
        <f t="shared" si="18"/>
        <v>23417.857142857043</v>
      </c>
      <c r="U128" s="2">
        <f t="shared" si="19"/>
        <v>500000</v>
      </c>
      <c r="V128" s="2">
        <f t="shared" si="33"/>
        <v>6573570</v>
      </c>
      <c r="W128" s="2">
        <f t="shared" si="20"/>
        <v>220249</v>
      </c>
      <c r="X128" s="2">
        <f t="shared" si="6"/>
        <v>279751</v>
      </c>
      <c r="Y128" s="2">
        <f t="shared" si="29"/>
        <v>37789992.684694186</v>
      </c>
      <c r="Z128" s="2" t="str">
        <f t="shared" si="8"/>
        <v>HERE</v>
      </c>
      <c r="AA128" s="2">
        <f>IF(Z128="HERE",Y128,AA127+Graph!$G$1*1000)</f>
        <v>37789992.684694186</v>
      </c>
      <c r="AB128" s="2">
        <f t="shared" si="21"/>
        <v>279751</v>
      </c>
      <c r="AC128" s="2">
        <f t="shared" si="30"/>
        <v>6573570</v>
      </c>
      <c r="AD128" s="3">
        <f t="shared" si="10"/>
        <v>37789992.684694186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29405673.540754277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52</v>
      </c>
      <c r="C129" s="7"/>
      <c r="D129" s="2" t="e">
        <f t="shared" si="12"/>
        <v>#N/A</v>
      </c>
      <c r="E129" s="2" t="e">
        <f t="shared" si="22"/>
        <v>#N/A</v>
      </c>
      <c r="F129" s="2">
        <v>492048.32882030308</v>
      </c>
      <c r="G129" s="2">
        <f t="shared" si="26"/>
        <v>476582.14285714284</v>
      </c>
      <c r="H129" s="2">
        <f t="shared" si="31"/>
        <v>43062733.983275101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1986538.5714285676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520647.18646092713</v>
      </c>
      <c r="Q129" s="2">
        <f t="shared" si="34"/>
        <v>500000</v>
      </c>
      <c r="R129" s="2">
        <f t="shared" si="32"/>
        <v>44863562.684694141</v>
      </c>
      <c r="S129" s="2">
        <f t="shared" si="17"/>
        <v>476582.14285714179</v>
      </c>
      <c r="T129" s="2">
        <f t="shared" si="18"/>
        <v>23417.857142857043</v>
      </c>
      <c r="U129" s="2">
        <f t="shared" si="19"/>
        <v>500000</v>
      </c>
      <c r="V129" s="2">
        <f t="shared" si="33"/>
        <v>6853372</v>
      </c>
      <c r="W129" s="2">
        <f t="shared" si="20"/>
        <v>279802</v>
      </c>
      <c r="X129" s="2">
        <f t="shared" si="6"/>
        <v>220198</v>
      </c>
      <c r="Y129" s="2">
        <f t="shared" si="29"/>
        <v>38010190.684694186</v>
      </c>
      <c r="Z129" s="2" t="str">
        <f t="shared" si="8"/>
        <v>HERE</v>
      </c>
      <c r="AA129" s="2">
        <f>IF(Z129="HERE",Y129,AA128+Graph!$G$1*1000)</f>
        <v>38010190.684694186</v>
      </c>
      <c r="AB129" s="2">
        <f t="shared" si="21"/>
        <v>220198</v>
      </c>
      <c r="AC129" s="2">
        <f t="shared" si="30"/>
        <v>6853372</v>
      </c>
      <c r="AD129" s="3">
        <f t="shared" si="10"/>
        <v>38010190.684694186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29726007.529135324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53</v>
      </c>
      <c r="C130" s="7"/>
      <c r="D130" s="2" t="e">
        <f t="shared" si="12"/>
        <v>#N/A</v>
      </c>
      <c r="E130" s="2" t="e">
        <f t="shared" si="22"/>
        <v>#N/A</v>
      </c>
      <c r="F130" s="2">
        <v>493649.55072174966</v>
      </c>
      <c r="G130" s="2">
        <f t="shared" si="26"/>
        <v>476582.14285714284</v>
      </c>
      <c r="H130" s="2">
        <f t="shared" si="31"/>
        <v>43539316.126132242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2009956.4285714247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522562.08021403849</v>
      </c>
      <c r="Q130" s="2">
        <f t="shared" si="34"/>
        <v>500000</v>
      </c>
      <c r="R130" s="2">
        <f t="shared" si="32"/>
        <v>45363562.684694141</v>
      </c>
      <c r="S130" s="2">
        <f t="shared" si="17"/>
        <v>476582.14285714179</v>
      </c>
      <c r="T130" s="2">
        <f t="shared" si="18"/>
        <v>23417.857142857043</v>
      </c>
      <c r="U130" s="2">
        <f t="shared" si="19"/>
        <v>500000</v>
      </c>
      <c r="V130" s="2">
        <f t="shared" si="33"/>
        <v>7164387</v>
      </c>
      <c r="W130" s="2">
        <f t="shared" si="20"/>
        <v>311015</v>
      </c>
      <c r="X130" s="2">
        <f t="shared" si="6"/>
        <v>188985</v>
      </c>
      <c r="Y130" s="2">
        <f t="shared" si="29"/>
        <v>38199175.684694186</v>
      </c>
      <c r="Z130" s="2" t="str">
        <f t="shared" si="8"/>
        <v>HERE</v>
      </c>
      <c r="AA130" s="2">
        <f>IF(Z130="HERE",Y130,AA129+Graph!$G$1*1000)</f>
        <v>38199175.684694186</v>
      </c>
      <c r="AB130" s="2">
        <f t="shared" si="21"/>
        <v>188985</v>
      </c>
      <c r="AC130" s="2">
        <f t="shared" si="30"/>
        <v>7164387</v>
      </c>
      <c r="AD130" s="3">
        <f t="shared" si="10"/>
        <v>38199175.684694186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30048064.921894163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54</v>
      </c>
      <c r="C131" s="7"/>
      <c r="D131" s="2" t="e">
        <f t="shared" si="12"/>
        <v>#N/A</v>
      </c>
      <c r="E131" s="2" t="e">
        <f t="shared" si="22"/>
        <v>#N/A</v>
      </c>
      <c r="F131" s="2">
        <v>495250.77262319624</v>
      </c>
      <c r="G131" s="2">
        <f t="shared" si="26"/>
        <v>476582.14285714284</v>
      </c>
      <c r="H131" s="2">
        <f t="shared" si="31"/>
        <v>44015898.268989384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2033374.2857142817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524476.97396714985</v>
      </c>
      <c r="Q131" s="2">
        <f t="shared" si="34"/>
        <v>500000</v>
      </c>
      <c r="R131" s="2">
        <f t="shared" si="32"/>
        <v>45863562.684694141</v>
      </c>
      <c r="S131" s="2">
        <f t="shared" si="17"/>
        <v>476582.14285714179</v>
      </c>
      <c r="T131" s="2">
        <f t="shared" si="18"/>
        <v>23417.857142857043</v>
      </c>
      <c r="U131" s="2">
        <f t="shared" si="19"/>
        <v>500000</v>
      </c>
      <c r="V131" s="2">
        <f t="shared" si="33"/>
        <v>7447199</v>
      </c>
      <c r="W131" s="2">
        <f t="shared" si="20"/>
        <v>282812</v>
      </c>
      <c r="X131" s="2">
        <f t="shared" si="6"/>
        <v>217188</v>
      </c>
      <c r="Y131" s="2">
        <f t="shared" si="29"/>
        <v>38416363.684694186</v>
      </c>
      <c r="Z131" s="2" t="str">
        <f t="shared" si="8"/>
        <v>HERE</v>
      </c>
      <c r="AA131" s="2">
        <f>IF(Z131="HERE",Y131,AA130+Graph!$G$1*1000)</f>
        <v>38416363.684694186</v>
      </c>
      <c r="AB131" s="2">
        <f t="shared" si="21"/>
        <v>217188</v>
      </c>
      <c r="AC131" s="2">
        <f t="shared" si="30"/>
        <v>7447199</v>
      </c>
      <c r="AD131" s="3">
        <f t="shared" si="10"/>
        <v>38416363.684694186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30371845.719030809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55</v>
      </c>
      <c r="C132" s="7"/>
      <c r="D132" s="2" t="e">
        <f t="shared" si="12"/>
        <v>#N/A</v>
      </c>
      <c r="E132" s="2" t="e">
        <f t="shared" si="22"/>
        <v>#N/A</v>
      </c>
      <c r="F132" s="2">
        <v>496851.99452464283</v>
      </c>
      <c r="G132" s="2">
        <f t="shared" si="26"/>
        <v>476582.14285714284</v>
      </c>
      <c r="H132" s="2">
        <f t="shared" si="31"/>
        <v>44492480.411846526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2056792.1428571388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526391.86772026122</v>
      </c>
      <c r="Q132" s="2">
        <f t="shared" si="34"/>
        <v>500000</v>
      </c>
      <c r="R132" s="2">
        <f t="shared" si="32"/>
        <v>46363562.684694141</v>
      </c>
      <c r="S132" s="2">
        <f t="shared" si="17"/>
        <v>476582.14285714179</v>
      </c>
      <c r="T132" s="2">
        <f t="shared" si="18"/>
        <v>23417.857142857043</v>
      </c>
      <c r="U132" s="2">
        <f t="shared" si="19"/>
        <v>500000</v>
      </c>
      <c r="V132" s="2">
        <f t="shared" si="33"/>
        <v>7891184</v>
      </c>
      <c r="W132" s="2">
        <f t="shared" si="20"/>
        <v>443985</v>
      </c>
      <c r="X132" s="2">
        <f t="shared" si="6"/>
        <v>56015</v>
      </c>
      <c r="Y132" s="2">
        <f t="shared" si="29"/>
        <v>38472378.684694186</v>
      </c>
      <c r="Z132" s="2" t="str">
        <f t="shared" si="8"/>
        <v>HERE</v>
      </c>
      <c r="AA132" s="2">
        <f>IF(Z132="HERE",Y132,AA131+Graph!$G$1*1000)</f>
        <v>38472378.684694186</v>
      </c>
      <c r="AB132" s="2">
        <f t="shared" si="21"/>
        <v>56015</v>
      </c>
      <c r="AC132" s="2">
        <f t="shared" si="30"/>
        <v>7891184</v>
      </c>
      <c r="AD132" s="3">
        <f t="shared" si="10"/>
        <v>38472378.684694186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30697349.920545258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56</v>
      </c>
      <c r="C133" s="7"/>
      <c r="D133" s="2" t="e">
        <f t="shared" si="12"/>
        <v>#N/A</v>
      </c>
      <c r="E133" s="2" t="e">
        <f t="shared" si="22"/>
        <v>#N/A</v>
      </c>
      <c r="F133" s="2">
        <v>498453.2164260745</v>
      </c>
      <c r="G133" s="2">
        <f t="shared" si="26"/>
        <v>476582.14285714284</v>
      </c>
      <c r="H133" s="2">
        <f t="shared" si="31"/>
        <v>44969062.554703668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2080209.9999999958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528306.76147337258</v>
      </c>
      <c r="Q133" s="2">
        <f t="shared" si="34"/>
        <v>500000</v>
      </c>
      <c r="R133" s="2">
        <f t="shared" si="32"/>
        <v>46863562.684694141</v>
      </c>
      <c r="S133" s="2">
        <f t="shared" si="17"/>
        <v>476582.14285714179</v>
      </c>
      <c r="T133" s="2">
        <f t="shared" si="18"/>
        <v>23417.857142857043</v>
      </c>
      <c r="U133" s="2">
        <f t="shared" si="19"/>
        <v>500000</v>
      </c>
      <c r="V133" s="2">
        <f t="shared" si="33"/>
        <v>8378940</v>
      </c>
      <c r="W133" s="2">
        <f t="shared" si="20"/>
        <v>487756</v>
      </c>
      <c r="X133" s="2">
        <f t="shared" si="6"/>
        <v>12244</v>
      </c>
      <c r="Y133" s="2">
        <f t="shared" si="29"/>
        <v>38484622.684694186</v>
      </c>
      <c r="Z133" s="2" t="str">
        <f t="shared" si="8"/>
        <v>HERE</v>
      </c>
      <c r="AA133" s="2">
        <f>IF(Z133="HERE",Y133,AA132+Graph!$G$1*1000)</f>
        <v>38484622.684694186</v>
      </c>
      <c r="AB133" s="2">
        <f t="shared" si="21"/>
        <v>12244</v>
      </c>
      <c r="AC133" s="2">
        <f t="shared" si="30"/>
        <v>8378940</v>
      </c>
      <c r="AD133" s="3">
        <f t="shared" si="10"/>
        <v>38484622.684694186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31024577.526437499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57</v>
      </c>
      <c r="C134" s="7"/>
      <c r="D134" s="2" t="e">
        <f t="shared" si="12"/>
        <v>#N/A</v>
      </c>
      <c r="E134" s="2" t="e">
        <f t="shared" si="22"/>
        <v>#N/A</v>
      </c>
      <c r="F134" s="2">
        <v>500054.43832752109</v>
      </c>
      <c r="G134" s="2">
        <f t="shared" si="26"/>
        <v>476582.14285714284</v>
      </c>
      <c r="H134" s="2">
        <f t="shared" si="31"/>
        <v>45445644.69756081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2103627.8571428531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530221.65522648394</v>
      </c>
      <c r="Q134" s="2">
        <f t="shared" si="34"/>
        <v>500000</v>
      </c>
      <c r="R134" s="2">
        <f t="shared" si="32"/>
        <v>47363562.684694141</v>
      </c>
      <c r="S134" s="2">
        <f t="shared" si="17"/>
        <v>476582.14285714179</v>
      </c>
      <c r="T134" s="2">
        <f t="shared" si="18"/>
        <v>23417.857142857276</v>
      </c>
      <c r="U134" s="2">
        <f t="shared" si="19"/>
        <v>500000</v>
      </c>
      <c r="V134" s="2">
        <f t="shared" si="33"/>
        <v>8977329</v>
      </c>
      <c r="W134" s="2">
        <f t="shared" si="20"/>
        <v>598389</v>
      </c>
      <c r="X134" s="2">
        <f t="shared" si="6"/>
        <v>-98389</v>
      </c>
      <c r="Y134" s="2">
        <f t="shared" si="29"/>
        <v>38386233.684694186</v>
      </c>
      <c r="Z134" s="2" t="str">
        <f t="shared" si="8"/>
        <v>HERE</v>
      </c>
      <c r="AA134" s="2">
        <f>IF(Z134="HERE",Y134,AA133+Graph!$G$1*1000)</f>
        <v>38386233.684694186</v>
      </c>
      <c r="AB134" s="2">
        <f t="shared" si="21"/>
        <v>-98389</v>
      </c>
      <c r="AC134" s="2">
        <f t="shared" si="30"/>
        <v>8977329</v>
      </c>
      <c r="AD134" s="3">
        <f t="shared" si="10"/>
        <v>38386233.684694186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31353528.536707547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58</v>
      </c>
      <c r="C135" s="7"/>
      <c r="D135" s="2" t="e">
        <f t="shared" si="12"/>
        <v>#N/A</v>
      </c>
      <c r="E135" s="2" t="e">
        <f t="shared" si="22"/>
        <v>#N/A</v>
      </c>
      <c r="F135" s="2">
        <v>501655.66022896767</v>
      </c>
      <c r="G135" s="2">
        <f t="shared" si="26"/>
        <v>476582.14285714284</v>
      </c>
      <c r="H135" s="2">
        <f t="shared" si="31"/>
        <v>45922226.840417951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2127045.7142857104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532136.5489795953</v>
      </c>
      <c r="Q135" s="2">
        <f t="shared" si="34"/>
        <v>500000</v>
      </c>
      <c r="R135" s="2">
        <f t="shared" si="32"/>
        <v>47863562.684694141</v>
      </c>
      <c r="S135" s="2">
        <f t="shared" si="17"/>
        <v>476582.14285714179</v>
      </c>
      <c r="T135" s="2">
        <f t="shared" si="18"/>
        <v>23417.857142857276</v>
      </c>
      <c r="U135" s="2">
        <f t="shared" si="19"/>
        <v>500000</v>
      </c>
      <c r="V135" s="2">
        <f t="shared" si="33"/>
        <v>9296367</v>
      </c>
      <c r="W135" s="2">
        <f t="shared" si="20"/>
        <v>319038</v>
      </c>
      <c r="X135" s="2">
        <f t="shared" si="6"/>
        <v>180962</v>
      </c>
      <c r="Y135" s="2">
        <f t="shared" si="29"/>
        <v>38567195.684694186</v>
      </c>
      <c r="Z135" s="2" t="str">
        <f t="shared" si="8"/>
        <v>HERE</v>
      </c>
      <c r="AA135" s="2">
        <f>IF(Z135="HERE",Y135,AA134+Graph!$G$1*1000)</f>
        <v>38567195.684694186</v>
      </c>
      <c r="AB135" s="2">
        <f t="shared" si="21"/>
        <v>180962</v>
      </c>
      <c r="AC135" s="2">
        <f t="shared" si="30"/>
        <v>9296367</v>
      </c>
      <c r="AD135" s="3">
        <f t="shared" si="10"/>
        <v>38567195.684694186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31684202.951355387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59</v>
      </c>
      <c r="C136" s="7"/>
      <c r="D136" s="2" t="e">
        <f t="shared" si="12"/>
        <v>#N/A</v>
      </c>
      <c r="E136" s="2" t="e">
        <f t="shared" si="22"/>
        <v>#N/A</v>
      </c>
      <c r="F136" s="2">
        <v>503256.88213041425</v>
      </c>
      <c r="G136" s="2">
        <f t="shared" si="26"/>
        <v>476582.14285714284</v>
      </c>
      <c r="H136" s="2">
        <f t="shared" si="31"/>
        <v>46398808.983275093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2150463.5714285676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534051.44273270667</v>
      </c>
      <c r="Q136" s="2">
        <f t="shared" si="34"/>
        <v>500000</v>
      </c>
      <c r="R136" s="2">
        <f t="shared" si="32"/>
        <v>48363562.684694141</v>
      </c>
      <c r="S136" s="2">
        <f t="shared" si="17"/>
        <v>476582.14285714179</v>
      </c>
      <c r="T136" s="2">
        <f t="shared" si="18"/>
        <v>23417.857142857276</v>
      </c>
      <c r="U136" s="2">
        <f t="shared" si="19"/>
        <v>500000</v>
      </c>
      <c r="V136" s="2">
        <f t="shared" si="33"/>
        <v>9646715</v>
      </c>
      <c r="W136" s="2">
        <f t="shared" si="20"/>
        <v>350348</v>
      </c>
      <c r="X136" s="2">
        <f t="shared" si="6"/>
        <v>149652</v>
      </c>
      <c r="Y136" s="2">
        <f t="shared" si="29"/>
        <v>38716847.684694186</v>
      </c>
      <c r="Z136" s="2" t="str">
        <f t="shared" si="8"/>
        <v>HERE</v>
      </c>
      <c r="AA136" s="2">
        <f>IF(Z136="HERE",Y136,AA135+Graph!$G$1*1000)</f>
        <v>38716847.684694186</v>
      </c>
      <c r="AB136" s="2">
        <f t="shared" si="21"/>
        <v>149652</v>
      </c>
      <c r="AC136" s="2">
        <f t="shared" si="30"/>
        <v>9646715</v>
      </c>
      <c r="AD136" s="3">
        <f t="shared" si="10"/>
        <v>38716847.684694186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32016600.77038103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60</v>
      </c>
      <c r="C137" s="7"/>
      <c r="D137" s="2" t="e">
        <f t="shared" si="12"/>
        <v>#N/A</v>
      </c>
      <c r="E137" s="2" t="e">
        <f t="shared" si="22"/>
        <v>#N/A</v>
      </c>
      <c r="F137" s="2">
        <v>504858.10403184593</v>
      </c>
      <c r="G137" s="2">
        <f t="shared" si="26"/>
        <v>476582.14285714284</v>
      </c>
      <c r="H137" s="2">
        <f t="shared" si="31"/>
        <v>46875391.126132235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2173881.4285714249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535966.33648581803</v>
      </c>
      <c r="Q137" s="2">
        <f t="shared" si="34"/>
        <v>500000</v>
      </c>
      <c r="R137" s="2">
        <f t="shared" si="32"/>
        <v>48863562.684694141</v>
      </c>
      <c r="S137" s="2">
        <f t="shared" si="17"/>
        <v>476582.14285714179</v>
      </c>
      <c r="T137" s="2">
        <f t="shared" si="18"/>
        <v>23417.857142857276</v>
      </c>
      <c r="U137" s="2">
        <f t="shared" si="19"/>
        <v>500000</v>
      </c>
      <c r="V137" s="2">
        <f t="shared" si="33"/>
        <v>10021471</v>
      </c>
      <c r="W137" s="2">
        <f t="shared" si="20"/>
        <v>374756</v>
      </c>
      <c r="X137" s="2">
        <f t="shared" si="6"/>
        <v>125244</v>
      </c>
      <c r="Y137" s="2">
        <f t="shared" si="29"/>
        <v>38842091.684694186</v>
      </c>
      <c r="Z137" s="2" t="str">
        <f t="shared" si="8"/>
        <v>HERE</v>
      </c>
      <c r="AA137" s="2">
        <f>IF(Z137="HERE",Y137,AA136+Graph!$G$1*1000)</f>
        <v>38842091.684694186</v>
      </c>
      <c r="AB137" s="2">
        <f t="shared" si="21"/>
        <v>125244</v>
      </c>
      <c r="AC137" s="2">
        <f t="shared" si="30"/>
        <v>10021471</v>
      </c>
      <c r="AD137" s="3">
        <f t="shared" si="10"/>
        <v>38842091.684694186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32286267.131284475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61</v>
      </c>
      <c r="C138" s="7"/>
      <c r="D138" s="2" t="e">
        <f t="shared" si="12"/>
        <v>#N/A</v>
      </c>
      <c r="E138" s="2" t="e">
        <f t="shared" si="22"/>
        <v>#N/A</v>
      </c>
      <c r="F138" s="2">
        <v>506459.32593329251</v>
      </c>
      <c r="G138" s="2">
        <f t="shared" si="26"/>
        <v>476582.14285714284</v>
      </c>
      <c r="H138" s="2">
        <f t="shared" si="31"/>
        <v>47351973.268989377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2197299.2857142822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537881.23023892939</v>
      </c>
      <c r="Q138" s="2">
        <f t="shared" si="34"/>
        <v>500000</v>
      </c>
      <c r="R138" s="2">
        <f t="shared" si="32"/>
        <v>49363562.684694141</v>
      </c>
      <c r="S138" s="2">
        <f t="shared" si="17"/>
        <v>476582.14285714179</v>
      </c>
      <c r="T138" s="2">
        <f t="shared" si="18"/>
        <v>23417.857142857276</v>
      </c>
      <c r="U138" s="2">
        <f t="shared" si="19"/>
        <v>500000</v>
      </c>
      <c r="V138" s="2">
        <f t="shared" si="33"/>
        <v>10490487</v>
      </c>
      <c r="W138" s="2">
        <f t="shared" si="20"/>
        <v>469016</v>
      </c>
      <c r="X138" s="2">
        <f t="shared" si="6"/>
        <v>30984</v>
      </c>
      <c r="Y138" s="2">
        <f t="shared" si="29"/>
        <v>38873075.684694186</v>
      </c>
      <c r="Z138" s="2" t="str">
        <f t="shared" si="8"/>
        <v>HERE</v>
      </c>
      <c r="AA138" s="2">
        <f>IF(Z138="HERE",Y138,AA137+Graph!$G$1*1000)</f>
        <v>38873075.684694186</v>
      </c>
      <c r="AB138" s="2">
        <f t="shared" si="21"/>
        <v>30984</v>
      </c>
      <c r="AC138" s="2">
        <f t="shared" si="30"/>
        <v>10490487</v>
      </c>
      <c r="AD138" s="3">
        <f t="shared" si="10"/>
        <v>38873075.684694186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32497067.196565725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62</v>
      </c>
      <c r="C139" s="7"/>
      <c r="D139" s="2" t="e">
        <f t="shared" si="12"/>
        <v>#N/A</v>
      </c>
      <c r="E139" s="2" t="e">
        <f t="shared" si="22"/>
        <v>#N/A</v>
      </c>
      <c r="F139" s="2">
        <v>508060.54783473909</v>
      </c>
      <c r="G139" s="2">
        <f t="shared" si="26"/>
        <v>476582.14285714284</v>
      </c>
      <c r="H139" s="2">
        <f t="shared" si="31"/>
        <v>47828555.411846519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2220717.1428571395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539796.12399204075</v>
      </c>
      <c r="Q139" s="2">
        <f t="shared" si="34"/>
        <v>500000</v>
      </c>
      <c r="R139" s="2">
        <f t="shared" si="32"/>
        <v>49863562.684694141</v>
      </c>
      <c r="S139" s="2">
        <f t="shared" si="17"/>
        <v>476582.14285714179</v>
      </c>
      <c r="T139" s="2">
        <f t="shared" si="18"/>
        <v>23417.857142857276</v>
      </c>
      <c r="U139" s="2">
        <f t="shared" si="19"/>
        <v>500000</v>
      </c>
      <c r="V139" s="2">
        <f t="shared" si="33"/>
        <v>10971047</v>
      </c>
      <c r="W139" s="2">
        <f t="shared" si="20"/>
        <v>480560</v>
      </c>
      <c r="X139" s="2">
        <f t="shared" si="6"/>
        <v>19440</v>
      </c>
      <c r="Y139" s="2">
        <f t="shared" si="29"/>
        <v>38892515.684694186</v>
      </c>
      <c r="Z139" s="2" t="str">
        <f t="shared" si="8"/>
        <v>HERE</v>
      </c>
      <c r="AA139" s="2">
        <f>IF(Z139="HERE",Y139,AA138+Graph!$G$1*1000)</f>
        <v>38892515.684694186</v>
      </c>
      <c r="AB139" s="2">
        <f t="shared" si="21"/>
        <v>19440</v>
      </c>
      <c r="AC139" s="2">
        <f t="shared" si="30"/>
        <v>10971047</v>
      </c>
      <c r="AD139" s="3">
        <f t="shared" si="10"/>
        <v>38892515.684694186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32677502.316224769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63</v>
      </c>
      <c r="C140" s="7"/>
      <c r="D140" s="2" t="e">
        <f t="shared" si="12"/>
        <v>#N/A</v>
      </c>
      <c r="E140" s="2" t="e">
        <f t="shared" si="22"/>
        <v>#N/A</v>
      </c>
      <c r="F140" s="2">
        <v>509661.76973618567</v>
      </c>
      <c r="G140" s="2">
        <f t="shared" si="26"/>
        <v>476582.14285714284</v>
      </c>
      <c r="H140" s="2">
        <f t="shared" si="31"/>
        <v>48305137.55470366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2244134.9999999967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541711.01774515212</v>
      </c>
      <c r="Q140" s="2">
        <f t="shared" si="34"/>
        <v>500000</v>
      </c>
      <c r="R140" s="2">
        <f t="shared" si="32"/>
        <v>50363562.684694141</v>
      </c>
      <c r="S140" s="2">
        <f t="shared" si="17"/>
        <v>476582.14285714179</v>
      </c>
      <c r="T140" s="2">
        <f t="shared" si="18"/>
        <v>23417.857142857276</v>
      </c>
      <c r="U140" s="2">
        <f t="shared" si="19"/>
        <v>500000</v>
      </c>
      <c r="V140" s="2">
        <f t="shared" si="33"/>
        <v>11465210</v>
      </c>
      <c r="W140" s="2">
        <f t="shared" si="20"/>
        <v>494163</v>
      </c>
      <c r="X140" s="2">
        <f t="shared" si="6"/>
        <v>5837</v>
      </c>
      <c r="Y140" s="2">
        <f t="shared" si="29"/>
        <v>38898352.684694186</v>
      </c>
      <c r="Z140" s="2" t="str">
        <f t="shared" si="8"/>
        <v>HERE</v>
      </c>
      <c r="AA140" s="2">
        <f>IF(Z140="HERE",Y140,AA139+Graph!$G$1*1000)</f>
        <v>38898352.684694186</v>
      </c>
      <c r="AB140" s="2">
        <f t="shared" si="21"/>
        <v>5837</v>
      </c>
      <c r="AC140" s="2">
        <f t="shared" si="30"/>
        <v>11465210</v>
      </c>
      <c r="AD140" s="3">
        <f t="shared" si="10"/>
        <v>38898352.684694186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32851904.266224768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64</v>
      </c>
      <c r="C141" s="7"/>
      <c r="D141" s="2" t="e">
        <f t="shared" si="12"/>
        <v>#N/A</v>
      </c>
      <c r="E141" s="2" t="e">
        <f t="shared" si="22"/>
        <v>#N/A</v>
      </c>
      <c r="F141" s="2">
        <v>511262.99163763225</v>
      </c>
      <c r="G141" s="2">
        <f t="shared" si="26"/>
        <v>476582.14285714284</v>
      </c>
      <c r="H141" s="2">
        <f t="shared" si="31"/>
        <v>48781719.697560802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2267552.857142854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543625.91149826348</v>
      </c>
      <c r="Q141" s="2">
        <f t="shared" si="34"/>
        <v>500000</v>
      </c>
      <c r="R141" s="2">
        <f t="shared" si="32"/>
        <v>50863562.684694141</v>
      </c>
      <c r="S141" s="2">
        <f t="shared" si="17"/>
        <v>476582.14285714179</v>
      </c>
      <c r="T141" s="2">
        <f t="shared" si="18"/>
        <v>23417.857142857276</v>
      </c>
      <c r="U141" s="2">
        <f t="shared" si="19"/>
        <v>500000</v>
      </c>
      <c r="V141" s="2">
        <f t="shared" si="33"/>
        <v>12014288</v>
      </c>
      <c r="W141" s="2">
        <f t="shared" si="20"/>
        <v>549078</v>
      </c>
      <c r="X141" s="2">
        <f t="shared" si="6"/>
        <v>-49078</v>
      </c>
      <c r="Y141" s="2">
        <f t="shared" si="29"/>
        <v>38849274.684694186</v>
      </c>
      <c r="Z141" s="2" t="str">
        <f t="shared" si="8"/>
        <v>HERE</v>
      </c>
      <c r="AA141" s="2">
        <f>IF(Z141="HERE",Y141,AA140+Graph!$G$1*1000)</f>
        <v>38849274.684694186</v>
      </c>
      <c r="AB141" s="2">
        <f t="shared" si="21"/>
        <v>-49078</v>
      </c>
      <c r="AC141" s="2">
        <f t="shared" si="30"/>
        <v>12014288</v>
      </c>
      <c r="AD141" s="3">
        <f t="shared" si="10"/>
        <v>38849274.684694186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33065676.516224768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65</v>
      </c>
      <c r="C142" s="7"/>
      <c r="D142" s="2" t="e">
        <f t="shared" si="12"/>
        <v>#N/A</v>
      </c>
      <c r="E142" s="2" t="e">
        <f t="shared" si="22"/>
        <v>#N/A</v>
      </c>
      <c r="F142" s="2">
        <v>512864.21353906393</v>
      </c>
      <c r="G142" s="2">
        <f t="shared" si="26"/>
        <v>476582.14285714284</v>
      </c>
      <c r="H142" s="2">
        <f t="shared" si="31"/>
        <v>49258301.840417944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2290970.7142857113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545540.80525137484</v>
      </c>
      <c r="Q142" s="2">
        <f t="shared" si="34"/>
        <v>500000</v>
      </c>
      <c r="R142" s="2">
        <f t="shared" si="32"/>
        <v>51363562.684694141</v>
      </c>
      <c r="S142" s="2">
        <f t="shared" si="17"/>
        <v>476582.14285714179</v>
      </c>
      <c r="T142" s="2">
        <f t="shared" si="18"/>
        <v>23417.857142857276</v>
      </c>
      <c r="U142" s="2">
        <f t="shared" si="19"/>
        <v>500000</v>
      </c>
      <c r="V142" s="2">
        <f t="shared" si="33"/>
        <v>12294006</v>
      </c>
      <c r="W142" s="2">
        <f t="shared" si="20"/>
        <v>279718</v>
      </c>
      <c r="X142" s="2">
        <f t="shared" si="6"/>
        <v>220282</v>
      </c>
      <c r="Y142" s="2">
        <f t="shared" si="29"/>
        <v>39069556.684694186</v>
      </c>
      <c r="Z142" s="2" t="str">
        <f t="shared" si="8"/>
        <v>HERE</v>
      </c>
      <c r="AA142" s="2">
        <f>IF(Z142="HERE",Y142,AA141+Graph!$G$1*1000)</f>
        <v>39069556.684694186</v>
      </c>
      <c r="AB142" s="2">
        <f t="shared" si="21"/>
        <v>220282</v>
      </c>
      <c r="AC142" s="2">
        <f t="shared" si="30"/>
        <v>12294006</v>
      </c>
      <c r="AD142" s="3">
        <f t="shared" si="10"/>
        <v>39069556.684694186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33324080.566224769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66</v>
      </c>
      <c r="C143" s="7"/>
      <c r="D143" s="2" t="e">
        <f t="shared" si="12"/>
        <v>#N/A</v>
      </c>
      <c r="E143" s="2" t="e">
        <f t="shared" si="22"/>
        <v>#N/A</v>
      </c>
      <c r="F143" s="2">
        <v>514465.43544051051</v>
      </c>
      <c r="G143" s="2">
        <f t="shared" si="26"/>
        <v>476582.14285714284</v>
      </c>
      <c r="H143" s="2">
        <f t="shared" si="31"/>
        <v>49734883.983275086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2314388.5714285686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547455.6990044862</v>
      </c>
      <c r="Q143" s="2">
        <f t="shared" si="34"/>
        <v>500000</v>
      </c>
      <c r="R143" s="2">
        <f t="shared" si="32"/>
        <v>51863562.684694141</v>
      </c>
      <c r="S143" s="2">
        <f t="shared" si="17"/>
        <v>476582.14285714179</v>
      </c>
      <c r="T143" s="2">
        <f t="shared" si="18"/>
        <v>23417.857142857276</v>
      </c>
      <c r="U143" s="2">
        <f t="shared" si="19"/>
        <v>500000</v>
      </c>
      <c r="V143" s="2">
        <f t="shared" si="33"/>
        <v>12646486</v>
      </c>
      <c r="W143" s="2">
        <f t="shared" si="20"/>
        <v>352480</v>
      </c>
      <c r="X143" s="2">
        <f t="shared" si="6"/>
        <v>147520</v>
      </c>
      <c r="Y143" s="2">
        <f t="shared" si="29"/>
        <v>39217076.684694186</v>
      </c>
      <c r="Z143" s="2" t="str">
        <f t="shared" si="8"/>
        <v>HERE</v>
      </c>
      <c r="AA143" s="2">
        <f>IF(Z143="HERE",Y143,AA142+Graph!$G$1*1000)</f>
        <v>39217076.684694186</v>
      </c>
      <c r="AB143" s="2">
        <f t="shared" si="21"/>
        <v>147520</v>
      </c>
      <c r="AC143" s="2">
        <f t="shared" si="30"/>
        <v>12646486</v>
      </c>
      <c r="AD143" s="3">
        <f t="shared" si="10"/>
        <v>39217076.684694186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33600615.966224767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67</v>
      </c>
      <c r="C144" s="7"/>
      <c r="D144" s="2" t="e">
        <f t="shared" si="12"/>
        <v>#N/A</v>
      </c>
      <c r="E144" s="2" t="e">
        <f t="shared" si="22"/>
        <v>#N/A</v>
      </c>
      <c r="F144" s="2">
        <v>516066.65734195709</v>
      </c>
      <c r="G144" s="2">
        <f t="shared" si="26"/>
        <v>476582.14285714284</v>
      </c>
      <c r="H144" s="2">
        <f t="shared" si="31"/>
        <v>50211466.126132227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2337806.4285714258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549370.59275759757</v>
      </c>
      <c r="Q144" s="2">
        <f t="shared" si="34"/>
        <v>500000</v>
      </c>
      <c r="R144" s="2">
        <f t="shared" si="32"/>
        <v>52363562.684694141</v>
      </c>
      <c r="S144" s="2">
        <f t="shared" si="17"/>
        <v>476582.14285714179</v>
      </c>
      <c r="T144" s="2">
        <f t="shared" si="18"/>
        <v>23417.857142857276</v>
      </c>
      <c r="U144" s="2">
        <f t="shared" si="19"/>
        <v>500000</v>
      </c>
      <c r="V144" s="2">
        <f t="shared" si="33"/>
        <v>13058298</v>
      </c>
      <c r="W144" s="2">
        <f t="shared" si="20"/>
        <v>411812</v>
      </c>
      <c r="X144" s="2">
        <f t="shared" si="6"/>
        <v>88188</v>
      </c>
      <c r="Y144" s="2">
        <f t="shared" si="29"/>
        <v>39305264.684694186</v>
      </c>
      <c r="Z144" s="2" t="str">
        <f t="shared" si="8"/>
        <v>HERE</v>
      </c>
      <c r="AA144" s="2">
        <f>IF(Z144="HERE",Y144,AA143+Graph!$G$1*1000)</f>
        <v>39305264.684694186</v>
      </c>
      <c r="AB144" s="2">
        <f t="shared" si="21"/>
        <v>88188</v>
      </c>
      <c r="AC144" s="2">
        <f t="shared" si="30"/>
        <v>13058298</v>
      </c>
      <c r="AD144" s="3">
        <f t="shared" si="10"/>
        <v>39305264.684694186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33758927.416224763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68</v>
      </c>
      <c r="C145" s="7"/>
      <c r="D145" s="2" t="e">
        <f t="shared" si="12"/>
        <v>#N/A</v>
      </c>
      <c r="E145" s="2" t="e">
        <f t="shared" si="22"/>
        <v>#N/A</v>
      </c>
      <c r="F145" s="2">
        <v>517667.87924340367</v>
      </c>
      <c r="G145" s="2">
        <f t="shared" si="26"/>
        <v>476582.14285714284</v>
      </c>
      <c r="H145" s="2">
        <f t="shared" si="31"/>
        <v>50688048.268989369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2361224.2857142831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551285.48651070893</v>
      </c>
      <c r="Q145" s="2">
        <f t="shared" si="34"/>
        <v>500000</v>
      </c>
      <c r="R145" s="2">
        <f t="shared" si="32"/>
        <v>52863562.684694141</v>
      </c>
      <c r="S145" s="2">
        <f t="shared" si="17"/>
        <v>476582.14285714179</v>
      </c>
      <c r="T145" s="2">
        <f t="shared" si="18"/>
        <v>23417.857142857276</v>
      </c>
      <c r="U145" s="2">
        <f t="shared" si="19"/>
        <v>500000</v>
      </c>
      <c r="V145" s="2">
        <f t="shared" si="33"/>
        <v>13509108</v>
      </c>
      <c r="W145" s="2">
        <f t="shared" si="20"/>
        <v>450810</v>
      </c>
      <c r="X145" s="2">
        <f t="shared" si="6"/>
        <v>49190</v>
      </c>
      <c r="Y145" s="2">
        <f t="shared" si="29"/>
        <v>39354454.684694186</v>
      </c>
      <c r="Z145" s="2" t="str">
        <f t="shared" si="8"/>
        <v>HERE</v>
      </c>
      <c r="AA145" s="2">
        <f>IF(Z145="HERE",Y145,AA144+Graph!$G$1*1000)</f>
        <v>39354454.684694186</v>
      </c>
      <c r="AB145" s="2">
        <f t="shared" si="21"/>
        <v>49190</v>
      </c>
      <c r="AC145" s="2">
        <f t="shared" si="30"/>
        <v>13509108</v>
      </c>
      <c r="AD145" s="3">
        <f t="shared" si="10"/>
        <v>39354454.684694186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33899945.616224766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69</v>
      </c>
      <c r="C146" s="7"/>
      <c r="D146" s="2" t="e">
        <f t="shared" si="12"/>
        <v>#N/A</v>
      </c>
      <c r="E146" s="2" t="e">
        <f t="shared" si="22"/>
        <v>#N/A</v>
      </c>
      <c r="F146" s="2">
        <v>519269.10114485025</v>
      </c>
      <c r="G146" s="2">
        <f t="shared" si="26"/>
        <v>476582.14285714284</v>
      </c>
      <c r="H146" s="2">
        <f t="shared" si="31"/>
        <v>51164630.411846511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2384642.1428571404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553200.38026382029</v>
      </c>
      <c r="Q146" s="2">
        <f t="shared" si="34"/>
        <v>500000</v>
      </c>
      <c r="R146" s="2">
        <f t="shared" si="32"/>
        <v>53363562.684694141</v>
      </c>
      <c r="S146" s="2">
        <f t="shared" si="17"/>
        <v>476582.14285714179</v>
      </c>
      <c r="T146" s="2">
        <f t="shared" si="18"/>
        <v>23417.857142857276</v>
      </c>
      <c r="U146" s="2">
        <f t="shared" si="19"/>
        <v>500000</v>
      </c>
      <c r="V146" s="2">
        <f t="shared" si="33"/>
        <v>14012224</v>
      </c>
      <c r="W146" s="2">
        <f t="shared" si="20"/>
        <v>503116</v>
      </c>
      <c r="X146" s="2">
        <f t="shared" si="6"/>
        <v>-3116</v>
      </c>
      <c r="Y146" s="2">
        <f t="shared" si="29"/>
        <v>39351338.684694186</v>
      </c>
      <c r="Z146" s="2" t="str">
        <f t="shared" si="8"/>
        <v>HERE</v>
      </c>
      <c r="AA146" s="2">
        <f>IF(Z146="HERE",Y146,AA145+Graph!$G$1*1000)</f>
        <v>39351338.684694186</v>
      </c>
      <c r="AB146" s="2">
        <f t="shared" si="21"/>
        <v>-3116</v>
      </c>
      <c r="AC146" s="2">
        <f t="shared" si="30"/>
        <v>14012224</v>
      </c>
      <c r="AD146" s="3">
        <f t="shared" si="10"/>
        <v>39351338.684694186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34001568.866224766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70</v>
      </c>
      <c r="C147" s="7"/>
      <c r="D147" s="2" t="e">
        <f t="shared" si="12"/>
        <v>#N/A</v>
      </c>
      <c r="E147" s="2" t="e">
        <f t="shared" si="22"/>
        <v>#N/A</v>
      </c>
      <c r="F147" s="2">
        <v>520870.32304628193</v>
      </c>
      <c r="G147" s="2">
        <f t="shared" si="26"/>
        <v>476582.14285714284</v>
      </c>
      <c r="H147" s="2">
        <f t="shared" si="31"/>
        <v>51641212.554703653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2408059.9999999977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555115.27401693165</v>
      </c>
      <c r="Q147" s="2">
        <f t="shared" si="34"/>
        <v>500000</v>
      </c>
      <c r="R147" s="2">
        <f t="shared" si="32"/>
        <v>53863562.684694141</v>
      </c>
      <c r="S147" s="2">
        <f t="shared" si="17"/>
        <v>476582.14285714179</v>
      </c>
      <c r="T147" s="2">
        <f t="shared" si="18"/>
        <v>23417.857142857276</v>
      </c>
      <c r="U147" s="2">
        <f t="shared" si="19"/>
        <v>500000</v>
      </c>
      <c r="V147" s="2">
        <f t="shared" si="33"/>
        <v>14556827</v>
      </c>
      <c r="W147" s="2">
        <f t="shared" si="20"/>
        <v>544603</v>
      </c>
      <c r="X147" s="2">
        <f t="shared" si="6"/>
        <v>-44603</v>
      </c>
      <c r="Y147" s="2">
        <f t="shared" si="29"/>
        <v>39306735.684694186</v>
      </c>
      <c r="Z147" s="2" t="str">
        <f t="shared" si="8"/>
        <v>HERE</v>
      </c>
      <c r="AA147" s="2">
        <f>IF(Z147="HERE",Y147,AA146+Graph!$G$1*1000)</f>
        <v>39306735.684694186</v>
      </c>
      <c r="AB147" s="2">
        <f t="shared" si="21"/>
        <v>-44603</v>
      </c>
      <c r="AC147" s="2">
        <f t="shared" si="30"/>
        <v>14556827</v>
      </c>
      <c r="AD147" s="3">
        <f t="shared" si="10"/>
        <v>39306735.684694186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34045058.066224769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71</v>
      </c>
      <c r="C148" s="7"/>
      <c r="D148" s="2" t="e">
        <f t="shared" si="12"/>
        <v>#N/A</v>
      </c>
      <c r="E148" s="2" t="e">
        <f t="shared" si="22"/>
        <v>#N/A</v>
      </c>
      <c r="F148" s="2">
        <v>522471.54494772851</v>
      </c>
      <c r="G148" s="2">
        <f t="shared" si="26"/>
        <v>476582.14285714284</v>
      </c>
      <c r="H148" s="2">
        <f t="shared" si="31"/>
        <v>52117794.697560795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2431477.8571428549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557030.16777004302</v>
      </c>
      <c r="Q148" s="2">
        <f t="shared" si="34"/>
        <v>500000</v>
      </c>
      <c r="R148" s="2">
        <f t="shared" si="32"/>
        <v>54363562.684694141</v>
      </c>
      <c r="S148" s="2">
        <f t="shared" si="17"/>
        <v>476582.14285714179</v>
      </c>
      <c r="T148" s="2">
        <f t="shared" si="18"/>
        <v>23417.857142857276</v>
      </c>
      <c r="U148" s="2">
        <f t="shared" si="19"/>
        <v>500000</v>
      </c>
      <c r="V148" s="2">
        <f t="shared" si="33"/>
        <v>15062189</v>
      </c>
      <c r="W148" s="2">
        <f t="shared" si="20"/>
        <v>505362</v>
      </c>
      <c r="X148" s="2">
        <f t="shared" si="6"/>
        <v>-5362</v>
      </c>
      <c r="Y148" s="2">
        <f t="shared" si="29"/>
        <v>39301373.684694186</v>
      </c>
      <c r="Z148" s="2" t="str">
        <f t="shared" si="8"/>
        <v>HERE</v>
      </c>
      <c r="AA148" s="2">
        <f>IF(Z148="HERE",Y148,AA147+Graph!$G$1*1000)</f>
        <v>39301373.684694186</v>
      </c>
      <c r="AB148" s="2">
        <f t="shared" si="21"/>
        <v>-5362</v>
      </c>
      <c r="AC148" s="2">
        <f t="shared" si="30"/>
        <v>15062189</v>
      </c>
      <c r="AD148" s="3">
        <f t="shared" si="10"/>
        <v>39301373.684694186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34076883.566224769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72</v>
      </c>
      <c r="C149" s="7"/>
      <c r="D149" s="2" t="e">
        <f t="shared" si="12"/>
        <v>#N/A</v>
      </c>
      <c r="E149" s="2" t="e">
        <f t="shared" si="22"/>
        <v>#N/A</v>
      </c>
      <c r="F149" s="2">
        <v>524072.7668491751</v>
      </c>
      <c r="G149" s="2">
        <f t="shared" si="26"/>
        <v>476582.14285714284</v>
      </c>
      <c r="H149" s="2">
        <f t="shared" si="31"/>
        <v>52594376.840417936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2454895.7142857122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558945.06152315438</v>
      </c>
      <c r="Q149" s="2">
        <f t="shared" si="34"/>
        <v>500000</v>
      </c>
      <c r="R149" s="2">
        <f t="shared" si="32"/>
        <v>54863562.684694141</v>
      </c>
      <c r="S149" s="2">
        <f t="shared" si="17"/>
        <v>476582.14285714179</v>
      </c>
      <c r="T149" s="2">
        <f t="shared" si="18"/>
        <v>23417.857142857276</v>
      </c>
      <c r="U149" s="2">
        <f t="shared" si="19"/>
        <v>500000</v>
      </c>
      <c r="V149" s="2">
        <f t="shared" si="33"/>
        <v>15300151</v>
      </c>
      <c r="W149" s="2">
        <f t="shared" si="20"/>
        <v>237962</v>
      </c>
      <c r="X149" s="2">
        <f t="shared" si="6"/>
        <v>262038</v>
      </c>
      <c r="Y149" s="2">
        <f t="shared" si="29"/>
        <v>39563411.684694186</v>
      </c>
      <c r="Z149" s="2" t="str">
        <f t="shared" si="8"/>
        <v>HERE</v>
      </c>
      <c r="AA149" s="2">
        <f>IF(Z149="HERE",Y149,AA148+Graph!$G$1*1000)</f>
        <v>39563411.684694186</v>
      </c>
      <c r="AB149" s="2">
        <f t="shared" si="21"/>
        <v>262038</v>
      </c>
      <c r="AC149" s="2">
        <f t="shared" si="30"/>
        <v>15300151</v>
      </c>
      <c r="AD149" s="3">
        <f t="shared" si="10"/>
        <v>39563411.684694186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34339671.91622477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73</v>
      </c>
      <c r="C150" s="7"/>
      <c r="D150" s="2" t="e">
        <f t="shared" si="12"/>
        <v>#N/A</v>
      </c>
      <c r="E150" s="2" t="e">
        <f t="shared" si="22"/>
        <v>#N/A</v>
      </c>
      <c r="F150" s="2">
        <v>525673.98875062168</v>
      </c>
      <c r="G150" s="2">
        <f t="shared" si="26"/>
        <v>476582.14285714284</v>
      </c>
      <c r="H150" s="2">
        <f t="shared" si="31"/>
        <v>53070958.983275078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2478313.5714285695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560859.95527626574</v>
      </c>
      <c r="Q150" s="2">
        <f t="shared" si="34"/>
        <v>500000</v>
      </c>
      <c r="R150" s="2">
        <f t="shared" si="32"/>
        <v>55363562.684694141</v>
      </c>
      <c r="S150" s="2">
        <f t="shared" si="17"/>
        <v>476582.14285714179</v>
      </c>
      <c r="T150" s="2">
        <f t="shared" si="18"/>
        <v>23417.857142857276</v>
      </c>
      <c r="U150" s="2">
        <f t="shared" si="19"/>
        <v>500000</v>
      </c>
      <c r="V150" s="2">
        <f t="shared" si="33"/>
        <v>15576107</v>
      </c>
      <c r="W150" s="2">
        <f t="shared" si="20"/>
        <v>275956</v>
      </c>
      <c r="X150" s="2">
        <f t="shared" si="6"/>
        <v>224044</v>
      </c>
      <c r="Y150" s="2">
        <f t="shared" si="29"/>
        <v>39787455.684694186</v>
      </c>
      <c r="Z150" s="2" t="str">
        <f t="shared" si="8"/>
        <v>HERE</v>
      </c>
      <c r="AA150" s="2">
        <f>IF(Z150="HERE",Y150,AA149+Graph!$G$1*1000)</f>
        <v>39787455.684694186</v>
      </c>
      <c r="AB150" s="2">
        <f t="shared" si="21"/>
        <v>224044</v>
      </c>
      <c r="AC150" s="2">
        <f t="shared" si="30"/>
        <v>15576107</v>
      </c>
      <c r="AD150" s="3">
        <f t="shared" si="10"/>
        <v>39787455.684694186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34551840.216224767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74</v>
      </c>
      <c r="C151" s="7"/>
      <c r="D151" s="2" t="e">
        <f t="shared" si="12"/>
        <v>#N/A</v>
      </c>
      <c r="E151" s="2" t="e">
        <f t="shared" si="22"/>
        <v>#N/A</v>
      </c>
      <c r="F151" s="2">
        <v>527275.21065206826</v>
      </c>
      <c r="G151" s="2">
        <f t="shared" si="26"/>
        <v>476582.14285714284</v>
      </c>
      <c r="H151" s="2">
        <f t="shared" si="31"/>
        <v>53547541.12613222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2501731.4285714268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562774.8490293771</v>
      </c>
      <c r="Q151" s="2">
        <f t="shared" si="34"/>
        <v>500000</v>
      </c>
      <c r="R151" s="2">
        <f t="shared" si="32"/>
        <v>55863562.684694141</v>
      </c>
      <c r="S151" s="2">
        <f t="shared" si="17"/>
        <v>476582.14285714179</v>
      </c>
      <c r="T151" s="2">
        <f t="shared" si="18"/>
        <v>23417.857142857276</v>
      </c>
      <c r="U151" s="2">
        <f t="shared" si="19"/>
        <v>500000</v>
      </c>
      <c r="V151" s="2">
        <f t="shared" si="33"/>
        <v>15940972</v>
      </c>
      <c r="W151" s="2">
        <f t="shared" si="20"/>
        <v>364865</v>
      </c>
      <c r="X151" s="2">
        <f t="shared" si="6"/>
        <v>135135</v>
      </c>
      <c r="Y151" s="2">
        <f t="shared" si="29"/>
        <v>39922590.684694186</v>
      </c>
      <c r="Z151" s="2" t="str">
        <f t="shared" si="8"/>
        <v>HERE</v>
      </c>
      <c r="AA151" s="2">
        <f>IF(Z151="HERE",Y151,AA150+Graph!$G$1*1000)</f>
        <v>39922590.684694186</v>
      </c>
      <c r="AB151" s="2">
        <f t="shared" si="21"/>
        <v>135135</v>
      </c>
      <c r="AC151" s="2">
        <f t="shared" si="30"/>
        <v>15940972</v>
      </c>
      <c r="AD151" s="3">
        <f t="shared" si="10"/>
        <v>39922590.684694186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34737477.466224767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75</v>
      </c>
      <c r="C152" s="7"/>
      <c r="D152" s="2" t="e">
        <f t="shared" si="12"/>
        <v>#N/A</v>
      </c>
      <c r="E152" s="2" t="e">
        <f t="shared" si="22"/>
        <v>#N/A</v>
      </c>
      <c r="F152" s="2">
        <v>528876.43255349994</v>
      </c>
      <c r="G152" s="2">
        <f t="shared" si="26"/>
        <v>476582.14285714284</v>
      </c>
      <c r="H152" s="2">
        <f t="shared" si="31"/>
        <v>54024123.268989362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2525149.2857142841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564689.74278248847</v>
      </c>
      <c r="Q152" s="2">
        <f t="shared" si="34"/>
        <v>500000</v>
      </c>
      <c r="R152" s="2">
        <f t="shared" si="32"/>
        <v>56363562.684694141</v>
      </c>
      <c r="S152" s="2">
        <f t="shared" si="17"/>
        <v>476582.14285714179</v>
      </c>
      <c r="T152" s="2">
        <f t="shared" si="18"/>
        <v>23417.857142857276</v>
      </c>
      <c r="U152" s="2">
        <f t="shared" si="19"/>
        <v>500000</v>
      </c>
      <c r="V152" s="2">
        <f t="shared" si="33"/>
        <v>16423082</v>
      </c>
      <c r="W152" s="2">
        <f t="shared" si="20"/>
        <v>482110</v>
      </c>
      <c r="X152" s="2">
        <f t="shared" si="6"/>
        <v>17890</v>
      </c>
      <c r="Y152" s="2">
        <f t="shared" si="29"/>
        <v>39940480.684694186</v>
      </c>
      <c r="Z152" s="2" t="str">
        <f t="shared" si="8"/>
        <v>HERE</v>
      </c>
      <c r="AA152" s="2">
        <f>IF(Z152="HERE",Y152,AA151+Graph!$G$1*1000)</f>
        <v>39940480.684694186</v>
      </c>
      <c r="AB152" s="2">
        <f t="shared" si="21"/>
        <v>17890</v>
      </c>
      <c r="AC152" s="2">
        <f t="shared" si="30"/>
        <v>16423082</v>
      </c>
      <c r="AD152" s="3">
        <f t="shared" si="10"/>
        <v>39940480.684694186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34947087.266224772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76</v>
      </c>
      <c r="C153" s="7"/>
      <c r="D153" s="2" t="e">
        <f t="shared" si="12"/>
        <v>#N/A</v>
      </c>
      <c r="E153" s="2" t="e">
        <f t="shared" si="22"/>
        <v>#N/A</v>
      </c>
      <c r="F153" s="2">
        <v>530477.65445494652</v>
      </c>
      <c r="G153" s="2">
        <f t="shared" si="26"/>
        <v>476582.14285714284</v>
      </c>
      <c r="H153" s="2">
        <f t="shared" si="31"/>
        <v>54500705.411846504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2548567.1428571413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566604.63653559983</v>
      </c>
      <c r="Q153" s="2">
        <f t="shared" si="34"/>
        <v>500000</v>
      </c>
      <c r="R153" s="2">
        <f t="shared" si="32"/>
        <v>56863562.684694141</v>
      </c>
      <c r="S153" s="2">
        <f t="shared" si="17"/>
        <v>476582.14285714179</v>
      </c>
      <c r="T153" s="2">
        <f t="shared" si="18"/>
        <v>23417.857142857276</v>
      </c>
      <c r="U153" s="2">
        <f t="shared" si="19"/>
        <v>500000</v>
      </c>
      <c r="V153" s="2">
        <f t="shared" si="33"/>
        <v>16875536</v>
      </c>
      <c r="W153" s="2">
        <f t="shared" si="20"/>
        <v>452454</v>
      </c>
      <c r="X153" s="2">
        <f t="shared" si="6"/>
        <v>47546</v>
      </c>
      <c r="Y153" s="2">
        <f t="shared" si="29"/>
        <v>39988026.684694186</v>
      </c>
      <c r="Z153" s="2" t="str">
        <f t="shared" si="8"/>
        <v>HERE</v>
      </c>
      <c r="AA153" s="2">
        <f>IF(Z153="HERE",Y153,AA152+Graph!$G$1*1000)</f>
        <v>39988026.684694186</v>
      </c>
      <c r="AB153" s="2">
        <f t="shared" si="21"/>
        <v>47546</v>
      </c>
      <c r="AC153" s="2">
        <f t="shared" si="30"/>
        <v>16875536</v>
      </c>
      <c r="AD153" s="3">
        <f t="shared" si="10"/>
        <v>39988026.684694186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35019700.016224772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77</v>
      </c>
      <c r="C154" s="7"/>
      <c r="D154" s="2" t="e">
        <f t="shared" si="12"/>
        <v>#N/A</v>
      </c>
      <c r="E154" s="2" t="e">
        <f t="shared" si="22"/>
        <v>#N/A</v>
      </c>
      <c r="F154" s="2">
        <v>532078.8763563931</v>
      </c>
      <c r="G154" s="2">
        <f t="shared" si="26"/>
        <v>476582.14285714284</v>
      </c>
      <c r="H154" s="2">
        <f t="shared" si="31"/>
        <v>54977287.554703645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2571984.9999999986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568519.53028871119</v>
      </c>
      <c r="Q154" s="2">
        <f t="shared" si="34"/>
        <v>500000</v>
      </c>
      <c r="R154" s="2">
        <f t="shared" si="32"/>
        <v>57363562.684694141</v>
      </c>
      <c r="S154" s="2">
        <f t="shared" si="17"/>
        <v>476582.14285714179</v>
      </c>
      <c r="T154" s="2">
        <f t="shared" si="18"/>
        <v>23417.857142857276</v>
      </c>
      <c r="U154" s="2">
        <f t="shared" si="19"/>
        <v>500000</v>
      </c>
      <c r="V154" s="2">
        <f t="shared" si="33"/>
        <v>17247442</v>
      </c>
      <c r="W154" s="2">
        <f t="shared" si="20"/>
        <v>371906</v>
      </c>
      <c r="X154" s="2">
        <f t="shared" si="6"/>
        <v>128094</v>
      </c>
      <c r="Y154" s="2">
        <f t="shared" si="29"/>
        <v>40116120.684694186</v>
      </c>
      <c r="Z154" s="2" t="str">
        <f t="shared" si="8"/>
        <v>HERE</v>
      </c>
      <c r="AA154" s="2">
        <f>IF(Z154="HERE",Y154,AA153+Graph!$G$1*1000)</f>
        <v>40116120.684694186</v>
      </c>
      <c r="AB154" s="2">
        <f t="shared" si="21"/>
        <v>128094</v>
      </c>
      <c r="AC154" s="2">
        <f t="shared" si="30"/>
        <v>17247442</v>
      </c>
      <c r="AD154" s="3">
        <f t="shared" si="10"/>
        <v>40116120.684694186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7"/>
        <v>35055107.41622477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78</v>
      </c>
      <c r="C155" s="7"/>
      <c r="D155" s="2" t="e">
        <f t="shared" si="12"/>
        <v>#N/A</v>
      </c>
      <c r="E155" s="2" t="e">
        <f t="shared" si="22"/>
        <v>#N/A</v>
      </c>
      <c r="F155" s="2">
        <v>533680.09825783968</v>
      </c>
      <c r="G155" s="2">
        <f t="shared" si="26"/>
        <v>476582.14285714284</v>
      </c>
      <c r="H155" s="2">
        <f t="shared" si="31"/>
        <v>55453869.697560787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2595402.8571428559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570434.42404182255</v>
      </c>
      <c r="Q155" s="2">
        <f t="shared" si="34"/>
        <v>500000</v>
      </c>
      <c r="R155" s="2">
        <f t="shared" si="32"/>
        <v>57863562.684694141</v>
      </c>
      <c r="S155" s="2">
        <f t="shared" si="17"/>
        <v>476582.14285714179</v>
      </c>
      <c r="T155" s="2">
        <f t="shared" si="18"/>
        <v>23417.857142857276</v>
      </c>
      <c r="U155" s="2">
        <f t="shared" si="19"/>
        <v>500000</v>
      </c>
      <c r="V155" s="2">
        <f t="shared" si="33"/>
        <v>17582121</v>
      </c>
      <c r="W155" s="2">
        <f t="shared" si="20"/>
        <v>334679</v>
      </c>
      <c r="X155" s="2">
        <f t="shared" si="6"/>
        <v>165321</v>
      </c>
      <c r="Y155" s="2">
        <f t="shared" si="29"/>
        <v>40281441.684694186</v>
      </c>
      <c r="Z155" s="2" t="str">
        <f t="shared" si="8"/>
        <v>HERE</v>
      </c>
      <c r="AA155" s="2">
        <f>IF(Z155="HERE",Y155,AA154+Graph!$G$1*1000)</f>
        <v>40281441.684694186</v>
      </c>
      <c r="AB155" s="2">
        <f t="shared" si="21"/>
        <v>165321</v>
      </c>
      <c r="AC155" s="2">
        <f t="shared" si="30"/>
        <v>17582121</v>
      </c>
      <c r="AD155" s="3">
        <f t="shared" si="10"/>
        <v>40281441.684694186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7"/>
        <v>34996476.766224772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79</v>
      </c>
      <c r="C156" s="7"/>
      <c r="D156" s="2" t="e">
        <f t="shared" si="12"/>
        <v>#N/A</v>
      </c>
      <c r="E156" s="2" t="e">
        <f t="shared" si="22"/>
        <v>#N/A</v>
      </c>
      <c r="F156" s="2">
        <v>535281.32015928626</v>
      </c>
      <c r="G156" s="2">
        <f t="shared" si="26"/>
        <v>476582.14285714284</v>
      </c>
      <c r="H156" s="2">
        <f t="shared" si="31"/>
        <v>55930451.840417929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2618820.7142857132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572349.31779493392</v>
      </c>
      <c r="Q156" s="2">
        <f t="shared" si="34"/>
        <v>500000</v>
      </c>
      <c r="R156" s="2">
        <f t="shared" si="32"/>
        <v>58363562.684694141</v>
      </c>
      <c r="S156" s="2">
        <f t="shared" si="17"/>
        <v>476582.14285714179</v>
      </c>
      <c r="T156" s="2">
        <f t="shared" si="18"/>
        <v>23417.857142857276</v>
      </c>
      <c r="U156" s="2">
        <f t="shared" si="19"/>
        <v>500000</v>
      </c>
      <c r="V156" s="2">
        <f t="shared" si="33"/>
        <v>17723840</v>
      </c>
      <c r="W156" s="2">
        <f t="shared" si="20"/>
        <v>141719</v>
      </c>
      <c r="X156" s="2">
        <f t="shared" si="6"/>
        <v>358281</v>
      </c>
      <c r="Y156" s="2">
        <f t="shared" si="29"/>
        <v>40639722.684694186</v>
      </c>
      <c r="Z156" s="2" t="str">
        <f t="shared" si="8"/>
        <v>HERE</v>
      </c>
      <c r="AA156" s="2">
        <f>IF(Z156="HERE",Y156,AA155+Graph!$G$1*1000)</f>
        <v>40639722.684694186</v>
      </c>
      <c r="AB156" s="2">
        <f t="shared" si="21"/>
        <v>358281</v>
      </c>
      <c r="AC156" s="2">
        <f t="shared" si="30"/>
        <v>17723840</v>
      </c>
      <c r="AD156" s="3">
        <f t="shared" si="10"/>
        <v>40639722.684694186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7"/>
        <v>35175294.466224767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80</v>
      </c>
      <c r="C157" s="7"/>
      <c r="D157" s="2" t="e">
        <f t="shared" si="12"/>
        <v>#N/A</v>
      </c>
      <c r="E157" s="2" t="e">
        <f t="shared" si="22"/>
        <v>#N/A</v>
      </c>
      <c r="F157" s="2">
        <v>536882.54206071794</v>
      </c>
      <c r="G157" s="2">
        <f t="shared" si="26"/>
        <v>476582.14285714284</v>
      </c>
      <c r="H157" s="2">
        <f t="shared" si="31"/>
        <v>56407033.983275071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2642238.5714285704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574264.21154804528</v>
      </c>
      <c r="Q157" s="2">
        <f t="shared" si="34"/>
        <v>500000</v>
      </c>
      <c r="R157" s="2">
        <f t="shared" si="32"/>
        <v>58863562.684694141</v>
      </c>
      <c r="S157" s="2">
        <f t="shared" si="17"/>
        <v>476582.14285714179</v>
      </c>
      <c r="T157" s="2">
        <f t="shared" si="18"/>
        <v>23417.857142857276</v>
      </c>
      <c r="U157" s="2">
        <f t="shared" si="19"/>
        <v>500000</v>
      </c>
      <c r="V157" s="2">
        <f t="shared" si="33"/>
        <v>17916181</v>
      </c>
      <c r="W157" s="2">
        <f t="shared" si="20"/>
        <v>192341</v>
      </c>
      <c r="X157" s="2">
        <f t="shared" si="6"/>
        <v>307659</v>
      </c>
      <c r="Y157" s="2">
        <f t="shared" si="29"/>
        <v>40947381.684694186</v>
      </c>
      <c r="Z157" s="2" t="str">
        <f t="shared" si="8"/>
        <v>HERE</v>
      </c>
      <c r="AA157" s="2">
        <f>IF(Z157="HERE",Y157,AA156+Graph!$G$1*1000)</f>
        <v>40947381.684694186</v>
      </c>
      <c r="AB157" s="2">
        <f t="shared" si="21"/>
        <v>307659</v>
      </c>
      <c r="AC157" s="2">
        <f t="shared" si="30"/>
        <v>17916181</v>
      </c>
      <c r="AD157" s="3">
        <f t="shared" si="10"/>
        <v>40947381.684694186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7"/>
        <v>35327498.66622477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81</v>
      </c>
      <c r="C158" s="7"/>
      <c r="D158" s="2" t="e">
        <f t="shared" si="12"/>
        <v>#N/A</v>
      </c>
      <c r="E158" s="2" t="e">
        <f t="shared" si="22"/>
        <v>#N/A</v>
      </c>
      <c r="F158" s="2">
        <v>538483.76396216452</v>
      </c>
      <c r="G158" s="2">
        <f t="shared" si="26"/>
        <v>476582.14285714284</v>
      </c>
      <c r="H158" s="2">
        <f t="shared" si="31"/>
        <v>56883616.126132213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2665656.4285714277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576179.10530115664</v>
      </c>
      <c r="Q158" s="2">
        <f t="shared" si="34"/>
        <v>500000</v>
      </c>
      <c r="R158" s="2">
        <f t="shared" si="32"/>
        <v>59363562.684694141</v>
      </c>
      <c r="S158" s="2">
        <f t="shared" si="17"/>
        <v>476582.14285714179</v>
      </c>
      <c r="T158" s="2">
        <f t="shared" si="18"/>
        <v>23417.857142857276</v>
      </c>
      <c r="U158" s="2">
        <f t="shared" si="19"/>
        <v>500000</v>
      </c>
      <c r="V158" s="2">
        <f t="shared" si="33"/>
        <v>18242873</v>
      </c>
      <c r="W158" s="2">
        <f t="shared" si="20"/>
        <v>326692</v>
      </c>
      <c r="X158" s="2">
        <f t="shared" si="6"/>
        <v>173308</v>
      </c>
      <c r="Y158" s="2">
        <f t="shared" si="29"/>
        <v>41120689.684694186</v>
      </c>
      <c r="Z158" s="2" t="str">
        <f t="shared" si="8"/>
        <v>HERE</v>
      </c>
      <c r="AA158" s="2">
        <f>IF(Z158="HERE",Y158,AA157+Graph!$G$1*1000)</f>
        <v>41120689.684694186</v>
      </c>
      <c r="AB158" s="2">
        <f t="shared" si="21"/>
        <v>173308</v>
      </c>
      <c r="AC158" s="2">
        <f t="shared" si="30"/>
        <v>18242873</v>
      </c>
      <c r="AD158" s="3">
        <f t="shared" si="10"/>
        <v>41120689.684694186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7"/>
        <v>35458956.066224769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82</v>
      </c>
      <c r="C159" s="7"/>
      <c r="D159" s="2" t="e">
        <f t="shared" si="12"/>
        <v>#N/A</v>
      </c>
      <c r="E159" s="2" t="e">
        <f t="shared" si="22"/>
        <v>#N/A</v>
      </c>
      <c r="F159" s="2">
        <v>540084.9858636111</v>
      </c>
      <c r="G159" s="2">
        <f t="shared" si="26"/>
        <v>476582.14285714284</v>
      </c>
      <c r="H159" s="2">
        <f t="shared" si="31"/>
        <v>57360198.268989354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2689074.285714285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578093.999054268</v>
      </c>
      <c r="Q159" s="2">
        <f t="shared" si="34"/>
        <v>500000</v>
      </c>
      <c r="R159" s="2">
        <f t="shared" si="32"/>
        <v>59863562.684694141</v>
      </c>
      <c r="S159" s="2">
        <f t="shared" si="17"/>
        <v>476582.14285714179</v>
      </c>
      <c r="T159" s="2">
        <f t="shared" si="18"/>
        <v>23417.857142857276</v>
      </c>
      <c r="U159" s="2">
        <f t="shared" si="19"/>
        <v>500000</v>
      </c>
      <c r="V159" s="2">
        <f t="shared" si="33"/>
        <v>18691835</v>
      </c>
      <c r="W159" s="2">
        <f t="shared" si="20"/>
        <v>448962</v>
      </c>
      <c r="X159" s="2">
        <f t="shared" si="6"/>
        <v>51038</v>
      </c>
      <c r="Y159" s="2">
        <f t="shared" ref="Y159:Y222" si="35">IF(COUNT($C160)=0,IF(COUNT($C159)=1,C159,SUM(Y158+X159)),C159)</f>
        <v>41171727.684694186</v>
      </c>
      <c r="Z159" s="2" t="str">
        <f t="shared" si="8"/>
        <v>HERE</v>
      </c>
      <c r="AA159" s="2">
        <f>IF(Z159="HERE",Y159,AA158+Graph!$G$1*1000)</f>
        <v>41171727.684694186</v>
      </c>
      <c r="AB159" s="2">
        <f t="shared" si="21"/>
        <v>51038</v>
      </c>
      <c r="AC159" s="2">
        <f t="shared" ref="AC159:AC222" si="36">IF(Z160="HERE",V159,AC158)</f>
        <v>18691835</v>
      </c>
      <c r="AD159" s="3">
        <f t="shared" si="10"/>
        <v>41171727.684694186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7"/>
        <v>35510292.466224767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83</v>
      </c>
      <c r="C160" s="7"/>
      <c r="D160" s="2" t="e">
        <f t="shared" si="12"/>
        <v>#N/A</v>
      </c>
      <c r="E160" s="2" t="e">
        <f t="shared" si="22"/>
        <v>#N/A</v>
      </c>
      <c r="F160" s="2">
        <v>541686.20776505768</v>
      </c>
      <c r="G160" s="2">
        <f t="shared" si="26"/>
        <v>476582.14285714284</v>
      </c>
      <c r="H160" s="2">
        <f t="shared" ref="H160:H223" si="37">IF(COUNT($C161)=0,IF(COUNT($C160)=1,C160,SUM(H159+G160)),C160)</f>
        <v>57836780.411846496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2712492.1428571423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580008.89280737936</v>
      </c>
      <c r="Q160" s="2">
        <f t="shared" si="34"/>
        <v>500000</v>
      </c>
      <c r="R160" s="2">
        <f t="shared" ref="R160:R223" si="38">IF(COUNT($C161)=0,IF(COUNT($C160)=1,M160,SUM(R159+Q160)),M160)</f>
        <v>60363562.684694141</v>
      </c>
      <c r="S160" s="2">
        <f t="shared" si="17"/>
        <v>476582.14285714179</v>
      </c>
      <c r="T160" s="2">
        <f t="shared" si="18"/>
        <v>23417.857142857276</v>
      </c>
      <c r="U160" s="2">
        <f t="shared" si="19"/>
        <v>500000</v>
      </c>
      <c r="V160" s="2">
        <f t="shared" si="33"/>
        <v>19177555</v>
      </c>
      <c r="W160" s="2">
        <f t="shared" si="20"/>
        <v>485720</v>
      </c>
      <c r="X160" s="2">
        <f t="shared" si="6"/>
        <v>14280</v>
      </c>
      <c r="Y160" s="2">
        <f t="shared" si="35"/>
        <v>41186007.684694186</v>
      </c>
      <c r="Z160" s="2" t="str">
        <f t="shared" si="8"/>
        <v>HERE</v>
      </c>
      <c r="AA160" s="2">
        <f>IF(Z160="HERE",Y160,AA159+Graph!$G$1*1000)</f>
        <v>41186007.684694186</v>
      </c>
      <c r="AB160" s="2">
        <f t="shared" si="21"/>
        <v>14280</v>
      </c>
      <c r="AC160" s="2">
        <f t="shared" si="36"/>
        <v>19177555</v>
      </c>
      <c r="AD160" s="3">
        <f t="shared" si="10"/>
        <v>41186007.684694186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7"/>
        <v>35551816.466224767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84</v>
      </c>
      <c r="C161" s="7"/>
      <c r="D161" s="2" t="e">
        <f t="shared" si="12"/>
        <v>#N/A</v>
      </c>
      <c r="E161" s="2" t="e">
        <f t="shared" si="22"/>
        <v>#N/A</v>
      </c>
      <c r="F161" s="2">
        <v>543287.42966650426</v>
      </c>
      <c r="G161" s="2">
        <f t="shared" si="26"/>
        <v>476582.14285714284</v>
      </c>
      <c r="H161" s="2">
        <f t="shared" si="37"/>
        <v>58313362.554703638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2735909.9999999995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581923.78656049073</v>
      </c>
      <c r="Q161" s="2">
        <f t="shared" si="34"/>
        <v>500000</v>
      </c>
      <c r="R161" s="2">
        <f t="shared" si="38"/>
        <v>60863562.684694141</v>
      </c>
      <c r="S161" s="2">
        <f t="shared" si="17"/>
        <v>476582.14285714179</v>
      </c>
      <c r="T161" s="2">
        <f t="shared" si="18"/>
        <v>23417.857142857276</v>
      </c>
      <c r="U161" s="2">
        <f t="shared" si="19"/>
        <v>500000</v>
      </c>
      <c r="V161" s="2">
        <f t="shared" si="33"/>
        <v>19682048</v>
      </c>
      <c r="W161" s="2">
        <f t="shared" si="20"/>
        <v>504493</v>
      </c>
      <c r="X161" s="2">
        <f t="shared" si="6"/>
        <v>-4493</v>
      </c>
      <c r="Y161" s="2">
        <f t="shared" si="35"/>
        <v>41181514.684694186</v>
      </c>
      <c r="Z161" s="2" t="str">
        <f t="shared" si="8"/>
        <v>HERE</v>
      </c>
      <c r="AA161" s="2">
        <f>IF(Z161="HERE",Y161,AA160+Graph!$G$1*1000)</f>
        <v>41181514.684694186</v>
      </c>
      <c r="AB161" s="2">
        <f t="shared" si="21"/>
        <v>-4493</v>
      </c>
      <c r="AC161" s="2">
        <f t="shared" si="36"/>
        <v>19682048</v>
      </c>
      <c r="AD161" s="3">
        <f t="shared" si="10"/>
        <v>41181514.684694186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7"/>
        <v>35581777.91622477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85</v>
      </c>
      <c r="C162" s="7"/>
      <c r="D162" s="2" t="e">
        <f t="shared" si="12"/>
        <v>#N/A</v>
      </c>
      <c r="E162" s="2" t="e">
        <f t="shared" si="22"/>
        <v>#N/A</v>
      </c>
      <c r="F162" s="2">
        <v>544888.65156793594</v>
      </c>
      <c r="G162" s="2">
        <f t="shared" si="26"/>
        <v>476582.14285714284</v>
      </c>
      <c r="H162" s="2">
        <f t="shared" si="37"/>
        <v>58789944.69756078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2759327.8571428568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583838.68031360209</v>
      </c>
      <c r="Q162" s="2">
        <f t="shared" si="34"/>
        <v>500000</v>
      </c>
      <c r="R162" s="2">
        <f t="shared" si="38"/>
        <v>61363562.684694141</v>
      </c>
      <c r="S162" s="2">
        <f t="shared" si="17"/>
        <v>476582.14285714179</v>
      </c>
      <c r="T162" s="2">
        <f t="shared" si="18"/>
        <v>23417.857142857276</v>
      </c>
      <c r="U162" s="2">
        <f t="shared" si="19"/>
        <v>500000</v>
      </c>
      <c r="V162" s="2">
        <f t="shared" si="33"/>
        <v>20092434.011846691</v>
      </c>
      <c r="W162" s="2">
        <f t="shared" si="20"/>
        <v>410386.01184669137</v>
      </c>
      <c r="X162" s="2">
        <f t="shared" si="6"/>
        <v>89613.98815330863</v>
      </c>
      <c r="Y162" s="2">
        <f t="shared" si="35"/>
        <v>41271128.672847494</v>
      </c>
      <c r="Z162" s="2" t="str">
        <f t="shared" si="8"/>
        <v>HERE</v>
      </c>
      <c r="AA162" s="2">
        <f>IF(Z162="HERE",Y162,AA161+Graph!$G$1*1000)</f>
        <v>41271128.672847494</v>
      </c>
      <c r="AB162" s="2">
        <f t="shared" si="21"/>
        <v>89613.98815330863</v>
      </c>
      <c r="AC162" s="2">
        <f t="shared" si="36"/>
        <v>20092434.011846691</v>
      </c>
      <c r="AD162" s="3">
        <f t="shared" si="10"/>
        <v>41271128.672847494</v>
      </c>
      <c r="AE162" s="2">
        <f>IF(AE160&gt;=52800000,52800000,IF(AB141=Graph!G$1*1000,AE161+Graph!G$1*1000,AC162))</f>
        <v>20092434.011846691</v>
      </c>
      <c r="AF162" s="3">
        <f t="shared" si="11"/>
        <v>20092434.011846691</v>
      </c>
      <c r="AG162" s="3">
        <f t="shared" si="27"/>
        <v>35565061.616224766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86</v>
      </c>
      <c r="C163" s="7"/>
      <c r="D163" s="2" t="e">
        <f t="shared" si="12"/>
        <v>#N/A</v>
      </c>
      <c r="E163" s="2" t="e">
        <f t="shared" si="22"/>
        <v>#N/A</v>
      </c>
      <c r="F163" s="2">
        <v>546489.87346938252</v>
      </c>
      <c r="G163" s="2">
        <f t="shared" si="26"/>
        <v>476582.14285714284</v>
      </c>
      <c r="H163" s="2">
        <f t="shared" si="37"/>
        <v>59266526.840417922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2782745.7142857141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585753.57406671345</v>
      </c>
      <c r="Q163" s="2">
        <f t="shared" si="34"/>
        <v>500000</v>
      </c>
      <c r="R163" s="2">
        <f t="shared" si="38"/>
        <v>61863562.684694141</v>
      </c>
      <c r="S163" s="2">
        <f t="shared" si="17"/>
        <v>476582.14285714179</v>
      </c>
      <c r="T163" s="2">
        <f t="shared" si="18"/>
        <v>23417.857142857276</v>
      </c>
      <c r="U163" s="2">
        <f t="shared" si="19"/>
        <v>500000</v>
      </c>
      <c r="V163" s="2">
        <f t="shared" si="33"/>
        <v>20504421.245594814</v>
      </c>
      <c r="W163" s="2">
        <f t="shared" si="20"/>
        <v>411987.23374812305</v>
      </c>
      <c r="X163" s="2">
        <f t="shared" si="6"/>
        <v>88012.76625187695</v>
      </c>
      <c r="Y163" s="2">
        <f t="shared" si="35"/>
        <v>41359141.439099371</v>
      </c>
      <c r="Z163" s="2" t="str">
        <f t="shared" si="8"/>
        <v>HERE</v>
      </c>
      <c r="AA163" s="2">
        <f>IF(Z163="HERE",Y163,AA162+Graph!$G$1*1000)</f>
        <v>41359141.439099371</v>
      </c>
      <c r="AB163" s="2">
        <f t="shared" si="21"/>
        <v>88012.76625187695</v>
      </c>
      <c r="AC163" s="2">
        <f t="shared" si="36"/>
        <v>20504421.245594814</v>
      </c>
      <c r="AD163" s="3">
        <f t="shared" si="10"/>
        <v>41359141.439099371</v>
      </c>
      <c r="AE163" s="2">
        <f>IF(AE161&gt;=52800000,52800000,IF(AB142=Graph!G$1*1000,AE162+Graph!G$1*1000,AC163))</f>
        <v>20504421.245594814</v>
      </c>
      <c r="AF163" s="3">
        <f t="shared" si="11"/>
        <v>20504421.245594814</v>
      </c>
      <c r="AG163" s="3">
        <f t="shared" si="27"/>
        <v>35777301.316224769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87</v>
      </c>
      <c r="C164" s="7"/>
      <c r="D164" s="2" t="e">
        <f t="shared" si="12"/>
        <v>#N/A</v>
      </c>
      <c r="E164" s="2" t="e">
        <f t="shared" si="22"/>
        <v>#N/A</v>
      </c>
      <c r="F164" s="2">
        <v>548091.09537082911</v>
      </c>
      <c r="G164" s="2">
        <f t="shared" si="26"/>
        <v>476582.14285714284</v>
      </c>
      <c r="H164" s="2">
        <f t="shared" si="37"/>
        <v>59743108.983275063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2806163.5714285714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587668.46781980991</v>
      </c>
      <c r="Q164" s="2">
        <f t="shared" si="34"/>
        <v>500000</v>
      </c>
      <c r="R164" s="2">
        <f t="shared" si="38"/>
        <v>62363562.684694141</v>
      </c>
      <c r="S164" s="2">
        <f t="shared" si="17"/>
        <v>476582.14285714179</v>
      </c>
      <c r="T164" s="2">
        <f t="shared" si="18"/>
        <v>23417.857142857276</v>
      </c>
      <c r="U164" s="2">
        <f t="shared" si="19"/>
        <v>500000</v>
      </c>
      <c r="V164" s="2">
        <f t="shared" si="33"/>
        <v>20918009.701244384</v>
      </c>
      <c r="W164" s="2">
        <f t="shared" si="20"/>
        <v>413588.45564956963</v>
      </c>
      <c r="X164" s="2">
        <f t="shared" si="6"/>
        <v>86411.544350430369</v>
      </c>
      <c r="Y164" s="2">
        <f t="shared" si="35"/>
        <v>41445552.983449802</v>
      </c>
      <c r="Z164" s="2" t="str">
        <f t="shared" si="8"/>
        <v>HERE</v>
      </c>
      <c r="AA164" s="2">
        <f>IF(Z164="HERE",Y164,AA163+Graph!$G$1*1000)</f>
        <v>41445552.983449802</v>
      </c>
      <c r="AB164" s="2">
        <f t="shared" si="21"/>
        <v>86411.544350430369</v>
      </c>
      <c r="AC164" s="2">
        <f t="shared" si="36"/>
        <v>20918009.701244384</v>
      </c>
      <c r="AD164" s="3">
        <f t="shared" si="10"/>
        <v>41445552.983449802</v>
      </c>
      <c r="AE164" s="2">
        <f>IF(AE162&gt;=52800000,52800000,IF(AB143=Graph!G$1*1000,AE163+Graph!G$1*1000,AC164))</f>
        <v>20918009.701244384</v>
      </c>
      <c r="AF164" s="3">
        <f t="shared" si="11"/>
        <v>20918009.701244384</v>
      </c>
      <c r="AG164" s="3">
        <f t="shared" si="27"/>
        <v>35927693.316224769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88</v>
      </c>
      <c r="C165" s="7"/>
      <c r="D165" s="2" t="e">
        <f t="shared" si="12"/>
        <v>#N/A</v>
      </c>
      <c r="E165" s="2" t="e">
        <f t="shared" si="22"/>
        <v>#N/A</v>
      </c>
      <c r="F165" s="2">
        <v>549692.31727227569</v>
      </c>
      <c r="G165" s="2">
        <f t="shared" si="26"/>
        <v>476582.14285714284</v>
      </c>
      <c r="H165" s="2">
        <f t="shared" si="37"/>
        <v>60219691.126132205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2829581.4285714286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589583.36157292128</v>
      </c>
      <c r="Q165" s="2">
        <f t="shared" si="34"/>
        <v>500000</v>
      </c>
      <c r="R165" s="2">
        <f t="shared" si="38"/>
        <v>62863562.684694141</v>
      </c>
      <c r="S165" s="2">
        <f t="shared" si="17"/>
        <v>476582.14285714179</v>
      </c>
      <c r="T165" s="2">
        <f t="shared" si="18"/>
        <v>23417.857142857276</v>
      </c>
      <c r="U165" s="2">
        <f t="shared" si="19"/>
        <v>500000</v>
      </c>
      <c r="V165" s="2">
        <f t="shared" si="33"/>
        <v>21333199.3787954</v>
      </c>
      <c r="W165" s="2">
        <f t="shared" si="20"/>
        <v>415189.67755101621</v>
      </c>
      <c r="X165" s="2">
        <f t="shared" si="6"/>
        <v>84810.322448983788</v>
      </c>
      <c r="Y165" s="2">
        <f t="shared" si="35"/>
        <v>41530363.305898786</v>
      </c>
      <c r="Z165" s="2" t="str">
        <f t="shared" si="8"/>
        <v>HERE</v>
      </c>
      <c r="AA165" s="2">
        <f>IF(Z165="HERE",Y165,AA164+Graph!$G$1*1000)</f>
        <v>41530363.305898786</v>
      </c>
      <c r="AB165" s="2">
        <f t="shared" si="21"/>
        <v>84810.322448983788</v>
      </c>
      <c r="AC165" s="2">
        <f t="shared" si="36"/>
        <v>21333199.3787954</v>
      </c>
      <c r="AD165" s="3">
        <f t="shared" si="10"/>
        <v>41530363.305898786</v>
      </c>
      <c r="AE165" s="2">
        <f>IF(AE163&gt;=52800000,52800000,IF(AB144=Graph!G$1*1000,AE164+Graph!G$1*1000,AC165))</f>
        <v>21333199.3787954</v>
      </c>
      <c r="AF165" s="3">
        <f t="shared" si="11"/>
        <v>21333199.3787954</v>
      </c>
      <c r="AG165" s="3">
        <f t="shared" si="27"/>
        <v>36027653.116224766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89</v>
      </c>
      <c r="C166" s="7"/>
      <c r="D166" s="2" t="e">
        <f t="shared" si="12"/>
        <v>#N/A</v>
      </c>
      <c r="E166" s="2" t="e">
        <f t="shared" si="22"/>
        <v>#N/A</v>
      </c>
      <c r="F166" s="2">
        <v>551293.53917372227</v>
      </c>
      <c r="G166" s="2">
        <f t="shared" si="26"/>
        <v>476582.14285714284</v>
      </c>
      <c r="H166" s="2">
        <f t="shared" si="37"/>
        <v>60696273.268989347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2852999.2857142859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591498.25532603264</v>
      </c>
      <c r="Q166" s="2">
        <f t="shared" ref="Q166:Q229" si="39">IF(P166&gt;500000,500000,P166)</f>
        <v>500000</v>
      </c>
      <c r="R166" s="2">
        <f t="shared" si="38"/>
        <v>63363562.684694141</v>
      </c>
      <c r="S166" s="2">
        <f t="shared" si="17"/>
        <v>476582.14285714179</v>
      </c>
      <c r="T166" s="2">
        <f t="shared" si="18"/>
        <v>23417.857142857276</v>
      </c>
      <c r="U166" s="2">
        <f t="shared" si="19"/>
        <v>500000</v>
      </c>
      <c r="V166" s="2">
        <f t="shared" si="33"/>
        <v>21749990.278247863</v>
      </c>
      <c r="W166" s="2">
        <f t="shared" si="20"/>
        <v>416790.89945246279</v>
      </c>
      <c r="X166" s="2">
        <f t="shared" si="6"/>
        <v>83209.100547537208</v>
      </c>
      <c r="Y166" s="2">
        <f t="shared" si="35"/>
        <v>41613572.406446323</v>
      </c>
      <c r="Z166" s="2" t="str">
        <f t="shared" si="8"/>
        <v>HERE</v>
      </c>
      <c r="AA166" s="2">
        <f>IF(Z166="HERE",Y166,AA165+Graph!$G$1*1000)</f>
        <v>41613572.406446323</v>
      </c>
      <c r="AB166" s="2">
        <f t="shared" si="21"/>
        <v>83209.100547537208</v>
      </c>
      <c r="AC166" s="2">
        <f t="shared" si="36"/>
        <v>21749990.278247863</v>
      </c>
      <c r="AD166" s="3">
        <f t="shared" si="10"/>
        <v>41613572.406446323</v>
      </c>
      <c r="AE166" s="2">
        <f>IF(AE164&gt;=52800000,52800000,IF(AB145=Graph!G$1*1000,AE165+Graph!G$1*1000,AC166))</f>
        <v>21749990.278247863</v>
      </c>
      <c r="AF166" s="3">
        <f t="shared" si="11"/>
        <v>21749990.278247863</v>
      </c>
      <c r="AG166" s="3">
        <f t="shared" si="27"/>
        <v>36094464.616224766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90</v>
      </c>
      <c r="C167" s="7"/>
      <c r="D167" s="2" t="e">
        <f t="shared" si="12"/>
        <v>#N/A</v>
      </c>
      <c r="E167" s="2" t="e">
        <f t="shared" si="22"/>
        <v>#N/A</v>
      </c>
      <c r="F167" s="2">
        <v>552894.76107515395</v>
      </c>
      <c r="G167" s="2">
        <f t="shared" si="26"/>
        <v>476582.14285714284</v>
      </c>
      <c r="H167" s="2">
        <f t="shared" si="37"/>
        <v>61172855.411846489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2876417.1428571432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593413.149079144</v>
      </c>
      <c r="Q167" s="2">
        <f t="shared" si="39"/>
        <v>500000</v>
      </c>
      <c r="R167" s="2">
        <f t="shared" si="38"/>
        <v>63863562.684694141</v>
      </c>
      <c r="S167" s="2">
        <f t="shared" si="17"/>
        <v>476582.14285714179</v>
      </c>
      <c r="T167" s="2">
        <f t="shared" si="18"/>
        <v>23417.857142857276</v>
      </c>
      <c r="U167" s="2">
        <f t="shared" si="19"/>
        <v>500000</v>
      </c>
      <c r="V167" s="2">
        <f t="shared" si="33"/>
        <v>22168382.399601772</v>
      </c>
      <c r="W167" s="2">
        <f t="shared" si="20"/>
        <v>418392.12135390937</v>
      </c>
      <c r="X167" s="2">
        <f t="shared" si="6"/>
        <v>81607.878646090627</v>
      </c>
      <c r="Y167" s="2">
        <f t="shared" si="35"/>
        <v>41695180.285092413</v>
      </c>
      <c r="Z167" s="2" t="str">
        <f t="shared" si="8"/>
        <v>HERE</v>
      </c>
      <c r="AA167" s="2">
        <f>IF(Z167="HERE",Y167,AA166+Graph!$G$1*1000)</f>
        <v>41695180.285092413</v>
      </c>
      <c r="AB167" s="2">
        <f t="shared" si="21"/>
        <v>81607.878646090627</v>
      </c>
      <c r="AC167" s="2">
        <f t="shared" si="36"/>
        <v>22168382.399601772</v>
      </c>
      <c r="AD167" s="3">
        <f t="shared" si="10"/>
        <v>41695180.285092413</v>
      </c>
      <c r="AE167" s="2">
        <f>IF(AE165&gt;=52800000,52800000,IF(AB146=Graph!G$1*1000,AE166+Graph!G$1*1000,AC167))</f>
        <v>22168382.399601772</v>
      </c>
      <c r="AF167" s="3">
        <f t="shared" si="11"/>
        <v>22168382.399601772</v>
      </c>
      <c r="AG167" s="3">
        <f t="shared" si="27"/>
        <v>36116816.016224772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91</v>
      </c>
      <c r="C168" s="7"/>
      <c r="D168" s="2" t="e">
        <f t="shared" si="12"/>
        <v>#N/A</v>
      </c>
      <c r="E168" s="2" t="e">
        <f t="shared" si="22"/>
        <v>#N/A</v>
      </c>
      <c r="F168" s="2">
        <v>554495.98297660053</v>
      </c>
      <c r="G168" s="2">
        <f t="shared" si="26"/>
        <v>476582.14285714284</v>
      </c>
      <c r="H168" s="2">
        <f t="shared" si="37"/>
        <v>61649437.554703631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2899835.0000000005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595328.04283225536</v>
      </c>
      <c r="Q168" s="2">
        <f t="shared" si="39"/>
        <v>500000</v>
      </c>
      <c r="R168" s="2">
        <f t="shared" si="38"/>
        <v>64363562.684694141</v>
      </c>
      <c r="S168" s="2">
        <f t="shared" si="17"/>
        <v>476582.14285714179</v>
      </c>
      <c r="T168" s="2">
        <f t="shared" si="18"/>
        <v>23417.857142857276</v>
      </c>
      <c r="U168" s="2">
        <f t="shared" si="19"/>
        <v>500000</v>
      </c>
      <c r="V168" s="2">
        <f t="shared" si="33"/>
        <v>22588375.742857113</v>
      </c>
      <c r="W168" s="2">
        <f t="shared" si="20"/>
        <v>419993.34325534105</v>
      </c>
      <c r="X168" s="2">
        <f t="shared" si="6"/>
        <v>80006.656744658947</v>
      </c>
      <c r="Y168" s="2">
        <f t="shared" si="35"/>
        <v>41775186.941837072</v>
      </c>
      <c r="Z168" s="2" t="str">
        <f t="shared" si="8"/>
        <v>HERE</v>
      </c>
      <c r="AA168" s="2">
        <f>IF(Z168="HERE",Y168,AA167+Graph!$G$1*1000)</f>
        <v>41775186.941837072</v>
      </c>
      <c r="AB168" s="2">
        <f t="shared" si="21"/>
        <v>80006.656744658947</v>
      </c>
      <c r="AC168" s="2">
        <f t="shared" si="36"/>
        <v>22588375.742857113</v>
      </c>
      <c r="AD168" s="3">
        <f t="shared" si="10"/>
        <v>41775186.941837072</v>
      </c>
      <c r="AE168" s="2">
        <f>IF(AE166&gt;=52800000,52800000,IF(AB147=Graph!G$1*1000,AE167+Graph!G$1*1000,AC168))</f>
        <v>22588375.742857113</v>
      </c>
      <c r="AF168" s="3">
        <f t="shared" si="11"/>
        <v>22588375.742857113</v>
      </c>
      <c r="AG168" s="3">
        <f t="shared" si="27"/>
        <v>36103903.466224767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92</v>
      </c>
      <c r="C169" s="7"/>
      <c r="D169" s="2" t="e">
        <f t="shared" si="12"/>
        <v>#N/A</v>
      </c>
      <c r="E169" s="2" t="e">
        <f t="shared" si="22"/>
        <v>#N/A</v>
      </c>
      <c r="F169" s="2">
        <v>556097.20487804711</v>
      </c>
      <c r="G169" s="2">
        <f t="shared" si="26"/>
        <v>476582.14285714284</v>
      </c>
      <c r="H169" s="2">
        <f t="shared" si="37"/>
        <v>62126019.697560772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2923252.8571428577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597242.93658536673</v>
      </c>
      <c r="Q169" s="2">
        <f t="shared" si="39"/>
        <v>500000</v>
      </c>
      <c r="R169" s="2">
        <f t="shared" si="38"/>
        <v>64863562.684694141</v>
      </c>
      <c r="S169" s="2">
        <f t="shared" si="17"/>
        <v>476582.14285714179</v>
      </c>
      <c r="T169" s="2">
        <f t="shared" si="18"/>
        <v>23417.857142857276</v>
      </c>
      <c r="U169" s="2">
        <f t="shared" si="19"/>
        <v>500000</v>
      </c>
      <c r="V169" s="2">
        <f t="shared" si="33"/>
        <v>23009970.308013901</v>
      </c>
      <c r="W169" s="2">
        <f t="shared" si="20"/>
        <v>421594.56515678763</v>
      </c>
      <c r="X169" s="2">
        <f t="shared" si="6"/>
        <v>78405.434843212366</v>
      </c>
      <c r="Y169" s="2">
        <f t="shared" si="35"/>
        <v>41853592.376680285</v>
      </c>
      <c r="Z169" s="2" t="str">
        <f t="shared" si="8"/>
        <v>HERE</v>
      </c>
      <c r="AA169" s="2">
        <f>IF(Z169="HERE",Y169,AA168+Graph!$G$1*1000)</f>
        <v>41853592.376680285</v>
      </c>
      <c r="AB169" s="2">
        <f t="shared" si="21"/>
        <v>78405.434843212366</v>
      </c>
      <c r="AC169" s="2">
        <f t="shared" si="36"/>
        <v>23009970.308013901</v>
      </c>
      <c r="AD169" s="3">
        <f t="shared" si="10"/>
        <v>41853592.376680285</v>
      </c>
      <c r="AE169" s="2">
        <f>IF(AE167&gt;=52800000,52800000,IF(AB148=Graph!G$1*1000,AE168+Graph!G$1*1000,AC169))</f>
        <v>23009970.308013901</v>
      </c>
      <c r="AF169" s="3">
        <f t="shared" si="11"/>
        <v>23009970.308013901</v>
      </c>
      <c r="AG169" s="3">
        <f t="shared" si="27"/>
        <v>36124345.766224772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93</v>
      </c>
      <c r="C170" s="7"/>
      <c r="D170" s="2" t="e">
        <f t="shared" si="12"/>
        <v>#N/A</v>
      </c>
      <c r="E170" s="2" t="e">
        <f t="shared" si="22"/>
        <v>#N/A</v>
      </c>
      <c r="F170" s="2">
        <v>557698.42677949369</v>
      </c>
      <c r="G170" s="2">
        <f t="shared" si="26"/>
        <v>476582.14285714284</v>
      </c>
      <c r="H170" s="2">
        <f t="shared" si="37"/>
        <v>62602601.840417914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2946670.714285715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599157.83033847809</v>
      </c>
      <c r="Q170" s="2">
        <f t="shared" si="39"/>
        <v>500000</v>
      </c>
      <c r="R170" s="2">
        <f t="shared" si="38"/>
        <v>65363562.684694141</v>
      </c>
      <c r="S170" s="2">
        <f t="shared" si="17"/>
        <v>476582.14285714179</v>
      </c>
      <c r="T170" s="2">
        <f t="shared" si="18"/>
        <v>23417.857142857276</v>
      </c>
      <c r="U170" s="2">
        <f t="shared" si="19"/>
        <v>500000</v>
      </c>
      <c r="V170" s="2">
        <f t="shared" si="33"/>
        <v>23433166.095072135</v>
      </c>
      <c r="W170" s="2">
        <f t="shared" si="20"/>
        <v>423195.78705823421</v>
      </c>
      <c r="X170" s="2">
        <f t="shared" si="6"/>
        <v>76804.212941765785</v>
      </c>
      <c r="Y170" s="2">
        <f t="shared" si="35"/>
        <v>41930396.589622051</v>
      </c>
      <c r="Z170" s="2" t="str">
        <f t="shared" si="8"/>
        <v>HERE</v>
      </c>
      <c r="AA170" s="2">
        <f>IF(Z170="HERE",Y170,AA169+Graph!$G$1*1000)</f>
        <v>41930396.589622051</v>
      </c>
      <c r="AB170" s="2">
        <f t="shared" si="21"/>
        <v>76804.212941765785</v>
      </c>
      <c r="AC170" s="2">
        <f t="shared" si="36"/>
        <v>23433166.095072135</v>
      </c>
      <c r="AD170" s="3">
        <f t="shared" si="10"/>
        <v>41930396.589622051</v>
      </c>
      <c r="AE170" s="2">
        <f>IF(AE168&gt;=52800000,52800000,IF(AB149=Graph!G$1*1000,AE169+Graph!G$1*1000,AC170))</f>
        <v>23433166.095072135</v>
      </c>
      <c r="AF170" s="3">
        <f t="shared" si="11"/>
        <v>23433166.095072135</v>
      </c>
      <c r="AG170" s="3">
        <f t="shared" si="27"/>
        <v>36372078.066224769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94</v>
      </c>
      <c r="C171" s="7"/>
      <c r="D171" s="2" t="e">
        <f t="shared" si="12"/>
        <v>#N/A</v>
      </c>
      <c r="E171" s="2" t="e">
        <f t="shared" si="22"/>
        <v>#N/A</v>
      </c>
      <c r="F171" s="2">
        <v>559299.64868092537</v>
      </c>
      <c r="G171" s="2">
        <f t="shared" si="26"/>
        <v>476582.14285714284</v>
      </c>
      <c r="H171" s="2">
        <f t="shared" si="37"/>
        <v>63079183.983275056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2970088.5714285723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601072.72409158945</v>
      </c>
      <c r="Q171" s="2">
        <f t="shared" si="39"/>
        <v>500000</v>
      </c>
      <c r="R171" s="2">
        <f t="shared" si="38"/>
        <v>65863562.684694141</v>
      </c>
      <c r="S171" s="2">
        <f t="shared" si="17"/>
        <v>476582.14285714179</v>
      </c>
      <c r="T171" s="2">
        <f t="shared" si="18"/>
        <v>23417.857142857276</v>
      </c>
      <c r="U171" s="2">
        <f t="shared" si="19"/>
        <v>500000</v>
      </c>
      <c r="V171" s="2">
        <f t="shared" si="33"/>
        <v>23857963.104031816</v>
      </c>
      <c r="W171" s="2">
        <f t="shared" si="20"/>
        <v>424797.0089596808</v>
      </c>
      <c r="X171" s="2">
        <f t="shared" si="6"/>
        <v>75202.991040319204</v>
      </c>
      <c r="Y171" s="2">
        <f t="shared" si="35"/>
        <v>42005599.58066237</v>
      </c>
      <c r="Z171" s="2" t="str">
        <f t="shared" si="8"/>
        <v>HERE</v>
      </c>
      <c r="AA171" s="2">
        <f>IF(Z171="HERE",Y171,AA170+Graph!$G$1*1000)</f>
        <v>42005599.58066237</v>
      </c>
      <c r="AB171" s="2">
        <f t="shared" si="21"/>
        <v>75202.991040319204</v>
      </c>
      <c r="AC171" s="2">
        <f t="shared" si="36"/>
        <v>23857963.104031816</v>
      </c>
      <c r="AD171" s="3">
        <f t="shared" si="10"/>
        <v>42005599.58066237</v>
      </c>
      <c r="AE171" s="2">
        <f>IF(AE169&gt;=52800000,52800000,IF(AB150=Graph!G$1*1000,AE170+Graph!G$1*1000,AC171))</f>
        <v>23857963.104031816</v>
      </c>
      <c r="AF171" s="3">
        <f t="shared" si="11"/>
        <v>23857963.104031816</v>
      </c>
      <c r="AG171" s="3">
        <f t="shared" si="27"/>
        <v>36587515.466224767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95</v>
      </c>
      <c r="C172" s="7"/>
      <c r="D172" s="2" t="e">
        <f t="shared" si="12"/>
        <v>#N/A</v>
      </c>
      <c r="E172" s="2" t="e">
        <f t="shared" si="22"/>
        <v>#N/A</v>
      </c>
      <c r="F172" s="2">
        <v>560900.87058237195</v>
      </c>
      <c r="G172" s="2">
        <f t="shared" si="26"/>
        <v>476582.14285714284</v>
      </c>
      <c r="H172" s="2">
        <f t="shared" si="37"/>
        <v>63555766.126132198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2993506.4285714296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602987.61784470081</v>
      </c>
      <c r="Q172" s="2">
        <f t="shared" si="39"/>
        <v>500000</v>
      </c>
      <c r="R172" s="2">
        <f t="shared" si="38"/>
        <v>66363562.684694141</v>
      </c>
      <c r="S172" s="2">
        <f t="shared" si="17"/>
        <v>476582.14285714179</v>
      </c>
      <c r="T172" s="2">
        <f t="shared" si="18"/>
        <v>23417.857142857276</v>
      </c>
      <c r="U172" s="2">
        <f t="shared" si="19"/>
        <v>500000</v>
      </c>
      <c r="V172" s="2">
        <f t="shared" si="33"/>
        <v>24284361.334892944</v>
      </c>
      <c r="W172" s="2">
        <f t="shared" si="20"/>
        <v>426398.23086112738</v>
      </c>
      <c r="X172" s="2">
        <f t="shared" si="6"/>
        <v>73601.769138872623</v>
      </c>
      <c r="Y172" s="2">
        <f t="shared" si="35"/>
        <v>42079201.349801242</v>
      </c>
      <c r="Z172" s="2" t="str">
        <f t="shared" si="8"/>
        <v>HERE</v>
      </c>
      <c r="AA172" s="2">
        <f>IF(Z172="HERE",Y172,AA171+Graph!$G$1*1000)</f>
        <v>42079201.349801242</v>
      </c>
      <c r="AB172" s="2">
        <f t="shared" si="21"/>
        <v>73601.769138872623</v>
      </c>
      <c r="AC172" s="2">
        <f t="shared" si="36"/>
        <v>24284361.334892944</v>
      </c>
      <c r="AD172" s="3">
        <f t="shared" si="10"/>
        <v>42079201.349801242</v>
      </c>
      <c r="AE172" s="2">
        <f>IF(AE170&gt;=52800000,52800000,IF(AB151=Graph!G$1*1000,AE171+Graph!G$1*1000,AC172))</f>
        <v>24284361.334892944</v>
      </c>
      <c r="AF172" s="3">
        <f t="shared" si="11"/>
        <v>24284361.334892944</v>
      </c>
      <c r="AG172" s="3">
        <f t="shared" si="27"/>
        <v>36727380.216224767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96</v>
      </c>
      <c r="C173" s="7"/>
      <c r="D173" s="2" t="e">
        <f t="shared" si="12"/>
        <v>#N/A</v>
      </c>
      <c r="E173" s="2" t="e">
        <f t="shared" si="22"/>
        <v>#N/A</v>
      </c>
      <c r="F173" s="2">
        <v>562502.09248381853</v>
      </c>
      <c r="G173" s="2">
        <f t="shared" si="26"/>
        <v>476582.14285714284</v>
      </c>
      <c r="H173" s="2">
        <f t="shared" si="37"/>
        <v>64032348.268989339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3016924.2857142868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604902.51159781218</v>
      </c>
      <c r="Q173" s="2">
        <f t="shared" si="39"/>
        <v>500000</v>
      </c>
      <c r="R173" s="2">
        <f t="shared" si="38"/>
        <v>66863562.684694141</v>
      </c>
      <c r="S173" s="2">
        <f t="shared" si="17"/>
        <v>476582.14285714179</v>
      </c>
      <c r="T173" s="2">
        <f t="shared" si="18"/>
        <v>23417.857142857276</v>
      </c>
      <c r="U173" s="2">
        <f t="shared" si="19"/>
        <v>500000</v>
      </c>
      <c r="V173" s="2">
        <f t="shared" si="33"/>
        <v>24712360.787655503</v>
      </c>
      <c r="W173" s="2">
        <f t="shared" si="20"/>
        <v>427999.45276255906</v>
      </c>
      <c r="X173" s="2">
        <f t="shared" si="6"/>
        <v>72000.547237440944</v>
      </c>
      <c r="Y173" s="2">
        <f t="shared" si="35"/>
        <v>42151201.897038683</v>
      </c>
      <c r="Z173" s="2" t="str">
        <f t="shared" si="8"/>
        <v>HERE</v>
      </c>
      <c r="AA173" s="2">
        <f>IF(Z173="HERE",Y173,AA172+Graph!$G$1*1000)</f>
        <v>42151201.897038683</v>
      </c>
      <c r="AB173" s="2">
        <f t="shared" si="21"/>
        <v>72000.547237440944</v>
      </c>
      <c r="AC173" s="2">
        <f t="shared" si="36"/>
        <v>24712360.787655503</v>
      </c>
      <c r="AD173" s="3">
        <f t="shared" si="10"/>
        <v>42151201.897038683</v>
      </c>
      <c r="AE173" s="2">
        <f>IF(AE171&gt;=52800000,52800000,IF(AB152=Graph!G$1*1000,AE172+Graph!G$1*1000,AC173))</f>
        <v>24712360.787655503</v>
      </c>
      <c r="AF173" s="3">
        <f t="shared" si="11"/>
        <v>24712360.787655503</v>
      </c>
      <c r="AG173" s="3">
        <f t="shared" si="27"/>
        <v>36767586.716224767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97</v>
      </c>
      <c r="C174" s="7"/>
      <c r="D174" s="2" t="e">
        <f t="shared" si="12"/>
        <v>#N/A</v>
      </c>
      <c r="E174" s="2" t="e">
        <f t="shared" si="22"/>
        <v>#N/A</v>
      </c>
      <c r="F174" s="2">
        <v>564103.31438526511</v>
      </c>
      <c r="G174" s="2">
        <f t="shared" si="26"/>
        <v>476582.14285714284</v>
      </c>
      <c r="H174" s="2">
        <f t="shared" si="37"/>
        <v>64508930.411846481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3040342.1428571441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606817.40535092354</v>
      </c>
      <c r="Q174" s="2">
        <f t="shared" si="39"/>
        <v>500000</v>
      </c>
      <c r="R174" s="2">
        <f t="shared" si="38"/>
        <v>67363562.684694141</v>
      </c>
      <c r="S174" s="2">
        <f t="shared" si="17"/>
        <v>476582.14285714179</v>
      </c>
      <c r="T174" s="2">
        <f t="shared" si="18"/>
        <v>23417.857142857276</v>
      </c>
      <c r="U174" s="2">
        <f t="shared" si="19"/>
        <v>500000</v>
      </c>
      <c r="V174" s="2">
        <f t="shared" si="33"/>
        <v>25141961.462319508</v>
      </c>
      <c r="W174" s="2">
        <f t="shared" si="20"/>
        <v>429600.67466400564</v>
      </c>
      <c r="X174" s="2">
        <f t="shared" si="6"/>
        <v>70399.325335994363</v>
      </c>
      <c r="Y174" s="2">
        <f t="shared" si="35"/>
        <v>42221601.222374678</v>
      </c>
      <c r="Z174" s="2" t="str">
        <f t="shared" si="8"/>
        <v>HERE</v>
      </c>
      <c r="AA174" s="2">
        <f>IF(Z174="HERE",Y174,AA173+Graph!$G$1*1000)</f>
        <v>42221601.222374678</v>
      </c>
      <c r="AB174" s="2">
        <f t="shared" si="21"/>
        <v>70399.325335994363</v>
      </c>
      <c r="AC174" s="2">
        <f t="shared" si="36"/>
        <v>25141961.462319508</v>
      </c>
      <c r="AD174" s="3">
        <f t="shared" si="10"/>
        <v>42221601.222374678</v>
      </c>
      <c r="AE174" s="2">
        <f>IF(AE172&gt;=52800000,52800000,IF(AB153=Graph!G$1*1000,AE173+Graph!G$1*1000,AC174))</f>
        <v>25141961.462319508</v>
      </c>
      <c r="AF174" s="3">
        <f t="shared" si="11"/>
        <v>25141961.462319508</v>
      </c>
      <c r="AG174" s="3">
        <f t="shared" si="27"/>
        <v>36833000.816224769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98</v>
      </c>
      <c r="C175" s="7"/>
      <c r="D175" s="2" t="e">
        <f t="shared" si="12"/>
        <v>#N/A</v>
      </c>
      <c r="E175" s="2" t="e">
        <f t="shared" si="22"/>
        <v>#N/A</v>
      </c>
      <c r="F175" s="2">
        <v>565704.53628671169</v>
      </c>
      <c r="G175" s="2">
        <f t="shared" si="26"/>
        <v>476582.14285714284</v>
      </c>
      <c r="H175" s="2">
        <f t="shared" si="37"/>
        <v>64985512.554703623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3063760.0000000014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608732.2991040349</v>
      </c>
      <c r="Q175" s="2">
        <f t="shared" si="39"/>
        <v>500000</v>
      </c>
      <c r="R175" s="2">
        <f t="shared" si="38"/>
        <v>67863562.684694141</v>
      </c>
      <c r="S175" s="2">
        <f t="shared" si="17"/>
        <v>476582.14285714179</v>
      </c>
      <c r="T175" s="2">
        <f t="shared" si="18"/>
        <v>23417.857142857276</v>
      </c>
      <c r="U175" s="2">
        <f t="shared" si="19"/>
        <v>500000</v>
      </c>
      <c r="V175" s="2">
        <f t="shared" si="33"/>
        <v>25573163.35888496</v>
      </c>
      <c r="W175" s="2">
        <f t="shared" si="20"/>
        <v>431201.89656545222</v>
      </c>
      <c r="X175" s="2">
        <f t="shared" si="6"/>
        <v>68798.103434547782</v>
      </c>
      <c r="Y175" s="2">
        <f t="shared" si="35"/>
        <v>42290399.325809225</v>
      </c>
      <c r="Z175" s="2" t="str">
        <f t="shared" si="8"/>
        <v>HERE</v>
      </c>
      <c r="AA175" s="2">
        <f>IF(Z175="HERE",Y175,AA174+Graph!$G$1*1000)</f>
        <v>42290399.325809225</v>
      </c>
      <c r="AB175" s="2">
        <f t="shared" si="21"/>
        <v>68798.103434547782</v>
      </c>
      <c r="AC175" s="2">
        <f t="shared" si="36"/>
        <v>25573163.35888496</v>
      </c>
      <c r="AD175" s="3">
        <f t="shared" si="10"/>
        <v>42290399.325809225</v>
      </c>
      <c r="AE175" s="2">
        <f>IF(AE173&gt;=52800000,52800000,IF(AB154=Graph!G$1*1000,AE174+Graph!G$1*1000,AC175))</f>
        <v>25573163.35888496</v>
      </c>
      <c r="AF175" s="3">
        <f t="shared" si="11"/>
        <v>25573163.35888496</v>
      </c>
      <c r="AG175" s="3">
        <f t="shared" si="27"/>
        <v>36966880.716224767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99</v>
      </c>
      <c r="C176" s="7"/>
      <c r="D176" s="2" t="e">
        <f t="shared" si="12"/>
        <v>#N/A</v>
      </c>
      <c r="E176" s="2" t="e">
        <f t="shared" si="22"/>
        <v>#N/A</v>
      </c>
      <c r="F176" s="2">
        <v>567305.75818814337</v>
      </c>
      <c r="G176" s="2">
        <f t="shared" si="26"/>
        <v>476582.14285714284</v>
      </c>
      <c r="H176" s="2">
        <f t="shared" si="37"/>
        <v>65462094.697560765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3087177.8571428587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610647.19285714626</v>
      </c>
      <c r="Q176" s="2">
        <f t="shared" si="39"/>
        <v>500000</v>
      </c>
      <c r="R176" s="2">
        <f t="shared" si="38"/>
        <v>68363562.684694141</v>
      </c>
      <c r="S176" s="2">
        <f t="shared" si="17"/>
        <v>476582.14285714179</v>
      </c>
      <c r="T176" s="2">
        <f t="shared" si="18"/>
        <v>23417.857142857276</v>
      </c>
      <c r="U176" s="2">
        <f t="shared" si="19"/>
        <v>500000</v>
      </c>
      <c r="V176" s="2">
        <f t="shared" si="33"/>
        <v>26005966.477351859</v>
      </c>
      <c r="W176" s="2">
        <f t="shared" si="20"/>
        <v>432803.1184668988</v>
      </c>
      <c r="X176" s="2">
        <f t="shared" si="6"/>
        <v>67196.881533101201</v>
      </c>
      <c r="Y176" s="2">
        <f t="shared" si="35"/>
        <v>42357596.207342327</v>
      </c>
      <c r="Z176" s="2" t="str">
        <f t="shared" si="8"/>
        <v>HERE</v>
      </c>
      <c r="AA176" s="2">
        <f>IF(Z176="HERE",Y176,AA175+Graph!$G$1*1000)</f>
        <v>42357596.207342327</v>
      </c>
      <c r="AB176" s="2">
        <f t="shared" si="21"/>
        <v>67196.881533101201</v>
      </c>
      <c r="AC176" s="2">
        <f t="shared" si="36"/>
        <v>26005966.477351859</v>
      </c>
      <c r="AD176" s="3">
        <f t="shared" si="10"/>
        <v>42357596.207342327</v>
      </c>
      <c r="AE176" s="2">
        <f>IF(AE174&gt;=52800000,52800000,IF(AB155=Graph!G$1*1000,AE175+Graph!G$1*1000,AC176))</f>
        <v>26005966.477351859</v>
      </c>
      <c r="AF176" s="3">
        <f t="shared" si="11"/>
        <v>26005966.477351859</v>
      </c>
      <c r="AG176" s="3">
        <f t="shared" si="27"/>
        <v>37132403.566224769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100</v>
      </c>
      <c r="C177" s="7"/>
      <c r="D177" s="2" t="e">
        <f t="shared" si="12"/>
        <v>#N/A</v>
      </c>
      <c r="E177" s="2" t="e">
        <f t="shared" si="22"/>
        <v>#N/A</v>
      </c>
      <c r="F177" s="2">
        <v>568906.98008958995</v>
      </c>
      <c r="G177" s="2">
        <f t="shared" si="26"/>
        <v>476582.14285714284</v>
      </c>
      <c r="H177" s="2">
        <f t="shared" si="37"/>
        <v>65938676.840417907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3110595.7142857159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612562.08661025763</v>
      </c>
      <c r="Q177" s="2">
        <f t="shared" si="39"/>
        <v>500000</v>
      </c>
      <c r="R177" s="2">
        <f t="shared" si="38"/>
        <v>68863562.684694141</v>
      </c>
      <c r="S177" s="2">
        <f t="shared" si="17"/>
        <v>476582.14285714179</v>
      </c>
      <c r="T177" s="2">
        <f t="shared" si="18"/>
        <v>23417.857142857276</v>
      </c>
      <c r="U177" s="2">
        <f t="shared" si="19"/>
        <v>500000</v>
      </c>
      <c r="V177" s="2">
        <f t="shared" si="33"/>
        <v>26440370.817720205</v>
      </c>
      <c r="W177" s="2">
        <f t="shared" si="20"/>
        <v>434404.34036834538</v>
      </c>
      <c r="X177" s="2">
        <f t="shared" si="6"/>
        <v>65595.65963165462</v>
      </c>
      <c r="Y177" s="2">
        <f t="shared" si="35"/>
        <v>42423191.866973981</v>
      </c>
      <c r="Z177" s="2" t="str">
        <f t="shared" si="8"/>
        <v>HERE</v>
      </c>
      <c r="AA177" s="2">
        <f>IF(Z177="HERE",Y177,AA176+Graph!$G$1*1000)</f>
        <v>42423191.866973981</v>
      </c>
      <c r="AB177" s="2">
        <f t="shared" si="21"/>
        <v>65595.65963165462</v>
      </c>
      <c r="AC177" s="2">
        <f t="shared" si="36"/>
        <v>26440370.817720205</v>
      </c>
      <c r="AD177" s="3">
        <f t="shared" si="10"/>
        <v>42423191.866973981</v>
      </c>
      <c r="AE177" s="2">
        <f>IF(AE175&gt;=52800000,52800000,IF(AB156=Graph!G$1*1000,AE176+Graph!G$1*1000,AC177))</f>
        <v>26440370.817720205</v>
      </c>
      <c r="AF177" s="3">
        <f t="shared" si="11"/>
        <v>26440370.817720205</v>
      </c>
      <c r="AG177" s="3">
        <f t="shared" si="27"/>
        <v>37461942.41622477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101</v>
      </c>
      <c r="C178" s="7"/>
      <c r="D178" s="2" t="e">
        <f t="shared" si="12"/>
        <v>#N/A</v>
      </c>
      <c r="E178" s="2" t="e">
        <f t="shared" si="22"/>
        <v>#N/A</v>
      </c>
      <c r="F178" s="2">
        <v>570508.20199103653</v>
      </c>
      <c r="G178" s="2">
        <f t="shared" si="26"/>
        <v>476582.14285714284</v>
      </c>
      <c r="H178" s="2">
        <f t="shared" si="37"/>
        <v>66415258.983275048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3134013.5714285732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614476.98036336899</v>
      </c>
      <c r="Q178" s="2">
        <f t="shared" si="39"/>
        <v>500000</v>
      </c>
      <c r="R178" s="2">
        <f t="shared" si="38"/>
        <v>69363562.684694141</v>
      </c>
      <c r="S178" s="2">
        <f t="shared" si="17"/>
        <v>476582.14285714179</v>
      </c>
      <c r="T178" s="2">
        <f t="shared" si="18"/>
        <v>23417.857142857276</v>
      </c>
      <c r="U178" s="2">
        <f t="shared" si="19"/>
        <v>500000</v>
      </c>
      <c r="V178" s="2">
        <f t="shared" si="33"/>
        <v>26876376.379989982</v>
      </c>
      <c r="W178" s="2">
        <f t="shared" si="20"/>
        <v>436005.56226977706</v>
      </c>
      <c r="X178" s="2">
        <f t="shared" si="6"/>
        <v>63994.43773022294</v>
      </c>
      <c r="Y178" s="2">
        <f t="shared" si="35"/>
        <v>42487186.304704204</v>
      </c>
      <c r="Z178" s="2" t="str">
        <f t="shared" si="8"/>
        <v>HERE</v>
      </c>
      <c r="AA178" s="2">
        <f>IF(Z178="HERE",Y178,AA177+Graph!$G$1*1000)</f>
        <v>42487186.304704204</v>
      </c>
      <c r="AB178" s="2">
        <f t="shared" si="21"/>
        <v>63994.43773022294</v>
      </c>
      <c r="AC178" s="2">
        <f t="shared" si="36"/>
        <v>26876376.379989982</v>
      </c>
      <c r="AD178" s="3">
        <f t="shared" si="10"/>
        <v>42487186.304704204</v>
      </c>
      <c r="AE178" s="2">
        <f>IF(AE176&gt;=52800000,52800000,IF(AB157=Graph!G$1*1000,AE177+Graph!G$1*1000,AC178))</f>
        <v>26876376.379989982</v>
      </c>
      <c r="AF178" s="3">
        <f t="shared" si="11"/>
        <v>26876376.379989982</v>
      </c>
      <c r="AG178" s="3">
        <f t="shared" si="27"/>
        <v>37748452.566224769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102</v>
      </c>
      <c r="C179" s="7"/>
      <c r="D179" s="2" t="e">
        <f t="shared" si="12"/>
        <v>#N/A</v>
      </c>
      <c r="E179" s="2" t="e">
        <f t="shared" si="22"/>
        <v>#N/A</v>
      </c>
      <c r="F179" s="2">
        <v>572109.42389248312</v>
      </c>
      <c r="G179" s="2">
        <f t="shared" si="26"/>
        <v>476582.14285714284</v>
      </c>
      <c r="H179" s="2">
        <f t="shared" si="37"/>
        <v>66891841.12613219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3157431.4285714305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616391.87411648035</v>
      </c>
      <c r="Q179" s="2">
        <f t="shared" si="39"/>
        <v>500000</v>
      </c>
      <c r="R179" s="2">
        <f t="shared" si="38"/>
        <v>69863562.684694141</v>
      </c>
      <c r="S179" s="2">
        <f t="shared" si="17"/>
        <v>476582.14285714179</v>
      </c>
      <c r="T179" s="2">
        <f t="shared" si="18"/>
        <v>23417.857142857276</v>
      </c>
      <c r="U179" s="2">
        <f t="shared" si="19"/>
        <v>500000</v>
      </c>
      <c r="V179" s="2">
        <f t="shared" si="33"/>
        <v>27313983.164161205</v>
      </c>
      <c r="W179" s="2">
        <f t="shared" si="20"/>
        <v>437606.78417122364</v>
      </c>
      <c r="X179" s="2">
        <f t="shared" si="6"/>
        <v>62393.21582877636</v>
      </c>
      <c r="Y179" s="2">
        <f t="shared" si="35"/>
        <v>42549579.520532981</v>
      </c>
      <c r="Z179" s="2" t="str">
        <f t="shared" si="8"/>
        <v>HERE</v>
      </c>
      <c r="AA179" s="2">
        <f>IF(Z179="HERE",Y179,AA178+Graph!$G$1*1000)</f>
        <v>42549579.520532981</v>
      </c>
      <c r="AB179" s="2">
        <f t="shared" si="21"/>
        <v>62393.21582877636</v>
      </c>
      <c r="AC179" s="2">
        <f t="shared" si="36"/>
        <v>27313983.164161205</v>
      </c>
      <c r="AD179" s="3">
        <f t="shared" si="10"/>
        <v>42549579.520532981</v>
      </c>
      <c r="AE179" s="2">
        <f>IF(AE177&gt;=52800000,52800000,IF(AB158=Graph!G$1*1000,AE178+Graph!G$1*1000,AC179))</f>
        <v>27313983.164161205</v>
      </c>
      <c r="AF179" s="3">
        <f t="shared" si="11"/>
        <v>27313983.164161205</v>
      </c>
      <c r="AG179" s="3">
        <f t="shared" si="27"/>
        <v>37920764.366224766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103</v>
      </c>
      <c r="C180" s="7"/>
      <c r="D180" s="2" t="e">
        <f t="shared" si="12"/>
        <v>#N/A</v>
      </c>
      <c r="E180" s="2" t="e">
        <f t="shared" si="22"/>
        <v>#N/A</v>
      </c>
      <c r="F180" s="2">
        <v>573710.6457939297</v>
      </c>
      <c r="G180" s="2">
        <f t="shared" si="26"/>
        <v>476582.14285714284</v>
      </c>
      <c r="H180" s="2">
        <f t="shared" si="37"/>
        <v>67368423.268989339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3180849.2857142878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618306.76786959171</v>
      </c>
      <c r="Q180" s="2">
        <f t="shared" si="39"/>
        <v>500000</v>
      </c>
      <c r="R180" s="2">
        <f t="shared" si="38"/>
        <v>70363562.684694141</v>
      </c>
      <c r="S180" s="2">
        <f t="shared" si="17"/>
        <v>476582.14285714924</v>
      </c>
      <c r="T180" s="2">
        <f t="shared" si="18"/>
        <v>23417.857142857276</v>
      </c>
      <c r="U180" s="2">
        <f t="shared" si="19"/>
        <v>500000</v>
      </c>
      <c r="V180" s="2">
        <f t="shared" si="33"/>
        <v>27753191.170233876</v>
      </c>
      <c r="W180" s="2">
        <f t="shared" si="20"/>
        <v>439208.00607267022</v>
      </c>
      <c r="X180" s="2">
        <f t="shared" si="6"/>
        <v>60791.993927329779</v>
      </c>
      <c r="Y180" s="2">
        <f t="shared" si="35"/>
        <v>42610371.51446031</v>
      </c>
      <c r="Z180" s="2" t="str">
        <f t="shared" si="8"/>
        <v>HERE</v>
      </c>
      <c r="AA180" s="2">
        <f>IF(Z180="HERE",Y180,AA179+Graph!$G$1*1000)</f>
        <v>42610371.51446031</v>
      </c>
      <c r="AB180" s="2">
        <f t="shared" si="21"/>
        <v>60791.993927329779</v>
      </c>
      <c r="AC180" s="2">
        <f t="shared" si="36"/>
        <v>27753191.170233876</v>
      </c>
      <c r="AD180" s="3">
        <f t="shared" si="10"/>
        <v>42610371.51446031</v>
      </c>
      <c r="AE180" s="2">
        <f>IF(AE178&gt;=52800000,52800000,IF(AB159=Graph!G$1*1000,AE179+Graph!G$1*1000,AC180))</f>
        <v>27753191.170233876</v>
      </c>
      <c r="AF180" s="3">
        <f t="shared" si="11"/>
        <v>27753191.170233876</v>
      </c>
      <c r="AG180" s="3">
        <f t="shared" si="27"/>
        <v>37989146.66622477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104</v>
      </c>
      <c r="C181" s="7"/>
      <c r="D181" s="2" t="e">
        <f t="shared" si="12"/>
        <v>#N/A</v>
      </c>
      <c r="E181" s="2" t="e">
        <f t="shared" si="22"/>
        <v>#N/A</v>
      </c>
      <c r="F181" s="2">
        <v>575311.86769536138</v>
      </c>
      <c r="G181" s="2">
        <f t="shared" si="26"/>
        <v>476582.14285714284</v>
      </c>
      <c r="H181" s="2">
        <f t="shared" si="37"/>
        <v>67845005.411846489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3204267.1428571451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620221.66162270308</v>
      </c>
      <c r="Q181" s="2">
        <f t="shared" si="39"/>
        <v>500000</v>
      </c>
      <c r="R181" s="2">
        <f t="shared" si="38"/>
        <v>70863562.684694141</v>
      </c>
      <c r="S181" s="2">
        <f t="shared" si="17"/>
        <v>476582.14285714924</v>
      </c>
      <c r="T181" s="2">
        <f t="shared" si="18"/>
        <v>23417.857142857276</v>
      </c>
      <c r="U181" s="2">
        <f t="shared" si="19"/>
        <v>500000</v>
      </c>
      <c r="V181" s="2">
        <f t="shared" si="33"/>
        <v>28194000.398207992</v>
      </c>
      <c r="W181" s="2">
        <f t="shared" si="20"/>
        <v>440809.2279741168</v>
      </c>
      <c r="X181" s="2">
        <f t="shared" si="6"/>
        <v>59190.772025883198</v>
      </c>
      <c r="Y181" s="2">
        <f t="shared" si="35"/>
        <v>42669562.286486194</v>
      </c>
      <c r="Z181" s="2" t="str">
        <f t="shared" si="8"/>
        <v>HERE</v>
      </c>
      <c r="AA181" s="2">
        <f>IF(Z181="HERE",Y181,AA180+Graph!$G$1*1000)</f>
        <v>42669562.286486194</v>
      </c>
      <c r="AB181" s="2">
        <f t="shared" si="21"/>
        <v>59190.772025883198</v>
      </c>
      <c r="AC181" s="2">
        <f t="shared" si="36"/>
        <v>28194000.398207992</v>
      </c>
      <c r="AD181" s="3">
        <f t="shared" si="10"/>
        <v>42669562.286486194</v>
      </c>
      <c r="AE181" s="2">
        <f>IF(AE179&gt;=52800000,52800000,IF(AB160=Graph!G$1*1000,AE180+Graph!G$1*1000,AC181))</f>
        <v>28194000.398207992</v>
      </c>
      <c r="AF181" s="3">
        <f t="shared" si="11"/>
        <v>28194000.398207992</v>
      </c>
      <c r="AG181" s="3">
        <f t="shared" si="27"/>
        <v>38026284.66622477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105</v>
      </c>
      <c r="C182" s="7"/>
      <c r="D182" s="2" t="e">
        <f t="shared" si="12"/>
        <v>#N/A</v>
      </c>
      <c r="E182" s="2" t="e">
        <f t="shared" si="22"/>
        <v>#N/A</v>
      </c>
      <c r="F182" s="2">
        <v>576913.08959680796</v>
      </c>
      <c r="G182" s="2">
        <f t="shared" si="26"/>
        <v>476582.14285714284</v>
      </c>
      <c r="H182" s="2">
        <f t="shared" si="37"/>
        <v>68321587.554703638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3227685.0000000023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622136.55537581444</v>
      </c>
      <c r="Q182" s="2">
        <f t="shared" si="39"/>
        <v>500000</v>
      </c>
      <c r="R182" s="2">
        <f t="shared" si="38"/>
        <v>71363562.684694141</v>
      </c>
      <c r="S182" s="2">
        <f t="shared" si="17"/>
        <v>476582.14285714924</v>
      </c>
      <c r="T182" s="2">
        <f t="shared" si="18"/>
        <v>23417.857142857276</v>
      </c>
      <c r="U182" s="2">
        <f t="shared" si="19"/>
        <v>500000</v>
      </c>
      <c r="V182" s="2">
        <f t="shared" si="33"/>
        <v>28636410.848083556</v>
      </c>
      <c r="W182" s="2">
        <f t="shared" si="20"/>
        <v>442410.44987556338</v>
      </c>
      <c r="X182" s="2">
        <f t="shared" si="6"/>
        <v>57589.550124436617</v>
      </c>
      <c r="Y182" s="2">
        <f t="shared" si="35"/>
        <v>42727151.83661063</v>
      </c>
      <c r="Z182" s="2" t="str">
        <f t="shared" si="8"/>
        <v>HERE</v>
      </c>
      <c r="AA182" s="2">
        <f>IF(Z182="HERE",Y182,AA181+Graph!$G$1*1000)</f>
        <v>42727151.83661063</v>
      </c>
      <c r="AB182" s="2">
        <f t="shared" si="21"/>
        <v>57589.550124436617</v>
      </c>
      <c r="AC182" s="2">
        <f t="shared" si="36"/>
        <v>28636410.848083556</v>
      </c>
      <c r="AD182" s="3">
        <f t="shared" si="10"/>
        <v>42727151.83661063</v>
      </c>
      <c r="AE182" s="2">
        <f>IF(AE180&gt;=52800000,52800000,IF(AB161=Graph!G$1*1000,AE181+Graph!G$1*1000,AC182))</f>
        <v>28636410.848083556</v>
      </c>
      <c r="AF182" s="3">
        <f t="shared" si="11"/>
        <v>28636410.848083556</v>
      </c>
      <c r="AG182" s="3">
        <f t="shared" si="27"/>
        <v>38047465.616224766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106</v>
      </c>
      <c r="C183" s="7"/>
      <c r="D183" s="2" t="e">
        <f t="shared" si="12"/>
        <v>#N/A</v>
      </c>
      <c r="E183" s="2" t="e">
        <f t="shared" si="22"/>
        <v>#N/A</v>
      </c>
      <c r="F183" s="2">
        <v>578514.31149825454</v>
      </c>
      <c r="G183" s="2">
        <f t="shared" si="26"/>
        <v>476582.14285714284</v>
      </c>
      <c r="H183" s="2">
        <f t="shared" si="37"/>
        <v>68798169.697560787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3251102.8571428596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624051.4491289258</v>
      </c>
      <c r="Q183" s="2">
        <f t="shared" si="39"/>
        <v>500000</v>
      </c>
      <c r="R183" s="2">
        <f t="shared" si="38"/>
        <v>71863562.684694141</v>
      </c>
      <c r="S183" s="2">
        <f t="shared" si="17"/>
        <v>476582.14285714924</v>
      </c>
      <c r="T183" s="2">
        <f t="shared" si="18"/>
        <v>23417.857142857276</v>
      </c>
      <c r="U183" s="2">
        <f t="shared" si="19"/>
        <v>500000</v>
      </c>
      <c r="V183" s="2">
        <f t="shared" si="33"/>
        <v>29080422.519860551</v>
      </c>
      <c r="W183" s="2">
        <f t="shared" si="20"/>
        <v>444011.67177699506</v>
      </c>
      <c r="X183" s="2">
        <f t="shared" si="6"/>
        <v>55988.328223004937</v>
      </c>
      <c r="Y183" s="2">
        <f t="shared" si="35"/>
        <v>42783140.164833635</v>
      </c>
      <c r="Z183" s="2" t="str">
        <f t="shared" si="8"/>
        <v>HERE</v>
      </c>
      <c r="AA183" s="2">
        <f>IF(Z183="HERE",Y183,AA182+Graph!$G$1*1000)</f>
        <v>42783140.164833635</v>
      </c>
      <c r="AB183" s="2">
        <f t="shared" si="21"/>
        <v>55988.328223004937</v>
      </c>
      <c r="AC183" s="2">
        <f t="shared" si="36"/>
        <v>29080422.519860551</v>
      </c>
      <c r="AD183" s="3">
        <f t="shared" si="10"/>
        <v>42783140.164833635</v>
      </c>
      <c r="AE183" s="2">
        <f>IF(AE181&gt;=52800000,52800000,IF(AB162=Graph!G$1*1000,AE182+Graph!G$1*1000,AC183))</f>
        <v>29080422.519860551</v>
      </c>
      <c r="AF183" s="3">
        <f t="shared" si="11"/>
        <v>29080422.519860551</v>
      </c>
      <c r="AG183" s="3">
        <f t="shared" si="27"/>
        <v>38148637.506155081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107</v>
      </c>
      <c r="C184" s="7"/>
      <c r="D184" s="2" t="e">
        <f t="shared" si="12"/>
        <v>#N/A</v>
      </c>
      <c r="E184" s="2" t="e">
        <f t="shared" si="22"/>
        <v>#N/A</v>
      </c>
      <c r="F184" s="2">
        <v>580115.53339970112</v>
      </c>
      <c r="G184" s="2">
        <f t="shared" si="26"/>
        <v>476582.14285714284</v>
      </c>
      <c r="H184" s="2">
        <f t="shared" si="37"/>
        <v>69274751.840417936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3274520.7142857169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625966.34288203716</v>
      </c>
      <c r="Q184" s="2">
        <f t="shared" si="39"/>
        <v>500000</v>
      </c>
      <c r="R184" s="2">
        <f t="shared" si="38"/>
        <v>72363562.684694141</v>
      </c>
      <c r="S184" s="2">
        <f t="shared" si="17"/>
        <v>476582.14285714924</v>
      </c>
      <c r="T184" s="2">
        <f t="shared" si="18"/>
        <v>23417.857142857276</v>
      </c>
      <c r="U184" s="2">
        <f t="shared" si="19"/>
        <v>500000</v>
      </c>
      <c r="V184" s="2">
        <f t="shared" si="33"/>
        <v>29526035.413538992</v>
      </c>
      <c r="W184" s="2">
        <f t="shared" si="20"/>
        <v>445612.89367844164</v>
      </c>
      <c r="X184" s="2">
        <f t="shared" si="6"/>
        <v>54387.106321558356</v>
      </c>
      <c r="Y184" s="2">
        <f t="shared" si="35"/>
        <v>42837527.271155193</v>
      </c>
      <c r="Z184" s="2" t="str">
        <f t="shared" si="8"/>
        <v>HERE</v>
      </c>
      <c r="AA184" s="2">
        <f>IF(Z184="HERE",Y184,AA183+Graph!$G$1*1000)</f>
        <v>42837527.271155193</v>
      </c>
      <c r="AB184" s="2">
        <f t="shared" si="21"/>
        <v>54387.106321558356</v>
      </c>
      <c r="AC184" s="2">
        <f t="shared" si="36"/>
        <v>29526035.413538992</v>
      </c>
      <c r="AD184" s="3">
        <f t="shared" si="10"/>
        <v>42837527.271155193</v>
      </c>
      <c r="AE184" s="2">
        <f>IF(AE182&gt;=52800000,52800000,IF(AB163=Graph!G$1*1000,AE183+Graph!G$1*1000,AC184))</f>
        <v>29526035.413538992</v>
      </c>
      <c r="AF184" s="3">
        <f t="shared" si="11"/>
        <v>29526035.413538992</v>
      </c>
      <c r="AG184" s="3">
        <f t="shared" si="27"/>
        <v>38248448.357469171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108</v>
      </c>
      <c r="C185" s="7"/>
      <c r="D185" s="2" t="e">
        <f t="shared" si="12"/>
        <v>#N/A</v>
      </c>
      <c r="E185" s="2" t="e">
        <f t="shared" si="22"/>
        <v>#N/A</v>
      </c>
      <c r="F185" s="2">
        <v>581716.7553011477</v>
      </c>
      <c r="G185" s="2">
        <f t="shared" si="26"/>
        <v>476582.14285714284</v>
      </c>
      <c r="H185" s="2">
        <f t="shared" si="37"/>
        <v>69751333.983275086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3297938.5714285742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627881.23663514853</v>
      </c>
      <c r="Q185" s="2">
        <f t="shared" si="39"/>
        <v>500000</v>
      </c>
      <c r="R185" s="2">
        <f t="shared" si="38"/>
        <v>72863562.684694141</v>
      </c>
      <c r="S185" s="2">
        <f t="shared" si="17"/>
        <v>476582.14285714924</v>
      </c>
      <c r="T185" s="2">
        <f t="shared" si="18"/>
        <v>23417.857142857276</v>
      </c>
      <c r="U185" s="2">
        <f t="shared" si="19"/>
        <v>500000</v>
      </c>
      <c r="V185" s="2">
        <f t="shared" si="33"/>
        <v>29973249.529118881</v>
      </c>
      <c r="W185" s="2">
        <f t="shared" si="20"/>
        <v>447214.11557988822</v>
      </c>
      <c r="X185" s="2">
        <f t="shared" si="6"/>
        <v>52785.884420111775</v>
      </c>
      <c r="Y185" s="2">
        <f t="shared" si="35"/>
        <v>42890313.155575305</v>
      </c>
      <c r="Z185" s="2" t="str">
        <f t="shared" si="8"/>
        <v>HERE</v>
      </c>
      <c r="AA185" s="2">
        <f>IF(Z185="HERE",Y185,AA184+Graph!$G$1*1000)</f>
        <v>42890313.155575305</v>
      </c>
      <c r="AB185" s="2">
        <f t="shared" si="21"/>
        <v>52785.884420111775</v>
      </c>
      <c r="AC185" s="2">
        <f t="shared" si="36"/>
        <v>29973249.529118881</v>
      </c>
      <c r="AD185" s="3">
        <f t="shared" si="10"/>
        <v>42890313.155575305</v>
      </c>
      <c r="AE185" s="2">
        <f>IF(AE183&gt;=52800000,52800000,IF(AB164=Graph!G$1*1000,AE184+Graph!G$1*1000,AC185))</f>
        <v>29973249.529118881</v>
      </c>
      <c r="AF185" s="3">
        <f t="shared" si="11"/>
        <v>29973249.529118881</v>
      </c>
      <c r="AG185" s="3">
        <f t="shared" si="27"/>
        <v>38346898.170167044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109</v>
      </c>
      <c r="C186" s="7"/>
      <c r="D186" s="2" t="e">
        <f t="shared" si="12"/>
        <v>#N/A</v>
      </c>
      <c r="E186" s="2" t="e">
        <f t="shared" si="22"/>
        <v>#N/A</v>
      </c>
      <c r="F186" s="2">
        <v>583317.97720257938</v>
      </c>
      <c r="G186" s="2">
        <f t="shared" si="26"/>
        <v>476582.14285714284</v>
      </c>
      <c r="H186" s="2">
        <f t="shared" si="37"/>
        <v>70227916.126132235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3321356.4285714314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629796.13038825989</v>
      </c>
      <c r="Q186" s="2">
        <f t="shared" si="39"/>
        <v>500000</v>
      </c>
      <c r="R186" s="2">
        <f t="shared" si="38"/>
        <v>73363562.684694141</v>
      </c>
      <c r="S186" s="2">
        <f t="shared" si="17"/>
        <v>476582.14285714924</v>
      </c>
      <c r="T186" s="2">
        <f t="shared" si="18"/>
        <v>23417.857142857276</v>
      </c>
      <c r="U186" s="2">
        <f t="shared" si="19"/>
        <v>500000</v>
      </c>
      <c r="V186" s="2">
        <f t="shared" si="33"/>
        <v>30422064.866600215</v>
      </c>
      <c r="W186" s="2">
        <f t="shared" si="20"/>
        <v>448815.33748133481</v>
      </c>
      <c r="X186" s="2">
        <f t="shared" si="6"/>
        <v>51184.662518665195</v>
      </c>
      <c r="Y186" s="2">
        <f t="shared" si="35"/>
        <v>42941497.81809397</v>
      </c>
      <c r="Z186" s="2" t="str">
        <f t="shared" si="8"/>
        <v>HERE</v>
      </c>
      <c r="AA186" s="2">
        <f>IF(Z186="HERE",Y186,AA185+Graph!$G$1*1000)</f>
        <v>42941497.81809397</v>
      </c>
      <c r="AB186" s="2">
        <f t="shared" si="21"/>
        <v>51184.662518665195</v>
      </c>
      <c r="AC186" s="2">
        <f t="shared" si="36"/>
        <v>30422064.866600215</v>
      </c>
      <c r="AD186" s="3">
        <f t="shared" si="10"/>
        <v>42941497.81809397</v>
      </c>
      <c r="AE186" s="2">
        <f>IF(AE184&gt;=52800000,52800000,IF(AB165=Graph!G$1*1000,AE185+Graph!G$1*1000,AC186))</f>
        <v>30422064.866600215</v>
      </c>
      <c r="AF186" s="3">
        <f t="shared" si="11"/>
        <v>30422064.866600215</v>
      </c>
      <c r="AG186" s="3">
        <f t="shared" si="27"/>
        <v>38443986.944248676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110</v>
      </c>
      <c r="C187" s="7"/>
      <c r="D187" s="2" t="e">
        <f t="shared" si="12"/>
        <v>#N/A</v>
      </c>
      <c r="E187" s="2" t="e">
        <f t="shared" si="22"/>
        <v>#N/A</v>
      </c>
      <c r="F187" s="2">
        <v>584919.19910402596</v>
      </c>
      <c r="G187" s="2">
        <f t="shared" si="26"/>
        <v>476582.14285714284</v>
      </c>
      <c r="H187" s="2">
        <f t="shared" si="37"/>
        <v>70704498.268989384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3344774.2857142887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631711.02414137125</v>
      </c>
      <c r="Q187" s="2">
        <f t="shared" si="39"/>
        <v>500000</v>
      </c>
      <c r="R187" s="2">
        <f t="shared" si="38"/>
        <v>73863562.684694141</v>
      </c>
      <c r="S187" s="2">
        <f t="shared" si="17"/>
        <v>476582.14285714924</v>
      </c>
      <c r="T187" s="2">
        <f t="shared" si="18"/>
        <v>23417.857142857276</v>
      </c>
      <c r="U187" s="2">
        <f t="shared" si="19"/>
        <v>500000</v>
      </c>
      <c r="V187" s="2">
        <f t="shared" si="33"/>
        <v>30872481.425982997</v>
      </c>
      <c r="W187" s="2">
        <f t="shared" si="20"/>
        <v>450416.55938278139</v>
      </c>
      <c r="X187" s="2">
        <f t="shared" si="6"/>
        <v>49583.440617218614</v>
      </c>
      <c r="Y187" s="2">
        <f t="shared" si="35"/>
        <v>42991081.258711189</v>
      </c>
      <c r="Z187" s="2" t="str">
        <f t="shared" si="8"/>
        <v>HERE</v>
      </c>
      <c r="AA187" s="2">
        <f>IF(Z187="HERE",Y187,AA186+Graph!$G$1*1000)</f>
        <v>42991081.258711189</v>
      </c>
      <c r="AB187" s="2">
        <f t="shared" si="21"/>
        <v>49583.440617218614</v>
      </c>
      <c r="AC187" s="2">
        <f t="shared" si="36"/>
        <v>30872481.425982997</v>
      </c>
      <c r="AD187" s="3">
        <f t="shared" si="10"/>
        <v>42991081.258711189</v>
      </c>
      <c r="AE187" s="2">
        <f>IF(AE185&gt;=52800000,52800000,IF(AB166=Graph!G$1*1000,AE186+Graph!G$1*1000,AC187))</f>
        <v>30872481.425982997</v>
      </c>
      <c r="AF187" s="3">
        <f t="shared" si="11"/>
        <v>30872481.425982997</v>
      </c>
      <c r="AG187" s="3">
        <f t="shared" si="27"/>
        <v>38539714.679714084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111</v>
      </c>
      <c r="C188" s="7"/>
      <c r="D188" s="2" t="e">
        <f t="shared" si="12"/>
        <v>#N/A</v>
      </c>
      <c r="E188" s="2" t="e">
        <f t="shared" si="22"/>
        <v>#N/A</v>
      </c>
      <c r="F188" s="2">
        <v>586520.42100547254</v>
      </c>
      <c r="G188" s="2">
        <f t="shared" si="26"/>
        <v>476582.14285714284</v>
      </c>
      <c r="H188" s="2">
        <f t="shared" si="37"/>
        <v>71181080.411846533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3368192.142857146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633625.91789448261</v>
      </c>
      <c r="Q188" s="2">
        <f t="shared" si="39"/>
        <v>500000</v>
      </c>
      <c r="R188" s="2">
        <f t="shared" si="38"/>
        <v>74363562.684694141</v>
      </c>
      <c r="S188" s="2">
        <f t="shared" si="17"/>
        <v>476582.14285714924</v>
      </c>
      <c r="T188" s="2">
        <f t="shared" si="18"/>
        <v>23417.857142857276</v>
      </c>
      <c r="U188" s="2">
        <f t="shared" si="19"/>
        <v>500000</v>
      </c>
      <c r="V188" s="2">
        <f t="shared" si="33"/>
        <v>31324499.20726721</v>
      </c>
      <c r="W188" s="2">
        <f t="shared" si="20"/>
        <v>452017.78128421307</v>
      </c>
      <c r="X188" s="2">
        <f t="shared" si="6"/>
        <v>47982.218715786934</v>
      </c>
      <c r="Y188" s="2">
        <f t="shared" si="35"/>
        <v>43039063.477426976</v>
      </c>
      <c r="Z188" s="2" t="str">
        <f t="shared" si="8"/>
        <v>HERE</v>
      </c>
      <c r="AA188" s="2">
        <f>IF(Z188="HERE",Y188,AA187+Graph!$G$1*1000)</f>
        <v>43039063.477426976</v>
      </c>
      <c r="AB188" s="2">
        <f t="shared" si="21"/>
        <v>47982.218715786934</v>
      </c>
      <c r="AC188" s="2">
        <f t="shared" si="36"/>
        <v>31324499.20726721</v>
      </c>
      <c r="AD188" s="3">
        <f t="shared" si="10"/>
        <v>43039063.477426976</v>
      </c>
      <c r="AE188" s="2">
        <f>IF(AE186&gt;=52800000,52800000,IF(AB167=Graph!G$1*1000,AE187+Graph!G$1*1000,AC188))</f>
        <v>31324499.20726721</v>
      </c>
      <c r="AF188" s="3">
        <f t="shared" si="11"/>
        <v>31324499.20726721</v>
      </c>
      <c r="AG188" s="3">
        <f t="shared" si="27"/>
        <v>38634081.376563266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112</v>
      </c>
      <c r="C189" s="7"/>
      <c r="D189" s="2" t="e">
        <f t="shared" si="12"/>
        <v>#N/A</v>
      </c>
      <c r="E189" s="2" t="e">
        <f t="shared" si="22"/>
        <v>#N/A</v>
      </c>
      <c r="F189" s="2">
        <v>588121.64290691912</v>
      </c>
      <c r="G189" s="2">
        <f t="shared" si="26"/>
        <v>476582.14285714284</v>
      </c>
      <c r="H189" s="2">
        <f t="shared" si="37"/>
        <v>71657662.554703683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3391610.0000000033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635540.81164759398</v>
      </c>
      <c r="Q189" s="2">
        <f t="shared" si="39"/>
        <v>500000</v>
      </c>
      <c r="R189" s="2">
        <f t="shared" si="38"/>
        <v>74863562.684694141</v>
      </c>
      <c r="S189" s="2">
        <f t="shared" si="17"/>
        <v>476582.14285714924</v>
      </c>
      <c r="T189" s="2">
        <f t="shared" si="18"/>
        <v>23417.857142857276</v>
      </c>
      <c r="U189" s="2">
        <f t="shared" si="19"/>
        <v>500000</v>
      </c>
      <c r="V189" s="2">
        <f t="shared" si="33"/>
        <v>31778118.21045287</v>
      </c>
      <c r="W189" s="2">
        <f t="shared" si="20"/>
        <v>453619.00318565965</v>
      </c>
      <c r="X189" s="2">
        <f t="shared" si="6"/>
        <v>46380.996814340353</v>
      </c>
      <c r="Y189" s="2">
        <f t="shared" si="35"/>
        <v>43085444.474241316</v>
      </c>
      <c r="Z189" s="2" t="str">
        <f t="shared" si="8"/>
        <v>HERE</v>
      </c>
      <c r="AA189" s="2">
        <f>IF(Z189="HERE",Y189,AA188+Graph!$G$1*1000)</f>
        <v>43085444.474241316</v>
      </c>
      <c r="AB189" s="2">
        <f t="shared" si="21"/>
        <v>46380.996814340353</v>
      </c>
      <c r="AC189" s="2">
        <f t="shared" si="36"/>
        <v>31778118.21045287</v>
      </c>
      <c r="AD189" s="3">
        <f t="shared" si="10"/>
        <v>43085444.474241316</v>
      </c>
      <c r="AE189" s="2">
        <f>IF(AE187&gt;=52800000,52800000,IF(AB168=Graph!G$1*1000,AE188+Graph!G$1*1000,AC189))</f>
        <v>31778118.21045287</v>
      </c>
      <c r="AF189" s="3">
        <f t="shared" si="11"/>
        <v>31778118.21045287</v>
      </c>
      <c r="AG189" s="3">
        <f t="shared" si="27"/>
        <v>38727087.034796223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113</v>
      </c>
      <c r="C190" s="7"/>
      <c r="D190" s="2" t="e">
        <f t="shared" si="12"/>
        <v>#N/A</v>
      </c>
      <c r="E190" s="2" t="e">
        <f t="shared" si="22"/>
        <v>#N/A</v>
      </c>
      <c r="F190" s="2">
        <v>589722.8648083657</v>
      </c>
      <c r="G190" s="2">
        <f t="shared" si="26"/>
        <v>476582.14285714284</v>
      </c>
      <c r="H190" s="2">
        <f t="shared" si="37"/>
        <v>72134244.697560832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3415027.8571428605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637455.70540070534</v>
      </c>
      <c r="Q190" s="2">
        <f t="shared" si="39"/>
        <v>500000</v>
      </c>
      <c r="R190" s="2">
        <f t="shared" si="38"/>
        <v>75363562.684694141</v>
      </c>
      <c r="S190" s="2">
        <f t="shared" si="17"/>
        <v>476582.14285714924</v>
      </c>
      <c r="T190" s="2">
        <f t="shared" si="18"/>
        <v>23417.857142857276</v>
      </c>
      <c r="U190" s="2">
        <f t="shared" si="19"/>
        <v>500000</v>
      </c>
      <c r="V190" s="2">
        <f t="shared" si="33"/>
        <v>32233338.435539976</v>
      </c>
      <c r="W190" s="2">
        <f t="shared" si="20"/>
        <v>455220.22508710623</v>
      </c>
      <c r="X190" s="2">
        <f t="shared" si="6"/>
        <v>44779.774912893772</v>
      </c>
      <c r="Y190" s="2">
        <f t="shared" si="35"/>
        <v>43130224.24915421</v>
      </c>
      <c r="Z190" s="2" t="str">
        <f t="shared" si="8"/>
        <v>HERE</v>
      </c>
      <c r="AA190" s="2">
        <f>IF(Z190="HERE",Y190,AA189+Graph!$G$1*1000)</f>
        <v>43130224.24915421</v>
      </c>
      <c r="AB190" s="2">
        <f t="shared" si="21"/>
        <v>44779.774912893772</v>
      </c>
      <c r="AC190" s="2">
        <f t="shared" si="36"/>
        <v>32233338.435539976</v>
      </c>
      <c r="AD190" s="3">
        <f t="shared" si="10"/>
        <v>43130224.24915421</v>
      </c>
      <c r="AE190" s="2">
        <f>IF(AE188&gt;=52800000,52800000,IF(AB169=Graph!G$1*1000,AE189+Graph!G$1*1000,AC190))</f>
        <v>32233338.435539976</v>
      </c>
      <c r="AF190" s="3">
        <f t="shared" si="11"/>
        <v>32233338.435539976</v>
      </c>
      <c r="AG190" s="3">
        <f t="shared" si="27"/>
        <v>38818731.654412948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114</v>
      </c>
      <c r="C191" s="7"/>
      <c r="D191" s="2" t="e">
        <f t="shared" si="12"/>
        <v>#N/A</v>
      </c>
      <c r="E191" s="2" t="e">
        <f t="shared" si="22"/>
        <v>#N/A</v>
      </c>
      <c r="F191" s="2">
        <v>591324.08670979738</v>
      </c>
      <c r="G191" s="2">
        <f t="shared" si="26"/>
        <v>476582.14285714284</v>
      </c>
      <c r="H191" s="2">
        <f t="shared" si="37"/>
        <v>72610826.840417981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3438445.7142857178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639370.5991538167</v>
      </c>
      <c r="Q191" s="2">
        <f t="shared" si="39"/>
        <v>500000</v>
      </c>
      <c r="R191" s="2">
        <f t="shared" si="38"/>
        <v>75863562.684694141</v>
      </c>
      <c r="S191" s="2">
        <f t="shared" si="17"/>
        <v>476582.14285714924</v>
      </c>
      <c r="T191" s="2">
        <f t="shared" si="18"/>
        <v>23417.857142857276</v>
      </c>
      <c r="U191" s="2">
        <f t="shared" si="19"/>
        <v>500000</v>
      </c>
      <c r="V191" s="2">
        <f t="shared" si="33"/>
        <v>32690159.882528529</v>
      </c>
      <c r="W191" s="2">
        <f t="shared" si="20"/>
        <v>456821.44698855281</v>
      </c>
      <c r="X191" s="2">
        <f t="shared" si="6"/>
        <v>43178.553011447191</v>
      </c>
      <c r="Y191" s="2">
        <f t="shared" si="35"/>
        <v>43173402.802165657</v>
      </c>
      <c r="Z191" s="2" t="str">
        <f t="shared" si="8"/>
        <v>HERE</v>
      </c>
      <c r="AA191" s="2">
        <f>IF(Z191="HERE",Y191,AA190+Graph!$G$1*1000)</f>
        <v>43173402.802165657</v>
      </c>
      <c r="AB191" s="2">
        <f t="shared" si="21"/>
        <v>43178.553011447191</v>
      </c>
      <c r="AC191" s="2">
        <f t="shared" si="36"/>
        <v>32690159.882528529</v>
      </c>
      <c r="AD191" s="3">
        <f t="shared" si="10"/>
        <v>43173402.802165657</v>
      </c>
      <c r="AE191" s="2">
        <f>IF(AE189&gt;=52800000,52800000,IF(AB170=Graph!G$1*1000,AE190+Graph!G$1*1000,AC191))</f>
        <v>32690159.882528529</v>
      </c>
      <c r="AF191" s="3">
        <f t="shared" si="11"/>
        <v>32690159.882528529</v>
      </c>
      <c r="AG191" s="3">
        <f t="shared" si="27"/>
        <v>38909015.235413454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115</v>
      </c>
      <c r="C192" s="7"/>
      <c r="D192" s="2" t="e">
        <f t="shared" si="12"/>
        <v>#N/A</v>
      </c>
      <c r="E192" s="2" t="e">
        <f t="shared" si="22"/>
        <v>#N/A</v>
      </c>
      <c r="F192" s="2">
        <v>592925.30861124396</v>
      </c>
      <c r="G192" s="2">
        <f t="shared" si="26"/>
        <v>476582.14285714284</v>
      </c>
      <c r="H192" s="2">
        <f t="shared" si="37"/>
        <v>73087408.98327513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3461863.5714285751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641285.49290692806</v>
      </c>
      <c r="Q192" s="2">
        <f t="shared" si="39"/>
        <v>500000</v>
      </c>
      <c r="R192" s="2">
        <f t="shared" si="38"/>
        <v>76363562.684694141</v>
      </c>
      <c r="S192" s="2">
        <f t="shared" si="17"/>
        <v>476582.14285714924</v>
      </c>
      <c r="T192" s="2">
        <f t="shared" si="18"/>
        <v>23417.857142857276</v>
      </c>
      <c r="U192" s="2">
        <f t="shared" si="19"/>
        <v>500000</v>
      </c>
      <c r="V192" s="2">
        <f t="shared" si="33"/>
        <v>33148582.551418513</v>
      </c>
      <c r="W192" s="2">
        <f t="shared" si="20"/>
        <v>458422.66888998449</v>
      </c>
      <c r="X192" s="2">
        <f t="shared" si="6"/>
        <v>41577.331110015512</v>
      </c>
      <c r="Y192" s="2">
        <f t="shared" si="35"/>
        <v>43214980.133275673</v>
      </c>
      <c r="Z192" s="2" t="str">
        <f t="shared" si="8"/>
        <v>HERE</v>
      </c>
      <c r="AA192" s="2">
        <f>IF(Z192="HERE",Y192,AA191+Graph!$G$1*1000)</f>
        <v>43214980.133275673</v>
      </c>
      <c r="AB192" s="2">
        <f t="shared" si="21"/>
        <v>41577.331110015512</v>
      </c>
      <c r="AC192" s="2">
        <f t="shared" si="36"/>
        <v>33148582.551418513</v>
      </c>
      <c r="AD192" s="3">
        <f t="shared" si="10"/>
        <v>43214980.133275673</v>
      </c>
      <c r="AE192" s="2">
        <f>IF(AE190&gt;=52800000,52800000,IF(AB171=Graph!G$1*1000,AE191+Graph!G$1*1000,AC192))</f>
        <v>33148582.551418513</v>
      </c>
      <c r="AF192" s="3">
        <f t="shared" si="11"/>
        <v>33148582.551418513</v>
      </c>
      <c r="AG192" s="3">
        <f t="shared" si="27"/>
        <v>38997937.777797729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116</v>
      </c>
      <c r="C193" s="7"/>
      <c r="D193" s="2" t="e">
        <f t="shared" si="12"/>
        <v>#N/A</v>
      </c>
      <c r="E193" s="2" t="e">
        <f t="shared" si="22"/>
        <v>#N/A</v>
      </c>
      <c r="F193" s="2">
        <v>594526.53051269054</v>
      </c>
      <c r="G193" s="2">
        <f t="shared" si="26"/>
        <v>476582.14285714284</v>
      </c>
      <c r="H193" s="2">
        <f t="shared" si="37"/>
        <v>73563991.12613228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3485281.4285714324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643200.38666003942</v>
      </c>
      <c r="Q193" s="2">
        <f t="shared" si="39"/>
        <v>500000</v>
      </c>
      <c r="R193" s="2">
        <f t="shared" si="38"/>
        <v>76863562.684694141</v>
      </c>
      <c r="S193" s="2">
        <f t="shared" si="17"/>
        <v>476582.14285714924</v>
      </c>
      <c r="T193" s="2">
        <f t="shared" si="18"/>
        <v>23417.857142857276</v>
      </c>
      <c r="U193" s="2">
        <f t="shared" si="19"/>
        <v>500000</v>
      </c>
      <c r="V193" s="2">
        <f t="shared" si="33"/>
        <v>33608606.442209944</v>
      </c>
      <c r="W193" s="2">
        <f t="shared" si="20"/>
        <v>460023.89079143107</v>
      </c>
      <c r="X193" s="2">
        <f t="shared" si="6"/>
        <v>39976.109208568931</v>
      </c>
      <c r="Y193" s="2">
        <f t="shared" si="35"/>
        <v>43254956.242484242</v>
      </c>
      <c r="Z193" s="2" t="str">
        <f t="shared" si="8"/>
        <v>HERE</v>
      </c>
      <c r="AA193" s="2">
        <f>IF(Z193="HERE",Y193,AA192+Graph!$G$1*1000)</f>
        <v>43254956.242484242</v>
      </c>
      <c r="AB193" s="2">
        <f t="shared" si="21"/>
        <v>39976.109208568931</v>
      </c>
      <c r="AC193" s="2">
        <f t="shared" si="36"/>
        <v>33608606.442209944</v>
      </c>
      <c r="AD193" s="3">
        <f t="shared" si="10"/>
        <v>43254956.242484242</v>
      </c>
      <c r="AE193" s="2">
        <f>IF(AE191&gt;=52800000,52800000,IF(AB172=Graph!G$1*1000,AE192+Graph!G$1*1000,AC193))</f>
        <v>33608606.442209944</v>
      </c>
      <c r="AF193" s="3">
        <f t="shared" si="11"/>
        <v>33608606.442209944</v>
      </c>
      <c r="AG193" s="3">
        <f t="shared" si="27"/>
        <v>39085499.281565771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117</v>
      </c>
      <c r="C194" s="7"/>
      <c r="D194" s="2" t="e">
        <f t="shared" si="12"/>
        <v>#N/A</v>
      </c>
      <c r="E194" s="2" t="e">
        <f t="shared" si="22"/>
        <v>#N/A</v>
      </c>
      <c r="F194" s="2">
        <v>596127.75241413713</v>
      </c>
      <c r="G194" s="2">
        <f t="shared" si="26"/>
        <v>476582.14285714284</v>
      </c>
      <c r="H194" s="2">
        <f t="shared" si="37"/>
        <v>74040573.268989429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3508699.2857142896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645115.28041315079</v>
      </c>
      <c r="Q194" s="2">
        <f t="shared" si="39"/>
        <v>500000</v>
      </c>
      <c r="R194" s="2">
        <f t="shared" si="38"/>
        <v>77363562.684694141</v>
      </c>
      <c r="S194" s="2">
        <f t="shared" si="17"/>
        <v>476582.14285714924</v>
      </c>
      <c r="T194" s="2">
        <f t="shared" si="18"/>
        <v>23417.857142857276</v>
      </c>
      <c r="U194" s="2">
        <f t="shared" si="19"/>
        <v>500000</v>
      </c>
      <c r="V194" s="2">
        <f t="shared" si="33"/>
        <v>34070231.554902822</v>
      </c>
      <c r="W194" s="2">
        <f t="shared" si="20"/>
        <v>461625.11269287765</v>
      </c>
      <c r="X194" s="2">
        <f t="shared" si="6"/>
        <v>38374.88730712235</v>
      </c>
      <c r="Y194" s="2">
        <f t="shared" si="35"/>
        <v>43293331.129791364</v>
      </c>
      <c r="Z194" s="2" t="str">
        <f t="shared" si="8"/>
        <v>HERE</v>
      </c>
      <c r="AA194" s="2">
        <f>IF(Z194="HERE",Y194,AA193+Graph!$G$1*1000)</f>
        <v>43293331.129791364</v>
      </c>
      <c r="AB194" s="2">
        <f t="shared" si="21"/>
        <v>38374.88730712235</v>
      </c>
      <c r="AC194" s="2">
        <f t="shared" si="36"/>
        <v>34070231.554902822</v>
      </c>
      <c r="AD194" s="3">
        <f t="shared" si="10"/>
        <v>43293331.129791364</v>
      </c>
      <c r="AE194" s="2">
        <f>IF(AE192&gt;=52800000,52800000,IF(AB173=Graph!G$1*1000,AE193+Graph!G$1*1000,AC194))</f>
        <v>34070231.554902822</v>
      </c>
      <c r="AF194" s="3">
        <f t="shared" si="11"/>
        <v>34070231.554902822</v>
      </c>
      <c r="AG194" s="3">
        <f t="shared" si="27"/>
        <v>39171699.746717595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118</v>
      </c>
      <c r="C195" s="7"/>
      <c r="D195" s="2" t="e">
        <f t="shared" si="12"/>
        <v>#N/A</v>
      </c>
      <c r="E195" s="2" t="e">
        <f t="shared" si="22"/>
        <v>#N/A</v>
      </c>
      <c r="F195" s="2">
        <v>597728.97431558371</v>
      </c>
      <c r="G195" s="2">
        <f t="shared" si="26"/>
        <v>476582.14285714284</v>
      </c>
      <c r="H195" s="2">
        <f t="shared" si="37"/>
        <v>74517155.411846578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3532117.1428571469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647030.17416626215</v>
      </c>
      <c r="Q195" s="2">
        <f t="shared" si="39"/>
        <v>500000</v>
      </c>
      <c r="R195" s="2">
        <f t="shared" si="38"/>
        <v>77863562.684694141</v>
      </c>
      <c r="S195" s="2">
        <f t="shared" si="17"/>
        <v>476582.14285714924</v>
      </c>
      <c r="T195" s="2">
        <f t="shared" si="18"/>
        <v>23417.857142857276</v>
      </c>
      <c r="U195" s="2">
        <f t="shared" si="19"/>
        <v>500000</v>
      </c>
      <c r="V195" s="2">
        <f t="shared" si="33"/>
        <v>34533457.889497146</v>
      </c>
      <c r="W195" s="2">
        <f t="shared" si="20"/>
        <v>463226.33459432423</v>
      </c>
      <c r="X195" s="2">
        <f t="shared" si="6"/>
        <v>36773.665405675769</v>
      </c>
      <c r="Y195" s="2">
        <f t="shared" si="35"/>
        <v>43330104.79519704</v>
      </c>
      <c r="Z195" s="2" t="str">
        <f t="shared" si="8"/>
        <v>HERE</v>
      </c>
      <c r="AA195" s="2">
        <f>IF(Z195="HERE",Y195,AA194+Graph!$G$1*1000)</f>
        <v>43330104.79519704</v>
      </c>
      <c r="AB195" s="2">
        <f t="shared" si="21"/>
        <v>36773.665405675769</v>
      </c>
      <c r="AC195" s="2">
        <f t="shared" si="36"/>
        <v>34533457.889497146</v>
      </c>
      <c r="AD195" s="3">
        <f t="shared" si="10"/>
        <v>43330104.79519704</v>
      </c>
      <c r="AE195" s="2">
        <f>IF(AE193&gt;=52800000,52800000,IF(AB174=Graph!G$1*1000,AE194+Graph!G$1*1000,AC195))</f>
        <v>34533457.889497146</v>
      </c>
      <c r="AF195" s="3">
        <f t="shared" si="11"/>
        <v>34533457.889497146</v>
      </c>
      <c r="AG195" s="3">
        <f t="shared" si="27"/>
        <v>39256539.173253186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119</v>
      </c>
      <c r="C196" s="7"/>
      <c r="D196" s="2" t="e">
        <f t="shared" si="12"/>
        <v>#N/A</v>
      </c>
      <c r="E196" s="2" t="e">
        <f t="shared" si="22"/>
        <v>#N/A</v>
      </c>
      <c r="F196" s="2">
        <v>599330.19621701539</v>
      </c>
      <c r="G196" s="2">
        <f t="shared" si="26"/>
        <v>476582.14285714284</v>
      </c>
      <c r="H196" s="2">
        <f t="shared" si="37"/>
        <v>74993737.554703727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3555535.0000000042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648945.06791937351</v>
      </c>
      <c r="Q196" s="2">
        <f t="shared" si="39"/>
        <v>500000</v>
      </c>
      <c r="R196" s="2">
        <f t="shared" si="38"/>
        <v>78363562.684694141</v>
      </c>
      <c r="S196" s="2">
        <f t="shared" si="17"/>
        <v>476582.14285714924</v>
      </c>
      <c r="T196" s="2">
        <f t="shared" si="18"/>
        <v>23417.857142857276</v>
      </c>
      <c r="U196" s="2">
        <f t="shared" si="19"/>
        <v>500000</v>
      </c>
      <c r="V196" s="2">
        <f t="shared" si="33"/>
        <v>34998285.445992917</v>
      </c>
      <c r="W196" s="2">
        <f t="shared" si="20"/>
        <v>464827.55649577081</v>
      </c>
      <c r="X196" s="2">
        <f t="shared" si="6"/>
        <v>35172.443504229188</v>
      </c>
      <c r="Y196" s="2">
        <f t="shared" si="35"/>
        <v>43365277.238701269</v>
      </c>
      <c r="Z196" s="2" t="str">
        <f t="shared" si="8"/>
        <v>HERE</v>
      </c>
      <c r="AA196" s="2">
        <f>IF(Z196="HERE",Y196,AA195+Graph!$G$1*1000)</f>
        <v>43365277.238701269</v>
      </c>
      <c r="AB196" s="2">
        <f t="shared" si="21"/>
        <v>35172.443504229188</v>
      </c>
      <c r="AC196" s="2">
        <f t="shared" si="36"/>
        <v>34998285.445992917</v>
      </c>
      <c r="AD196" s="3">
        <f t="shared" si="10"/>
        <v>43365277.238701269</v>
      </c>
      <c r="AE196" s="2">
        <f>IF(AE194&gt;=52800000,52800000,IF(AB175=Graph!G$1*1000,AE195+Graph!G$1*1000,AC196))</f>
        <v>34998285.445992917</v>
      </c>
      <c r="AF196" s="3">
        <f t="shared" si="11"/>
        <v>34998285.445992917</v>
      </c>
      <c r="AG196" s="3">
        <f t="shared" si="27"/>
        <v>39340017.561172552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120</v>
      </c>
      <c r="C197" s="7"/>
      <c r="D197" s="2" t="e">
        <f t="shared" si="12"/>
        <v>#N/A</v>
      </c>
      <c r="E197" s="2" t="e">
        <f t="shared" si="22"/>
        <v>#N/A</v>
      </c>
      <c r="F197" s="2">
        <v>600931.41811846197</v>
      </c>
      <c r="G197" s="2">
        <f t="shared" si="26"/>
        <v>476582.14285714284</v>
      </c>
      <c r="H197" s="2">
        <f t="shared" si="37"/>
        <v>75470319.697560877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3578952.8571428615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650859.96167248487</v>
      </c>
      <c r="Q197" s="2">
        <f t="shared" si="39"/>
        <v>500000</v>
      </c>
      <c r="R197" s="2">
        <f t="shared" si="38"/>
        <v>78863562.684694141</v>
      </c>
      <c r="S197" s="2">
        <f t="shared" si="17"/>
        <v>476582.14285714924</v>
      </c>
      <c r="T197" s="2">
        <f t="shared" si="18"/>
        <v>23417.857142857276</v>
      </c>
      <c r="U197" s="2">
        <f t="shared" si="19"/>
        <v>500000</v>
      </c>
      <c r="V197" s="2">
        <f t="shared" si="33"/>
        <v>35464714.224390119</v>
      </c>
      <c r="W197" s="2">
        <f t="shared" si="20"/>
        <v>466428.77839720249</v>
      </c>
      <c r="X197" s="2">
        <f t="shared" si="6"/>
        <v>33571.221602797508</v>
      </c>
      <c r="Y197" s="2">
        <f t="shared" si="35"/>
        <v>43398848.460304067</v>
      </c>
      <c r="Z197" s="2" t="str">
        <f t="shared" si="8"/>
        <v>HERE</v>
      </c>
      <c r="AA197" s="2">
        <f>IF(Z197="HERE",Y197,AA196+Graph!$G$1*1000)</f>
        <v>43398848.460304067</v>
      </c>
      <c r="AB197" s="2">
        <f t="shared" si="21"/>
        <v>33571.221602797508</v>
      </c>
      <c r="AC197" s="2">
        <f t="shared" si="36"/>
        <v>35464714.224390119</v>
      </c>
      <c r="AD197" s="3">
        <f t="shared" si="10"/>
        <v>43398848.460304067</v>
      </c>
      <c r="AE197" s="2">
        <f>IF(AE195&gt;=52800000,52800000,IF(AB176=Graph!G$1*1000,AE196+Graph!G$1*1000,AC197))</f>
        <v>35464714.224390119</v>
      </c>
      <c r="AF197" s="3">
        <f t="shared" si="11"/>
        <v>35464714.224390119</v>
      </c>
      <c r="AG197" s="3">
        <f t="shared" si="27"/>
        <v>39422134.910475686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121</v>
      </c>
      <c r="C198" s="7"/>
      <c r="D198" s="2" t="e">
        <f t="shared" si="12"/>
        <v>#N/A</v>
      </c>
      <c r="E198" s="2" t="e">
        <f t="shared" si="22"/>
        <v>#N/A</v>
      </c>
      <c r="F198" s="2">
        <v>602532.64001990855</v>
      </c>
      <c r="G198" s="2">
        <f t="shared" si="26"/>
        <v>476582.14285714284</v>
      </c>
      <c r="H198" s="2">
        <f t="shared" si="37"/>
        <v>75946901.840418026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3602370.7142857187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652774.85542559624</v>
      </c>
      <c r="Q198" s="2">
        <f t="shared" si="39"/>
        <v>500000</v>
      </c>
      <c r="R198" s="2">
        <f t="shared" si="38"/>
        <v>79363562.684694141</v>
      </c>
      <c r="S198" s="2">
        <f t="shared" si="17"/>
        <v>476582.14285714924</v>
      </c>
      <c r="T198" s="2">
        <f t="shared" si="18"/>
        <v>23417.857142857276</v>
      </c>
      <c r="U198" s="2">
        <f t="shared" si="19"/>
        <v>500000</v>
      </c>
      <c r="V198" s="2">
        <f t="shared" si="33"/>
        <v>35932744.224688768</v>
      </c>
      <c r="W198" s="2">
        <f t="shared" si="20"/>
        <v>468030.00029864907</v>
      </c>
      <c r="X198" s="2">
        <f t="shared" si="6"/>
        <v>31969.999701350927</v>
      </c>
      <c r="Y198" s="2">
        <f t="shared" si="35"/>
        <v>43430818.460005417</v>
      </c>
      <c r="Z198" s="2" t="str">
        <f t="shared" si="8"/>
        <v>HERE</v>
      </c>
      <c r="AA198" s="2">
        <f>IF(Z198="HERE",Y198,AA197+Graph!$G$1*1000)</f>
        <v>43430818.460005417</v>
      </c>
      <c r="AB198" s="2">
        <f t="shared" si="21"/>
        <v>31969.999701350927</v>
      </c>
      <c r="AC198" s="2">
        <f t="shared" si="36"/>
        <v>35932744.224688768</v>
      </c>
      <c r="AD198" s="3">
        <f t="shared" si="10"/>
        <v>43430818.460005417</v>
      </c>
      <c r="AE198" s="2">
        <f>IF(AE196&gt;=52800000,52800000,IF(AB177=Graph!G$1*1000,AE197+Graph!G$1*1000,AC198))</f>
        <v>35932744.224688768</v>
      </c>
      <c r="AF198" s="3">
        <f t="shared" si="11"/>
        <v>35932744.224688768</v>
      </c>
      <c r="AG198" s="3">
        <f t="shared" si="27"/>
        <v>39502891.221162595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122</v>
      </c>
      <c r="C199" s="7"/>
      <c r="D199" s="2" t="e">
        <f t="shared" si="12"/>
        <v>#N/A</v>
      </c>
      <c r="E199" s="2" t="e">
        <f t="shared" si="22"/>
        <v>#N/A</v>
      </c>
      <c r="F199" s="2">
        <v>604133.86192135513</v>
      </c>
      <c r="G199" s="2">
        <f t="shared" si="26"/>
        <v>476582.14285714284</v>
      </c>
      <c r="H199" s="2">
        <f t="shared" si="37"/>
        <v>76423483.983275175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3625788.571428576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654689.7491787076</v>
      </c>
      <c r="Q199" s="2">
        <f t="shared" si="39"/>
        <v>500000</v>
      </c>
      <c r="R199" s="2">
        <f t="shared" si="38"/>
        <v>79863562.684694141</v>
      </c>
      <c r="S199" s="2">
        <f t="shared" si="17"/>
        <v>476582.14285714924</v>
      </c>
      <c r="T199" s="2">
        <f t="shared" si="18"/>
        <v>23417.857142857276</v>
      </c>
      <c r="U199" s="2">
        <f t="shared" si="19"/>
        <v>500000</v>
      </c>
      <c r="V199" s="2">
        <f t="shared" si="33"/>
        <v>36402375.446888864</v>
      </c>
      <c r="W199" s="2">
        <f t="shared" si="20"/>
        <v>469631.22220009565</v>
      </c>
      <c r="X199" s="2">
        <f t="shared" si="6"/>
        <v>30368.777799904346</v>
      </c>
      <c r="Y199" s="2">
        <f t="shared" si="35"/>
        <v>43461187.237805322</v>
      </c>
      <c r="Z199" s="2" t="str">
        <f t="shared" si="8"/>
        <v>HERE</v>
      </c>
      <c r="AA199" s="2">
        <f>IF(Z199="HERE",Y199,AA198+Graph!$G$1*1000)</f>
        <v>43461187.237805322</v>
      </c>
      <c r="AB199" s="2">
        <f t="shared" si="21"/>
        <v>30368.777799904346</v>
      </c>
      <c r="AC199" s="2">
        <f t="shared" si="36"/>
        <v>36402375.446888864</v>
      </c>
      <c r="AD199" s="3">
        <f t="shared" si="10"/>
        <v>43461187.237805322</v>
      </c>
      <c r="AE199" s="2">
        <f>IF(AE197&gt;=52800000,52800000,IF(AB178=Graph!G$1*1000,AE198+Graph!G$1*1000,AC199))</f>
        <v>36402375.446888864</v>
      </c>
      <c r="AF199" s="3">
        <f t="shared" si="11"/>
        <v>36402375.446888864</v>
      </c>
      <c r="AG199" s="3">
        <f t="shared" si="27"/>
        <v>39582286.493233286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123</v>
      </c>
      <c r="C200" s="7"/>
      <c r="D200" s="2" t="e">
        <f t="shared" si="12"/>
        <v>#N/A</v>
      </c>
      <c r="E200" s="2" t="e">
        <f t="shared" si="22"/>
        <v>#N/A</v>
      </c>
      <c r="F200" s="2">
        <v>605735.08382278681</v>
      </c>
      <c r="G200" s="2">
        <f t="shared" si="26"/>
        <v>476582.14285714284</v>
      </c>
      <c r="H200" s="2">
        <f t="shared" si="37"/>
        <v>76900066.126132324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3649206.4285714333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656604.64293181896</v>
      </c>
      <c r="Q200" s="2">
        <f t="shared" si="39"/>
        <v>500000</v>
      </c>
      <c r="R200" s="2">
        <f t="shared" si="38"/>
        <v>80363562.684694141</v>
      </c>
      <c r="S200" s="2">
        <f t="shared" si="17"/>
        <v>476582.14285714924</v>
      </c>
      <c r="T200" s="2">
        <f t="shared" si="18"/>
        <v>23417.857142857276</v>
      </c>
      <c r="U200" s="2">
        <f t="shared" si="19"/>
        <v>500000</v>
      </c>
      <c r="V200" s="2">
        <f t="shared" si="33"/>
        <v>36873607.890990406</v>
      </c>
      <c r="W200" s="2">
        <f t="shared" si="20"/>
        <v>471232.44410154223</v>
      </c>
      <c r="X200" s="2">
        <f t="shared" si="6"/>
        <v>28767.555898457766</v>
      </c>
      <c r="Y200" s="2">
        <f t="shared" si="35"/>
        <v>43489954.79370378</v>
      </c>
      <c r="Z200" s="2" t="str">
        <f t="shared" si="8"/>
        <v>HERE</v>
      </c>
      <c r="AA200" s="2">
        <f>IF(Z200="HERE",Y200,AA199+Graph!$G$1*1000)</f>
        <v>43489954.79370378</v>
      </c>
      <c r="AB200" s="2">
        <f t="shared" si="21"/>
        <v>28767.555898457766</v>
      </c>
      <c r="AC200" s="2">
        <f t="shared" si="36"/>
        <v>36873607.890990406</v>
      </c>
      <c r="AD200" s="3">
        <f t="shared" si="10"/>
        <v>43489954.79370378</v>
      </c>
      <c r="AE200" s="2">
        <f>IF(AE198&gt;=52800000,52800000,IF(AB179=Graph!G$1*1000,AE199+Graph!G$1*1000,AC200))</f>
        <v>36873607.890990406</v>
      </c>
      <c r="AF200" s="3">
        <f t="shared" si="11"/>
        <v>36873607.890990406</v>
      </c>
      <c r="AG200" s="3">
        <f t="shared" si="27"/>
        <v>39660320.726687744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124</v>
      </c>
      <c r="C201" s="7"/>
      <c r="D201" s="2" t="e">
        <f t="shared" si="12"/>
        <v>#N/A</v>
      </c>
      <c r="E201" s="2" t="e">
        <f t="shared" si="22"/>
        <v>#N/A</v>
      </c>
      <c r="F201" s="2">
        <v>607336.30572423339</v>
      </c>
      <c r="G201" s="2">
        <f t="shared" si="26"/>
        <v>476582.14285714284</v>
      </c>
      <c r="H201" s="2">
        <f t="shared" si="37"/>
        <v>77376648.268989474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3672624.2857142906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658519.53668493032</v>
      </c>
      <c r="Q201" s="2">
        <f t="shared" si="39"/>
        <v>500000</v>
      </c>
      <c r="R201" s="2">
        <f t="shared" si="38"/>
        <v>80863562.684694141</v>
      </c>
      <c r="S201" s="2">
        <f t="shared" si="17"/>
        <v>476582.14285714924</v>
      </c>
      <c r="T201" s="2">
        <f t="shared" si="18"/>
        <v>23417.857142857276</v>
      </c>
      <c r="U201" s="2">
        <f t="shared" si="19"/>
        <v>500000</v>
      </c>
      <c r="V201" s="2">
        <f t="shared" si="33"/>
        <v>37346441.556993395</v>
      </c>
      <c r="W201" s="2">
        <f t="shared" si="20"/>
        <v>472833.66600298882</v>
      </c>
      <c r="X201" s="2">
        <f t="shared" si="6"/>
        <v>27166.333997011185</v>
      </c>
      <c r="Y201" s="2">
        <f t="shared" si="35"/>
        <v>43517121.127700791</v>
      </c>
      <c r="Z201" s="2" t="str">
        <f t="shared" si="8"/>
        <v>HERE</v>
      </c>
      <c r="AA201" s="2">
        <f>IF(Z201="HERE",Y201,AA200+Graph!$G$1*1000)</f>
        <v>43517121.127700791</v>
      </c>
      <c r="AB201" s="2">
        <f t="shared" si="21"/>
        <v>27166.333997011185</v>
      </c>
      <c r="AC201" s="2">
        <f t="shared" si="36"/>
        <v>37346441.556993395</v>
      </c>
      <c r="AD201" s="3">
        <f t="shared" si="10"/>
        <v>43517121.127700791</v>
      </c>
      <c r="AE201" s="2">
        <f>IF(AE199&gt;=52800000,52800000,IF(AB180=Graph!G$1*1000,AE200+Graph!G$1*1000,AC201))</f>
        <v>37346441.556993395</v>
      </c>
      <c r="AF201" s="3">
        <f t="shared" si="11"/>
        <v>37346441.556993395</v>
      </c>
      <c r="AG201" s="3">
        <f t="shared" si="27"/>
        <v>39736993.921525978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125</v>
      </c>
      <c r="C202" s="7"/>
      <c r="D202" s="2" t="e">
        <f t="shared" si="12"/>
        <v>#N/A</v>
      </c>
      <c r="E202" s="2" t="e">
        <f t="shared" si="22"/>
        <v>#N/A</v>
      </c>
      <c r="F202" s="2">
        <v>608937.52762567997</v>
      </c>
      <c r="G202" s="2">
        <f t="shared" si="26"/>
        <v>476582.14285714284</v>
      </c>
      <c r="H202" s="2">
        <f t="shared" si="37"/>
        <v>77853230.411846623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3696042.1428571478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660434.43043804169</v>
      </c>
      <c r="Q202" s="2">
        <f t="shared" si="39"/>
        <v>500000</v>
      </c>
      <c r="R202" s="2">
        <f t="shared" si="38"/>
        <v>81363562.684694141</v>
      </c>
      <c r="S202" s="2">
        <f t="shared" si="17"/>
        <v>476582.14285714924</v>
      </c>
      <c r="T202" s="2">
        <f t="shared" si="18"/>
        <v>23417.857142857276</v>
      </c>
      <c r="U202" s="2">
        <f t="shared" si="19"/>
        <v>500000</v>
      </c>
      <c r="V202" s="2">
        <f t="shared" si="33"/>
        <v>37820876.444897816</v>
      </c>
      <c r="W202" s="2">
        <f t="shared" si="20"/>
        <v>474434.8879044205</v>
      </c>
      <c r="X202" s="2">
        <f t="shared" si="6"/>
        <v>25565.112095579505</v>
      </c>
      <c r="Y202" s="2">
        <f t="shared" si="35"/>
        <v>43542686.23979637</v>
      </c>
      <c r="Z202" s="2" t="str">
        <f t="shared" si="8"/>
        <v>HERE</v>
      </c>
      <c r="AA202" s="2">
        <f>IF(Z202="HERE",Y202,AA201+Graph!$G$1*1000)</f>
        <v>43542686.23979637</v>
      </c>
      <c r="AB202" s="2">
        <f t="shared" si="21"/>
        <v>25565.112095579505</v>
      </c>
      <c r="AC202" s="2">
        <f t="shared" si="36"/>
        <v>37820876.444897816</v>
      </c>
      <c r="AD202" s="3">
        <f t="shared" si="10"/>
        <v>43542686.23979637</v>
      </c>
      <c r="AE202" s="2">
        <f>IF(AE200&gt;=52800000,52800000,IF(AB181=Graph!G$1*1000,AE201+Graph!G$1*1000,AC202))</f>
        <v>37820876.444897816</v>
      </c>
      <c r="AF202" s="3">
        <f t="shared" si="11"/>
        <v>37820876.444897816</v>
      </c>
      <c r="AG202" s="3">
        <f t="shared" si="27"/>
        <v>39812306.077747978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126</v>
      </c>
      <c r="C203" s="7"/>
      <c r="D203" s="2" t="e">
        <f t="shared" si="12"/>
        <v>#N/A</v>
      </c>
      <c r="E203" s="2" t="e">
        <f t="shared" si="22"/>
        <v>#N/A</v>
      </c>
      <c r="F203" s="2">
        <v>610538.74952712655</v>
      </c>
      <c r="G203" s="2">
        <f t="shared" si="26"/>
        <v>476582.14285714284</v>
      </c>
      <c r="H203" s="2">
        <f t="shared" si="37"/>
        <v>78329812.554703772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3719460.0000000051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662349.32419115305</v>
      </c>
      <c r="Q203" s="2">
        <f t="shared" si="39"/>
        <v>500000</v>
      </c>
      <c r="R203" s="2">
        <f t="shared" si="38"/>
        <v>81863562.684694141</v>
      </c>
      <c r="S203" s="2">
        <f t="shared" si="17"/>
        <v>476582.14285714924</v>
      </c>
      <c r="T203" s="2">
        <f t="shared" si="18"/>
        <v>23417.857142857276</v>
      </c>
      <c r="U203" s="2">
        <f t="shared" si="19"/>
        <v>500000</v>
      </c>
      <c r="V203" s="2">
        <f t="shared" si="33"/>
        <v>38296912.554703683</v>
      </c>
      <c r="W203" s="2">
        <f t="shared" si="20"/>
        <v>476036.10980586708</v>
      </c>
      <c r="X203" s="2">
        <f t="shared" si="6"/>
        <v>23963.890194132924</v>
      </c>
      <c r="Y203" s="2">
        <f t="shared" si="35"/>
        <v>43566650.129990503</v>
      </c>
      <c r="Z203" s="2" t="str">
        <f t="shared" si="8"/>
        <v>HERE</v>
      </c>
      <c r="AA203" s="2">
        <f>IF(Z203="HERE",Y203,AA202+Graph!$G$1*1000)</f>
        <v>43566650.129990503</v>
      </c>
      <c r="AB203" s="2">
        <f t="shared" si="21"/>
        <v>23963.890194132924</v>
      </c>
      <c r="AC203" s="2">
        <f t="shared" si="36"/>
        <v>38296912.554703683</v>
      </c>
      <c r="AD203" s="3">
        <f t="shared" si="10"/>
        <v>43566650.129990503</v>
      </c>
      <c r="AE203" s="2">
        <f>IF(AE201&gt;=52800000,52800000,IF(AB182=Graph!G$1*1000,AE202+Graph!G$1*1000,AC203))</f>
        <v>38296912.554703683</v>
      </c>
      <c r="AF203" s="3">
        <f t="shared" si="11"/>
        <v>38296912.554703683</v>
      </c>
      <c r="AG203" s="3">
        <f t="shared" si="27"/>
        <v>39886257.195353746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127</v>
      </c>
      <c r="C204" s="7"/>
      <c r="D204" s="2" t="e">
        <f t="shared" si="12"/>
        <v>#N/A</v>
      </c>
      <c r="E204" s="2" t="e">
        <f t="shared" si="22"/>
        <v>#N/A</v>
      </c>
      <c r="F204" s="2">
        <v>612139.97142857313</v>
      </c>
      <c r="G204" s="2">
        <f t="shared" si="26"/>
        <v>476582.14285714284</v>
      </c>
      <c r="H204" s="2">
        <f t="shared" si="37"/>
        <v>78806394.697560921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3742877.8571428624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664264.21794426441</v>
      </c>
      <c r="Q204" s="2">
        <f t="shared" si="39"/>
        <v>500000</v>
      </c>
      <c r="R204" s="2">
        <f t="shared" si="38"/>
        <v>82363562.684694141</v>
      </c>
      <c r="S204" s="2">
        <f t="shared" si="17"/>
        <v>476582.14285714924</v>
      </c>
      <c r="T204" s="2">
        <f t="shared" si="18"/>
        <v>23417.857142857276</v>
      </c>
      <c r="U204" s="2">
        <f t="shared" si="19"/>
        <v>500000</v>
      </c>
      <c r="V204" s="2">
        <f t="shared" si="33"/>
        <v>38773494.697560824</v>
      </c>
      <c r="W204" s="2">
        <f t="shared" si="20"/>
        <v>476582.14285714179</v>
      </c>
      <c r="X204" s="2">
        <f t="shared" si="6"/>
        <v>23417.857142858207</v>
      </c>
      <c r="Y204" s="2">
        <f t="shared" si="35"/>
        <v>43590067.987133361</v>
      </c>
      <c r="Z204" s="2" t="str">
        <f t="shared" si="8"/>
        <v>HERE</v>
      </c>
      <c r="AA204" s="2">
        <f>IF(Z204="HERE",Y204,AA203+Graph!$G$1*1000)</f>
        <v>43590067.987133361</v>
      </c>
      <c r="AB204" s="2">
        <f t="shared" si="21"/>
        <v>23417.857142858207</v>
      </c>
      <c r="AC204" s="2">
        <f t="shared" si="36"/>
        <v>38773494.697560824</v>
      </c>
      <c r="AD204" s="3">
        <f t="shared" si="10"/>
        <v>43590067.987133361</v>
      </c>
      <c r="AE204" s="2">
        <f>IF(AE202&gt;=52800000,52800000,IF(AB183=Graph!G$1*1000,AE203+Graph!G$1*1000,AC204))</f>
        <v>38773494.697560824</v>
      </c>
      <c r="AF204" s="3">
        <f t="shared" si="11"/>
        <v>38773494.697560824</v>
      </c>
      <c r="AG204" s="3">
        <f t="shared" si="27"/>
        <v>39958847.274343304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128</v>
      </c>
      <c r="C205" s="7"/>
      <c r="D205" s="2" t="e">
        <f t="shared" si="12"/>
        <v>#N/A</v>
      </c>
      <c r="E205" s="2" t="e">
        <f t="shared" si="22"/>
        <v>#N/A</v>
      </c>
      <c r="F205" s="2">
        <v>613741.19333000481</v>
      </c>
      <c r="G205" s="2">
        <f t="shared" si="26"/>
        <v>476582.14285714284</v>
      </c>
      <c r="H205" s="2">
        <f t="shared" si="37"/>
        <v>79282976.840418071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3766295.7142857197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666179.11169736087</v>
      </c>
      <c r="Q205" s="2">
        <f t="shared" si="39"/>
        <v>500000</v>
      </c>
      <c r="R205" s="2">
        <f t="shared" si="38"/>
        <v>82863562.684694141</v>
      </c>
      <c r="S205" s="2">
        <f t="shared" si="17"/>
        <v>476582.14285714924</v>
      </c>
      <c r="T205" s="2">
        <f t="shared" si="18"/>
        <v>23417.857142857276</v>
      </c>
      <c r="U205" s="2">
        <f t="shared" si="19"/>
        <v>500000</v>
      </c>
      <c r="V205" s="2">
        <f t="shared" si="33"/>
        <v>39250076.840417966</v>
      </c>
      <c r="W205" s="2">
        <f t="shared" si="20"/>
        <v>476582.14285714179</v>
      </c>
      <c r="X205" s="2">
        <f t="shared" si="6"/>
        <v>23417.857142858207</v>
      </c>
      <c r="Y205" s="2">
        <f t="shared" si="35"/>
        <v>43613485.84427622</v>
      </c>
      <c r="Z205" s="2" t="str">
        <f t="shared" si="8"/>
        <v>HERE</v>
      </c>
      <c r="AA205" s="2">
        <f>IF(Z205="HERE",Y205,AA204+Graph!$G$1*1000)</f>
        <v>43613485.84427622</v>
      </c>
      <c r="AB205" s="2">
        <f t="shared" si="21"/>
        <v>23417.857142858207</v>
      </c>
      <c r="AC205" s="2">
        <f t="shared" si="36"/>
        <v>39250076.840417966</v>
      </c>
      <c r="AD205" s="3">
        <f t="shared" si="10"/>
        <v>43613485.84427622</v>
      </c>
      <c r="AE205" s="2">
        <f>IF(AE203&gt;=52800000,52800000,IF(AB184=Graph!G$1*1000,AE204+Graph!G$1*1000,AC205))</f>
        <v>39250076.840417966</v>
      </c>
      <c r="AF205" s="3">
        <f t="shared" si="11"/>
        <v>39250076.840417966</v>
      </c>
      <c r="AG205" s="3">
        <f t="shared" si="27"/>
        <v>40030076.314716622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129</v>
      </c>
      <c r="C206" s="7"/>
      <c r="D206" s="2" t="e">
        <f t="shared" si="12"/>
        <v>#N/A</v>
      </c>
      <c r="E206" s="2" t="e">
        <f t="shared" si="22"/>
        <v>#N/A</v>
      </c>
      <c r="F206" s="2">
        <v>615342.41523145139</v>
      </c>
      <c r="G206" s="2">
        <f t="shared" si="26"/>
        <v>476582.14285714284</v>
      </c>
      <c r="H206" s="2">
        <f t="shared" si="37"/>
        <v>79759558.98327522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3789713.5714285769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668094.00545047224</v>
      </c>
      <c r="Q206" s="2">
        <f t="shared" si="39"/>
        <v>500000</v>
      </c>
      <c r="R206" s="2">
        <f t="shared" si="38"/>
        <v>83363562.684694141</v>
      </c>
      <c r="S206" s="2">
        <f t="shared" si="17"/>
        <v>476582.14285714924</v>
      </c>
      <c r="T206" s="2">
        <f t="shared" si="18"/>
        <v>23417.857142857276</v>
      </c>
      <c r="U206" s="2">
        <f t="shared" si="19"/>
        <v>500000</v>
      </c>
      <c r="V206" s="2">
        <f t="shared" si="33"/>
        <v>39726658.983275108</v>
      </c>
      <c r="W206" s="2">
        <f t="shared" si="20"/>
        <v>476582.14285714179</v>
      </c>
      <c r="X206" s="2">
        <f t="shared" si="6"/>
        <v>23417.857142858207</v>
      </c>
      <c r="Y206" s="2">
        <f t="shared" si="35"/>
        <v>43636903.701419078</v>
      </c>
      <c r="Z206" s="2" t="str">
        <f t="shared" si="8"/>
        <v>HERE</v>
      </c>
      <c r="AA206" s="2">
        <f>IF(Z206="HERE",Y206,AA205+Graph!$G$1*1000)</f>
        <v>43636903.701419078</v>
      </c>
      <c r="AB206" s="2">
        <f t="shared" si="21"/>
        <v>23417.857142858207</v>
      </c>
      <c r="AC206" s="2">
        <f t="shared" si="36"/>
        <v>39726658.983275108</v>
      </c>
      <c r="AD206" s="3">
        <f t="shared" si="10"/>
        <v>43636903.701419078</v>
      </c>
      <c r="AE206" s="2">
        <f>IF(AE204&gt;=52800000,52800000,IF(AB185=Graph!G$1*1000,AE205+Graph!G$1*1000,AC206))</f>
        <v>39726658.983275108</v>
      </c>
      <c r="AF206" s="3">
        <f t="shared" si="11"/>
        <v>39726658.983275108</v>
      </c>
      <c r="AG206" s="3">
        <f t="shared" si="27"/>
        <v>40099944.316473715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130</v>
      </c>
      <c r="C207" s="7"/>
      <c r="D207" s="2" t="e">
        <f t="shared" si="12"/>
        <v>#N/A</v>
      </c>
      <c r="E207" s="2" t="e">
        <f t="shared" si="22"/>
        <v>#N/A</v>
      </c>
      <c r="F207" s="2">
        <v>616943.63713289797</v>
      </c>
      <c r="G207" s="2">
        <f t="shared" si="26"/>
        <v>476582.14285714284</v>
      </c>
      <c r="H207" s="2">
        <f t="shared" si="37"/>
        <v>80236141.126132369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3813131.4285714342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670008.8992035836</v>
      </c>
      <c r="Q207" s="2">
        <f t="shared" si="39"/>
        <v>500000</v>
      </c>
      <c r="R207" s="2">
        <f t="shared" si="38"/>
        <v>83863562.684694141</v>
      </c>
      <c r="S207" s="2">
        <f t="shared" si="17"/>
        <v>476582.14285714924</v>
      </c>
      <c r="T207" s="2">
        <f t="shared" si="18"/>
        <v>23417.857142857276</v>
      </c>
      <c r="U207" s="2">
        <f t="shared" si="19"/>
        <v>500000</v>
      </c>
      <c r="V207" s="2">
        <f t="shared" si="33"/>
        <v>40203241.12613225</v>
      </c>
      <c r="W207" s="2">
        <f t="shared" si="20"/>
        <v>476582.14285714179</v>
      </c>
      <c r="X207" s="2">
        <f t="shared" si="6"/>
        <v>23417.857142858207</v>
      </c>
      <c r="Y207" s="2">
        <f t="shared" si="35"/>
        <v>43660321.558561936</v>
      </c>
      <c r="Z207" s="2" t="str">
        <f t="shared" si="8"/>
        <v>HERE</v>
      </c>
      <c r="AA207" s="2">
        <f>IF(Z207="HERE",Y207,AA206+Graph!$G$1*1000)</f>
        <v>43660321.558561936</v>
      </c>
      <c r="AB207" s="2">
        <f t="shared" si="21"/>
        <v>23417.857142858207</v>
      </c>
      <c r="AC207" s="2">
        <f t="shared" si="36"/>
        <v>40203241.12613225</v>
      </c>
      <c r="AD207" s="3">
        <f t="shared" si="10"/>
        <v>43660321.558561936</v>
      </c>
      <c r="AE207" s="2">
        <f>IF(AE205&gt;=52800000,52800000,IF(AB186=Graph!G$1*1000,AE206+Graph!G$1*1000,AC207))</f>
        <v>40203241.12613225</v>
      </c>
      <c r="AF207" s="3">
        <f t="shared" si="11"/>
        <v>40203241.12613225</v>
      </c>
      <c r="AG207" s="3">
        <f t="shared" si="27"/>
        <v>40168451.279614583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131</v>
      </c>
      <c r="C208" s="7"/>
      <c r="D208" s="2" t="e">
        <f t="shared" si="12"/>
        <v>#N/A</v>
      </c>
      <c r="E208" s="2" t="e">
        <f t="shared" si="22"/>
        <v>#N/A</v>
      </c>
      <c r="F208" s="2">
        <v>618544.85903434455</v>
      </c>
      <c r="G208" s="2">
        <f t="shared" si="26"/>
        <v>476582.14285714284</v>
      </c>
      <c r="H208" s="2">
        <f t="shared" si="37"/>
        <v>80712723.268989518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3836549.2857142915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671923.79295669496</v>
      </c>
      <c r="Q208" s="2">
        <f t="shared" si="39"/>
        <v>500000</v>
      </c>
      <c r="R208" s="2">
        <f t="shared" si="38"/>
        <v>84363562.684694141</v>
      </c>
      <c r="S208" s="2">
        <f t="shared" si="17"/>
        <v>476582.14285714924</v>
      </c>
      <c r="T208" s="2">
        <f t="shared" si="18"/>
        <v>23417.857142857276</v>
      </c>
      <c r="U208" s="2">
        <f t="shared" si="19"/>
        <v>500000</v>
      </c>
      <c r="V208" s="2">
        <f t="shared" si="33"/>
        <v>40679823.268989392</v>
      </c>
      <c r="W208" s="2">
        <f t="shared" si="20"/>
        <v>476582.14285714179</v>
      </c>
      <c r="X208" s="2">
        <f t="shared" si="6"/>
        <v>23417.857142858207</v>
      </c>
      <c r="Y208" s="2">
        <f t="shared" si="35"/>
        <v>43683739.415704794</v>
      </c>
      <c r="Z208" s="2" t="str">
        <f t="shared" si="8"/>
        <v>HERE</v>
      </c>
      <c r="AA208" s="2">
        <f>IF(Z208="HERE",Y208,AA207+Graph!$G$1*1000)</f>
        <v>43683739.415704794</v>
      </c>
      <c r="AB208" s="2">
        <f t="shared" si="21"/>
        <v>23417.857142858207</v>
      </c>
      <c r="AC208" s="2">
        <f t="shared" si="36"/>
        <v>40679823.268989392</v>
      </c>
      <c r="AD208" s="3">
        <f t="shared" si="10"/>
        <v>43683739.415704794</v>
      </c>
      <c r="AE208" s="2">
        <f>IF(AE206&gt;=52800000,52800000,IF(AB187=Graph!G$1*1000,AE207+Graph!G$1*1000,AC208))</f>
        <v>40679823.268989392</v>
      </c>
      <c r="AF208" s="3">
        <f t="shared" si="11"/>
        <v>40679823.268989392</v>
      </c>
      <c r="AG208" s="3">
        <f t="shared" si="27"/>
        <v>40235597.204139225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132</v>
      </c>
      <c r="C209" s="7"/>
      <c r="D209" s="2" t="e">
        <f t="shared" si="12"/>
        <v>#N/A</v>
      </c>
      <c r="E209" s="2" t="e">
        <f t="shared" si="22"/>
        <v>#N/A</v>
      </c>
      <c r="F209" s="2">
        <v>620146.08093579113</v>
      </c>
      <c r="G209" s="2">
        <f t="shared" si="26"/>
        <v>476582.14285714284</v>
      </c>
      <c r="H209" s="2">
        <f t="shared" si="37"/>
        <v>81189305.411846668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3859967.1428571488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673838.68670980632</v>
      </c>
      <c r="Q209" s="2">
        <f t="shared" si="39"/>
        <v>500000</v>
      </c>
      <c r="R209" s="2">
        <f t="shared" si="38"/>
        <v>84863562.684694141</v>
      </c>
      <c r="S209" s="2">
        <f t="shared" si="17"/>
        <v>476582.14285714924</v>
      </c>
      <c r="T209" s="2">
        <f t="shared" si="18"/>
        <v>23417.857142857276</v>
      </c>
      <c r="U209" s="2">
        <f t="shared" si="19"/>
        <v>500000</v>
      </c>
      <c r="V209" s="2">
        <f t="shared" si="33"/>
        <v>41156405.411846533</v>
      </c>
      <c r="W209" s="2">
        <f t="shared" si="20"/>
        <v>476582.14285714179</v>
      </c>
      <c r="X209" s="2">
        <f t="shared" si="6"/>
        <v>23417.857142858207</v>
      </c>
      <c r="Y209" s="2">
        <f t="shared" si="35"/>
        <v>43707157.272847652</v>
      </c>
      <c r="Z209" s="2" t="str">
        <f t="shared" si="8"/>
        <v>HERE</v>
      </c>
      <c r="AA209" s="2">
        <f>IF(Z209="HERE",Y209,AA208+Graph!$G$1*1000)</f>
        <v>43707157.272847652</v>
      </c>
      <c r="AB209" s="2">
        <f t="shared" si="21"/>
        <v>23417.857142858207</v>
      </c>
      <c r="AC209" s="2">
        <f t="shared" si="36"/>
        <v>41156405.411846533</v>
      </c>
      <c r="AD209" s="3">
        <f t="shared" si="10"/>
        <v>43707157.272847652</v>
      </c>
      <c r="AE209" s="2">
        <f>IF(AE207&gt;=52800000,52800000,IF(AB188=Graph!G$1*1000,AE208+Graph!G$1*1000,AC209))</f>
        <v>41156405.411846533</v>
      </c>
      <c r="AF209" s="3">
        <f t="shared" si="11"/>
        <v>41156405.411846533</v>
      </c>
      <c r="AG209" s="3">
        <f t="shared" si="27"/>
        <v>40301382.090047635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133</v>
      </c>
      <c r="C210" s="7"/>
      <c r="D210" s="2" t="e">
        <f t="shared" si="12"/>
        <v>#N/A</v>
      </c>
      <c r="E210" s="2" t="e">
        <f t="shared" si="22"/>
        <v>#N/A</v>
      </c>
      <c r="F210" s="2">
        <v>621747.30283722281</v>
      </c>
      <c r="G210" s="2">
        <f t="shared" si="26"/>
        <v>476582.14285714284</v>
      </c>
      <c r="H210" s="2">
        <f t="shared" si="37"/>
        <v>81665887.554703817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3883385.0000000061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675753.58046291769</v>
      </c>
      <c r="Q210" s="2">
        <f t="shared" si="39"/>
        <v>500000</v>
      </c>
      <c r="R210" s="2">
        <f t="shared" si="38"/>
        <v>85363562.684694141</v>
      </c>
      <c r="S210" s="2">
        <f t="shared" si="17"/>
        <v>476582.14285714924</v>
      </c>
      <c r="T210" s="2">
        <f t="shared" si="18"/>
        <v>23417.857142857276</v>
      </c>
      <c r="U210" s="2">
        <f t="shared" si="19"/>
        <v>500000</v>
      </c>
      <c r="V210" s="2">
        <f t="shared" si="33"/>
        <v>41632987.554703675</v>
      </c>
      <c r="W210" s="2">
        <f t="shared" si="20"/>
        <v>476582.14285714179</v>
      </c>
      <c r="X210" s="2">
        <f t="shared" si="6"/>
        <v>23417.857142858207</v>
      </c>
      <c r="Y210" s="2">
        <f t="shared" si="35"/>
        <v>43730575.129990511</v>
      </c>
      <c r="Z210" s="2" t="str">
        <f t="shared" si="8"/>
        <v>HERE</v>
      </c>
      <c r="AA210" s="2">
        <f>IF(Z210="HERE",Y210,AA209+Graph!$G$1*1000)</f>
        <v>43730575.129990511</v>
      </c>
      <c r="AB210" s="2">
        <f t="shared" si="21"/>
        <v>23417.857142858207</v>
      </c>
      <c r="AC210" s="2">
        <f t="shared" si="36"/>
        <v>41632987.554703675</v>
      </c>
      <c r="AD210" s="3">
        <f t="shared" si="10"/>
        <v>43730575.129990511</v>
      </c>
      <c r="AE210" s="2">
        <f>IF(AE208&gt;=52800000,52800000,IF(AB189=Graph!G$1*1000,AE209+Graph!G$1*1000,AC210))</f>
        <v>41632987.554703675</v>
      </c>
      <c r="AF210" s="3">
        <f t="shared" si="11"/>
        <v>41632987.554703675</v>
      </c>
      <c r="AG210" s="3">
        <f t="shared" si="27"/>
        <v>40365805.937339827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134</v>
      </c>
      <c r="C211" s="7"/>
      <c r="D211" s="2" t="e">
        <f t="shared" si="12"/>
        <v>#N/A</v>
      </c>
      <c r="E211" s="2" t="e">
        <f t="shared" si="22"/>
        <v>#N/A</v>
      </c>
      <c r="F211" s="2">
        <v>623348.5247386694</v>
      </c>
      <c r="G211" s="2">
        <f t="shared" si="26"/>
        <v>476582.14285714284</v>
      </c>
      <c r="H211" s="2">
        <f t="shared" si="37"/>
        <v>82142469.697560966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3906802.8571428633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677668.47421602905</v>
      </c>
      <c r="Q211" s="2">
        <f t="shared" si="39"/>
        <v>500000</v>
      </c>
      <c r="R211" s="2">
        <f t="shared" si="38"/>
        <v>85863562.684694141</v>
      </c>
      <c r="S211" s="2">
        <f t="shared" si="17"/>
        <v>476582.14285714924</v>
      </c>
      <c r="T211" s="2">
        <f t="shared" si="18"/>
        <v>23417.857142857276</v>
      </c>
      <c r="U211" s="2">
        <f t="shared" si="19"/>
        <v>500000</v>
      </c>
      <c r="V211" s="2">
        <f t="shared" si="33"/>
        <v>42109569.697560817</v>
      </c>
      <c r="W211" s="2">
        <f t="shared" si="20"/>
        <v>476582.14285714179</v>
      </c>
      <c r="X211" s="2">
        <f t="shared" si="6"/>
        <v>23417.857142858207</v>
      </c>
      <c r="Y211" s="2">
        <f t="shared" si="35"/>
        <v>43753992.987133369</v>
      </c>
      <c r="Z211" s="2" t="str">
        <f t="shared" si="8"/>
        <v>HERE</v>
      </c>
      <c r="AA211" s="2">
        <f>IF(Z211="HERE",Y211,AA210+Graph!$G$1*1000)</f>
        <v>43753992.987133369</v>
      </c>
      <c r="AB211" s="2">
        <f t="shared" si="21"/>
        <v>23417.857142858207</v>
      </c>
      <c r="AC211" s="2">
        <f t="shared" si="36"/>
        <v>42109569.697560817</v>
      </c>
      <c r="AD211" s="3">
        <f t="shared" si="10"/>
        <v>43753992.987133369</v>
      </c>
      <c r="AE211" s="2">
        <f>IF(AE209&gt;=52800000,52800000,IF(AB190=Graph!G$1*1000,AE210+Graph!G$1*1000,AC211))</f>
        <v>42109569.697560817</v>
      </c>
      <c r="AF211" s="3">
        <f t="shared" si="11"/>
        <v>42109569.697560817</v>
      </c>
      <c r="AG211" s="3">
        <f t="shared" si="27"/>
        <v>40428868.746015787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135</v>
      </c>
      <c r="C212" s="7"/>
      <c r="D212" s="2" t="e">
        <f t="shared" si="12"/>
        <v>#N/A</v>
      </c>
      <c r="E212" s="2" t="e">
        <f t="shared" si="22"/>
        <v>#N/A</v>
      </c>
      <c r="F212" s="2">
        <v>624949.74664011598</v>
      </c>
      <c r="G212" s="2">
        <f t="shared" si="26"/>
        <v>476582.14285714284</v>
      </c>
      <c r="H212" s="2">
        <f t="shared" si="37"/>
        <v>82619051.840418115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3930220.7142857206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679583.36796914041</v>
      </c>
      <c r="Q212" s="2">
        <f t="shared" si="39"/>
        <v>500000</v>
      </c>
      <c r="R212" s="2">
        <f t="shared" si="38"/>
        <v>86363562.684694141</v>
      </c>
      <c r="S212" s="2">
        <f t="shared" si="17"/>
        <v>476582.14285714924</v>
      </c>
      <c r="T212" s="2">
        <f t="shared" si="18"/>
        <v>23417.857142857276</v>
      </c>
      <c r="U212" s="2">
        <f t="shared" si="19"/>
        <v>500000</v>
      </c>
      <c r="V212" s="2">
        <f t="shared" si="33"/>
        <v>42586151.840417959</v>
      </c>
      <c r="W212" s="2">
        <f t="shared" si="20"/>
        <v>476582.14285714179</v>
      </c>
      <c r="X212" s="2">
        <f t="shared" si="6"/>
        <v>23417.857142858207</v>
      </c>
      <c r="Y212" s="2">
        <f t="shared" si="35"/>
        <v>43777410.844276227</v>
      </c>
      <c r="Z212" s="2" t="str">
        <f t="shared" si="8"/>
        <v>HERE</v>
      </c>
      <c r="AA212" s="2">
        <f>IF(Z212="HERE",Y212,AA211+Graph!$G$1*1000)</f>
        <v>43777410.844276227</v>
      </c>
      <c r="AB212" s="2">
        <f t="shared" si="21"/>
        <v>23417.857142858207</v>
      </c>
      <c r="AC212" s="2">
        <f t="shared" si="36"/>
        <v>42586151.840417959</v>
      </c>
      <c r="AD212" s="3">
        <f t="shared" si="10"/>
        <v>43777410.844276227</v>
      </c>
      <c r="AE212" s="2">
        <f>IF(AE210&gt;=52800000,52800000,IF(AB191=Graph!G$1*1000,AE211+Graph!G$1*1000,AC212))</f>
        <v>42586151.840417959</v>
      </c>
      <c r="AF212" s="3">
        <f t="shared" si="11"/>
        <v>42586151.840417959</v>
      </c>
      <c r="AG212" s="3">
        <f t="shared" si="27"/>
        <v>40490570.516075514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136</v>
      </c>
      <c r="C213" s="7"/>
      <c r="D213" s="2" t="e">
        <f t="shared" si="12"/>
        <v>#N/A</v>
      </c>
      <c r="E213" s="2" t="e">
        <f t="shared" si="22"/>
        <v>#N/A</v>
      </c>
      <c r="F213" s="2">
        <v>626550.96854156256</v>
      </c>
      <c r="G213" s="2">
        <f t="shared" si="26"/>
        <v>476582.14285714284</v>
      </c>
      <c r="H213" s="2">
        <f t="shared" si="37"/>
        <v>83095633.983275265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3953638.5714285779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681498.26172225177</v>
      </c>
      <c r="Q213" s="2">
        <f t="shared" si="39"/>
        <v>500000</v>
      </c>
      <c r="R213" s="2">
        <f t="shared" si="38"/>
        <v>86863562.684694141</v>
      </c>
      <c r="S213" s="2">
        <f t="shared" si="17"/>
        <v>476582.14285714924</v>
      </c>
      <c r="T213" s="2">
        <f t="shared" si="18"/>
        <v>23417.857142857276</v>
      </c>
      <c r="U213" s="2">
        <f t="shared" si="19"/>
        <v>500000</v>
      </c>
      <c r="V213" s="2">
        <f t="shared" si="33"/>
        <v>43062733.983275101</v>
      </c>
      <c r="W213" s="2">
        <f t="shared" si="20"/>
        <v>476582.14285714179</v>
      </c>
      <c r="X213" s="2">
        <f t="shared" si="6"/>
        <v>23417.857142858207</v>
      </c>
      <c r="Y213" s="2">
        <f t="shared" si="35"/>
        <v>43800828.701419085</v>
      </c>
      <c r="Z213" s="2" t="str">
        <f t="shared" si="8"/>
        <v>HERE</v>
      </c>
      <c r="AA213" s="2">
        <f>IF(Z213="HERE",Y213,AA212+Graph!$G$1*1000)</f>
        <v>43800828.701419085</v>
      </c>
      <c r="AB213" s="2">
        <f t="shared" si="21"/>
        <v>23417.857142858207</v>
      </c>
      <c r="AC213" s="2">
        <f t="shared" si="36"/>
        <v>43062733.983275101</v>
      </c>
      <c r="AD213" s="3">
        <f t="shared" si="10"/>
        <v>43800828.701419085</v>
      </c>
      <c r="AE213" s="2">
        <f>IF(AE211&gt;=52800000,52800000,IF(AB192=Graph!G$1*1000,AE212+Graph!G$1*1000,AC213))</f>
        <v>43062733.983275101</v>
      </c>
      <c r="AF213" s="3">
        <f t="shared" si="11"/>
        <v>43062733.983275101</v>
      </c>
      <c r="AG213" s="3">
        <f t="shared" si="27"/>
        <v>40550911.247519031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137</v>
      </c>
      <c r="C214" s="7"/>
      <c r="D214" s="2" t="e">
        <f t="shared" si="12"/>
        <v>#N/A</v>
      </c>
      <c r="E214" s="2" t="e">
        <f t="shared" si="22"/>
        <v>#N/A</v>
      </c>
      <c r="F214" s="2">
        <v>628152.19044300914</v>
      </c>
      <c r="G214" s="2">
        <f t="shared" si="26"/>
        <v>476582.14285714284</v>
      </c>
      <c r="H214" s="2">
        <f t="shared" si="37"/>
        <v>83572216.126132414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3977056.4285714352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683413.15547536314</v>
      </c>
      <c r="Q214" s="2">
        <f t="shared" si="39"/>
        <v>500000</v>
      </c>
      <c r="R214" s="2">
        <f t="shared" si="38"/>
        <v>87363562.684694141</v>
      </c>
      <c r="S214" s="2">
        <f t="shared" si="17"/>
        <v>476582.14285714924</v>
      </c>
      <c r="T214" s="2">
        <f t="shared" si="18"/>
        <v>23417.857142857276</v>
      </c>
      <c r="U214" s="2">
        <f t="shared" si="19"/>
        <v>500000</v>
      </c>
      <c r="V214" s="2">
        <f t="shared" si="33"/>
        <v>43539316.126132242</v>
      </c>
      <c r="W214" s="2">
        <f t="shared" si="20"/>
        <v>476582.14285714179</v>
      </c>
      <c r="X214" s="2">
        <f t="shared" si="6"/>
        <v>23417.857142858207</v>
      </c>
      <c r="Y214" s="2">
        <f t="shared" si="35"/>
        <v>43824246.558561943</v>
      </c>
      <c r="Z214" s="2" t="str">
        <f t="shared" si="8"/>
        <v>HERE</v>
      </c>
      <c r="AA214" s="2">
        <f>IF(Z214="HERE",Y214,AA213+Graph!$G$1*1000)</f>
        <v>43824246.558561943</v>
      </c>
      <c r="AB214" s="2">
        <f t="shared" si="21"/>
        <v>23417.857142858207</v>
      </c>
      <c r="AC214" s="2">
        <f t="shared" si="36"/>
        <v>43062733.983275101</v>
      </c>
      <c r="AD214" s="3">
        <f t="shared" si="10"/>
        <v>43824246.558561943</v>
      </c>
      <c r="AE214" s="2">
        <f>IF(AE212&gt;=52800000,52800000,IF(AB193=Graph!G$1*1000,AE213+Graph!G$1*1000,AC214))</f>
        <v>43062733.983275101</v>
      </c>
      <c r="AF214" s="3">
        <f t="shared" si="11"/>
        <v>43062733.983275101</v>
      </c>
      <c r="AG214" s="3">
        <f t="shared" si="27"/>
        <v>40609890.940346316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138</v>
      </c>
      <c r="C215" s="7"/>
      <c r="D215" s="2" t="e">
        <f t="shared" si="12"/>
        <v>#N/A</v>
      </c>
      <c r="E215" s="2" t="e">
        <f t="shared" si="22"/>
        <v>#N/A</v>
      </c>
      <c r="F215" s="2">
        <v>629753.41234444082</v>
      </c>
      <c r="G215" s="2">
        <f t="shared" si="26"/>
        <v>476582.14285714284</v>
      </c>
      <c r="H215" s="2">
        <f t="shared" si="37"/>
        <v>84048798.268989563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4000474.2857142924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685328.0492284745</v>
      </c>
      <c r="Q215" s="2">
        <f t="shared" si="39"/>
        <v>500000</v>
      </c>
      <c r="R215" s="2">
        <f t="shared" si="38"/>
        <v>87863562.684694141</v>
      </c>
      <c r="S215" s="2">
        <f t="shared" si="17"/>
        <v>476582.14285714924</v>
      </c>
      <c r="T215" s="2">
        <f t="shared" si="18"/>
        <v>23417.857142857276</v>
      </c>
      <c r="U215" s="2">
        <f t="shared" si="19"/>
        <v>500000</v>
      </c>
      <c r="V215" s="2">
        <f t="shared" si="33"/>
        <v>44015898.268989384</v>
      </c>
      <c r="W215" s="2">
        <f t="shared" si="20"/>
        <v>476582.14285714179</v>
      </c>
      <c r="X215" s="2">
        <f t="shared" si="6"/>
        <v>23417.857142858207</v>
      </c>
      <c r="Y215" s="2">
        <f t="shared" si="35"/>
        <v>43847664.415704802</v>
      </c>
      <c r="Z215" s="2" t="str">
        <f t="shared" si="8"/>
        <v>MEEP</v>
      </c>
      <c r="AA215" s="2">
        <f>IF(Z215="HERE",Y215,AA214+Graph!$G$1*1000)</f>
        <v>44244246.558561943</v>
      </c>
      <c r="AB215" s="2">
        <f t="shared" si="21"/>
        <v>420000</v>
      </c>
      <c r="AC215" s="2">
        <f t="shared" si="36"/>
        <v>43062733.983275101</v>
      </c>
      <c r="AD215" s="3">
        <f t="shared" si="10"/>
        <v>44244246.558561943</v>
      </c>
      <c r="AE215" s="2">
        <f>IF(AE213&gt;=52800000,52800000,IF(AB194=Graph!G$1*1000,AE214+Graph!G$1*1000,AC215))</f>
        <v>43062733.983275101</v>
      </c>
      <c r="AF215" s="3">
        <f t="shared" si="11"/>
        <v>43062733.983275101</v>
      </c>
      <c r="AG215" s="3">
        <f t="shared" si="27"/>
        <v>40667509.594557367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139</v>
      </c>
      <c r="C216" s="7"/>
      <c r="D216" s="2" t="e">
        <f t="shared" si="12"/>
        <v>#N/A</v>
      </c>
      <c r="E216" s="2" t="e">
        <f t="shared" si="22"/>
        <v>#N/A</v>
      </c>
      <c r="F216" s="2">
        <v>631354.6342458874</v>
      </c>
      <c r="G216" s="2">
        <f t="shared" si="26"/>
        <v>476582.14285714284</v>
      </c>
      <c r="H216" s="2">
        <f t="shared" si="37"/>
        <v>84525380.411846712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4023892.1428571497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687242.94298158586</v>
      </c>
      <c r="Q216" s="2">
        <f t="shared" si="39"/>
        <v>500000</v>
      </c>
      <c r="R216" s="2">
        <f t="shared" si="38"/>
        <v>88363562.684694141</v>
      </c>
      <c r="S216" s="2">
        <f t="shared" si="17"/>
        <v>476582.14285714924</v>
      </c>
      <c r="T216" s="2">
        <f t="shared" si="18"/>
        <v>23417.857142857276</v>
      </c>
      <c r="U216" s="2">
        <f t="shared" si="19"/>
        <v>500000</v>
      </c>
      <c r="V216" s="2">
        <f t="shared" si="33"/>
        <v>44492480.411846526</v>
      </c>
      <c r="W216" s="2">
        <f t="shared" si="20"/>
        <v>476582.14285714179</v>
      </c>
      <c r="X216" s="2">
        <f t="shared" si="6"/>
        <v>23417.857142858207</v>
      </c>
      <c r="Y216" s="2">
        <f t="shared" si="35"/>
        <v>43871082.27284766</v>
      </c>
      <c r="Z216" s="2" t="str">
        <f t="shared" si="8"/>
        <v>MEEP</v>
      </c>
      <c r="AA216" s="2">
        <f>IF(Z216="HERE",Y216,AA215+Graph!$G$1*1000)</f>
        <v>44664246.558561943</v>
      </c>
      <c r="AB216" s="2">
        <f t="shared" si="21"/>
        <v>420000</v>
      </c>
      <c r="AC216" s="2">
        <f t="shared" si="36"/>
        <v>43062733.983275101</v>
      </c>
      <c r="AD216" s="3">
        <f t="shared" si="10"/>
        <v>44664246.558561943</v>
      </c>
      <c r="AE216" s="2">
        <f>IF(AE214&gt;=52800000,52800000,IF(AB195=Graph!G$1*1000,AE215+Graph!G$1*1000,AC216))</f>
        <v>43062733.983275101</v>
      </c>
      <c r="AF216" s="3">
        <f t="shared" si="11"/>
        <v>43062733.983275101</v>
      </c>
      <c r="AG216" s="3">
        <f t="shared" si="27"/>
        <v>40723767.210152194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140</v>
      </c>
      <c r="C217" s="7"/>
      <c r="D217" s="2" t="e">
        <f t="shared" si="12"/>
        <v>#N/A</v>
      </c>
      <c r="E217" s="2" t="e">
        <f t="shared" si="22"/>
        <v>#N/A</v>
      </c>
      <c r="F217" s="2">
        <v>632955.85614733398</v>
      </c>
      <c r="G217" s="2">
        <f t="shared" si="26"/>
        <v>476582.14285714284</v>
      </c>
      <c r="H217" s="2">
        <f t="shared" si="37"/>
        <v>85001962.554703861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4047310.000000007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689157.83673469722</v>
      </c>
      <c r="Q217" s="2">
        <f t="shared" si="39"/>
        <v>500000</v>
      </c>
      <c r="R217" s="2">
        <f t="shared" si="38"/>
        <v>88863562.684694141</v>
      </c>
      <c r="S217" s="2">
        <f t="shared" si="17"/>
        <v>476582.14285714924</v>
      </c>
      <c r="T217" s="2">
        <f t="shared" si="18"/>
        <v>23417.857142857276</v>
      </c>
      <c r="U217" s="2">
        <f t="shared" si="19"/>
        <v>500000</v>
      </c>
      <c r="V217" s="2">
        <f t="shared" si="33"/>
        <v>44969062.554703668</v>
      </c>
      <c r="W217" s="2">
        <f t="shared" si="20"/>
        <v>476582.14285714179</v>
      </c>
      <c r="X217" s="2">
        <f t="shared" si="6"/>
        <v>23417.857142858207</v>
      </c>
      <c r="Y217" s="2">
        <f t="shared" si="35"/>
        <v>43894500.129990518</v>
      </c>
      <c r="Z217" s="2" t="str">
        <f t="shared" si="8"/>
        <v>MEEP</v>
      </c>
      <c r="AA217" s="2">
        <f>IF(Z217="HERE",Y217,AA216+Graph!$G$1*1000)</f>
        <v>45084246.558561943</v>
      </c>
      <c r="AB217" s="2">
        <f t="shared" si="21"/>
        <v>420000</v>
      </c>
      <c r="AC217" s="2">
        <f t="shared" si="36"/>
        <v>43062733.983275101</v>
      </c>
      <c r="AD217" s="3">
        <f t="shared" si="10"/>
        <v>45084246.558561943</v>
      </c>
      <c r="AE217" s="2">
        <f>IF(AE215&gt;=52800000,52800000,IF(AB196=Graph!G$1*1000,AE216+Graph!G$1*1000,AC217))</f>
        <v>43062733.983275101</v>
      </c>
      <c r="AF217" s="3">
        <f t="shared" si="11"/>
        <v>43062733.983275101</v>
      </c>
      <c r="AG217" s="3">
        <f t="shared" si="27"/>
        <v>40778663.787130788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141</v>
      </c>
      <c r="C218" s="7"/>
      <c r="D218" s="2" t="e">
        <f t="shared" si="12"/>
        <v>#N/A</v>
      </c>
      <c r="E218" s="2" t="e">
        <f t="shared" si="22"/>
        <v>#N/A</v>
      </c>
      <c r="F218" s="2">
        <v>634557.07804878056</v>
      </c>
      <c r="G218" s="2">
        <f t="shared" si="26"/>
        <v>476582.14285714284</v>
      </c>
      <c r="H218" s="2">
        <f t="shared" si="37"/>
        <v>85478544.697561011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4070727.8571428643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691072.73048780859</v>
      </c>
      <c r="Q218" s="2">
        <f t="shared" si="39"/>
        <v>500000</v>
      </c>
      <c r="R218" s="2">
        <f t="shared" si="38"/>
        <v>89363562.684694141</v>
      </c>
      <c r="S218" s="2">
        <f t="shared" si="17"/>
        <v>476582.14285714924</v>
      </c>
      <c r="T218" s="2">
        <f t="shared" si="18"/>
        <v>23417.857142857276</v>
      </c>
      <c r="U218" s="2">
        <f t="shared" si="19"/>
        <v>500000</v>
      </c>
      <c r="V218" s="2">
        <f t="shared" si="33"/>
        <v>45445644.69756081</v>
      </c>
      <c r="W218" s="2">
        <f t="shared" si="20"/>
        <v>476582.14285714179</v>
      </c>
      <c r="X218" s="2">
        <f t="shared" si="6"/>
        <v>23417.857142858207</v>
      </c>
      <c r="Y218" s="2">
        <f t="shared" si="35"/>
        <v>43917917.987133376</v>
      </c>
      <c r="Z218" s="2" t="str">
        <f t="shared" si="8"/>
        <v>MEEP</v>
      </c>
      <c r="AA218" s="2">
        <f>IF(Z218="HERE",Y218,AA217+Graph!$G$1*1000)</f>
        <v>45504246.558561943</v>
      </c>
      <c r="AB218" s="2">
        <f t="shared" si="21"/>
        <v>420000</v>
      </c>
      <c r="AC218" s="2">
        <f t="shared" si="36"/>
        <v>43062733.983275101</v>
      </c>
      <c r="AD218" s="3">
        <f t="shared" si="10"/>
        <v>45504246.558561943</v>
      </c>
      <c r="AE218" s="2">
        <f>IF(AE216&gt;=52800000,52800000,IF(AB197=Graph!G$1*1000,AE217+Graph!G$1*1000,AC218))</f>
        <v>43062733.983275101</v>
      </c>
      <c r="AF218" s="3">
        <f t="shared" si="11"/>
        <v>43062733.983275101</v>
      </c>
      <c r="AG218" s="3">
        <f t="shared" si="27"/>
        <v>40832199.325493164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142</v>
      </c>
      <c r="C219" s="7"/>
      <c r="D219" s="2" t="e">
        <f t="shared" si="12"/>
        <v>#N/A</v>
      </c>
      <c r="E219" s="2" t="e">
        <f t="shared" si="22"/>
        <v>#N/A</v>
      </c>
      <c r="F219" s="2">
        <v>636158.29995022714</v>
      </c>
      <c r="G219" s="2">
        <f t="shared" si="26"/>
        <v>476582.14285714284</v>
      </c>
      <c r="H219" s="2">
        <f t="shared" si="37"/>
        <v>85955126.84041816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4094145.7142857215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692987.62424091995</v>
      </c>
      <c r="Q219" s="2">
        <f t="shared" si="39"/>
        <v>500000</v>
      </c>
      <c r="R219" s="2">
        <f t="shared" si="38"/>
        <v>89863562.684694141</v>
      </c>
      <c r="S219" s="2">
        <f t="shared" si="17"/>
        <v>476582.14285714924</v>
      </c>
      <c r="T219" s="2">
        <f t="shared" si="18"/>
        <v>23417.857142857276</v>
      </c>
      <c r="U219" s="2">
        <f t="shared" si="19"/>
        <v>500000</v>
      </c>
      <c r="V219" s="2">
        <f t="shared" si="33"/>
        <v>45922226.840417951</v>
      </c>
      <c r="W219" s="2">
        <f t="shared" si="20"/>
        <v>476582.14285714179</v>
      </c>
      <c r="X219" s="2">
        <f t="shared" si="6"/>
        <v>23417.857142858207</v>
      </c>
      <c r="Y219" s="2">
        <f t="shared" si="35"/>
        <v>43941335.844276235</v>
      </c>
      <c r="Z219" s="2" t="str">
        <f t="shared" si="8"/>
        <v>MEEP</v>
      </c>
      <c r="AA219" s="2">
        <f>IF(Z219="HERE",Y219,AA218+Graph!$G$1*1000)</f>
        <v>45924246.558561943</v>
      </c>
      <c r="AB219" s="2">
        <f t="shared" si="21"/>
        <v>420000</v>
      </c>
      <c r="AC219" s="2">
        <f t="shared" si="36"/>
        <v>43062733.983275101</v>
      </c>
      <c r="AD219" s="3">
        <f t="shared" si="10"/>
        <v>45924246.558561943</v>
      </c>
      <c r="AE219" s="2">
        <f>IF(AE217&gt;=52800000,52800000,IF(AB198=Graph!G$1*1000,AE218+Graph!G$1*1000,AC219))</f>
        <v>43062733.983275101</v>
      </c>
      <c r="AF219" s="3">
        <f t="shared" si="11"/>
        <v>43062733.983275101</v>
      </c>
      <c r="AG219" s="3">
        <f t="shared" si="27"/>
        <v>40884373.825239316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143</v>
      </c>
      <c r="C220" s="7"/>
      <c r="D220" s="2" t="e">
        <f t="shared" si="12"/>
        <v>#N/A</v>
      </c>
      <c r="E220" s="2" t="e">
        <f t="shared" si="22"/>
        <v>#N/A</v>
      </c>
      <c r="F220" s="2">
        <v>637759.52185165882</v>
      </c>
      <c r="G220" s="2">
        <f t="shared" si="26"/>
        <v>476582.14285714284</v>
      </c>
      <c r="H220" s="2">
        <f t="shared" si="37"/>
        <v>86431708.983275309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4117563.5714285788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694902.51799403131</v>
      </c>
      <c r="Q220" s="2">
        <f t="shared" si="39"/>
        <v>500000</v>
      </c>
      <c r="R220" s="2">
        <f t="shared" si="38"/>
        <v>90363562.684694141</v>
      </c>
      <c r="S220" s="2">
        <f t="shared" si="17"/>
        <v>476582.14285714924</v>
      </c>
      <c r="T220" s="2">
        <f t="shared" si="18"/>
        <v>23417.857142857276</v>
      </c>
      <c r="U220" s="2">
        <f t="shared" si="19"/>
        <v>500000</v>
      </c>
      <c r="V220" s="2">
        <f t="shared" si="33"/>
        <v>46398808.983275093</v>
      </c>
      <c r="W220" s="2">
        <f t="shared" si="20"/>
        <v>476582.14285714179</v>
      </c>
      <c r="X220" s="2">
        <f t="shared" si="6"/>
        <v>23417.857142858207</v>
      </c>
      <c r="Y220" s="2">
        <f t="shared" si="35"/>
        <v>43964753.701419093</v>
      </c>
      <c r="Z220" s="2" t="str">
        <f t="shared" si="8"/>
        <v>MEEP</v>
      </c>
      <c r="AA220" s="2">
        <f>IF(Z220="HERE",Y220,AA219+Graph!$G$1*1000)</f>
        <v>46344246.558561943</v>
      </c>
      <c r="AB220" s="2">
        <f t="shared" si="21"/>
        <v>420000</v>
      </c>
      <c r="AC220" s="2">
        <f t="shared" si="36"/>
        <v>43062733.983275101</v>
      </c>
      <c r="AD220" s="3">
        <f t="shared" si="10"/>
        <v>46344246.558561943</v>
      </c>
      <c r="AE220" s="2">
        <f>IF(AE218&gt;=52800000,52800000,IF(AB199=Graph!G$1*1000,AE219+Graph!G$1*1000,AC220))</f>
        <v>43062733.983275101</v>
      </c>
      <c r="AF220" s="3">
        <f t="shared" si="11"/>
        <v>43062733.983275101</v>
      </c>
      <c r="AG220" s="3">
        <f t="shared" si="27"/>
        <v>40935187.286369234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144</v>
      </c>
      <c r="C221" s="7"/>
      <c r="D221" s="2" t="e">
        <f t="shared" si="12"/>
        <v>#N/A</v>
      </c>
      <c r="E221" s="2" t="e">
        <f t="shared" si="22"/>
        <v>#N/A</v>
      </c>
      <c r="F221" s="2">
        <v>639360.7437531054</v>
      </c>
      <c r="G221" s="2">
        <f t="shared" si="26"/>
        <v>476582.14285714284</v>
      </c>
      <c r="H221" s="2">
        <f t="shared" si="37"/>
        <v>86908291.126132458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4140981.4285714361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696817.41174714267</v>
      </c>
      <c r="Q221" s="2">
        <f t="shared" si="39"/>
        <v>500000</v>
      </c>
      <c r="R221" s="2">
        <f t="shared" si="38"/>
        <v>90863562.684694141</v>
      </c>
      <c r="S221" s="2">
        <f t="shared" si="17"/>
        <v>476582.14285714924</v>
      </c>
      <c r="T221" s="2">
        <f t="shared" si="18"/>
        <v>23417.857142857276</v>
      </c>
      <c r="U221" s="2">
        <f t="shared" si="19"/>
        <v>500000</v>
      </c>
      <c r="V221" s="2">
        <f t="shared" si="33"/>
        <v>46875391.126132235</v>
      </c>
      <c r="W221" s="2">
        <f t="shared" si="20"/>
        <v>476582.14285714179</v>
      </c>
      <c r="X221" s="2">
        <f t="shared" si="6"/>
        <v>23417.857142858207</v>
      </c>
      <c r="Y221" s="2">
        <f t="shared" si="35"/>
        <v>43988171.558561951</v>
      </c>
      <c r="Z221" s="2" t="str">
        <f t="shared" si="8"/>
        <v>MEEP</v>
      </c>
      <c r="AA221" s="2">
        <f>IF(Z221="HERE",Y221,AA220+Graph!$G$1*1000)</f>
        <v>46764246.558561943</v>
      </c>
      <c r="AB221" s="2">
        <f t="shared" si="21"/>
        <v>420000</v>
      </c>
      <c r="AC221" s="2">
        <f t="shared" si="36"/>
        <v>43062733.983275101</v>
      </c>
      <c r="AD221" s="3">
        <f t="shared" si="10"/>
        <v>46764246.558561943</v>
      </c>
      <c r="AE221" s="2">
        <f>IF(AE219&gt;=52800000,52800000,IF(AB200=Graph!G$1*1000,AE220+Graph!G$1*1000,AC221))</f>
        <v>43062733.983275101</v>
      </c>
      <c r="AF221" s="3">
        <f t="shared" si="11"/>
        <v>43062733.983275101</v>
      </c>
      <c r="AG221" s="3">
        <f t="shared" si="27"/>
        <v>40984639.70888292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145</v>
      </c>
      <c r="C222" s="7"/>
      <c r="D222" s="2" t="e">
        <f t="shared" si="12"/>
        <v>#N/A</v>
      </c>
      <c r="E222" s="2" t="e">
        <f t="shared" si="22"/>
        <v>#N/A</v>
      </c>
      <c r="F222" s="2">
        <v>640961.96565455198</v>
      </c>
      <c r="G222" s="2">
        <f t="shared" si="26"/>
        <v>476582.14285714284</v>
      </c>
      <c r="H222" s="2">
        <f t="shared" si="37"/>
        <v>87384873.268989608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4164399.2857142934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698732.30550025403</v>
      </c>
      <c r="Q222" s="2">
        <f t="shared" si="39"/>
        <v>500000</v>
      </c>
      <c r="R222" s="2">
        <f t="shared" si="38"/>
        <v>91363562.684694141</v>
      </c>
      <c r="S222" s="2">
        <f t="shared" si="17"/>
        <v>476582.14285714924</v>
      </c>
      <c r="T222" s="2">
        <f t="shared" si="18"/>
        <v>23417.857142857276</v>
      </c>
      <c r="U222" s="2">
        <f t="shared" si="19"/>
        <v>500000</v>
      </c>
      <c r="V222" s="2">
        <f t="shared" si="33"/>
        <v>47351973.268989377</v>
      </c>
      <c r="W222" s="2">
        <f t="shared" si="20"/>
        <v>476582.14285714179</v>
      </c>
      <c r="X222" s="2">
        <f t="shared" si="6"/>
        <v>23417.857142858207</v>
      </c>
      <c r="Y222" s="2">
        <f t="shared" si="35"/>
        <v>44011589.415704809</v>
      </c>
      <c r="Z222" s="2" t="str">
        <f t="shared" si="8"/>
        <v>MEEP</v>
      </c>
      <c r="AA222" s="2">
        <f>IF(Z222="HERE",Y222,AA221+Graph!$G$1*1000)</f>
        <v>47184246.558561943</v>
      </c>
      <c r="AB222" s="2">
        <f t="shared" si="21"/>
        <v>420000</v>
      </c>
      <c r="AC222" s="2">
        <f t="shared" si="36"/>
        <v>43062733.983275101</v>
      </c>
      <c r="AD222" s="3">
        <f t="shared" si="10"/>
        <v>47184246.558561943</v>
      </c>
      <c r="AE222" s="2">
        <f>IF(AE220&gt;=52800000,52800000,IF(AB201=Graph!G$1*1000,AE221+Graph!G$1*1000,AC222))</f>
        <v>43062733.983275101</v>
      </c>
      <c r="AF222" s="3">
        <f t="shared" si="11"/>
        <v>43062733.983275101</v>
      </c>
      <c r="AG222" s="3">
        <f t="shared" si="27"/>
        <v>41032731.092780381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146</v>
      </c>
      <c r="C223" s="7"/>
      <c r="D223" s="2" t="e">
        <f t="shared" si="12"/>
        <v>#N/A</v>
      </c>
      <c r="E223" s="2" t="e">
        <f t="shared" si="22"/>
        <v>#N/A</v>
      </c>
      <c r="F223" s="2">
        <v>642563.18755599856</v>
      </c>
      <c r="G223" s="2">
        <f t="shared" si="26"/>
        <v>476582.14285714284</v>
      </c>
      <c r="H223" s="2">
        <f t="shared" si="37"/>
        <v>87861455.411846757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4187817.1428571506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700647.1992533654</v>
      </c>
      <c r="Q223" s="2">
        <f t="shared" si="39"/>
        <v>500000</v>
      </c>
      <c r="R223" s="2">
        <f t="shared" si="38"/>
        <v>91863562.684694141</v>
      </c>
      <c r="S223" s="2">
        <f t="shared" si="17"/>
        <v>476582.14285714924</v>
      </c>
      <c r="T223" s="2">
        <f t="shared" si="18"/>
        <v>23417.857142857276</v>
      </c>
      <c r="U223" s="2">
        <f t="shared" si="19"/>
        <v>500000</v>
      </c>
      <c r="V223" s="2">
        <f t="shared" si="33"/>
        <v>47828555.411846519</v>
      </c>
      <c r="W223" s="2">
        <f t="shared" si="20"/>
        <v>476582.14285714179</v>
      </c>
      <c r="X223" s="2">
        <f t="shared" si="6"/>
        <v>23417.857142858207</v>
      </c>
      <c r="Y223" s="2">
        <f t="shared" ref="Y223:Y286" si="40">IF(COUNT($C224)=0,IF(COUNT($C223)=1,C223,SUM(Y222+X223)),C223)</f>
        <v>44035007.272847667</v>
      </c>
      <c r="Z223" s="2" t="str">
        <f t="shared" si="8"/>
        <v>MEEP</v>
      </c>
      <c r="AA223" s="2">
        <f>IF(Z223="HERE",Y223,AA222+Graph!$G$1*1000)</f>
        <v>47604246.558561943</v>
      </c>
      <c r="AB223" s="2">
        <f t="shared" si="21"/>
        <v>420000</v>
      </c>
      <c r="AC223" s="2">
        <f t="shared" ref="AC223:AC286" si="41">IF(Z224="HERE",V223,AC222)</f>
        <v>43062733.983275101</v>
      </c>
      <c r="AD223" s="3">
        <f t="shared" si="10"/>
        <v>47604246.558561943</v>
      </c>
      <c r="AE223" s="2">
        <f>IF(AE221&gt;=52800000,52800000,IF(AB202=Graph!G$1*1000,AE222+Graph!G$1*1000,AC223))</f>
        <v>43062733.983275101</v>
      </c>
      <c r="AF223" s="3">
        <f t="shared" si="11"/>
        <v>43062733.983275101</v>
      </c>
      <c r="AG223" s="3">
        <f t="shared" si="27"/>
        <v>41079461.438061625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147</v>
      </c>
      <c r="C224" s="7"/>
      <c r="D224" s="2" t="e">
        <f t="shared" si="12"/>
        <v>#N/A</v>
      </c>
      <c r="E224" s="2" t="e">
        <f t="shared" si="22"/>
        <v>#N/A</v>
      </c>
      <c r="F224" s="2">
        <v>644164.40945744514</v>
      </c>
      <c r="G224" s="2">
        <f t="shared" si="26"/>
        <v>476582.14285714284</v>
      </c>
      <c r="H224" s="2">
        <f t="shared" ref="H224:H287" si="42">IF(COUNT($C225)=0,IF(COUNT($C224)=1,C224,SUM(H223+G224)),C224)</f>
        <v>88338037.554703906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4211235.0000000075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702562.09300647676</v>
      </c>
      <c r="Q224" s="2">
        <f t="shared" si="39"/>
        <v>500000</v>
      </c>
      <c r="R224" s="2">
        <f t="shared" ref="R224:R287" si="43">IF(COUNT($C225)=0,IF(COUNT($C224)=1,M224,SUM(R223+Q224)),M224)</f>
        <v>92363562.684694141</v>
      </c>
      <c r="S224" s="2">
        <f t="shared" si="17"/>
        <v>476582.14285714924</v>
      </c>
      <c r="T224" s="2">
        <f t="shared" si="18"/>
        <v>23417.85714285681</v>
      </c>
      <c r="U224" s="2">
        <f t="shared" si="19"/>
        <v>500000</v>
      </c>
      <c r="V224" s="2">
        <f t="shared" si="33"/>
        <v>48305137.55470366</v>
      </c>
      <c r="W224" s="2">
        <f t="shared" si="20"/>
        <v>476582.14285714179</v>
      </c>
      <c r="X224" s="2">
        <f t="shared" si="6"/>
        <v>23417.857142858207</v>
      </c>
      <c r="Y224" s="2">
        <f t="shared" si="40"/>
        <v>44058425.129990526</v>
      </c>
      <c r="Z224" s="2" t="str">
        <f t="shared" si="8"/>
        <v>MEEP</v>
      </c>
      <c r="AA224" s="2">
        <f>IF(Z224="HERE",Y224,AA223+Graph!$G$1*1000)</f>
        <v>48024246.558561943</v>
      </c>
      <c r="AB224" s="2">
        <f t="shared" si="21"/>
        <v>420000</v>
      </c>
      <c r="AC224" s="2">
        <f t="shared" si="41"/>
        <v>43062733.983275101</v>
      </c>
      <c r="AD224" s="3">
        <f t="shared" si="10"/>
        <v>48024246.558561943</v>
      </c>
      <c r="AE224" s="2">
        <f>IF(AE222&gt;=52800000,52800000,IF(AB203=Graph!G$1*1000,AE223+Graph!G$1*1000,AC224))</f>
        <v>43062733.983275101</v>
      </c>
      <c r="AF224" s="3">
        <f t="shared" si="11"/>
        <v>43062733.983275101</v>
      </c>
      <c r="AG224" s="3">
        <f t="shared" si="27"/>
        <v>41124830.744726636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148</v>
      </c>
      <c r="C225" s="7"/>
      <c r="D225" s="2" t="e">
        <f t="shared" si="12"/>
        <v>#N/A</v>
      </c>
      <c r="E225" s="2" t="e">
        <f t="shared" si="22"/>
        <v>#N/A</v>
      </c>
      <c r="F225" s="2">
        <v>645765.63135887682</v>
      </c>
      <c r="G225" s="2">
        <f t="shared" si="26"/>
        <v>476582.14285714284</v>
      </c>
      <c r="H225" s="2">
        <f t="shared" si="42"/>
        <v>88814619.697561055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4234652.8571428647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704476.98675958812</v>
      </c>
      <c r="Q225" s="2">
        <f t="shared" si="39"/>
        <v>500000</v>
      </c>
      <c r="R225" s="2">
        <f t="shared" si="43"/>
        <v>92863562.684694141</v>
      </c>
      <c r="S225" s="2">
        <f t="shared" si="17"/>
        <v>476582.14285714924</v>
      </c>
      <c r="T225" s="2">
        <f t="shared" si="18"/>
        <v>23417.857142857276</v>
      </c>
      <c r="U225" s="2">
        <f t="shared" si="19"/>
        <v>500000</v>
      </c>
      <c r="V225" s="2">
        <f t="shared" si="33"/>
        <v>48781719.697560802</v>
      </c>
      <c r="W225" s="2">
        <f t="shared" si="20"/>
        <v>476582.14285714179</v>
      </c>
      <c r="X225" s="2">
        <f t="shared" si="6"/>
        <v>23417.857142858207</v>
      </c>
      <c r="Y225" s="2">
        <f t="shared" si="40"/>
        <v>44081842.987133384</v>
      </c>
      <c r="Z225" s="2" t="str">
        <f t="shared" si="8"/>
        <v>MEEP</v>
      </c>
      <c r="AA225" s="2">
        <f>IF(Z225="HERE",Y225,AA224+Graph!$G$1*1000)</f>
        <v>48444246.558561943</v>
      </c>
      <c r="AB225" s="2">
        <f t="shared" si="21"/>
        <v>420000</v>
      </c>
      <c r="AC225" s="2">
        <f t="shared" si="41"/>
        <v>43062733.983275101</v>
      </c>
      <c r="AD225" s="3">
        <f t="shared" si="10"/>
        <v>48444246.558561943</v>
      </c>
      <c r="AE225" s="2">
        <f>IF(AE223&gt;=52800000,52800000,IF(AB204=Graph!G$1*1000,AE224+Graph!G$1*1000,AC225))</f>
        <v>43062733.983275101</v>
      </c>
      <c r="AF225" s="3">
        <f t="shared" si="11"/>
        <v>43062733.983275101</v>
      </c>
      <c r="AG225" s="3">
        <f t="shared" si="27"/>
        <v>41169735.923298068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149</v>
      </c>
      <c r="C226" s="7"/>
      <c r="D226" s="2" t="e">
        <f t="shared" si="12"/>
        <v>#N/A</v>
      </c>
      <c r="E226" s="2" t="e">
        <f t="shared" si="22"/>
        <v>#N/A</v>
      </c>
      <c r="F226" s="2">
        <v>647366.85326032341</v>
      </c>
      <c r="G226" s="2">
        <f t="shared" si="26"/>
        <v>476582.14285714284</v>
      </c>
      <c r="H226" s="2">
        <f t="shared" si="42"/>
        <v>89291201.840418205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4258070.714285722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706391.88051269948</v>
      </c>
      <c r="Q226" s="2">
        <f t="shared" si="39"/>
        <v>500000</v>
      </c>
      <c r="R226" s="2">
        <f t="shared" si="43"/>
        <v>93363562.684694141</v>
      </c>
      <c r="S226" s="2">
        <f t="shared" si="17"/>
        <v>476582.14285714924</v>
      </c>
      <c r="T226" s="2">
        <f t="shared" si="18"/>
        <v>23417.857142857276</v>
      </c>
      <c r="U226" s="2">
        <f t="shared" si="19"/>
        <v>500000</v>
      </c>
      <c r="V226" s="2">
        <f t="shared" si="33"/>
        <v>49258301.840417944</v>
      </c>
      <c r="W226" s="2">
        <f t="shared" si="20"/>
        <v>476582.14285714179</v>
      </c>
      <c r="X226" s="2">
        <f t="shared" si="6"/>
        <v>23417.857142858207</v>
      </c>
      <c r="Y226" s="2">
        <f t="shared" si="40"/>
        <v>44105260.844276242</v>
      </c>
      <c r="Z226" s="2" t="str">
        <f t="shared" si="8"/>
        <v>MEEP</v>
      </c>
      <c r="AA226" s="2">
        <f>IF(Z226="HERE",Y226,AA225+Graph!$G$1*1000)</f>
        <v>48864246.558561943</v>
      </c>
      <c r="AB226" s="2">
        <f t="shared" si="21"/>
        <v>420000</v>
      </c>
      <c r="AC226" s="2">
        <f t="shared" si="41"/>
        <v>43062733.983275101</v>
      </c>
      <c r="AD226" s="3">
        <f t="shared" si="10"/>
        <v>48864246.558561943</v>
      </c>
      <c r="AE226" s="2">
        <f>IF(AE224&gt;=52800000,52800000,IF(AB205=Graph!G$1*1000,AE225+Graph!G$1*1000,AC226))</f>
        <v>43062733.983275101</v>
      </c>
      <c r="AF226" s="3">
        <f t="shared" si="11"/>
        <v>43062733.983275101</v>
      </c>
      <c r="AG226" s="3">
        <f t="shared" si="27"/>
        <v>41214641.101869501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150</v>
      </c>
      <c r="C227" s="7"/>
      <c r="D227" s="2" t="e">
        <f t="shared" si="12"/>
        <v>#N/A</v>
      </c>
      <c r="E227" s="2" t="e">
        <f t="shared" si="22"/>
        <v>#N/A</v>
      </c>
      <c r="F227" s="2">
        <v>648968.07516176999</v>
      </c>
      <c r="G227" s="2">
        <f t="shared" si="26"/>
        <v>476582.14285714284</v>
      </c>
      <c r="H227" s="2">
        <f t="shared" si="42"/>
        <v>89767783.983275354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4281488.5714285793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708306.77426581085</v>
      </c>
      <c r="Q227" s="2">
        <f t="shared" si="39"/>
        <v>500000</v>
      </c>
      <c r="R227" s="2">
        <f t="shared" si="43"/>
        <v>93863562.684694141</v>
      </c>
      <c r="S227" s="2">
        <f t="shared" si="17"/>
        <v>476582.14285714924</v>
      </c>
      <c r="T227" s="2">
        <f t="shared" si="18"/>
        <v>23417.857142857276</v>
      </c>
      <c r="U227" s="2">
        <f t="shared" si="19"/>
        <v>500000</v>
      </c>
      <c r="V227" s="2">
        <f t="shared" si="33"/>
        <v>49734883.983275086</v>
      </c>
      <c r="W227" s="2">
        <f t="shared" si="20"/>
        <v>476582.14285714179</v>
      </c>
      <c r="X227" s="2">
        <f t="shared" si="6"/>
        <v>23417.857142858207</v>
      </c>
      <c r="Y227" s="2">
        <f t="shared" si="40"/>
        <v>44128678.7014191</v>
      </c>
      <c r="Z227" s="2" t="str">
        <f t="shared" si="8"/>
        <v>MEEP</v>
      </c>
      <c r="AA227" s="2">
        <f>IF(Z227="HERE",Y227,AA226+Graph!$G$1*1000)</f>
        <v>49284246.558561943</v>
      </c>
      <c r="AB227" s="2">
        <f t="shared" si="21"/>
        <v>420000</v>
      </c>
      <c r="AC227" s="2">
        <f t="shared" si="41"/>
        <v>43062733.983275101</v>
      </c>
      <c r="AD227" s="3">
        <f t="shared" si="10"/>
        <v>49284246.558561943</v>
      </c>
      <c r="AE227" s="2">
        <f>IF(AE225&gt;=52800000,52800000,IF(AB206=Graph!G$1*1000,AE226+Graph!G$1*1000,AC227))</f>
        <v>43062733.983275101</v>
      </c>
      <c r="AF227" s="3">
        <f t="shared" si="11"/>
        <v>43062733.983275101</v>
      </c>
      <c r="AG227" s="3">
        <f t="shared" si="27"/>
        <v>41259546.280440927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151</v>
      </c>
      <c r="C228" s="7"/>
      <c r="D228" s="2" t="e">
        <f t="shared" si="12"/>
        <v>#N/A</v>
      </c>
      <c r="E228" s="2" t="e">
        <f t="shared" si="22"/>
        <v>#N/A</v>
      </c>
      <c r="F228" s="2">
        <v>650569.29706321657</v>
      </c>
      <c r="G228" s="2">
        <f t="shared" si="26"/>
        <v>476582.14285714284</v>
      </c>
      <c r="H228" s="2">
        <f t="shared" si="42"/>
        <v>90244366.126132503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4304906.4285714366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710221.66801892221</v>
      </c>
      <c r="Q228" s="2">
        <f t="shared" si="39"/>
        <v>500000</v>
      </c>
      <c r="R228" s="2">
        <f t="shared" si="43"/>
        <v>94363562.684694141</v>
      </c>
      <c r="S228" s="2">
        <f t="shared" si="17"/>
        <v>476582.14285714924</v>
      </c>
      <c r="T228" s="2">
        <f t="shared" si="18"/>
        <v>23417.857142857276</v>
      </c>
      <c r="U228" s="2">
        <f t="shared" si="19"/>
        <v>500000</v>
      </c>
      <c r="V228" s="2">
        <f t="shared" si="33"/>
        <v>50211466.126132227</v>
      </c>
      <c r="W228" s="2">
        <f t="shared" si="20"/>
        <v>476582.14285714179</v>
      </c>
      <c r="X228" s="2">
        <f t="shared" si="6"/>
        <v>23417.857142858207</v>
      </c>
      <c r="Y228" s="2">
        <f t="shared" si="40"/>
        <v>44152096.558561958</v>
      </c>
      <c r="Z228" s="2" t="str">
        <f t="shared" si="8"/>
        <v>MEEP</v>
      </c>
      <c r="AA228" s="2">
        <f>IF(Z228="HERE",Y228,AA227+Graph!$G$1*1000)</f>
        <v>49704246.558561943</v>
      </c>
      <c r="AB228" s="2">
        <f t="shared" si="21"/>
        <v>420000</v>
      </c>
      <c r="AC228" s="2">
        <f t="shared" si="41"/>
        <v>43062733.983275101</v>
      </c>
      <c r="AD228" s="3">
        <f t="shared" si="10"/>
        <v>49704246.558561943</v>
      </c>
      <c r="AE228" s="2">
        <f>IF(AE226&gt;=52800000,52800000,IF(AB207=Graph!G$1*1000,AE227+Graph!G$1*1000,AC228))</f>
        <v>43062733.983275101</v>
      </c>
      <c r="AF228" s="3">
        <f t="shared" si="11"/>
        <v>43062733.983275101</v>
      </c>
      <c r="AG228" s="3">
        <f t="shared" si="27"/>
        <v>41304451.459012359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152</v>
      </c>
      <c r="C229" s="7"/>
      <c r="D229" s="2" t="e">
        <f t="shared" si="12"/>
        <v>#N/A</v>
      </c>
      <c r="E229" s="2" t="e">
        <f t="shared" si="22"/>
        <v>#N/A</v>
      </c>
      <c r="F229" s="2">
        <v>652170.51896464825</v>
      </c>
      <c r="G229" s="2">
        <f t="shared" si="26"/>
        <v>476582.14285714284</v>
      </c>
      <c r="H229" s="2">
        <f t="shared" si="42"/>
        <v>90720948.268989652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4328324.2857142938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712136.56177203357</v>
      </c>
      <c r="Q229" s="2">
        <f t="shared" si="39"/>
        <v>500000</v>
      </c>
      <c r="R229" s="2">
        <f t="shared" si="43"/>
        <v>94863562.684694141</v>
      </c>
      <c r="S229" s="2">
        <f t="shared" si="17"/>
        <v>476582.14285714924</v>
      </c>
      <c r="T229" s="2">
        <f t="shared" si="18"/>
        <v>23417.857142857276</v>
      </c>
      <c r="U229" s="2">
        <f t="shared" si="19"/>
        <v>500000</v>
      </c>
      <c r="V229" s="2">
        <f t="shared" si="33"/>
        <v>50688048.268989369</v>
      </c>
      <c r="W229" s="2">
        <f t="shared" si="20"/>
        <v>476582.14285714179</v>
      </c>
      <c r="X229" s="2">
        <f t="shared" si="6"/>
        <v>23417.857142858207</v>
      </c>
      <c r="Y229" s="2">
        <f t="shared" si="40"/>
        <v>44175514.415704817</v>
      </c>
      <c r="Z229" s="2" t="str">
        <f t="shared" si="8"/>
        <v>MEEP</v>
      </c>
      <c r="AA229" s="2">
        <f>IF(Z229="HERE",Y229,AA228+Graph!$G$1*1000)</f>
        <v>50124246.558561943</v>
      </c>
      <c r="AB229" s="2">
        <f t="shared" si="21"/>
        <v>420000</v>
      </c>
      <c r="AC229" s="2">
        <f t="shared" si="41"/>
        <v>43062733.983275101</v>
      </c>
      <c r="AD229" s="3">
        <f t="shared" si="10"/>
        <v>50124246.558561943</v>
      </c>
      <c r="AE229" s="2">
        <f>IF(AE227&gt;=52800000,52800000,IF(AB208=Graph!G$1*1000,AE228+Graph!G$1*1000,AC229))</f>
        <v>43062733.983275101</v>
      </c>
      <c r="AF229" s="3">
        <f t="shared" si="11"/>
        <v>43062733.983275101</v>
      </c>
      <c r="AG229" s="3">
        <f t="shared" si="27"/>
        <v>41349356.637583785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153</v>
      </c>
      <c r="C230" s="7"/>
      <c r="D230" s="2" t="e">
        <f t="shared" si="12"/>
        <v>#N/A</v>
      </c>
      <c r="E230" s="2" t="e">
        <f t="shared" si="22"/>
        <v>#N/A</v>
      </c>
      <c r="F230" s="2">
        <v>653771.74086609483</v>
      </c>
      <c r="G230" s="2">
        <f t="shared" si="26"/>
        <v>476582.14285714284</v>
      </c>
      <c r="H230" s="2">
        <f t="shared" si="42"/>
        <v>91197530.411846802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4351742.1428571511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714051.45552514493</v>
      </c>
      <c r="Q230" s="2">
        <f t="shared" ref="Q230:Q293" si="44">IF(P230&gt;500000,500000,P230)</f>
        <v>500000</v>
      </c>
      <c r="R230" s="2">
        <f t="shared" si="43"/>
        <v>95363562.684694141</v>
      </c>
      <c r="S230" s="2">
        <f t="shared" si="17"/>
        <v>476582.14285714924</v>
      </c>
      <c r="T230" s="2">
        <f t="shared" si="18"/>
        <v>23417.857142857276</v>
      </c>
      <c r="U230" s="2">
        <f t="shared" si="19"/>
        <v>500000</v>
      </c>
      <c r="V230" s="2">
        <f t="shared" si="33"/>
        <v>51164630.411846511</v>
      </c>
      <c r="W230" s="2">
        <f t="shared" si="20"/>
        <v>476582.14285714179</v>
      </c>
      <c r="X230" s="2">
        <f t="shared" si="6"/>
        <v>23417.857142858207</v>
      </c>
      <c r="Y230" s="2">
        <f t="shared" si="40"/>
        <v>44198932.272847675</v>
      </c>
      <c r="Z230" s="2" t="str">
        <f t="shared" si="8"/>
        <v>MEEP</v>
      </c>
      <c r="AA230" s="2">
        <f>IF(Z230="HERE",Y230,AA229+Graph!$G$1*1000)</f>
        <v>50544246.558561943</v>
      </c>
      <c r="AB230" s="2">
        <f t="shared" si="21"/>
        <v>420000</v>
      </c>
      <c r="AC230" s="2">
        <f t="shared" si="41"/>
        <v>43062733.983275101</v>
      </c>
      <c r="AD230" s="3">
        <f t="shared" si="10"/>
        <v>50544246.558561943</v>
      </c>
      <c r="AE230" s="2">
        <f>IF(AE228&gt;=52800000,52800000,IF(AB209=Graph!G$1*1000,AE229+Graph!G$1*1000,AC230))</f>
        <v>43062733.983275101</v>
      </c>
      <c r="AF230" s="3">
        <f t="shared" si="11"/>
        <v>43062733.983275101</v>
      </c>
      <c r="AG230" s="3">
        <f t="shared" si="27"/>
        <v>41394261.81615521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154</v>
      </c>
      <c r="C231" s="7"/>
      <c r="D231" s="2" t="e">
        <f t="shared" si="12"/>
        <v>#N/A</v>
      </c>
      <c r="E231" s="2" t="e">
        <f t="shared" si="22"/>
        <v>#N/A</v>
      </c>
      <c r="F231" s="2">
        <v>655372.96276754141</v>
      </c>
      <c r="G231" s="2">
        <f t="shared" si="26"/>
        <v>476582.14285714284</v>
      </c>
      <c r="H231" s="2">
        <f t="shared" si="42"/>
        <v>91674112.554703951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4375160.0000000084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715966.3492782563</v>
      </c>
      <c r="Q231" s="2">
        <f t="shared" si="44"/>
        <v>500000</v>
      </c>
      <c r="R231" s="2">
        <f t="shared" si="43"/>
        <v>95863562.684694141</v>
      </c>
      <c r="S231" s="2">
        <f t="shared" si="17"/>
        <v>476582.14285714924</v>
      </c>
      <c r="T231" s="2">
        <f t="shared" si="18"/>
        <v>23417.857142857276</v>
      </c>
      <c r="U231" s="2">
        <f t="shared" si="19"/>
        <v>500000</v>
      </c>
      <c r="V231" s="2">
        <f t="shared" si="33"/>
        <v>51641212.554703653</v>
      </c>
      <c r="W231" s="2">
        <f t="shared" si="20"/>
        <v>476582.14285714179</v>
      </c>
      <c r="X231" s="2">
        <f t="shared" si="6"/>
        <v>23417.857142858207</v>
      </c>
      <c r="Y231" s="2">
        <f t="shared" si="40"/>
        <v>44222350.129990533</v>
      </c>
      <c r="Z231" s="2" t="str">
        <f t="shared" si="8"/>
        <v>MEEP</v>
      </c>
      <c r="AA231" s="2">
        <f>IF(Z231="HERE",Y231,AA230+Graph!$G$1*1000)</f>
        <v>50964246.558561943</v>
      </c>
      <c r="AB231" s="2">
        <f t="shared" si="21"/>
        <v>420000</v>
      </c>
      <c r="AC231" s="2">
        <f t="shared" si="41"/>
        <v>43062733.983275101</v>
      </c>
      <c r="AD231" s="3">
        <f t="shared" si="10"/>
        <v>50964246.558561943</v>
      </c>
      <c r="AE231" s="2">
        <f>IF(AE229&gt;=52800000,52800000,IF(AB210=Graph!G$1*1000,AE230+Graph!G$1*1000,AC231))</f>
        <v>43062733.983275101</v>
      </c>
      <c r="AF231" s="3">
        <f t="shared" si="11"/>
        <v>43062733.983275101</v>
      </c>
      <c r="AG231" s="3">
        <f t="shared" si="27"/>
        <v>41439166.994726643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155</v>
      </c>
      <c r="C232" s="7"/>
      <c r="D232" s="2" t="e">
        <f t="shared" si="12"/>
        <v>#N/A</v>
      </c>
      <c r="E232" s="2" t="e">
        <f t="shared" si="22"/>
        <v>#N/A</v>
      </c>
      <c r="F232" s="2">
        <v>656974.18466898799</v>
      </c>
      <c r="G232" s="2">
        <f t="shared" si="26"/>
        <v>476582.14285714284</v>
      </c>
      <c r="H232" s="2">
        <f t="shared" si="42"/>
        <v>92150694.6975611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4398577.8571428657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717881.24303136766</v>
      </c>
      <c r="Q232" s="2">
        <f t="shared" si="44"/>
        <v>500000</v>
      </c>
      <c r="R232" s="2">
        <f t="shared" si="43"/>
        <v>96363562.684694141</v>
      </c>
      <c r="S232" s="2">
        <f t="shared" si="17"/>
        <v>476582.14285714924</v>
      </c>
      <c r="T232" s="2">
        <f t="shared" si="18"/>
        <v>23417.857142857276</v>
      </c>
      <c r="U232" s="2">
        <f t="shared" si="19"/>
        <v>500000</v>
      </c>
      <c r="V232" s="2">
        <f t="shared" si="33"/>
        <v>52117794.697560795</v>
      </c>
      <c r="W232" s="2">
        <f t="shared" si="20"/>
        <v>476582.14285714179</v>
      </c>
      <c r="X232" s="2">
        <f t="shared" si="6"/>
        <v>23417.857142858207</v>
      </c>
      <c r="Y232" s="2">
        <f t="shared" si="40"/>
        <v>44245767.987133391</v>
      </c>
      <c r="Z232" s="2" t="str">
        <f t="shared" si="8"/>
        <v>MEEP</v>
      </c>
      <c r="AA232" s="2">
        <f>IF(Z232="HERE",Y232,AA231+Graph!$G$1*1000)</f>
        <v>51384246.558561943</v>
      </c>
      <c r="AB232" s="2">
        <f t="shared" si="21"/>
        <v>420000</v>
      </c>
      <c r="AC232" s="2">
        <f t="shared" si="41"/>
        <v>43062733.983275101</v>
      </c>
      <c r="AD232" s="3">
        <f t="shared" si="10"/>
        <v>51384246.558561943</v>
      </c>
      <c r="AE232" s="2">
        <f>IF(AE230&gt;=52800000,52800000,IF(AB211=Graph!G$1*1000,AE231+Graph!G$1*1000,AC232))</f>
        <v>43062733.983275101</v>
      </c>
      <c r="AF232" s="3">
        <f t="shared" si="11"/>
        <v>43062733.983275101</v>
      </c>
      <c r="AG232" s="3">
        <f t="shared" si="27"/>
        <v>41484072.173298076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156</v>
      </c>
      <c r="C233" s="7"/>
      <c r="D233" s="2" t="e">
        <f t="shared" si="12"/>
        <v>#N/A</v>
      </c>
      <c r="E233" s="2" t="e">
        <f t="shared" si="22"/>
        <v>#N/A</v>
      </c>
      <c r="F233" s="2">
        <v>658575.40657043457</v>
      </c>
      <c r="G233" s="2">
        <f t="shared" si="26"/>
        <v>476582.14285714284</v>
      </c>
      <c r="H233" s="2">
        <f t="shared" si="42"/>
        <v>92627276.840418249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4421995.7142857229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719796.13678447902</v>
      </c>
      <c r="Q233" s="2">
        <f t="shared" si="44"/>
        <v>500000</v>
      </c>
      <c r="R233" s="2">
        <f t="shared" si="43"/>
        <v>96863562.684694141</v>
      </c>
      <c r="S233" s="2">
        <f t="shared" si="17"/>
        <v>476582.14285714924</v>
      </c>
      <c r="T233" s="2">
        <f t="shared" si="18"/>
        <v>23417.857142857276</v>
      </c>
      <c r="U233" s="2">
        <f t="shared" si="19"/>
        <v>500000</v>
      </c>
      <c r="V233" s="2">
        <f t="shared" si="33"/>
        <v>52594376.840417936</v>
      </c>
      <c r="W233" s="2">
        <f t="shared" si="20"/>
        <v>476582.14285714179</v>
      </c>
      <c r="X233" s="2">
        <f t="shared" si="6"/>
        <v>23417.857142858207</v>
      </c>
      <c r="Y233" s="2">
        <f t="shared" si="40"/>
        <v>44269185.844276249</v>
      </c>
      <c r="Z233" s="2" t="str">
        <f t="shared" si="8"/>
        <v>MEEP</v>
      </c>
      <c r="AA233" s="2">
        <f>IF(Z233="HERE",Y233,AA232+Graph!$G$1*1000)</f>
        <v>51804246.558561943</v>
      </c>
      <c r="AB233" s="2">
        <f t="shared" si="21"/>
        <v>420000</v>
      </c>
      <c r="AC233" s="2">
        <f t="shared" si="41"/>
        <v>43062733.983275101</v>
      </c>
      <c r="AD233" s="3">
        <f t="shared" si="10"/>
        <v>51804246.558561943</v>
      </c>
      <c r="AE233" s="2">
        <f>IF(AE231&gt;=52800000,52800000,IF(AB212=Graph!G$1*1000,AE232+Graph!G$1*1000,AC233))</f>
        <v>43062733.983275101</v>
      </c>
      <c r="AF233" s="3">
        <f t="shared" si="11"/>
        <v>43062733.983275101</v>
      </c>
      <c r="AG233" s="3">
        <f t="shared" si="27"/>
        <v>41528977.351869501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157</v>
      </c>
      <c r="C234" s="7"/>
      <c r="D234" s="2" t="e">
        <f t="shared" si="12"/>
        <v>#N/A</v>
      </c>
      <c r="E234" s="2" t="e">
        <f t="shared" si="22"/>
        <v>#N/A</v>
      </c>
      <c r="F234" s="2">
        <v>660176.62847186625</v>
      </c>
      <c r="G234" s="2">
        <f t="shared" si="26"/>
        <v>476582.14285714284</v>
      </c>
      <c r="H234" s="2">
        <f t="shared" si="42"/>
        <v>93103858.983275399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4445413.5714285802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721711.03053759038</v>
      </c>
      <c r="Q234" s="2">
        <f t="shared" si="44"/>
        <v>500000</v>
      </c>
      <c r="R234" s="2">
        <f t="shared" si="43"/>
        <v>97363562.684694141</v>
      </c>
      <c r="S234" s="2">
        <f t="shared" si="17"/>
        <v>476582.14285714924</v>
      </c>
      <c r="T234" s="2">
        <f t="shared" si="18"/>
        <v>23417.857142857276</v>
      </c>
      <c r="U234" s="2">
        <f t="shared" si="19"/>
        <v>500000</v>
      </c>
      <c r="V234" s="2">
        <f t="shared" si="33"/>
        <v>53070958.983275078</v>
      </c>
      <c r="W234" s="2">
        <f t="shared" si="20"/>
        <v>476582.14285714179</v>
      </c>
      <c r="X234" s="2">
        <f t="shared" si="6"/>
        <v>23417.857142858207</v>
      </c>
      <c r="Y234" s="2">
        <f t="shared" si="40"/>
        <v>44292603.701419108</v>
      </c>
      <c r="Z234" s="2" t="str">
        <f t="shared" si="8"/>
        <v>MEEP</v>
      </c>
      <c r="AA234" s="2">
        <f>IF(Z234="HERE",Y234,AA233+Graph!$G$1*1000)</f>
        <v>52224246.558561943</v>
      </c>
      <c r="AB234" s="2">
        <f t="shared" si="21"/>
        <v>420000</v>
      </c>
      <c r="AC234" s="2">
        <f t="shared" si="41"/>
        <v>43062733.983275101</v>
      </c>
      <c r="AD234" s="3">
        <f t="shared" si="10"/>
        <v>52224246.558561943</v>
      </c>
      <c r="AE234" s="2">
        <f>IF(AE232&gt;=52800000,52800000,IF(AB213=Graph!G$1*1000,AE233+Graph!G$1*1000,AC234))</f>
        <v>43062733.983275101</v>
      </c>
      <c r="AF234" s="3">
        <f t="shared" si="11"/>
        <v>43062733.983275101</v>
      </c>
      <c r="AG234" s="3">
        <f t="shared" si="27"/>
        <v>41573882.530440934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158</v>
      </c>
      <c r="C235" s="7"/>
      <c r="D235" s="2" t="e">
        <f t="shared" si="12"/>
        <v>#N/A</v>
      </c>
      <c r="E235" s="2" t="e">
        <f t="shared" si="22"/>
        <v>#N/A</v>
      </c>
      <c r="F235" s="2">
        <v>661777.85037331283</v>
      </c>
      <c r="G235" s="2">
        <f t="shared" si="26"/>
        <v>476582.14285714284</v>
      </c>
      <c r="H235" s="2">
        <f t="shared" si="42"/>
        <v>93580441.126132548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4468831.4285714375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723625.92429070175</v>
      </c>
      <c r="Q235" s="2">
        <f t="shared" si="44"/>
        <v>500000</v>
      </c>
      <c r="R235" s="2">
        <f t="shared" si="43"/>
        <v>97863562.684694141</v>
      </c>
      <c r="S235" s="2">
        <f t="shared" si="17"/>
        <v>476582.14285714924</v>
      </c>
      <c r="T235" s="2">
        <f t="shared" si="18"/>
        <v>23417.857142857276</v>
      </c>
      <c r="U235" s="2">
        <f t="shared" si="19"/>
        <v>500000</v>
      </c>
      <c r="V235" s="2">
        <f t="shared" si="33"/>
        <v>53547541.12613222</v>
      </c>
      <c r="W235" s="2">
        <f t="shared" si="20"/>
        <v>476582.14285714179</v>
      </c>
      <c r="X235" s="2">
        <f t="shared" si="6"/>
        <v>23417.857142858207</v>
      </c>
      <c r="Y235" s="2">
        <f t="shared" si="40"/>
        <v>44316021.558561966</v>
      </c>
      <c r="Z235" s="2" t="str">
        <f t="shared" si="8"/>
        <v>MEEP</v>
      </c>
      <c r="AA235" s="2">
        <f>IF(Z235="HERE",Y235,AA234+Graph!$G$1*1000)</f>
        <v>52644246.558561943</v>
      </c>
      <c r="AB235" s="2">
        <f t="shared" si="21"/>
        <v>420000</v>
      </c>
      <c r="AC235" s="2">
        <f t="shared" si="41"/>
        <v>43062733.983275101</v>
      </c>
      <c r="AD235" s="3">
        <f t="shared" si="10"/>
        <v>52644246.558561943</v>
      </c>
      <c r="AE235" s="2">
        <f>IF(AE233&gt;=52800000,52800000,IF(AB214=Graph!G$1*1000,AE234+Graph!G$1*1000,AC235))</f>
        <v>43062733.983275101</v>
      </c>
      <c r="AF235" s="3">
        <f t="shared" si="11"/>
        <v>43062733.983275101</v>
      </c>
      <c r="AG235" s="3">
        <f t="shared" si="27"/>
        <v>41594958.601869509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159</v>
      </c>
      <c r="C236" s="7"/>
      <c r="D236" s="2" t="e">
        <f t="shared" si="12"/>
        <v>#N/A</v>
      </c>
      <c r="E236" s="2" t="e">
        <f t="shared" si="22"/>
        <v>#N/A</v>
      </c>
      <c r="F236" s="2">
        <v>663379.07227475941</v>
      </c>
      <c r="G236" s="2">
        <f t="shared" si="26"/>
        <v>476582.14285714284</v>
      </c>
      <c r="H236" s="2">
        <f t="shared" si="42"/>
        <v>94057023.268989697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4492249.2857142948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725540.81804381311</v>
      </c>
      <c r="Q236" s="2">
        <f t="shared" si="44"/>
        <v>500000</v>
      </c>
      <c r="R236" s="2">
        <f t="shared" si="43"/>
        <v>98363562.684694141</v>
      </c>
      <c r="S236" s="2">
        <f t="shared" si="17"/>
        <v>476582.14285714924</v>
      </c>
      <c r="T236" s="2">
        <f t="shared" si="18"/>
        <v>23417.857142857276</v>
      </c>
      <c r="U236" s="2">
        <f t="shared" si="19"/>
        <v>500000</v>
      </c>
      <c r="V236" s="2">
        <f t="shared" si="33"/>
        <v>54024123.268989362</v>
      </c>
      <c r="W236" s="2">
        <f t="shared" si="20"/>
        <v>476582.14285714179</v>
      </c>
      <c r="X236" s="2">
        <f t="shared" si="6"/>
        <v>23417.857142858207</v>
      </c>
      <c r="Y236" s="2">
        <f t="shared" si="40"/>
        <v>44339439.415704824</v>
      </c>
      <c r="Z236" s="2" t="str">
        <f t="shared" si="8"/>
        <v>MEEP</v>
      </c>
      <c r="AA236" s="2">
        <f>IF(Z236="HERE",Y236,AA235+Graph!$G$1*1000)</f>
        <v>53064246.558561943</v>
      </c>
      <c r="AB236" s="2">
        <f t="shared" si="21"/>
        <v>420000</v>
      </c>
      <c r="AC236" s="2">
        <f t="shared" si="41"/>
        <v>43062733.983275101</v>
      </c>
      <c r="AD236" s="3">
        <f t="shared" si="10"/>
        <v>52800000</v>
      </c>
      <c r="AE236" s="2">
        <f>IF(AE234&gt;=52800000,52800000,IF(AB215=Graph!G$1*1000,AE235+Graph!G$1*1000,AC236))</f>
        <v>43482733.983275101</v>
      </c>
      <c r="AF236" s="3">
        <f t="shared" si="11"/>
        <v>43482733.983275101</v>
      </c>
      <c r="AG236" s="3">
        <f t="shared" si="27"/>
        <v>41972958.601869509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160</v>
      </c>
      <c r="C237" s="7"/>
      <c r="D237" s="2" t="e">
        <f t="shared" si="12"/>
        <v>#N/A</v>
      </c>
      <c r="E237" s="2" t="e">
        <f t="shared" si="22"/>
        <v>#N/A</v>
      </c>
      <c r="F237" s="2">
        <v>664980.29417620599</v>
      </c>
      <c r="G237" s="2">
        <f t="shared" si="26"/>
        <v>476582.14285714284</v>
      </c>
      <c r="H237" s="2">
        <f t="shared" si="42"/>
        <v>94533605.411846846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4515667.142857152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727455.71179692447</v>
      </c>
      <c r="Q237" s="2">
        <f t="shared" si="44"/>
        <v>500000</v>
      </c>
      <c r="R237" s="2">
        <f t="shared" si="43"/>
        <v>98863562.684694141</v>
      </c>
      <c r="S237" s="2">
        <f t="shared" si="17"/>
        <v>476582.14285714924</v>
      </c>
      <c r="T237" s="2">
        <f t="shared" si="18"/>
        <v>23417.857142857276</v>
      </c>
      <c r="U237" s="2">
        <f t="shared" si="19"/>
        <v>500000</v>
      </c>
      <c r="V237" s="2">
        <f t="shared" si="33"/>
        <v>54500705.411846504</v>
      </c>
      <c r="W237" s="2">
        <f t="shared" si="20"/>
        <v>476582.14285714179</v>
      </c>
      <c r="X237" s="2">
        <f t="shared" si="6"/>
        <v>23417.857142858207</v>
      </c>
      <c r="Y237" s="2">
        <f t="shared" si="40"/>
        <v>44362857.272847682</v>
      </c>
      <c r="Z237" s="2" t="str">
        <f t="shared" si="8"/>
        <v>MEEP</v>
      </c>
      <c r="AA237" s="2">
        <f>IF(Z237="HERE",Y237,AA236+Graph!$G$1*1000)</f>
        <v>53484246.558561943</v>
      </c>
      <c r="AB237" s="2">
        <f t="shared" si="21"/>
        <v>420000</v>
      </c>
      <c r="AC237" s="2">
        <f t="shared" si="41"/>
        <v>43062733.983275101</v>
      </c>
      <c r="AD237" s="3">
        <f t="shared" si="10"/>
        <v>52800000</v>
      </c>
      <c r="AE237" s="2">
        <f>IF(AE235&gt;=52800000,52800000,IF(AB216=Graph!G$1*1000,AE236+Graph!G$1*1000,AC237))</f>
        <v>43902733.983275101</v>
      </c>
      <c r="AF237" s="3">
        <f t="shared" si="11"/>
        <v>43902733.983275101</v>
      </c>
      <c r="AG237" s="3">
        <f t="shared" si="27"/>
        <v>42350958.601869509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161</v>
      </c>
      <c r="C238" s="7"/>
      <c r="D238" s="2" t="e">
        <f t="shared" si="12"/>
        <v>#N/A</v>
      </c>
      <c r="E238" s="2" t="e">
        <f t="shared" si="22"/>
        <v>#N/A</v>
      </c>
      <c r="F238" s="2">
        <v>666581.51607765257</v>
      </c>
      <c r="G238" s="2">
        <f t="shared" si="26"/>
        <v>476582.14285714284</v>
      </c>
      <c r="H238" s="2">
        <f t="shared" si="42"/>
        <v>95010187.554703996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4539085.0000000093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729370.60555003583</v>
      </c>
      <c r="Q238" s="2">
        <f t="shared" si="44"/>
        <v>500000</v>
      </c>
      <c r="R238" s="2">
        <f t="shared" si="43"/>
        <v>99363562.684694141</v>
      </c>
      <c r="S238" s="2">
        <f t="shared" si="17"/>
        <v>476582.14285714924</v>
      </c>
      <c r="T238" s="2">
        <f t="shared" si="18"/>
        <v>23417.857142857276</v>
      </c>
      <c r="U238" s="2">
        <f t="shared" si="19"/>
        <v>500000</v>
      </c>
      <c r="V238" s="2">
        <f t="shared" si="33"/>
        <v>54977287.554703645</v>
      </c>
      <c r="W238" s="2">
        <f t="shared" si="20"/>
        <v>476582.14285714179</v>
      </c>
      <c r="X238" s="2">
        <f t="shared" si="6"/>
        <v>23417.857142858207</v>
      </c>
      <c r="Y238" s="2">
        <f t="shared" si="40"/>
        <v>44386275.12999054</v>
      </c>
      <c r="Z238" s="2" t="str">
        <f t="shared" si="8"/>
        <v>MEEP</v>
      </c>
      <c r="AA238" s="2">
        <f>IF(Z238="HERE",Y238,AA237+Graph!$G$1*1000)</f>
        <v>53904246.558561943</v>
      </c>
      <c r="AB238" s="2">
        <f t="shared" si="21"/>
        <v>420000</v>
      </c>
      <c r="AC238" s="2">
        <f t="shared" si="41"/>
        <v>43062733.983275101</v>
      </c>
      <c r="AD238" s="3">
        <f t="shared" si="10"/>
        <v>52800000</v>
      </c>
      <c r="AE238" s="2">
        <f>IF(AE236&gt;=52800000,52800000,IF(AB217=Graph!G$1*1000,AE237+Graph!G$1*1000,AC238))</f>
        <v>44322733.983275101</v>
      </c>
      <c r="AF238" s="3">
        <f t="shared" si="11"/>
        <v>44322733.983275101</v>
      </c>
      <c r="AG238" s="3">
        <f t="shared" si="27"/>
        <v>42728958.601869509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162</v>
      </c>
      <c r="C239" s="7"/>
      <c r="D239" s="2" t="e">
        <f t="shared" si="12"/>
        <v>#N/A</v>
      </c>
      <c r="E239" s="2" t="e">
        <f t="shared" si="22"/>
        <v>#N/A</v>
      </c>
      <c r="F239" s="2">
        <v>668182.73797908425</v>
      </c>
      <c r="G239" s="2">
        <f t="shared" si="26"/>
        <v>476582.14285714284</v>
      </c>
      <c r="H239" s="2">
        <f t="shared" si="42"/>
        <v>95486769.697561145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4562502.8571428666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731285.4993031472</v>
      </c>
      <c r="Q239" s="2">
        <f t="shared" si="44"/>
        <v>500000</v>
      </c>
      <c r="R239" s="2">
        <f t="shared" si="43"/>
        <v>99863562.684694141</v>
      </c>
      <c r="S239" s="2">
        <f t="shared" si="17"/>
        <v>476582.14285714924</v>
      </c>
      <c r="T239" s="2">
        <f t="shared" si="18"/>
        <v>23417.857142857276</v>
      </c>
      <c r="U239" s="2">
        <f t="shared" si="19"/>
        <v>500000</v>
      </c>
      <c r="V239" s="2">
        <f t="shared" si="33"/>
        <v>55453869.697560787</v>
      </c>
      <c r="W239" s="2">
        <f t="shared" si="20"/>
        <v>476582.14285714179</v>
      </c>
      <c r="X239" s="2">
        <f t="shared" si="6"/>
        <v>23417.857142858207</v>
      </c>
      <c r="Y239" s="2">
        <f t="shared" si="40"/>
        <v>44409692.987133399</v>
      </c>
      <c r="Z239" s="2" t="str">
        <f t="shared" si="8"/>
        <v>MEEP</v>
      </c>
      <c r="AA239" s="2">
        <f>IF(Z239="HERE",Y239,AA238+Graph!$G$1*1000)</f>
        <v>54324246.558561943</v>
      </c>
      <c r="AB239" s="2">
        <f t="shared" si="21"/>
        <v>420000</v>
      </c>
      <c r="AC239" s="2">
        <f t="shared" si="41"/>
        <v>43062733.983275101</v>
      </c>
      <c r="AD239" s="3">
        <f t="shared" si="10"/>
        <v>52800000</v>
      </c>
      <c r="AE239" s="2">
        <f>IF(AE237&gt;=52800000,52800000,IF(AB218=Graph!G$1*1000,AE238+Graph!G$1*1000,AC239))</f>
        <v>44742733.983275101</v>
      </c>
      <c r="AF239" s="3">
        <f t="shared" si="11"/>
        <v>44742733.983275101</v>
      </c>
      <c r="AG239" s="3">
        <f t="shared" si="27"/>
        <v>43106958.601869509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163</v>
      </c>
      <c r="C240" s="7"/>
      <c r="D240" s="2" t="e">
        <f t="shared" si="12"/>
        <v>#N/A</v>
      </c>
      <c r="E240" s="2" t="e">
        <f t="shared" si="22"/>
        <v>#N/A</v>
      </c>
      <c r="F240" s="2">
        <v>669783.95988053083</v>
      </c>
      <c r="G240" s="2">
        <f t="shared" si="26"/>
        <v>476582.14285714284</v>
      </c>
      <c r="H240" s="2">
        <f t="shared" si="42"/>
        <v>95963351.840418294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4585920.7142857239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733200.39305625856</v>
      </c>
      <c r="Q240" s="2">
        <f t="shared" si="44"/>
        <v>500000</v>
      </c>
      <c r="R240" s="2">
        <f t="shared" si="43"/>
        <v>100363562.68469414</v>
      </c>
      <c r="S240" s="2">
        <f t="shared" si="17"/>
        <v>476582.14285714924</v>
      </c>
      <c r="T240" s="2">
        <f t="shared" si="18"/>
        <v>23417.857142857276</v>
      </c>
      <c r="U240" s="2">
        <f t="shared" si="19"/>
        <v>500000</v>
      </c>
      <c r="V240" s="2">
        <f t="shared" si="33"/>
        <v>55930451.840417929</v>
      </c>
      <c r="W240" s="2">
        <f t="shared" si="20"/>
        <v>476582.14285714179</v>
      </c>
      <c r="X240" s="2">
        <f t="shared" si="6"/>
        <v>23417.857142858207</v>
      </c>
      <c r="Y240" s="2">
        <f t="shared" si="40"/>
        <v>44433110.844276257</v>
      </c>
      <c r="Z240" s="2" t="str">
        <f t="shared" si="8"/>
        <v>MEEP</v>
      </c>
      <c r="AA240" s="2">
        <f>IF(Z240="HERE",Y240,AA239+Graph!$G$1*1000)</f>
        <v>54744246.558561943</v>
      </c>
      <c r="AB240" s="2">
        <f t="shared" si="21"/>
        <v>420000</v>
      </c>
      <c r="AC240" s="2">
        <f t="shared" si="41"/>
        <v>43062733.983275101</v>
      </c>
      <c r="AD240" s="3">
        <f t="shared" si="10"/>
        <v>52800000</v>
      </c>
      <c r="AE240" s="2">
        <f>IF(AE238&gt;=52800000,52800000,IF(AB219=Graph!G$1*1000,AE239+Graph!G$1*1000,AC240))</f>
        <v>45162733.983275101</v>
      </c>
      <c r="AF240" s="3">
        <f t="shared" si="11"/>
        <v>45162733.983275101</v>
      </c>
      <c r="AG240" s="3">
        <f t="shared" si="27"/>
        <v>43484958.601869509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164</v>
      </c>
      <c r="C241" s="7"/>
      <c r="D241" s="2" t="e">
        <f t="shared" si="12"/>
        <v>#N/A</v>
      </c>
      <c r="E241" s="2" t="e">
        <f t="shared" si="22"/>
        <v>#N/A</v>
      </c>
      <c r="F241" s="2">
        <v>671385.18178197742</v>
      </c>
      <c r="G241" s="2">
        <f t="shared" si="26"/>
        <v>476582.14285714284</v>
      </c>
      <c r="H241" s="2">
        <f t="shared" si="42"/>
        <v>96439933.983275443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4609338.5714285811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735115.28680936992</v>
      </c>
      <c r="Q241" s="2">
        <f t="shared" si="44"/>
        <v>500000</v>
      </c>
      <c r="R241" s="2">
        <f t="shared" si="43"/>
        <v>100863562.68469414</v>
      </c>
      <c r="S241" s="2">
        <f t="shared" si="17"/>
        <v>476582.14285714924</v>
      </c>
      <c r="T241" s="2">
        <f t="shared" si="18"/>
        <v>23417.857142857276</v>
      </c>
      <c r="U241" s="2">
        <f t="shared" si="19"/>
        <v>500000</v>
      </c>
      <c r="V241" s="2">
        <f t="shared" si="33"/>
        <v>56407033.983275071</v>
      </c>
      <c r="W241" s="2">
        <f t="shared" si="20"/>
        <v>476582.14285714179</v>
      </c>
      <c r="X241" s="2">
        <f t="shared" si="6"/>
        <v>23417.857142858207</v>
      </c>
      <c r="Y241" s="2">
        <f t="shared" si="40"/>
        <v>44456528.701419115</v>
      </c>
      <c r="Z241" s="2" t="str">
        <f t="shared" si="8"/>
        <v>MEEP</v>
      </c>
      <c r="AA241" s="2">
        <f>IF(Z241="HERE",Y241,AA240+Graph!$G$1*1000)</f>
        <v>55164246.558561943</v>
      </c>
      <c r="AB241" s="2">
        <f t="shared" si="21"/>
        <v>420000</v>
      </c>
      <c r="AC241" s="2">
        <f t="shared" si="41"/>
        <v>43062733.983275101</v>
      </c>
      <c r="AD241" s="3">
        <f t="shared" si="10"/>
        <v>52800000</v>
      </c>
      <c r="AE241" s="2">
        <f>IF(AE239&gt;=52800000,52800000,IF(AB220=Graph!G$1*1000,AE240+Graph!G$1*1000,AC241))</f>
        <v>45582733.983275101</v>
      </c>
      <c r="AF241" s="3">
        <f t="shared" si="11"/>
        <v>45582733.983275101</v>
      </c>
      <c r="AG241" s="3">
        <f t="shared" si="27"/>
        <v>43862958.601869509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165</v>
      </c>
      <c r="C242" s="7"/>
      <c r="D242" s="2" t="e">
        <f t="shared" si="12"/>
        <v>#N/A</v>
      </c>
      <c r="E242" s="2" t="e">
        <f t="shared" si="22"/>
        <v>#N/A</v>
      </c>
      <c r="F242" s="2">
        <v>672986.403683424</v>
      </c>
      <c r="G242" s="2">
        <f t="shared" si="26"/>
        <v>476582.14285714284</v>
      </c>
      <c r="H242" s="2">
        <f t="shared" si="42"/>
        <v>96916516.126132593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4632756.4285714384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737030.18056248128</v>
      </c>
      <c r="Q242" s="2">
        <f t="shared" si="44"/>
        <v>500000</v>
      </c>
      <c r="R242" s="2">
        <f t="shared" si="43"/>
        <v>101363562.68469414</v>
      </c>
      <c r="S242" s="2">
        <f t="shared" si="17"/>
        <v>476582.14285714924</v>
      </c>
      <c r="T242" s="2">
        <f t="shared" si="18"/>
        <v>23417.857142857276</v>
      </c>
      <c r="U242" s="2">
        <f t="shared" si="19"/>
        <v>500000</v>
      </c>
      <c r="V242" s="2">
        <f t="shared" si="33"/>
        <v>56883616.126132213</v>
      </c>
      <c r="W242" s="2">
        <f t="shared" si="20"/>
        <v>476582.14285714179</v>
      </c>
      <c r="X242" s="2">
        <f t="shared" si="6"/>
        <v>23417.857142858207</v>
      </c>
      <c r="Y242" s="2">
        <f t="shared" si="40"/>
        <v>44479946.558561973</v>
      </c>
      <c r="Z242" s="2" t="str">
        <f t="shared" si="8"/>
        <v>MEEP</v>
      </c>
      <c r="AA242" s="2">
        <f>IF(Z242="HERE",Y242,AA241+Graph!$G$1*1000)</f>
        <v>55584246.558561943</v>
      </c>
      <c r="AB242" s="2">
        <f t="shared" si="21"/>
        <v>420000</v>
      </c>
      <c r="AC242" s="2">
        <f t="shared" si="41"/>
        <v>43062733.983275101</v>
      </c>
      <c r="AD242" s="3">
        <f t="shared" si="10"/>
        <v>52800000</v>
      </c>
      <c r="AE242" s="2">
        <f>IF(AE240&gt;=52800000,52800000,IF(AB221=Graph!G$1*1000,AE241+Graph!G$1*1000,AC242))</f>
        <v>46002733.983275101</v>
      </c>
      <c r="AF242" s="3">
        <f t="shared" si="11"/>
        <v>46002733.983275101</v>
      </c>
      <c r="AG242" s="3">
        <f t="shared" si="27"/>
        <v>44240958.601869509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166</v>
      </c>
      <c r="C243" s="7"/>
      <c r="D243" s="2" t="e">
        <f t="shared" si="12"/>
        <v>#N/A</v>
      </c>
      <c r="E243" s="2" t="e">
        <f t="shared" si="22"/>
        <v>#N/A</v>
      </c>
      <c r="F243" s="2">
        <v>674587.62558487058</v>
      </c>
      <c r="G243" s="2">
        <f t="shared" si="26"/>
        <v>476582.14285714284</v>
      </c>
      <c r="H243" s="2">
        <f t="shared" si="42"/>
        <v>97393098.268989742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4656174.2857142957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738945.07431559265</v>
      </c>
      <c r="Q243" s="2">
        <f t="shared" si="44"/>
        <v>500000</v>
      </c>
      <c r="R243" s="2">
        <f t="shared" si="43"/>
        <v>101863562.68469414</v>
      </c>
      <c r="S243" s="2">
        <f t="shared" si="17"/>
        <v>476582.14285714924</v>
      </c>
      <c r="T243" s="2">
        <f t="shared" si="18"/>
        <v>23417.857142857276</v>
      </c>
      <c r="U243" s="2">
        <f t="shared" si="19"/>
        <v>500000</v>
      </c>
      <c r="V243" s="2">
        <f t="shared" si="33"/>
        <v>57360198.268989354</v>
      </c>
      <c r="W243" s="2">
        <f t="shared" si="20"/>
        <v>476582.14285714179</v>
      </c>
      <c r="X243" s="2">
        <f t="shared" si="6"/>
        <v>23417.857142858207</v>
      </c>
      <c r="Y243" s="2">
        <f t="shared" si="40"/>
        <v>44503364.415704831</v>
      </c>
      <c r="Z243" s="2" t="str">
        <f t="shared" si="8"/>
        <v>MEEP</v>
      </c>
      <c r="AA243" s="2">
        <f>IF(Z243="HERE",Y243,AA242+Graph!$G$1*1000)</f>
        <v>56004246.558561943</v>
      </c>
      <c r="AB243" s="2">
        <f t="shared" si="21"/>
        <v>420000</v>
      </c>
      <c r="AC243" s="2">
        <f t="shared" si="41"/>
        <v>43062733.983275101</v>
      </c>
      <c r="AD243" s="3">
        <f t="shared" si="10"/>
        <v>52800000</v>
      </c>
      <c r="AE243" s="2">
        <f>IF(AE241&gt;=52800000,52800000,IF(AB222=Graph!G$1*1000,AE242+Graph!G$1*1000,AC243))</f>
        <v>46422733.983275101</v>
      </c>
      <c r="AF243" s="3">
        <f t="shared" si="11"/>
        <v>46422733.983275101</v>
      </c>
      <c r="AG243" s="3">
        <f t="shared" si="27"/>
        <v>44618958.601869509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167</v>
      </c>
      <c r="C244" s="7"/>
      <c r="D244" s="2" t="e">
        <f t="shared" si="12"/>
        <v>#N/A</v>
      </c>
      <c r="E244" s="2" t="e">
        <f t="shared" si="22"/>
        <v>#N/A</v>
      </c>
      <c r="F244" s="2">
        <v>676188.84748630226</v>
      </c>
      <c r="G244" s="2">
        <f t="shared" si="26"/>
        <v>476582.14285714284</v>
      </c>
      <c r="H244" s="2">
        <f t="shared" si="42"/>
        <v>97869680.411846891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4679592.142857153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740859.96806870401</v>
      </c>
      <c r="Q244" s="2">
        <f t="shared" si="44"/>
        <v>500000</v>
      </c>
      <c r="R244" s="2">
        <f t="shared" si="43"/>
        <v>102363562.68469414</v>
      </c>
      <c r="S244" s="2">
        <f t="shared" si="17"/>
        <v>476582.14285714924</v>
      </c>
      <c r="T244" s="2">
        <f t="shared" si="18"/>
        <v>23417.857142857276</v>
      </c>
      <c r="U244" s="2">
        <f t="shared" si="19"/>
        <v>500000</v>
      </c>
      <c r="V244" s="2">
        <f t="shared" si="33"/>
        <v>57836780.411846496</v>
      </c>
      <c r="W244" s="2">
        <f t="shared" si="20"/>
        <v>476582.14285714179</v>
      </c>
      <c r="X244" s="2">
        <f t="shared" si="6"/>
        <v>23417.857142858207</v>
      </c>
      <c r="Y244" s="2">
        <f t="shared" si="40"/>
        <v>44526782.27284769</v>
      </c>
      <c r="Z244" s="2" t="str">
        <f t="shared" si="8"/>
        <v>MEEP</v>
      </c>
      <c r="AA244" s="2">
        <f>IF(Z244="HERE",Y244,AA243+Graph!$G$1*1000)</f>
        <v>56424246.558561943</v>
      </c>
      <c r="AB244" s="2">
        <f t="shared" si="21"/>
        <v>420000</v>
      </c>
      <c r="AC244" s="2">
        <f t="shared" si="41"/>
        <v>43062733.983275101</v>
      </c>
      <c r="AD244" s="3">
        <f t="shared" si="10"/>
        <v>52800000</v>
      </c>
      <c r="AE244" s="2">
        <f>IF(AE242&gt;=52800000,52800000,IF(AB223=Graph!G$1*1000,AE243+Graph!G$1*1000,AC244))</f>
        <v>46842733.983275101</v>
      </c>
      <c r="AF244" s="3">
        <f t="shared" si="11"/>
        <v>46842733.983275101</v>
      </c>
      <c r="AG244" s="3">
        <f t="shared" si="27"/>
        <v>44996958.601869509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168</v>
      </c>
      <c r="C245" s="7"/>
      <c r="D245" s="2" t="e">
        <f t="shared" si="12"/>
        <v>#N/A</v>
      </c>
      <c r="E245" s="2" t="e">
        <f t="shared" si="22"/>
        <v>#N/A</v>
      </c>
      <c r="F245" s="2">
        <v>677790.06938774884</v>
      </c>
      <c r="G245" s="2">
        <f t="shared" si="26"/>
        <v>476582.14285714284</v>
      </c>
      <c r="H245" s="2">
        <f t="shared" si="42"/>
        <v>98346262.55470404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4703010.0000000102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742774.86182181537</v>
      </c>
      <c r="Q245" s="2">
        <f t="shared" si="44"/>
        <v>500000</v>
      </c>
      <c r="R245" s="2">
        <f t="shared" si="43"/>
        <v>102863562.68469414</v>
      </c>
      <c r="S245" s="2">
        <f t="shared" si="17"/>
        <v>476582.14285714924</v>
      </c>
      <c r="T245" s="2">
        <f t="shared" si="18"/>
        <v>23417.857142857276</v>
      </c>
      <c r="U245" s="2">
        <f t="shared" si="19"/>
        <v>500000</v>
      </c>
      <c r="V245" s="2">
        <f t="shared" si="33"/>
        <v>58313362.554703638</v>
      </c>
      <c r="W245" s="2">
        <f t="shared" si="20"/>
        <v>476582.14285714179</v>
      </c>
      <c r="X245" s="2">
        <f t="shared" si="6"/>
        <v>23417.857142858207</v>
      </c>
      <c r="Y245" s="2">
        <f t="shared" si="40"/>
        <v>44550200.129990548</v>
      </c>
      <c r="Z245" s="2" t="str">
        <f t="shared" si="8"/>
        <v>MEEP</v>
      </c>
      <c r="AA245" s="2">
        <f>IF(Z245="HERE",Y245,AA244+Graph!$G$1*1000)</f>
        <v>56844246.558561943</v>
      </c>
      <c r="AB245" s="2">
        <f t="shared" si="21"/>
        <v>420000</v>
      </c>
      <c r="AC245" s="2">
        <f t="shared" si="41"/>
        <v>43062733.983275101</v>
      </c>
      <c r="AD245" s="3">
        <f t="shared" si="10"/>
        <v>52800000</v>
      </c>
      <c r="AE245" s="2">
        <f>IF(AE243&gt;=52800000,52800000,IF(AB224=Graph!G$1*1000,AE244+Graph!G$1*1000,AC245))</f>
        <v>47262733.983275101</v>
      </c>
      <c r="AF245" s="3">
        <f t="shared" si="11"/>
        <v>47262733.983275101</v>
      </c>
      <c r="AG245" s="3">
        <f t="shared" si="27"/>
        <v>45374958.601869509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169</v>
      </c>
      <c r="C246" s="7"/>
      <c r="D246" s="2" t="e">
        <f t="shared" si="12"/>
        <v>#N/A</v>
      </c>
      <c r="E246" s="2" t="e">
        <f t="shared" si="22"/>
        <v>#N/A</v>
      </c>
      <c r="F246" s="2">
        <v>679391.29128919542</v>
      </c>
      <c r="G246" s="2">
        <f t="shared" si="26"/>
        <v>476582.14285714284</v>
      </c>
      <c r="H246" s="2">
        <f t="shared" si="42"/>
        <v>98822844.69756119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4726427.8571428675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744689.75557491183</v>
      </c>
      <c r="Q246" s="2">
        <f t="shared" si="44"/>
        <v>500000</v>
      </c>
      <c r="R246" s="2">
        <f t="shared" si="43"/>
        <v>103363562.68469414</v>
      </c>
      <c r="S246" s="2">
        <f t="shared" si="17"/>
        <v>476582.14285714924</v>
      </c>
      <c r="T246" s="2">
        <f t="shared" si="18"/>
        <v>23417.857142857276</v>
      </c>
      <c r="U246" s="2">
        <f t="shared" si="19"/>
        <v>500000</v>
      </c>
      <c r="V246" s="2">
        <f t="shared" si="33"/>
        <v>58789944.69756078</v>
      </c>
      <c r="W246" s="2">
        <f t="shared" si="20"/>
        <v>476582.14285714179</v>
      </c>
      <c r="X246" s="2">
        <f t="shared" si="6"/>
        <v>23417.857142858207</v>
      </c>
      <c r="Y246" s="2">
        <f t="shared" si="40"/>
        <v>44573617.987133406</v>
      </c>
      <c r="Z246" s="2" t="str">
        <f t="shared" si="8"/>
        <v>MEEP</v>
      </c>
      <c r="AA246" s="2">
        <f>IF(Z246="HERE",Y246,AA245+Graph!$G$1*1000)</f>
        <v>57264246.558561943</v>
      </c>
      <c r="AB246" s="2">
        <f t="shared" si="21"/>
        <v>420000</v>
      </c>
      <c r="AC246" s="2">
        <f t="shared" si="41"/>
        <v>43062733.983275101</v>
      </c>
      <c r="AD246" s="3">
        <f t="shared" si="10"/>
        <v>52800000</v>
      </c>
      <c r="AE246" s="2">
        <f>IF(AE244&gt;=52800000,52800000,IF(AB225=Graph!G$1*1000,AE245+Graph!G$1*1000,AC246))</f>
        <v>47682733.983275101</v>
      </c>
      <c r="AF246" s="3">
        <f t="shared" si="11"/>
        <v>47682733.983275101</v>
      </c>
      <c r="AG246" s="3">
        <f t="shared" si="27"/>
        <v>45752958.601869509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170</v>
      </c>
      <c r="C247" s="7"/>
      <c r="D247" s="2" t="e">
        <f t="shared" si="12"/>
        <v>#N/A</v>
      </c>
      <c r="E247" s="2" t="e">
        <f t="shared" si="22"/>
        <v>#N/A</v>
      </c>
      <c r="F247" s="2">
        <v>680992.513190642</v>
      </c>
      <c r="G247" s="2">
        <f t="shared" si="26"/>
        <v>476582.14285714284</v>
      </c>
      <c r="H247" s="2">
        <f t="shared" si="42"/>
        <v>99299426.840418339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4749845.7142857248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746604.6493280232</v>
      </c>
      <c r="Q247" s="2">
        <f t="shared" si="44"/>
        <v>500000</v>
      </c>
      <c r="R247" s="2">
        <f t="shared" si="43"/>
        <v>103863562.68469414</v>
      </c>
      <c r="S247" s="2">
        <f t="shared" si="17"/>
        <v>476582.14285714924</v>
      </c>
      <c r="T247" s="2">
        <f t="shared" si="18"/>
        <v>23417.857142857276</v>
      </c>
      <c r="U247" s="2">
        <f t="shared" si="19"/>
        <v>500000</v>
      </c>
      <c r="V247" s="2">
        <f t="shared" si="33"/>
        <v>59266526.840417922</v>
      </c>
      <c r="W247" s="2">
        <f t="shared" si="20"/>
        <v>476582.14285714179</v>
      </c>
      <c r="X247" s="2">
        <f t="shared" si="6"/>
        <v>23417.857142858207</v>
      </c>
      <c r="Y247" s="2">
        <f t="shared" si="40"/>
        <v>44597035.844276264</v>
      </c>
      <c r="Z247" s="2" t="str">
        <f t="shared" si="8"/>
        <v>MEEP</v>
      </c>
      <c r="AA247" s="2">
        <f>IF(Z247="HERE",Y247,AA246+Graph!$G$1*1000)</f>
        <v>57684246.558561943</v>
      </c>
      <c r="AB247" s="2">
        <f t="shared" si="21"/>
        <v>420000</v>
      </c>
      <c r="AC247" s="2">
        <f t="shared" si="41"/>
        <v>43062733.983275101</v>
      </c>
      <c r="AD247" s="3">
        <f t="shared" si="10"/>
        <v>52800000</v>
      </c>
      <c r="AE247" s="2">
        <f>IF(AE245&gt;=52800000,52800000,IF(AB226=Graph!G$1*1000,AE246+Graph!G$1*1000,AC247))</f>
        <v>48102733.983275101</v>
      </c>
      <c r="AF247" s="3">
        <f t="shared" si="11"/>
        <v>48102733.983275101</v>
      </c>
      <c r="AG247" s="3">
        <f t="shared" si="27"/>
        <v>46130958.601869509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171</v>
      </c>
      <c r="C248" s="7"/>
      <c r="D248" s="2" t="e">
        <f t="shared" si="12"/>
        <v>#N/A</v>
      </c>
      <c r="E248" s="2" t="e">
        <f t="shared" si="22"/>
        <v>#N/A</v>
      </c>
      <c r="F248" s="2">
        <v>682593.73509208858</v>
      </c>
      <c r="G248" s="2">
        <f t="shared" si="26"/>
        <v>476582.14285714284</v>
      </c>
      <c r="H248" s="2">
        <f t="shared" si="42"/>
        <v>99776008.983275488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4773263.5714285821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748519.54308113456</v>
      </c>
      <c r="Q248" s="2">
        <f t="shared" si="44"/>
        <v>500000</v>
      </c>
      <c r="R248" s="2">
        <f t="shared" si="43"/>
        <v>104363562.68469414</v>
      </c>
      <c r="S248" s="2">
        <f t="shared" si="17"/>
        <v>476582.14285714924</v>
      </c>
      <c r="T248" s="2">
        <f t="shared" si="18"/>
        <v>23417.857142857276</v>
      </c>
      <c r="U248" s="2">
        <f t="shared" si="19"/>
        <v>500000</v>
      </c>
      <c r="V248" s="2">
        <f t="shared" si="33"/>
        <v>59743108.983275063</v>
      </c>
      <c r="W248" s="2">
        <f t="shared" si="20"/>
        <v>476582.14285714179</v>
      </c>
      <c r="X248" s="2">
        <f t="shared" si="6"/>
        <v>23417.857142858207</v>
      </c>
      <c r="Y248" s="2">
        <f t="shared" si="40"/>
        <v>44620453.701419123</v>
      </c>
      <c r="Z248" s="2" t="str">
        <f t="shared" si="8"/>
        <v>MEEP</v>
      </c>
      <c r="AA248" s="2">
        <f>IF(Z248="HERE",Y248,AA247+Graph!$G$1*1000)</f>
        <v>58104246.558561943</v>
      </c>
      <c r="AB248" s="2">
        <f t="shared" si="21"/>
        <v>420000</v>
      </c>
      <c r="AC248" s="2">
        <f t="shared" si="41"/>
        <v>43062733.983275101</v>
      </c>
      <c r="AD248" s="3">
        <f t="shared" si="10"/>
        <v>52800000</v>
      </c>
      <c r="AE248" s="2">
        <f>IF(AE246&gt;=52800000,52800000,IF(AB227=Graph!G$1*1000,AE247+Graph!G$1*1000,AC248))</f>
        <v>48522733.983275101</v>
      </c>
      <c r="AF248" s="3">
        <f t="shared" si="11"/>
        <v>48522733.983275101</v>
      </c>
      <c r="AG248" s="3">
        <f t="shared" si="27"/>
        <v>46508958.601869509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172</v>
      </c>
      <c r="C249" s="7"/>
      <c r="D249" s="2" t="e">
        <f t="shared" si="12"/>
        <v>#N/A</v>
      </c>
      <c r="E249" s="2" t="e">
        <f t="shared" si="22"/>
        <v>#N/A</v>
      </c>
      <c r="F249" s="2">
        <v>684194.95699352026</v>
      </c>
      <c r="G249" s="2">
        <f t="shared" si="26"/>
        <v>476582.14285714284</v>
      </c>
      <c r="H249" s="2">
        <f t="shared" si="42"/>
        <v>100252591.12613264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4796681.4285714393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750434.43683424592</v>
      </c>
      <c r="Q249" s="2">
        <f t="shared" si="44"/>
        <v>500000</v>
      </c>
      <c r="R249" s="2">
        <f t="shared" si="43"/>
        <v>104863562.68469414</v>
      </c>
      <c r="S249" s="2">
        <f t="shared" si="17"/>
        <v>476582.14285714924</v>
      </c>
      <c r="T249" s="2">
        <f t="shared" si="18"/>
        <v>23417.857142857276</v>
      </c>
      <c r="U249" s="2">
        <f t="shared" si="19"/>
        <v>500000</v>
      </c>
      <c r="V249" s="2">
        <f t="shared" si="33"/>
        <v>60219691.126132205</v>
      </c>
      <c r="W249" s="2">
        <f t="shared" si="20"/>
        <v>476582.14285714179</v>
      </c>
      <c r="X249" s="2">
        <f t="shared" si="6"/>
        <v>23417.857142858207</v>
      </c>
      <c r="Y249" s="2">
        <f t="shared" si="40"/>
        <v>44643871.558561981</v>
      </c>
      <c r="Z249" s="2" t="str">
        <f t="shared" si="8"/>
        <v>MEEP</v>
      </c>
      <c r="AA249" s="2">
        <f>IF(Z249="HERE",Y249,AA248+Graph!$G$1*1000)</f>
        <v>58524246.558561943</v>
      </c>
      <c r="AB249" s="2">
        <f t="shared" si="21"/>
        <v>420000</v>
      </c>
      <c r="AC249" s="2">
        <f t="shared" si="41"/>
        <v>43062733.983275101</v>
      </c>
      <c r="AD249" s="3">
        <f t="shared" si="10"/>
        <v>52800000</v>
      </c>
      <c r="AE249" s="2">
        <f>IF(AE247&gt;=52800000,52800000,IF(AB228=Graph!G$1*1000,AE248+Graph!G$1*1000,AC249))</f>
        <v>48942733.983275101</v>
      </c>
      <c r="AF249" s="3">
        <f t="shared" si="11"/>
        <v>48942733.983275101</v>
      </c>
      <c r="AG249" s="3">
        <f t="shared" si="27"/>
        <v>46886958.601869509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173</v>
      </c>
      <c r="C250" s="7"/>
      <c r="D250" s="2" t="e">
        <f t="shared" si="12"/>
        <v>#N/A</v>
      </c>
      <c r="E250" s="2" t="e">
        <f t="shared" si="22"/>
        <v>#N/A</v>
      </c>
      <c r="F250" s="2">
        <v>685796.17889496684</v>
      </c>
      <c r="G250" s="2">
        <f t="shared" si="26"/>
        <v>476582.14285714284</v>
      </c>
      <c r="H250" s="2">
        <f t="shared" si="42"/>
        <v>100729173.26898979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4820099.2857142966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752349.33058735728</v>
      </c>
      <c r="Q250" s="2">
        <f t="shared" si="44"/>
        <v>500000</v>
      </c>
      <c r="R250" s="2">
        <f t="shared" si="43"/>
        <v>105363562.68469414</v>
      </c>
      <c r="S250" s="2">
        <f t="shared" si="17"/>
        <v>476582.14285714924</v>
      </c>
      <c r="T250" s="2">
        <f t="shared" si="18"/>
        <v>23417.857142857276</v>
      </c>
      <c r="U250" s="2">
        <f t="shared" si="19"/>
        <v>500000</v>
      </c>
      <c r="V250" s="2">
        <f t="shared" si="33"/>
        <v>60696273.268989347</v>
      </c>
      <c r="W250" s="2">
        <f t="shared" si="20"/>
        <v>476582.14285714179</v>
      </c>
      <c r="X250" s="2">
        <f t="shared" si="6"/>
        <v>23417.857142858207</v>
      </c>
      <c r="Y250" s="2">
        <f t="shared" si="40"/>
        <v>44667289.415704839</v>
      </c>
      <c r="Z250" s="2" t="str">
        <f t="shared" si="8"/>
        <v>MEEP</v>
      </c>
      <c r="AA250" s="2">
        <f>IF(Z250="HERE",Y250,AA249+Graph!$G$1*1000)</f>
        <v>58944246.558561943</v>
      </c>
      <c r="AB250" s="2">
        <f t="shared" si="21"/>
        <v>420000</v>
      </c>
      <c r="AC250" s="2">
        <f t="shared" si="41"/>
        <v>43062733.983275101</v>
      </c>
      <c r="AD250" s="3">
        <f t="shared" si="10"/>
        <v>52800000</v>
      </c>
      <c r="AE250" s="2">
        <f>IF(AE248&gt;=52800000,52800000,IF(AB229=Graph!G$1*1000,AE249+Graph!G$1*1000,AC250))</f>
        <v>49362733.983275101</v>
      </c>
      <c r="AF250" s="3">
        <f t="shared" si="11"/>
        <v>49362733.983275101</v>
      </c>
      <c r="AG250" s="3">
        <f t="shared" si="27"/>
        <v>47264958.601869509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174</v>
      </c>
      <c r="C251" s="7"/>
      <c r="D251" s="2" t="e">
        <f t="shared" si="12"/>
        <v>#N/A</v>
      </c>
      <c r="E251" s="2" t="e">
        <f t="shared" si="22"/>
        <v>#N/A</v>
      </c>
      <c r="F251" s="2">
        <v>687397.40079641342</v>
      </c>
      <c r="G251" s="2">
        <f t="shared" si="26"/>
        <v>476582.14285714284</v>
      </c>
      <c r="H251" s="2">
        <f t="shared" si="42"/>
        <v>101205755.41184694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4843517.1428571539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754264.22434046865</v>
      </c>
      <c r="Q251" s="2">
        <f t="shared" si="44"/>
        <v>500000</v>
      </c>
      <c r="R251" s="2">
        <f t="shared" si="43"/>
        <v>105863562.68469414</v>
      </c>
      <c r="S251" s="2">
        <f t="shared" si="17"/>
        <v>476582.14285714924</v>
      </c>
      <c r="T251" s="2">
        <f t="shared" si="18"/>
        <v>23417.857142857276</v>
      </c>
      <c r="U251" s="2">
        <f t="shared" si="19"/>
        <v>500000</v>
      </c>
      <c r="V251" s="2">
        <f t="shared" si="33"/>
        <v>61172855.411846489</v>
      </c>
      <c r="W251" s="2">
        <f t="shared" si="20"/>
        <v>476582.14285714179</v>
      </c>
      <c r="X251" s="2">
        <f t="shared" si="6"/>
        <v>23417.857142858207</v>
      </c>
      <c r="Y251" s="2">
        <f t="shared" si="40"/>
        <v>44690707.272847697</v>
      </c>
      <c r="Z251" s="2" t="str">
        <f t="shared" si="8"/>
        <v>MEEP</v>
      </c>
      <c r="AA251" s="2">
        <f>IF(Z251="HERE",Y251,AA250+Graph!$G$1*1000)</f>
        <v>59364246.558561943</v>
      </c>
      <c r="AB251" s="2">
        <f t="shared" si="21"/>
        <v>420000</v>
      </c>
      <c r="AC251" s="2">
        <f t="shared" si="41"/>
        <v>43062733.983275101</v>
      </c>
      <c r="AD251" s="3">
        <f t="shared" si="10"/>
        <v>52800000</v>
      </c>
      <c r="AE251" s="2">
        <f>IF(AE249&gt;=52800000,52800000,IF(AB230=Graph!G$1*1000,AE250+Graph!G$1*1000,AC251))</f>
        <v>49782733.983275101</v>
      </c>
      <c r="AF251" s="3">
        <f t="shared" si="11"/>
        <v>49782733.983275101</v>
      </c>
      <c r="AG251" s="3">
        <f t="shared" si="27"/>
        <v>47642958.601869509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175</v>
      </c>
      <c r="C252" s="7"/>
      <c r="D252" s="2" t="e">
        <f t="shared" si="12"/>
        <v>#N/A</v>
      </c>
      <c r="E252" s="2" t="e">
        <f t="shared" si="22"/>
        <v>#N/A</v>
      </c>
      <c r="F252" s="2">
        <v>688998.62269786</v>
      </c>
      <c r="G252" s="2">
        <f t="shared" si="26"/>
        <v>476582.14285714284</v>
      </c>
      <c r="H252" s="2">
        <f t="shared" si="42"/>
        <v>101682337.55470408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4866935.0000000112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756179.11809358001</v>
      </c>
      <c r="Q252" s="2">
        <f t="shared" si="44"/>
        <v>500000</v>
      </c>
      <c r="R252" s="2">
        <f t="shared" si="43"/>
        <v>106363562.68469414</v>
      </c>
      <c r="S252" s="2">
        <f t="shared" si="17"/>
        <v>476582.14285714924</v>
      </c>
      <c r="T252" s="2">
        <f t="shared" si="18"/>
        <v>23417.857142857276</v>
      </c>
      <c r="U252" s="2">
        <f t="shared" si="19"/>
        <v>500000</v>
      </c>
      <c r="V252" s="2">
        <f t="shared" si="33"/>
        <v>61649437.554703631</v>
      </c>
      <c r="W252" s="2">
        <f t="shared" si="20"/>
        <v>476582.14285714179</v>
      </c>
      <c r="X252" s="2">
        <f t="shared" si="6"/>
        <v>23417.857142858207</v>
      </c>
      <c r="Y252" s="2">
        <f t="shared" si="40"/>
        <v>44714125.129990555</v>
      </c>
      <c r="Z252" s="2" t="str">
        <f t="shared" si="8"/>
        <v>MEEP</v>
      </c>
      <c r="AA252" s="2">
        <f>IF(Z252="HERE",Y252,AA251+Graph!$G$1*1000)</f>
        <v>59784246.558561943</v>
      </c>
      <c r="AB252" s="2">
        <f t="shared" si="21"/>
        <v>420000</v>
      </c>
      <c r="AC252" s="2">
        <f t="shared" si="41"/>
        <v>43062733.983275101</v>
      </c>
      <c r="AD252" s="3">
        <f t="shared" si="10"/>
        <v>52800000</v>
      </c>
      <c r="AE252" s="2">
        <f>IF(AE250&gt;=52800000,52800000,IF(AB231=Graph!G$1*1000,AE251+Graph!G$1*1000,AC252))</f>
        <v>50202733.983275101</v>
      </c>
      <c r="AF252" s="3">
        <f t="shared" si="11"/>
        <v>50202733.983275101</v>
      </c>
      <c r="AG252" s="3">
        <f t="shared" si="27"/>
        <v>48020958.601869509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176</v>
      </c>
      <c r="C253" s="7"/>
      <c r="D253" s="2" t="e">
        <f t="shared" si="12"/>
        <v>#N/A</v>
      </c>
      <c r="E253" s="2" t="e">
        <f t="shared" si="22"/>
        <v>#N/A</v>
      </c>
      <c r="F253" s="2">
        <v>690599.84459930658</v>
      </c>
      <c r="G253" s="2">
        <f t="shared" si="26"/>
        <v>476582.14285714284</v>
      </c>
      <c r="H253" s="2">
        <f t="shared" si="42"/>
        <v>102158919.69756123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4890352.8571428685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758094.01184669137</v>
      </c>
      <c r="Q253" s="2">
        <f t="shared" si="44"/>
        <v>500000</v>
      </c>
      <c r="R253" s="2">
        <f t="shared" si="43"/>
        <v>106863562.68469414</v>
      </c>
      <c r="S253" s="2">
        <f t="shared" si="17"/>
        <v>476582.14285714924</v>
      </c>
      <c r="T253" s="2">
        <f t="shared" si="18"/>
        <v>23417.857142857276</v>
      </c>
      <c r="U253" s="2">
        <f t="shared" si="19"/>
        <v>500000</v>
      </c>
      <c r="V253" s="2">
        <f t="shared" si="33"/>
        <v>62126019.697560772</v>
      </c>
      <c r="W253" s="2">
        <f t="shared" si="20"/>
        <v>476582.14285714179</v>
      </c>
      <c r="X253" s="2">
        <f t="shared" si="6"/>
        <v>23417.857142858207</v>
      </c>
      <c r="Y253" s="2">
        <f t="shared" si="40"/>
        <v>44737542.987133414</v>
      </c>
      <c r="Z253" s="2" t="str">
        <f t="shared" si="8"/>
        <v>MEEP</v>
      </c>
      <c r="AA253" s="2">
        <f>IF(Z253="HERE",Y253,AA252+Graph!$G$1*1000)</f>
        <v>60204246.558561943</v>
      </c>
      <c r="AB253" s="2">
        <f t="shared" si="21"/>
        <v>420000</v>
      </c>
      <c r="AC253" s="2">
        <f t="shared" si="41"/>
        <v>43062733.983275101</v>
      </c>
      <c r="AD253" s="3">
        <f t="shared" si="10"/>
        <v>52800000</v>
      </c>
      <c r="AE253" s="2">
        <f>IF(AE251&gt;=52800000,52800000,IF(AB232=Graph!G$1*1000,AE252+Graph!G$1*1000,AC253))</f>
        <v>50622733.983275101</v>
      </c>
      <c r="AF253" s="3">
        <f t="shared" si="11"/>
        <v>50622733.983275101</v>
      </c>
      <c r="AG253" s="3">
        <f t="shared" si="27"/>
        <v>48398958.601869509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177</v>
      </c>
      <c r="C254" s="7"/>
      <c r="D254" s="2" t="e">
        <f t="shared" si="12"/>
        <v>#N/A</v>
      </c>
      <c r="E254" s="2" t="e">
        <f t="shared" si="22"/>
        <v>#N/A</v>
      </c>
      <c r="F254" s="2">
        <v>692201.06650073826</v>
      </c>
      <c r="G254" s="2">
        <f t="shared" si="26"/>
        <v>476582.14285714284</v>
      </c>
      <c r="H254" s="2">
        <f t="shared" si="42"/>
        <v>102635501.84041838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4913770.7142857257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760008.90559980273</v>
      </c>
      <c r="Q254" s="2">
        <f t="shared" si="44"/>
        <v>500000</v>
      </c>
      <c r="R254" s="2">
        <f t="shared" si="43"/>
        <v>107363562.68469414</v>
      </c>
      <c r="S254" s="2">
        <f t="shared" si="17"/>
        <v>476582.14285714924</v>
      </c>
      <c r="T254" s="2">
        <f t="shared" si="18"/>
        <v>23417.857142857276</v>
      </c>
      <c r="U254" s="2">
        <f t="shared" si="19"/>
        <v>500000</v>
      </c>
      <c r="V254" s="2">
        <f t="shared" si="33"/>
        <v>62602601.840417914</v>
      </c>
      <c r="W254" s="2">
        <f t="shared" si="20"/>
        <v>476582.14285714179</v>
      </c>
      <c r="X254" s="2">
        <f t="shared" si="6"/>
        <v>23417.857142858207</v>
      </c>
      <c r="Y254" s="2">
        <f t="shared" si="40"/>
        <v>44760960.844276272</v>
      </c>
      <c r="Z254" s="2" t="str">
        <f t="shared" si="8"/>
        <v>MEEP</v>
      </c>
      <c r="AA254" s="2">
        <f>IF(Z254="HERE",Y254,AA253+Graph!$G$1*1000)</f>
        <v>60624246.558561943</v>
      </c>
      <c r="AB254" s="2">
        <f t="shared" si="21"/>
        <v>420000</v>
      </c>
      <c r="AC254" s="2">
        <f t="shared" si="41"/>
        <v>43062733.983275101</v>
      </c>
      <c r="AD254" s="3">
        <f t="shared" si="10"/>
        <v>52800000</v>
      </c>
      <c r="AE254" s="2">
        <f>IF(AE252&gt;=52800000,52800000,IF(AB233=Graph!G$1*1000,AE253+Graph!G$1*1000,AC254))</f>
        <v>51042733.983275101</v>
      </c>
      <c r="AF254" s="3">
        <f t="shared" si="11"/>
        <v>51042733.983275101</v>
      </c>
      <c r="AG254" s="3">
        <f t="shared" si="27"/>
        <v>48776958.601869509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178</v>
      </c>
      <c r="C255" s="7"/>
      <c r="D255" s="2" t="e">
        <f t="shared" si="12"/>
        <v>#N/A</v>
      </c>
      <c r="E255" s="2" t="e">
        <f t="shared" si="22"/>
        <v>#N/A</v>
      </c>
      <c r="F255" s="2">
        <v>693802.28840218484</v>
      </c>
      <c r="G255" s="2">
        <f t="shared" si="26"/>
        <v>476582.14285714284</v>
      </c>
      <c r="H255" s="2">
        <f t="shared" si="42"/>
        <v>103112083.98327553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4937188.571428583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761923.79935291409</v>
      </c>
      <c r="Q255" s="2">
        <f t="shared" si="44"/>
        <v>500000</v>
      </c>
      <c r="R255" s="2">
        <f t="shared" si="43"/>
        <v>107863562.68469414</v>
      </c>
      <c r="S255" s="2">
        <f t="shared" si="17"/>
        <v>476582.14285714924</v>
      </c>
      <c r="T255" s="2">
        <f t="shared" si="18"/>
        <v>23417.857142857276</v>
      </c>
      <c r="U255" s="2">
        <f t="shared" si="19"/>
        <v>500000</v>
      </c>
      <c r="V255" s="2">
        <f t="shared" si="33"/>
        <v>63079183.983275056</v>
      </c>
      <c r="W255" s="2">
        <f t="shared" si="20"/>
        <v>476582.14285714179</v>
      </c>
      <c r="X255" s="2">
        <f t="shared" si="6"/>
        <v>23417.857142858207</v>
      </c>
      <c r="Y255" s="2">
        <f t="shared" si="40"/>
        <v>44784378.70141913</v>
      </c>
      <c r="Z255" s="2" t="str">
        <f t="shared" si="8"/>
        <v>MEEP</v>
      </c>
      <c r="AA255" s="2">
        <f>IF(Z255="HERE",Y255,AA254+Graph!$G$1*1000)</f>
        <v>61044246.558561943</v>
      </c>
      <c r="AB255" s="2">
        <f t="shared" si="21"/>
        <v>420000</v>
      </c>
      <c r="AC255" s="2">
        <f t="shared" si="41"/>
        <v>43062733.983275101</v>
      </c>
      <c r="AD255" s="3">
        <f t="shared" si="10"/>
        <v>52800000</v>
      </c>
      <c r="AE255" s="2">
        <f>IF(AE253&gt;=52800000,52800000,IF(AB234=Graph!G$1*1000,AE254+Graph!G$1*1000,AC255))</f>
        <v>51462733.983275101</v>
      </c>
      <c r="AF255" s="3">
        <f t="shared" si="11"/>
        <v>51462733.983275101</v>
      </c>
      <c r="AG255" s="3">
        <f t="shared" si="27"/>
        <v>49154958.601869509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179</v>
      </c>
      <c r="C256" s="7"/>
      <c r="D256" s="2" t="e">
        <f t="shared" si="12"/>
        <v>#N/A</v>
      </c>
      <c r="E256" s="2" t="e">
        <f t="shared" si="22"/>
        <v>#N/A</v>
      </c>
      <c r="F256" s="2">
        <v>695403.51030363142</v>
      </c>
      <c r="G256" s="2">
        <f t="shared" si="26"/>
        <v>476582.14285714284</v>
      </c>
      <c r="H256" s="2">
        <f t="shared" si="42"/>
        <v>103588666.12613268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4960606.4285714403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763838.69310602546</v>
      </c>
      <c r="Q256" s="2">
        <f t="shared" si="44"/>
        <v>500000</v>
      </c>
      <c r="R256" s="2">
        <f t="shared" si="43"/>
        <v>108363562.68469414</v>
      </c>
      <c r="S256" s="2">
        <f t="shared" si="17"/>
        <v>476582.14285714924</v>
      </c>
      <c r="T256" s="2">
        <f t="shared" si="18"/>
        <v>23417.857142857276</v>
      </c>
      <c r="U256" s="2">
        <f t="shared" si="19"/>
        <v>500000</v>
      </c>
      <c r="V256" s="2">
        <f t="shared" si="33"/>
        <v>63555766.126132198</v>
      </c>
      <c r="W256" s="2">
        <f t="shared" si="20"/>
        <v>476582.14285714179</v>
      </c>
      <c r="X256" s="2">
        <f t="shared" si="6"/>
        <v>23417.857142858207</v>
      </c>
      <c r="Y256" s="2">
        <f t="shared" si="40"/>
        <v>44807796.558561988</v>
      </c>
      <c r="Z256" s="2" t="str">
        <f t="shared" si="8"/>
        <v>MEEP</v>
      </c>
      <c r="AA256" s="2">
        <f>IF(Z256="HERE",Y256,AA255+Graph!$G$1*1000)</f>
        <v>61464246.558561943</v>
      </c>
      <c r="AB256" s="2">
        <f t="shared" si="21"/>
        <v>420000</v>
      </c>
      <c r="AC256" s="2">
        <f t="shared" si="41"/>
        <v>43062733.983275101</v>
      </c>
      <c r="AD256" s="3">
        <f t="shared" si="10"/>
        <v>52800000</v>
      </c>
      <c r="AE256" s="2">
        <f>IF(AE254&gt;=52800000,52800000,IF(AB235=Graph!G$1*1000,AE255+Graph!G$1*1000,AC256))</f>
        <v>51882733.983275101</v>
      </c>
      <c r="AF256" s="3">
        <f t="shared" si="11"/>
        <v>51882733.983275101</v>
      </c>
      <c r="AG256" s="3">
        <f t="shared" si="27"/>
        <v>49532958.601869509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5">ROW(M257)-MATCH(MAX(I:I),I:I,0)</f>
        <v>180</v>
      </c>
      <c r="C257" s="7"/>
      <c r="D257" s="2" t="e">
        <f t="shared" si="12"/>
        <v>#N/A</v>
      </c>
      <c r="E257" s="2" t="e">
        <f t="shared" si="22"/>
        <v>#N/A</v>
      </c>
      <c r="F257" s="2">
        <v>697004.73220507801</v>
      </c>
      <c r="G257" s="2">
        <f t="shared" si="26"/>
        <v>476582.14285714284</v>
      </c>
      <c r="H257" s="2">
        <f t="shared" si="42"/>
        <v>104065248.26898983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4984024.2857142976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765753.58685913682</v>
      </c>
      <c r="Q257" s="2">
        <f t="shared" si="44"/>
        <v>500000</v>
      </c>
      <c r="R257" s="2">
        <f t="shared" si="43"/>
        <v>108863562.68469414</v>
      </c>
      <c r="S257" s="2">
        <f t="shared" si="17"/>
        <v>476582.14285714924</v>
      </c>
      <c r="T257" s="2">
        <f t="shared" si="18"/>
        <v>23417.857142857276</v>
      </c>
      <c r="U257" s="2">
        <f t="shared" si="19"/>
        <v>500000</v>
      </c>
      <c r="V257" s="2">
        <f t="shared" si="33"/>
        <v>64032348.268989339</v>
      </c>
      <c r="W257" s="2">
        <f t="shared" si="20"/>
        <v>476582.14285714179</v>
      </c>
      <c r="X257" s="2">
        <f t="shared" si="6"/>
        <v>23417.857142858207</v>
      </c>
      <c r="Y257" s="2">
        <f t="shared" si="40"/>
        <v>44831214.415704846</v>
      </c>
      <c r="Z257" s="2" t="str">
        <f t="shared" si="8"/>
        <v>MEEP</v>
      </c>
      <c r="AA257" s="2">
        <f>IF(Z257="HERE",Y257,AA256+Graph!$G$1*1000)</f>
        <v>61884246.558561943</v>
      </c>
      <c r="AB257" s="2">
        <f t="shared" si="21"/>
        <v>420000</v>
      </c>
      <c r="AC257" s="2">
        <f t="shared" si="41"/>
        <v>43062733.983275101</v>
      </c>
      <c r="AD257" s="3">
        <f t="shared" si="10"/>
        <v>52800000</v>
      </c>
      <c r="AE257" s="2">
        <f>IF(AE255&gt;=52800000,52800000,IF(AB236=Graph!G$1*1000,AE256+Graph!G$1*1000,AC257))</f>
        <v>52302733.983275101</v>
      </c>
      <c r="AF257" s="3">
        <f t="shared" si="11"/>
        <v>52302733.983275101</v>
      </c>
      <c r="AG257" s="3">
        <f t="shared" si="27"/>
        <v>49694136.699163757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5"/>
        <v>181</v>
      </c>
      <c r="C258" s="7"/>
      <c r="D258" s="2" t="e">
        <f t="shared" si="12"/>
        <v>#N/A</v>
      </c>
      <c r="E258" s="2" t="e">
        <f t="shared" si="22"/>
        <v>#N/A</v>
      </c>
      <c r="F258" s="2">
        <v>698605.95410652459</v>
      </c>
      <c r="G258" s="2">
        <f t="shared" si="26"/>
        <v>476582.14285714284</v>
      </c>
      <c r="H258" s="2">
        <f t="shared" si="42"/>
        <v>104541830.41184698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5007442.1428571548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767668.48061224818</v>
      </c>
      <c r="Q258" s="2">
        <f t="shared" si="44"/>
        <v>500000</v>
      </c>
      <c r="R258" s="2">
        <f t="shared" si="43"/>
        <v>109363562.68469414</v>
      </c>
      <c r="S258" s="2">
        <f t="shared" si="17"/>
        <v>476582.14285714924</v>
      </c>
      <c r="T258" s="2">
        <f t="shared" si="18"/>
        <v>23417.857142857276</v>
      </c>
      <c r="U258" s="2">
        <f t="shared" si="19"/>
        <v>500000</v>
      </c>
      <c r="V258" s="2">
        <f t="shared" si="33"/>
        <v>64508930.411846481</v>
      </c>
      <c r="W258" s="2">
        <f t="shared" si="20"/>
        <v>476582.14285714179</v>
      </c>
      <c r="X258" s="2">
        <f t="shared" si="6"/>
        <v>23417.857142858207</v>
      </c>
      <c r="Y258" s="2">
        <f t="shared" si="40"/>
        <v>44854632.272847705</v>
      </c>
      <c r="Z258" s="2" t="str">
        <f t="shared" si="8"/>
        <v>MEEP</v>
      </c>
      <c r="AA258" s="2">
        <f>IF(Z258="HERE",Y258,AA257+Graph!$G$1*1000)</f>
        <v>62304246.558561943</v>
      </c>
      <c r="AB258" s="2">
        <f t="shared" si="21"/>
        <v>420000</v>
      </c>
      <c r="AC258" s="2">
        <f t="shared" si="41"/>
        <v>43062733.983275101</v>
      </c>
      <c r="AD258" s="3">
        <f t="shared" si="10"/>
        <v>52800000</v>
      </c>
      <c r="AE258" s="2">
        <f>IF(AE256&gt;=52800000,52800000,IF(AB237=Graph!G$1*1000,AE257+Graph!G$1*1000,AC258))</f>
        <v>52722733.983275101</v>
      </c>
      <c r="AF258" s="3">
        <f t="shared" si="11"/>
        <v>52722733.983275101</v>
      </c>
      <c r="AG258" s="3">
        <f t="shared" si="27"/>
        <v>49715136.699163757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5"/>
        <v>182</v>
      </c>
      <c r="C259" s="7"/>
      <c r="D259" s="2" t="e">
        <f t="shared" si="12"/>
        <v>#N/A</v>
      </c>
      <c r="E259" s="2" t="e">
        <f t="shared" si="22"/>
        <v>#N/A</v>
      </c>
      <c r="F259" s="2">
        <v>700207.17600795627</v>
      </c>
      <c r="G259" s="2">
        <f t="shared" si="26"/>
        <v>476582.14285714284</v>
      </c>
      <c r="H259" s="2">
        <f t="shared" si="42"/>
        <v>105018412.55470413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5030860.0000000121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769583.37436535954</v>
      </c>
      <c r="Q259" s="2">
        <f t="shared" si="44"/>
        <v>500000</v>
      </c>
      <c r="R259" s="2">
        <f t="shared" si="43"/>
        <v>109863562.68469414</v>
      </c>
      <c r="S259" s="2">
        <f t="shared" si="17"/>
        <v>476582.14285714924</v>
      </c>
      <c r="T259" s="2">
        <f t="shared" si="18"/>
        <v>23417.857142857276</v>
      </c>
      <c r="U259" s="2">
        <f t="shared" si="19"/>
        <v>500000</v>
      </c>
      <c r="V259" s="2">
        <f t="shared" si="33"/>
        <v>64985512.554703623</v>
      </c>
      <c r="W259" s="2">
        <f t="shared" si="20"/>
        <v>476582.14285714179</v>
      </c>
      <c r="X259" s="2">
        <f t="shared" si="6"/>
        <v>23417.857142858207</v>
      </c>
      <c r="Y259" s="2">
        <f t="shared" si="40"/>
        <v>44878050.129990563</v>
      </c>
      <c r="Z259" s="2" t="str">
        <f t="shared" si="8"/>
        <v>MEEP</v>
      </c>
      <c r="AA259" s="2">
        <f>IF(Z259="HERE",Y259,AA258+Graph!$G$1*1000)</f>
        <v>62724246.558561943</v>
      </c>
      <c r="AB259" s="2">
        <f t="shared" si="21"/>
        <v>420000</v>
      </c>
      <c r="AC259" s="2">
        <f t="shared" si="41"/>
        <v>43062733.983275101</v>
      </c>
      <c r="AD259" s="3">
        <f t="shared" si="10"/>
        <v>52800000</v>
      </c>
      <c r="AE259" s="2">
        <f>IF(AE257&gt;=52800000,52800000,IF(AB238=Graph!G$1*1000,AE258+Graph!G$1*1000,AC259))</f>
        <v>53142733.983275101</v>
      </c>
      <c r="AF259" s="3">
        <f t="shared" si="11"/>
        <v>52800000</v>
      </c>
      <c r="AG259" s="3">
        <f t="shared" si="27"/>
        <v>49736136.699163757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5"/>
        <v>183</v>
      </c>
      <c r="C260" s="7"/>
      <c r="D260" s="2" t="e">
        <f t="shared" si="12"/>
        <v>#N/A</v>
      </c>
      <c r="E260" s="2" t="e">
        <f t="shared" si="22"/>
        <v>#N/A</v>
      </c>
      <c r="F260" s="2">
        <v>701808.39790940285</v>
      </c>
      <c r="G260" s="2">
        <f t="shared" si="26"/>
        <v>476582.14285714284</v>
      </c>
      <c r="H260" s="2">
        <f t="shared" si="42"/>
        <v>105494994.69756128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5054277.8571428694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771498.26811847091</v>
      </c>
      <c r="Q260" s="2">
        <f t="shared" si="44"/>
        <v>500000</v>
      </c>
      <c r="R260" s="2">
        <f t="shared" si="43"/>
        <v>110363562.68469414</v>
      </c>
      <c r="S260" s="2">
        <f t="shared" si="17"/>
        <v>476582.14285714924</v>
      </c>
      <c r="T260" s="2">
        <f t="shared" si="18"/>
        <v>23417.857142857276</v>
      </c>
      <c r="U260" s="2">
        <f t="shared" si="19"/>
        <v>500000</v>
      </c>
      <c r="V260" s="2">
        <f t="shared" si="33"/>
        <v>65462094.697560765</v>
      </c>
      <c r="W260" s="2">
        <f t="shared" si="20"/>
        <v>476582.14285714179</v>
      </c>
      <c r="X260" s="2">
        <f t="shared" si="6"/>
        <v>23417.857142858207</v>
      </c>
      <c r="Y260" s="2">
        <f t="shared" si="40"/>
        <v>44901467.987133421</v>
      </c>
      <c r="Z260" s="2" t="str">
        <f t="shared" si="8"/>
        <v>MEEP</v>
      </c>
      <c r="AA260" s="2">
        <f>IF(Z260="HERE",Y260,AA259+Graph!$G$1*1000)</f>
        <v>63144246.558561943</v>
      </c>
      <c r="AB260" s="2">
        <f t="shared" si="21"/>
        <v>420000</v>
      </c>
      <c r="AC260" s="2">
        <f t="shared" si="41"/>
        <v>43062733.983275101</v>
      </c>
      <c r="AD260" s="3">
        <f t="shared" si="10"/>
        <v>52800000</v>
      </c>
      <c r="AE260" s="2">
        <f>IF(AE258&gt;=52800000,52800000,IF(AB239=Graph!G$1*1000,AE259+Graph!G$1*1000,AC260))</f>
        <v>53562733.983275101</v>
      </c>
      <c r="AF260" s="3">
        <f t="shared" si="11"/>
        <v>52800000</v>
      </c>
      <c r="AG260" s="3">
        <f t="shared" si="27"/>
        <v>49757136.699163757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5"/>
        <v>184</v>
      </c>
      <c r="C261" s="7"/>
      <c r="D261" s="2" t="e">
        <f t="shared" si="12"/>
        <v>#N/A</v>
      </c>
      <c r="E261" s="2" t="e">
        <f t="shared" si="22"/>
        <v>#N/A</v>
      </c>
      <c r="F261" s="2">
        <v>703409.61981084943</v>
      </c>
      <c r="G261" s="2">
        <f t="shared" si="26"/>
        <v>476582.14285714284</v>
      </c>
      <c r="H261" s="2">
        <f t="shared" si="42"/>
        <v>105971576.84041843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5077695.7142857267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773413.16187158227</v>
      </c>
      <c r="Q261" s="2">
        <f t="shared" si="44"/>
        <v>500000</v>
      </c>
      <c r="R261" s="2">
        <f t="shared" si="43"/>
        <v>110863562.68469414</v>
      </c>
      <c r="S261" s="2">
        <f t="shared" si="17"/>
        <v>476582.14285714924</v>
      </c>
      <c r="T261" s="2">
        <f t="shared" si="18"/>
        <v>23417.857142857276</v>
      </c>
      <c r="U261" s="2">
        <f t="shared" si="19"/>
        <v>500000</v>
      </c>
      <c r="V261" s="2">
        <f t="shared" si="33"/>
        <v>65938676.840417907</v>
      </c>
      <c r="W261" s="2">
        <f t="shared" si="20"/>
        <v>476582.14285714179</v>
      </c>
      <c r="X261" s="2">
        <f t="shared" si="6"/>
        <v>23417.857142858207</v>
      </c>
      <c r="Y261" s="2">
        <f t="shared" si="40"/>
        <v>44924885.844276279</v>
      </c>
      <c r="Z261" s="2" t="str">
        <f t="shared" si="8"/>
        <v>MEEP</v>
      </c>
      <c r="AA261" s="2">
        <f>IF(Z261="HERE",Y261,AA260+Graph!$G$1*1000)</f>
        <v>63564246.558561943</v>
      </c>
      <c r="AB261" s="2">
        <f t="shared" si="21"/>
        <v>420000</v>
      </c>
      <c r="AC261" s="2">
        <f t="shared" si="41"/>
        <v>43062733.983275101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7"/>
        <v>49778136.699163757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5"/>
        <v>185</v>
      </c>
      <c r="C262" s="7"/>
      <c r="D262" s="2" t="e">
        <f t="shared" si="12"/>
        <v>#N/A</v>
      </c>
      <c r="E262" s="2" t="e">
        <f t="shared" si="22"/>
        <v>#N/A</v>
      </c>
      <c r="F262" s="2">
        <v>705010.84171229601</v>
      </c>
      <c r="G262" s="2">
        <f t="shared" si="26"/>
        <v>476582.14285714284</v>
      </c>
      <c r="H262" s="2">
        <f t="shared" si="42"/>
        <v>106448158.98327558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5101113.5714285839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775328.05562469363</v>
      </c>
      <c r="Q262" s="2">
        <f t="shared" si="44"/>
        <v>500000</v>
      </c>
      <c r="R262" s="2">
        <f t="shared" si="43"/>
        <v>111363562.68469414</v>
      </c>
      <c r="S262" s="2">
        <f t="shared" si="17"/>
        <v>476582.14285714924</v>
      </c>
      <c r="T262" s="2">
        <f t="shared" si="18"/>
        <v>23417.857142857276</v>
      </c>
      <c r="U262" s="2">
        <f t="shared" si="19"/>
        <v>500000</v>
      </c>
      <c r="V262" s="2">
        <f t="shared" si="33"/>
        <v>66415258.983275048</v>
      </c>
      <c r="W262" s="2">
        <f t="shared" si="20"/>
        <v>476582.14285714179</v>
      </c>
      <c r="X262" s="2">
        <f t="shared" si="6"/>
        <v>23417.857142858207</v>
      </c>
      <c r="Y262" s="2">
        <f t="shared" si="40"/>
        <v>44948303.701419137</v>
      </c>
      <c r="Z262" s="2" t="str">
        <f t="shared" si="8"/>
        <v>MEEP</v>
      </c>
      <c r="AA262" s="2">
        <f>IF(Z262="HERE",Y262,AA261+Graph!$G$1*1000)</f>
        <v>63984246.558561943</v>
      </c>
      <c r="AB262" s="2">
        <f t="shared" si="21"/>
        <v>420000</v>
      </c>
      <c r="AC262" s="2">
        <f t="shared" si="41"/>
        <v>43062733.983275101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49799136.699163757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5"/>
        <v>186</v>
      </c>
      <c r="C263" s="7"/>
      <c r="D263" s="2" t="e">
        <f t="shared" si="12"/>
        <v>#N/A</v>
      </c>
      <c r="E263" s="2" t="e">
        <f t="shared" si="22"/>
        <v>#N/A</v>
      </c>
      <c r="F263" s="2">
        <v>706612.06361372769</v>
      </c>
      <c r="G263" s="2">
        <f t="shared" si="26"/>
        <v>476582.14285714284</v>
      </c>
      <c r="H263" s="2">
        <f t="shared" si="42"/>
        <v>106924741.12613273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5124531.4285714412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777242.94937780499</v>
      </c>
      <c r="Q263" s="2">
        <f t="shared" si="44"/>
        <v>500000</v>
      </c>
      <c r="R263" s="2">
        <f t="shared" si="43"/>
        <v>111863562.68469414</v>
      </c>
      <c r="S263" s="2">
        <f t="shared" si="17"/>
        <v>476582.14285714924</v>
      </c>
      <c r="T263" s="2">
        <f t="shared" si="18"/>
        <v>23417.857142857276</v>
      </c>
      <c r="U263" s="2">
        <f t="shared" si="19"/>
        <v>500000</v>
      </c>
      <c r="V263" s="2">
        <f t="shared" si="33"/>
        <v>66891841.12613219</v>
      </c>
      <c r="W263" s="2">
        <f t="shared" si="20"/>
        <v>476582.14285714179</v>
      </c>
      <c r="X263" s="2">
        <f t="shared" si="6"/>
        <v>23417.857142858207</v>
      </c>
      <c r="Y263" s="2">
        <f t="shared" si="40"/>
        <v>44971721.558561996</v>
      </c>
      <c r="Z263" s="2" t="str">
        <f t="shared" si="8"/>
        <v>MEEP</v>
      </c>
      <c r="AA263" s="2">
        <f>IF(Z263="HERE",Y263,AA262+Graph!$G$1*1000)</f>
        <v>64404246.558561943</v>
      </c>
      <c r="AB263" s="2">
        <f t="shared" si="21"/>
        <v>420000</v>
      </c>
      <c r="AC263" s="2">
        <f t="shared" si="41"/>
        <v>43062733.983275101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49820136.699163757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5"/>
        <v>187</v>
      </c>
      <c r="C264" s="7"/>
      <c r="D264" s="2" t="e">
        <f t="shared" si="12"/>
        <v>#N/A</v>
      </c>
      <c r="E264" s="2" t="e">
        <f t="shared" si="22"/>
        <v>#N/A</v>
      </c>
      <c r="F264" s="2">
        <v>708213.28551517427</v>
      </c>
      <c r="G264" s="2">
        <f t="shared" si="26"/>
        <v>476582.14285714284</v>
      </c>
      <c r="H264" s="2">
        <f t="shared" si="42"/>
        <v>107401323.26898988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5147949.2857142985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779157.84313091636</v>
      </c>
      <c r="Q264" s="2">
        <f t="shared" si="44"/>
        <v>500000</v>
      </c>
      <c r="R264" s="2">
        <f t="shared" si="43"/>
        <v>112363562.68469414</v>
      </c>
      <c r="S264" s="2">
        <f t="shared" si="17"/>
        <v>476582.14285714924</v>
      </c>
      <c r="T264" s="2">
        <f t="shared" si="18"/>
        <v>23417.857142857276</v>
      </c>
      <c r="U264" s="2">
        <f t="shared" si="19"/>
        <v>500000</v>
      </c>
      <c r="V264" s="2">
        <f t="shared" si="33"/>
        <v>67368423.268989339</v>
      </c>
      <c r="W264" s="2">
        <f t="shared" si="20"/>
        <v>476582.14285714924</v>
      </c>
      <c r="X264" s="2">
        <f t="shared" si="6"/>
        <v>23417.857142850757</v>
      </c>
      <c r="Y264" s="2">
        <f t="shared" si="40"/>
        <v>44995139.415704846</v>
      </c>
      <c r="Z264" s="2" t="str">
        <f t="shared" si="8"/>
        <v>MEEP</v>
      </c>
      <c r="AA264" s="2">
        <f>IF(Z264="HERE",Y264,AA263+Graph!$G$1*1000)</f>
        <v>64824246.558561943</v>
      </c>
      <c r="AB264" s="2">
        <f t="shared" si="21"/>
        <v>420000</v>
      </c>
      <c r="AC264" s="2">
        <f t="shared" si="41"/>
        <v>43062733.983275101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49841136.699163757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5"/>
        <v>188</v>
      </c>
      <c r="C265" s="7"/>
      <c r="D265" s="2" t="e">
        <f t="shared" si="12"/>
        <v>#N/A</v>
      </c>
      <c r="E265" s="2" t="e">
        <f t="shared" si="22"/>
        <v>#N/A</v>
      </c>
      <c r="F265" s="2">
        <v>709814.50741662085</v>
      </c>
      <c r="G265" s="2">
        <f t="shared" si="26"/>
        <v>476582.14285714284</v>
      </c>
      <c r="H265" s="2">
        <f t="shared" si="42"/>
        <v>107877905.41184703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5171367.1428571558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781072.73688402772</v>
      </c>
      <c r="Q265" s="2">
        <f t="shared" si="44"/>
        <v>500000</v>
      </c>
      <c r="R265" s="2">
        <f t="shared" si="43"/>
        <v>112863562.68469414</v>
      </c>
      <c r="S265" s="2">
        <f t="shared" si="17"/>
        <v>476582.14285714924</v>
      </c>
      <c r="T265" s="2">
        <f t="shared" si="18"/>
        <v>23417.857142857276</v>
      </c>
      <c r="U265" s="2">
        <f t="shared" si="19"/>
        <v>500000</v>
      </c>
      <c r="V265" s="2">
        <f t="shared" si="33"/>
        <v>67845005.411846489</v>
      </c>
      <c r="W265" s="2">
        <f t="shared" si="20"/>
        <v>476582.14285714924</v>
      </c>
      <c r="X265" s="2">
        <f t="shared" si="6"/>
        <v>23417.857142850757</v>
      </c>
      <c r="Y265" s="2">
        <f t="shared" si="40"/>
        <v>45018557.272847697</v>
      </c>
      <c r="Z265" s="2" t="str">
        <f t="shared" si="8"/>
        <v>MEEP</v>
      </c>
      <c r="AA265" s="2">
        <f>IF(Z265="HERE",Y265,AA264+Graph!$G$1*1000)</f>
        <v>65244246.558561943</v>
      </c>
      <c r="AB265" s="2">
        <f t="shared" si="21"/>
        <v>420000</v>
      </c>
      <c r="AC265" s="2">
        <f t="shared" si="41"/>
        <v>43062733.983275101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49862136.699163757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5"/>
        <v>189</v>
      </c>
      <c r="C266" s="7"/>
      <c r="D266" s="2" t="e">
        <f t="shared" si="12"/>
        <v>#N/A</v>
      </c>
      <c r="E266" s="2" t="e">
        <f t="shared" si="22"/>
        <v>#N/A</v>
      </c>
      <c r="F266" s="2">
        <v>711415.72931806743</v>
      </c>
      <c r="G266" s="2">
        <f t="shared" si="26"/>
        <v>476582.14285714284</v>
      </c>
      <c r="H266" s="2">
        <f t="shared" si="42"/>
        <v>108354487.55470417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5194785.000000013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782987.63063713908</v>
      </c>
      <c r="Q266" s="2">
        <f t="shared" si="44"/>
        <v>500000</v>
      </c>
      <c r="R266" s="2">
        <f t="shared" si="43"/>
        <v>113363562.68469414</v>
      </c>
      <c r="S266" s="2">
        <f t="shared" si="17"/>
        <v>476582.14285714924</v>
      </c>
      <c r="T266" s="2">
        <f t="shared" si="18"/>
        <v>23417.857142857276</v>
      </c>
      <c r="U266" s="2">
        <f t="shared" si="19"/>
        <v>500000</v>
      </c>
      <c r="V266" s="2">
        <f t="shared" si="33"/>
        <v>68321587.554703638</v>
      </c>
      <c r="W266" s="2">
        <f t="shared" si="20"/>
        <v>476582.14285714924</v>
      </c>
      <c r="X266" s="2">
        <f t="shared" si="6"/>
        <v>23417.857142850757</v>
      </c>
      <c r="Y266" s="2">
        <f t="shared" si="40"/>
        <v>45041975.129990548</v>
      </c>
      <c r="Z266" s="2" t="str">
        <f t="shared" si="8"/>
        <v>MEEP</v>
      </c>
      <c r="AA266" s="2">
        <f>IF(Z266="HERE",Y266,AA265+Graph!$G$1*1000)</f>
        <v>65664246.558561943</v>
      </c>
      <c r="AB266" s="2">
        <f t="shared" si="21"/>
        <v>420000</v>
      </c>
      <c r="AC266" s="2">
        <f t="shared" si="41"/>
        <v>43062733.983275101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49883136.699163757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5"/>
        <v>190</v>
      </c>
      <c r="C267" s="7"/>
      <c r="D267" s="2" t="e">
        <f t="shared" si="12"/>
        <v>#N/A</v>
      </c>
      <c r="E267" s="2" t="e">
        <f t="shared" si="22"/>
        <v>#N/A</v>
      </c>
      <c r="F267" s="2">
        <v>713016.95121951401</v>
      </c>
      <c r="G267" s="2">
        <f t="shared" si="26"/>
        <v>476582.14285714284</v>
      </c>
      <c r="H267" s="2">
        <f t="shared" si="42"/>
        <v>108831069.69756132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5218202.8571428703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784902.52439025044</v>
      </c>
      <c r="Q267" s="2">
        <f t="shared" si="44"/>
        <v>500000</v>
      </c>
      <c r="R267" s="2">
        <f t="shared" si="43"/>
        <v>113863562.68469414</v>
      </c>
      <c r="S267" s="2">
        <f t="shared" si="17"/>
        <v>476582.14285714924</v>
      </c>
      <c r="T267" s="2">
        <f t="shared" si="18"/>
        <v>23417.857142857276</v>
      </c>
      <c r="U267" s="2">
        <f t="shared" si="19"/>
        <v>500000</v>
      </c>
      <c r="V267" s="2">
        <f t="shared" si="33"/>
        <v>68798169.697560787</v>
      </c>
      <c r="W267" s="2">
        <f t="shared" si="20"/>
        <v>476582.14285714924</v>
      </c>
      <c r="X267" s="2">
        <f t="shared" si="6"/>
        <v>23417.857142850757</v>
      </c>
      <c r="Y267" s="2">
        <f t="shared" si="40"/>
        <v>45065392.987133399</v>
      </c>
      <c r="Z267" s="2" t="str">
        <f t="shared" si="8"/>
        <v>MEEP</v>
      </c>
      <c r="AA267" s="2">
        <f>IF(Z267="HERE",Y267,AA266+Graph!$G$1*1000)</f>
        <v>66084246.558561943</v>
      </c>
      <c r="AB267" s="2">
        <f t="shared" si="21"/>
        <v>420000</v>
      </c>
      <c r="AC267" s="2">
        <f t="shared" si="41"/>
        <v>43062733.983275101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49904136.699163757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5"/>
        <v>191</v>
      </c>
      <c r="C268" s="7"/>
      <c r="D268" s="2" t="e">
        <f t="shared" si="12"/>
        <v>#N/A</v>
      </c>
      <c r="E268" s="2" t="e">
        <f t="shared" si="22"/>
        <v>#N/A</v>
      </c>
      <c r="F268" s="2">
        <v>714618.17312094569</v>
      </c>
      <c r="G268" s="2">
        <f t="shared" si="26"/>
        <v>476582.14285714284</v>
      </c>
      <c r="H268" s="2">
        <f t="shared" si="42"/>
        <v>109307651.84041847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5241620.7142857276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786817.41814336181</v>
      </c>
      <c r="Q268" s="2">
        <f t="shared" si="44"/>
        <v>500000</v>
      </c>
      <c r="R268" s="2">
        <f t="shared" si="43"/>
        <v>114363562.68469414</v>
      </c>
      <c r="S268" s="2">
        <f t="shared" si="17"/>
        <v>476582.14285714924</v>
      </c>
      <c r="T268" s="2">
        <f t="shared" si="18"/>
        <v>23417.857142857276</v>
      </c>
      <c r="U268" s="2">
        <f t="shared" si="19"/>
        <v>500000</v>
      </c>
      <c r="V268" s="2">
        <f t="shared" si="33"/>
        <v>69274751.840417936</v>
      </c>
      <c r="W268" s="2">
        <f t="shared" si="20"/>
        <v>476582.14285714924</v>
      </c>
      <c r="X268" s="2">
        <f t="shared" si="6"/>
        <v>23417.857142850757</v>
      </c>
      <c r="Y268" s="2">
        <f t="shared" si="40"/>
        <v>45088810.844276249</v>
      </c>
      <c r="Z268" s="2" t="str">
        <f t="shared" si="8"/>
        <v>MEEP</v>
      </c>
      <c r="AA268" s="2">
        <f>IF(Z268="HERE",Y268,AA267+Graph!$G$1*1000)</f>
        <v>66504246.558561943</v>
      </c>
      <c r="AB268" s="2">
        <f t="shared" si="21"/>
        <v>420000</v>
      </c>
      <c r="AC268" s="2">
        <f t="shared" si="41"/>
        <v>43062733.983275101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49925136.699163757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5"/>
        <v>192</v>
      </c>
      <c r="C269" s="7"/>
      <c r="D269" s="2" t="e">
        <f t="shared" si="12"/>
        <v>#N/A</v>
      </c>
      <c r="E269" s="2" t="e">
        <f t="shared" si="22"/>
        <v>#N/A</v>
      </c>
      <c r="F269" s="2">
        <v>716219.39502239227</v>
      </c>
      <c r="G269" s="2">
        <f t="shared" si="26"/>
        <v>476582.14285714284</v>
      </c>
      <c r="H269" s="2">
        <f t="shared" si="42"/>
        <v>109784233.98327562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5265038.5714285849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788732.31189647317</v>
      </c>
      <c r="Q269" s="2">
        <f t="shared" si="44"/>
        <v>500000</v>
      </c>
      <c r="R269" s="2">
        <f t="shared" si="43"/>
        <v>114863562.68469414</v>
      </c>
      <c r="S269" s="2">
        <f t="shared" si="17"/>
        <v>476582.14285714924</v>
      </c>
      <c r="T269" s="2">
        <f t="shared" si="18"/>
        <v>23417.857142857276</v>
      </c>
      <c r="U269" s="2">
        <f t="shared" si="19"/>
        <v>500000</v>
      </c>
      <c r="V269" s="2">
        <f t="shared" si="33"/>
        <v>69751333.983275086</v>
      </c>
      <c r="W269" s="2">
        <f t="shared" si="20"/>
        <v>476582.14285714924</v>
      </c>
      <c r="X269" s="2">
        <f t="shared" si="6"/>
        <v>23417.857142850757</v>
      </c>
      <c r="Y269" s="2">
        <f t="shared" si="40"/>
        <v>45112228.7014191</v>
      </c>
      <c r="Z269" s="2" t="str">
        <f t="shared" si="8"/>
        <v>MEEP</v>
      </c>
      <c r="AA269" s="2">
        <f>IF(Z269="HERE",Y269,AA268+Graph!$G$1*1000)</f>
        <v>66924246.558561943</v>
      </c>
      <c r="AB269" s="2">
        <f t="shared" si="21"/>
        <v>420000</v>
      </c>
      <c r="AC269" s="2">
        <f t="shared" si="41"/>
        <v>43062733.983275101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49946136.699163757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5"/>
        <v>193</v>
      </c>
      <c r="C270" s="7"/>
      <c r="D270" s="2" t="e">
        <f t="shared" si="12"/>
        <v>#N/A</v>
      </c>
      <c r="E270" s="2" t="e">
        <f t="shared" si="22"/>
        <v>#N/A</v>
      </c>
      <c r="F270" s="2">
        <v>717820.61692383885</v>
      </c>
      <c r="G270" s="2">
        <f t="shared" si="26"/>
        <v>476582.14285714284</v>
      </c>
      <c r="H270" s="2">
        <f t="shared" si="42"/>
        <v>110260816.12613277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5288456.4285714421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790647.20564958453</v>
      </c>
      <c r="Q270" s="2">
        <f t="shared" si="44"/>
        <v>500000</v>
      </c>
      <c r="R270" s="2">
        <f t="shared" si="43"/>
        <v>115363562.68469414</v>
      </c>
      <c r="S270" s="2">
        <f t="shared" si="17"/>
        <v>476582.14285714924</v>
      </c>
      <c r="T270" s="2">
        <f t="shared" si="18"/>
        <v>23417.857142857276</v>
      </c>
      <c r="U270" s="2">
        <f t="shared" si="19"/>
        <v>500000</v>
      </c>
      <c r="V270" s="2">
        <f t="shared" si="33"/>
        <v>70227916.126132235</v>
      </c>
      <c r="W270" s="2">
        <f t="shared" si="20"/>
        <v>476582.14285714924</v>
      </c>
      <c r="X270" s="2">
        <f t="shared" si="6"/>
        <v>23417.857142850757</v>
      </c>
      <c r="Y270" s="2">
        <f t="shared" si="40"/>
        <v>45135646.558561951</v>
      </c>
      <c r="Z270" s="2" t="str">
        <f t="shared" si="8"/>
        <v>MEEP</v>
      </c>
      <c r="AA270" s="2">
        <f>IF(Z270="HERE",Y270,AA269+Graph!$G$1*1000)</f>
        <v>67344246.558561951</v>
      </c>
      <c r="AB270" s="2">
        <f t="shared" si="21"/>
        <v>420000.00000000745</v>
      </c>
      <c r="AC270" s="2">
        <f t="shared" si="41"/>
        <v>43062733.983275101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49967136.699163757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5"/>
        <v>194</v>
      </c>
      <c r="C271" s="7"/>
      <c r="D271" s="2" t="e">
        <f t="shared" si="12"/>
        <v>#N/A</v>
      </c>
      <c r="E271" s="2" t="e">
        <f t="shared" si="22"/>
        <v>#N/A</v>
      </c>
      <c r="F271" s="2">
        <v>719421.83882528543</v>
      </c>
      <c r="G271" s="2">
        <f t="shared" si="26"/>
        <v>476582.14285714284</v>
      </c>
      <c r="H271" s="2">
        <f t="shared" si="42"/>
        <v>110737398.26898992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5311874.2857142994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792562.09940269589</v>
      </c>
      <c r="Q271" s="2">
        <f t="shared" si="44"/>
        <v>500000</v>
      </c>
      <c r="R271" s="2">
        <f t="shared" si="43"/>
        <v>115863562.68469414</v>
      </c>
      <c r="S271" s="2">
        <f t="shared" si="17"/>
        <v>476582.14285714924</v>
      </c>
      <c r="T271" s="2">
        <f t="shared" si="18"/>
        <v>23417.857142857276</v>
      </c>
      <c r="U271" s="2">
        <f t="shared" si="19"/>
        <v>500000</v>
      </c>
      <c r="V271" s="2">
        <f t="shared" si="33"/>
        <v>70704498.268989384</v>
      </c>
      <c r="W271" s="2">
        <f t="shared" si="20"/>
        <v>476582.14285714924</v>
      </c>
      <c r="X271" s="2">
        <f t="shared" si="6"/>
        <v>23417.857142850757</v>
      </c>
      <c r="Y271" s="2">
        <f t="shared" si="40"/>
        <v>45159064.415704802</v>
      </c>
      <c r="Z271" s="2" t="str">
        <f t="shared" si="8"/>
        <v>MEEP</v>
      </c>
      <c r="AA271" s="2">
        <f>IF(Z271="HERE",Y271,AA270+Graph!$G$1*1000)</f>
        <v>67764246.558561951</v>
      </c>
      <c r="AB271" s="2">
        <f t="shared" si="21"/>
        <v>420000</v>
      </c>
      <c r="AC271" s="2">
        <f t="shared" si="41"/>
        <v>43062733.983275101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49988136.699163757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5"/>
        <v>195</v>
      </c>
      <c r="C272" s="7"/>
      <c r="D272" s="2" t="e">
        <f t="shared" si="12"/>
        <v>#N/A</v>
      </c>
      <c r="E272" s="2" t="e">
        <f t="shared" si="22"/>
        <v>#N/A</v>
      </c>
      <c r="F272" s="2">
        <v>721023.06072673202</v>
      </c>
      <c r="G272" s="2">
        <f t="shared" si="26"/>
        <v>476582.14285714284</v>
      </c>
      <c r="H272" s="2">
        <f t="shared" si="42"/>
        <v>111213980.41184707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5335292.1428571567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794476.99315580726</v>
      </c>
      <c r="Q272" s="2">
        <f t="shared" si="44"/>
        <v>500000</v>
      </c>
      <c r="R272" s="2">
        <f t="shared" si="43"/>
        <v>116363562.68469414</v>
      </c>
      <c r="S272" s="2">
        <f t="shared" si="17"/>
        <v>476582.14285714924</v>
      </c>
      <c r="T272" s="2">
        <f t="shared" si="18"/>
        <v>23417.857142857276</v>
      </c>
      <c r="U272" s="2">
        <f t="shared" si="19"/>
        <v>500000</v>
      </c>
      <c r="V272" s="2">
        <f t="shared" si="33"/>
        <v>71181080.411846533</v>
      </c>
      <c r="W272" s="2">
        <f t="shared" si="20"/>
        <v>476582.14285714924</v>
      </c>
      <c r="X272" s="2">
        <f t="shared" si="6"/>
        <v>23417.857142850757</v>
      </c>
      <c r="Y272" s="2">
        <f t="shared" si="40"/>
        <v>45182482.272847652</v>
      </c>
      <c r="Z272" s="2" t="str">
        <f t="shared" si="8"/>
        <v>MEEP</v>
      </c>
      <c r="AA272" s="2">
        <f>IF(Z272="HERE",Y272,AA271+Graph!$G$1*1000)</f>
        <v>68184246.558561951</v>
      </c>
      <c r="AB272" s="2">
        <f t="shared" si="21"/>
        <v>420000</v>
      </c>
      <c r="AC272" s="2">
        <f t="shared" si="41"/>
        <v>43062733.983275101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50009136.699163757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5"/>
        <v>196</v>
      </c>
      <c r="C273" s="7"/>
      <c r="D273" s="2" t="e">
        <f t="shared" si="12"/>
        <v>#N/A</v>
      </c>
      <c r="E273" s="2" t="e">
        <f t="shared" si="22"/>
        <v>#N/A</v>
      </c>
      <c r="F273" s="2">
        <v>722624.2826281637</v>
      </c>
      <c r="G273" s="2">
        <f t="shared" si="26"/>
        <v>476582.14285714284</v>
      </c>
      <c r="H273" s="2">
        <f t="shared" si="42"/>
        <v>111690562.55470422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5358710.000000014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796391.88690891862</v>
      </c>
      <c r="Q273" s="2">
        <f t="shared" si="44"/>
        <v>500000</v>
      </c>
      <c r="R273" s="2">
        <f t="shared" si="43"/>
        <v>116863562.68469414</v>
      </c>
      <c r="S273" s="2">
        <f t="shared" si="17"/>
        <v>476582.14285714924</v>
      </c>
      <c r="T273" s="2">
        <f t="shared" si="18"/>
        <v>23417.857142857276</v>
      </c>
      <c r="U273" s="2">
        <f t="shared" si="19"/>
        <v>500000</v>
      </c>
      <c r="V273" s="2">
        <f t="shared" si="33"/>
        <v>71657662.554703683</v>
      </c>
      <c r="W273" s="2">
        <f t="shared" si="20"/>
        <v>476582.14285714924</v>
      </c>
      <c r="X273" s="2">
        <f t="shared" si="6"/>
        <v>23417.857142850757</v>
      </c>
      <c r="Y273" s="2">
        <f t="shared" si="40"/>
        <v>45205900.129990503</v>
      </c>
      <c r="Z273" s="2" t="str">
        <f t="shared" si="8"/>
        <v>MEEP</v>
      </c>
      <c r="AA273" s="2">
        <f>IF(Z273="HERE",Y273,AA272+Graph!$G$1*1000)</f>
        <v>68604246.558561951</v>
      </c>
      <c r="AB273" s="2">
        <f t="shared" si="21"/>
        <v>420000</v>
      </c>
      <c r="AC273" s="2">
        <f t="shared" si="41"/>
        <v>43062733.983275101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50030136.699163757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5"/>
        <v>197</v>
      </c>
      <c r="C274" s="7"/>
      <c r="D274" s="2" t="e">
        <f t="shared" si="12"/>
        <v>#N/A</v>
      </c>
      <c r="E274" s="2" t="e">
        <f t="shared" si="22"/>
        <v>#N/A</v>
      </c>
      <c r="F274" s="2">
        <v>724225.50452961028</v>
      </c>
      <c r="G274" s="2">
        <f t="shared" si="26"/>
        <v>476582.14285714284</v>
      </c>
      <c r="H274" s="2">
        <f t="shared" si="42"/>
        <v>112167144.69756137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5382127.8571428712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798306.78066202998</v>
      </c>
      <c r="Q274" s="2">
        <f t="shared" si="44"/>
        <v>500000</v>
      </c>
      <c r="R274" s="2">
        <f t="shared" si="43"/>
        <v>117363562.68469414</v>
      </c>
      <c r="S274" s="2">
        <f t="shared" si="17"/>
        <v>476582.14285714924</v>
      </c>
      <c r="T274" s="2">
        <f t="shared" si="18"/>
        <v>23417.857142857276</v>
      </c>
      <c r="U274" s="2">
        <f t="shared" si="19"/>
        <v>500000</v>
      </c>
      <c r="V274" s="2">
        <f t="shared" si="33"/>
        <v>72134244.697560832</v>
      </c>
      <c r="W274" s="2">
        <f t="shared" si="20"/>
        <v>476582.14285714924</v>
      </c>
      <c r="X274" s="2">
        <f t="shared" si="6"/>
        <v>23417.857142850757</v>
      </c>
      <c r="Y274" s="2">
        <f t="shared" si="40"/>
        <v>45229317.987133354</v>
      </c>
      <c r="Z274" s="2" t="str">
        <f t="shared" si="8"/>
        <v>MEEP</v>
      </c>
      <c r="AA274" s="2">
        <f>IF(Z274="HERE",Y274,AA273+Graph!$G$1*1000)</f>
        <v>69024246.558561951</v>
      </c>
      <c r="AB274" s="2">
        <f t="shared" si="21"/>
        <v>420000</v>
      </c>
      <c r="AC274" s="2">
        <f t="shared" si="41"/>
        <v>43062733.983275101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50051136.699163757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5"/>
        <v>198</v>
      </c>
      <c r="C275" s="7"/>
      <c r="D275" s="2" t="e">
        <f t="shared" si="12"/>
        <v>#N/A</v>
      </c>
      <c r="E275" s="2" t="e">
        <f t="shared" si="22"/>
        <v>#N/A</v>
      </c>
      <c r="F275" s="2">
        <v>725826.72643105686</v>
      </c>
      <c r="G275" s="2">
        <f t="shared" si="26"/>
        <v>476582.14285714284</v>
      </c>
      <c r="H275" s="2">
        <f t="shared" si="42"/>
        <v>112643726.84041852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5405545.7142857285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800221.67441514134</v>
      </c>
      <c r="Q275" s="2">
        <f t="shared" si="44"/>
        <v>500000</v>
      </c>
      <c r="R275" s="2">
        <f t="shared" si="43"/>
        <v>117863562.68469414</v>
      </c>
      <c r="S275" s="2">
        <f t="shared" si="17"/>
        <v>476582.14285714924</v>
      </c>
      <c r="T275" s="2">
        <f t="shared" si="18"/>
        <v>23417.857142857276</v>
      </c>
      <c r="U275" s="2">
        <f t="shared" si="19"/>
        <v>500000</v>
      </c>
      <c r="V275" s="2">
        <f t="shared" si="33"/>
        <v>72610826.840417981</v>
      </c>
      <c r="W275" s="2">
        <f t="shared" si="20"/>
        <v>476582.14285714924</v>
      </c>
      <c r="X275" s="2">
        <f t="shared" si="6"/>
        <v>23417.857142850757</v>
      </c>
      <c r="Y275" s="2">
        <f t="shared" si="40"/>
        <v>45252735.844276205</v>
      </c>
      <c r="Z275" s="2" t="str">
        <f t="shared" si="8"/>
        <v>MEEP</v>
      </c>
      <c r="AA275" s="2">
        <f>IF(Z275="HERE",Y275,AA274+Graph!$G$1*1000)</f>
        <v>69444246.558561951</v>
      </c>
      <c r="AB275" s="2">
        <f t="shared" si="21"/>
        <v>420000</v>
      </c>
      <c r="AC275" s="2">
        <f t="shared" si="41"/>
        <v>43062733.983275101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50072136.699163757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5"/>
        <v>199</v>
      </c>
      <c r="C276" s="7"/>
      <c r="D276" s="2" t="e">
        <f t="shared" si="12"/>
        <v>#N/A</v>
      </c>
      <c r="E276" s="2" t="e">
        <f t="shared" si="22"/>
        <v>#N/A</v>
      </c>
      <c r="F276" s="2">
        <v>727427.94833250344</v>
      </c>
      <c r="G276" s="2">
        <f t="shared" si="26"/>
        <v>476582.14285714284</v>
      </c>
      <c r="H276" s="2">
        <f t="shared" si="42"/>
        <v>113120308.98327567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5428963.5714285858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802136.56816825271</v>
      </c>
      <c r="Q276" s="2">
        <f t="shared" si="44"/>
        <v>500000</v>
      </c>
      <c r="R276" s="2">
        <f t="shared" si="43"/>
        <v>118363562.68469414</v>
      </c>
      <c r="S276" s="2">
        <f t="shared" si="17"/>
        <v>476582.14285714924</v>
      </c>
      <c r="T276" s="2">
        <f t="shared" si="18"/>
        <v>23417.857142857276</v>
      </c>
      <c r="U276" s="2">
        <f t="shared" si="19"/>
        <v>500000</v>
      </c>
      <c r="V276" s="2">
        <f t="shared" si="33"/>
        <v>73087408.98327513</v>
      </c>
      <c r="W276" s="2">
        <f t="shared" si="20"/>
        <v>476582.14285714924</v>
      </c>
      <c r="X276" s="2">
        <f t="shared" si="6"/>
        <v>23417.857142850757</v>
      </c>
      <c r="Y276" s="2">
        <f t="shared" si="40"/>
        <v>45276153.701419055</v>
      </c>
      <c r="Z276" s="2" t="str">
        <f t="shared" si="8"/>
        <v>MEEP</v>
      </c>
      <c r="AA276" s="2">
        <f>IF(Z276="HERE",Y276,AA275+Graph!$G$1*1000)</f>
        <v>69864246.558561951</v>
      </c>
      <c r="AB276" s="2">
        <f t="shared" si="21"/>
        <v>420000</v>
      </c>
      <c r="AC276" s="2">
        <f t="shared" si="41"/>
        <v>43062733.983275101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50093136.699163757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5"/>
        <v>200</v>
      </c>
      <c r="C277" s="7"/>
      <c r="D277" s="2" t="e">
        <f t="shared" si="12"/>
        <v>#N/A</v>
      </c>
      <c r="E277" s="2" t="e">
        <f t="shared" si="22"/>
        <v>#N/A</v>
      </c>
      <c r="F277" s="2">
        <v>729029.17023395002</v>
      </c>
      <c r="G277" s="2">
        <f t="shared" si="26"/>
        <v>476582.14285714284</v>
      </c>
      <c r="H277" s="2">
        <f t="shared" si="42"/>
        <v>113596891.12613282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5452381.4285714431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804051.46192136407</v>
      </c>
      <c r="Q277" s="2">
        <f t="shared" si="44"/>
        <v>500000</v>
      </c>
      <c r="R277" s="2">
        <f t="shared" si="43"/>
        <v>118863562.68469414</v>
      </c>
      <c r="S277" s="2">
        <f t="shared" si="17"/>
        <v>476582.14285714924</v>
      </c>
      <c r="T277" s="2">
        <f t="shared" si="18"/>
        <v>23417.857142857276</v>
      </c>
      <c r="U277" s="2">
        <f t="shared" si="19"/>
        <v>500000</v>
      </c>
      <c r="V277" s="2">
        <f t="shared" si="33"/>
        <v>73563991.12613228</v>
      </c>
      <c r="W277" s="2">
        <f t="shared" si="20"/>
        <v>476582.14285714924</v>
      </c>
      <c r="X277" s="2">
        <f t="shared" si="6"/>
        <v>23417.857142850757</v>
      </c>
      <c r="Y277" s="2">
        <f t="shared" si="40"/>
        <v>45299571.558561906</v>
      </c>
      <c r="Z277" s="2" t="str">
        <f t="shared" si="8"/>
        <v>MEEP</v>
      </c>
      <c r="AA277" s="2">
        <f>IF(Z277="HERE",Y277,AA276+Graph!$G$1*1000)</f>
        <v>70284246.558561951</v>
      </c>
      <c r="AB277" s="2">
        <f t="shared" si="21"/>
        <v>420000</v>
      </c>
      <c r="AC277" s="2">
        <f t="shared" si="41"/>
        <v>43062733.983275101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50114136.699163757</v>
      </c>
      <c r="AH277" s="3" t="e">
        <f t="shared" ref="AH277:AH385" si="46">IF(COUNT(C277)=1,AG277,#N/A)</f>
        <v>#N/A</v>
      </c>
    </row>
    <row r="278" spans="1:34" ht="15" x14ac:dyDescent="0.25">
      <c r="A278" s="1">
        <v>44454</v>
      </c>
      <c r="B278" s="2">
        <f t="shared" si="45"/>
        <v>201</v>
      </c>
      <c r="C278" s="7"/>
      <c r="D278" s="2" t="e">
        <f t="shared" si="12"/>
        <v>#N/A</v>
      </c>
      <c r="E278" s="2" t="e">
        <f t="shared" si="22"/>
        <v>#N/A</v>
      </c>
      <c r="F278" s="2">
        <v>730630.3921353817</v>
      </c>
      <c r="G278" s="2">
        <f t="shared" si="26"/>
        <v>476582.14285714284</v>
      </c>
      <c r="H278" s="2">
        <f t="shared" si="42"/>
        <v>114073473.26898997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5475799.2857143003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805966.35567447543</v>
      </c>
      <c r="Q278" s="2">
        <f t="shared" si="44"/>
        <v>500000</v>
      </c>
      <c r="R278" s="2">
        <f t="shared" si="43"/>
        <v>119363562.68469414</v>
      </c>
      <c r="S278" s="2">
        <f t="shared" si="17"/>
        <v>476582.14285714924</v>
      </c>
      <c r="T278" s="2">
        <f t="shared" si="18"/>
        <v>23417.857142857276</v>
      </c>
      <c r="U278" s="2">
        <f t="shared" si="19"/>
        <v>500000</v>
      </c>
      <c r="V278" s="2">
        <f t="shared" si="33"/>
        <v>74040573.268989429</v>
      </c>
      <c r="W278" s="2">
        <f t="shared" si="20"/>
        <v>476582.14285714924</v>
      </c>
      <c r="X278" s="2">
        <f t="shared" si="6"/>
        <v>23417.857142850757</v>
      </c>
      <c r="Y278" s="2">
        <f t="shared" si="40"/>
        <v>45322989.415704757</v>
      </c>
      <c r="Z278" s="2" t="str">
        <f t="shared" si="8"/>
        <v>MEEP</v>
      </c>
      <c r="AA278" s="2">
        <f>IF(Z278="HERE",Y278,AA277+Graph!$G$1*1000)</f>
        <v>70704246.558561951</v>
      </c>
      <c r="AB278" s="2">
        <f t="shared" si="21"/>
        <v>420000</v>
      </c>
      <c r="AC278" s="2">
        <f t="shared" si="41"/>
        <v>43062733.983275101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50135136.699163757</v>
      </c>
      <c r="AH278" s="3" t="e">
        <f t="shared" si="46"/>
        <v>#N/A</v>
      </c>
    </row>
    <row r="279" spans="1:34" ht="15" x14ac:dyDescent="0.25">
      <c r="A279" s="1">
        <v>44455</v>
      </c>
      <c r="B279" s="2">
        <f t="shared" si="45"/>
        <v>202</v>
      </c>
      <c r="C279" s="7"/>
      <c r="D279" s="2" t="e">
        <f t="shared" si="12"/>
        <v>#N/A</v>
      </c>
      <c r="E279" s="2" t="e">
        <f t="shared" si="22"/>
        <v>#N/A</v>
      </c>
      <c r="F279" s="2">
        <v>732231.61403682828</v>
      </c>
      <c r="G279" s="2">
        <f t="shared" si="26"/>
        <v>476582.14285714284</v>
      </c>
      <c r="H279" s="2">
        <f t="shared" si="42"/>
        <v>114550055.41184711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5499217.1428571576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807881.24942758679</v>
      </c>
      <c r="Q279" s="2">
        <f t="shared" si="44"/>
        <v>500000</v>
      </c>
      <c r="R279" s="2">
        <f t="shared" si="43"/>
        <v>119863562.68469414</v>
      </c>
      <c r="S279" s="2">
        <f t="shared" si="17"/>
        <v>476582.14285714924</v>
      </c>
      <c r="T279" s="2">
        <f t="shared" si="18"/>
        <v>23417.857142857276</v>
      </c>
      <c r="U279" s="2">
        <f t="shared" si="19"/>
        <v>500000</v>
      </c>
      <c r="V279" s="2">
        <f t="shared" si="33"/>
        <v>74517155.411846578</v>
      </c>
      <c r="W279" s="2">
        <f t="shared" si="20"/>
        <v>476582.14285714924</v>
      </c>
      <c r="X279" s="2">
        <f t="shared" si="6"/>
        <v>23417.857142850757</v>
      </c>
      <c r="Y279" s="2">
        <f t="shared" si="40"/>
        <v>45346407.272847608</v>
      </c>
      <c r="Z279" s="2" t="str">
        <f t="shared" si="8"/>
        <v>MEEP</v>
      </c>
      <c r="AA279" s="2">
        <f>IF(Z279="HERE",Y279,AA278+Graph!$G$1*1000)</f>
        <v>71124246.558561951</v>
      </c>
      <c r="AB279" s="2">
        <f t="shared" si="21"/>
        <v>420000</v>
      </c>
      <c r="AC279" s="2">
        <f t="shared" si="41"/>
        <v>43062733.983275101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50156136.699163757</v>
      </c>
      <c r="AH279" s="3" t="e">
        <f t="shared" si="46"/>
        <v>#N/A</v>
      </c>
    </row>
    <row r="280" spans="1:34" ht="15" x14ac:dyDescent="0.25">
      <c r="A280" s="1">
        <v>44456</v>
      </c>
      <c r="B280" s="2">
        <f t="shared" si="45"/>
        <v>203</v>
      </c>
      <c r="C280" s="7"/>
      <c r="D280" s="2" t="e">
        <f t="shared" si="12"/>
        <v>#N/A</v>
      </c>
      <c r="E280" s="2" t="e">
        <f t="shared" si="22"/>
        <v>#N/A</v>
      </c>
      <c r="F280" s="2">
        <v>733832.83593827486</v>
      </c>
      <c r="G280" s="2">
        <f t="shared" si="26"/>
        <v>476582.14285714284</v>
      </c>
      <c r="H280" s="2">
        <f t="shared" si="42"/>
        <v>115026637.55470426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5522635.0000000149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809796.14318069816</v>
      </c>
      <c r="Q280" s="2">
        <f t="shared" si="44"/>
        <v>500000</v>
      </c>
      <c r="R280" s="2">
        <f t="shared" si="43"/>
        <v>120363562.68469414</v>
      </c>
      <c r="S280" s="2">
        <f t="shared" si="17"/>
        <v>476582.14285714924</v>
      </c>
      <c r="T280" s="2">
        <f t="shared" si="18"/>
        <v>23417.857142857276</v>
      </c>
      <c r="U280" s="2">
        <f t="shared" si="19"/>
        <v>500000</v>
      </c>
      <c r="V280" s="2">
        <f t="shared" si="33"/>
        <v>74993737.554703727</v>
      </c>
      <c r="W280" s="2">
        <f t="shared" si="20"/>
        <v>476582.14285714924</v>
      </c>
      <c r="X280" s="2">
        <f t="shared" si="6"/>
        <v>23417.857142850757</v>
      </c>
      <c r="Y280" s="2">
        <f t="shared" si="40"/>
        <v>45369825.129990458</v>
      </c>
      <c r="Z280" s="2" t="str">
        <f t="shared" si="8"/>
        <v>MEEP</v>
      </c>
      <c r="AA280" s="2">
        <f>IF(Z280="HERE",Y280,AA279+Graph!$G$1*1000)</f>
        <v>71544246.558561951</v>
      </c>
      <c r="AB280" s="2">
        <f t="shared" si="21"/>
        <v>420000</v>
      </c>
      <c r="AC280" s="2">
        <f t="shared" si="41"/>
        <v>43062733.983275101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50160000</v>
      </c>
      <c r="AH280" s="3" t="e">
        <f t="shared" si="46"/>
        <v>#N/A</v>
      </c>
    </row>
    <row r="281" spans="1:34" ht="15" x14ac:dyDescent="0.25">
      <c r="A281" s="1">
        <v>44457</v>
      </c>
      <c r="B281" s="2">
        <f t="shared" si="45"/>
        <v>204</v>
      </c>
      <c r="C281" s="7"/>
      <c r="D281" s="2" t="e">
        <f t="shared" si="12"/>
        <v>#N/A</v>
      </c>
      <c r="E281" s="2" t="e">
        <f t="shared" si="22"/>
        <v>#N/A</v>
      </c>
      <c r="F281" s="2">
        <v>735434.05783972144</v>
      </c>
      <c r="G281" s="2">
        <f t="shared" si="26"/>
        <v>476582.14285714284</v>
      </c>
      <c r="H281" s="2">
        <f t="shared" si="42"/>
        <v>115503219.69756141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5546052.8571428722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811711.03693380952</v>
      </c>
      <c r="Q281" s="2">
        <f t="shared" si="44"/>
        <v>500000</v>
      </c>
      <c r="R281" s="2">
        <f t="shared" si="43"/>
        <v>120863562.68469414</v>
      </c>
      <c r="S281" s="2">
        <f t="shared" si="17"/>
        <v>476582.14285714924</v>
      </c>
      <c r="T281" s="2">
        <f t="shared" si="18"/>
        <v>23417.857142857276</v>
      </c>
      <c r="U281" s="2">
        <f t="shared" si="19"/>
        <v>500000</v>
      </c>
      <c r="V281" s="2">
        <f t="shared" si="33"/>
        <v>75470319.697560877</v>
      </c>
      <c r="W281" s="2">
        <f t="shared" si="20"/>
        <v>476582.14285714924</v>
      </c>
      <c r="X281" s="2">
        <f t="shared" si="6"/>
        <v>23417.857142850757</v>
      </c>
      <c r="Y281" s="2">
        <f t="shared" si="40"/>
        <v>45393242.987133309</v>
      </c>
      <c r="Z281" s="2" t="str">
        <f t="shared" si="8"/>
        <v>MEEP</v>
      </c>
      <c r="AA281" s="2">
        <f>IF(Z281="HERE",Y281,AA280+Graph!$G$1*1000)</f>
        <v>71964246.558561951</v>
      </c>
      <c r="AB281" s="2">
        <f t="shared" si="21"/>
        <v>420000</v>
      </c>
      <c r="AC281" s="2">
        <f t="shared" si="41"/>
        <v>43062733.983275101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ht="15" x14ac:dyDescent="0.25">
      <c r="A282" s="1">
        <v>44458</v>
      </c>
      <c r="B282" s="2">
        <f t="shared" si="45"/>
        <v>205</v>
      </c>
      <c r="C282" s="7"/>
      <c r="D282" s="2" t="e">
        <f t="shared" si="12"/>
        <v>#N/A</v>
      </c>
      <c r="E282" s="2" t="e">
        <f t="shared" si="22"/>
        <v>#N/A</v>
      </c>
      <c r="F282" s="2">
        <v>737035.27974116802</v>
      </c>
      <c r="G282" s="2">
        <f t="shared" si="26"/>
        <v>476582.14285714284</v>
      </c>
      <c r="H282" s="2">
        <f t="shared" si="42"/>
        <v>115979801.84041856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5569470.7142857295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813625.93068692088</v>
      </c>
      <c r="Q282" s="2">
        <f t="shared" si="44"/>
        <v>500000</v>
      </c>
      <c r="R282" s="2">
        <f t="shared" si="43"/>
        <v>121363562.68469414</v>
      </c>
      <c r="S282" s="2">
        <f t="shared" si="17"/>
        <v>476582.14285714924</v>
      </c>
      <c r="T282" s="2">
        <f t="shared" si="18"/>
        <v>23417.857142857276</v>
      </c>
      <c r="U282" s="2">
        <f t="shared" si="19"/>
        <v>500000</v>
      </c>
      <c r="V282" s="2">
        <f t="shared" si="33"/>
        <v>75946901.840418026</v>
      </c>
      <c r="W282" s="2">
        <f t="shared" si="20"/>
        <v>476582.14285714924</v>
      </c>
      <c r="X282" s="2">
        <f t="shared" si="6"/>
        <v>23417.857142850757</v>
      </c>
      <c r="Y282" s="2">
        <f t="shared" si="40"/>
        <v>45416660.84427616</v>
      </c>
      <c r="Z282" s="2" t="str">
        <f t="shared" si="8"/>
        <v>MEEP</v>
      </c>
      <c r="AA282" s="2">
        <f>IF(Z282="HERE",Y282,AA281+Graph!$G$1*1000)</f>
        <v>72384246.558561951</v>
      </c>
      <c r="AB282" s="2">
        <f t="shared" si="21"/>
        <v>420000</v>
      </c>
      <c r="AC282" s="2">
        <f t="shared" si="41"/>
        <v>43062733.983275101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ht="15" x14ac:dyDescent="0.25">
      <c r="A283" s="1">
        <v>44459</v>
      </c>
      <c r="B283" s="2">
        <f t="shared" si="45"/>
        <v>206</v>
      </c>
      <c r="C283" s="7"/>
      <c r="D283" s="2" t="e">
        <f t="shared" si="12"/>
        <v>#N/A</v>
      </c>
      <c r="E283" s="2" t="e">
        <f t="shared" si="22"/>
        <v>#N/A</v>
      </c>
      <c r="F283" s="2">
        <v>738636.5016425997</v>
      </c>
      <c r="G283" s="2">
        <f t="shared" si="26"/>
        <v>476582.14285714284</v>
      </c>
      <c r="H283" s="2">
        <f t="shared" si="42"/>
        <v>116456383.98327571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5592888.5714285867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815540.82444003224</v>
      </c>
      <c r="Q283" s="2">
        <f t="shared" si="44"/>
        <v>500000</v>
      </c>
      <c r="R283" s="2">
        <f t="shared" si="43"/>
        <v>121863562.68469414</v>
      </c>
      <c r="S283" s="2">
        <f t="shared" si="17"/>
        <v>476582.14285714924</v>
      </c>
      <c r="T283" s="2">
        <f t="shared" si="18"/>
        <v>23417.857142857276</v>
      </c>
      <c r="U283" s="2">
        <f t="shared" si="19"/>
        <v>500000</v>
      </c>
      <c r="V283" s="2">
        <f t="shared" si="33"/>
        <v>76423483.983275175</v>
      </c>
      <c r="W283" s="2">
        <f t="shared" si="20"/>
        <v>476582.14285714924</v>
      </c>
      <c r="X283" s="2">
        <f t="shared" si="6"/>
        <v>23417.857142850757</v>
      </c>
      <c r="Y283" s="2">
        <f t="shared" si="40"/>
        <v>45440078.701419011</v>
      </c>
      <c r="Z283" s="2" t="str">
        <f t="shared" si="8"/>
        <v>MEEP</v>
      </c>
      <c r="AA283" s="2">
        <f>IF(Z283="HERE",Y283,AA282+Graph!$G$1*1000)</f>
        <v>72804246.558561951</v>
      </c>
      <c r="AB283" s="2">
        <f t="shared" si="21"/>
        <v>420000</v>
      </c>
      <c r="AC283" s="2">
        <f t="shared" si="41"/>
        <v>43062733.983275101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ht="15" x14ac:dyDescent="0.25">
      <c r="A284" s="1">
        <v>44460</v>
      </c>
      <c r="B284" s="2">
        <f t="shared" si="45"/>
        <v>207</v>
      </c>
      <c r="C284" s="7"/>
      <c r="D284" s="2" t="e">
        <f t="shared" si="12"/>
        <v>#N/A</v>
      </c>
      <c r="E284" s="2" t="e">
        <f t="shared" si="22"/>
        <v>#N/A</v>
      </c>
      <c r="F284" s="2">
        <v>740237.72354404628</v>
      </c>
      <c r="G284" s="2">
        <f t="shared" si="26"/>
        <v>476582.14285714284</v>
      </c>
      <c r="H284" s="2">
        <f t="shared" si="42"/>
        <v>116932966.12613286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5616306.428571444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817455.71819314361</v>
      </c>
      <c r="Q284" s="2">
        <f t="shared" si="44"/>
        <v>500000</v>
      </c>
      <c r="R284" s="2">
        <f t="shared" si="43"/>
        <v>122363562.68469414</v>
      </c>
      <c r="S284" s="2">
        <f t="shared" si="17"/>
        <v>476582.14285714924</v>
      </c>
      <c r="T284" s="2">
        <f t="shared" si="18"/>
        <v>23417.857142857276</v>
      </c>
      <c r="U284" s="2">
        <f t="shared" si="19"/>
        <v>500000</v>
      </c>
      <c r="V284" s="2">
        <f t="shared" si="33"/>
        <v>76900066.126132324</v>
      </c>
      <c r="W284" s="2">
        <f t="shared" si="20"/>
        <v>476582.14285714924</v>
      </c>
      <c r="X284" s="2">
        <f t="shared" si="6"/>
        <v>23417.857142850757</v>
      </c>
      <c r="Y284" s="2">
        <f t="shared" si="40"/>
        <v>45463496.558561862</v>
      </c>
      <c r="Z284" s="2" t="str">
        <f t="shared" si="8"/>
        <v>MEEP</v>
      </c>
      <c r="AA284" s="2">
        <f>IF(Z284="HERE",Y284,AA283+Graph!$G$1*1000)</f>
        <v>73224246.558561951</v>
      </c>
      <c r="AB284" s="2">
        <f t="shared" si="21"/>
        <v>420000</v>
      </c>
      <c r="AC284" s="2">
        <f t="shared" si="41"/>
        <v>43062733.983275101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ht="15" x14ac:dyDescent="0.25">
      <c r="A285" s="1">
        <v>44461</v>
      </c>
      <c r="B285" s="2">
        <f t="shared" si="45"/>
        <v>208</v>
      </c>
      <c r="C285" s="7"/>
      <c r="D285" s="2" t="e">
        <f t="shared" si="12"/>
        <v>#N/A</v>
      </c>
      <c r="E285" s="2" t="e">
        <f t="shared" si="22"/>
        <v>#N/A</v>
      </c>
      <c r="F285" s="2">
        <v>741838.94544549286</v>
      </c>
      <c r="G285" s="2">
        <f t="shared" si="26"/>
        <v>476582.14285714284</v>
      </c>
      <c r="H285" s="2">
        <f t="shared" si="42"/>
        <v>117409548.26899001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5639724.2857143013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819370.61194625497</v>
      </c>
      <c r="Q285" s="2">
        <f t="shared" si="44"/>
        <v>500000</v>
      </c>
      <c r="R285" s="2">
        <f t="shared" si="43"/>
        <v>122863562.68469414</v>
      </c>
      <c r="S285" s="2">
        <f t="shared" si="17"/>
        <v>476582.14285714924</v>
      </c>
      <c r="T285" s="2">
        <f t="shared" si="18"/>
        <v>23417.857142857276</v>
      </c>
      <c r="U285" s="2">
        <f t="shared" si="19"/>
        <v>500000</v>
      </c>
      <c r="V285" s="2">
        <f t="shared" si="33"/>
        <v>77376648.268989474</v>
      </c>
      <c r="W285" s="2">
        <f t="shared" si="20"/>
        <v>476582.14285714924</v>
      </c>
      <c r="X285" s="2">
        <f t="shared" si="6"/>
        <v>23417.857142850757</v>
      </c>
      <c r="Y285" s="2">
        <f t="shared" si="40"/>
        <v>45486914.415704712</v>
      </c>
      <c r="Z285" s="2" t="str">
        <f t="shared" si="8"/>
        <v>MEEP</v>
      </c>
      <c r="AA285" s="2">
        <f>IF(Z285="HERE",Y285,AA284+Graph!$G$1*1000)</f>
        <v>73644246.558561951</v>
      </c>
      <c r="AB285" s="2">
        <f t="shared" si="21"/>
        <v>420000</v>
      </c>
      <c r="AC285" s="2">
        <f t="shared" si="41"/>
        <v>43062733.983275101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ht="15" x14ac:dyDescent="0.25">
      <c r="A286" s="1">
        <v>44462</v>
      </c>
      <c r="B286" s="2">
        <f t="shared" si="45"/>
        <v>209</v>
      </c>
      <c r="C286" s="7"/>
      <c r="D286" s="2" t="e">
        <f t="shared" si="12"/>
        <v>#N/A</v>
      </c>
      <c r="E286" s="2" t="e">
        <f t="shared" si="22"/>
        <v>#N/A</v>
      </c>
      <c r="F286" s="2">
        <v>743440.16734693944</v>
      </c>
      <c r="G286" s="2">
        <f t="shared" si="26"/>
        <v>476582.14285714284</v>
      </c>
      <c r="H286" s="2">
        <f t="shared" si="42"/>
        <v>117886130.41184716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5663142.1428571586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821285.50569936633</v>
      </c>
      <c r="Q286" s="2">
        <f t="shared" si="44"/>
        <v>500000</v>
      </c>
      <c r="R286" s="2">
        <f t="shared" si="43"/>
        <v>123363562.68469414</v>
      </c>
      <c r="S286" s="2">
        <f t="shared" si="17"/>
        <v>476582.14285714924</v>
      </c>
      <c r="T286" s="2">
        <f t="shared" si="18"/>
        <v>23417.857142857276</v>
      </c>
      <c r="U286" s="2">
        <f t="shared" si="19"/>
        <v>500000</v>
      </c>
      <c r="V286" s="2">
        <f t="shared" si="33"/>
        <v>77853230.411846623</v>
      </c>
      <c r="W286" s="2">
        <f t="shared" si="20"/>
        <v>476582.14285714924</v>
      </c>
      <c r="X286" s="2">
        <f t="shared" ref="X286:X385" si="47">SUM(U286-W286)</f>
        <v>23417.857142850757</v>
      </c>
      <c r="Y286" s="2">
        <f t="shared" si="40"/>
        <v>45510332.272847563</v>
      </c>
      <c r="Z286" s="2" t="str">
        <f t="shared" ref="Z286:Z385" si="48">IF(V286&lt;Y286,"HERE","MEEP")</f>
        <v>MEEP</v>
      </c>
      <c r="AA286" s="2">
        <f>IF(Z286="HERE",Y286,AA285+Graph!$G$1*1000)</f>
        <v>74064246.558561951</v>
      </c>
      <c r="AB286" s="2">
        <f t="shared" si="21"/>
        <v>420000</v>
      </c>
      <c r="AC286" s="2">
        <f t="shared" si="41"/>
        <v>43062733.983275101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ht="15" x14ac:dyDescent="0.25">
      <c r="A287" s="1">
        <v>44463</v>
      </c>
      <c r="B287" s="2">
        <f t="shared" si="45"/>
        <v>210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745041.38924838603</v>
      </c>
      <c r="G287" s="2">
        <f t="shared" si="26"/>
        <v>476582.14285714284</v>
      </c>
      <c r="H287" s="2">
        <f t="shared" si="42"/>
        <v>118362712.55470431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5686560.0000000158</v>
      </c>
      <c r="M287" s="8" t="e">
        <f t="shared" si="28"/>
        <v>#N/A</v>
      </c>
      <c r="N287" s="2" t="e">
        <f t="shared" ref="N287:N385" si="53">IF(COUNT(M287)=1,SUM(M287-M286),#N/A)</f>
        <v>#N/A</v>
      </c>
      <c r="O287" s="2" t="e">
        <f t="shared" si="24"/>
        <v>#N/A</v>
      </c>
      <c r="P287" s="2">
        <v>823200.39945246279</v>
      </c>
      <c r="Q287" s="2">
        <f t="shared" si="44"/>
        <v>500000</v>
      </c>
      <c r="R287" s="2">
        <f t="shared" si="43"/>
        <v>123863562.68469414</v>
      </c>
      <c r="S287" s="2">
        <f t="shared" ref="S287:S385" si="54">SUM(H287-H286)</f>
        <v>476582.14285714924</v>
      </c>
      <c r="T287" s="2">
        <f t="shared" ref="T287:T385" si="55">SUM(L287-L286)</f>
        <v>23417.857142857276</v>
      </c>
      <c r="U287" s="2">
        <f t="shared" ref="U287:U385" si="56">SUM(R287-R286)</f>
        <v>500000</v>
      </c>
      <c r="V287" s="2">
        <f t="shared" si="33"/>
        <v>78329812.554703772</v>
      </c>
      <c r="W287" s="2">
        <f t="shared" ref="W287:W385" si="57">SUM(V287-V286)</f>
        <v>476582.14285714924</v>
      </c>
      <c r="X287" s="2">
        <f t="shared" si="47"/>
        <v>23417.857142850757</v>
      </c>
      <c r="Y287" s="2">
        <f t="shared" ref="Y287:Y350" si="58">IF(COUNT($C288)=0,IF(COUNT($C287)=1,C287,SUM(Y286+X287)),C287)</f>
        <v>45533750.129990414</v>
      </c>
      <c r="Z287" s="2" t="str">
        <f t="shared" si="48"/>
        <v>MEEP</v>
      </c>
      <c r="AA287" s="2">
        <f>IF(Z287="HERE",Y287,AA286+Graph!$G$1*1000)</f>
        <v>74484246.558561951</v>
      </c>
      <c r="AB287" s="2">
        <f t="shared" ref="AB287:AB385" si="59">SUM(AA287-AA286)</f>
        <v>420000</v>
      </c>
      <c r="AC287" s="2">
        <f t="shared" ref="AC287:AC350" si="60">IF(Z288="HERE",V287,AC286)</f>
        <v>43062733.983275101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ht="15" x14ac:dyDescent="0.25">
      <c r="A288" s="1">
        <v>44464</v>
      </c>
      <c r="B288" s="2">
        <f t="shared" si="45"/>
        <v>211</v>
      </c>
      <c r="C288" s="7"/>
      <c r="D288" s="2" t="e">
        <f t="shared" si="51"/>
        <v>#N/A</v>
      </c>
      <c r="E288" s="2" t="e">
        <f t="shared" si="22"/>
        <v>#N/A</v>
      </c>
      <c r="F288" s="2">
        <v>746642.61114981771</v>
      </c>
      <c r="G288" s="2">
        <f t="shared" si="26"/>
        <v>476582.14285714284</v>
      </c>
      <c r="H288" s="2">
        <f t="shared" ref="H288:H351" si="61">IF(COUNT($C289)=0,IF(COUNT($C288)=1,C288,SUM(H287+G288)),C288)</f>
        <v>118839294.69756146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5709977.8571428731</v>
      </c>
      <c r="M288" s="8" t="e">
        <f t="shared" si="28"/>
        <v>#N/A</v>
      </c>
      <c r="N288" s="2" t="e">
        <f t="shared" si="53"/>
        <v>#N/A</v>
      </c>
      <c r="O288" s="2" t="e">
        <f t="shared" si="24"/>
        <v>#N/A</v>
      </c>
      <c r="P288" s="2">
        <v>825115.29320557415</v>
      </c>
      <c r="Q288" s="2">
        <f t="shared" si="44"/>
        <v>500000</v>
      </c>
      <c r="R288" s="2">
        <f t="shared" ref="R288:R351" si="62">IF(COUNT($C289)=0,IF(COUNT($C288)=1,M288,SUM(R287+Q288)),M288)</f>
        <v>124363562.68469414</v>
      </c>
      <c r="S288" s="2">
        <f t="shared" si="54"/>
        <v>476582.14285714924</v>
      </c>
      <c r="T288" s="2">
        <f t="shared" si="55"/>
        <v>23417.857142857276</v>
      </c>
      <c r="U288" s="2">
        <f t="shared" si="56"/>
        <v>500000</v>
      </c>
      <c r="V288" s="2">
        <f t="shared" si="33"/>
        <v>78806394.697560921</v>
      </c>
      <c r="W288" s="2">
        <f t="shared" si="57"/>
        <v>476582.14285714924</v>
      </c>
      <c r="X288" s="2">
        <f t="shared" si="47"/>
        <v>23417.857142850757</v>
      </c>
      <c r="Y288" s="2">
        <f t="shared" si="58"/>
        <v>45557167.987133265</v>
      </c>
      <c r="Z288" s="2" t="str">
        <f t="shared" si="48"/>
        <v>MEEP</v>
      </c>
      <c r="AA288" s="2">
        <f>IF(Z288="HERE",Y288,AA287+Graph!$G$1*1000)</f>
        <v>74904246.558561951</v>
      </c>
      <c r="AB288" s="2">
        <f t="shared" si="59"/>
        <v>420000</v>
      </c>
      <c r="AC288" s="2">
        <f t="shared" si="60"/>
        <v>43062733.983275101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ht="15" x14ac:dyDescent="0.25">
      <c r="A289" s="1">
        <v>44465</v>
      </c>
      <c r="B289" s="2">
        <f t="shared" si="45"/>
        <v>212</v>
      </c>
      <c r="C289" s="7"/>
      <c r="D289" s="2" t="e">
        <f t="shared" si="51"/>
        <v>#N/A</v>
      </c>
      <c r="E289" s="2" t="e">
        <f t="shared" si="22"/>
        <v>#N/A</v>
      </c>
      <c r="F289" s="2">
        <v>748243.83305126429</v>
      </c>
      <c r="G289" s="2">
        <f t="shared" si="26"/>
        <v>476582.14285714284</v>
      </c>
      <c r="H289" s="2">
        <f t="shared" si="61"/>
        <v>119315876.84041861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5733395.7142857304</v>
      </c>
      <c r="M289" s="8" t="e">
        <f t="shared" si="28"/>
        <v>#N/A</v>
      </c>
      <c r="N289" s="2" t="e">
        <f t="shared" si="53"/>
        <v>#N/A</v>
      </c>
      <c r="O289" s="2" t="e">
        <f t="shared" si="24"/>
        <v>#N/A</v>
      </c>
      <c r="P289" s="2">
        <v>827030.18695868552</v>
      </c>
      <c r="Q289" s="2">
        <f t="shared" si="44"/>
        <v>500000</v>
      </c>
      <c r="R289" s="2">
        <f t="shared" si="62"/>
        <v>124863562.68469414</v>
      </c>
      <c r="S289" s="2">
        <f t="shared" si="54"/>
        <v>476582.14285714924</v>
      </c>
      <c r="T289" s="2">
        <f t="shared" si="55"/>
        <v>23417.857142857276</v>
      </c>
      <c r="U289" s="2">
        <f t="shared" si="56"/>
        <v>500000</v>
      </c>
      <c r="V289" s="2">
        <f t="shared" si="33"/>
        <v>79282976.840418071</v>
      </c>
      <c r="W289" s="2">
        <f t="shared" si="57"/>
        <v>476582.14285714924</v>
      </c>
      <c r="X289" s="2">
        <f t="shared" si="47"/>
        <v>23417.857142850757</v>
      </c>
      <c r="Y289" s="2">
        <f t="shared" si="58"/>
        <v>45580585.844276115</v>
      </c>
      <c r="Z289" s="2" t="str">
        <f t="shared" si="48"/>
        <v>MEEP</v>
      </c>
      <c r="AA289" s="2">
        <f>IF(Z289="HERE",Y289,AA288+Graph!$G$1*1000)</f>
        <v>75324246.558561951</v>
      </c>
      <c r="AB289" s="2">
        <f t="shared" si="59"/>
        <v>420000</v>
      </c>
      <c r="AC289" s="2">
        <f t="shared" si="60"/>
        <v>43062733.983275101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ht="15" x14ac:dyDescent="0.25">
      <c r="A290" s="1">
        <v>44466</v>
      </c>
      <c r="B290" s="2">
        <f t="shared" si="45"/>
        <v>213</v>
      </c>
      <c r="C290" s="7"/>
      <c r="D290" s="2" t="e">
        <f t="shared" si="51"/>
        <v>#N/A</v>
      </c>
      <c r="E290" s="2" t="e">
        <f t="shared" si="22"/>
        <v>#N/A</v>
      </c>
      <c r="F290" s="2">
        <v>749845.05495271087</v>
      </c>
      <c r="G290" s="2">
        <f t="shared" si="26"/>
        <v>476582.14285714284</v>
      </c>
      <c r="H290" s="2">
        <f t="shared" si="61"/>
        <v>119792458.98327576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5756813.5714285877</v>
      </c>
      <c r="M290" s="8" t="e">
        <f t="shared" si="28"/>
        <v>#N/A</v>
      </c>
      <c r="N290" s="2" t="e">
        <f t="shared" si="53"/>
        <v>#N/A</v>
      </c>
      <c r="O290" s="2" t="e">
        <f t="shared" si="24"/>
        <v>#N/A</v>
      </c>
      <c r="P290" s="2">
        <v>828945.08071179688</v>
      </c>
      <c r="Q290" s="2">
        <f t="shared" si="44"/>
        <v>500000</v>
      </c>
      <c r="R290" s="2">
        <f t="shared" si="62"/>
        <v>125363562.68469414</v>
      </c>
      <c r="S290" s="2">
        <f t="shared" si="54"/>
        <v>476582.14285714924</v>
      </c>
      <c r="T290" s="2">
        <f t="shared" si="55"/>
        <v>23417.857142857276</v>
      </c>
      <c r="U290" s="2">
        <f t="shared" si="56"/>
        <v>500000</v>
      </c>
      <c r="V290" s="2">
        <f t="shared" si="33"/>
        <v>79759558.98327522</v>
      </c>
      <c r="W290" s="2">
        <f t="shared" si="57"/>
        <v>476582.14285714924</v>
      </c>
      <c r="X290" s="2">
        <f t="shared" si="47"/>
        <v>23417.857142850757</v>
      </c>
      <c r="Y290" s="2">
        <f t="shared" si="58"/>
        <v>45604003.701418966</v>
      </c>
      <c r="Z290" s="2" t="str">
        <f t="shared" si="48"/>
        <v>MEEP</v>
      </c>
      <c r="AA290" s="2">
        <f>IF(Z290="HERE",Y290,AA289+Graph!$G$1*1000)</f>
        <v>75744246.558561951</v>
      </c>
      <c r="AB290" s="2">
        <f t="shared" si="59"/>
        <v>420000</v>
      </c>
      <c r="AC290" s="2">
        <f t="shared" si="60"/>
        <v>43062733.983275101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ht="15" x14ac:dyDescent="0.25">
      <c r="A291" s="1">
        <v>44467</v>
      </c>
      <c r="B291" s="2">
        <f t="shared" si="45"/>
        <v>214</v>
      </c>
      <c r="C291" s="7"/>
      <c r="D291" s="2" t="e">
        <f t="shared" si="51"/>
        <v>#N/A</v>
      </c>
      <c r="E291" s="2" t="e">
        <f t="shared" si="22"/>
        <v>#N/A</v>
      </c>
      <c r="F291" s="2">
        <v>751446.27685415745</v>
      </c>
      <c r="G291" s="2">
        <f t="shared" si="26"/>
        <v>476582.14285714284</v>
      </c>
      <c r="H291" s="2">
        <f t="shared" si="61"/>
        <v>120269041.12613291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5780231.4285714449</v>
      </c>
      <c r="M291" s="8" t="e">
        <f t="shared" si="28"/>
        <v>#N/A</v>
      </c>
      <c r="N291" s="2" t="e">
        <f t="shared" si="53"/>
        <v>#N/A</v>
      </c>
      <c r="O291" s="2" t="e">
        <f t="shared" si="24"/>
        <v>#N/A</v>
      </c>
      <c r="P291" s="2">
        <v>830859.97446490824</v>
      </c>
      <c r="Q291" s="2">
        <f t="shared" si="44"/>
        <v>500000</v>
      </c>
      <c r="R291" s="2">
        <f t="shared" si="62"/>
        <v>125863562.68469414</v>
      </c>
      <c r="S291" s="2">
        <f t="shared" si="54"/>
        <v>476582.14285714924</v>
      </c>
      <c r="T291" s="2">
        <f t="shared" si="55"/>
        <v>23417.857142857276</v>
      </c>
      <c r="U291" s="2">
        <f t="shared" si="56"/>
        <v>500000</v>
      </c>
      <c r="V291" s="2">
        <f t="shared" si="33"/>
        <v>80236141.126132369</v>
      </c>
      <c r="W291" s="2">
        <f t="shared" si="57"/>
        <v>476582.14285714924</v>
      </c>
      <c r="X291" s="2">
        <f t="shared" si="47"/>
        <v>23417.857142850757</v>
      </c>
      <c r="Y291" s="2">
        <f t="shared" si="58"/>
        <v>45627421.558561817</v>
      </c>
      <c r="Z291" s="2" t="str">
        <f t="shared" si="48"/>
        <v>MEEP</v>
      </c>
      <c r="AA291" s="2">
        <f>IF(Z291="HERE",Y291,AA290+Graph!$G$1*1000)</f>
        <v>76164246.558561951</v>
      </c>
      <c r="AB291" s="2">
        <f t="shared" si="59"/>
        <v>420000</v>
      </c>
      <c r="AC291" s="2">
        <f t="shared" si="60"/>
        <v>43062733.983275101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ht="15" x14ac:dyDescent="0.25">
      <c r="A292" s="1">
        <v>44468</v>
      </c>
      <c r="B292" s="2">
        <f t="shared" si="45"/>
        <v>215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753047.49875558913</v>
      </c>
      <c r="G292" s="2">
        <f t="shared" si="26"/>
        <v>476582.14285714284</v>
      </c>
      <c r="H292" s="2">
        <f t="shared" si="61"/>
        <v>120745623.26899005</v>
      </c>
      <c r="I292" s="7"/>
      <c r="J292" s="2" t="e">
        <f t="shared" si="52"/>
        <v>#N/A</v>
      </c>
      <c r="K292" s="2" t="e">
        <f t="shared" ref="K292:K385" si="64">IF(COUNT($C292)=1,AVERAGE(J286:J292),#N/A)</f>
        <v>#N/A</v>
      </c>
      <c r="L292" s="2">
        <f t="array" ref="L292">IF(COUNT($C293)=0,IF(COUNT($C292)=1,I292,SUM(L291+LOOKUP(2,1/(ISNUMBER($K$1:$K$194)),$K$1:$K$194))),I292)</f>
        <v>5803649.2857143022</v>
      </c>
      <c r="M292" s="8" t="e">
        <f t="shared" si="28"/>
        <v>#N/A</v>
      </c>
      <c r="N292" s="2" t="e">
        <f t="shared" si="53"/>
        <v>#N/A</v>
      </c>
      <c r="O292" s="2" t="e">
        <f t="shared" ref="O292:O385" si="65">IF(COUNT($C292)=1,AVERAGE(N286:N292),#N/A)</f>
        <v>#N/A</v>
      </c>
      <c r="P292" s="2">
        <v>832774.8682180196</v>
      </c>
      <c r="Q292" s="2">
        <f t="shared" si="44"/>
        <v>500000</v>
      </c>
      <c r="R292" s="2">
        <f t="shared" si="62"/>
        <v>126363562.68469414</v>
      </c>
      <c r="S292" s="2">
        <f t="shared" si="54"/>
        <v>476582.14285714924</v>
      </c>
      <c r="T292" s="2">
        <f t="shared" si="55"/>
        <v>23417.857142857276</v>
      </c>
      <c r="U292" s="2">
        <f t="shared" si="56"/>
        <v>500000</v>
      </c>
      <c r="V292" s="2">
        <f t="shared" si="33"/>
        <v>80712723.268989518</v>
      </c>
      <c r="W292" s="2">
        <f t="shared" si="57"/>
        <v>476582.14285714924</v>
      </c>
      <c r="X292" s="2">
        <f t="shared" si="47"/>
        <v>23417.857142850757</v>
      </c>
      <c r="Y292" s="2">
        <f t="shared" si="58"/>
        <v>45650839.415704668</v>
      </c>
      <c r="Z292" s="2" t="str">
        <f t="shared" si="48"/>
        <v>MEEP</v>
      </c>
      <c r="AA292" s="2">
        <f>IF(Z292="HERE",Y292,AA291+Graph!$G$1*1000)</f>
        <v>76584246.558561951</v>
      </c>
      <c r="AB292" s="2">
        <f t="shared" si="59"/>
        <v>420000</v>
      </c>
      <c r="AC292" s="2">
        <f t="shared" si="60"/>
        <v>43062733.983275101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ht="15" x14ac:dyDescent="0.25">
      <c r="A293" s="1">
        <v>44469</v>
      </c>
      <c r="B293" s="2">
        <f t="shared" si="45"/>
        <v>216</v>
      </c>
      <c r="C293" s="7"/>
      <c r="D293" s="2" t="e">
        <f t="shared" si="51"/>
        <v>#N/A</v>
      </c>
      <c r="E293" s="2" t="e">
        <f t="shared" si="63"/>
        <v>#N/A</v>
      </c>
      <c r="F293" s="2">
        <v>754648.72065703571</v>
      </c>
      <c r="G293" s="2">
        <f t="shared" si="26"/>
        <v>476582.14285714284</v>
      </c>
      <c r="H293" s="2">
        <f t="shared" si="61"/>
        <v>121222205.4118472</v>
      </c>
      <c r="I293" s="7"/>
      <c r="J293" s="2" t="e">
        <f t="shared" si="52"/>
        <v>#N/A</v>
      </c>
      <c r="K293" s="2" t="e">
        <f t="shared" si="64"/>
        <v>#N/A</v>
      </c>
      <c r="L293" s="2">
        <f t="array" ref="L293">IF(COUNT($C294)=0,IF(COUNT($C293)=1,I293,SUM(L292+LOOKUP(2,1/(ISNUMBER($K$1:$K$194)),$K$1:$K$194))),I293)</f>
        <v>5827067.1428571595</v>
      </c>
      <c r="M293" s="8" t="e">
        <f t="shared" si="28"/>
        <v>#N/A</v>
      </c>
      <c r="N293" s="2" t="e">
        <f t="shared" si="53"/>
        <v>#N/A</v>
      </c>
      <c r="O293" s="2" t="e">
        <f t="shared" si="65"/>
        <v>#N/A</v>
      </c>
      <c r="P293" s="2">
        <v>834689.76197113097</v>
      </c>
      <c r="Q293" s="2">
        <f t="shared" si="44"/>
        <v>500000</v>
      </c>
      <c r="R293" s="2">
        <f t="shared" si="62"/>
        <v>126863562.68469414</v>
      </c>
      <c r="S293" s="2">
        <f t="shared" si="54"/>
        <v>476582.14285714924</v>
      </c>
      <c r="T293" s="2">
        <f t="shared" si="55"/>
        <v>23417.857142857276</v>
      </c>
      <c r="U293" s="2">
        <f t="shared" si="56"/>
        <v>500000</v>
      </c>
      <c r="V293" s="2">
        <f t="shared" si="33"/>
        <v>81189305.411846668</v>
      </c>
      <c r="W293" s="2">
        <f t="shared" si="57"/>
        <v>476582.14285714924</v>
      </c>
      <c r="X293" s="2">
        <f t="shared" si="47"/>
        <v>23417.857142850757</v>
      </c>
      <c r="Y293" s="2">
        <f t="shared" si="58"/>
        <v>45674257.272847518</v>
      </c>
      <c r="Z293" s="2" t="str">
        <f t="shared" si="48"/>
        <v>MEEP</v>
      </c>
      <c r="AA293" s="2">
        <f>IF(Z293="HERE",Y293,AA292+Graph!$G$1*1000)</f>
        <v>77004246.558561951</v>
      </c>
      <c r="AB293" s="2">
        <f t="shared" si="59"/>
        <v>420000</v>
      </c>
      <c r="AC293" s="2">
        <f t="shared" si="60"/>
        <v>43062733.983275101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ht="15" x14ac:dyDescent="0.25">
      <c r="A294" s="1">
        <v>44470</v>
      </c>
      <c r="B294" s="2">
        <f t="shared" si="45"/>
        <v>217</v>
      </c>
      <c r="C294" s="7"/>
      <c r="D294" s="2" t="e">
        <f t="shared" si="51"/>
        <v>#N/A</v>
      </c>
      <c r="E294" s="2" t="e">
        <f t="shared" si="63"/>
        <v>#N/A</v>
      </c>
      <c r="F294" s="2">
        <v>756249.94255848229</v>
      </c>
      <c r="G294" s="2">
        <f t="shared" si="26"/>
        <v>476582.14285714284</v>
      </c>
      <c r="H294" s="2">
        <f t="shared" si="61"/>
        <v>121698787.55470435</v>
      </c>
      <c r="I294" s="7"/>
      <c r="J294" s="2" t="e">
        <f t="shared" si="52"/>
        <v>#N/A</v>
      </c>
      <c r="K294" s="2" t="e">
        <f t="shared" si="64"/>
        <v>#N/A</v>
      </c>
      <c r="L294" s="2">
        <f t="array" ref="L294">IF(COUNT($C295)=0,IF(COUNT($C294)=1,I294,SUM(L293+LOOKUP(2,1/(ISNUMBER($K$1:$K$194)),$K$1:$K$194))),I294)</f>
        <v>5850485.0000000168</v>
      </c>
      <c r="M294" s="8" t="e">
        <f t="shared" si="28"/>
        <v>#N/A</v>
      </c>
      <c r="N294" s="2" t="e">
        <f t="shared" si="53"/>
        <v>#N/A</v>
      </c>
      <c r="O294" s="2" t="e">
        <f t="shared" si="65"/>
        <v>#N/A</v>
      </c>
      <c r="P294" s="2">
        <v>836604.65572424233</v>
      </c>
      <c r="Q294" s="2">
        <f t="shared" ref="Q294:Q357" si="66">IF(P294&gt;500000,500000,P294)</f>
        <v>500000</v>
      </c>
      <c r="R294" s="2">
        <f t="shared" si="62"/>
        <v>127363562.68469414</v>
      </c>
      <c r="S294" s="2">
        <f t="shared" si="54"/>
        <v>476582.14285714924</v>
      </c>
      <c r="T294" s="2">
        <f t="shared" si="55"/>
        <v>23417.857142857276</v>
      </c>
      <c r="U294" s="2">
        <f t="shared" si="56"/>
        <v>500000</v>
      </c>
      <c r="V294" s="2">
        <f t="shared" si="33"/>
        <v>81665887.554703817</v>
      </c>
      <c r="W294" s="2">
        <f t="shared" si="57"/>
        <v>476582.14285714924</v>
      </c>
      <c r="X294" s="2">
        <f t="shared" si="47"/>
        <v>23417.857142850757</v>
      </c>
      <c r="Y294" s="2">
        <f t="shared" si="58"/>
        <v>45697675.129990369</v>
      </c>
      <c r="Z294" s="2" t="str">
        <f t="shared" si="48"/>
        <v>MEEP</v>
      </c>
      <c r="AA294" s="2">
        <f>IF(Z294="HERE",Y294,AA293+Graph!$G$1*1000)</f>
        <v>77424246.558561951</v>
      </c>
      <c r="AB294" s="2">
        <f t="shared" si="59"/>
        <v>420000</v>
      </c>
      <c r="AC294" s="2">
        <f t="shared" si="60"/>
        <v>43062733.983275101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ht="15" x14ac:dyDescent="0.25">
      <c r="A295" s="1">
        <v>44471</v>
      </c>
      <c r="B295" s="2">
        <f t="shared" si="45"/>
        <v>218</v>
      </c>
      <c r="C295" s="7"/>
      <c r="D295" s="2" t="e">
        <f t="shared" si="51"/>
        <v>#N/A</v>
      </c>
      <c r="E295" s="2" t="e">
        <f t="shared" si="63"/>
        <v>#N/A</v>
      </c>
      <c r="F295" s="2">
        <v>757851.16445992887</v>
      </c>
      <c r="G295" s="2">
        <f t="shared" si="26"/>
        <v>476582.14285714284</v>
      </c>
      <c r="H295" s="2">
        <f t="shared" si="61"/>
        <v>122175369.6975615</v>
      </c>
      <c r="I295" s="7"/>
      <c r="J295" s="2" t="e">
        <f t="shared" si="52"/>
        <v>#N/A</v>
      </c>
      <c r="K295" s="2" t="e">
        <f t="shared" si="64"/>
        <v>#N/A</v>
      </c>
      <c r="L295" s="2">
        <f t="array" ref="L295">IF(COUNT($C296)=0,IF(COUNT($C295)=1,I295,SUM(L294+LOOKUP(2,1/(ISNUMBER($K$1:$K$194)),$K$1:$K$194))),I295)</f>
        <v>5873902.857142874</v>
      </c>
      <c r="M295" s="8" t="e">
        <f t="shared" si="28"/>
        <v>#N/A</v>
      </c>
      <c r="N295" s="2" t="e">
        <f t="shared" si="53"/>
        <v>#N/A</v>
      </c>
      <c r="O295" s="2" t="e">
        <f t="shared" si="65"/>
        <v>#N/A</v>
      </c>
      <c r="P295" s="2">
        <v>838519.54947735369</v>
      </c>
      <c r="Q295" s="2">
        <f t="shared" si="66"/>
        <v>500000</v>
      </c>
      <c r="R295" s="2">
        <f t="shared" si="62"/>
        <v>127863562.68469414</v>
      </c>
      <c r="S295" s="2">
        <f t="shared" si="54"/>
        <v>476582.14285714924</v>
      </c>
      <c r="T295" s="2">
        <f t="shared" si="55"/>
        <v>23417.857142857276</v>
      </c>
      <c r="U295" s="2">
        <f t="shared" si="56"/>
        <v>500000</v>
      </c>
      <c r="V295" s="2">
        <f t="shared" si="33"/>
        <v>82142469.697560966</v>
      </c>
      <c r="W295" s="2">
        <f t="shared" si="57"/>
        <v>476582.14285714924</v>
      </c>
      <c r="X295" s="2">
        <f t="shared" si="47"/>
        <v>23417.857142850757</v>
      </c>
      <c r="Y295" s="2">
        <f t="shared" si="58"/>
        <v>45721092.98713322</v>
      </c>
      <c r="Z295" s="2" t="str">
        <f t="shared" si="48"/>
        <v>MEEP</v>
      </c>
      <c r="AA295" s="2">
        <f>IF(Z295="HERE",Y295,AA294+Graph!$G$1*1000)</f>
        <v>77844246.558561951</v>
      </c>
      <c r="AB295" s="2">
        <f t="shared" si="59"/>
        <v>420000</v>
      </c>
      <c r="AC295" s="2">
        <f t="shared" si="60"/>
        <v>43062733.983275101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ht="15" x14ac:dyDescent="0.25">
      <c r="A296" s="1">
        <v>44472</v>
      </c>
      <c r="B296" s="2">
        <f t="shared" si="45"/>
        <v>219</v>
      </c>
      <c r="C296" s="7"/>
      <c r="D296" s="2" t="e">
        <f t="shared" si="51"/>
        <v>#N/A</v>
      </c>
      <c r="E296" s="2" t="e">
        <f t="shared" si="63"/>
        <v>#N/A</v>
      </c>
      <c r="F296" s="2">
        <v>759452.38636137545</v>
      </c>
      <c r="G296" s="2">
        <f t="shared" ref="G296:G385" si="67">IF(F296&gt;$AK$31*1000,$AK$31*1000,F296)</f>
        <v>476582.14285714284</v>
      </c>
      <c r="H296" s="2">
        <f t="shared" si="61"/>
        <v>122651951.84041865</v>
      </c>
      <c r="I296" s="7"/>
      <c r="J296" s="2" t="e">
        <f t="shared" si="52"/>
        <v>#N/A</v>
      </c>
      <c r="K296" s="2" t="e">
        <f t="shared" si="64"/>
        <v>#N/A</v>
      </c>
      <c r="L296" s="2">
        <f t="array" ref="L296">IF(COUNT($C297)=0,IF(COUNT($C296)=1,I296,SUM(L295+LOOKUP(2,1/(ISNUMBER($K$1:$K$194)),$K$1:$K$194))),I296)</f>
        <v>5897320.7142857313</v>
      </c>
      <c r="M296" s="8" t="e">
        <f t="shared" si="28"/>
        <v>#N/A</v>
      </c>
      <c r="N296" s="2" t="e">
        <f t="shared" si="53"/>
        <v>#N/A</v>
      </c>
      <c r="O296" s="2" t="e">
        <f t="shared" si="65"/>
        <v>#N/A</v>
      </c>
      <c r="P296" s="2">
        <v>840434.44323046505</v>
      </c>
      <c r="Q296" s="2">
        <f t="shared" si="66"/>
        <v>500000</v>
      </c>
      <c r="R296" s="2">
        <f t="shared" si="62"/>
        <v>128363562.68469414</v>
      </c>
      <c r="S296" s="2">
        <f t="shared" si="54"/>
        <v>476582.14285714924</v>
      </c>
      <c r="T296" s="2">
        <f t="shared" si="55"/>
        <v>23417.857142857276</v>
      </c>
      <c r="U296" s="2">
        <f t="shared" si="56"/>
        <v>500000</v>
      </c>
      <c r="V296" s="2">
        <f t="shared" si="33"/>
        <v>82619051.840418115</v>
      </c>
      <c r="W296" s="2">
        <f t="shared" si="57"/>
        <v>476582.14285714924</v>
      </c>
      <c r="X296" s="2">
        <f t="shared" si="47"/>
        <v>23417.857142850757</v>
      </c>
      <c r="Y296" s="2">
        <f t="shared" si="58"/>
        <v>45744510.844276071</v>
      </c>
      <c r="Z296" s="2" t="str">
        <f t="shared" si="48"/>
        <v>MEEP</v>
      </c>
      <c r="AA296" s="2">
        <f>IF(Z296="HERE",Y296,AA295+Graph!$G$1*1000)</f>
        <v>78264246.558561951</v>
      </c>
      <c r="AB296" s="2">
        <f t="shared" si="59"/>
        <v>420000</v>
      </c>
      <c r="AC296" s="2">
        <f t="shared" si="60"/>
        <v>43062733.983275101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ht="15" x14ac:dyDescent="0.25">
      <c r="A297" s="1">
        <v>44473</v>
      </c>
      <c r="B297" s="2">
        <f t="shared" si="45"/>
        <v>220</v>
      </c>
      <c r="C297" s="7"/>
      <c r="D297" s="2" t="e">
        <f t="shared" si="51"/>
        <v>#N/A</v>
      </c>
      <c r="E297" s="2" t="e">
        <f t="shared" si="63"/>
        <v>#N/A</v>
      </c>
      <c r="F297" s="2">
        <v>761053.60826280713</v>
      </c>
      <c r="G297" s="2">
        <f t="shared" si="67"/>
        <v>476582.14285714284</v>
      </c>
      <c r="H297" s="2">
        <f t="shared" si="61"/>
        <v>123128533.9832758</v>
      </c>
      <c r="I297" s="7"/>
      <c r="J297" s="2" t="e">
        <f t="shared" si="52"/>
        <v>#N/A</v>
      </c>
      <c r="K297" s="2" t="e">
        <f t="shared" si="64"/>
        <v>#N/A</v>
      </c>
      <c r="L297" s="2">
        <f t="array" ref="L297">IF(COUNT($C298)=0,IF(COUNT($C297)=1,I297,SUM(L296+LOOKUP(2,1/(ISNUMBER($K$1:$K$194)),$K$1:$K$194))),I297)</f>
        <v>5920738.5714285886</v>
      </c>
      <c r="M297" s="8" t="e">
        <f t="shared" si="28"/>
        <v>#N/A</v>
      </c>
      <c r="N297" s="2" t="e">
        <f t="shared" si="53"/>
        <v>#N/A</v>
      </c>
      <c r="O297" s="2" t="e">
        <f t="shared" si="65"/>
        <v>#N/A</v>
      </c>
      <c r="P297" s="2">
        <v>842349.33698357642</v>
      </c>
      <c r="Q297" s="2">
        <f t="shared" si="66"/>
        <v>500000</v>
      </c>
      <c r="R297" s="2">
        <f t="shared" si="62"/>
        <v>128863562.68469414</v>
      </c>
      <c r="S297" s="2">
        <f t="shared" si="54"/>
        <v>476582.14285714924</v>
      </c>
      <c r="T297" s="2">
        <f t="shared" si="55"/>
        <v>23417.857142857276</v>
      </c>
      <c r="U297" s="2">
        <f t="shared" si="56"/>
        <v>500000</v>
      </c>
      <c r="V297" s="2">
        <f t="shared" si="33"/>
        <v>83095633.983275265</v>
      </c>
      <c r="W297" s="2">
        <f t="shared" si="57"/>
        <v>476582.14285714924</v>
      </c>
      <c r="X297" s="2">
        <f t="shared" si="47"/>
        <v>23417.857142850757</v>
      </c>
      <c r="Y297" s="2">
        <f t="shared" si="58"/>
        <v>45767928.701418921</v>
      </c>
      <c r="Z297" s="2" t="str">
        <f t="shared" si="48"/>
        <v>MEEP</v>
      </c>
      <c r="AA297" s="2">
        <f>IF(Z297="HERE",Y297,AA296+Graph!$G$1*1000)</f>
        <v>78684246.558561951</v>
      </c>
      <c r="AB297" s="2">
        <f t="shared" si="59"/>
        <v>420000</v>
      </c>
      <c r="AC297" s="2">
        <f t="shared" si="60"/>
        <v>43062733.983275101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ht="15" x14ac:dyDescent="0.25">
      <c r="A298" s="1">
        <v>44474</v>
      </c>
      <c r="B298" s="2">
        <f t="shared" si="45"/>
        <v>221</v>
      </c>
      <c r="C298" s="7"/>
      <c r="D298" s="2" t="e">
        <f t="shared" si="51"/>
        <v>#N/A</v>
      </c>
      <c r="E298" s="2" t="e">
        <f t="shared" si="63"/>
        <v>#N/A</v>
      </c>
      <c r="F298" s="2">
        <v>762654.83016425371</v>
      </c>
      <c r="G298" s="2">
        <f t="shared" si="67"/>
        <v>476582.14285714284</v>
      </c>
      <c r="H298" s="2">
        <f t="shared" si="61"/>
        <v>123605116.12613295</v>
      </c>
      <c r="I298" s="7"/>
      <c r="J298" s="2" t="e">
        <f t="shared" si="52"/>
        <v>#N/A</v>
      </c>
      <c r="K298" s="2" t="e">
        <f t="shared" si="64"/>
        <v>#N/A</v>
      </c>
      <c r="L298" s="2">
        <f t="array" ref="L298">IF(COUNT($C299)=0,IF(COUNT($C298)=1,I298,SUM(L297+LOOKUP(2,1/(ISNUMBER($K$1:$K$194)),$K$1:$K$194))),I298)</f>
        <v>5944156.4285714459</v>
      </c>
      <c r="M298" s="8" t="e">
        <f t="shared" si="28"/>
        <v>#N/A</v>
      </c>
      <c r="N298" s="2" t="e">
        <f t="shared" si="53"/>
        <v>#N/A</v>
      </c>
      <c r="O298" s="2" t="e">
        <f t="shared" si="65"/>
        <v>#N/A</v>
      </c>
      <c r="P298" s="2">
        <v>844264.23073668778</v>
      </c>
      <c r="Q298" s="2">
        <f t="shared" si="66"/>
        <v>500000</v>
      </c>
      <c r="R298" s="2">
        <f t="shared" si="62"/>
        <v>129363562.68469414</v>
      </c>
      <c r="S298" s="2">
        <f t="shared" si="54"/>
        <v>476582.14285714924</v>
      </c>
      <c r="T298" s="2">
        <f t="shared" si="55"/>
        <v>23417.857142857276</v>
      </c>
      <c r="U298" s="2">
        <f t="shared" si="56"/>
        <v>500000</v>
      </c>
      <c r="V298" s="2">
        <f t="shared" si="33"/>
        <v>83572216.126132414</v>
      </c>
      <c r="W298" s="2">
        <f t="shared" si="57"/>
        <v>476582.14285714924</v>
      </c>
      <c r="X298" s="2">
        <f t="shared" si="47"/>
        <v>23417.857142850757</v>
      </c>
      <c r="Y298" s="2">
        <f t="shared" si="58"/>
        <v>45791346.558561772</v>
      </c>
      <c r="Z298" s="2" t="str">
        <f t="shared" si="48"/>
        <v>MEEP</v>
      </c>
      <c r="AA298" s="2">
        <f>IF(Z298="HERE",Y298,AA297+Graph!$G$1*1000)</f>
        <v>79104246.558561951</v>
      </c>
      <c r="AB298" s="2">
        <f t="shared" si="59"/>
        <v>420000</v>
      </c>
      <c r="AC298" s="2">
        <f t="shared" si="60"/>
        <v>43062733.983275101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ht="15" x14ac:dyDescent="0.25">
      <c r="A299" s="1">
        <v>44475</v>
      </c>
      <c r="B299" s="2">
        <f t="shared" si="45"/>
        <v>222</v>
      </c>
      <c r="C299" s="7"/>
      <c r="D299" s="2" t="e">
        <f t="shared" si="51"/>
        <v>#N/A</v>
      </c>
      <c r="E299" s="2" t="e">
        <f t="shared" si="63"/>
        <v>#N/A</v>
      </c>
      <c r="F299" s="2">
        <v>764256.05206570029</v>
      </c>
      <c r="G299" s="2">
        <f t="shared" si="67"/>
        <v>476582.14285714284</v>
      </c>
      <c r="H299" s="2">
        <f t="shared" si="61"/>
        <v>124081698.2689901</v>
      </c>
      <c r="I299" s="7"/>
      <c r="J299" s="2" t="e">
        <f t="shared" si="52"/>
        <v>#N/A</v>
      </c>
      <c r="K299" s="2" t="e">
        <f t="shared" si="64"/>
        <v>#N/A</v>
      </c>
      <c r="L299" s="2">
        <f t="array" ref="L299">IF(COUNT($C300)=0,IF(COUNT($C299)=1,I299,SUM(L298+LOOKUP(2,1/(ISNUMBER($K$1:$K$194)),$K$1:$K$194))),I299)</f>
        <v>5967574.2857143031</v>
      </c>
      <c r="M299" s="8" t="e">
        <f t="shared" si="28"/>
        <v>#N/A</v>
      </c>
      <c r="N299" s="2" t="e">
        <f t="shared" si="53"/>
        <v>#N/A</v>
      </c>
      <c r="O299" s="2" t="e">
        <f t="shared" si="65"/>
        <v>#N/A</v>
      </c>
      <c r="P299" s="2">
        <v>846179.12448979914</v>
      </c>
      <c r="Q299" s="2">
        <f t="shared" si="66"/>
        <v>500000</v>
      </c>
      <c r="R299" s="2">
        <f t="shared" si="62"/>
        <v>129863562.68469414</v>
      </c>
      <c r="S299" s="2">
        <f t="shared" si="54"/>
        <v>476582.14285714924</v>
      </c>
      <c r="T299" s="2">
        <f t="shared" si="55"/>
        <v>23417.857142857276</v>
      </c>
      <c r="U299" s="2">
        <f t="shared" si="56"/>
        <v>500000</v>
      </c>
      <c r="V299" s="2">
        <f t="shared" si="33"/>
        <v>84048798.268989563</v>
      </c>
      <c r="W299" s="2">
        <f t="shared" si="57"/>
        <v>476582.14285714924</v>
      </c>
      <c r="X299" s="2">
        <f t="shared" si="47"/>
        <v>23417.857142850757</v>
      </c>
      <c r="Y299" s="2">
        <f t="shared" si="58"/>
        <v>45814764.415704623</v>
      </c>
      <c r="Z299" s="2" t="str">
        <f t="shared" si="48"/>
        <v>MEEP</v>
      </c>
      <c r="AA299" s="2">
        <f>IF(Z299="HERE",Y299,AA298+Graph!$G$1*1000)</f>
        <v>79524246.558561951</v>
      </c>
      <c r="AB299" s="2">
        <f t="shared" si="59"/>
        <v>420000</v>
      </c>
      <c r="AC299" s="2">
        <f t="shared" si="60"/>
        <v>43062733.983275101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ht="15" x14ac:dyDescent="0.25">
      <c r="A300" s="1">
        <v>44476</v>
      </c>
      <c r="B300" s="2">
        <f t="shared" si="45"/>
        <v>223</v>
      </c>
      <c r="C300" s="7"/>
      <c r="D300" s="2" t="e">
        <f t="shared" si="51"/>
        <v>#N/A</v>
      </c>
      <c r="E300" s="2" t="e">
        <f t="shared" si="63"/>
        <v>#N/A</v>
      </c>
      <c r="F300" s="2">
        <v>765857.27396714687</v>
      </c>
      <c r="G300" s="2">
        <f t="shared" si="67"/>
        <v>476582.14285714284</v>
      </c>
      <c r="H300" s="2">
        <f t="shared" si="61"/>
        <v>124558280.41184725</v>
      </c>
      <c r="I300" s="7"/>
      <c r="J300" s="2" t="e">
        <f t="shared" si="52"/>
        <v>#N/A</v>
      </c>
      <c r="K300" s="2" t="e">
        <f t="shared" si="64"/>
        <v>#N/A</v>
      </c>
      <c r="L300" s="2">
        <f t="array" ref="L300">IF(COUNT($C301)=0,IF(COUNT($C300)=1,I300,SUM(L299+LOOKUP(2,1/(ISNUMBER($K$1:$K$194)),$K$1:$K$194))),I300)</f>
        <v>5990992.1428571604</v>
      </c>
      <c r="M300" s="8" t="e">
        <f t="shared" si="28"/>
        <v>#N/A</v>
      </c>
      <c r="N300" s="2" t="e">
        <f t="shared" si="53"/>
        <v>#N/A</v>
      </c>
      <c r="O300" s="2" t="e">
        <f t="shared" si="65"/>
        <v>#N/A</v>
      </c>
      <c r="P300" s="2">
        <v>848094.0182429105</v>
      </c>
      <c r="Q300" s="2">
        <f t="shared" si="66"/>
        <v>500000</v>
      </c>
      <c r="R300" s="2">
        <f t="shared" si="62"/>
        <v>130363562.68469414</v>
      </c>
      <c r="S300" s="2">
        <f t="shared" si="54"/>
        <v>476582.14285714924</v>
      </c>
      <c r="T300" s="2">
        <f t="shared" si="55"/>
        <v>23417.857142857276</v>
      </c>
      <c r="U300" s="2">
        <f t="shared" si="56"/>
        <v>500000</v>
      </c>
      <c r="V300" s="2">
        <f t="shared" si="33"/>
        <v>84525380.411846712</v>
      </c>
      <c r="W300" s="2">
        <f t="shared" si="57"/>
        <v>476582.14285714924</v>
      </c>
      <c r="X300" s="2">
        <f t="shared" si="47"/>
        <v>23417.857142850757</v>
      </c>
      <c r="Y300" s="2">
        <f t="shared" si="58"/>
        <v>45838182.272847474</v>
      </c>
      <c r="Z300" s="2" t="str">
        <f t="shared" si="48"/>
        <v>MEEP</v>
      </c>
      <c r="AA300" s="2">
        <f>IF(Z300="HERE",Y300,AA299+Graph!$G$1*1000)</f>
        <v>79944246.558561951</v>
      </c>
      <c r="AB300" s="2">
        <f t="shared" si="59"/>
        <v>420000</v>
      </c>
      <c r="AC300" s="2">
        <f t="shared" si="60"/>
        <v>43062733.983275101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ht="15" x14ac:dyDescent="0.25">
      <c r="A301" s="1">
        <v>44477</v>
      </c>
      <c r="B301" s="2">
        <f t="shared" si="45"/>
        <v>224</v>
      </c>
      <c r="C301" s="7"/>
      <c r="D301" s="2" t="e">
        <f t="shared" si="51"/>
        <v>#N/A</v>
      </c>
      <c r="E301" s="2" t="e">
        <f t="shared" si="63"/>
        <v>#N/A</v>
      </c>
      <c r="F301" s="2">
        <v>767458.49586859345</v>
      </c>
      <c r="G301" s="2">
        <f t="shared" si="67"/>
        <v>476582.14285714284</v>
      </c>
      <c r="H301" s="2">
        <f t="shared" si="61"/>
        <v>125034862.5547044</v>
      </c>
      <c r="I301" s="7"/>
      <c r="J301" s="2" t="e">
        <f t="shared" si="52"/>
        <v>#N/A</v>
      </c>
      <c r="K301" s="2" t="e">
        <f t="shared" si="64"/>
        <v>#N/A</v>
      </c>
      <c r="L301" s="2">
        <f t="array" ref="L301">IF(COUNT($C302)=0,IF(COUNT($C301)=1,I301,SUM(L300+LOOKUP(2,1/(ISNUMBER($K$1:$K$194)),$K$1:$K$194))),I301)</f>
        <v>6014410.0000000177</v>
      </c>
      <c r="M301" s="8" t="e">
        <f t="shared" si="28"/>
        <v>#N/A</v>
      </c>
      <c r="N301" s="2" t="e">
        <f t="shared" si="53"/>
        <v>#N/A</v>
      </c>
      <c r="O301" s="2" t="e">
        <f t="shared" si="65"/>
        <v>#N/A</v>
      </c>
      <c r="P301" s="2">
        <v>850008.91199602187</v>
      </c>
      <c r="Q301" s="2">
        <f t="shared" si="66"/>
        <v>500000</v>
      </c>
      <c r="R301" s="2">
        <f t="shared" si="62"/>
        <v>130863562.68469414</v>
      </c>
      <c r="S301" s="2">
        <f t="shared" si="54"/>
        <v>476582.14285714924</v>
      </c>
      <c r="T301" s="2">
        <f t="shared" si="55"/>
        <v>23417.857142857276</v>
      </c>
      <c r="U301" s="2">
        <f t="shared" si="56"/>
        <v>500000</v>
      </c>
      <c r="V301" s="2">
        <f t="shared" si="33"/>
        <v>85001962.554703861</v>
      </c>
      <c r="W301" s="2">
        <f t="shared" si="57"/>
        <v>476582.14285714924</v>
      </c>
      <c r="X301" s="2">
        <f t="shared" si="47"/>
        <v>23417.857142850757</v>
      </c>
      <c r="Y301" s="2">
        <f t="shared" si="58"/>
        <v>45861600.129990324</v>
      </c>
      <c r="Z301" s="2" t="str">
        <f t="shared" si="48"/>
        <v>MEEP</v>
      </c>
      <c r="AA301" s="2">
        <f>IF(Z301="HERE",Y301,AA300+Graph!$G$1*1000)</f>
        <v>80364246.558561951</v>
      </c>
      <c r="AB301" s="2">
        <f t="shared" si="59"/>
        <v>420000</v>
      </c>
      <c r="AC301" s="2">
        <f t="shared" si="60"/>
        <v>43062733.983275101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ht="15" x14ac:dyDescent="0.25">
      <c r="A302" s="1">
        <v>44478</v>
      </c>
      <c r="B302" s="2">
        <f t="shared" si="45"/>
        <v>225</v>
      </c>
      <c r="C302" s="7"/>
      <c r="D302" s="2" t="e">
        <f t="shared" si="51"/>
        <v>#N/A</v>
      </c>
      <c r="E302" s="2" t="e">
        <f t="shared" si="63"/>
        <v>#N/A</v>
      </c>
      <c r="F302" s="2">
        <v>769059.71777002513</v>
      </c>
      <c r="G302" s="2">
        <f t="shared" si="67"/>
        <v>476582.14285714284</v>
      </c>
      <c r="H302" s="2">
        <f t="shared" si="61"/>
        <v>125511444.69756155</v>
      </c>
      <c r="I302" s="7"/>
      <c r="J302" s="2" t="e">
        <f t="shared" si="52"/>
        <v>#N/A</v>
      </c>
      <c r="K302" s="2" t="e">
        <f t="shared" si="64"/>
        <v>#N/A</v>
      </c>
      <c r="L302" s="2">
        <f t="array" ref="L302">IF(COUNT($C303)=0,IF(COUNT($C302)=1,I302,SUM(L301+LOOKUP(2,1/(ISNUMBER($K$1:$K$194)),$K$1:$K$194))),I302)</f>
        <v>6037827.857142875</v>
      </c>
      <c r="M302" s="8" t="e">
        <f t="shared" si="28"/>
        <v>#N/A</v>
      </c>
      <c r="N302" s="2" t="e">
        <f t="shared" si="53"/>
        <v>#N/A</v>
      </c>
      <c r="O302" s="2" t="e">
        <f t="shared" si="65"/>
        <v>#N/A</v>
      </c>
      <c r="P302" s="2">
        <v>851923.80574913323</v>
      </c>
      <c r="Q302" s="2">
        <f t="shared" si="66"/>
        <v>500000</v>
      </c>
      <c r="R302" s="2">
        <f t="shared" si="62"/>
        <v>131363562.68469414</v>
      </c>
      <c r="S302" s="2">
        <f t="shared" si="54"/>
        <v>476582.14285714924</v>
      </c>
      <c r="T302" s="2">
        <f t="shared" si="55"/>
        <v>23417.857142857276</v>
      </c>
      <c r="U302" s="2">
        <f t="shared" si="56"/>
        <v>500000</v>
      </c>
      <c r="V302" s="2">
        <f t="shared" si="33"/>
        <v>85478544.697561011</v>
      </c>
      <c r="W302" s="2">
        <f t="shared" si="57"/>
        <v>476582.14285714924</v>
      </c>
      <c r="X302" s="2">
        <f t="shared" si="47"/>
        <v>23417.857142850757</v>
      </c>
      <c r="Y302" s="2">
        <f t="shared" si="58"/>
        <v>45885017.987133175</v>
      </c>
      <c r="Z302" s="2" t="str">
        <f t="shared" si="48"/>
        <v>MEEP</v>
      </c>
      <c r="AA302" s="2">
        <f>IF(Z302="HERE",Y302,AA301+Graph!$G$1*1000)</f>
        <v>80784246.558561951</v>
      </c>
      <c r="AB302" s="2">
        <f t="shared" si="59"/>
        <v>420000</v>
      </c>
      <c r="AC302" s="2">
        <f t="shared" si="60"/>
        <v>43062733.983275101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ht="15" x14ac:dyDescent="0.25">
      <c r="A303" s="1">
        <v>44479</v>
      </c>
      <c r="B303" s="2">
        <f t="shared" si="45"/>
        <v>226</v>
      </c>
      <c r="C303" s="7"/>
      <c r="D303" s="2" t="e">
        <f t="shared" si="51"/>
        <v>#N/A</v>
      </c>
      <c r="E303" s="2" t="e">
        <f t="shared" si="63"/>
        <v>#N/A</v>
      </c>
      <c r="F303" s="2">
        <v>770660.93967147171</v>
      </c>
      <c r="G303" s="2">
        <f t="shared" si="67"/>
        <v>476582.14285714284</v>
      </c>
      <c r="H303" s="2">
        <f t="shared" si="61"/>
        <v>125988026.8404187</v>
      </c>
      <c r="I303" s="7"/>
      <c r="J303" s="2" t="e">
        <f t="shared" si="52"/>
        <v>#N/A</v>
      </c>
      <c r="K303" s="2" t="e">
        <f t="shared" si="64"/>
        <v>#N/A</v>
      </c>
      <c r="L303" s="2">
        <f t="array" ref="L303">IF(COUNT($C304)=0,IF(COUNT($C303)=1,I303,SUM(L302+LOOKUP(2,1/(ISNUMBER($K$1:$K$194)),$K$1:$K$194))),I303)</f>
        <v>6061245.7142857322</v>
      </c>
      <c r="M303" s="8" t="e">
        <f t="shared" si="28"/>
        <v>#N/A</v>
      </c>
      <c r="N303" s="2" t="e">
        <f t="shared" si="53"/>
        <v>#N/A</v>
      </c>
      <c r="O303" s="2" t="e">
        <f t="shared" si="65"/>
        <v>#N/A</v>
      </c>
      <c r="P303" s="2">
        <v>853838.69950224459</v>
      </c>
      <c r="Q303" s="2">
        <f t="shared" si="66"/>
        <v>500000</v>
      </c>
      <c r="R303" s="2">
        <f t="shared" si="62"/>
        <v>131863562.68469414</v>
      </c>
      <c r="S303" s="2">
        <f t="shared" si="54"/>
        <v>476582.14285714924</v>
      </c>
      <c r="T303" s="2">
        <f t="shared" si="55"/>
        <v>23417.857142857276</v>
      </c>
      <c r="U303" s="2">
        <f t="shared" si="56"/>
        <v>500000</v>
      </c>
      <c r="V303" s="2">
        <f t="shared" si="33"/>
        <v>85955126.84041816</v>
      </c>
      <c r="W303" s="2">
        <f t="shared" si="57"/>
        <v>476582.14285714924</v>
      </c>
      <c r="X303" s="2">
        <f t="shared" si="47"/>
        <v>23417.857142850757</v>
      </c>
      <c r="Y303" s="2">
        <f t="shared" si="58"/>
        <v>45908435.844276026</v>
      </c>
      <c r="Z303" s="2" t="str">
        <f t="shared" si="48"/>
        <v>MEEP</v>
      </c>
      <c r="AA303" s="2">
        <f>IF(Z303="HERE",Y303,AA302+Graph!$G$1*1000)</f>
        <v>81204246.558561951</v>
      </c>
      <c r="AB303" s="2">
        <f t="shared" si="59"/>
        <v>420000</v>
      </c>
      <c r="AC303" s="2">
        <f t="shared" si="60"/>
        <v>43062733.983275101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ht="15" x14ac:dyDescent="0.25">
      <c r="A304" s="1">
        <v>44480</v>
      </c>
      <c r="B304" s="2">
        <f t="shared" si="45"/>
        <v>227</v>
      </c>
      <c r="C304" s="7"/>
      <c r="D304" s="2" t="e">
        <f t="shared" si="51"/>
        <v>#N/A</v>
      </c>
      <c r="E304" s="2" t="e">
        <f t="shared" si="63"/>
        <v>#N/A</v>
      </c>
      <c r="F304" s="2">
        <v>772262.1615729183</v>
      </c>
      <c r="G304" s="2">
        <f t="shared" si="67"/>
        <v>476582.14285714284</v>
      </c>
      <c r="H304" s="2">
        <f t="shared" si="61"/>
        <v>126464608.98327585</v>
      </c>
      <c r="I304" s="7"/>
      <c r="J304" s="2" t="e">
        <f t="shared" si="52"/>
        <v>#N/A</v>
      </c>
      <c r="K304" s="2" t="e">
        <f t="shared" si="64"/>
        <v>#N/A</v>
      </c>
      <c r="L304" s="2">
        <f t="array" ref="L304">IF(COUNT($C305)=0,IF(COUNT($C304)=1,I304,SUM(L303+LOOKUP(2,1/(ISNUMBER($K$1:$K$194)),$K$1:$K$194))),I304)</f>
        <v>6084663.5714285895</v>
      </c>
      <c r="M304" s="8" t="e">
        <f t="shared" si="28"/>
        <v>#N/A</v>
      </c>
      <c r="N304" s="2" t="e">
        <f t="shared" si="53"/>
        <v>#N/A</v>
      </c>
      <c r="O304" s="2" t="e">
        <f t="shared" si="65"/>
        <v>#N/A</v>
      </c>
      <c r="P304" s="2">
        <v>855753.59325535595</v>
      </c>
      <c r="Q304" s="2">
        <f t="shared" si="66"/>
        <v>500000</v>
      </c>
      <c r="R304" s="2">
        <f t="shared" si="62"/>
        <v>132363562.68469414</v>
      </c>
      <c r="S304" s="2">
        <f t="shared" si="54"/>
        <v>476582.14285714924</v>
      </c>
      <c r="T304" s="2">
        <f t="shared" si="55"/>
        <v>23417.857142857276</v>
      </c>
      <c r="U304" s="2">
        <f t="shared" si="56"/>
        <v>500000</v>
      </c>
      <c r="V304" s="2">
        <f t="shared" si="33"/>
        <v>86431708.983275309</v>
      </c>
      <c r="W304" s="2">
        <f t="shared" si="57"/>
        <v>476582.14285714924</v>
      </c>
      <c r="X304" s="2">
        <f t="shared" si="47"/>
        <v>23417.857142850757</v>
      </c>
      <c r="Y304" s="2">
        <f t="shared" si="58"/>
        <v>45931853.701418877</v>
      </c>
      <c r="Z304" s="2" t="str">
        <f t="shared" si="48"/>
        <v>MEEP</v>
      </c>
      <c r="AA304" s="2">
        <f>IF(Z304="HERE",Y304,AA303+Graph!$G$1*1000)</f>
        <v>81624246.558561951</v>
      </c>
      <c r="AB304" s="2">
        <f t="shared" si="59"/>
        <v>420000</v>
      </c>
      <c r="AC304" s="2">
        <f t="shared" si="60"/>
        <v>43062733.983275101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ht="15" x14ac:dyDescent="0.25">
      <c r="A305" s="1">
        <v>44481</v>
      </c>
      <c r="B305" s="2">
        <f t="shared" si="45"/>
        <v>228</v>
      </c>
      <c r="C305" s="7"/>
      <c r="D305" s="2" t="e">
        <f t="shared" si="51"/>
        <v>#N/A</v>
      </c>
      <c r="E305" s="2" t="e">
        <f t="shared" si="63"/>
        <v>#N/A</v>
      </c>
      <c r="F305" s="2">
        <v>773863.38347436488</v>
      </c>
      <c r="G305" s="2">
        <f t="shared" si="67"/>
        <v>476582.14285714284</v>
      </c>
      <c r="H305" s="2">
        <f t="shared" si="61"/>
        <v>126941191.12613299</v>
      </c>
      <c r="I305" s="7"/>
      <c r="J305" s="2" t="e">
        <f t="shared" si="52"/>
        <v>#N/A</v>
      </c>
      <c r="K305" s="2" t="e">
        <f t="shared" si="64"/>
        <v>#N/A</v>
      </c>
      <c r="L305" s="2">
        <f t="array" ref="L305">IF(COUNT($C306)=0,IF(COUNT($C305)=1,I305,SUM(L304+LOOKUP(2,1/(ISNUMBER($K$1:$K$194)),$K$1:$K$194))),I305)</f>
        <v>6108081.4285714468</v>
      </c>
      <c r="M305" s="8" t="e">
        <f t="shared" si="28"/>
        <v>#N/A</v>
      </c>
      <c r="N305" s="2" t="e">
        <f t="shared" si="53"/>
        <v>#N/A</v>
      </c>
      <c r="O305" s="2" t="e">
        <f t="shared" si="65"/>
        <v>#N/A</v>
      </c>
      <c r="P305" s="2">
        <v>857668.48700846732</v>
      </c>
      <c r="Q305" s="2">
        <f t="shared" si="66"/>
        <v>500000</v>
      </c>
      <c r="R305" s="2">
        <f t="shared" si="62"/>
        <v>132863562.68469414</v>
      </c>
      <c r="S305" s="2">
        <f t="shared" si="54"/>
        <v>476582.14285714924</v>
      </c>
      <c r="T305" s="2">
        <f t="shared" si="55"/>
        <v>23417.857142857276</v>
      </c>
      <c r="U305" s="2">
        <f t="shared" si="56"/>
        <v>500000</v>
      </c>
      <c r="V305" s="2">
        <f t="shared" si="33"/>
        <v>86908291.126132458</v>
      </c>
      <c r="W305" s="2">
        <f t="shared" si="57"/>
        <v>476582.14285714924</v>
      </c>
      <c r="X305" s="2">
        <f t="shared" si="47"/>
        <v>23417.857142850757</v>
      </c>
      <c r="Y305" s="2">
        <f t="shared" si="58"/>
        <v>45955271.558561727</v>
      </c>
      <c r="Z305" s="2" t="str">
        <f t="shared" si="48"/>
        <v>MEEP</v>
      </c>
      <c r="AA305" s="2">
        <f>IF(Z305="HERE",Y305,AA304+Graph!$G$1*1000)</f>
        <v>82044246.558561951</v>
      </c>
      <c r="AB305" s="2">
        <f t="shared" si="59"/>
        <v>420000</v>
      </c>
      <c r="AC305" s="2">
        <f t="shared" si="60"/>
        <v>43062733.983275101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ht="15" x14ac:dyDescent="0.25">
      <c r="A306" s="1">
        <v>44482</v>
      </c>
      <c r="B306" s="2">
        <f t="shared" si="45"/>
        <v>229</v>
      </c>
      <c r="C306" s="7"/>
      <c r="D306" s="2" t="e">
        <f t="shared" si="51"/>
        <v>#N/A</v>
      </c>
      <c r="E306" s="2" t="e">
        <f t="shared" si="63"/>
        <v>#N/A</v>
      </c>
      <c r="F306" s="2">
        <v>775464.60537581146</v>
      </c>
      <c r="G306" s="2">
        <f t="shared" si="67"/>
        <v>476582.14285714284</v>
      </c>
      <c r="H306" s="2">
        <f t="shared" si="61"/>
        <v>127417773.26899014</v>
      </c>
      <c r="I306" s="7"/>
      <c r="J306" s="2" t="e">
        <f t="shared" si="52"/>
        <v>#N/A</v>
      </c>
      <c r="K306" s="2" t="e">
        <f t="shared" si="64"/>
        <v>#N/A</v>
      </c>
      <c r="L306" s="2">
        <f t="array" ref="L306">IF(COUNT($C307)=0,IF(COUNT($C306)=1,I306,SUM(L305+LOOKUP(2,1/(ISNUMBER($K$1:$K$194)),$K$1:$K$194))),I306)</f>
        <v>6131499.2857143041</v>
      </c>
      <c r="M306" s="8" t="e">
        <f t="shared" si="28"/>
        <v>#N/A</v>
      </c>
      <c r="N306" s="2" t="e">
        <f t="shared" si="53"/>
        <v>#N/A</v>
      </c>
      <c r="O306" s="2" t="e">
        <f t="shared" si="65"/>
        <v>#N/A</v>
      </c>
      <c r="P306" s="2">
        <v>859583.38076157868</v>
      </c>
      <c r="Q306" s="2">
        <f t="shared" si="66"/>
        <v>500000</v>
      </c>
      <c r="R306" s="2">
        <f t="shared" si="62"/>
        <v>133363562.68469414</v>
      </c>
      <c r="S306" s="2">
        <f t="shared" si="54"/>
        <v>476582.14285714924</v>
      </c>
      <c r="T306" s="2">
        <f t="shared" si="55"/>
        <v>23417.857142857276</v>
      </c>
      <c r="U306" s="2">
        <f t="shared" si="56"/>
        <v>500000</v>
      </c>
      <c r="V306" s="2">
        <f t="shared" si="33"/>
        <v>87384873.268989608</v>
      </c>
      <c r="W306" s="2">
        <f t="shared" si="57"/>
        <v>476582.14285714924</v>
      </c>
      <c r="X306" s="2">
        <f t="shared" si="47"/>
        <v>23417.857142850757</v>
      </c>
      <c r="Y306" s="2">
        <f t="shared" si="58"/>
        <v>45978689.415704578</v>
      </c>
      <c r="Z306" s="2" t="str">
        <f t="shared" si="48"/>
        <v>MEEP</v>
      </c>
      <c r="AA306" s="2">
        <f>IF(Z306="HERE",Y306,AA305+Graph!$G$1*1000)</f>
        <v>82464246.558561951</v>
      </c>
      <c r="AB306" s="2">
        <f t="shared" si="59"/>
        <v>420000</v>
      </c>
      <c r="AC306" s="2">
        <f t="shared" si="60"/>
        <v>43062733.983275101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ht="15" x14ac:dyDescent="0.25">
      <c r="A307" s="1">
        <v>44483</v>
      </c>
      <c r="B307" s="2">
        <f t="shared" si="45"/>
        <v>230</v>
      </c>
      <c r="C307" s="7"/>
      <c r="D307" s="2" t="e">
        <f t="shared" si="51"/>
        <v>#N/A</v>
      </c>
      <c r="E307" s="2" t="e">
        <f t="shared" si="63"/>
        <v>#N/A</v>
      </c>
      <c r="F307" s="2">
        <v>777065.82727724314</v>
      </c>
      <c r="G307" s="2">
        <f t="shared" si="67"/>
        <v>476582.14285714284</v>
      </c>
      <c r="H307" s="2">
        <f t="shared" si="61"/>
        <v>127894355.41184729</v>
      </c>
      <c r="I307" s="7"/>
      <c r="J307" s="2" t="e">
        <f t="shared" si="52"/>
        <v>#N/A</v>
      </c>
      <c r="K307" s="2" t="e">
        <f t="shared" si="64"/>
        <v>#N/A</v>
      </c>
      <c r="L307" s="2">
        <f t="array" ref="L307">IF(COUNT($C308)=0,IF(COUNT($C307)=1,I307,SUM(L306+LOOKUP(2,1/(ISNUMBER($K$1:$K$194)),$K$1:$K$194))),I307)</f>
        <v>6154917.1428571614</v>
      </c>
      <c r="M307" s="8" t="e">
        <f t="shared" si="28"/>
        <v>#N/A</v>
      </c>
      <c r="N307" s="2" t="e">
        <f t="shared" si="53"/>
        <v>#N/A</v>
      </c>
      <c r="O307" s="2" t="e">
        <f t="shared" si="65"/>
        <v>#N/A</v>
      </c>
      <c r="P307" s="2">
        <v>861498.27451469004</v>
      </c>
      <c r="Q307" s="2">
        <f t="shared" si="66"/>
        <v>500000</v>
      </c>
      <c r="R307" s="2">
        <f t="shared" si="62"/>
        <v>133863562.68469414</v>
      </c>
      <c r="S307" s="2">
        <f t="shared" si="54"/>
        <v>476582.14285714924</v>
      </c>
      <c r="T307" s="2">
        <f t="shared" si="55"/>
        <v>23417.857142857276</v>
      </c>
      <c r="U307" s="2">
        <f t="shared" si="56"/>
        <v>500000</v>
      </c>
      <c r="V307" s="2">
        <f t="shared" si="33"/>
        <v>87861455.411846757</v>
      </c>
      <c r="W307" s="2">
        <f t="shared" si="57"/>
        <v>476582.14285714924</v>
      </c>
      <c r="X307" s="2">
        <f t="shared" si="47"/>
        <v>23417.857142850757</v>
      </c>
      <c r="Y307" s="2">
        <f t="shared" si="58"/>
        <v>46002107.272847429</v>
      </c>
      <c r="Z307" s="2" t="str">
        <f t="shared" si="48"/>
        <v>MEEP</v>
      </c>
      <c r="AA307" s="2">
        <f>IF(Z307="HERE",Y307,AA306+Graph!$G$1*1000)</f>
        <v>82884246.558561951</v>
      </c>
      <c r="AB307" s="2">
        <f t="shared" si="59"/>
        <v>420000</v>
      </c>
      <c r="AC307" s="2">
        <f t="shared" si="60"/>
        <v>43062733.983275101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ht="15" x14ac:dyDescent="0.25">
      <c r="A308" s="1">
        <v>44484</v>
      </c>
      <c r="B308" s="2">
        <f t="shared" si="45"/>
        <v>231</v>
      </c>
      <c r="C308" s="7"/>
      <c r="D308" s="2" t="e">
        <f t="shared" si="51"/>
        <v>#N/A</v>
      </c>
      <c r="E308" s="2" t="e">
        <f t="shared" si="63"/>
        <v>#N/A</v>
      </c>
      <c r="F308" s="2">
        <v>778667.04917868972</v>
      </c>
      <c r="G308" s="2">
        <f t="shared" si="67"/>
        <v>476582.14285714284</v>
      </c>
      <c r="H308" s="2">
        <f t="shared" si="61"/>
        <v>128370937.55470444</v>
      </c>
      <c r="I308" s="7"/>
      <c r="J308" s="2" t="e">
        <f t="shared" si="52"/>
        <v>#N/A</v>
      </c>
      <c r="K308" s="2" t="e">
        <f t="shared" si="64"/>
        <v>#N/A</v>
      </c>
      <c r="L308" s="2">
        <f t="array" ref="L308">IF(COUNT($C309)=0,IF(COUNT($C308)=1,I308,SUM(L307+LOOKUP(2,1/(ISNUMBER($K$1:$K$194)),$K$1:$K$194))),I308)</f>
        <v>6178335.0000000186</v>
      </c>
      <c r="M308" s="8" t="e">
        <f t="shared" si="28"/>
        <v>#N/A</v>
      </c>
      <c r="N308" s="2" t="e">
        <f t="shared" si="53"/>
        <v>#N/A</v>
      </c>
      <c r="O308" s="2" t="e">
        <f t="shared" si="65"/>
        <v>#N/A</v>
      </c>
      <c r="P308" s="2">
        <v>863413.1682678014</v>
      </c>
      <c r="Q308" s="2">
        <f t="shared" si="66"/>
        <v>500000</v>
      </c>
      <c r="R308" s="2">
        <f t="shared" si="62"/>
        <v>134363562.68469414</v>
      </c>
      <c r="S308" s="2">
        <f t="shared" si="54"/>
        <v>476582.14285714924</v>
      </c>
      <c r="T308" s="2">
        <f t="shared" si="55"/>
        <v>23417.857142857276</v>
      </c>
      <c r="U308" s="2">
        <f t="shared" si="56"/>
        <v>500000</v>
      </c>
      <c r="V308" s="2">
        <f t="shared" si="33"/>
        <v>88338037.554703906</v>
      </c>
      <c r="W308" s="2">
        <f t="shared" si="57"/>
        <v>476582.14285714924</v>
      </c>
      <c r="X308" s="2">
        <f t="shared" si="47"/>
        <v>23417.857142850757</v>
      </c>
      <c r="Y308" s="2">
        <f t="shared" si="58"/>
        <v>46025525.12999028</v>
      </c>
      <c r="Z308" s="2" t="str">
        <f t="shared" si="48"/>
        <v>MEEP</v>
      </c>
      <c r="AA308" s="2">
        <f>IF(Z308="HERE",Y308,AA307+Graph!$G$1*1000)</f>
        <v>83304246.558561951</v>
      </c>
      <c r="AB308" s="2">
        <f t="shared" si="59"/>
        <v>420000</v>
      </c>
      <c r="AC308" s="2">
        <f t="shared" si="60"/>
        <v>43062733.983275101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ht="15" x14ac:dyDescent="0.25">
      <c r="A309" s="1">
        <v>44485</v>
      </c>
      <c r="B309" s="2">
        <f t="shared" si="45"/>
        <v>232</v>
      </c>
      <c r="C309" s="7"/>
      <c r="D309" s="2" t="e">
        <f t="shared" si="51"/>
        <v>#N/A</v>
      </c>
      <c r="E309" s="2" t="e">
        <f t="shared" si="63"/>
        <v>#N/A</v>
      </c>
      <c r="F309" s="2">
        <v>780268.2710801363</v>
      </c>
      <c r="G309" s="2">
        <f t="shared" si="67"/>
        <v>476582.14285714284</v>
      </c>
      <c r="H309" s="2">
        <f t="shared" si="61"/>
        <v>128847519.69756159</v>
      </c>
      <c r="I309" s="7"/>
      <c r="J309" s="2" t="e">
        <f t="shared" si="52"/>
        <v>#N/A</v>
      </c>
      <c r="K309" s="2" t="e">
        <f t="shared" si="64"/>
        <v>#N/A</v>
      </c>
      <c r="L309" s="2">
        <f t="array" ref="L309">IF(COUNT($C310)=0,IF(COUNT($C309)=1,I309,SUM(L308+LOOKUP(2,1/(ISNUMBER($K$1:$K$194)),$K$1:$K$194))),I309)</f>
        <v>6201752.8571428759</v>
      </c>
      <c r="M309" s="8" t="e">
        <f t="shared" si="28"/>
        <v>#N/A</v>
      </c>
      <c r="N309" s="2" t="e">
        <f t="shared" si="53"/>
        <v>#N/A</v>
      </c>
      <c r="O309" s="2" t="e">
        <f t="shared" si="65"/>
        <v>#N/A</v>
      </c>
      <c r="P309" s="2">
        <v>865328.06202091277</v>
      </c>
      <c r="Q309" s="2">
        <f t="shared" si="66"/>
        <v>500000</v>
      </c>
      <c r="R309" s="2">
        <f t="shared" si="62"/>
        <v>134863562.68469414</v>
      </c>
      <c r="S309" s="2">
        <f t="shared" si="54"/>
        <v>476582.14285714924</v>
      </c>
      <c r="T309" s="2">
        <f t="shared" si="55"/>
        <v>23417.857142857276</v>
      </c>
      <c r="U309" s="2">
        <f t="shared" si="56"/>
        <v>500000</v>
      </c>
      <c r="V309" s="2">
        <f t="shared" si="33"/>
        <v>88814619.697561055</v>
      </c>
      <c r="W309" s="2">
        <f t="shared" si="57"/>
        <v>476582.14285714924</v>
      </c>
      <c r="X309" s="2">
        <f t="shared" si="47"/>
        <v>23417.857142850757</v>
      </c>
      <c r="Y309" s="2">
        <f t="shared" si="58"/>
        <v>46048942.98713313</v>
      </c>
      <c r="Z309" s="2" t="str">
        <f t="shared" si="48"/>
        <v>MEEP</v>
      </c>
      <c r="AA309" s="2">
        <f>IF(Z309="HERE",Y309,AA308+Graph!$G$1*1000)</f>
        <v>83724246.558561951</v>
      </c>
      <c r="AB309" s="2">
        <f t="shared" si="59"/>
        <v>420000</v>
      </c>
      <c r="AC309" s="2">
        <f t="shared" si="60"/>
        <v>43062733.983275101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ht="15" x14ac:dyDescent="0.25">
      <c r="A310" s="1">
        <v>44486</v>
      </c>
      <c r="B310" s="2">
        <f t="shared" si="45"/>
        <v>233</v>
      </c>
      <c r="C310" s="7"/>
      <c r="D310" s="2" t="e">
        <f t="shared" si="51"/>
        <v>#N/A</v>
      </c>
      <c r="E310" s="2" t="e">
        <f t="shared" si="63"/>
        <v>#N/A</v>
      </c>
      <c r="F310" s="2">
        <v>781869.49298158288</v>
      </c>
      <c r="G310" s="2">
        <f t="shared" si="67"/>
        <v>476582.14285714284</v>
      </c>
      <c r="H310" s="2">
        <f t="shared" si="61"/>
        <v>129324101.84041874</v>
      </c>
      <c r="I310" s="7"/>
      <c r="J310" s="2" t="e">
        <f t="shared" si="52"/>
        <v>#N/A</v>
      </c>
      <c r="K310" s="2" t="e">
        <f t="shared" si="64"/>
        <v>#N/A</v>
      </c>
      <c r="L310" s="2">
        <f t="array" ref="L310">IF(COUNT($C311)=0,IF(COUNT($C310)=1,I310,SUM(L309+LOOKUP(2,1/(ISNUMBER($K$1:$K$194)),$K$1:$K$194))),I310)</f>
        <v>6225170.7142857332</v>
      </c>
      <c r="M310" s="8" t="e">
        <f t="shared" si="28"/>
        <v>#N/A</v>
      </c>
      <c r="N310" s="2" t="e">
        <f t="shared" si="53"/>
        <v>#N/A</v>
      </c>
      <c r="O310" s="2" t="e">
        <f t="shared" si="65"/>
        <v>#N/A</v>
      </c>
      <c r="P310" s="2">
        <v>867242.95577402413</v>
      </c>
      <c r="Q310" s="2">
        <f t="shared" si="66"/>
        <v>500000</v>
      </c>
      <c r="R310" s="2">
        <f t="shared" si="62"/>
        <v>135363562.68469414</v>
      </c>
      <c r="S310" s="2">
        <f t="shared" si="54"/>
        <v>476582.14285714924</v>
      </c>
      <c r="T310" s="2">
        <f t="shared" si="55"/>
        <v>23417.857142857276</v>
      </c>
      <c r="U310" s="2">
        <f t="shared" si="56"/>
        <v>500000</v>
      </c>
      <c r="V310" s="2">
        <f t="shared" si="33"/>
        <v>89291201.840418205</v>
      </c>
      <c r="W310" s="2">
        <f t="shared" si="57"/>
        <v>476582.14285714924</v>
      </c>
      <c r="X310" s="2">
        <f t="shared" si="47"/>
        <v>23417.857142850757</v>
      </c>
      <c r="Y310" s="2">
        <f t="shared" si="58"/>
        <v>46072360.844275981</v>
      </c>
      <c r="Z310" s="2" t="str">
        <f t="shared" si="48"/>
        <v>MEEP</v>
      </c>
      <c r="AA310" s="2">
        <f>IF(Z310="HERE",Y310,AA309+Graph!$G$1*1000)</f>
        <v>84144246.558561951</v>
      </c>
      <c r="AB310" s="2">
        <f t="shared" si="59"/>
        <v>420000</v>
      </c>
      <c r="AC310" s="2">
        <f t="shared" si="60"/>
        <v>43062733.983275101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ht="15" x14ac:dyDescent="0.25">
      <c r="A311" s="1">
        <v>44487</v>
      </c>
      <c r="B311" s="2">
        <f t="shared" si="45"/>
        <v>234</v>
      </c>
      <c r="C311" s="7"/>
      <c r="D311" s="2" t="e">
        <f t="shared" si="51"/>
        <v>#N/A</v>
      </c>
      <c r="E311" s="2" t="e">
        <f t="shared" si="63"/>
        <v>#N/A</v>
      </c>
      <c r="F311" s="2">
        <v>783470.71488302946</v>
      </c>
      <c r="G311" s="2">
        <f t="shared" si="67"/>
        <v>476582.14285714284</v>
      </c>
      <c r="H311" s="2">
        <f t="shared" si="61"/>
        <v>129800683.98327589</v>
      </c>
      <c r="I311" s="7"/>
      <c r="J311" s="2" t="e">
        <f t="shared" si="52"/>
        <v>#N/A</v>
      </c>
      <c r="K311" s="2" t="e">
        <f t="shared" si="64"/>
        <v>#N/A</v>
      </c>
      <c r="L311" s="2">
        <f t="array" ref="L311">IF(COUNT($C312)=0,IF(COUNT($C311)=1,I311,SUM(L310+LOOKUP(2,1/(ISNUMBER($K$1:$K$194)),$K$1:$K$194))),I311)</f>
        <v>6248588.5714285905</v>
      </c>
      <c r="M311" s="8" t="e">
        <f t="shared" si="28"/>
        <v>#N/A</v>
      </c>
      <c r="N311" s="2" t="e">
        <f t="shared" si="53"/>
        <v>#N/A</v>
      </c>
      <c r="O311" s="2" t="e">
        <f t="shared" si="65"/>
        <v>#N/A</v>
      </c>
      <c r="P311" s="2">
        <v>869157.84952713549</v>
      </c>
      <c r="Q311" s="2">
        <f t="shared" si="66"/>
        <v>500000</v>
      </c>
      <c r="R311" s="2">
        <f t="shared" si="62"/>
        <v>135863562.68469414</v>
      </c>
      <c r="S311" s="2">
        <f t="shared" si="54"/>
        <v>476582.14285714924</v>
      </c>
      <c r="T311" s="2">
        <f t="shared" si="55"/>
        <v>23417.857142857276</v>
      </c>
      <c r="U311" s="2">
        <f t="shared" si="56"/>
        <v>500000</v>
      </c>
      <c r="V311" s="2">
        <f t="shared" si="33"/>
        <v>89767783.983275354</v>
      </c>
      <c r="W311" s="2">
        <f t="shared" si="57"/>
        <v>476582.14285714924</v>
      </c>
      <c r="X311" s="2">
        <f t="shared" si="47"/>
        <v>23417.857142850757</v>
      </c>
      <c r="Y311" s="2">
        <f t="shared" si="58"/>
        <v>46095778.701418832</v>
      </c>
      <c r="Z311" s="2" t="str">
        <f t="shared" si="48"/>
        <v>MEEP</v>
      </c>
      <c r="AA311" s="2">
        <f>IF(Z311="HERE",Y311,AA310+Graph!$G$1*1000)</f>
        <v>84564246.558561951</v>
      </c>
      <c r="AB311" s="2">
        <f t="shared" si="59"/>
        <v>420000</v>
      </c>
      <c r="AC311" s="2">
        <f t="shared" si="60"/>
        <v>43062733.983275101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ht="15" x14ac:dyDescent="0.25">
      <c r="A312" s="1">
        <v>44488</v>
      </c>
      <c r="B312" s="2">
        <f t="shared" si="45"/>
        <v>235</v>
      </c>
      <c r="C312" s="7"/>
      <c r="D312" s="2" t="e">
        <f t="shared" si="51"/>
        <v>#N/A</v>
      </c>
      <c r="E312" s="2" t="e">
        <f t="shared" si="63"/>
        <v>#N/A</v>
      </c>
      <c r="F312" s="2">
        <v>785071.93678446114</v>
      </c>
      <c r="G312" s="2">
        <f t="shared" si="67"/>
        <v>476582.14285714284</v>
      </c>
      <c r="H312" s="2">
        <f t="shared" si="61"/>
        <v>130277266.12613304</v>
      </c>
      <c r="I312" s="7"/>
      <c r="J312" s="2" t="e">
        <f t="shared" si="52"/>
        <v>#N/A</v>
      </c>
      <c r="K312" s="2" t="e">
        <f t="shared" si="64"/>
        <v>#N/A</v>
      </c>
      <c r="L312" s="2">
        <f t="array" ref="L312">IF(COUNT($C313)=0,IF(COUNT($C312)=1,I312,SUM(L311+LOOKUP(2,1/(ISNUMBER($K$1:$K$194)),$K$1:$K$194))),I312)</f>
        <v>6272006.4285714477</v>
      </c>
      <c r="M312" s="8" t="e">
        <f t="shared" si="28"/>
        <v>#N/A</v>
      </c>
      <c r="N312" s="2" t="e">
        <f t="shared" si="53"/>
        <v>#N/A</v>
      </c>
      <c r="O312" s="2" t="e">
        <f t="shared" si="65"/>
        <v>#N/A</v>
      </c>
      <c r="P312" s="2">
        <v>871072.74328024685</v>
      </c>
      <c r="Q312" s="2">
        <f t="shared" si="66"/>
        <v>500000</v>
      </c>
      <c r="R312" s="2">
        <f t="shared" si="62"/>
        <v>136363562.68469414</v>
      </c>
      <c r="S312" s="2">
        <f t="shared" si="54"/>
        <v>476582.14285714924</v>
      </c>
      <c r="T312" s="2">
        <f t="shared" si="55"/>
        <v>23417.857142857276</v>
      </c>
      <c r="U312" s="2">
        <f t="shared" si="56"/>
        <v>500000</v>
      </c>
      <c r="V312" s="2">
        <f t="shared" si="33"/>
        <v>90244366.126132503</v>
      </c>
      <c r="W312" s="2">
        <f t="shared" si="57"/>
        <v>476582.14285714924</v>
      </c>
      <c r="X312" s="2">
        <f t="shared" si="47"/>
        <v>23417.857142850757</v>
      </c>
      <c r="Y312" s="2">
        <f t="shared" si="58"/>
        <v>46119196.558561683</v>
      </c>
      <c r="Z312" s="2" t="str">
        <f t="shared" si="48"/>
        <v>MEEP</v>
      </c>
      <c r="AA312" s="2">
        <f>IF(Z312="HERE",Y312,AA311+Graph!$G$1*1000)</f>
        <v>84984246.558561951</v>
      </c>
      <c r="AB312" s="2">
        <f t="shared" si="59"/>
        <v>420000</v>
      </c>
      <c r="AC312" s="2">
        <f t="shared" si="60"/>
        <v>43062733.983275101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ht="15" x14ac:dyDescent="0.25">
      <c r="A313" s="1">
        <v>44489</v>
      </c>
      <c r="B313" s="2">
        <f t="shared" si="45"/>
        <v>236</v>
      </c>
      <c r="C313" s="7"/>
      <c r="D313" s="2" t="e">
        <f t="shared" si="51"/>
        <v>#N/A</v>
      </c>
      <c r="E313" s="2" t="e">
        <f t="shared" si="63"/>
        <v>#N/A</v>
      </c>
      <c r="F313" s="2">
        <v>786673.15868590772</v>
      </c>
      <c r="G313" s="2">
        <f t="shared" si="67"/>
        <v>476582.14285714284</v>
      </c>
      <c r="H313" s="2">
        <f t="shared" si="61"/>
        <v>130753848.26899019</v>
      </c>
      <c r="I313" s="7"/>
      <c r="J313" s="2" t="e">
        <f t="shared" si="52"/>
        <v>#N/A</v>
      </c>
      <c r="K313" s="2" t="e">
        <f t="shared" si="64"/>
        <v>#N/A</v>
      </c>
      <c r="L313" s="2">
        <f t="array" ref="L313">IF(COUNT($C314)=0,IF(COUNT($C313)=1,I313,SUM(L312+LOOKUP(2,1/(ISNUMBER($K$1:$K$194)),$K$1:$K$194))),I313)</f>
        <v>6295424.285714305</v>
      </c>
      <c r="M313" s="8" t="e">
        <f t="shared" si="28"/>
        <v>#N/A</v>
      </c>
      <c r="N313" s="2" t="e">
        <f t="shared" si="53"/>
        <v>#N/A</v>
      </c>
      <c r="O313" s="2" t="e">
        <f t="shared" si="65"/>
        <v>#N/A</v>
      </c>
      <c r="P313" s="2">
        <v>872987.63703335822</v>
      </c>
      <c r="Q313" s="2">
        <f t="shared" si="66"/>
        <v>500000</v>
      </c>
      <c r="R313" s="2">
        <f t="shared" si="62"/>
        <v>136863562.68469414</v>
      </c>
      <c r="S313" s="2">
        <f t="shared" si="54"/>
        <v>476582.14285714924</v>
      </c>
      <c r="T313" s="2">
        <f t="shared" si="55"/>
        <v>23417.857142857276</v>
      </c>
      <c r="U313" s="2">
        <f t="shared" si="56"/>
        <v>500000</v>
      </c>
      <c r="V313" s="2">
        <f t="shared" si="33"/>
        <v>90720948.268989652</v>
      </c>
      <c r="W313" s="2">
        <f t="shared" si="57"/>
        <v>476582.14285714924</v>
      </c>
      <c r="X313" s="2">
        <f t="shared" si="47"/>
        <v>23417.857142850757</v>
      </c>
      <c r="Y313" s="2">
        <f t="shared" si="58"/>
        <v>46142614.415704533</v>
      </c>
      <c r="Z313" s="2" t="str">
        <f t="shared" si="48"/>
        <v>MEEP</v>
      </c>
      <c r="AA313" s="2">
        <f>IF(Z313="HERE",Y313,AA312+Graph!$G$1*1000)</f>
        <v>85404246.558561951</v>
      </c>
      <c r="AB313" s="2">
        <f t="shared" si="59"/>
        <v>420000</v>
      </c>
      <c r="AC313" s="2">
        <f t="shared" si="60"/>
        <v>43062733.983275101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ht="15" x14ac:dyDescent="0.25">
      <c r="A314" s="1">
        <v>44490</v>
      </c>
      <c r="B314" s="2">
        <f t="shared" si="45"/>
        <v>237</v>
      </c>
      <c r="C314" s="7"/>
      <c r="D314" s="2" t="e">
        <f t="shared" si="51"/>
        <v>#N/A</v>
      </c>
      <c r="E314" s="2" t="e">
        <f t="shared" si="63"/>
        <v>#N/A</v>
      </c>
      <c r="F314" s="2">
        <v>788274.3805873543</v>
      </c>
      <c r="G314" s="2">
        <f t="shared" si="67"/>
        <v>476582.14285714284</v>
      </c>
      <c r="H314" s="2">
        <f t="shared" si="61"/>
        <v>131230430.41184734</v>
      </c>
      <c r="I314" s="7"/>
      <c r="J314" s="2" t="e">
        <f t="shared" si="52"/>
        <v>#N/A</v>
      </c>
      <c r="K314" s="2" t="e">
        <f t="shared" si="64"/>
        <v>#N/A</v>
      </c>
      <c r="L314" s="2">
        <f t="array" ref="L314">IF(COUNT($C315)=0,IF(COUNT($C314)=1,I314,SUM(L313+LOOKUP(2,1/(ISNUMBER($K$1:$K$194)),$K$1:$K$194))),I314)</f>
        <v>6318842.1428571623</v>
      </c>
      <c r="M314" s="8" t="e">
        <f t="shared" si="28"/>
        <v>#N/A</v>
      </c>
      <c r="N314" s="2" t="e">
        <f t="shared" si="53"/>
        <v>#N/A</v>
      </c>
      <c r="O314" s="2" t="e">
        <f t="shared" si="65"/>
        <v>#N/A</v>
      </c>
      <c r="P314" s="2">
        <v>874902.53078646958</v>
      </c>
      <c r="Q314" s="2">
        <f t="shared" si="66"/>
        <v>500000</v>
      </c>
      <c r="R314" s="2">
        <f t="shared" si="62"/>
        <v>137363562.68469414</v>
      </c>
      <c r="S314" s="2">
        <f t="shared" si="54"/>
        <v>476582.14285714924</v>
      </c>
      <c r="T314" s="2">
        <f t="shared" si="55"/>
        <v>23417.857142857276</v>
      </c>
      <c r="U314" s="2">
        <f t="shared" si="56"/>
        <v>500000</v>
      </c>
      <c r="V314" s="2">
        <f t="shared" si="33"/>
        <v>91197530.411846802</v>
      </c>
      <c r="W314" s="2">
        <f t="shared" si="57"/>
        <v>476582.14285714924</v>
      </c>
      <c r="X314" s="2">
        <f t="shared" si="47"/>
        <v>23417.857142850757</v>
      </c>
      <c r="Y314" s="2">
        <f t="shared" si="58"/>
        <v>46166032.272847384</v>
      </c>
      <c r="Z314" s="2" t="str">
        <f t="shared" si="48"/>
        <v>MEEP</v>
      </c>
      <c r="AA314" s="2">
        <f>IF(Z314="HERE",Y314,AA313+Graph!$G$1*1000)</f>
        <v>85824246.558561951</v>
      </c>
      <c r="AB314" s="2">
        <f t="shared" si="59"/>
        <v>420000</v>
      </c>
      <c r="AC314" s="2">
        <f t="shared" si="60"/>
        <v>43062733.983275101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ht="15" x14ac:dyDescent="0.25">
      <c r="A315" s="1">
        <v>44491</v>
      </c>
      <c r="B315" s="2">
        <f t="shared" si="45"/>
        <v>238</v>
      </c>
      <c r="C315" s="7"/>
      <c r="D315" s="2" t="e">
        <f t="shared" si="51"/>
        <v>#N/A</v>
      </c>
      <c r="E315" s="2" t="e">
        <f t="shared" si="63"/>
        <v>#N/A</v>
      </c>
      <c r="F315" s="2">
        <v>789875.60248880088</v>
      </c>
      <c r="G315" s="2">
        <f t="shared" si="67"/>
        <v>476582.14285714284</v>
      </c>
      <c r="H315" s="2">
        <f t="shared" si="61"/>
        <v>131707012.55470449</v>
      </c>
      <c r="I315" s="7"/>
      <c r="J315" s="2" t="e">
        <f t="shared" si="52"/>
        <v>#N/A</v>
      </c>
      <c r="K315" s="2" t="e">
        <f t="shared" si="64"/>
        <v>#N/A</v>
      </c>
      <c r="L315" s="2">
        <f t="array" ref="L315">IF(COUNT($C316)=0,IF(COUNT($C315)=1,I315,SUM(L314+LOOKUP(2,1/(ISNUMBER($K$1:$K$194)),$K$1:$K$194))),I315)</f>
        <v>6342260.0000000196</v>
      </c>
      <c r="M315" s="8" t="e">
        <f t="shared" si="28"/>
        <v>#N/A</v>
      </c>
      <c r="N315" s="2" t="e">
        <f t="shared" si="53"/>
        <v>#N/A</v>
      </c>
      <c r="O315" s="2" t="e">
        <f t="shared" si="65"/>
        <v>#N/A</v>
      </c>
      <c r="P315" s="2">
        <v>876817.42453958094</v>
      </c>
      <c r="Q315" s="2">
        <f t="shared" si="66"/>
        <v>500000</v>
      </c>
      <c r="R315" s="2">
        <f t="shared" si="62"/>
        <v>137863562.68469414</v>
      </c>
      <c r="S315" s="2">
        <f t="shared" si="54"/>
        <v>476582.14285714924</v>
      </c>
      <c r="T315" s="2">
        <f t="shared" si="55"/>
        <v>23417.857142857276</v>
      </c>
      <c r="U315" s="2">
        <f t="shared" si="56"/>
        <v>500000</v>
      </c>
      <c r="V315" s="2">
        <f t="shared" si="33"/>
        <v>91674112.554703951</v>
      </c>
      <c r="W315" s="2">
        <f t="shared" si="57"/>
        <v>476582.14285714924</v>
      </c>
      <c r="X315" s="2">
        <f t="shared" si="47"/>
        <v>23417.857142850757</v>
      </c>
      <c r="Y315" s="2">
        <f t="shared" si="58"/>
        <v>46189450.129990235</v>
      </c>
      <c r="Z315" s="2" t="str">
        <f t="shared" si="48"/>
        <v>MEEP</v>
      </c>
      <c r="AA315" s="2">
        <f>IF(Z315="HERE",Y315,AA314+Graph!$G$1*1000)</f>
        <v>86244246.558561951</v>
      </c>
      <c r="AB315" s="2">
        <f t="shared" si="59"/>
        <v>420000</v>
      </c>
      <c r="AC315" s="2">
        <f t="shared" si="60"/>
        <v>43062733.983275101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ht="15" x14ac:dyDescent="0.25">
      <c r="A316" s="1">
        <v>44492</v>
      </c>
      <c r="B316" s="2">
        <f t="shared" si="45"/>
        <v>239</v>
      </c>
      <c r="C316" s="7"/>
      <c r="D316" s="2" t="e">
        <f t="shared" si="51"/>
        <v>#N/A</v>
      </c>
      <c r="E316" s="2" t="e">
        <f t="shared" si="63"/>
        <v>#N/A</v>
      </c>
      <c r="F316" s="2">
        <v>791476.82439024746</v>
      </c>
      <c r="G316" s="2">
        <f t="shared" si="67"/>
        <v>476582.14285714284</v>
      </c>
      <c r="H316" s="2">
        <f t="shared" si="61"/>
        <v>132183594.69756164</v>
      </c>
      <c r="I316" s="7"/>
      <c r="J316" s="2" t="e">
        <f t="shared" si="52"/>
        <v>#N/A</v>
      </c>
      <c r="K316" s="2" t="e">
        <f t="shared" si="64"/>
        <v>#N/A</v>
      </c>
      <c r="L316" s="2">
        <f t="array" ref="L316">IF(COUNT($C317)=0,IF(COUNT($C316)=1,I316,SUM(L315+LOOKUP(2,1/(ISNUMBER($K$1:$K$194)),$K$1:$K$194))),I316)</f>
        <v>6365677.8571428768</v>
      </c>
      <c r="M316" s="8" t="e">
        <f t="shared" si="28"/>
        <v>#N/A</v>
      </c>
      <c r="N316" s="2" t="e">
        <f t="shared" si="53"/>
        <v>#N/A</v>
      </c>
      <c r="O316" s="2" t="e">
        <f t="shared" si="65"/>
        <v>#N/A</v>
      </c>
      <c r="P316" s="2">
        <v>878732.3182926923</v>
      </c>
      <c r="Q316" s="2">
        <f t="shared" si="66"/>
        <v>500000</v>
      </c>
      <c r="R316" s="2">
        <f t="shared" si="62"/>
        <v>138363562.68469414</v>
      </c>
      <c r="S316" s="2">
        <f t="shared" si="54"/>
        <v>476582.14285714924</v>
      </c>
      <c r="T316" s="2">
        <f t="shared" si="55"/>
        <v>23417.857142857276</v>
      </c>
      <c r="U316" s="2">
        <f t="shared" si="56"/>
        <v>500000</v>
      </c>
      <c r="V316" s="2">
        <f t="shared" si="33"/>
        <v>92150694.6975611</v>
      </c>
      <c r="W316" s="2">
        <f t="shared" si="57"/>
        <v>476582.14285714924</v>
      </c>
      <c r="X316" s="2">
        <f t="shared" si="47"/>
        <v>23417.857142850757</v>
      </c>
      <c r="Y316" s="2">
        <f t="shared" si="58"/>
        <v>46212867.987133086</v>
      </c>
      <c r="Z316" s="2" t="str">
        <f t="shared" si="48"/>
        <v>MEEP</v>
      </c>
      <c r="AA316" s="2">
        <f>IF(Z316="HERE",Y316,AA315+Graph!$G$1*1000)</f>
        <v>86664246.558561951</v>
      </c>
      <c r="AB316" s="2">
        <f t="shared" si="59"/>
        <v>420000</v>
      </c>
      <c r="AC316" s="2">
        <f t="shared" si="60"/>
        <v>43062733.983275101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ht="15" x14ac:dyDescent="0.25">
      <c r="A317" s="1">
        <v>44493</v>
      </c>
      <c r="B317" s="2">
        <f t="shared" si="45"/>
        <v>240</v>
      </c>
      <c r="C317" s="7"/>
      <c r="D317" s="2" t="e">
        <f t="shared" si="51"/>
        <v>#N/A</v>
      </c>
      <c r="E317" s="2" t="e">
        <f t="shared" si="63"/>
        <v>#N/A</v>
      </c>
      <c r="F317" s="2">
        <v>793078.04629167914</v>
      </c>
      <c r="G317" s="2">
        <f t="shared" si="67"/>
        <v>476582.14285714284</v>
      </c>
      <c r="H317" s="2">
        <f t="shared" si="61"/>
        <v>132660176.84041879</v>
      </c>
      <c r="I317" s="7"/>
      <c r="J317" s="2" t="e">
        <f t="shared" si="52"/>
        <v>#N/A</v>
      </c>
      <c r="K317" s="2" t="e">
        <f t="shared" si="64"/>
        <v>#N/A</v>
      </c>
      <c r="L317" s="2">
        <f t="array" ref="L317">IF(COUNT($C318)=0,IF(COUNT($C317)=1,I317,SUM(L316+LOOKUP(2,1/(ISNUMBER($K$1:$K$194)),$K$1:$K$194))),I317)</f>
        <v>6389095.7142857341</v>
      </c>
      <c r="M317" s="8" t="e">
        <f t="shared" si="28"/>
        <v>#N/A</v>
      </c>
      <c r="N317" s="2" t="e">
        <f t="shared" si="53"/>
        <v>#N/A</v>
      </c>
      <c r="O317" s="2" t="e">
        <f t="shared" si="65"/>
        <v>#N/A</v>
      </c>
      <c r="P317" s="2">
        <v>880647.21204580367</v>
      </c>
      <c r="Q317" s="2">
        <f t="shared" si="66"/>
        <v>500000</v>
      </c>
      <c r="R317" s="2">
        <f t="shared" si="62"/>
        <v>138863562.68469414</v>
      </c>
      <c r="S317" s="2">
        <f t="shared" si="54"/>
        <v>476582.14285714924</v>
      </c>
      <c r="T317" s="2">
        <f t="shared" si="55"/>
        <v>23417.857142857276</v>
      </c>
      <c r="U317" s="2">
        <f t="shared" si="56"/>
        <v>500000</v>
      </c>
      <c r="V317" s="2">
        <f t="shared" si="33"/>
        <v>92627276.840418249</v>
      </c>
      <c r="W317" s="2">
        <f t="shared" si="57"/>
        <v>476582.14285714924</v>
      </c>
      <c r="X317" s="2">
        <f t="shared" si="47"/>
        <v>23417.857142850757</v>
      </c>
      <c r="Y317" s="2">
        <f t="shared" si="58"/>
        <v>46236285.844275936</v>
      </c>
      <c r="Z317" s="2" t="str">
        <f t="shared" si="48"/>
        <v>MEEP</v>
      </c>
      <c r="AA317" s="2">
        <f>IF(Z317="HERE",Y317,AA316+Graph!$G$1*1000)</f>
        <v>87084246.558561951</v>
      </c>
      <c r="AB317" s="2">
        <f t="shared" si="59"/>
        <v>420000</v>
      </c>
      <c r="AC317" s="2">
        <f t="shared" si="60"/>
        <v>43062733.983275101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ht="15" x14ac:dyDescent="0.25">
      <c r="A318" s="1">
        <v>44494</v>
      </c>
      <c r="B318" s="2">
        <f t="shared" si="45"/>
        <v>241</v>
      </c>
      <c r="C318" s="7"/>
      <c r="D318" s="2" t="e">
        <f t="shared" si="51"/>
        <v>#N/A</v>
      </c>
      <c r="E318" s="2" t="e">
        <f t="shared" si="63"/>
        <v>#N/A</v>
      </c>
      <c r="F318" s="2">
        <v>794679.26819312572</v>
      </c>
      <c r="G318" s="2">
        <f t="shared" si="67"/>
        <v>476582.14285714284</v>
      </c>
      <c r="H318" s="2">
        <f t="shared" si="61"/>
        <v>133136758.98327594</v>
      </c>
      <c r="I318" s="7"/>
      <c r="J318" s="2" t="e">
        <f t="shared" si="52"/>
        <v>#N/A</v>
      </c>
      <c r="K318" s="2" t="e">
        <f t="shared" si="64"/>
        <v>#N/A</v>
      </c>
      <c r="L318" s="2">
        <f t="array" ref="L318">IF(COUNT($C319)=0,IF(COUNT($C318)=1,I318,SUM(L317+LOOKUP(2,1/(ISNUMBER($K$1:$K$194)),$K$1:$K$194))),I318)</f>
        <v>6412513.5714285914</v>
      </c>
      <c r="M318" s="8" t="e">
        <f t="shared" si="28"/>
        <v>#N/A</v>
      </c>
      <c r="N318" s="2" t="e">
        <f t="shared" si="53"/>
        <v>#N/A</v>
      </c>
      <c r="O318" s="2" t="e">
        <f t="shared" si="65"/>
        <v>#N/A</v>
      </c>
      <c r="P318" s="2">
        <v>882562.10579891503</v>
      </c>
      <c r="Q318" s="2">
        <f t="shared" si="66"/>
        <v>500000</v>
      </c>
      <c r="R318" s="2">
        <f t="shared" si="62"/>
        <v>139363562.68469414</v>
      </c>
      <c r="S318" s="2">
        <f t="shared" si="54"/>
        <v>476582.14285714924</v>
      </c>
      <c r="T318" s="2">
        <f t="shared" si="55"/>
        <v>23417.857142857276</v>
      </c>
      <c r="U318" s="2">
        <f t="shared" si="56"/>
        <v>500000</v>
      </c>
      <c r="V318" s="2">
        <f t="shared" si="33"/>
        <v>93103858.983275399</v>
      </c>
      <c r="W318" s="2">
        <f t="shared" si="57"/>
        <v>476582.14285714924</v>
      </c>
      <c r="X318" s="2">
        <f t="shared" si="47"/>
        <v>23417.857142850757</v>
      </c>
      <c r="Y318" s="2">
        <f t="shared" si="58"/>
        <v>46259703.701418787</v>
      </c>
      <c r="Z318" s="2" t="str">
        <f t="shared" si="48"/>
        <v>MEEP</v>
      </c>
      <c r="AA318" s="2">
        <f>IF(Z318="HERE",Y318,AA317+Graph!$G$1*1000)</f>
        <v>87504246.558561951</v>
      </c>
      <c r="AB318" s="2">
        <f t="shared" si="59"/>
        <v>420000</v>
      </c>
      <c r="AC318" s="2">
        <f t="shared" si="60"/>
        <v>43062733.983275101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ht="15" x14ac:dyDescent="0.25">
      <c r="A319" s="1">
        <v>44495</v>
      </c>
      <c r="B319" s="2">
        <f t="shared" si="45"/>
        <v>242</v>
      </c>
      <c r="C319" s="7"/>
      <c r="D319" s="2" t="e">
        <f t="shared" si="51"/>
        <v>#N/A</v>
      </c>
      <c r="E319" s="2" t="e">
        <f t="shared" si="63"/>
        <v>#N/A</v>
      </c>
      <c r="F319" s="2">
        <v>796280.49009457231</v>
      </c>
      <c r="G319" s="2">
        <f t="shared" si="67"/>
        <v>476582.14285714284</v>
      </c>
      <c r="H319" s="2">
        <f t="shared" si="61"/>
        <v>133613341.12613308</v>
      </c>
      <c r="I319" s="7"/>
      <c r="J319" s="2" t="e">
        <f t="shared" si="52"/>
        <v>#N/A</v>
      </c>
      <c r="K319" s="2" t="e">
        <f t="shared" si="64"/>
        <v>#N/A</v>
      </c>
      <c r="L319" s="2">
        <f t="array" ref="L319">IF(COUNT($C320)=0,IF(COUNT($C319)=1,I319,SUM(L318+LOOKUP(2,1/(ISNUMBER($K$1:$K$194)),$K$1:$K$194))),I319)</f>
        <v>6435931.4285714487</v>
      </c>
      <c r="M319" s="8" t="e">
        <f t="shared" ref="M319:M385" si="69">IF(COUNT(I319)=1, SUM(C319+I319),#N/A)</f>
        <v>#N/A</v>
      </c>
      <c r="N319" s="2" t="e">
        <f t="shared" si="53"/>
        <v>#N/A</v>
      </c>
      <c r="O319" s="2" t="e">
        <f t="shared" si="65"/>
        <v>#N/A</v>
      </c>
      <c r="P319" s="2">
        <v>884476.99955202639</v>
      </c>
      <c r="Q319" s="2">
        <f t="shared" si="66"/>
        <v>500000</v>
      </c>
      <c r="R319" s="2">
        <f t="shared" si="62"/>
        <v>139863562.68469414</v>
      </c>
      <c r="S319" s="2">
        <f t="shared" si="54"/>
        <v>476582.14285714924</v>
      </c>
      <c r="T319" s="2">
        <f t="shared" si="55"/>
        <v>23417.857142857276</v>
      </c>
      <c r="U319" s="2">
        <f t="shared" si="56"/>
        <v>500000</v>
      </c>
      <c r="V319" s="2">
        <f t="shared" si="33"/>
        <v>93580441.126132548</v>
      </c>
      <c r="W319" s="2">
        <f t="shared" si="57"/>
        <v>476582.14285714924</v>
      </c>
      <c r="X319" s="2">
        <f t="shared" si="47"/>
        <v>23417.857142850757</v>
      </c>
      <c r="Y319" s="2">
        <f t="shared" si="58"/>
        <v>46283121.558561638</v>
      </c>
      <c r="Z319" s="2" t="str">
        <f t="shared" si="48"/>
        <v>MEEP</v>
      </c>
      <c r="AA319" s="2">
        <f>IF(Z319="HERE",Y319,AA318+Graph!$G$1*1000)</f>
        <v>87924246.558561951</v>
      </c>
      <c r="AB319" s="2">
        <f t="shared" si="59"/>
        <v>420000</v>
      </c>
      <c r="AC319" s="2">
        <f t="shared" si="60"/>
        <v>43062733.983275101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ht="15" x14ac:dyDescent="0.25">
      <c r="A320" s="1">
        <v>44496</v>
      </c>
      <c r="B320" s="2">
        <f t="shared" si="45"/>
        <v>243</v>
      </c>
      <c r="C320" s="7"/>
      <c r="D320" s="2" t="e">
        <f t="shared" si="51"/>
        <v>#N/A</v>
      </c>
      <c r="E320" s="2" t="e">
        <f t="shared" si="63"/>
        <v>#N/A</v>
      </c>
      <c r="F320" s="2">
        <v>797881.71199601889</v>
      </c>
      <c r="G320" s="2">
        <f t="shared" si="67"/>
        <v>476582.14285714284</v>
      </c>
      <c r="H320" s="2">
        <f t="shared" si="61"/>
        <v>134089923.26899023</v>
      </c>
      <c r="I320" s="7"/>
      <c r="J320" s="2" t="e">
        <f t="shared" si="52"/>
        <v>#N/A</v>
      </c>
      <c r="K320" s="2" t="e">
        <f t="shared" si="64"/>
        <v>#N/A</v>
      </c>
      <c r="L320" s="2">
        <f t="array" ref="L320">IF(COUNT($C321)=0,IF(COUNT($C320)=1,I320,SUM(L319+LOOKUP(2,1/(ISNUMBER($K$1:$K$194)),$K$1:$K$194))),I320)</f>
        <v>6459349.2857143059</v>
      </c>
      <c r="M320" s="8" t="e">
        <f t="shared" si="69"/>
        <v>#N/A</v>
      </c>
      <c r="N320" s="2" t="e">
        <f t="shared" si="53"/>
        <v>#N/A</v>
      </c>
      <c r="O320" s="2" t="e">
        <f t="shared" si="65"/>
        <v>#N/A</v>
      </c>
      <c r="P320" s="2">
        <v>886391.89330513775</v>
      </c>
      <c r="Q320" s="2">
        <f t="shared" si="66"/>
        <v>500000</v>
      </c>
      <c r="R320" s="2">
        <f t="shared" si="62"/>
        <v>140363562.68469414</v>
      </c>
      <c r="S320" s="2">
        <f t="shared" si="54"/>
        <v>476582.14285714924</v>
      </c>
      <c r="T320" s="2">
        <f t="shared" si="55"/>
        <v>23417.857142857276</v>
      </c>
      <c r="U320" s="2">
        <f t="shared" si="56"/>
        <v>500000</v>
      </c>
      <c r="V320" s="2">
        <f t="shared" si="33"/>
        <v>94057023.268989697</v>
      </c>
      <c r="W320" s="2">
        <f t="shared" si="57"/>
        <v>476582.14285714924</v>
      </c>
      <c r="X320" s="2">
        <f t="shared" si="47"/>
        <v>23417.857142850757</v>
      </c>
      <c r="Y320" s="2">
        <f t="shared" si="58"/>
        <v>46306539.415704489</v>
      </c>
      <c r="Z320" s="2" t="str">
        <f t="shared" si="48"/>
        <v>MEEP</v>
      </c>
      <c r="AA320" s="2">
        <f>IF(Z320="HERE",Y320,AA319+Graph!$G$1*1000)</f>
        <v>88344246.558561951</v>
      </c>
      <c r="AB320" s="2">
        <f t="shared" si="59"/>
        <v>420000</v>
      </c>
      <c r="AC320" s="2">
        <f t="shared" si="60"/>
        <v>43062733.983275101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ht="15" x14ac:dyDescent="0.25">
      <c r="A321" s="1">
        <v>44497</v>
      </c>
      <c r="B321" s="2">
        <f t="shared" si="45"/>
        <v>244</v>
      </c>
      <c r="C321" s="7"/>
      <c r="D321" s="2" t="e">
        <f t="shared" si="51"/>
        <v>#N/A</v>
      </c>
      <c r="E321" s="2" t="e">
        <f t="shared" si="63"/>
        <v>#N/A</v>
      </c>
      <c r="F321" s="2">
        <v>799482.93389745057</v>
      </c>
      <c r="G321" s="2">
        <f t="shared" si="67"/>
        <v>476582.14285714284</v>
      </c>
      <c r="H321" s="2">
        <f t="shared" si="61"/>
        <v>134566505.41184738</v>
      </c>
      <c r="I321" s="7"/>
      <c r="J321" s="2" t="e">
        <f t="shared" si="52"/>
        <v>#N/A</v>
      </c>
      <c r="K321" s="2" t="e">
        <f t="shared" si="64"/>
        <v>#N/A</v>
      </c>
      <c r="L321" s="2">
        <f t="array" ref="L321">IF(COUNT($C322)=0,IF(COUNT($C321)=1,I321,SUM(L320+LOOKUP(2,1/(ISNUMBER($K$1:$K$194)),$K$1:$K$194))),I321)</f>
        <v>6482767.1428571632</v>
      </c>
      <c r="M321" s="8" t="e">
        <f t="shared" si="69"/>
        <v>#N/A</v>
      </c>
      <c r="N321" s="2" t="e">
        <f t="shared" si="53"/>
        <v>#N/A</v>
      </c>
      <c r="O321" s="2" t="e">
        <f t="shared" si="65"/>
        <v>#N/A</v>
      </c>
      <c r="P321" s="2">
        <v>888306.78705824912</v>
      </c>
      <c r="Q321" s="2">
        <f t="shared" si="66"/>
        <v>500000</v>
      </c>
      <c r="R321" s="2">
        <f t="shared" si="62"/>
        <v>140863562.68469414</v>
      </c>
      <c r="S321" s="2">
        <f t="shared" si="54"/>
        <v>476582.14285714924</v>
      </c>
      <c r="T321" s="2">
        <f t="shared" si="55"/>
        <v>23417.857142857276</v>
      </c>
      <c r="U321" s="2">
        <f t="shared" si="56"/>
        <v>500000</v>
      </c>
      <c r="V321" s="2">
        <f t="shared" si="33"/>
        <v>94533605.411846846</v>
      </c>
      <c r="W321" s="2">
        <f t="shared" si="57"/>
        <v>476582.14285714924</v>
      </c>
      <c r="X321" s="2">
        <f t="shared" si="47"/>
        <v>23417.857142850757</v>
      </c>
      <c r="Y321" s="2">
        <f t="shared" si="58"/>
        <v>46329957.27284734</v>
      </c>
      <c r="Z321" s="2" t="str">
        <f t="shared" si="48"/>
        <v>MEEP</v>
      </c>
      <c r="AA321" s="2">
        <f>IF(Z321="HERE",Y321,AA320+Graph!$G$1*1000)</f>
        <v>88764246.558561951</v>
      </c>
      <c r="AB321" s="2">
        <f t="shared" si="59"/>
        <v>420000</v>
      </c>
      <c r="AC321" s="2">
        <f t="shared" si="60"/>
        <v>43062733.983275101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ht="15" x14ac:dyDescent="0.25">
      <c r="A322" s="1">
        <v>44498</v>
      </c>
      <c r="B322" s="2">
        <f t="shared" si="45"/>
        <v>245</v>
      </c>
      <c r="C322" s="7"/>
      <c r="D322" s="2" t="e">
        <f t="shared" si="51"/>
        <v>#N/A</v>
      </c>
      <c r="E322" s="2" t="e">
        <f t="shared" si="63"/>
        <v>#N/A</v>
      </c>
      <c r="F322" s="2">
        <v>801084.15579889715</v>
      </c>
      <c r="G322" s="2">
        <f t="shared" si="67"/>
        <v>476582.14285714284</v>
      </c>
      <c r="H322" s="2">
        <f t="shared" si="61"/>
        <v>135043087.55470452</v>
      </c>
      <c r="I322" s="7"/>
      <c r="J322" s="2" t="e">
        <f t="shared" si="52"/>
        <v>#N/A</v>
      </c>
      <c r="K322" s="2" t="e">
        <f t="shared" si="64"/>
        <v>#N/A</v>
      </c>
      <c r="L322" s="2">
        <f t="array" ref="L322">IF(COUNT($C323)=0,IF(COUNT($C322)=1,I322,SUM(L321+LOOKUP(2,1/(ISNUMBER($K$1:$K$194)),$K$1:$K$194))),I322)</f>
        <v>6506185.0000000205</v>
      </c>
      <c r="M322" s="8" t="e">
        <f t="shared" si="69"/>
        <v>#N/A</v>
      </c>
      <c r="N322" s="2" t="e">
        <f t="shared" si="53"/>
        <v>#N/A</v>
      </c>
      <c r="O322" s="2" t="e">
        <f t="shared" si="65"/>
        <v>#N/A</v>
      </c>
      <c r="P322" s="2">
        <v>890221.68081136048</v>
      </c>
      <c r="Q322" s="2">
        <f t="shared" si="66"/>
        <v>500000</v>
      </c>
      <c r="R322" s="2">
        <f t="shared" si="62"/>
        <v>141363562.68469414</v>
      </c>
      <c r="S322" s="2">
        <f t="shared" si="54"/>
        <v>476582.14285713434</v>
      </c>
      <c r="T322" s="2">
        <f t="shared" si="55"/>
        <v>23417.857142857276</v>
      </c>
      <c r="U322" s="2">
        <f t="shared" si="56"/>
        <v>500000</v>
      </c>
      <c r="V322" s="2">
        <f t="shared" si="33"/>
        <v>95010187.554703996</v>
      </c>
      <c r="W322" s="2">
        <f t="shared" si="57"/>
        <v>476582.14285714924</v>
      </c>
      <c r="X322" s="2">
        <f t="shared" si="47"/>
        <v>23417.857142850757</v>
      </c>
      <c r="Y322" s="2">
        <f t="shared" si="58"/>
        <v>46353375.12999019</v>
      </c>
      <c r="Z322" s="2" t="str">
        <f t="shared" si="48"/>
        <v>MEEP</v>
      </c>
      <c r="AA322" s="2">
        <f>IF(Z322="HERE",Y322,AA321+Graph!$G$1*1000)</f>
        <v>89184246.558561951</v>
      </c>
      <c r="AB322" s="2">
        <f t="shared" si="59"/>
        <v>420000</v>
      </c>
      <c r="AC322" s="2">
        <f t="shared" si="60"/>
        <v>43062733.983275101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ht="15" x14ac:dyDescent="0.25">
      <c r="A323" s="1">
        <v>44499</v>
      </c>
      <c r="B323" s="2">
        <f t="shared" si="45"/>
        <v>246</v>
      </c>
      <c r="C323" s="7"/>
      <c r="D323" s="2" t="e">
        <f t="shared" si="51"/>
        <v>#N/A</v>
      </c>
      <c r="E323" s="2" t="e">
        <f t="shared" si="63"/>
        <v>#N/A</v>
      </c>
      <c r="F323" s="2">
        <v>802685.37770034373</v>
      </c>
      <c r="G323" s="2">
        <f t="shared" si="67"/>
        <v>476582.14285714284</v>
      </c>
      <c r="H323" s="2">
        <f t="shared" si="61"/>
        <v>135519669.69756165</v>
      </c>
      <c r="I323" s="7"/>
      <c r="J323" s="2" t="e">
        <f t="shared" si="52"/>
        <v>#N/A</v>
      </c>
      <c r="K323" s="2" t="e">
        <f t="shared" si="64"/>
        <v>#N/A</v>
      </c>
      <c r="L323" s="2">
        <f t="array" ref="L323">IF(COUNT($C324)=0,IF(COUNT($C323)=1,I323,SUM(L322+LOOKUP(2,1/(ISNUMBER($K$1:$K$194)),$K$1:$K$194))),I323)</f>
        <v>6529602.8571428778</v>
      </c>
      <c r="M323" s="8" t="e">
        <f t="shared" si="69"/>
        <v>#N/A</v>
      </c>
      <c r="N323" s="2" t="e">
        <f t="shared" si="53"/>
        <v>#N/A</v>
      </c>
      <c r="O323" s="2" t="e">
        <f t="shared" si="65"/>
        <v>#N/A</v>
      </c>
      <c r="P323" s="2">
        <v>892136.57456447184</v>
      </c>
      <c r="Q323" s="2">
        <f t="shared" si="66"/>
        <v>500000</v>
      </c>
      <c r="R323" s="2">
        <f t="shared" si="62"/>
        <v>141863562.68469414</v>
      </c>
      <c r="S323" s="2">
        <f t="shared" si="54"/>
        <v>476582.14285713434</v>
      </c>
      <c r="T323" s="2">
        <f t="shared" si="55"/>
        <v>23417.857142857276</v>
      </c>
      <c r="U323" s="2">
        <f t="shared" si="56"/>
        <v>500000</v>
      </c>
      <c r="V323" s="2">
        <f t="shared" si="33"/>
        <v>95486769.697561145</v>
      </c>
      <c r="W323" s="2">
        <f t="shared" si="57"/>
        <v>476582.14285714924</v>
      </c>
      <c r="X323" s="2">
        <f t="shared" si="47"/>
        <v>23417.857142850757</v>
      </c>
      <c r="Y323" s="2">
        <f t="shared" si="58"/>
        <v>46376792.987133041</v>
      </c>
      <c r="Z323" s="2" t="str">
        <f t="shared" si="48"/>
        <v>MEEP</v>
      </c>
      <c r="AA323" s="2">
        <f>IF(Z323="HERE",Y323,AA322+Graph!$G$1*1000)</f>
        <v>89604246.558561951</v>
      </c>
      <c r="AB323" s="2">
        <f t="shared" si="59"/>
        <v>420000</v>
      </c>
      <c r="AC323" s="2">
        <f t="shared" si="60"/>
        <v>43062733.983275101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ht="15" x14ac:dyDescent="0.25">
      <c r="A324" s="1">
        <v>44500</v>
      </c>
      <c r="B324" s="2">
        <f t="shared" si="45"/>
        <v>247</v>
      </c>
      <c r="C324" s="7"/>
      <c r="D324" s="2" t="e">
        <f t="shared" si="51"/>
        <v>#N/A</v>
      </c>
      <c r="E324" s="2" t="e">
        <f t="shared" si="63"/>
        <v>#N/A</v>
      </c>
      <c r="F324" s="2">
        <v>804286.59960179031</v>
      </c>
      <c r="G324" s="2">
        <f t="shared" si="67"/>
        <v>476582.14285714284</v>
      </c>
      <c r="H324" s="2">
        <f t="shared" si="61"/>
        <v>135996251.84041879</v>
      </c>
      <c r="I324" s="7"/>
      <c r="J324" s="2" t="e">
        <f t="shared" si="52"/>
        <v>#N/A</v>
      </c>
      <c r="K324" s="2" t="e">
        <f t="shared" si="64"/>
        <v>#N/A</v>
      </c>
      <c r="L324" s="2">
        <f t="array" ref="L324">IF(COUNT($C325)=0,IF(COUNT($C324)=1,I324,SUM(L323+LOOKUP(2,1/(ISNUMBER($K$1:$K$194)),$K$1:$K$194))),I324)</f>
        <v>6553020.714285735</v>
      </c>
      <c r="M324" s="8" t="e">
        <f t="shared" si="69"/>
        <v>#N/A</v>
      </c>
      <c r="N324" s="2" t="e">
        <f t="shared" si="53"/>
        <v>#N/A</v>
      </c>
      <c r="O324" s="2" t="e">
        <f t="shared" si="65"/>
        <v>#N/A</v>
      </c>
      <c r="P324" s="2">
        <v>894051.4683175832</v>
      </c>
      <c r="Q324" s="2">
        <f t="shared" si="66"/>
        <v>500000</v>
      </c>
      <c r="R324" s="2">
        <f t="shared" si="62"/>
        <v>142363562.68469414</v>
      </c>
      <c r="S324" s="2">
        <f t="shared" si="54"/>
        <v>476582.14285713434</v>
      </c>
      <c r="T324" s="2">
        <f t="shared" si="55"/>
        <v>23417.857142857276</v>
      </c>
      <c r="U324" s="2">
        <f t="shared" si="56"/>
        <v>500000</v>
      </c>
      <c r="V324" s="2">
        <f t="shared" si="33"/>
        <v>95963351.840418294</v>
      </c>
      <c r="W324" s="2">
        <f t="shared" si="57"/>
        <v>476582.14285714924</v>
      </c>
      <c r="X324" s="2">
        <f t="shared" si="47"/>
        <v>23417.857142850757</v>
      </c>
      <c r="Y324" s="2">
        <f t="shared" si="58"/>
        <v>46400210.844275892</v>
      </c>
      <c r="Z324" s="2" t="str">
        <f t="shared" si="48"/>
        <v>MEEP</v>
      </c>
      <c r="AA324" s="2">
        <f>IF(Z324="HERE",Y324,AA323+Graph!$G$1*1000)</f>
        <v>90024246.558561951</v>
      </c>
      <c r="AB324" s="2">
        <f t="shared" si="59"/>
        <v>420000</v>
      </c>
      <c r="AC324" s="2">
        <f t="shared" si="60"/>
        <v>43062733.983275101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ht="15" x14ac:dyDescent="0.25">
      <c r="A325" s="1">
        <v>44501</v>
      </c>
      <c r="B325" s="2">
        <f t="shared" si="45"/>
        <v>248</v>
      </c>
      <c r="C325" s="7"/>
      <c r="D325" s="2" t="e">
        <f t="shared" si="51"/>
        <v>#N/A</v>
      </c>
      <c r="E325" s="2" t="e">
        <f t="shared" si="63"/>
        <v>#N/A</v>
      </c>
      <c r="F325" s="2">
        <v>805887.82150323689</v>
      </c>
      <c r="G325" s="2">
        <f t="shared" si="67"/>
        <v>476582.14285714284</v>
      </c>
      <c r="H325" s="2">
        <f t="shared" si="61"/>
        <v>136472833.98327592</v>
      </c>
      <c r="I325" s="7"/>
      <c r="J325" s="2" t="e">
        <f t="shared" si="52"/>
        <v>#N/A</v>
      </c>
      <c r="K325" s="2" t="e">
        <f t="shared" si="64"/>
        <v>#N/A</v>
      </c>
      <c r="L325" s="2">
        <f t="array" ref="L325">IF(COUNT($C326)=0,IF(COUNT($C325)=1,I325,SUM(L324+LOOKUP(2,1/(ISNUMBER($K$1:$K$194)),$K$1:$K$194))),I325)</f>
        <v>6576438.5714285923</v>
      </c>
      <c r="M325" s="8" t="e">
        <f t="shared" si="69"/>
        <v>#N/A</v>
      </c>
      <c r="N325" s="2" t="e">
        <f t="shared" si="53"/>
        <v>#N/A</v>
      </c>
      <c r="O325" s="2" t="e">
        <f t="shared" si="65"/>
        <v>#N/A</v>
      </c>
      <c r="P325" s="2">
        <v>895966.36207069457</v>
      </c>
      <c r="Q325" s="2">
        <f t="shared" si="66"/>
        <v>500000</v>
      </c>
      <c r="R325" s="2">
        <f t="shared" si="62"/>
        <v>142863562.68469414</v>
      </c>
      <c r="S325" s="2">
        <f t="shared" si="54"/>
        <v>476582.14285713434</v>
      </c>
      <c r="T325" s="2">
        <f t="shared" si="55"/>
        <v>23417.857142857276</v>
      </c>
      <c r="U325" s="2">
        <f t="shared" si="56"/>
        <v>500000</v>
      </c>
      <c r="V325" s="2">
        <f t="shared" si="33"/>
        <v>96439933.983275443</v>
      </c>
      <c r="W325" s="2">
        <f t="shared" si="57"/>
        <v>476582.14285714924</v>
      </c>
      <c r="X325" s="2">
        <f t="shared" si="47"/>
        <v>23417.857142850757</v>
      </c>
      <c r="Y325" s="2">
        <f t="shared" si="58"/>
        <v>46423628.701418743</v>
      </c>
      <c r="Z325" s="2" t="str">
        <f t="shared" si="48"/>
        <v>MEEP</v>
      </c>
      <c r="AA325" s="2">
        <f>IF(Z325="HERE",Y325,AA324+Graph!$G$1*1000)</f>
        <v>90444246.558561951</v>
      </c>
      <c r="AB325" s="2">
        <f t="shared" si="59"/>
        <v>420000</v>
      </c>
      <c r="AC325" s="2">
        <f t="shared" si="60"/>
        <v>43062733.983275101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ht="15" x14ac:dyDescent="0.25">
      <c r="A326" s="1">
        <v>44502</v>
      </c>
      <c r="B326" s="2">
        <f t="shared" si="45"/>
        <v>249</v>
      </c>
      <c r="C326" s="7"/>
      <c r="D326" s="2" t="e">
        <f t="shared" si="51"/>
        <v>#N/A</v>
      </c>
      <c r="E326" s="2" t="e">
        <f t="shared" si="63"/>
        <v>#N/A</v>
      </c>
      <c r="F326" s="2">
        <v>807489.04340466857</v>
      </c>
      <c r="G326" s="2">
        <f t="shared" si="67"/>
        <v>476582.14285714284</v>
      </c>
      <c r="H326" s="2">
        <f t="shared" si="61"/>
        <v>136949416.12613305</v>
      </c>
      <c r="I326" s="7"/>
      <c r="J326" s="2" t="e">
        <f t="shared" si="52"/>
        <v>#N/A</v>
      </c>
      <c r="K326" s="2" t="e">
        <f t="shared" si="64"/>
        <v>#N/A</v>
      </c>
      <c r="L326" s="2">
        <f t="array" ref="L326">IF(COUNT($C327)=0,IF(COUNT($C326)=1,I326,SUM(L325+LOOKUP(2,1/(ISNUMBER($K$1:$K$194)),$K$1:$K$194))),I326)</f>
        <v>6599856.4285714496</v>
      </c>
      <c r="M326" s="8" t="e">
        <f t="shared" si="69"/>
        <v>#N/A</v>
      </c>
      <c r="N326" s="2" t="e">
        <f t="shared" si="53"/>
        <v>#N/A</v>
      </c>
      <c r="O326" s="2" t="e">
        <f t="shared" si="65"/>
        <v>#N/A</v>
      </c>
      <c r="P326" s="2">
        <v>897881.25582380593</v>
      </c>
      <c r="Q326" s="2">
        <f t="shared" si="66"/>
        <v>500000</v>
      </c>
      <c r="R326" s="2">
        <f t="shared" si="62"/>
        <v>143363562.68469414</v>
      </c>
      <c r="S326" s="2">
        <f t="shared" si="54"/>
        <v>476582.14285713434</v>
      </c>
      <c r="T326" s="2">
        <f t="shared" si="55"/>
        <v>23417.857142857276</v>
      </c>
      <c r="U326" s="2">
        <f t="shared" si="56"/>
        <v>500000</v>
      </c>
      <c r="V326" s="2">
        <f t="shared" si="33"/>
        <v>96916516.126132593</v>
      </c>
      <c r="W326" s="2">
        <f t="shared" si="57"/>
        <v>476582.14285714924</v>
      </c>
      <c r="X326" s="2">
        <f t="shared" si="47"/>
        <v>23417.857142850757</v>
      </c>
      <c r="Y326" s="2">
        <f t="shared" si="58"/>
        <v>46447046.558561593</v>
      </c>
      <c r="Z326" s="2" t="str">
        <f t="shared" si="48"/>
        <v>MEEP</v>
      </c>
      <c r="AA326" s="2">
        <f>IF(Z326="HERE",Y326,AA325+Graph!$G$1*1000)</f>
        <v>90864246.558561951</v>
      </c>
      <c r="AB326" s="2">
        <f t="shared" si="59"/>
        <v>420000</v>
      </c>
      <c r="AC326" s="2">
        <f t="shared" si="60"/>
        <v>43062733.983275101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ht="15" x14ac:dyDescent="0.25">
      <c r="A327" s="1">
        <v>44503</v>
      </c>
      <c r="B327" s="2">
        <f t="shared" si="45"/>
        <v>250</v>
      </c>
      <c r="C327" s="7"/>
      <c r="D327" s="2" t="e">
        <f t="shared" si="51"/>
        <v>#N/A</v>
      </c>
      <c r="E327" s="2" t="e">
        <f t="shared" si="63"/>
        <v>#N/A</v>
      </c>
      <c r="F327" s="2">
        <v>809090.26530611515</v>
      </c>
      <c r="G327" s="2">
        <f t="shared" si="67"/>
        <v>476582.14285714284</v>
      </c>
      <c r="H327" s="2">
        <f t="shared" si="61"/>
        <v>137425998.26899019</v>
      </c>
      <c r="I327" s="7"/>
      <c r="J327" s="2" t="e">
        <f t="shared" si="52"/>
        <v>#N/A</v>
      </c>
      <c r="K327" s="2" t="e">
        <f t="shared" si="64"/>
        <v>#N/A</v>
      </c>
      <c r="L327" s="2">
        <f t="array" ref="L327">IF(COUNT($C328)=0,IF(COUNT($C327)=1,I327,SUM(L326+LOOKUP(2,1/(ISNUMBER($K$1:$K$194)),$K$1:$K$194))),I327)</f>
        <v>6623274.2857143069</v>
      </c>
      <c r="M327" s="8" t="e">
        <f t="shared" si="69"/>
        <v>#N/A</v>
      </c>
      <c r="N327" s="2" t="e">
        <f t="shared" si="53"/>
        <v>#N/A</v>
      </c>
      <c r="O327" s="2" t="e">
        <f t="shared" si="65"/>
        <v>#N/A</v>
      </c>
      <c r="P327" s="2">
        <v>899796.14957691729</v>
      </c>
      <c r="Q327" s="2">
        <f t="shared" si="66"/>
        <v>500000</v>
      </c>
      <c r="R327" s="2">
        <f t="shared" si="62"/>
        <v>143863562.68469414</v>
      </c>
      <c r="S327" s="2">
        <f t="shared" si="54"/>
        <v>476582.14285713434</v>
      </c>
      <c r="T327" s="2">
        <f t="shared" si="55"/>
        <v>23417.857142857276</v>
      </c>
      <c r="U327" s="2">
        <f t="shared" si="56"/>
        <v>500000</v>
      </c>
      <c r="V327" s="2">
        <f t="shared" si="33"/>
        <v>97393098.268989742</v>
      </c>
      <c r="W327" s="2">
        <f t="shared" si="57"/>
        <v>476582.14285714924</v>
      </c>
      <c r="X327" s="2">
        <f t="shared" si="47"/>
        <v>23417.857142850757</v>
      </c>
      <c r="Y327" s="2">
        <f t="shared" si="58"/>
        <v>46470464.415704444</v>
      </c>
      <c r="Z327" s="2" t="str">
        <f t="shared" si="48"/>
        <v>MEEP</v>
      </c>
      <c r="AA327" s="2">
        <f>IF(Z327="HERE",Y327,AA326+Graph!$G$1*1000)</f>
        <v>91284246.558561951</v>
      </c>
      <c r="AB327" s="2">
        <f t="shared" si="59"/>
        <v>420000</v>
      </c>
      <c r="AC327" s="2">
        <f t="shared" si="60"/>
        <v>43062733.983275101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ht="15" x14ac:dyDescent="0.25">
      <c r="A328" s="1">
        <v>44504</v>
      </c>
      <c r="B328" s="2">
        <f t="shared" si="45"/>
        <v>251</v>
      </c>
      <c r="C328" s="7"/>
      <c r="D328" s="2" t="e">
        <f t="shared" si="51"/>
        <v>#N/A</v>
      </c>
      <c r="E328" s="2" t="e">
        <f t="shared" si="63"/>
        <v>#N/A</v>
      </c>
      <c r="F328" s="2">
        <v>810691.48720756173</v>
      </c>
      <c r="G328" s="2">
        <f t="shared" si="67"/>
        <v>476582.14285714284</v>
      </c>
      <c r="H328" s="2">
        <f t="shared" si="61"/>
        <v>137902580.41184732</v>
      </c>
      <c r="I328" s="7"/>
      <c r="J328" s="2" t="e">
        <f t="shared" si="52"/>
        <v>#N/A</v>
      </c>
      <c r="K328" s="2" t="e">
        <f t="shared" si="64"/>
        <v>#N/A</v>
      </c>
      <c r="L328" s="2">
        <f t="array" ref="L328">IF(COUNT($C329)=0,IF(COUNT($C328)=1,I328,SUM(L327+LOOKUP(2,1/(ISNUMBER($K$1:$K$194)),$K$1:$K$194))),I328)</f>
        <v>6646692.1428571641</v>
      </c>
      <c r="M328" s="8" t="e">
        <f t="shared" si="69"/>
        <v>#N/A</v>
      </c>
      <c r="N328" s="2" t="e">
        <f t="shared" si="53"/>
        <v>#N/A</v>
      </c>
      <c r="O328" s="2" t="e">
        <f t="shared" si="65"/>
        <v>#N/A</v>
      </c>
      <c r="P328" s="2">
        <v>901711.04333001375</v>
      </c>
      <c r="Q328" s="2">
        <f t="shared" si="66"/>
        <v>500000</v>
      </c>
      <c r="R328" s="2">
        <f t="shared" si="62"/>
        <v>144363562.68469414</v>
      </c>
      <c r="S328" s="2">
        <f t="shared" si="54"/>
        <v>476582.14285713434</v>
      </c>
      <c r="T328" s="2">
        <f t="shared" si="55"/>
        <v>23417.857142857276</v>
      </c>
      <c r="U328" s="2">
        <f t="shared" si="56"/>
        <v>500000</v>
      </c>
      <c r="V328" s="2">
        <f t="shared" si="33"/>
        <v>97869680.411846891</v>
      </c>
      <c r="W328" s="2">
        <f t="shared" si="57"/>
        <v>476582.14285714924</v>
      </c>
      <c r="X328" s="2">
        <f t="shared" si="47"/>
        <v>23417.857142850757</v>
      </c>
      <c r="Y328" s="2">
        <f t="shared" si="58"/>
        <v>46493882.272847295</v>
      </c>
      <c r="Z328" s="2" t="str">
        <f t="shared" si="48"/>
        <v>MEEP</v>
      </c>
      <c r="AA328" s="2">
        <f>IF(Z328="HERE",Y328,AA327+Graph!$G$1*1000)</f>
        <v>91704246.558561951</v>
      </c>
      <c r="AB328" s="2">
        <f t="shared" si="59"/>
        <v>420000</v>
      </c>
      <c r="AC328" s="2">
        <f t="shared" si="60"/>
        <v>43062733.983275101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ht="15" x14ac:dyDescent="0.25">
      <c r="A329" s="1">
        <v>44505</v>
      </c>
      <c r="B329" s="2">
        <f t="shared" si="45"/>
        <v>252</v>
      </c>
      <c r="C329" s="7"/>
      <c r="D329" s="2" t="e">
        <f t="shared" si="51"/>
        <v>#N/A</v>
      </c>
      <c r="E329" s="2" t="e">
        <f t="shared" si="63"/>
        <v>#N/A</v>
      </c>
      <c r="F329" s="2">
        <v>812292.70910900831</v>
      </c>
      <c r="G329" s="2">
        <f t="shared" si="67"/>
        <v>476582.14285714284</v>
      </c>
      <c r="H329" s="2">
        <f t="shared" si="61"/>
        <v>138379162.55470446</v>
      </c>
      <c r="I329" s="7"/>
      <c r="J329" s="2" t="e">
        <f t="shared" si="52"/>
        <v>#N/A</v>
      </c>
      <c r="K329" s="2" t="e">
        <f t="shared" si="64"/>
        <v>#N/A</v>
      </c>
      <c r="L329" s="2">
        <f t="array" ref="L329">IF(COUNT($C330)=0,IF(COUNT($C329)=1,I329,SUM(L328+LOOKUP(2,1/(ISNUMBER($K$1:$K$194)),$K$1:$K$194))),I329)</f>
        <v>6670110.0000000214</v>
      </c>
      <c r="M329" s="8" t="e">
        <f t="shared" si="69"/>
        <v>#N/A</v>
      </c>
      <c r="N329" s="2" t="e">
        <f t="shared" si="53"/>
        <v>#N/A</v>
      </c>
      <c r="O329" s="2" t="e">
        <f t="shared" si="65"/>
        <v>#N/A</v>
      </c>
      <c r="P329" s="2">
        <v>903625.93708312511</v>
      </c>
      <c r="Q329" s="2">
        <f t="shared" si="66"/>
        <v>500000</v>
      </c>
      <c r="R329" s="2">
        <f t="shared" si="62"/>
        <v>144863562.68469414</v>
      </c>
      <c r="S329" s="2">
        <f t="shared" si="54"/>
        <v>476582.14285713434</v>
      </c>
      <c r="T329" s="2">
        <f t="shared" si="55"/>
        <v>23417.857142857276</v>
      </c>
      <c r="U329" s="2">
        <f t="shared" si="56"/>
        <v>500000</v>
      </c>
      <c r="V329" s="2">
        <f t="shared" si="33"/>
        <v>98346262.55470404</v>
      </c>
      <c r="W329" s="2">
        <f t="shared" si="57"/>
        <v>476582.14285714924</v>
      </c>
      <c r="X329" s="2">
        <f t="shared" si="47"/>
        <v>23417.857142850757</v>
      </c>
      <c r="Y329" s="2">
        <f t="shared" si="58"/>
        <v>46517300.129990146</v>
      </c>
      <c r="Z329" s="2" t="str">
        <f t="shared" si="48"/>
        <v>MEEP</v>
      </c>
      <c r="AA329" s="2">
        <f>IF(Z329="HERE",Y329,AA328+Graph!$G$1*1000)</f>
        <v>92124246.558561951</v>
      </c>
      <c r="AB329" s="2">
        <f t="shared" si="59"/>
        <v>420000</v>
      </c>
      <c r="AC329" s="2">
        <f t="shared" si="60"/>
        <v>43062733.983275101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ht="15" x14ac:dyDescent="0.25">
      <c r="A330" s="1">
        <v>44506</v>
      </c>
      <c r="B330" s="2">
        <f t="shared" si="45"/>
        <v>253</v>
      </c>
      <c r="C330" s="7"/>
      <c r="D330" s="2" t="e">
        <f t="shared" si="51"/>
        <v>#N/A</v>
      </c>
      <c r="E330" s="2" t="e">
        <f t="shared" si="63"/>
        <v>#N/A</v>
      </c>
      <c r="F330" s="2">
        <v>813893.93101045489</v>
      </c>
      <c r="G330" s="2">
        <f t="shared" si="67"/>
        <v>476582.14285714284</v>
      </c>
      <c r="H330" s="2">
        <f t="shared" si="61"/>
        <v>138855744.69756159</v>
      </c>
      <c r="I330" s="7"/>
      <c r="J330" s="2" t="e">
        <f t="shared" si="52"/>
        <v>#N/A</v>
      </c>
      <c r="K330" s="2" t="e">
        <f t="shared" si="64"/>
        <v>#N/A</v>
      </c>
      <c r="L330" s="2">
        <f t="array" ref="L330">IF(COUNT($C331)=0,IF(COUNT($C330)=1,I330,SUM(L329+LOOKUP(2,1/(ISNUMBER($K$1:$K$194)),$K$1:$K$194))),I330)</f>
        <v>6693527.8571428787</v>
      </c>
      <c r="M330" s="8" t="e">
        <f t="shared" si="69"/>
        <v>#N/A</v>
      </c>
      <c r="N330" s="2" t="e">
        <f t="shared" si="53"/>
        <v>#N/A</v>
      </c>
      <c r="O330" s="2" t="e">
        <f t="shared" si="65"/>
        <v>#N/A</v>
      </c>
      <c r="P330" s="2">
        <v>905540.83083623648</v>
      </c>
      <c r="Q330" s="2">
        <f t="shared" si="66"/>
        <v>500000</v>
      </c>
      <c r="R330" s="2">
        <f t="shared" si="62"/>
        <v>145363562.68469414</v>
      </c>
      <c r="S330" s="2">
        <f t="shared" si="54"/>
        <v>476582.14285713434</v>
      </c>
      <c r="T330" s="2">
        <f t="shared" si="55"/>
        <v>23417.857142857276</v>
      </c>
      <c r="U330" s="2">
        <f t="shared" si="56"/>
        <v>500000</v>
      </c>
      <c r="V330" s="2">
        <f t="shared" si="33"/>
        <v>98822844.69756119</v>
      </c>
      <c r="W330" s="2">
        <f t="shared" si="57"/>
        <v>476582.14285714924</v>
      </c>
      <c r="X330" s="2">
        <f t="shared" si="47"/>
        <v>23417.857142850757</v>
      </c>
      <c r="Y330" s="2">
        <f t="shared" si="58"/>
        <v>46540717.987132996</v>
      </c>
      <c r="Z330" s="2" t="str">
        <f t="shared" si="48"/>
        <v>MEEP</v>
      </c>
      <c r="AA330" s="2">
        <f>IF(Z330="HERE",Y330,AA329+Graph!$G$1*1000)</f>
        <v>92544246.558561951</v>
      </c>
      <c r="AB330" s="2">
        <f t="shared" si="59"/>
        <v>420000</v>
      </c>
      <c r="AC330" s="2">
        <f t="shared" si="60"/>
        <v>43062733.983275101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ht="15" x14ac:dyDescent="0.25">
      <c r="A331" s="1">
        <v>44507</v>
      </c>
      <c r="B331" s="2">
        <f t="shared" si="45"/>
        <v>254</v>
      </c>
      <c r="C331" s="7"/>
      <c r="D331" s="2" t="e">
        <f t="shared" si="51"/>
        <v>#N/A</v>
      </c>
      <c r="E331" s="2" t="e">
        <f t="shared" si="63"/>
        <v>#N/A</v>
      </c>
      <c r="F331" s="2">
        <v>815495.15291188657</v>
      </c>
      <c r="G331" s="2">
        <f t="shared" si="67"/>
        <v>476582.14285714284</v>
      </c>
      <c r="H331" s="2">
        <f t="shared" si="61"/>
        <v>139332326.84041873</v>
      </c>
      <c r="I331" s="7"/>
      <c r="J331" s="2" t="e">
        <f t="shared" si="52"/>
        <v>#N/A</v>
      </c>
      <c r="K331" s="2" t="e">
        <f t="shared" si="64"/>
        <v>#N/A</v>
      </c>
      <c r="L331" s="2">
        <f t="array" ref="L331">IF(COUNT($C332)=0,IF(COUNT($C331)=1,I331,SUM(L330+LOOKUP(2,1/(ISNUMBER($K$1:$K$194)),$K$1:$K$194))),I331)</f>
        <v>6716945.714285736</v>
      </c>
      <c r="M331" s="8" t="e">
        <f t="shared" si="69"/>
        <v>#N/A</v>
      </c>
      <c r="N331" s="2" t="e">
        <f t="shared" si="53"/>
        <v>#N/A</v>
      </c>
      <c r="O331" s="2" t="e">
        <f t="shared" si="65"/>
        <v>#N/A</v>
      </c>
      <c r="P331" s="2">
        <v>907455.72458934784</v>
      </c>
      <c r="Q331" s="2">
        <f t="shared" si="66"/>
        <v>500000</v>
      </c>
      <c r="R331" s="2">
        <f t="shared" si="62"/>
        <v>145863562.68469414</v>
      </c>
      <c r="S331" s="2">
        <f t="shared" si="54"/>
        <v>476582.14285713434</v>
      </c>
      <c r="T331" s="2">
        <f t="shared" si="55"/>
        <v>23417.857142857276</v>
      </c>
      <c r="U331" s="2">
        <f t="shared" si="56"/>
        <v>500000</v>
      </c>
      <c r="V331" s="2">
        <f t="shared" si="33"/>
        <v>99299426.840418339</v>
      </c>
      <c r="W331" s="2">
        <f t="shared" si="57"/>
        <v>476582.14285714924</v>
      </c>
      <c r="X331" s="2">
        <f t="shared" si="47"/>
        <v>23417.857142850757</v>
      </c>
      <c r="Y331" s="2">
        <f t="shared" si="58"/>
        <v>46564135.844275847</v>
      </c>
      <c r="Z331" s="2" t="str">
        <f t="shared" si="48"/>
        <v>MEEP</v>
      </c>
      <c r="AA331" s="2">
        <f>IF(Z331="HERE",Y331,AA330+Graph!$G$1*1000)</f>
        <v>92964246.558561951</v>
      </c>
      <c r="AB331" s="2">
        <f t="shared" si="59"/>
        <v>420000</v>
      </c>
      <c r="AC331" s="2">
        <f t="shared" si="60"/>
        <v>43062733.983275101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ht="15" x14ac:dyDescent="0.25">
      <c r="A332" s="1">
        <v>44508</v>
      </c>
      <c r="B332" s="2">
        <f t="shared" si="45"/>
        <v>255</v>
      </c>
      <c r="C332" s="7"/>
      <c r="D332" s="2" t="e">
        <f t="shared" si="51"/>
        <v>#N/A</v>
      </c>
      <c r="E332" s="2" t="e">
        <f t="shared" si="63"/>
        <v>#N/A</v>
      </c>
      <c r="F332" s="2">
        <v>817096.37481333315</v>
      </c>
      <c r="G332" s="2">
        <f t="shared" si="67"/>
        <v>476582.14285714284</v>
      </c>
      <c r="H332" s="2">
        <f t="shared" si="61"/>
        <v>139808908.98327586</v>
      </c>
      <c r="I332" s="7"/>
      <c r="J332" s="2" t="e">
        <f t="shared" si="52"/>
        <v>#N/A</v>
      </c>
      <c r="K332" s="2" t="e">
        <f t="shared" si="64"/>
        <v>#N/A</v>
      </c>
      <c r="L332" s="2">
        <f t="array" ref="L332">IF(COUNT($C333)=0,IF(COUNT($C332)=1,I332,SUM(L331+LOOKUP(2,1/(ISNUMBER($K$1:$K$194)),$K$1:$K$194))),I332)</f>
        <v>6740363.5714285932</v>
      </c>
      <c r="M332" s="8" t="e">
        <f t="shared" si="69"/>
        <v>#N/A</v>
      </c>
      <c r="N332" s="2" t="e">
        <f t="shared" si="53"/>
        <v>#N/A</v>
      </c>
      <c r="O332" s="2" t="e">
        <f t="shared" si="65"/>
        <v>#N/A</v>
      </c>
      <c r="P332" s="2">
        <v>909370.6183424592</v>
      </c>
      <c r="Q332" s="2">
        <f t="shared" si="66"/>
        <v>500000</v>
      </c>
      <c r="R332" s="2">
        <f t="shared" si="62"/>
        <v>146363562.68469414</v>
      </c>
      <c r="S332" s="2">
        <f t="shared" si="54"/>
        <v>476582.14285713434</v>
      </c>
      <c r="T332" s="2">
        <f t="shared" si="55"/>
        <v>23417.857142857276</v>
      </c>
      <c r="U332" s="2">
        <f t="shared" si="56"/>
        <v>500000</v>
      </c>
      <c r="V332" s="2">
        <f t="shared" si="33"/>
        <v>99776008.983275488</v>
      </c>
      <c r="W332" s="2">
        <f t="shared" si="57"/>
        <v>476582.14285714924</v>
      </c>
      <c r="X332" s="2">
        <f t="shared" si="47"/>
        <v>23417.857142850757</v>
      </c>
      <c r="Y332" s="2">
        <f t="shared" si="58"/>
        <v>46587553.701418698</v>
      </c>
      <c r="Z332" s="2" t="str">
        <f t="shared" si="48"/>
        <v>MEEP</v>
      </c>
      <c r="AA332" s="2">
        <f>IF(Z332="HERE",Y332,AA331+Graph!$G$1*1000)</f>
        <v>93384246.558561951</v>
      </c>
      <c r="AB332" s="2">
        <f t="shared" si="59"/>
        <v>420000</v>
      </c>
      <c r="AC332" s="2">
        <f t="shared" si="60"/>
        <v>43062733.983275101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ht="15" x14ac:dyDescent="0.25">
      <c r="A333" s="1">
        <v>44509</v>
      </c>
      <c r="B333" s="2">
        <f t="shared" si="45"/>
        <v>256</v>
      </c>
      <c r="C333" s="7"/>
      <c r="D333" s="2" t="e">
        <f t="shared" si="51"/>
        <v>#N/A</v>
      </c>
      <c r="E333" s="2" t="e">
        <f t="shared" si="63"/>
        <v>#N/A</v>
      </c>
      <c r="F333" s="2">
        <v>818697.59671477973</v>
      </c>
      <c r="G333" s="2">
        <f t="shared" si="67"/>
        <v>476582.14285714284</v>
      </c>
      <c r="H333" s="2">
        <f t="shared" si="61"/>
        <v>140285491.12613299</v>
      </c>
      <c r="I333" s="7"/>
      <c r="J333" s="2" t="e">
        <f t="shared" si="52"/>
        <v>#N/A</v>
      </c>
      <c r="K333" s="2" t="e">
        <f t="shared" si="64"/>
        <v>#N/A</v>
      </c>
      <c r="L333" s="2">
        <f t="array" ref="L333">IF(COUNT($C334)=0,IF(COUNT($C333)=1,I333,SUM(L332+LOOKUP(2,1/(ISNUMBER($K$1:$K$194)),$K$1:$K$194))),I333)</f>
        <v>6763781.4285714505</v>
      </c>
      <c r="M333" s="8" t="e">
        <f t="shared" si="69"/>
        <v>#N/A</v>
      </c>
      <c r="N333" s="2" t="e">
        <f t="shared" si="53"/>
        <v>#N/A</v>
      </c>
      <c r="O333" s="2" t="e">
        <f t="shared" si="65"/>
        <v>#N/A</v>
      </c>
      <c r="P333" s="2">
        <v>911285.51209557056</v>
      </c>
      <c r="Q333" s="2">
        <f t="shared" si="66"/>
        <v>500000</v>
      </c>
      <c r="R333" s="2">
        <f t="shared" si="62"/>
        <v>146863562.68469414</v>
      </c>
      <c r="S333" s="2">
        <f t="shared" si="54"/>
        <v>476582.14285713434</v>
      </c>
      <c r="T333" s="2">
        <f t="shared" si="55"/>
        <v>23417.857142857276</v>
      </c>
      <c r="U333" s="2">
        <f t="shared" si="56"/>
        <v>500000</v>
      </c>
      <c r="V333" s="2">
        <f t="shared" si="33"/>
        <v>100252591.12613264</v>
      </c>
      <c r="W333" s="2">
        <f t="shared" si="57"/>
        <v>476582.14285714924</v>
      </c>
      <c r="X333" s="2">
        <f t="shared" si="47"/>
        <v>23417.857142850757</v>
      </c>
      <c r="Y333" s="2">
        <f t="shared" si="58"/>
        <v>46610971.558561549</v>
      </c>
      <c r="Z333" s="2" t="str">
        <f t="shared" si="48"/>
        <v>MEEP</v>
      </c>
      <c r="AA333" s="2">
        <f>IF(Z333="HERE",Y333,AA332+Graph!$G$1*1000)</f>
        <v>93804246.558561951</v>
      </c>
      <c r="AB333" s="2">
        <f t="shared" si="59"/>
        <v>420000</v>
      </c>
      <c r="AC333" s="2">
        <f t="shared" si="60"/>
        <v>43062733.983275101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ht="15" x14ac:dyDescent="0.25">
      <c r="A334" s="1">
        <v>44510</v>
      </c>
      <c r="B334" s="2">
        <f t="shared" si="45"/>
        <v>257</v>
      </c>
      <c r="C334" s="7"/>
      <c r="D334" s="2" t="e">
        <f t="shared" si="51"/>
        <v>#N/A</v>
      </c>
      <c r="E334" s="2" t="e">
        <f t="shared" si="63"/>
        <v>#N/A</v>
      </c>
      <c r="F334" s="2">
        <v>820298.81861622632</v>
      </c>
      <c r="G334" s="2">
        <f t="shared" si="67"/>
        <v>476582.14285714284</v>
      </c>
      <c r="H334" s="2">
        <f t="shared" si="61"/>
        <v>140762073.26899013</v>
      </c>
      <c r="I334" s="7"/>
      <c r="J334" s="2" t="e">
        <f t="shared" si="52"/>
        <v>#N/A</v>
      </c>
      <c r="K334" s="2" t="e">
        <f t="shared" si="64"/>
        <v>#N/A</v>
      </c>
      <c r="L334" s="2">
        <f t="array" ref="L334">IF(COUNT($C335)=0,IF(COUNT($C334)=1,I334,SUM(L333+LOOKUP(2,1/(ISNUMBER($K$1:$K$194)),$K$1:$K$194))),I334)</f>
        <v>6787199.2857143078</v>
      </c>
      <c r="M334" s="8" t="e">
        <f t="shared" si="69"/>
        <v>#N/A</v>
      </c>
      <c r="N334" s="2" t="e">
        <f t="shared" si="53"/>
        <v>#N/A</v>
      </c>
      <c r="O334" s="2" t="e">
        <f t="shared" si="65"/>
        <v>#N/A</v>
      </c>
      <c r="P334" s="2">
        <v>913200.40584868193</v>
      </c>
      <c r="Q334" s="2">
        <f t="shared" si="66"/>
        <v>500000</v>
      </c>
      <c r="R334" s="2">
        <f t="shared" si="62"/>
        <v>147363562.68469414</v>
      </c>
      <c r="S334" s="2">
        <f t="shared" si="54"/>
        <v>476582.14285713434</v>
      </c>
      <c r="T334" s="2">
        <f t="shared" si="55"/>
        <v>23417.857142857276</v>
      </c>
      <c r="U334" s="2">
        <f t="shared" si="56"/>
        <v>500000</v>
      </c>
      <c r="V334" s="2">
        <f t="shared" si="33"/>
        <v>100729173.26898979</v>
      </c>
      <c r="W334" s="2">
        <f t="shared" si="57"/>
        <v>476582.14285714924</v>
      </c>
      <c r="X334" s="2">
        <f t="shared" si="47"/>
        <v>23417.857142850757</v>
      </c>
      <c r="Y334" s="2">
        <f t="shared" si="58"/>
        <v>46634389.415704399</v>
      </c>
      <c r="Z334" s="2" t="str">
        <f t="shared" si="48"/>
        <v>MEEP</v>
      </c>
      <c r="AA334" s="2">
        <f>IF(Z334="HERE",Y334,AA333+Graph!$G$1*1000)</f>
        <v>94224246.558561951</v>
      </c>
      <c r="AB334" s="2">
        <f t="shared" si="59"/>
        <v>420000</v>
      </c>
      <c r="AC334" s="2">
        <f t="shared" si="60"/>
        <v>43062733.983275101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ht="15" x14ac:dyDescent="0.25">
      <c r="A335" s="1">
        <v>44511</v>
      </c>
      <c r="B335" s="2">
        <f t="shared" si="45"/>
        <v>258</v>
      </c>
      <c r="C335" s="7"/>
      <c r="D335" s="2" t="e">
        <f t="shared" si="51"/>
        <v>#N/A</v>
      </c>
      <c r="E335" s="2" t="e">
        <f t="shared" si="63"/>
        <v>#N/A</v>
      </c>
      <c r="F335" s="2">
        <v>821900.0405176729</v>
      </c>
      <c r="G335" s="2">
        <f t="shared" si="67"/>
        <v>476582.14285714284</v>
      </c>
      <c r="H335" s="2">
        <f t="shared" si="61"/>
        <v>141238655.41184726</v>
      </c>
      <c r="I335" s="7"/>
      <c r="J335" s="2" t="e">
        <f t="shared" si="52"/>
        <v>#N/A</v>
      </c>
      <c r="K335" s="2" t="e">
        <f t="shared" si="64"/>
        <v>#N/A</v>
      </c>
      <c r="L335" s="2">
        <f t="array" ref="L335">IF(COUNT($C336)=0,IF(COUNT($C335)=1,I335,SUM(L334+LOOKUP(2,1/(ISNUMBER($K$1:$K$194)),$K$1:$K$194))),I335)</f>
        <v>6810617.1428571651</v>
      </c>
      <c r="M335" s="8" t="e">
        <f t="shared" si="69"/>
        <v>#N/A</v>
      </c>
      <c r="N335" s="2" t="e">
        <f t="shared" si="53"/>
        <v>#N/A</v>
      </c>
      <c r="O335" s="2" t="e">
        <f t="shared" si="65"/>
        <v>#N/A</v>
      </c>
      <c r="P335" s="2">
        <v>915115.29960179329</v>
      </c>
      <c r="Q335" s="2">
        <f t="shared" si="66"/>
        <v>500000</v>
      </c>
      <c r="R335" s="2">
        <f t="shared" si="62"/>
        <v>147863562.68469414</v>
      </c>
      <c r="S335" s="2">
        <f t="shared" si="54"/>
        <v>476582.14285713434</v>
      </c>
      <c r="T335" s="2">
        <f t="shared" si="55"/>
        <v>23417.857142857276</v>
      </c>
      <c r="U335" s="2">
        <f t="shared" si="56"/>
        <v>500000</v>
      </c>
      <c r="V335" s="2">
        <f t="shared" si="33"/>
        <v>101205755.41184694</v>
      </c>
      <c r="W335" s="2">
        <f t="shared" si="57"/>
        <v>476582.14285714924</v>
      </c>
      <c r="X335" s="2">
        <f t="shared" si="47"/>
        <v>23417.857142850757</v>
      </c>
      <c r="Y335" s="2">
        <f t="shared" si="58"/>
        <v>46657807.27284725</v>
      </c>
      <c r="Z335" s="2" t="str">
        <f t="shared" si="48"/>
        <v>MEEP</v>
      </c>
      <c r="AA335" s="2">
        <f>IF(Z335="HERE",Y335,AA334+Graph!$G$1*1000)</f>
        <v>94644246.558561951</v>
      </c>
      <c r="AB335" s="2">
        <f t="shared" si="59"/>
        <v>420000</v>
      </c>
      <c r="AC335" s="2">
        <f t="shared" si="60"/>
        <v>43062733.983275101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ht="15" x14ac:dyDescent="0.25">
      <c r="A336" s="1">
        <v>44512</v>
      </c>
      <c r="B336" s="2">
        <f t="shared" si="45"/>
        <v>259</v>
      </c>
      <c r="C336" s="7"/>
      <c r="D336" s="2" t="e">
        <f t="shared" si="51"/>
        <v>#N/A</v>
      </c>
      <c r="E336" s="2" t="e">
        <f t="shared" si="63"/>
        <v>#N/A</v>
      </c>
      <c r="F336" s="2">
        <v>823501.26241910458</v>
      </c>
      <c r="G336" s="2">
        <f t="shared" si="67"/>
        <v>476582.14285714284</v>
      </c>
      <c r="H336" s="2">
        <f t="shared" si="61"/>
        <v>141715237.5547044</v>
      </c>
      <c r="I336" s="7"/>
      <c r="J336" s="2" t="e">
        <f t="shared" si="52"/>
        <v>#N/A</v>
      </c>
      <c r="K336" s="2" t="e">
        <f t="shared" si="64"/>
        <v>#N/A</v>
      </c>
      <c r="L336" s="2">
        <f t="array" ref="L336">IF(COUNT($C337)=0,IF(COUNT($C336)=1,I336,SUM(L335+LOOKUP(2,1/(ISNUMBER($K$1:$K$194)),$K$1:$K$194))),I336)</f>
        <v>6834035.0000000224</v>
      </c>
      <c r="M336" s="8" t="e">
        <f t="shared" si="69"/>
        <v>#N/A</v>
      </c>
      <c r="N336" s="2" t="e">
        <f t="shared" si="53"/>
        <v>#N/A</v>
      </c>
      <c r="O336" s="2" t="e">
        <f t="shared" si="65"/>
        <v>#N/A</v>
      </c>
      <c r="P336" s="2">
        <v>917030.19335490465</v>
      </c>
      <c r="Q336" s="2">
        <f t="shared" si="66"/>
        <v>500000</v>
      </c>
      <c r="R336" s="2">
        <f t="shared" si="62"/>
        <v>148363562.68469414</v>
      </c>
      <c r="S336" s="2">
        <f t="shared" si="54"/>
        <v>476582.14285713434</v>
      </c>
      <c r="T336" s="2">
        <f t="shared" si="55"/>
        <v>23417.857142857276</v>
      </c>
      <c r="U336" s="2">
        <f t="shared" si="56"/>
        <v>500000</v>
      </c>
      <c r="V336" s="2">
        <f t="shared" si="33"/>
        <v>101682337.55470408</v>
      </c>
      <c r="W336" s="2">
        <f t="shared" si="57"/>
        <v>476582.14285714924</v>
      </c>
      <c r="X336" s="2">
        <f t="shared" si="47"/>
        <v>23417.857142850757</v>
      </c>
      <c r="Y336" s="2">
        <f t="shared" si="58"/>
        <v>46681225.129990101</v>
      </c>
      <c r="Z336" s="2" t="str">
        <f t="shared" si="48"/>
        <v>MEEP</v>
      </c>
      <c r="AA336" s="2">
        <f>IF(Z336="HERE",Y336,AA335+Graph!$G$1*1000)</f>
        <v>95064246.558561951</v>
      </c>
      <c r="AB336" s="2">
        <f t="shared" si="59"/>
        <v>420000</v>
      </c>
      <c r="AC336" s="2">
        <f t="shared" si="60"/>
        <v>43062733.983275101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ht="15" x14ac:dyDescent="0.25">
      <c r="A337" s="1">
        <v>44513</v>
      </c>
      <c r="B337" s="2">
        <f t="shared" si="45"/>
        <v>260</v>
      </c>
      <c r="C337" s="7"/>
      <c r="D337" s="2" t="e">
        <f t="shared" si="51"/>
        <v>#N/A</v>
      </c>
      <c r="E337" s="2" t="e">
        <f t="shared" si="63"/>
        <v>#N/A</v>
      </c>
      <c r="F337" s="2">
        <v>825102.48432055116</v>
      </c>
      <c r="G337" s="2">
        <f t="shared" si="67"/>
        <v>476582.14285714284</v>
      </c>
      <c r="H337" s="2">
        <f t="shared" si="61"/>
        <v>142191819.69756153</v>
      </c>
      <c r="I337" s="7"/>
      <c r="J337" s="2" t="e">
        <f t="shared" si="52"/>
        <v>#N/A</v>
      </c>
      <c r="K337" s="2" t="e">
        <f t="shared" si="64"/>
        <v>#N/A</v>
      </c>
      <c r="L337" s="2">
        <f t="array" ref="L337">IF(COUNT($C338)=0,IF(COUNT($C337)=1,I337,SUM(L336+LOOKUP(2,1/(ISNUMBER($K$1:$K$194)),$K$1:$K$194))),I337)</f>
        <v>6857452.8571428796</v>
      </c>
      <c r="M337" s="8" t="e">
        <f t="shared" si="69"/>
        <v>#N/A</v>
      </c>
      <c r="N337" s="2" t="e">
        <f t="shared" si="53"/>
        <v>#N/A</v>
      </c>
      <c r="O337" s="2" t="e">
        <f t="shared" si="65"/>
        <v>#N/A</v>
      </c>
      <c r="P337" s="2">
        <v>918945.08710801601</v>
      </c>
      <c r="Q337" s="2">
        <f t="shared" si="66"/>
        <v>500000</v>
      </c>
      <c r="R337" s="2">
        <f t="shared" si="62"/>
        <v>148863562.68469414</v>
      </c>
      <c r="S337" s="2">
        <f t="shared" si="54"/>
        <v>476582.14285713434</v>
      </c>
      <c r="T337" s="2">
        <f t="shared" si="55"/>
        <v>23417.857142857276</v>
      </c>
      <c r="U337" s="2">
        <f t="shared" si="56"/>
        <v>500000</v>
      </c>
      <c r="V337" s="2">
        <f t="shared" si="33"/>
        <v>102158919.69756123</v>
      </c>
      <c r="W337" s="2">
        <f t="shared" si="57"/>
        <v>476582.14285714924</v>
      </c>
      <c r="X337" s="2">
        <f t="shared" si="47"/>
        <v>23417.857142850757</v>
      </c>
      <c r="Y337" s="2">
        <f t="shared" si="58"/>
        <v>46704642.987132952</v>
      </c>
      <c r="Z337" s="2" t="str">
        <f t="shared" si="48"/>
        <v>MEEP</v>
      </c>
      <c r="AA337" s="2">
        <f>IF(Z337="HERE",Y337,AA336+Graph!$G$1*1000)</f>
        <v>95484246.558561951</v>
      </c>
      <c r="AB337" s="2">
        <f t="shared" si="59"/>
        <v>420000</v>
      </c>
      <c r="AC337" s="2">
        <f t="shared" si="60"/>
        <v>43062733.983275101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ht="15" x14ac:dyDescent="0.25">
      <c r="A338" s="1">
        <v>44514</v>
      </c>
      <c r="B338" s="2">
        <f t="shared" si="45"/>
        <v>261</v>
      </c>
      <c r="C338" s="7"/>
      <c r="D338" s="2" t="e">
        <f t="shared" si="51"/>
        <v>#N/A</v>
      </c>
      <c r="E338" s="2" t="e">
        <f t="shared" si="63"/>
        <v>#N/A</v>
      </c>
      <c r="F338" s="2">
        <v>826703.70622199774</v>
      </c>
      <c r="G338" s="2">
        <f t="shared" si="67"/>
        <v>476582.14285714284</v>
      </c>
      <c r="H338" s="2">
        <f t="shared" si="61"/>
        <v>142668401.84041867</v>
      </c>
      <c r="I338" s="7"/>
      <c r="J338" s="2" t="e">
        <f t="shared" si="52"/>
        <v>#N/A</v>
      </c>
      <c r="K338" s="2" t="e">
        <f t="shared" si="64"/>
        <v>#N/A</v>
      </c>
      <c r="L338" s="2">
        <f t="array" ref="L338">IF(COUNT($C339)=0,IF(COUNT($C338)=1,I338,SUM(L337+LOOKUP(2,1/(ISNUMBER($K$1:$K$194)),$K$1:$K$194))),I338)</f>
        <v>6880870.7142857369</v>
      </c>
      <c r="M338" s="8" t="e">
        <f t="shared" si="69"/>
        <v>#N/A</v>
      </c>
      <c r="N338" s="2" t="e">
        <f t="shared" si="53"/>
        <v>#N/A</v>
      </c>
      <c r="O338" s="2" t="e">
        <f t="shared" si="65"/>
        <v>#N/A</v>
      </c>
      <c r="P338" s="2">
        <v>920859.98086112738</v>
      </c>
      <c r="Q338" s="2">
        <f t="shared" si="66"/>
        <v>500000</v>
      </c>
      <c r="R338" s="2">
        <f t="shared" si="62"/>
        <v>149363562.68469414</v>
      </c>
      <c r="S338" s="2">
        <f t="shared" si="54"/>
        <v>476582.14285713434</v>
      </c>
      <c r="T338" s="2">
        <f t="shared" si="55"/>
        <v>23417.857142857276</v>
      </c>
      <c r="U338" s="2">
        <f t="shared" si="56"/>
        <v>500000</v>
      </c>
      <c r="V338" s="2">
        <f t="shared" si="33"/>
        <v>102635501.84041838</v>
      </c>
      <c r="W338" s="2">
        <f t="shared" si="57"/>
        <v>476582.14285714924</v>
      </c>
      <c r="X338" s="2">
        <f t="shared" si="47"/>
        <v>23417.857142850757</v>
      </c>
      <c r="Y338" s="2">
        <f t="shared" si="58"/>
        <v>46728060.844275802</v>
      </c>
      <c r="Z338" s="2" t="str">
        <f t="shared" si="48"/>
        <v>MEEP</v>
      </c>
      <c r="AA338" s="2">
        <f>IF(Z338="HERE",Y338,AA337+Graph!$G$1*1000)</f>
        <v>95904246.558561951</v>
      </c>
      <c r="AB338" s="2">
        <f t="shared" si="59"/>
        <v>420000</v>
      </c>
      <c r="AC338" s="2">
        <f t="shared" si="60"/>
        <v>43062733.983275101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ht="15" x14ac:dyDescent="0.25">
      <c r="A339" s="1">
        <v>44515</v>
      </c>
      <c r="B339" s="2">
        <f t="shared" si="45"/>
        <v>262</v>
      </c>
      <c r="C339" s="7"/>
      <c r="D339" s="2" t="e">
        <f t="shared" si="51"/>
        <v>#N/A</v>
      </c>
      <c r="E339" s="2" t="e">
        <f t="shared" si="63"/>
        <v>#N/A</v>
      </c>
      <c r="F339" s="2">
        <v>828304.92812344432</v>
      </c>
      <c r="G339" s="2">
        <f t="shared" si="67"/>
        <v>476582.14285714284</v>
      </c>
      <c r="H339" s="2">
        <f t="shared" si="61"/>
        <v>143144983.9832758</v>
      </c>
      <c r="I339" s="7"/>
      <c r="J339" s="2" t="e">
        <f t="shared" si="52"/>
        <v>#N/A</v>
      </c>
      <c r="K339" s="2" t="e">
        <f t="shared" si="64"/>
        <v>#N/A</v>
      </c>
      <c r="L339" s="2">
        <f t="array" ref="L339">IF(COUNT($C340)=0,IF(COUNT($C339)=1,I339,SUM(L338+LOOKUP(2,1/(ISNUMBER($K$1:$K$194)),$K$1:$K$194))),I339)</f>
        <v>6904288.5714285942</v>
      </c>
      <c r="M339" s="8" t="e">
        <f t="shared" si="69"/>
        <v>#N/A</v>
      </c>
      <c r="N339" s="2" t="e">
        <f t="shared" si="53"/>
        <v>#N/A</v>
      </c>
      <c r="O339" s="2" t="e">
        <f t="shared" si="65"/>
        <v>#N/A</v>
      </c>
      <c r="P339" s="2">
        <v>922774.87461423874</v>
      </c>
      <c r="Q339" s="2">
        <f t="shared" si="66"/>
        <v>500000</v>
      </c>
      <c r="R339" s="2">
        <f t="shared" si="62"/>
        <v>149863562.68469414</v>
      </c>
      <c r="S339" s="2">
        <f t="shared" si="54"/>
        <v>476582.14285713434</v>
      </c>
      <c r="T339" s="2">
        <f t="shared" si="55"/>
        <v>23417.857142857276</v>
      </c>
      <c r="U339" s="2">
        <f t="shared" si="56"/>
        <v>500000</v>
      </c>
      <c r="V339" s="2">
        <f t="shared" si="33"/>
        <v>103112083.98327553</v>
      </c>
      <c r="W339" s="2">
        <f t="shared" si="57"/>
        <v>476582.14285714924</v>
      </c>
      <c r="X339" s="2">
        <f t="shared" si="47"/>
        <v>23417.857142850757</v>
      </c>
      <c r="Y339" s="2">
        <f t="shared" si="58"/>
        <v>46751478.701418653</v>
      </c>
      <c r="Z339" s="2" t="str">
        <f t="shared" si="48"/>
        <v>MEEP</v>
      </c>
      <c r="AA339" s="2">
        <f>IF(Z339="HERE",Y339,AA338+Graph!$G$1*1000)</f>
        <v>96324246.558561951</v>
      </c>
      <c r="AB339" s="2">
        <f t="shared" si="59"/>
        <v>420000</v>
      </c>
      <c r="AC339" s="2">
        <f t="shared" si="60"/>
        <v>43062733.983275101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ht="15" x14ac:dyDescent="0.25">
      <c r="A340" s="1">
        <v>44516</v>
      </c>
      <c r="B340" s="2">
        <f t="shared" si="45"/>
        <v>263</v>
      </c>
      <c r="C340" s="7"/>
      <c r="D340" s="2" t="e">
        <f t="shared" si="51"/>
        <v>#N/A</v>
      </c>
      <c r="E340" s="2" t="e">
        <f t="shared" si="63"/>
        <v>#N/A</v>
      </c>
      <c r="F340" s="2">
        <v>829906.1500248909</v>
      </c>
      <c r="G340" s="2">
        <f t="shared" si="67"/>
        <v>476582.14285714284</v>
      </c>
      <c r="H340" s="2">
        <f t="shared" si="61"/>
        <v>143621566.12613294</v>
      </c>
      <c r="I340" s="7"/>
      <c r="J340" s="2" t="e">
        <f t="shared" si="52"/>
        <v>#N/A</v>
      </c>
      <c r="K340" s="2" t="e">
        <f t="shared" si="64"/>
        <v>#N/A</v>
      </c>
      <c r="L340" s="2">
        <f t="array" ref="L340">IF(COUNT($C341)=0,IF(COUNT($C340)=1,I340,SUM(L339+LOOKUP(2,1/(ISNUMBER($K$1:$K$194)),$K$1:$K$194))),I340)</f>
        <v>6927706.4285714515</v>
      </c>
      <c r="M340" s="8" t="e">
        <f t="shared" si="69"/>
        <v>#N/A</v>
      </c>
      <c r="N340" s="2" t="e">
        <f t="shared" si="53"/>
        <v>#N/A</v>
      </c>
      <c r="O340" s="2" t="e">
        <f t="shared" si="65"/>
        <v>#N/A</v>
      </c>
      <c r="P340" s="2">
        <v>924689.7683673501</v>
      </c>
      <c r="Q340" s="2">
        <f t="shared" si="66"/>
        <v>500000</v>
      </c>
      <c r="R340" s="2">
        <f t="shared" si="62"/>
        <v>150363562.68469414</v>
      </c>
      <c r="S340" s="2">
        <f t="shared" si="54"/>
        <v>476582.14285713434</v>
      </c>
      <c r="T340" s="2">
        <f t="shared" si="55"/>
        <v>23417.857142857276</v>
      </c>
      <c r="U340" s="2">
        <f t="shared" si="56"/>
        <v>500000</v>
      </c>
      <c r="V340" s="2">
        <f t="shared" si="33"/>
        <v>103588666.12613268</v>
      </c>
      <c r="W340" s="2">
        <f t="shared" si="57"/>
        <v>476582.14285714924</v>
      </c>
      <c r="X340" s="2">
        <f t="shared" si="47"/>
        <v>23417.857142850757</v>
      </c>
      <c r="Y340" s="2">
        <f t="shared" si="58"/>
        <v>46774896.558561504</v>
      </c>
      <c r="Z340" s="2" t="str">
        <f t="shared" si="48"/>
        <v>MEEP</v>
      </c>
      <c r="AA340" s="2">
        <f>IF(Z340="HERE",Y340,AA339+Graph!$G$1*1000)</f>
        <v>96744246.558561951</v>
      </c>
      <c r="AB340" s="2">
        <f t="shared" si="59"/>
        <v>420000</v>
      </c>
      <c r="AC340" s="2">
        <f t="shared" si="60"/>
        <v>43062733.983275101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ht="15" x14ac:dyDescent="0.25">
      <c r="A341" s="1">
        <v>44517</v>
      </c>
      <c r="B341" s="2">
        <f t="shared" si="45"/>
        <v>264</v>
      </c>
      <c r="C341" s="7"/>
      <c r="D341" s="2" t="e">
        <f t="shared" si="51"/>
        <v>#N/A</v>
      </c>
      <c r="E341" s="2" t="e">
        <f t="shared" si="63"/>
        <v>#N/A</v>
      </c>
      <c r="F341" s="2">
        <v>831507.37192632258</v>
      </c>
      <c r="G341" s="2">
        <f t="shared" si="67"/>
        <v>476582.14285714284</v>
      </c>
      <c r="H341" s="2">
        <f t="shared" si="61"/>
        <v>144098148.26899007</v>
      </c>
      <c r="I341" s="7"/>
      <c r="J341" s="2" t="e">
        <f t="shared" si="52"/>
        <v>#N/A</v>
      </c>
      <c r="K341" s="2" t="e">
        <f t="shared" si="64"/>
        <v>#N/A</v>
      </c>
      <c r="L341" s="2">
        <f t="array" ref="L341">IF(COUNT($C342)=0,IF(COUNT($C341)=1,I341,SUM(L340+LOOKUP(2,1/(ISNUMBER($K$1:$K$194)),$K$1:$K$194))),I341)</f>
        <v>6951124.2857143087</v>
      </c>
      <c r="M341" s="8" t="e">
        <f t="shared" si="69"/>
        <v>#N/A</v>
      </c>
      <c r="N341" s="2" t="e">
        <f t="shared" si="53"/>
        <v>#N/A</v>
      </c>
      <c r="O341" s="2" t="e">
        <f t="shared" si="65"/>
        <v>#N/A</v>
      </c>
      <c r="P341" s="2">
        <v>926604.66212046146</v>
      </c>
      <c r="Q341" s="2">
        <f t="shared" si="66"/>
        <v>500000</v>
      </c>
      <c r="R341" s="2">
        <f t="shared" si="62"/>
        <v>150863562.68469414</v>
      </c>
      <c r="S341" s="2">
        <f t="shared" si="54"/>
        <v>476582.14285713434</v>
      </c>
      <c r="T341" s="2">
        <f t="shared" si="55"/>
        <v>23417.857142857276</v>
      </c>
      <c r="U341" s="2">
        <f t="shared" si="56"/>
        <v>500000</v>
      </c>
      <c r="V341" s="2">
        <f t="shared" si="33"/>
        <v>104065248.26898983</v>
      </c>
      <c r="W341" s="2">
        <f t="shared" si="57"/>
        <v>476582.14285714924</v>
      </c>
      <c r="X341" s="2">
        <f t="shared" si="47"/>
        <v>23417.857142850757</v>
      </c>
      <c r="Y341" s="2">
        <f t="shared" si="58"/>
        <v>46798314.415704355</v>
      </c>
      <c r="Z341" s="2" t="str">
        <f t="shared" si="48"/>
        <v>MEEP</v>
      </c>
      <c r="AA341" s="2">
        <f>IF(Z341="HERE",Y341,AA340+Graph!$G$1*1000)</f>
        <v>97164246.558561951</v>
      </c>
      <c r="AB341" s="2">
        <f t="shared" si="59"/>
        <v>420000</v>
      </c>
      <c r="AC341" s="2">
        <f t="shared" si="60"/>
        <v>43062733.983275101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ht="15" x14ac:dyDescent="0.25">
      <c r="A342" s="1">
        <v>44518</v>
      </c>
      <c r="B342" s="2">
        <f t="shared" si="45"/>
        <v>265</v>
      </c>
      <c r="C342" s="7"/>
      <c r="D342" s="2" t="e">
        <f t="shared" si="51"/>
        <v>#N/A</v>
      </c>
      <c r="E342" s="2" t="e">
        <f t="shared" si="63"/>
        <v>#N/A</v>
      </c>
      <c r="F342" s="2">
        <v>833108.59382776916</v>
      </c>
      <c r="G342" s="2">
        <f t="shared" si="67"/>
        <v>476582.14285714284</v>
      </c>
      <c r="H342" s="2">
        <f t="shared" si="61"/>
        <v>144574730.4118472</v>
      </c>
      <c r="I342" s="7"/>
      <c r="J342" s="2" t="e">
        <f t="shared" si="52"/>
        <v>#N/A</v>
      </c>
      <c r="K342" s="2" t="e">
        <f t="shared" si="64"/>
        <v>#N/A</v>
      </c>
      <c r="L342" s="2">
        <f t="array" ref="L342">IF(COUNT($C343)=0,IF(COUNT($C342)=1,I342,SUM(L341+LOOKUP(2,1/(ISNUMBER($K$1:$K$194)),$K$1:$K$194))),I342)</f>
        <v>6974542.142857166</v>
      </c>
      <c r="M342" s="8" t="e">
        <f t="shared" si="69"/>
        <v>#N/A</v>
      </c>
      <c r="N342" s="2" t="e">
        <f t="shared" si="53"/>
        <v>#N/A</v>
      </c>
      <c r="O342" s="2" t="e">
        <f t="shared" si="65"/>
        <v>#N/A</v>
      </c>
      <c r="P342" s="2">
        <v>928519.55587357283</v>
      </c>
      <c r="Q342" s="2">
        <f t="shared" si="66"/>
        <v>500000</v>
      </c>
      <c r="R342" s="2">
        <f t="shared" si="62"/>
        <v>151363562.68469414</v>
      </c>
      <c r="S342" s="2">
        <f t="shared" si="54"/>
        <v>476582.14285713434</v>
      </c>
      <c r="T342" s="2">
        <f t="shared" si="55"/>
        <v>23417.857142857276</v>
      </c>
      <c r="U342" s="2">
        <f t="shared" si="56"/>
        <v>500000</v>
      </c>
      <c r="V342" s="2">
        <f t="shared" si="33"/>
        <v>104541830.41184698</v>
      </c>
      <c r="W342" s="2">
        <f t="shared" si="57"/>
        <v>476582.14285714924</v>
      </c>
      <c r="X342" s="2">
        <f t="shared" si="47"/>
        <v>23417.857142850757</v>
      </c>
      <c r="Y342" s="2">
        <f t="shared" si="58"/>
        <v>46821732.272847205</v>
      </c>
      <c r="Z342" s="2" t="str">
        <f t="shared" si="48"/>
        <v>MEEP</v>
      </c>
      <c r="AA342" s="2">
        <f>IF(Z342="HERE",Y342,AA341+Graph!$G$1*1000)</f>
        <v>97584246.558561951</v>
      </c>
      <c r="AB342" s="2">
        <f t="shared" si="59"/>
        <v>420000</v>
      </c>
      <c r="AC342" s="2">
        <f t="shared" si="60"/>
        <v>43062733.983275101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ht="15" x14ac:dyDescent="0.25">
      <c r="A343" s="1">
        <v>44519</v>
      </c>
      <c r="B343" s="2">
        <f t="shared" si="45"/>
        <v>266</v>
      </c>
      <c r="C343" s="7"/>
      <c r="D343" s="2" t="e">
        <f t="shared" si="51"/>
        <v>#N/A</v>
      </c>
      <c r="E343" s="2" t="e">
        <f t="shared" si="63"/>
        <v>#N/A</v>
      </c>
      <c r="F343" s="2">
        <v>834709.81572921574</v>
      </c>
      <c r="G343" s="2">
        <f t="shared" si="67"/>
        <v>476582.14285714284</v>
      </c>
      <c r="H343" s="2">
        <f t="shared" si="61"/>
        <v>145051312.55470434</v>
      </c>
      <c r="I343" s="7"/>
      <c r="J343" s="2" t="e">
        <f t="shared" si="52"/>
        <v>#N/A</v>
      </c>
      <c r="K343" s="2" t="e">
        <f t="shared" si="64"/>
        <v>#N/A</v>
      </c>
      <c r="L343" s="2">
        <f t="array" ref="L343">IF(COUNT($C344)=0,IF(COUNT($C343)=1,I343,SUM(L342+LOOKUP(2,1/(ISNUMBER($K$1:$K$194)),$K$1:$K$194))),I343)</f>
        <v>6997960.0000000233</v>
      </c>
      <c r="M343" s="8" t="e">
        <f t="shared" si="69"/>
        <v>#N/A</v>
      </c>
      <c r="N343" s="2" t="e">
        <f t="shared" si="53"/>
        <v>#N/A</v>
      </c>
      <c r="O343" s="2" t="e">
        <f t="shared" si="65"/>
        <v>#N/A</v>
      </c>
      <c r="P343" s="2">
        <v>930434.44962668419</v>
      </c>
      <c r="Q343" s="2">
        <f t="shared" si="66"/>
        <v>500000</v>
      </c>
      <c r="R343" s="2">
        <f t="shared" si="62"/>
        <v>151863562.68469414</v>
      </c>
      <c r="S343" s="2">
        <f t="shared" si="54"/>
        <v>476582.14285713434</v>
      </c>
      <c r="T343" s="2">
        <f t="shared" si="55"/>
        <v>23417.857142857276</v>
      </c>
      <c r="U343" s="2">
        <f t="shared" si="56"/>
        <v>500000</v>
      </c>
      <c r="V343" s="2">
        <f t="shared" si="33"/>
        <v>105018412.55470413</v>
      </c>
      <c r="W343" s="2">
        <f t="shared" si="57"/>
        <v>476582.14285714924</v>
      </c>
      <c r="X343" s="2">
        <f t="shared" si="47"/>
        <v>23417.857142850757</v>
      </c>
      <c r="Y343" s="2">
        <f t="shared" si="58"/>
        <v>46845150.129990056</v>
      </c>
      <c r="Z343" s="2" t="str">
        <f t="shared" si="48"/>
        <v>MEEP</v>
      </c>
      <c r="AA343" s="2">
        <f>IF(Z343="HERE",Y343,AA342+Graph!$G$1*1000)</f>
        <v>98004246.558561951</v>
      </c>
      <c r="AB343" s="2">
        <f t="shared" si="59"/>
        <v>420000</v>
      </c>
      <c r="AC343" s="2">
        <f t="shared" si="60"/>
        <v>43062733.983275101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ht="15" x14ac:dyDescent="0.25">
      <c r="A344" s="1">
        <v>44520</v>
      </c>
      <c r="B344" s="2">
        <f t="shared" si="45"/>
        <v>267</v>
      </c>
      <c r="C344" s="7"/>
      <c r="D344" s="2" t="e">
        <f t="shared" si="51"/>
        <v>#N/A</v>
      </c>
      <c r="E344" s="2" t="e">
        <f t="shared" si="63"/>
        <v>#N/A</v>
      </c>
      <c r="F344" s="2">
        <v>836311.03763066232</v>
      </c>
      <c r="G344" s="2">
        <f t="shared" si="67"/>
        <v>476582.14285714284</v>
      </c>
      <c r="H344" s="2">
        <f t="shared" si="61"/>
        <v>145527894.69756147</v>
      </c>
      <c r="I344" s="7"/>
      <c r="J344" s="2" t="e">
        <f t="shared" si="52"/>
        <v>#N/A</v>
      </c>
      <c r="K344" s="2" t="e">
        <f t="shared" si="64"/>
        <v>#N/A</v>
      </c>
      <c r="L344" s="2">
        <f t="array" ref="L344">IF(COUNT($C345)=0,IF(COUNT($C344)=1,I344,SUM(L343+LOOKUP(2,1/(ISNUMBER($K$1:$K$194)),$K$1:$K$194))),I344)</f>
        <v>7021377.8571428806</v>
      </c>
      <c r="M344" s="8" t="e">
        <f t="shared" si="69"/>
        <v>#N/A</v>
      </c>
      <c r="N344" s="2" t="e">
        <f t="shared" si="53"/>
        <v>#N/A</v>
      </c>
      <c r="O344" s="2" t="e">
        <f t="shared" si="65"/>
        <v>#N/A</v>
      </c>
      <c r="P344" s="2">
        <v>932349.34337979555</v>
      </c>
      <c r="Q344" s="2">
        <f t="shared" si="66"/>
        <v>500000</v>
      </c>
      <c r="R344" s="2">
        <f t="shared" si="62"/>
        <v>152363562.68469414</v>
      </c>
      <c r="S344" s="2">
        <f t="shared" si="54"/>
        <v>476582.14285713434</v>
      </c>
      <c r="T344" s="2">
        <f t="shared" si="55"/>
        <v>23417.857142857276</v>
      </c>
      <c r="U344" s="2">
        <f t="shared" si="56"/>
        <v>500000</v>
      </c>
      <c r="V344" s="2">
        <f t="shared" si="33"/>
        <v>105494994.69756128</v>
      </c>
      <c r="W344" s="2">
        <f t="shared" si="57"/>
        <v>476582.14285714924</v>
      </c>
      <c r="X344" s="2">
        <f t="shared" si="47"/>
        <v>23417.857142850757</v>
      </c>
      <c r="Y344" s="2">
        <f t="shared" si="58"/>
        <v>46868567.987132907</v>
      </c>
      <c r="Z344" s="2" t="str">
        <f t="shared" si="48"/>
        <v>MEEP</v>
      </c>
      <c r="AA344" s="2">
        <f>IF(Z344="HERE",Y344,AA343+Graph!$G$1*1000)</f>
        <v>98424246.558561951</v>
      </c>
      <c r="AB344" s="2">
        <f t="shared" si="59"/>
        <v>420000</v>
      </c>
      <c r="AC344" s="2">
        <f t="shared" si="60"/>
        <v>43062733.983275101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ht="15" x14ac:dyDescent="0.25">
      <c r="A345" s="1">
        <v>44521</v>
      </c>
      <c r="B345" s="2">
        <f t="shared" si="45"/>
        <v>268</v>
      </c>
      <c r="C345" s="7"/>
      <c r="D345" s="2" t="e">
        <f t="shared" si="51"/>
        <v>#N/A</v>
      </c>
      <c r="E345" s="2" t="e">
        <f t="shared" si="63"/>
        <v>#N/A</v>
      </c>
      <c r="F345" s="2">
        <v>837912.2595321089</v>
      </c>
      <c r="G345" s="2">
        <f t="shared" si="67"/>
        <v>476582.14285714284</v>
      </c>
      <c r="H345" s="2">
        <f t="shared" si="61"/>
        <v>146004476.84041861</v>
      </c>
      <c r="I345" s="7"/>
      <c r="J345" s="2" t="e">
        <f t="shared" si="52"/>
        <v>#N/A</v>
      </c>
      <c r="K345" s="2" t="e">
        <f t="shared" si="64"/>
        <v>#N/A</v>
      </c>
      <c r="L345" s="2">
        <f t="array" ref="L345">IF(COUNT($C346)=0,IF(COUNT($C345)=1,I345,SUM(L344+LOOKUP(2,1/(ISNUMBER($K$1:$K$194)),$K$1:$K$194))),I345)</f>
        <v>7044795.7142857378</v>
      </c>
      <c r="M345" s="8" t="e">
        <f t="shared" si="69"/>
        <v>#N/A</v>
      </c>
      <c r="N345" s="2" t="e">
        <f t="shared" si="53"/>
        <v>#N/A</v>
      </c>
      <c r="O345" s="2" t="e">
        <f t="shared" si="65"/>
        <v>#N/A</v>
      </c>
      <c r="P345" s="2">
        <v>934264.23713290691</v>
      </c>
      <c r="Q345" s="2">
        <f t="shared" si="66"/>
        <v>500000</v>
      </c>
      <c r="R345" s="2">
        <f t="shared" si="62"/>
        <v>152863562.68469414</v>
      </c>
      <c r="S345" s="2">
        <f t="shared" si="54"/>
        <v>476582.14285713434</v>
      </c>
      <c r="T345" s="2">
        <f t="shared" si="55"/>
        <v>23417.857142857276</v>
      </c>
      <c r="U345" s="2">
        <f t="shared" si="56"/>
        <v>500000</v>
      </c>
      <c r="V345" s="2">
        <f t="shared" si="33"/>
        <v>105971576.84041843</v>
      </c>
      <c r="W345" s="2">
        <f t="shared" si="57"/>
        <v>476582.14285714924</v>
      </c>
      <c r="X345" s="2">
        <f t="shared" si="47"/>
        <v>23417.857142850757</v>
      </c>
      <c r="Y345" s="2">
        <f t="shared" si="58"/>
        <v>46891985.844275758</v>
      </c>
      <c r="Z345" s="2" t="str">
        <f t="shared" si="48"/>
        <v>MEEP</v>
      </c>
      <c r="AA345" s="2">
        <f>IF(Z345="HERE",Y345,AA344+Graph!$G$1*1000)</f>
        <v>98844246.558561951</v>
      </c>
      <c r="AB345" s="2">
        <f t="shared" si="59"/>
        <v>420000</v>
      </c>
      <c r="AC345" s="2">
        <f t="shared" si="60"/>
        <v>43062733.983275101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ht="15" x14ac:dyDescent="0.25">
      <c r="A346" s="1">
        <v>44522</v>
      </c>
      <c r="B346" s="2">
        <f t="shared" si="45"/>
        <v>269</v>
      </c>
      <c r="C346" s="7"/>
      <c r="D346" s="2" t="e">
        <f t="shared" si="51"/>
        <v>#N/A</v>
      </c>
      <c r="E346" s="2" t="e">
        <f t="shared" si="63"/>
        <v>#N/A</v>
      </c>
      <c r="F346" s="2">
        <v>839513.48143354058</v>
      </c>
      <c r="G346" s="2">
        <f t="shared" si="67"/>
        <v>476582.14285714284</v>
      </c>
      <c r="H346" s="2">
        <f t="shared" si="61"/>
        <v>146481058.98327574</v>
      </c>
      <c r="I346" s="7"/>
      <c r="J346" s="2" t="e">
        <f t="shared" si="52"/>
        <v>#N/A</v>
      </c>
      <c r="K346" s="2" t="e">
        <f t="shared" si="64"/>
        <v>#N/A</v>
      </c>
      <c r="L346" s="2">
        <f t="array" ref="L346">IF(COUNT($C347)=0,IF(COUNT($C346)=1,I346,SUM(L345+LOOKUP(2,1/(ISNUMBER($K$1:$K$194)),$K$1:$K$194))),I346)</f>
        <v>7068213.5714285951</v>
      </c>
      <c r="M346" s="8" t="e">
        <f t="shared" si="69"/>
        <v>#N/A</v>
      </c>
      <c r="N346" s="2" t="e">
        <f t="shared" si="53"/>
        <v>#N/A</v>
      </c>
      <c r="O346" s="2" t="e">
        <f t="shared" si="65"/>
        <v>#N/A</v>
      </c>
      <c r="P346" s="2">
        <v>936179.13088601828</v>
      </c>
      <c r="Q346" s="2">
        <f t="shared" si="66"/>
        <v>500000</v>
      </c>
      <c r="R346" s="2">
        <f t="shared" si="62"/>
        <v>153363562.68469414</v>
      </c>
      <c r="S346" s="2">
        <f t="shared" si="54"/>
        <v>476582.14285713434</v>
      </c>
      <c r="T346" s="2">
        <f t="shared" si="55"/>
        <v>23417.857142857276</v>
      </c>
      <c r="U346" s="2">
        <f t="shared" si="56"/>
        <v>500000</v>
      </c>
      <c r="V346" s="2">
        <f t="shared" si="33"/>
        <v>106448158.98327558</v>
      </c>
      <c r="W346" s="2">
        <f t="shared" si="57"/>
        <v>476582.14285714924</v>
      </c>
      <c r="X346" s="2">
        <f t="shared" si="47"/>
        <v>23417.857142850757</v>
      </c>
      <c r="Y346" s="2">
        <f t="shared" si="58"/>
        <v>46915403.701418608</v>
      </c>
      <c r="Z346" s="2" t="str">
        <f t="shared" si="48"/>
        <v>MEEP</v>
      </c>
      <c r="AA346" s="2">
        <f>IF(Z346="HERE",Y346,AA345+Graph!$G$1*1000)</f>
        <v>99264246.558561951</v>
      </c>
      <c r="AB346" s="2">
        <f t="shared" si="59"/>
        <v>420000</v>
      </c>
      <c r="AC346" s="2">
        <f t="shared" si="60"/>
        <v>43062733.983275101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ht="15" x14ac:dyDescent="0.25">
      <c r="A347" s="1">
        <v>44523</v>
      </c>
      <c r="B347" s="2">
        <f t="shared" si="45"/>
        <v>270</v>
      </c>
      <c r="C347" s="7"/>
      <c r="D347" s="2" t="e">
        <f t="shared" si="51"/>
        <v>#N/A</v>
      </c>
      <c r="E347" s="2" t="e">
        <f t="shared" si="63"/>
        <v>#N/A</v>
      </c>
      <c r="F347" s="2">
        <v>841114.70333498716</v>
      </c>
      <c r="G347" s="2">
        <f t="shared" si="67"/>
        <v>476582.14285714284</v>
      </c>
      <c r="H347" s="2">
        <f t="shared" si="61"/>
        <v>146957641.12613288</v>
      </c>
      <c r="I347" s="7"/>
      <c r="J347" s="2" t="e">
        <f t="shared" si="52"/>
        <v>#N/A</v>
      </c>
      <c r="K347" s="2" t="e">
        <f t="shared" si="64"/>
        <v>#N/A</v>
      </c>
      <c r="L347" s="2">
        <f t="array" ref="L347">IF(COUNT($C348)=0,IF(COUNT($C347)=1,I347,SUM(L346+LOOKUP(2,1/(ISNUMBER($K$1:$K$194)),$K$1:$K$194))),I347)</f>
        <v>7091631.4285714524</v>
      </c>
      <c r="M347" s="8" t="e">
        <f t="shared" si="69"/>
        <v>#N/A</v>
      </c>
      <c r="N347" s="2" t="e">
        <f t="shared" si="53"/>
        <v>#N/A</v>
      </c>
      <c r="O347" s="2" t="e">
        <f t="shared" si="65"/>
        <v>#N/A</v>
      </c>
      <c r="P347" s="2">
        <v>938094.02463912964</v>
      </c>
      <c r="Q347" s="2">
        <f t="shared" si="66"/>
        <v>500000</v>
      </c>
      <c r="R347" s="2">
        <f t="shared" si="62"/>
        <v>153863562.68469414</v>
      </c>
      <c r="S347" s="2">
        <f t="shared" si="54"/>
        <v>476582.14285713434</v>
      </c>
      <c r="T347" s="2">
        <f t="shared" si="55"/>
        <v>23417.857142857276</v>
      </c>
      <c r="U347" s="2">
        <f t="shared" si="56"/>
        <v>500000</v>
      </c>
      <c r="V347" s="2">
        <f t="shared" si="33"/>
        <v>106924741.12613273</v>
      </c>
      <c r="W347" s="2">
        <f t="shared" si="57"/>
        <v>476582.14285714924</v>
      </c>
      <c r="X347" s="2">
        <f t="shared" si="47"/>
        <v>23417.857142850757</v>
      </c>
      <c r="Y347" s="2">
        <f t="shared" si="58"/>
        <v>46938821.558561459</v>
      </c>
      <c r="Z347" s="2" t="str">
        <f t="shared" si="48"/>
        <v>MEEP</v>
      </c>
      <c r="AA347" s="2">
        <f>IF(Z347="HERE",Y347,AA346+Graph!$G$1*1000)</f>
        <v>99684246.558561951</v>
      </c>
      <c r="AB347" s="2">
        <f t="shared" si="59"/>
        <v>420000</v>
      </c>
      <c r="AC347" s="2">
        <f t="shared" si="60"/>
        <v>43062733.983275101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ht="15" x14ac:dyDescent="0.25">
      <c r="A348" s="1">
        <v>44524</v>
      </c>
      <c r="B348" s="2">
        <f t="shared" si="45"/>
        <v>271</v>
      </c>
      <c r="C348" s="7"/>
      <c r="D348" s="2" t="e">
        <f t="shared" si="51"/>
        <v>#N/A</v>
      </c>
      <c r="E348" s="2" t="e">
        <f t="shared" si="63"/>
        <v>#N/A</v>
      </c>
      <c r="F348" s="2">
        <v>842715.92523643374</v>
      </c>
      <c r="G348" s="2">
        <f t="shared" si="67"/>
        <v>476582.14285714284</v>
      </c>
      <c r="H348" s="2">
        <f t="shared" si="61"/>
        <v>147434223.26899001</v>
      </c>
      <c r="I348" s="7"/>
      <c r="J348" s="2" t="e">
        <f t="shared" si="52"/>
        <v>#N/A</v>
      </c>
      <c r="K348" s="2" t="e">
        <f t="shared" si="64"/>
        <v>#N/A</v>
      </c>
      <c r="L348" s="2">
        <f t="array" ref="L348">IF(COUNT($C349)=0,IF(COUNT($C348)=1,I348,SUM(L347+LOOKUP(2,1/(ISNUMBER($K$1:$K$194)),$K$1:$K$194))),I348)</f>
        <v>7115049.2857143097</v>
      </c>
      <c r="M348" s="8" t="e">
        <f t="shared" si="69"/>
        <v>#N/A</v>
      </c>
      <c r="N348" s="2" t="e">
        <f t="shared" si="53"/>
        <v>#N/A</v>
      </c>
      <c r="O348" s="2" t="e">
        <f t="shared" si="65"/>
        <v>#N/A</v>
      </c>
      <c r="P348" s="2">
        <v>940008.918392241</v>
      </c>
      <c r="Q348" s="2">
        <f t="shared" si="66"/>
        <v>500000</v>
      </c>
      <c r="R348" s="2">
        <f t="shared" si="62"/>
        <v>154363562.68469414</v>
      </c>
      <c r="S348" s="2">
        <f t="shared" si="54"/>
        <v>476582.14285713434</v>
      </c>
      <c r="T348" s="2">
        <f t="shared" si="55"/>
        <v>23417.857142857276</v>
      </c>
      <c r="U348" s="2">
        <f t="shared" si="56"/>
        <v>500000</v>
      </c>
      <c r="V348" s="2">
        <f t="shared" si="33"/>
        <v>107401323.26898988</v>
      </c>
      <c r="W348" s="2">
        <f t="shared" si="57"/>
        <v>476582.14285714924</v>
      </c>
      <c r="X348" s="2">
        <f t="shared" si="47"/>
        <v>23417.857142850757</v>
      </c>
      <c r="Y348" s="2">
        <f t="shared" si="58"/>
        <v>46962239.41570431</v>
      </c>
      <c r="Z348" s="2" t="str">
        <f t="shared" si="48"/>
        <v>MEEP</v>
      </c>
      <c r="AA348" s="2">
        <f>IF(Z348="HERE",Y348,AA347+Graph!$G$1*1000)</f>
        <v>100104246.55856195</v>
      </c>
      <c r="AB348" s="2">
        <f t="shared" si="59"/>
        <v>420000</v>
      </c>
      <c r="AC348" s="2">
        <f t="shared" si="60"/>
        <v>43062733.983275101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ht="15" x14ac:dyDescent="0.25">
      <c r="A349" s="1">
        <v>44525</v>
      </c>
      <c r="B349" s="2">
        <f t="shared" si="45"/>
        <v>272</v>
      </c>
      <c r="C349" s="7"/>
      <c r="D349" s="2" t="e">
        <f t="shared" si="51"/>
        <v>#N/A</v>
      </c>
      <c r="E349" s="2" t="e">
        <f t="shared" si="63"/>
        <v>#N/A</v>
      </c>
      <c r="F349" s="2">
        <v>844317.14713788033</v>
      </c>
      <c r="G349" s="2">
        <f t="shared" si="67"/>
        <v>476582.14285714284</v>
      </c>
      <c r="H349" s="2">
        <f t="shared" si="61"/>
        <v>147910805.41184714</v>
      </c>
      <c r="I349" s="7"/>
      <c r="J349" s="2" t="e">
        <f t="shared" si="52"/>
        <v>#N/A</v>
      </c>
      <c r="K349" s="2" t="e">
        <f t="shared" si="64"/>
        <v>#N/A</v>
      </c>
      <c r="L349" s="2">
        <f t="array" ref="L349">IF(COUNT($C350)=0,IF(COUNT($C349)=1,I349,SUM(L348+LOOKUP(2,1/(ISNUMBER($K$1:$K$194)),$K$1:$K$194))),I349)</f>
        <v>7138467.1428571669</v>
      </c>
      <c r="M349" s="8" t="e">
        <f t="shared" si="69"/>
        <v>#N/A</v>
      </c>
      <c r="N349" s="2" t="e">
        <f t="shared" si="53"/>
        <v>#N/A</v>
      </c>
      <c r="O349" s="2" t="e">
        <f t="shared" si="65"/>
        <v>#N/A</v>
      </c>
      <c r="P349" s="2">
        <v>941923.81214535236</v>
      </c>
      <c r="Q349" s="2">
        <f t="shared" si="66"/>
        <v>500000</v>
      </c>
      <c r="R349" s="2">
        <f t="shared" si="62"/>
        <v>154863562.68469414</v>
      </c>
      <c r="S349" s="2">
        <f t="shared" si="54"/>
        <v>476582.14285713434</v>
      </c>
      <c r="T349" s="2">
        <f t="shared" si="55"/>
        <v>23417.857142857276</v>
      </c>
      <c r="U349" s="2">
        <f t="shared" si="56"/>
        <v>500000</v>
      </c>
      <c r="V349" s="2">
        <f t="shared" si="33"/>
        <v>107877905.41184703</v>
      </c>
      <c r="W349" s="2">
        <f t="shared" si="57"/>
        <v>476582.14285714924</v>
      </c>
      <c r="X349" s="2">
        <f t="shared" si="47"/>
        <v>23417.857142850757</v>
      </c>
      <c r="Y349" s="2">
        <f t="shared" si="58"/>
        <v>46985657.272847161</v>
      </c>
      <c r="Z349" s="2" t="str">
        <f t="shared" si="48"/>
        <v>MEEP</v>
      </c>
      <c r="AA349" s="2">
        <f>IF(Z349="HERE",Y349,AA348+Graph!$G$1*1000)</f>
        <v>100524246.55856195</v>
      </c>
      <c r="AB349" s="2">
        <f t="shared" si="59"/>
        <v>420000</v>
      </c>
      <c r="AC349" s="2">
        <f t="shared" si="60"/>
        <v>43062733.983275101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ht="15" x14ac:dyDescent="0.25">
      <c r="A350" s="1">
        <v>44526</v>
      </c>
      <c r="B350" s="2">
        <f t="shared" si="45"/>
        <v>273</v>
      </c>
      <c r="C350" s="7"/>
      <c r="D350" s="2" t="e">
        <f t="shared" si="51"/>
        <v>#N/A</v>
      </c>
      <c r="E350" s="2" t="e">
        <f t="shared" si="63"/>
        <v>#N/A</v>
      </c>
      <c r="F350" s="2">
        <v>845918.36903932691</v>
      </c>
      <c r="G350" s="2">
        <f t="shared" si="67"/>
        <v>476582.14285714284</v>
      </c>
      <c r="H350" s="2">
        <f t="shared" si="61"/>
        <v>148387387.55470428</v>
      </c>
      <c r="I350" s="7"/>
      <c r="J350" s="2" t="e">
        <f t="shared" si="52"/>
        <v>#N/A</v>
      </c>
      <c r="K350" s="2" t="e">
        <f t="shared" si="64"/>
        <v>#N/A</v>
      </c>
      <c r="L350" s="2">
        <f t="array" ref="L350">IF(COUNT($C351)=0,IF(COUNT($C350)=1,I350,SUM(L349+LOOKUP(2,1/(ISNUMBER($K$1:$K$194)),$K$1:$K$194))),I350)</f>
        <v>7161885.0000000242</v>
      </c>
      <c r="M350" s="8" t="e">
        <f t="shared" si="69"/>
        <v>#N/A</v>
      </c>
      <c r="N350" s="2" t="e">
        <f t="shared" si="53"/>
        <v>#N/A</v>
      </c>
      <c r="O350" s="2" t="e">
        <f t="shared" si="65"/>
        <v>#N/A</v>
      </c>
      <c r="P350" s="2">
        <v>943838.70589846373</v>
      </c>
      <c r="Q350" s="2">
        <f t="shared" si="66"/>
        <v>500000</v>
      </c>
      <c r="R350" s="2">
        <f t="shared" si="62"/>
        <v>155363562.68469414</v>
      </c>
      <c r="S350" s="2">
        <f t="shared" si="54"/>
        <v>476582.14285713434</v>
      </c>
      <c r="T350" s="2">
        <f t="shared" si="55"/>
        <v>23417.857142857276</v>
      </c>
      <c r="U350" s="2">
        <f t="shared" si="56"/>
        <v>500000</v>
      </c>
      <c r="V350" s="2">
        <f t="shared" si="33"/>
        <v>108354487.55470417</v>
      </c>
      <c r="W350" s="2">
        <f t="shared" si="57"/>
        <v>476582.14285714924</v>
      </c>
      <c r="X350" s="2">
        <f t="shared" si="47"/>
        <v>23417.857142850757</v>
      </c>
      <c r="Y350" s="2">
        <f t="shared" si="58"/>
        <v>47009075.129990011</v>
      </c>
      <c r="Z350" s="2" t="str">
        <f t="shared" si="48"/>
        <v>MEEP</v>
      </c>
      <c r="AA350" s="2">
        <f>IF(Z350="HERE",Y350,AA349+Graph!$G$1*1000)</f>
        <v>100944246.55856195</v>
      </c>
      <c r="AB350" s="2">
        <f t="shared" si="59"/>
        <v>420000</v>
      </c>
      <c r="AC350" s="2">
        <f t="shared" si="60"/>
        <v>43062733.983275101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ht="15" x14ac:dyDescent="0.25">
      <c r="A351" s="1">
        <v>44527</v>
      </c>
      <c r="B351" s="2">
        <f t="shared" si="45"/>
        <v>274</v>
      </c>
      <c r="C351" s="7"/>
      <c r="D351" s="2" t="e">
        <f t="shared" si="51"/>
        <v>#N/A</v>
      </c>
      <c r="E351" s="2" t="e">
        <f t="shared" si="63"/>
        <v>#N/A</v>
      </c>
      <c r="F351" s="2">
        <v>847519.59094075859</v>
      </c>
      <c r="G351" s="2">
        <f t="shared" si="67"/>
        <v>476582.14285714284</v>
      </c>
      <c r="H351" s="2">
        <f t="shared" si="61"/>
        <v>148863969.69756141</v>
      </c>
      <c r="I351" s="7"/>
      <c r="J351" s="2" t="e">
        <f t="shared" si="52"/>
        <v>#N/A</v>
      </c>
      <c r="K351" s="2" t="e">
        <f t="shared" si="64"/>
        <v>#N/A</v>
      </c>
      <c r="L351" s="2">
        <f t="array" ref="L351">IF(COUNT($C352)=0,IF(COUNT($C351)=1,I351,SUM(L350+LOOKUP(2,1/(ISNUMBER($K$1:$K$194)),$K$1:$K$194))),I351)</f>
        <v>7185302.8571428815</v>
      </c>
      <c r="M351" s="8" t="e">
        <f t="shared" si="69"/>
        <v>#N/A</v>
      </c>
      <c r="N351" s="2" t="e">
        <f t="shared" si="53"/>
        <v>#N/A</v>
      </c>
      <c r="O351" s="2" t="e">
        <f t="shared" si="65"/>
        <v>#N/A</v>
      </c>
      <c r="P351" s="2">
        <v>945753.59965157509</v>
      </c>
      <c r="Q351" s="2">
        <f t="shared" si="66"/>
        <v>500000</v>
      </c>
      <c r="R351" s="2">
        <f t="shared" si="62"/>
        <v>155863562.68469414</v>
      </c>
      <c r="S351" s="2">
        <f t="shared" si="54"/>
        <v>476582.14285713434</v>
      </c>
      <c r="T351" s="2">
        <f t="shared" si="55"/>
        <v>23417.857142857276</v>
      </c>
      <c r="U351" s="2">
        <f t="shared" si="56"/>
        <v>500000</v>
      </c>
      <c r="V351" s="2">
        <f t="shared" si="33"/>
        <v>108831069.69756132</v>
      </c>
      <c r="W351" s="2">
        <f t="shared" si="57"/>
        <v>476582.14285714924</v>
      </c>
      <c r="X351" s="2">
        <f t="shared" si="47"/>
        <v>23417.857142850757</v>
      </c>
      <c r="Y351" s="2">
        <f t="shared" ref="Y351:Y385" si="70">IF(COUNT($C352)=0,IF(COUNT($C351)=1,C351,SUM(Y350+X351)),C351)</f>
        <v>47032492.987132862</v>
      </c>
      <c r="Z351" s="2" t="str">
        <f t="shared" si="48"/>
        <v>MEEP</v>
      </c>
      <c r="AA351" s="2">
        <f>IF(Z351="HERE",Y351,AA350+Graph!$G$1*1000)</f>
        <v>101364246.55856195</v>
      </c>
      <c r="AB351" s="2">
        <f t="shared" si="59"/>
        <v>420000</v>
      </c>
      <c r="AC351" s="2">
        <f t="shared" ref="AC351:AC385" si="71">IF(Z352="HERE",V351,AC350)</f>
        <v>43062733.983275101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ht="15" x14ac:dyDescent="0.25">
      <c r="A352" s="1">
        <v>44528</v>
      </c>
      <c r="B352" s="2">
        <f t="shared" si="45"/>
        <v>275</v>
      </c>
      <c r="C352" s="7"/>
      <c r="D352" s="2" t="e">
        <f t="shared" si="51"/>
        <v>#N/A</v>
      </c>
      <c r="E352" s="2" t="e">
        <f t="shared" si="63"/>
        <v>#N/A</v>
      </c>
      <c r="F352" s="2">
        <v>849120.81284220517</v>
      </c>
      <c r="G352" s="2">
        <f t="shared" si="67"/>
        <v>476582.14285714284</v>
      </c>
      <c r="H352" s="2">
        <f t="shared" ref="H352:H385" si="72">IF(COUNT($C353)=0,IF(COUNT($C352)=1,C352,SUM(H351+G352)),C352)</f>
        <v>149340551.84041855</v>
      </c>
      <c r="I352" s="7"/>
      <c r="J352" s="2" t="e">
        <f t="shared" si="52"/>
        <v>#N/A</v>
      </c>
      <c r="K352" s="2" t="e">
        <f t="shared" si="64"/>
        <v>#N/A</v>
      </c>
      <c r="L352" s="2">
        <f t="array" ref="L352">IF(COUNT($C353)=0,IF(COUNT($C352)=1,I352,SUM(L351+LOOKUP(2,1/(ISNUMBER($K$1:$K$194)),$K$1:$K$194))),I352)</f>
        <v>7208720.7142857388</v>
      </c>
      <c r="M352" s="8" t="e">
        <f t="shared" si="69"/>
        <v>#N/A</v>
      </c>
      <c r="N352" s="2" t="e">
        <f t="shared" si="53"/>
        <v>#N/A</v>
      </c>
      <c r="O352" s="2" t="e">
        <f t="shared" si="65"/>
        <v>#N/A</v>
      </c>
      <c r="P352" s="2">
        <v>947668.49340468645</v>
      </c>
      <c r="Q352" s="2">
        <f t="shared" si="66"/>
        <v>500000</v>
      </c>
      <c r="R352" s="2">
        <f t="shared" ref="R352:R385" si="73">IF(COUNT($C353)=0,IF(COUNT($C352)=1,M352,SUM(R351+Q352)),M352)</f>
        <v>156363562.68469414</v>
      </c>
      <c r="S352" s="2">
        <f t="shared" si="54"/>
        <v>476582.14285713434</v>
      </c>
      <c r="T352" s="2">
        <f t="shared" si="55"/>
        <v>23417.857142857276</v>
      </c>
      <c r="U352" s="2">
        <f t="shared" si="56"/>
        <v>500000</v>
      </c>
      <c r="V352" s="2">
        <f t="shared" si="33"/>
        <v>109307651.84041847</v>
      </c>
      <c r="W352" s="2">
        <f t="shared" si="57"/>
        <v>476582.14285714924</v>
      </c>
      <c r="X352" s="2">
        <f t="shared" si="47"/>
        <v>23417.857142850757</v>
      </c>
      <c r="Y352" s="2">
        <f t="shared" si="70"/>
        <v>47055910.844275713</v>
      </c>
      <c r="Z352" s="2" t="str">
        <f t="shared" si="48"/>
        <v>MEEP</v>
      </c>
      <c r="AA352" s="2">
        <f>IF(Z352="HERE",Y352,AA351+Graph!$G$1*1000)</f>
        <v>101784246.55856195</v>
      </c>
      <c r="AB352" s="2">
        <f t="shared" si="59"/>
        <v>420000</v>
      </c>
      <c r="AC352" s="2">
        <f t="shared" si="71"/>
        <v>43062733.983275101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ht="15" x14ac:dyDescent="0.25">
      <c r="A353" s="1">
        <v>44529</v>
      </c>
      <c r="B353" s="2">
        <f t="shared" si="45"/>
        <v>276</v>
      </c>
      <c r="C353" s="7"/>
      <c r="D353" s="2" t="e">
        <f t="shared" si="51"/>
        <v>#N/A</v>
      </c>
      <c r="E353" s="2" t="e">
        <f t="shared" si="63"/>
        <v>#N/A</v>
      </c>
      <c r="F353" s="2">
        <v>850722.03474365175</v>
      </c>
      <c r="G353" s="2">
        <f t="shared" si="67"/>
        <v>476582.14285714284</v>
      </c>
      <c r="H353" s="2">
        <f t="shared" si="72"/>
        <v>149817133.98327568</v>
      </c>
      <c r="I353" s="7"/>
      <c r="J353" s="2" t="e">
        <f t="shared" si="52"/>
        <v>#N/A</v>
      </c>
      <c r="K353" s="2" t="e">
        <f t="shared" si="64"/>
        <v>#N/A</v>
      </c>
      <c r="L353" s="2">
        <f t="array" ref="L353">IF(COUNT($C354)=0,IF(COUNT($C353)=1,I353,SUM(L352+LOOKUP(2,1/(ISNUMBER($K$1:$K$194)),$K$1:$K$194))),I353)</f>
        <v>7232138.571428596</v>
      </c>
      <c r="M353" s="8" t="e">
        <f t="shared" si="69"/>
        <v>#N/A</v>
      </c>
      <c r="N353" s="2" t="e">
        <f t="shared" si="53"/>
        <v>#N/A</v>
      </c>
      <c r="O353" s="2" t="e">
        <f t="shared" si="65"/>
        <v>#N/A</v>
      </c>
      <c r="P353" s="2">
        <v>949583.38715779781</v>
      </c>
      <c r="Q353" s="2">
        <f t="shared" si="66"/>
        <v>500000</v>
      </c>
      <c r="R353" s="2">
        <f t="shared" si="73"/>
        <v>156863562.68469414</v>
      </c>
      <c r="S353" s="2">
        <f t="shared" si="54"/>
        <v>476582.14285713434</v>
      </c>
      <c r="T353" s="2">
        <f t="shared" si="55"/>
        <v>23417.857142857276</v>
      </c>
      <c r="U353" s="2">
        <f t="shared" si="56"/>
        <v>500000</v>
      </c>
      <c r="V353" s="2">
        <f t="shared" si="33"/>
        <v>109784233.98327562</v>
      </c>
      <c r="W353" s="2">
        <f t="shared" si="57"/>
        <v>476582.14285714924</v>
      </c>
      <c r="X353" s="2">
        <f t="shared" si="47"/>
        <v>23417.857142850757</v>
      </c>
      <c r="Y353" s="2">
        <f t="shared" si="70"/>
        <v>47079328.701418564</v>
      </c>
      <c r="Z353" s="2" t="str">
        <f t="shared" si="48"/>
        <v>MEEP</v>
      </c>
      <c r="AA353" s="2">
        <f>IF(Z353="HERE",Y353,AA352+Graph!$G$1*1000)</f>
        <v>102204246.55856195</v>
      </c>
      <c r="AB353" s="2">
        <f t="shared" si="59"/>
        <v>420000</v>
      </c>
      <c r="AC353" s="2">
        <f t="shared" si="71"/>
        <v>43062733.983275101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ht="15" x14ac:dyDescent="0.25">
      <c r="A354" s="1">
        <v>44530</v>
      </c>
      <c r="B354" s="2">
        <f t="shared" si="45"/>
        <v>277</v>
      </c>
      <c r="C354" s="7"/>
      <c r="D354" s="2" t="e">
        <f t="shared" si="51"/>
        <v>#N/A</v>
      </c>
      <c r="E354" s="2" t="e">
        <f t="shared" si="63"/>
        <v>#N/A</v>
      </c>
      <c r="F354" s="2">
        <v>852323.25664509833</v>
      </c>
      <c r="G354" s="2">
        <f t="shared" si="67"/>
        <v>476582.14285714284</v>
      </c>
      <c r="H354" s="2">
        <f t="shared" si="72"/>
        <v>150293716.12613282</v>
      </c>
      <c r="I354" s="7"/>
      <c r="J354" s="2" t="e">
        <f t="shared" si="52"/>
        <v>#N/A</v>
      </c>
      <c r="K354" s="2" t="e">
        <f t="shared" si="64"/>
        <v>#N/A</v>
      </c>
      <c r="L354" s="2">
        <f t="array" ref="L354">IF(COUNT($C355)=0,IF(COUNT($C354)=1,I354,SUM(L353+LOOKUP(2,1/(ISNUMBER($K$1:$K$194)),$K$1:$K$194))),I354)</f>
        <v>7255556.4285714533</v>
      </c>
      <c r="M354" s="8" t="e">
        <f t="shared" si="69"/>
        <v>#N/A</v>
      </c>
      <c r="N354" s="2" t="e">
        <f t="shared" si="53"/>
        <v>#N/A</v>
      </c>
      <c r="O354" s="2" t="e">
        <f t="shared" si="65"/>
        <v>#N/A</v>
      </c>
      <c r="P354" s="2">
        <v>951498.28091090918</v>
      </c>
      <c r="Q354" s="2">
        <f t="shared" si="66"/>
        <v>500000</v>
      </c>
      <c r="R354" s="2">
        <f t="shared" si="73"/>
        <v>157363562.68469414</v>
      </c>
      <c r="S354" s="2">
        <f t="shared" si="54"/>
        <v>476582.14285713434</v>
      </c>
      <c r="T354" s="2">
        <f t="shared" si="55"/>
        <v>23417.857142857276</v>
      </c>
      <c r="U354" s="2">
        <f t="shared" si="56"/>
        <v>500000</v>
      </c>
      <c r="V354" s="2">
        <f t="shared" si="33"/>
        <v>110260816.12613277</v>
      </c>
      <c r="W354" s="2">
        <f t="shared" si="57"/>
        <v>476582.14285714924</v>
      </c>
      <c r="X354" s="2">
        <f t="shared" si="47"/>
        <v>23417.857142850757</v>
      </c>
      <c r="Y354" s="2">
        <f t="shared" si="70"/>
        <v>47102746.558561414</v>
      </c>
      <c r="Z354" s="2" t="str">
        <f t="shared" si="48"/>
        <v>MEEP</v>
      </c>
      <c r="AA354" s="2">
        <f>IF(Z354="HERE",Y354,AA353+Graph!$G$1*1000)</f>
        <v>102624246.55856195</v>
      </c>
      <c r="AB354" s="2">
        <f t="shared" si="59"/>
        <v>420000</v>
      </c>
      <c r="AC354" s="2">
        <f t="shared" si="71"/>
        <v>43062733.983275101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ht="15" x14ac:dyDescent="0.25">
      <c r="A355" s="1">
        <v>44531</v>
      </c>
      <c r="B355" s="2">
        <f t="shared" si="45"/>
        <v>278</v>
      </c>
      <c r="C355" s="7"/>
      <c r="D355" s="2" t="e">
        <f t="shared" si="51"/>
        <v>#N/A</v>
      </c>
      <c r="E355" s="2" t="e">
        <f t="shared" si="63"/>
        <v>#N/A</v>
      </c>
      <c r="F355" s="2">
        <v>853924.47854653001</v>
      </c>
      <c r="G355" s="2">
        <f t="shared" si="67"/>
        <v>476582.14285714284</v>
      </c>
      <c r="H355" s="2">
        <f t="shared" si="72"/>
        <v>150770298.26898995</v>
      </c>
      <c r="I355" s="7"/>
      <c r="J355" s="2" t="e">
        <f t="shared" si="52"/>
        <v>#N/A</v>
      </c>
      <c r="K355" s="2" t="e">
        <f t="shared" si="64"/>
        <v>#N/A</v>
      </c>
      <c r="L355" s="2">
        <f t="array" ref="L355">IF(COUNT($C356)=0,IF(COUNT($C355)=1,I355,SUM(L354+LOOKUP(2,1/(ISNUMBER($K$1:$K$194)),$K$1:$K$194))),I355)</f>
        <v>7278974.2857143106</v>
      </c>
      <c r="M355" s="8" t="e">
        <f t="shared" si="69"/>
        <v>#N/A</v>
      </c>
      <c r="N355" s="2" t="e">
        <f t="shared" si="53"/>
        <v>#N/A</v>
      </c>
      <c r="O355" s="2" t="e">
        <f t="shared" si="65"/>
        <v>#N/A</v>
      </c>
      <c r="P355" s="2">
        <v>953413.17466402054</v>
      </c>
      <c r="Q355" s="2">
        <f t="shared" si="66"/>
        <v>500000</v>
      </c>
      <c r="R355" s="2">
        <f t="shared" si="73"/>
        <v>157863562.68469414</v>
      </c>
      <c r="S355" s="2">
        <f t="shared" si="54"/>
        <v>476582.14285713434</v>
      </c>
      <c r="T355" s="2">
        <f t="shared" si="55"/>
        <v>23417.857142857276</v>
      </c>
      <c r="U355" s="2">
        <f t="shared" si="56"/>
        <v>500000</v>
      </c>
      <c r="V355" s="2">
        <f t="shared" si="33"/>
        <v>110737398.26898992</v>
      </c>
      <c r="W355" s="2">
        <f t="shared" si="57"/>
        <v>476582.14285714924</v>
      </c>
      <c r="X355" s="2">
        <f t="shared" si="47"/>
        <v>23417.857142850757</v>
      </c>
      <c r="Y355" s="2">
        <f t="shared" si="70"/>
        <v>47126164.415704265</v>
      </c>
      <c r="Z355" s="2" t="str">
        <f t="shared" si="48"/>
        <v>MEEP</v>
      </c>
      <c r="AA355" s="2">
        <f>IF(Z355="HERE",Y355,AA354+Graph!$G$1*1000)</f>
        <v>103044246.55856195</v>
      </c>
      <c r="AB355" s="2">
        <f t="shared" si="59"/>
        <v>420000</v>
      </c>
      <c r="AC355" s="2">
        <f t="shared" si="71"/>
        <v>43062733.983275101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ht="15" x14ac:dyDescent="0.25">
      <c r="A356" s="1">
        <v>44532</v>
      </c>
      <c r="B356" s="2">
        <f t="shared" si="45"/>
        <v>279</v>
      </c>
      <c r="C356" s="7"/>
      <c r="D356" s="2" t="e">
        <f t="shared" si="51"/>
        <v>#N/A</v>
      </c>
      <c r="E356" s="2" t="e">
        <f t="shared" si="63"/>
        <v>#N/A</v>
      </c>
      <c r="F356" s="2">
        <v>855525.70044797659</v>
      </c>
      <c r="G356" s="2">
        <f t="shared" si="67"/>
        <v>476582.14285714284</v>
      </c>
      <c r="H356" s="2">
        <f t="shared" si="72"/>
        <v>151246880.41184708</v>
      </c>
      <c r="I356" s="7"/>
      <c r="J356" s="2" t="e">
        <f t="shared" si="52"/>
        <v>#N/A</v>
      </c>
      <c r="K356" s="2" t="e">
        <f t="shared" si="64"/>
        <v>#N/A</v>
      </c>
      <c r="L356" s="2">
        <f t="array" ref="L356">IF(COUNT($C357)=0,IF(COUNT($C356)=1,I356,SUM(L355+LOOKUP(2,1/(ISNUMBER($K$1:$K$194)),$K$1:$K$194))),I356)</f>
        <v>7302392.1428571679</v>
      </c>
      <c r="M356" s="8" t="e">
        <f t="shared" si="69"/>
        <v>#N/A</v>
      </c>
      <c r="N356" s="2" t="e">
        <f t="shared" si="53"/>
        <v>#N/A</v>
      </c>
      <c r="O356" s="2" t="e">
        <f t="shared" si="65"/>
        <v>#N/A</v>
      </c>
      <c r="P356" s="2">
        <v>955328.0684171319</v>
      </c>
      <c r="Q356" s="2">
        <f t="shared" si="66"/>
        <v>500000</v>
      </c>
      <c r="R356" s="2">
        <f t="shared" si="73"/>
        <v>158363562.68469414</v>
      </c>
      <c r="S356" s="2">
        <f t="shared" si="54"/>
        <v>476582.14285713434</v>
      </c>
      <c r="T356" s="2">
        <f t="shared" si="55"/>
        <v>23417.857142857276</v>
      </c>
      <c r="U356" s="2">
        <f t="shared" si="56"/>
        <v>500000</v>
      </c>
      <c r="V356" s="2">
        <f t="shared" ref="V356:V385" si="74">H272</f>
        <v>111213980.41184707</v>
      </c>
      <c r="W356" s="2">
        <f t="shared" si="57"/>
        <v>476582.14285714924</v>
      </c>
      <c r="X356" s="2">
        <f t="shared" si="47"/>
        <v>23417.857142850757</v>
      </c>
      <c r="Y356" s="2">
        <f t="shared" si="70"/>
        <v>47149582.272847116</v>
      </c>
      <c r="Z356" s="2" t="str">
        <f t="shared" si="48"/>
        <v>MEEP</v>
      </c>
      <c r="AA356" s="2">
        <f>IF(Z356="HERE",Y356,AA355+Graph!$G$1*1000)</f>
        <v>103464246.55856195</v>
      </c>
      <c r="AB356" s="2">
        <f t="shared" si="59"/>
        <v>420000</v>
      </c>
      <c r="AC356" s="2">
        <f t="shared" si="71"/>
        <v>43062733.983275101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ht="15" x14ac:dyDescent="0.25">
      <c r="A357" s="1">
        <v>44533</v>
      </c>
      <c r="B357" s="2">
        <f t="shared" si="45"/>
        <v>280</v>
      </c>
      <c r="C357" s="7"/>
      <c r="D357" s="2" t="e">
        <f t="shared" si="51"/>
        <v>#N/A</v>
      </c>
      <c r="E357" s="2" t="e">
        <f t="shared" si="63"/>
        <v>#N/A</v>
      </c>
      <c r="F357" s="2">
        <v>857126.92234942317</v>
      </c>
      <c r="G357" s="2">
        <f t="shared" si="67"/>
        <v>476582.14285714284</v>
      </c>
      <c r="H357" s="2">
        <f t="shared" si="72"/>
        <v>151723462.55470422</v>
      </c>
      <c r="I357" s="7"/>
      <c r="J357" s="2" t="e">
        <f t="shared" si="52"/>
        <v>#N/A</v>
      </c>
      <c r="K357" s="2" t="e">
        <f t="shared" si="64"/>
        <v>#N/A</v>
      </c>
      <c r="L357" s="2">
        <f t="array" ref="L357">IF(COUNT($C358)=0,IF(COUNT($C357)=1,I357,SUM(L356+LOOKUP(2,1/(ISNUMBER($K$1:$K$194)),$K$1:$K$194))),I357)</f>
        <v>7325810.0000000251</v>
      </c>
      <c r="M357" s="8" t="e">
        <f t="shared" si="69"/>
        <v>#N/A</v>
      </c>
      <c r="N357" s="2" t="e">
        <f t="shared" si="53"/>
        <v>#N/A</v>
      </c>
      <c r="O357" s="2" t="e">
        <f t="shared" si="65"/>
        <v>#N/A</v>
      </c>
      <c r="P357" s="2">
        <v>957242.96217024326</v>
      </c>
      <c r="Q357" s="2">
        <f t="shared" si="66"/>
        <v>500000</v>
      </c>
      <c r="R357" s="2">
        <f t="shared" si="73"/>
        <v>158863562.68469414</v>
      </c>
      <c r="S357" s="2">
        <f t="shared" si="54"/>
        <v>476582.14285713434</v>
      </c>
      <c r="T357" s="2">
        <f t="shared" si="55"/>
        <v>23417.857142857276</v>
      </c>
      <c r="U357" s="2">
        <f t="shared" si="56"/>
        <v>500000</v>
      </c>
      <c r="V357" s="2">
        <f t="shared" si="74"/>
        <v>111690562.55470422</v>
      </c>
      <c r="W357" s="2">
        <f t="shared" si="57"/>
        <v>476582.14285714924</v>
      </c>
      <c r="X357" s="2">
        <f t="shared" si="47"/>
        <v>23417.857142850757</v>
      </c>
      <c r="Y357" s="2">
        <f t="shared" si="70"/>
        <v>47173000.129989967</v>
      </c>
      <c r="Z357" s="2" t="str">
        <f t="shared" si="48"/>
        <v>MEEP</v>
      </c>
      <c r="AA357" s="2">
        <f>IF(Z357="HERE",Y357,AA356+Graph!$G$1*1000)</f>
        <v>103884246.55856195</v>
      </c>
      <c r="AB357" s="2">
        <f t="shared" si="59"/>
        <v>420000</v>
      </c>
      <c r="AC357" s="2">
        <f t="shared" si="71"/>
        <v>43062733.983275101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ht="15" x14ac:dyDescent="0.25">
      <c r="A358" s="1">
        <v>44534</v>
      </c>
      <c r="B358" s="2">
        <f t="shared" si="45"/>
        <v>281</v>
      </c>
      <c r="C358" s="7"/>
      <c r="D358" s="2" t="e">
        <f t="shared" si="51"/>
        <v>#N/A</v>
      </c>
      <c r="E358" s="2" t="e">
        <f t="shared" si="63"/>
        <v>#N/A</v>
      </c>
      <c r="F358" s="2">
        <v>858728.14425086975</v>
      </c>
      <c r="G358" s="2">
        <f t="shared" si="67"/>
        <v>476582.14285714284</v>
      </c>
      <c r="H358" s="2">
        <f t="shared" si="72"/>
        <v>152200044.69756135</v>
      </c>
      <c r="I358" s="7"/>
      <c r="J358" s="2" t="e">
        <f t="shared" si="52"/>
        <v>#N/A</v>
      </c>
      <c r="K358" s="2" t="e">
        <f t="shared" si="64"/>
        <v>#N/A</v>
      </c>
      <c r="L358" s="2">
        <f t="array" ref="L358">IF(COUNT($C359)=0,IF(COUNT($C358)=1,I358,SUM(L357+LOOKUP(2,1/(ISNUMBER($K$1:$K$194)),$K$1:$K$194))),I358)</f>
        <v>7349227.8571428824</v>
      </c>
      <c r="M358" s="8" t="e">
        <f t="shared" si="69"/>
        <v>#N/A</v>
      </c>
      <c r="N358" s="2" t="e">
        <f t="shared" si="53"/>
        <v>#N/A</v>
      </c>
      <c r="O358" s="2" t="e">
        <f t="shared" si="65"/>
        <v>#N/A</v>
      </c>
      <c r="P358" s="2">
        <v>959157.85592335463</v>
      </c>
      <c r="Q358" s="2">
        <f t="shared" ref="Q358:Q385" si="75">IF(P358&gt;500000,500000,P358)</f>
        <v>500000</v>
      </c>
      <c r="R358" s="2">
        <f t="shared" si="73"/>
        <v>159363562.68469414</v>
      </c>
      <c r="S358" s="2">
        <f t="shared" si="54"/>
        <v>476582.14285713434</v>
      </c>
      <c r="T358" s="2">
        <f t="shared" si="55"/>
        <v>23417.857142857276</v>
      </c>
      <c r="U358" s="2">
        <f t="shared" si="56"/>
        <v>500000</v>
      </c>
      <c r="V358" s="2">
        <f t="shared" si="74"/>
        <v>112167144.69756137</v>
      </c>
      <c r="W358" s="2">
        <f t="shared" si="57"/>
        <v>476582.14285714924</v>
      </c>
      <c r="X358" s="2">
        <f t="shared" si="47"/>
        <v>23417.857142850757</v>
      </c>
      <c r="Y358" s="2">
        <f t="shared" si="70"/>
        <v>47196417.987132818</v>
      </c>
      <c r="Z358" s="2" t="str">
        <f t="shared" si="48"/>
        <v>MEEP</v>
      </c>
      <c r="AA358" s="2">
        <f>IF(Z358="HERE",Y358,AA357+Graph!$G$1*1000)</f>
        <v>104304246.55856195</v>
      </c>
      <c r="AB358" s="2">
        <f t="shared" si="59"/>
        <v>420000</v>
      </c>
      <c r="AC358" s="2">
        <f t="shared" si="71"/>
        <v>43062733.983275101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ht="15" x14ac:dyDescent="0.25">
      <c r="A359" s="1">
        <v>44535</v>
      </c>
      <c r="B359" s="2">
        <f t="shared" si="45"/>
        <v>282</v>
      </c>
      <c r="C359" s="7"/>
      <c r="D359" s="2" t="e">
        <f t="shared" si="51"/>
        <v>#N/A</v>
      </c>
      <c r="E359" s="2" t="e">
        <f t="shared" si="63"/>
        <v>#N/A</v>
      </c>
      <c r="F359" s="2">
        <v>860329.36615231633</v>
      </c>
      <c r="G359" s="2">
        <f t="shared" si="67"/>
        <v>476582.14285714284</v>
      </c>
      <c r="H359" s="2">
        <f t="shared" si="72"/>
        <v>152676626.84041849</v>
      </c>
      <c r="I359" s="7"/>
      <c r="J359" s="2" t="e">
        <f t="shared" si="52"/>
        <v>#N/A</v>
      </c>
      <c r="K359" s="2" t="e">
        <f t="shared" si="64"/>
        <v>#N/A</v>
      </c>
      <c r="L359" s="2">
        <f t="array" ref="L359">IF(COUNT($C360)=0,IF(COUNT($C359)=1,I359,SUM(L358+LOOKUP(2,1/(ISNUMBER($K$1:$K$194)),$K$1:$K$194))),I359)</f>
        <v>7372645.7142857397</v>
      </c>
      <c r="M359" s="8" t="e">
        <f t="shared" si="69"/>
        <v>#N/A</v>
      </c>
      <c r="N359" s="2" t="e">
        <f t="shared" si="53"/>
        <v>#N/A</v>
      </c>
      <c r="O359" s="2" t="e">
        <f t="shared" si="65"/>
        <v>#N/A</v>
      </c>
      <c r="P359" s="2">
        <v>961072.74967646599</v>
      </c>
      <c r="Q359" s="2">
        <f t="shared" si="75"/>
        <v>500000</v>
      </c>
      <c r="R359" s="2">
        <f t="shared" si="73"/>
        <v>159863562.68469414</v>
      </c>
      <c r="S359" s="2">
        <f t="shared" si="54"/>
        <v>476582.14285713434</v>
      </c>
      <c r="T359" s="2">
        <f t="shared" si="55"/>
        <v>23417.857142857276</v>
      </c>
      <c r="U359" s="2">
        <f t="shared" si="56"/>
        <v>500000</v>
      </c>
      <c r="V359" s="2">
        <f t="shared" si="74"/>
        <v>112643726.84041852</v>
      </c>
      <c r="W359" s="2">
        <f t="shared" si="57"/>
        <v>476582.14285714924</v>
      </c>
      <c r="X359" s="2">
        <f t="shared" si="47"/>
        <v>23417.857142850757</v>
      </c>
      <c r="Y359" s="2">
        <f t="shared" si="70"/>
        <v>47219835.844275668</v>
      </c>
      <c r="Z359" s="2" t="str">
        <f t="shared" si="48"/>
        <v>MEEP</v>
      </c>
      <c r="AA359" s="2">
        <f>IF(Z359="HERE",Y359,AA358+Graph!$G$1*1000)</f>
        <v>104724246.55856195</v>
      </c>
      <c r="AB359" s="2">
        <f t="shared" si="59"/>
        <v>420000</v>
      </c>
      <c r="AC359" s="2">
        <f t="shared" si="71"/>
        <v>43062733.983275101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ht="15" x14ac:dyDescent="0.25">
      <c r="A360" s="1">
        <v>44536</v>
      </c>
      <c r="B360" s="2">
        <f t="shared" si="45"/>
        <v>283</v>
      </c>
      <c r="C360" s="7"/>
      <c r="D360" s="2" t="e">
        <f t="shared" si="51"/>
        <v>#N/A</v>
      </c>
      <c r="E360" s="2" t="e">
        <f t="shared" si="63"/>
        <v>#N/A</v>
      </c>
      <c r="F360" s="2">
        <v>861930.58805374801</v>
      </c>
      <c r="G360" s="2">
        <f t="shared" si="67"/>
        <v>476582.14285714284</v>
      </c>
      <c r="H360" s="2">
        <f t="shared" si="72"/>
        <v>153153208.98327562</v>
      </c>
      <c r="I360" s="7"/>
      <c r="J360" s="2" t="e">
        <f t="shared" si="52"/>
        <v>#N/A</v>
      </c>
      <c r="K360" s="2" t="e">
        <f t="shared" si="64"/>
        <v>#N/A</v>
      </c>
      <c r="L360" s="2">
        <f t="array" ref="L360">IF(COUNT($C361)=0,IF(COUNT($C360)=1,I360,SUM(L359+LOOKUP(2,1/(ISNUMBER($K$1:$K$194)),$K$1:$K$194))),I360)</f>
        <v>7396063.571428597</v>
      </c>
      <c r="M360" s="8" t="e">
        <f t="shared" si="69"/>
        <v>#N/A</v>
      </c>
      <c r="N360" s="2" t="e">
        <f t="shared" si="53"/>
        <v>#N/A</v>
      </c>
      <c r="O360" s="2" t="e">
        <f t="shared" si="65"/>
        <v>#N/A</v>
      </c>
      <c r="P360" s="2">
        <v>962987.64342957735</v>
      </c>
      <c r="Q360" s="2">
        <f t="shared" si="75"/>
        <v>500000</v>
      </c>
      <c r="R360" s="2">
        <f t="shared" si="73"/>
        <v>160363562.68469414</v>
      </c>
      <c r="S360" s="2">
        <f t="shared" si="54"/>
        <v>476582.14285713434</v>
      </c>
      <c r="T360" s="2">
        <f t="shared" si="55"/>
        <v>23417.857142857276</v>
      </c>
      <c r="U360" s="2">
        <f t="shared" si="56"/>
        <v>500000</v>
      </c>
      <c r="V360" s="2">
        <f t="shared" si="74"/>
        <v>113120308.98327567</v>
      </c>
      <c r="W360" s="2">
        <f t="shared" si="57"/>
        <v>476582.14285714924</v>
      </c>
      <c r="X360" s="2">
        <f t="shared" si="47"/>
        <v>23417.857142850757</v>
      </c>
      <c r="Y360" s="2">
        <f t="shared" si="70"/>
        <v>47243253.701418519</v>
      </c>
      <c r="Z360" s="2" t="str">
        <f t="shared" si="48"/>
        <v>MEEP</v>
      </c>
      <c r="AA360" s="2">
        <f>IF(Z360="HERE",Y360,AA359+Graph!$G$1*1000)</f>
        <v>105144246.55856195</v>
      </c>
      <c r="AB360" s="2">
        <f t="shared" si="59"/>
        <v>420000</v>
      </c>
      <c r="AC360" s="2">
        <f t="shared" si="71"/>
        <v>43062733.983275101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ht="15" x14ac:dyDescent="0.25">
      <c r="A361" s="1">
        <v>44537</v>
      </c>
      <c r="B361" s="2">
        <f t="shared" si="45"/>
        <v>284</v>
      </c>
      <c r="C361" s="7"/>
      <c r="D361" s="2" t="e">
        <f t="shared" si="51"/>
        <v>#N/A</v>
      </c>
      <c r="E361" s="2" t="e">
        <f t="shared" si="63"/>
        <v>#N/A</v>
      </c>
      <c r="F361" s="2">
        <v>863531.80995519459</v>
      </c>
      <c r="G361" s="2">
        <f t="shared" si="67"/>
        <v>476582.14285714284</v>
      </c>
      <c r="H361" s="2">
        <f t="shared" si="72"/>
        <v>153629791.12613276</v>
      </c>
      <c r="I361" s="7"/>
      <c r="J361" s="2" t="e">
        <f t="shared" si="52"/>
        <v>#N/A</v>
      </c>
      <c r="K361" s="2" t="e">
        <f t="shared" si="64"/>
        <v>#N/A</v>
      </c>
      <c r="L361" s="2">
        <f t="array" ref="L361">IF(COUNT($C362)=0,IF(COUNT($C361)=1,I361,SUM(L360+LOOKUP(2,1/(ISNUMBER($K$1:$K$194)),$K$1:$K$194))),I361)</f>
        <v>7419481.4285714542</v>
      </c>
      <c r="M361" s="8" t="e">
        <f t="shared" si="69"/>
        <v>#N/A</v>
      </c>
      <c r="N361" s="2" t="e">
        <f t="shared" si="53"/>
        <v>#N/A</v>
      </c>
      <c r="O361" s="2" t="e">
        <f t="shared" si="65"/>
        <v>#N/A</v>
      </c>
      <c r="P361" s="2">
        <v>964902.53718268871</v>
      </c>
      <c r="Q361" s="2">
        <f t="shared" si="75"/>
        <v>500000</v>
      </c>
      <c r="R361" s="2">
        <f t="shared" si="73"/>
        <v>160863562.68469414</v>
      </c>
      <c r="S361" s="2">
        <f t="shared" si="54"/>
        <v>476582.14285713434</v>
      </c>
      <c r="T361" s="2">
        <f t="shared" si="55"/>
        <v>23417.857142857276</v>
      </c>
      <c r="U361" s="2">
        <f t="shared" si="56"/>
        <v>500000</v>
      </c>
      <c r="V361" s="2">
        <f t="shared" si="74"/>
        <v>113596891.12613282</v>
      </c>
      <c r="W361" s="2">
        <f t="shared" si="57"/>
        <v>476582.14285714924</v>
      </c>
      <c r="X361" s="2">
        <f t="shared" si="47"/>
        <v>23417.857142850757</v>
      </c>
      <c r="Y361" s="2">
        <f t="shared" si="70"/>
        <v>47266671.55856137</v>
      </c>
      <c r="Z361" s="2" t="str">
        <f t="shared" si="48"/>
        <v>MEEP</v>
      </c>
      <c r="AA361" s="2">
        <f>IF(Z361="HERE",Y361,AA360+Graph!$G$1*1000)</f>
        <v>105564246.55856195</v>
      </c>
      <c r="AB361" s="2">
        <f t="shared" si="59"/>
        <v>420000</v>
      </c>
      <c r="AC361" s="2">
        <f t="shared" si="71"/>
        <v>43062733.983275101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ht="15" x14ac:dyDescent="0.25">
      <c r="A362" s="1">
        <v>44538</v>
      </c>
      <c r="B362" s="2">
        <f t="shared" si="45"/>
        <v>285</v>
      </c>
      <c r="C362" s="7"/>
      <c r="D362" s="2" t="e">
        <f t="shared" si="51"/>
        <v>#N/A</v>
      </c>
      <c r="E362" s="2" t="e">
        <f t="shared" si="63"/>
        <v>#N/A</v>
      </c>
      <c r="F362" s="2">
        <v>865133.03185664117</v>
      </c>
      <c r="G362" s="2">
        <f t="shared" si="67"/>
        <v>476582.14285714284</v>
      </c>
      <c r="H362" s="2">
        <f t="shared" si="72"/>
        <v>154106373.26898989</v>
      </c>
      <c r="I362" s="7"/>
      <c r="J362" s="2" t="e">
        <f t="shared" si="52"/>
        <v>#N/A</v>
      </c>
      <c r="K362" s="2" t="e">
        <f t="shared" si="64"/>
        <v>#N/A</v>
      </c>
      <c r="L362" s="2">
        <f t="array" ref="L362">IF(COUNT($C363)=0,IF(COUNT($C362)=1,I362,SUM(L361+LOOKUP(2,1/(ISNUMBER($K$1:$K$194)),$K$1:$K$194))),I362)</f>
        <v>7442899.2857143115</v>
      </c>
      <c r="M362" s="8" t="e">
        <f t="shared" si="69"/>
        <v>#N/A</v>
      </c>
      <c r="N362" s="2" t="e">
        <f t="shared" si="53"/>
        <v>#N/A</v>
      </c>
      <c r="O362" s="2" t="e">
        <f t="shared" si="65"/>
        <v>#N/A</v>
      </c>
      <c r="P362" s="2">
        <v>966817.43093580008</v>
      </c>
      <c r="Q362" s="2">
        <f t="shared" si="75"/>
        <v>500000</v>
      </c>
      <c r="R362" s="2">
        <f t="shared" si="73"/>
        <v>161363562.68469414</v>
      </c>
      <c r="S362" s="2">
        <f t="shared" si="54"/>
        <v>476582.14285713434</v>
      </c>
      <c r="T362" s="2">
        <f t="shared" si="55"/>
        <v>23417.857142857276</v>
      </c>
      <c r="U362" s="2">
        <f t="shared" si="56"/>
        <v>500000</v>
      </c>
      <c r="V362" s="2">
        <f t="shared" si="74"/>
        <v>114073473.26898997</v>
      </c>
      <c r="W362" s="2">
        <f t="shared" si="57"/>
        <v>476582.14285714924</v>
      </c>
      <c r="X362" s="2">
        <f t="shared" si="47"/>
        <v>23417.857142850757</v>
      </c>
      <c r="Y362" s="2">
        <f t="shared" si="70"/>
        <v>47290089.415704221</v>
      </c>
      <c r="Z362" s="2" t="str">
        <f t="shared" si="48"/>
        <v>MEEP</v>
      </c>
      <c r="AA362" s="2">
        <f>IF(Z362="HERE",Y362,AA361+Graph!$G$1*1000)</f>
        <v>105984246.55856195</v>
      </c>
      <c r="AB362" s="2">
        <f t="shared" si="59"/>
        <v>420000</v>
      </c>
      <c r="AC362" s="2">
        <f t="shared" si="71"/>
        <v>43062733.983275101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ht="15" x14ac:dyDescent="0.25">
      <c r="A363" s="1">
        <v>44539</v>
      </c>
      <c r="B363" s="2">
        <f t="shared" si="45"/>
        <v>286</v>
      </c>
      <c r="C363" s="7"/>
      <c r="D363" s="2" t="e">
        <f t="shared" si="51"/>
        <v>#N/A</v>
      </c>
      <c r="E363" s="2" t="e">
        <f t="shared" si="63"/>
        <v>#N/A</v>
      </c>
      <c r="F363" s="2">
        <v>866734.25375808775</v>
      </c>
      <c r="G363" s="2">
        <f t="shared" si="67"/>
        <v>476582.14285714284</v>
      </c>
      <c r="H363" s="2">
        <f t="shared" si="72"/>
        <v>154582955.41184703</v>
      </c>
      <c r="I363" s="7"/>
      <c r="J363" s="2" t="e">
        <f t="shared" si="52"/>
        <v>#N/A</v>
      </c>
      <c r="K363" s="2" t="e">
        <f t="shared" si="64"/>
        <v>#N/A</v>
      </c>
      <c r="L363" s="2">
        <f t="array" ref="L363">IF(COUNT($C364)=0,IF(COUNT($C363)=1,I363,SUM(L362+LOOKUP(2,1/(ISNUMBER($K$1:$K$194)),$K$1:$K$194))),I363)</f>
        <v>7466317.1428571688</v>
      </c>
      <c r="M363" s="8" t="e">
        <f t="shared" si="69"/>
        <v>#N/A</v>
      </c>
      <c r="N363" s="2" t="e">
        <f t="shared" si="53"/>
        <v>#N/A</v>
      </c>
      <c r="O363" s="2" t="e">
        <f t="shared" si="65"/>
        <v>#N/A</v>
      </c>
      <c r="P363" s="2">
        <v>968732.32468891144</v>
      </c>
      <c r="Q363" s="2">
        <f t="shared" si="75"/>
        <v>500000</v>
      </c>
      <c r="R363" s="2">
        <f t="shared" si="73"/>
        <v>161863562.68469414</v>
      </c>
      <c r="S363" s="2">
        <f t="shared" si="54"/>
        <v>476582.14285713434</v>
      </c>
      <c r="T363" s="2">
        <f t="shared" si="55"/>
        <v>23417.857142857276</v>
      </c>
      <c r="U363" s="2">
        <f t="shared" si="56"/>
        <v>500000</v>
      </c>
      <c r="V363" s="2">
        <f t="shared" si="74"/>
        <v>114550055.41184711</v>
      </c>
      <c r="W363" s="2">
        <f t="shared" si="57"/>
        <v>476582.14285714924</v>
      </c>
      <c r="X363" s="2">
        <f t="shared" si="47"/>
        <v>23417.857142850757</v>
      </c>
      <c r="Y363" s="2">
        <f t="shared" si="70"/>
        <v>47313507.272847071</v>
      </c>
      <c r="Z363" s="2" t="str">
        <f t="shared" si="48"/>
        <v>MEEP</v>
      </c>
      <c r="AA363" s="2">
        <f>IF(Z363="HERE",Y363,AA362+Graph!$G$1*1000)</f>
        <v>106404246.55856195</v>
      </c>
      <c r="AB363" s="2">
        <f t="shared" si="59"/>
        <v>420000</v>
      </c>
      <c r="AC363" s="2">
        <f t="shared" si="71"/>
        <v>43062733.983275101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ht="15" x14ac:dyDescent="0.25">
      <c r="A364" s="1">
        <v>44540</v>
      </c>
      <c r="B364" s="2">
        <f t="shared" si="45"/>
        <v>287</v>
      </c>
      <c r="C364" s="7"/>
      <c r="D364" s="2" t="e">
        <f t="shared" si="51"/>
        <v>#N/A</v>
      </c>
      <c r="E364" s="2" t="e">
        <f t="shared" si="63"/>
        <v>#N/A</v>
      </c>
      <c r="F364" s="2">
        <v>868335.47565953434</v>
      </c>
      <c r="G364" s="2">
        <f t="shared" si="67"/>
        <v>476582.14285714284</v>
      </c>
      <c r="H364" s="2">
        <f t="shared" si="72"/>
        <v>155059537.55470416</v>
      </c>
      <c r="I364" s="7"/>
      <c r="J364" s="2" t="e">
        <f t="shared" si="52"/>
        <v>#N/A</v>
      </c>
      <c r="K364" s="2" t="e">
        <f t="shared" si="64"/>
        <v>#N/A</v>
      </c>
      <c r="L364" s="2">
        <f t="array" ref="L364">IF(COUNT($C365)=0,IF(COUNT($C364)=1,I364,SUM(L363+LOOKUP(2,1/(ISNUMBER($K$1:$K$194)),$K$1:$K$194))),I364)</f>
        <v>7489735.0000000261</v>
      </c>
      <c r="M364" s="8" t="e">
        <f t="shared" si="69"/>
        <v>#N/A</v>
      </c>
      <c r="N364" s="2" t="e">
        <f t="shared" si="53"/>
        <v>#N/A</v>
      </c>
      <c r="O364" s="2" t="e">
        <f t="shared" si="65"/>
        <v>#N/A</v>
      </c>
      <c r="P364" s="2">
        <v>970647.2184420228</v>
      </c>
      <c r="Q364" s="2">
        <f t="shared" si="75"/>
        <v>500000</v>
      </c>
      <c r="R364" s="2">
        <f t="shared" si="73"/>
        <v>162363562.68469414</v>
      </c>
      <c r="S364" s="2">
        <f t="shared" si="54"/>
        <v>476582.14285713434</v>
      </c>
      <c r="T364" s="2">
        <f t="shared" si="55"/>
        <v>23417.857142857276</v>
      </c>
      <c r="U364" s="2">
        <f t="shared" si="56"/>
        <v>500000</v>
      </c>
      <c r="V364" s="2">
        <f t="shared" si="74"/>
        <v>115026637.55470426</v>
      </c>
      <c r="W364" s="2">
        <f t="shared" si="57"/>
        <v>476582.14285714924</v>
      </c>
      <c r="X364" s="2">
        <f t="shared" si="47"/>
        <v>23417.857142850757</v>
      </c>
      <c r="Y364" s="2">
        <f t="shared" si="70"/>
        <v>47336925.129989922</v>
      </c>
      <c r="Z364" s="2" t="str">
        <f t="shared" si="48"/>
        <v>MEEP</v>
      </c>
      <c r="AA364" s="2">
        <f>IF(Z364="HERE",Y364,AA363+Graph!$G$1*1000)</f>
        <v>106824246.55856195</v>
      </c>
      <c r="AB364" s="2">
        <f t="shared" si="59"/>
        <v>420000</v>
      </c>
      <c r="AC364" s="2">
        <f t="shared" si="71"/>
        <v>43062733.983275101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ht="15" x14ac:dyDescent="0.25">
      <c r="A365" s="1">
        <v>44541</v>
      </c>
      <c r="B365" s="2">
        <f t="shared" si="45"/>
        <v>288</v>
      </c>
      <c r="C365" s="7"/>
      <c r="D365" s="2" t="e">
        <f t="shared" si="51"/>
        <v>#N/A</v>
      </c>
      <c r="E365" s="2" t="e">
        <f t="shared" si="63"/>
        <v>#N/A</v>
      </c>
      <c r="F365" s="2">
        <v>869936.69756096601</v>
      </c>
      <c r="G365" s="2">
        <f t="shared" si="67"/>
        <v>476582.14285714284</v>
      </c>
      <c r="H365" s="2">
        <f t="shared" si="72"/>
        <v>155536119.69756129</v>
      </c>
      <c r="I365" s="7"/>
      <c r="J365" s="2" t="e">
        <f t="shared" si="52"/>
        <v>#N/A</v>
      </c>
      <c r="K365" s="2" t="e">
        <f t="shared" si="64"/>
        <v>#N/A</v>
      </c>
      <c r="L365" s="2">
        <f t="array" ref="L365">IF(COUNT($C366)=0,IF(COUNT($C365)=1,I365,SUM(L364+LOOKUP(2,1/(ISNUMBER($K$1:$K$194)),$K$1:$K$194))),I365)</f>
        <v>7513152.8571428834</v>
      </c>
      <c r="M365" s="8" t="e">
        <f t="shared" si="69"/>
        <v>#N/A</v>
      </c>
      <c r="N365" s="2" t="e">
        <f t="shared" si="53"/>
        <v>#N/A</v>
      </c>
      <c r="O365" s="2" t="e">
        <f t="shared" si="65"/>
        <v>#N/A</v>
      </c>
      <c r="P365" s="2">
        <v>972562.11219513416</v>
      </c>
      <c r="Q365" s="2">
        <f t="shared" si="75"/>
        <v>500000</v>
      </c>
      <c r="R365" s="2">
        <f t="shared" si="73"/>
        <v>162863562.68469414</v>
      </c>
      <c r="S365" s="2">
        <f t="shared" si="54"/>
        <v>476582.14285713434</v>
      </c>
      <c r="T365" s="2">
        <f t="shared" si="55"/>
        <v>23417.857142857276</v>
      </c>
      <c r="U365" s="2">
        <f t="shared" si="56"/>
        <v>500000</v>
      </c>
      <c r="V365" s="2">
        <f t="shared" si="74"/>
        <v>115503219.69756141</v>
      </c>
      <c r="W365" s="2">
        <f t="shared" si="57"/>
        <v>476582.14285714924</v>
      </c>
      <c r="X365" s="2">
        <f t="shared" si="47"/>
        <v>23417.857142850757</v>
      </c>
      <c r="Y365" s="2">
        <f t="shared" si="70"/>
        <v>47360342.987132773</v>
      </c>
      <c r="Z365" s="2" t="str">
        <f t="shared" si="48"/>
        <v>MEEP</v>
      </c>
      <c r="AA365" s="2">
        <f>IF(Z365="HERE",Y365,AA364+Graph!$G$1*1000)</f>
        <v>107244246.55856195</v>
      </c>
      <c r="AB365" s="2">
        <f t="shared" si="59"/>
        <v>420000</v>
      </c>
      <c r="AC365" s="2">
        <f t="shared" si="71"/>
        <v>43062733.983275101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ht="15" x14ac:dyDescent="0.25">
      <c r="A366" s="1">
        <v>44542</v>
      </c>
      <c r="B366" s="2">
        <f t="shared" si="45"/>
        <v>289</v>
      </c>
      <c r="C366" s="7"/>
      <c r="D366" s="2" t="e">
        <f t="shared" si="51"/>
        <v>#N/A</v>
      </c>
      <c r="E366" s="2" t="e">
        <f t="shared" si="63"/>
        <v>#N/A</v>
      </c>
      <c r="F366" s="2">
        <v>871537.9194624126</v>
      </c>
      <c r="G366" s="2">
        <f t="shared" si="67"/>
        <v>476582.14285714284</v>
      </c>
      <c r="H366" s="2">
        <f t="shared" si="72"/>
        <v>156012701.84041843</v>
      </c>
      <c r="I366" s="7"/>
      <c r="J366" s="2" t="e">
        <f t="shared" si="52"/>
        <v>#N/A</v>
      </c>
      <c r="K366" s="2" t="e">
        <f t="shared" si="64"/>
        <v>#N/A</v>
      </c>
      <c r="L366" s="2">
        <f t="array" ref="L366">IF(COUNT($C367)=0,IF(COUNT($C366)=1,I366,SUM(L365+LOOKUP(2,1/(ISNUMBER($K$1:$K$194)),$K$1:$K$194))),I366)</f>
        <v>7536570.7142857406</v>
      </c>
      <c r="M366" s="8" t="e">
        <f t="shared" si="69"/>
        <v>#N/A</v>
      </c>
      <c r="N366" s="2" t="e">
        <f t="shared" si="53"/>
        <v>#N/A</v>
      </c>
      <c r="O366" s="2" t="e">
        <f t="shared" si="65"/>
        <v>#N/A</v>
      </c>
      <c r="P366" s="2">
        <v>974477.00594824553</v>
      </c>
      <c r="Q366" s="2">
        <f t="shared" si="75"/>
        <v>500000</v>
      </c>
      <c r="R366" s="2">
        <f t="shared" si="73"/>
        <v>163363562.68469414</v>
      </c>
      <c r="S366" s="2">
        <f t="shared" si="54"/>
        <v>476582.14285713434</v>
      </c>
      <c r="T366" s="2">
        <f t="shared" si="55"/>
        <v>23417.857142857276</v>
      </c>
      <c r="U366" s="2">
        <f t="shared" si="56"/>
        <v>500000</v>
      </c>
      <c r="V366" s="2">
        <f t="shared" si="74"/>
        <v>115979801.84041856</v>
      </c>
      <c r="W366" s="2">
        <f t="shared" si="57"/>
        <v>476582.14285714924</v>
      </c>
      <c r="X366" s="2">
        <f t="shared" si="47"/>
        <v>23417.857142850757</v>
      </c>
      <c r="Y366" s="2">
        <f t="shared" si="70"/>
        <v>47383760.844275624</v>
      </c>
      <c r="Z366" s="2" t="str">
        <f t="shared" si="48"/>
        <v>MEEP</v>
      </c>
      <c r="AA366" s="2">
        <f>IF(Z366="HERE",Y366,AA365+Graph!$G$1*1000)</f>
        <v>107664246.55856195</v>
      </c>
      <c r="AB366" s="2">
        <f t="shared" si="59"/>
        <v>420000</v>
      </c>
      <c r="AC366" s="2">
        <f t="shared" si="71"/>
        <v>43062733.983275101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ht="15" x14ac:dyDescent="0.25">
      <c r="A367" s="1">
        <v>44543</v>
      </c>
      <c r="B367" s="2">
        <f t="shared" si="45"/>
        <v>290</v>
      </c>
      <c r="C367" s="7"/>
      <c r="D367" s="2" t="e">
        <f t="shared" si="51"/>
        <v>#N/A</v>
      </c>
      <c r="E367" s="2" t="e">
        <f t="shared" si="63"/>
        <v>#N/A</v>
      </c>
      <c r="F367" s="2">
        <v>873139.14136385918</v>
      </c>
      <c r="G367" s="2">
        <f t="shared" si="67"/>
        <v>476582.14285714284</v>
      </c>
      <c r="H367" s="2">
        <f t="shared" si="72"/>
        <v>156489283.98327556</v>
      </c>
      <c r="I367" s="7"/>
      <c r="J367" s="2" t="e">
        <f t="shared" si="52"/>
        <v>#N/A</v>
      </c>
      <c r="K367" s="2" t="e">
        <f t="shared" si="64"/>
        <v>#N/A</v>
      </c>
      <c r="L367" s="2">
        <f t="array" ref="L367">IF(COUNT($C368)=0,IF(COUNT($C367)=1,I367,SUM(L366+LOOKUP(2,1/(ISNUMBER($K$1:$K$194)),$K$1:$K$194))),I367)</f>
        <v>7559988.5714285979</v>
      </c>
      <c r="M367" s="8" t="e">
        <f t="shared" si="69"/>
        <v>#N/A</v>
      </c>
      <c r="N367" s="2" t="e">
        <f t="shared" si="53"/>
        <v>#N/A</v>
      </c>
      <c r="O367" s="2" t="e">
        <f t="shared" si="65"/>
        <v>#N/A</v>
      </c>
      <c r="P367" s="2">
        <v>976391.89970135689</v>
      </c>
      <c r="Q367" s="2">
        <f t="shared" si="75"/>
        <v>500000</v>
      </c>
      <c r="R367" s="2">
        <f t="shared" si="73"/>
        <v>163863562.68469414</v>
      </c>
      <c r="S367" s="2">
        <f t="shared" si="54"/>
        <v>476582.14285713434</v>
      </c>
      <c r="T367" s="2">
        <f t="shared" si="55"/>
        <v>23417.857142857276</v>
      </c>
      <c r="U367" s="2">
        <f t="shared" si="56"/>
        <v>500000</v>
      </c>
      <c r="V367" s="2">
        <f t="shared" si="74"/>
        <v>116456383.98327571</v>
      </c>
      <c r="W367" s="2">
        <f t="shared" si="57"/>
        <v>476582.14285714924</v>
      </c>
      <c r="X367" s="2">
        <f t="shared" si="47"/>
        <v>23417.857142850757</v>
      </c>
      <c r="Y367" s="2">
        <f t="shared" si="70"/>
        <v>47407178.701418474</v>
      </c>
      <c r="Z367" s="2" t="str">
        <f t="shared" si="48"/>
        <v>MEEP</v>
      </c>
      <c r="AA367" s="2">
        <f>IF(Z367="HERE",Y367,AA366+Graph!$G$1*1000)</f>
        <v>108084246.55856195</v>
      </c>
      <c r="AB367" s="2">
        <f t="shared" si="59"/>
        <v>420000</v>
      </c>
      <c r="AC367" s="2">
        <f t="shared" si="71"/>
        <v>43062733.983275101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ht="15" x14ac:dyDescent="0.25">
      <c r="A368" s="1">
        <v>44544</v>
      </c>
      <c r="B368" s="2">
        <f t="shared" si="45"/>
        <v>291</v>
      </c>
      <c r="C368" s="7"/>
      <c r="D368" s="2" t="e">
        <f t="shared" si="51"/>
        <v>#N/A</v>
      </c>
      <c r="E368" s="2" t="e">
        <f t="shared" si="63"/>
        <v>#N/A</v>
      </c>
      <c r="F368" s="2">
        <v>874740.36326530576</v>
      </c>
      <c r="G368" s="2">
        <f t="shared" si="67"/>
        <v>476582.14285714284</v>
      </c>
      <c r="H368" s="2">
        <f t="shared" si="72"/>
        <v>156965866.1261327</v>
      </c>
      <c r="I368" s="7"/>
      <c r="J368" s="2" t="e">
        <f t="shared" si="52"/>
        <v>#N/A</v>
      </c>
      <c r="K368" s="2" t="e">
        <f t="shared" si="64"/>
        <v>#N/A</v>
      </c>
      <c r="L368" s="2">
        <f t="array" ref="L368">IF(COUNT($C369)=0,IF(COUNT($C368)=1,I368,SUM(L367+LOOKUP(2,1/(ISNUMBER($K$1:$K$194)),$K$1:$K$194))),I368)</f>
        <v>7583406.4285714552</v>
      </c>
      <c r="M368" s="8" t="e">
        <f t="shared" si="69"/>
        <v>#N/A</v>
      </c>
      <c r="N368" s="2" t="e">
        <f t="shared" si="53"/>
        <v>#N/A</v>
      </c>
      <c r="O368" s="2" t="e">
        <f t="shared" si="65"/>
        <v>#N/A</v>
      </c>
      <c r="P368" s="2">
        <v>978306.79345445335</v>
      </c>
      <c r="Q368" s="2">
        <f t="shared" si="75"/>
        <v>500000</v>
      </c>
      <c r="R368" s="2">
        <f t="shared" si="73"/>
        <v>164363562.68469414</v>
      </c>
      <c r="S368" s="2">
        <f t="shared" si="54"/>
        <v>476582.14285713434</v>
      </c>
      <c r="T368" s="2">
        <f t="shared" si="55"/>
        <v>23417.857142857276</v>
      </c>
      <c r="U368" s="2">
        <f t="shared" si="56"/>
        <v>500000</v>
      </c>
      <c r="V368" s="2">
        <f t="shared" si="74"/>
        <v>116932966.12613286</v>
      </c>
      <c r="W368" s="2">
        <f t="shared" si="57"/>
        <v>476582.14285714924</v>
      </c>
      <c r="X368" s="2">
        <f t="shared" si="47"/>
        <v>23417.857142850757</v>
      </c>
      <c r="Y368" s="2">
        <f t="shared" si="70"/>
        <v>47430596.558561325</v>
      </c>
      <c r="Z368" s="2" t="str">
        <f t="shared" si="48"/>
        <v>MEEP</v>
      </c>
      <c r="AA368" s="2">
        <f>IF(Z368="HERE",Y368,AA367+Graph!$G$1*1000)</f>
        <v>108504246.55856195</v>
      </c>
      <c r="AB368" s="2">
        <f t="shared" si="59"/>
        <v>420000</v>
      </c>
      <c r="AC368" s="2">
        <f t="shared" si="71"/>
        <v>43062733.983275101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ht="15" x14ac:dyDescent="0.25">
      <c r="A369" s="1">
        <v>44545</v>
      </c>
      <c r="B369" s="2">
        <f t="shared" si="45"/>
        <v>292</v>
      </c>
      <c r="C369" s="7"/>
      <c r="D369" s="2" t="e">
        <f t="shared" si="51"/>
        <v>#N/A</v>
      </c>
      <c r="E369" s="2" t="e">
        <f t="shared" si="63"/>
        <v>#N/A</v>
      </c>
      <c r="F369" s="2">
        <v>876341.58516675234</v>
      </c>
      <c r="G369" s="2">
        <f t="shared" si="67"/>
        <v>476582.14285714284</v>
      </c>
      <c r="H369" s="2">
        <f t="shared" si="72"/>
        <v>157442448.26898983</v>
      </c>
      <c r="I369" s="7"/>
      <c r="J369" s="2" t="e">
        <f t="shared" si="52"/>
        <v>#N/A</v>
      </c>
      <c r="K369" s="2" t="e">
        <f t="shared" si="64"/>
        <v>#N/A</v>
      </c>
      <c r="L369" s="2">
        <f t="array" ref="L369">IF(COUNT($C370)=0,IF(COUNT($C369)=1,I369,SUM(L368+LOOKUP(2,1/(ISNUMBER($K$1:$K$194)),$K$1:$K$194))),I369)</f>
        <v>7606824.2857143125</v>
      </c>
      <c r="M369" s="8" t="e">
        <f t="shared" si="69"/>
        <v>#N/A</v>
      </c>
      <c r="N369" s="2" t="e">
        <f t="shared" si="53"/>
        <v>#N/A</v>
      </c>
      <c r="O369" s="2" t="e">
        <f t="shared" si="65"/>
        <v>#N/A</v>
      </c>
      <c r="P369" s="2">
        <v>980221.68720756471</v>
      </c>
      <c r="Q369" s="2">
        <f t="shared" si="75"/>
        <v>500000</v>
      </c>
      <c r="R369" s="2">
        <f t="shared" si="73"/>
        <v>164863562.68469414</v>
      </c>
      <c r="S369" s="2">
        <f t="shared" si="54"/>
        <v>476582.14285713434</v>
      </c>
      <c r="T369" s="2">
        <f t="shared" si="55"/>
        <v>23417.857142857276</v>
      </c>
      <c r="U369" s="2">
        <f t="shared" si="56"/>
        <v>500000</v>
      </c>
      <c r="V369" s="2">
        <f t="shared" si="74"/>
        <v>117409548.26899001</v>
      </c>
      <c r="W369" s="2">
        <f t="shared" si="57"/>
        <v>476582.14285714924</v>
      </c>
      <c r="X369" s="2">
        <f t="shared" si="47"/>
        <v>23417.857142850757</v>
      </c>
      <c r="Y369" s="2">
        <f t="shared" si="70"/>
        <v>47454014.415704176</v>
      </c>
      <c r="Z369" s="2" t="str">
        <f t="shared" si="48"/>
        <v>MEEP</v>
      </c>
      <c r="AA369" s="2">
        <f>IF(Z369="HERE",Y369,AA368+Graph!$G$1*1000)</f>
        <v>108924246.55856195</v>
      </c>
      <c r="AB369" s="2">
        <f t="shared" si="59"/>
        <v>420000</v>
      </c>
      <c r="AC369" s="2">
        <f t="shared" si="71"/>
        <v>43062733.983275101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ht="15" x14ac:dyDescent="0.25">
      <c r="A370" s="1">
        <v>44546</v>
      </c>
      <c r="B370" s="2">
        <f t="shared" si="45"/>
        <v>293</v>
      </c>
      <c r="C370" s="7"/>
      <c r="D370" s="2" t="e">
        <f t="shared" si="51"/>
        <v>#N/A</v>
      </c>
      <c r="E370" s="2" t="e">
        <f t="shared" si="63"/>
        <v>#N/A</v>
      </c>
      <c r="F370" s="2">
        <v>877942.80706818402</v>
      </c>
      <c r="G370" s="2">
        <f t="shared" si="67"/>
        <v>476582.14285714284</v>
      </c>
      <c r="H370" s="2">
        <f t="shared" si="72"/>
        <v>157919030.41184697</v>
      </c>
      <c r="I370" s="7"/>
      <c r="J370" s="2" t="e">
        <f t="shared" si="52"/>
        <v>#N/A</v>
      </c>
      <c r="K370" s="2" t="e">
        <f t="shared" si="64"/>
        <v>#N/A</v>
      </c>
      <c r="L370" s="2">
        <f t="array" ref="L370">IF(COUNT($C371)=0,IF(COUNT($C370)=1,I370,SUM(L369+LOOKUP(2,1/(ISNUMBER($K$1:$K$194)),$K$1:$K$194))),I370)</f>
        <v>7630242.1428571697</v>
      </c>
      <c r="M370" s="8" t="e">
        <f t="shared" si="69"/>
        <v>#N/A</v>
      </c>
      <c r="N370" s="2" t="e">
        <f t="shared" si="53"/>
        <v>#N/A</v>
      </c>
      <c r="O370" s="2" t="e">
        <f t="shared" si="65"/>
        <v>#N/A</v>
      </c>
      <c r="P370" s="2">
        <v>982136.58096067607</v>
      </c>
      <c r="Q370" s="2">
        <f t="shared" si="75"/>
        <v>500000</v>
      </c>
      <c r="R370" s="2">
        <f t="shared" si="73"/>
        <v>165363562.68469414</v>
      </c>
      <c r="S370" s="2">
        <f t="shared" si="54"/>
        <v>476582.14285713434</v>
      </c>
      <c r="T370" s="2">
        <f t="shared" si="55"/>
        <v>23417.857142857276</v>
      </c>
      <c r="U370" s="2">
        <f t="shared" si="56"/>
        <v>500000</v>
      </c>
      <c r="V370" s="2">
        <f t="shared" si="74"/>
        <v>117886130.41184716</v>
      </c>
      <c r="W370" s="2">
        <f t="shared" si="57"/>
        <v>476582.14285714924</v>
      </c>
      <c r="X370" s="2">
        <f t="shared" si="47"/>
        <v>23417.857142850757</v>
      </c>
      <c r="Y370" s="2">
        <f t="shared" si="70"/>
        <v>47477432.272847027</v>
      </c>
      <c r="Z370" s="2" t="str">
        <f t="shared" si="48"/>
        <v>MEEP</v>
      </c>
      <c r="AA370" s="2">
        <f>IF(Z370="HERE",Y370,AA369+Graph!$G$1*1000)</f>
        <v>109344246.55856195</v>
      </c>
      <c r="AB370" s="2">
        <f t="shared" si="59"/>
        <v>420000</v>
      </c>
      <c r="AC370" s="2">
        <f t="shared" si="71"/>
        <v>43062733.983275101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ht="15" x14ac:dyDescent="0.25">
      <c r="A371" s="1">
        <v>44547</v>
      </c>
      <c r="B371" s="2">
        <f t="shared" si="45"/>
        <v>294</v>
      </c>
      <c r="C371" s="7"/>
      <c r="D371" s="2" t="e">
        <f t="shared" si="51"/>
        <v>#N/A</v>
      </c>
      <c r="E371" s="2" t="e">
        <f t="shared" si="63"/>
        <v>#N/A</v>
      </c>
      <c r="F371" s="2">
        <v>879544.0289696306</v>
      </c>
      <c r="G371" s="2">
        <f t="shared" si="67"/>
        <v>476582.14285714284</v>
      </c>
      <c r="H371" s="2">
        <f t="shared" si="72"/>
        <v>158395612.5547041</v>
      </c>
      <c r="I371" s="7"/>
      <c r="J371" s="2" t="e">
        <f t="shared" si="52"/>
        <v>#N/A</v>
      </c>
      <c r="K371" s="2" t="e">
        <f t="shared" si="64"/>
        <v>#N/A</v>
      </c>
      <c r="L371" s="2">
        <f t="array" ref="L371">IF(COUNT($C372)=0,IF(COUNT($C371)=1,I371,SUM(L370+LOOKUP(2,1/(ISNUMBER($K$1:$K$194)),$K$1:$K$194))),I371)</f>
        <v>7653660.000000027</v>
      </c>
      <c r="M371" s="8" t="e">
        <f t="shared" si="69"/>
        <v>#N/A</v>
      </c>
      <c r="N371" s="2" t="e">
        <f t="shared" si="53"/>
        <v>#N/A</v>
      </c>
      <c r="O371" s="2" t="e">
        <f t="shared" si="65"/>
        <v>#N/A</v>
      </c>
      <c r="P371" s="2">
        <v>984051.47471378744</v>
      </c>
      <c r="Q371" s="2">
        <f t="shared" si="75"/>
        <v>500000</v>
      </c>
      <c r="R371" s="2">
        <f t="shared" si="73"/>
        <v>165863562.68469414</v>
      </c>
      <c r="S371" s="2">
        <f t="shared" si="54"/>
        <v>476582.14285713434</v>
      </c>
      <c r="T371" s="2">
        <f t="shared" si="55"/>
        <v>23417.857142857276</v>
      </c>
      <c r="U371" s="2">
        <f t="shared" si="56"/>
        <v>500000</v>
      </c>
      <c r="V371" s="2">
        <f t="shared" si="74"/>
        <v>118362712.55470431</v>
      </c>
      <c r="W371" s="2">
        <f t="shared" si="57"/>
        <v>476582.14285714924</v>
      </c>
      <c r="X371" s="2">
        <f t="shared" si="47"/>
        <v>23417.857142850757</v>
      </c>
      <c r="Y371" s="2">
        <f t="shared" si="70"/>
        <v>47500850.129989877</v>
      </c>
      <c r="Z371" s="2" t="str">
        <f t="shared" si="48"/>
        <v>MEEP</v>
      </c>
      <c r="AA371" s="2">
        <f>IF(Z371="HERE",Y371,AA370+Graph!$G$1*1000)</f>
        <v>109764246.55856195</v>
      </c>
      <c r="AB371" s="2">
        <f t="shared" si="59"/>
        <v>420000</v>
      </c>
      <c r="AC371" s="2">
        <f t="shared" si="71"/>
        <v>43062733.983275101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ht="15" x14ac:dyDescent="0.25">
      <c r="A372" s="1">
        <v>44548</v>
      </c>
      <c r="B372" s="2">
        <f t="shared" si="45"/>
        <v>295</v>
      </c>
      <c r="C372" s="7"/>
      <c r="D372" s="2" t="e">
        <f t="shared" si="51"/>
        <v>#N/A</v>
      </c>
      <c r="E372" s="2" t="e">
        <f t="shared" si="63"/>
        <v>#N/A</v>
      </c>
      <c r="F372" s="2">
        <v>881145.25087107718</v>
      </c>
      <c r="G372" s="2">
        <f t="shared" si="67"/>
        <v>476582.14285714284</v>
      </c>
      <c r="H372" s="2">
        <f t="shared" si="72"/>
        <v>158872194.69756123</v>
      </c>
      <c r="I372" s="7"/>
      <c r="J372" s="2" t="e">
        <f t="shared" si="52"/>
        <v>#N/A</v>
      </c>
      <c r="K372" s="2" t="e">
        <f t="shared" si="64"/>
        <v>#N/A</v>
      </c>
      <c r="L372" s="2">
        <f t="array" ref="L372">IF(COUNT($C373)=0,IF(COUNT($C372)=1,I372,SUM(L371+LOOKUP(2,1/(ISNUMBER($K$1:$K$194)),$K$1:$K$194))),I372)</f>
        <v>7677077.8571428843</v>
      </c>
      <c r="M372" s="8" t="e">
        <f t="shared" si="69"/>
        <v>#N/A</v>
      </c>
      <c r="N372" s="2" t="e">
        <f t="shared" si="53"/>
        <v>#N/A</v>
      </c>
      <c r="O372" s="2" t="e">
        <f t="shared" si="65"/>
        <v>#N/A</v>
      </c>
      <c r="P372" s="2">
        <v>985966.3684668988</v>
      </c>
      <c r="Q372" s="2">
        <f t="shared" si="75"/>
        <v>500000</v>
      </c>
      <c r="R372" s="2">
        <f t="shared" si="73"/>
        <v>166363562.68469414</v>
      </c>
      <c r="S372" s="2">
        <f t="shared" si="54"/>
        <v>476582.14285713434</v>
      </c>
      <c r="T372" s="2">
        <f t="shared" si="55"/>
        <v>23417.857142857276</v>
      </c>
      <c r="U372" s="2">
        <f t="shared" si="56"/>
        <v>500000</v>
      </c>
      <c r="V372" s="2">
        <f t="shared" si="74"/>
        <v>118839294.69756146</v>
      </c>
      <c r="W372" s="2">
        <f t="shared" si="57"/>
        <v>476582.14285714924</v>
      </c>
      <c r="X372" s="2">
        <f t="shared" si="47"/>
        <v>23417.857142850757</v>
      </c>
      <c r="Y372" s="2">
        <f t="shared" si="70"/>
        <v>47524267.987132728</v>
      </c>
      <c r="Z372" s="2" t="str">
        <f t="shared" si="48"/>
        <v>MEEP</v>
      </c>
      <c r="AA372" s="2">
        <f>IF(Z372="HERE",Y372,AA371+Graph!$G$1*1000)</f>
        <v>110184246.55856195</v>
      </c>
      <c r="AB372" s="2">
        <f t="shared" si="59"/>
        <v>420000</v>
      </c>
      <c r="AC372" s="2">
        <f t="shared" si="71"/>
        <v>43062733.983275101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ht="15" x14ac:dyDescent="0.25">
      <c r="A373" s="1">
        <v>44549</v>
      </c>
      <c r="B373" s="2">
        <f t="shared" si="45"/>
        <v>296</v>
      </c>
      <c r="C373" s="7"/>
      <c r="D373" s="2" t="e">
        <f t="shared" si="51"/>
        <v>#N/A</v>
      </c>
      <c r="E373" s="2" t="e">
        <f t="shared" si="63"/>
        <v>#N/A</v>
      </c>
      <c r="F373" s="2">
        <v>882746.47277252376</v>
      </c>
      <c r="G373" s="2">
        <f t="shared" si="67"/>
        <v>476582.14285714284</v>
      </c>
      <c r="H373" s="2">
        <f t="shared" si="72"/>
        <v>159348776.84041837</v>
      </c>
      <c r="I373" s="7"/>
      <c r="J373" s="2" t="e">
        <f t="shared" si="52"/>
        <v>#N/A</v>
      </c>
      <c r="K373" s="2" t="e">
        <f t="shared" si="64"/>
        <v>#N/A</v>
      </c>
      <c r="L373" s="2">
        <f t="array" ref="L373">IF(COUNT($C374)=0,IF(COUNT($C373)=1,I373,SUM(L372+LOOKUP(2,1/(ISNUMBER($K$1:$K$194)),$K$1:$K$194))),I373)</f>
        <v>7700495.7142857416</v>
      </c>
      <c r="M373" s="8" t="e">
        <f t="shared" si="69"/>
        <v>#N/A</v>
      </c>
      <c r="N373" s="2" t="e">
        <f t="shared" si="53"/>
        <v>#N/A</v>
      </c>
      <c r="O373" s="2" t="e">
        <f t="shared" si="65"/>
        <v>#N/A</v>
      </c>
      <c r="P373" s="2">
        <v>987881.26222001016</v>
      </c>
      <c r="Q373" s="2">
        <f t="shared" si="75"/>
        <v>500000</v>
      </c>
      <c r="R373" s="2">
        <f t="shared" si="73"/>
        <v>166863562.68469414</v>
      </c>
      <c r="S373" s="2">
        <f t="shared" si="54"/>
        <v>476582.14285713434</v>
      </c>
      <c r="T373" s="2">
        <f t="shared" si="55"/>
        <v>23417.857142857276</v>
      </c>
      <c r="U373" s="2">
        <f t="shared" si="56"/>
        <v>500000</v>
      </c>
      <c r="V373" s="2">
        <f t="shared" si="74"/>
        <v>119315876.84041861</v>
      </c>
      <c r="W373" s="2">
        <f t="shared" si="57"/>
        <v>476582.14285714924</v>
      </c>
      <c r="X373" s="2">
        <f t="shared" si="47"/>
        <v>23417.857142850757</v>
      </c>
      <c r="Y373" s="2">
        <f t="shared" si="70"/>
        <v>47547685.844275579</v>
      </c>
      <c r="Z373" s="2" t="str">
        <f t="shared" si="48"/>
        <v>MEEP</v>
      </c>
      <c r="AA373" s="2">
        <f>IF(Z373="HERE",Y373,AA372+Graph!$G$1*1000)</f>
        <v>110604246.55856195</v>
      </c>
      <c r="AB373" s="2">
        <f t="shared" si="59"/>
        <v>420000</v>
      </c>
      <c r="AC373" s="2">
        <f t="shared" si="71"/>
        <v>43062733.983275101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ht="15" x14ac:dyDescent="0.25">
      <c r="A374" s="1">
        <v>44550</v>
      </c>
      <c r="B374" s="2">
        <f t="shared" si="45"/>
        <v>297</v>
      </c>
      <c r="C374" s="7"/>
      <c r="D374" s="2" t="e">
        <f t="shared" si="51"/>
        <v>#N/A</v>
      </c>
      <c r="E374" s="2" t="e">
        <f t="shared" si="63"/>
        <v>#N/A</v>
      </c>
      <c r="F374" s="2">
        <v>884347.69467397034</v>
      </c>
      <c r="G374" s="2">
        <f t="shared" si="67"/>
        <v>476582.14285714284</v>
      </c>
      <c r="H374" s="2">
        <f t="shared" si="72"/>
        <v>159825358.9832755</v>
      </c>
      <c r="I374" s="7"/>
      <c r="J374" s="2" t="e">
        <f t="shared" si="52"/>
        <v>#N/A</v>
      </c>
      <c r="K374" s="2" t="e">
        <f t="shared" si="64"/>
        <v>#N/A</v>
      </c>
      <c r="L374" s="2">
        <f t="array" ref="L374">IF(COUNT($C375)=0,IF(COUNT($C374)=1,I374,SUM(L373+LOOKUP(2,1/(ISNUMBER($K$1:$K$194)),$K$1:$K$194))),I374)</f>
        <v>7723913.5714285988</v>
      </c>
      <c r="M374" s="8" t="e">
        <f t="shared" si="69"/>
        <v>#N/A</v>
      </c>
      <c r="N374" s="2" t="e">
        <f t="shared" si="53"/>
        <v>#N/A</v>
      </c>
      <c r="O374" s="2" t="e">
        <f t="shared" si="65"/>
        <v>#N/A</v>
      </c>
      <c r="P374" s="2">
        <v>989796.15597312152</v>
      </c>
      <c r="Q374" s="2">
        <f t="shared" si="75"/>
        <v>500000</v>
      </c>
      <c r="R374" s="2">
        <f t="shared" si="73"/>
        <v>167363562.68469414</v>
      </c>
      <c r="S374" s="2">
        <f t="shared" si="54"/>
        <v>476582.14285713434</v>
      </c>
      <c r="T374" s="2">
        <f t="shared" si="55"/>
        <v>23417.857142857276</v>
      </c>
      <c r="U374" s="2">
        <f t="shared" si="56"/>
        <v>500000</v>
      </c>
      <c r="V374" s="2">
        <f t="shared" si="74"/>
        <v>119792458.98327576</v>
      </c>
      <c r="W374" s="2">
        <f t="shared" si="57"/>
        <v>476582.14285714924</v>
      </c>
      <c r="X374" s="2">
        <f t="shared" si="47"/>
        <v>23417.857142850757</v>
      </c>
      <c r="Y374" s="2">
        <f t="shared" si="70"/>
        <v>47571103.70141843</v>
      </c>
      <c r="Z374" s="2" t="str">
        <f t="shared" si="48"/>
        <v>MEEP</v>
      </c>
      <c r="AA374" s="2">
        <f>IF(Z374="HERE",Y374,AA373+Graph!$G$1*1000)</f>
        <v>111024246.55856195</v>
      </c>
      <c r="AB374" s="2">
        <f t="shared" si="59"/>
        <v>420000</v>
      </c>
      <c r="AC374" s="2">
        <f t="shared" si="71"/>
        <v>43062733.983275101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ht="15" x14ac:dyDescent="0.25">
      <c r="A375" s="1">
        <v>44551</v>
      </c>
      <c r="B375" s="2">
        <f t="shared" si="45"/>
        <v>298</v>
      </c>
      <c r="C375" s="7"/>
      <c r="D375" s="2" t="e">
        <f t="shared" si="51"/>
        <v>#N/A</v>
      </c>
      <c r="E375" s="2" t="e">
        <f t="shared" si="63"/>
        <v>#N/A</v>
      </c>
      <c r="F375" s="2">
        <v>885948.91657540202</v>
      </c>
      <c r="G375" s="2">
        <f t="shared" si="67"/>
        <v>476582.14285714284</v>
      </c>
      <c r="H375" s="2">
        <f t="shared" si="72"/>
        <v>160301941.12613264</v>
      </c>
      <c r="I375" s="7"/>
      <c r="J375" s="2" t="e">
        <f t="shared" si="52"/>
        <v>#N/A</v>
      </c>
      <c r="K375" s="2" t="e">
        <f t="shared" si="64"/>
        <v>#N/A</v>
      </c>
      <c r="L375" s="2">
        <f t="array" ref="L375">IF(COUNT($C376)=0,IF(COUNT($C375)=1,I375,SUM(L374+LOOKUP(2,1/(ISNUMBER($K$1:$K$194)),$K$1:$K$194))),I375)</f>
        <v>7747331.4285714561</v>
      </c>
      <c r="M375" s="8" t="e">
        <f t="shared" si="69"/>
        <v>#N/A</v>
      </c>
      <c r="N375" s="2" t="e">
        <f t="shared" si="53"/>
        <v>#N/A</v>
      </c>
      <c r="O375" s="2" t="e">
        <f t="shared" si="65"/>
        <v>#N/A</v>
      </c>
      <c r="P375" s="2">
        <v>991711.04972623289</v>
      </c>
      <c r="Q375" s="2">
        <f t="shared" si="75"/>
        <v>500000</v>
      </c>
      <c r="R375" s="2">
        <f t="shared" si="73"/>
        <v>167863562.68469414</v>
      </c>
      <c r="S375" s="2">
        <f t="shared" si="54"/>
        <v>476582.14285713434</v>
      </c>
      <c r="T375" s="2">
        <f t="shared" si="55"/>
        <v>23417.857142857276</v>
      </c>
      <c r="U375" s="2">
        <f t="shared" si="56"/>
        <v>500000</v>
      </c>
      <c r="V375" s="2">
        <f t="shared" si="74"/>
        <v>120269041.12613291</v>
      </c>
      <c r="W375" s="2">
        <f t="shared" si="57"/>
        <v>476582.14285714924</v>
      </c>
      <c r="X375" s="2">
        <f t="shared" si="47"/>
        <v>23417.857142850757</v>
      </c>
      <c r="Y375" s="2">
        <f t="shared" si="70"/>
        <v>47594521.55856128</v>
      </c>
      <c r="Z375" s="2" t="str">
        <f t="shared" si="48"/>
        <v>MEEP</v>
      </c>
      <c r="AA375" s="2">
        <f>IF(Z375="HERE",Y375,AA374+Graph!$G$1*1000)</f>
        <v>111444246.55856195</v>
      </c>
      <c r="AB375" s="2">
        <f t="shared" si="59"/>
        <v>420000</v>
      </c>
      <c r="AC375" s="2">
        <f t="shared" si="71"/>
        <v>43062733.983275101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ht="15" x14ac:dyDescent="0.25">
      <c r="A376" s="1">
        <v>44552</v>
      </c>
      <c r="B376" s="2">
        <f t="shared" si="45"/>
        <v>299</v>
      </c>
      <c r="C376" s="7"/>
      <c r="D376" s="2" t="e">
        <f t="shared" si="51"/>
        <v>#N/A</v>
      </c>
      <c r="E376" s="2" t="e">
        <f t="shared" si="63"/>
        <v>#N/A</v>
      </c>
      <c r="F376" s="2">
        <v>887550.1384768486</v>
      </c>
      <c r="G376" s="2">
        <f t="shared" si="67"/>
        <v>476582.14285714284</v>
      </c>
      <c r="H376" s="2">
        <f t="shared" si="72"/>
        <v>160778523.26898977</v>
      </c>
      <c r="I376" s="7"/>
      <c r="J376" s="2" t="e">
        <f t="shared" si="52"/>
        <v>#N/A</v>
      </c>
      <c r="K376" s="2" t="e">
        <f t="shared" si="64"/>
        <v>#N/A</v>
      </c>
      <c r="L376" s="2">
        <f t="array" ref="L376">IF(COUNT($C377)=0,IF(COUNT($C376)=1,I376,SUM(L375+LOOKUP(2,1/(ISNUMBER($K$1:$K$194)),$K$1:$K$194))),I376)</f>
        <v>7770749.2857143134</v>
      </c>
      <c r="M376" s="8" t="e">
        <f t="shared" si="69"/>
        <v>#N/A</v>
      </c>
      <c r="N376" s="2" t="e">
        <f t="shared" si="53"/>
        <v>#N/A</v>
      </c>
      <c r="O376" s="2" t="e">
        <f t="shared" si="65"/>
        <v>#N/A</v>
      </c>
      <c r="P376" s="2">
        <v>993625.94347934425</v>
      </c>
      <c r="Q376" s="2">
        <f t="shared" si="75"/>
        <v>500000</v>
      </c>
      <c r="R376" s="2">
        <f t="shared" si="73"/>
        <v>168363562.68469414</v>
      </c>
      <c r="S376" s="2">
        <f t="shared" si="54"/>
        <v>476582.14285713434</v>
      </c>
      <c r="T376" s="2">
        <f t="shared" si="55"/>
        <v>23417.857142857276</v>
      </c>
      <c r="U376" s="2">
        <f t="shared" si="56"/>
        <v>500000</v>
      </c>
      <c r="V376" s="2">
        <f t="shared" si="74"/>
        <v>120745623.26899005</v>
      </c>
      <c r="W376" s="2">
        <f t="shared" si="57"/>
        <v>476582.14285714924</v>
      </c>
      <c r="X376" s="2">
        <f t="shared" si="47"/>
        <v>23417.857142850757</v>
      </c>
      <c r="Y376" s="2">
        <f t="shared" si="70"/>
        <v>47617939.415704131</v>
      </c>
      <c r="Z376" s="2" t="str">
        <f t="shared" si="48"/>
        <v>MEEP</v>
      </c>
      <c r="AA376" s="2">
        <f>IF(Z376="HERE",Y376,AA375+Graph!$G$1*1000)</f>
        <v>111864246.55856195</v>
      </c>
      <c r="AB376" s="2">
        <f t="shared" si="59"/>
        <v>420000</v>
      </c>
      <c r="AC376" s="2">
        <f t="shared" si="71"/>
        <v>43062733.983275101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ht="15" x14ac:dyDescent="0.25">
      <c r="A377" s="1">
        <v>44553</v>
      </c>
      <c r="B377" s="2">
        <f t="shared" si="45"/>
        <v>300</v>
      </c>
      <c r="C377" s="7"/>
      <c r="D377" s="2" t="e">
        <f t="shared" si="51"/>
        <v>#N/A</v>
      </c>
      <c r="E377" s="2" t="e">
        <f t="shared" si="63"/>
        <v>#N/A</v>
      </c>
      <c r="F377" s="2">
        <v>889151.36037829518</v>
      </c>
      <c r="G377" s="2">
        <f t="shared" si="67"/>
        <v>476582.14285714284</v>
      </c>
      <c r="H377" s="2">
        <f t="shared" si="72"/>
        <v>161255105.41184691</v>
      </c>
      <c r="I377" s="7"/>
      <c r="J377" s="2" t="e">
        <f t="shared" si="52"/>
        <v>#N/A</v>
      </c>
      <c r="K377" s="2" t="e">
        <f t="shared" si="64"/>
        <v>#N/A</v>
      </c>
      <c r="L377" s="2">
        <f t="array" ref="L377">IF(COUNT($C378)=0,IF(COUNT($C377)=1,I377,SUM(L376+LOOKUP(2,1/(ISNUMBER($K$1:$K$194)),$K$1:$K$194))),I377)</f>
        <v>7794167.1428571707</v>
      </c>
      <c r="M377" s="8" t="e">
        <f t="shared" si="69"/>
        <v>#N/A</v>
      </c>
      <c r="N377" s="2" t="e">
        <f t="shared" si="53"/>
        <v>#N/A</v>
      </c>
      <c r="O377" s="2" t="e">
        <f t="shared" si="65"/>
        <v>#N/A</v>
      </c>
      <c r="P377" s="2">
        <v>995540.83723245561</v>
      </c>
      <c r="Q377" s="2">
        <f t="shared" si="75"/>
        <v>500000</v>
      </c>
      <c r="R377" s="2">
        <f t="shared" si="73"/>
        <v>168863562.68469414</v>
      </c>
      <c r="S377" s="2">
        <f t="shared" si="54"/>
        <v>476582.14285713434</v>
      </c>
      <c r="T377" s="2">
        <f t="shared" si="55"/>
        <v>23417.857142857276</v>
      </c>
      <c r="U377" s="2">
        <f t="shared" si="56"/>
        <v>500000</v>
      </c>
      <c r="V377" s="2">
        <f t="shared" si="74"/>
        <v>121222205.4118472</v>
      </c>
      <c r="W377" s="2">
        <f t="shared" si="57"/>
        <v>476582.14285714924</v>
      </c>
      <c r="X377" s="2">
        <f t="shared" si="47"/>
        <v>23417.857142850757</v>
      </c>
      <c r="Y377" s="2">
        <f t="shared" si="70"/>
        <v>47641357.272846982</v>
      </c>
      <c r="Z377" s="2" t="str">
        <f t="shared" si="48"/>
        <v>MEEP</v>
      </c>
      <c r="AA377" s="2">
        <f>IF(Z377="HERE",Y377,AA376+Graph!$G$1*1000)</f>
        <v>112284246.55856195</v>
      </c>
      <c r="AB377" s="2">
        <f t="shared" si="59"/>
        <v>420000</v>
      </c>
      <c r="AC377" s="2">
        <f t="shared" si="71"/>
        <v>43062733.983275101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ht="15" x14ac:dyDescent="0.25">
      <c r="A378" s="1">
        <v>44554</v>
      </c>
      <c r="B378" s="2">
        <f t="shared" si="45"/>
        <v>301</v>
      </c>
      <c r="C378" s="7"/>
      <c r="D378" s="2" t="e">
        <f t="shared" si="51"/>
        <v>#N/A</v>
      </c>
      <c r="E378" s="2" t="e">
        <f t="shared" si="63"/>
        <v>#N/A</v>
      </c>
      <c r="F378" s="2">
        <v>890752.58227974176</v>
      </c>
      <c r="G378" s="2">
        <f t="shared" si="67"/>
        <v>476582.14285714284</v>
      </c>
      <c r="H378" s="2">
        <f t="shared" si="72"/>
        <v>161731687.55470404</v>
      </c>
      <c r="I378" s="7"/>
      <c r="J378" s="2" t="e">
        <f t="shared" si="52"/>
        <v>#N/A</v>
      </c>
      <c r="K378" s="2" t="e">
        <f t="shared" si="64"/>
        <v>#N/A</v>
      </c>
      <c r="L378" s="2">
        <f t="array" ref="L378">IF(COUNT($C379)=0,IF(COUNT($C378)=1,I378,SUM(L377+LOOKUP(2,1/(ISNUMBER($K$1:$K$194)),$K$1:$K$194))),I378)</f>
        <v>7817585.0000000279</v>
      </c>
      <c r="M378" s="8" t="e">
        <f t="shared" si="69"/>
        <v>#N/A</v>
      </c>
      <c r="N378" s="2" t="e">
        <f t="shared" si="53"/>
        <v>#N/A</v>
      </c>
      <c r="O378" s="2" t="e">
        <f t="shared" si="65"/>
        <v>#N/A</v>
      </c>
      <c r="P378" s="2">
        <v>997455.73098556697</v>
      </c>
      <c r="Q378" s="2">
        <f t="shared" si="75"/>
        <v>500000</v>
      </c>
      <c r="R378" s="2">
        <f t="shared" si="73"/>
        <v>169363562.68469414</v>
      </c>
      <c r="S378" s="2">
        <f t="shared" si="54"/>
        <v>476582.14285713434</v>
      </c>
      <c r="T378" s="2">
        <f t="shared" si="55"/>
        <v>23417.857142857276</v>
      </c>
      <c r="U378" s="2">
        <f t="shared" si="56"/>
        <v>500000</v>
      </c>
      <c r="V378" s="2">
        <f t="shared" si="74"/>
        <v>121698787.55470435</v>
      </c>
      <c r="W378" s="2">
        <f t="shared" si="57"/>
        <v>476582.14285714924</v>
      </c>
      <c r="X378" s="2">
        <f t="shared" si="47"/>
        <v>23417.857142850757</v>
      </c>
      <c r="Y378" s="2">
        <f t="shared" si="70"/>
        <v>47664775.129989833</v>
      </c>
      <c r="Z378" s="2" t="str">
        <f t="shared" si="48"/>
        <v>MEEP</v>
      </c>
      <c r="AA378" s="2">
        <f>IF(Z378="HERE",Y378,AA377+Graph!$G$1*1000)</f>
        <v>112704246.55856195</v>
      </c>
      <c r="AB378" s="2">
        <f t="shared" si="59"/>
        <v>420000</v>
      </c>
      <c r="AC378" s="2">
        <f t="shared" si="71"/>
        <v>43062733.983275101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ht="15" x14ac:dyDescent="0.25">
      <c r="A379" s="1">
        <v>44555</v>
      </c>
      <c r="B379" s="2">
        <f t="shared" si="45"/>
        <v>302</v>
      </c>
      <c r="C379" s="7"/>
      <c r="D379" s="2" t="e">
        <f t="shared" si="51"/>
        <v>#N/A</v>
      </c>
      <c r="E379" s="2" t="e">
        <f t="shared" si="63"/>
        <v>#N/A</v>
      </c>
      <c r="F379" s="2">
        <v>892353.80418118834</v>
      </c>
      <c r="G379" s="2">
        <f t="shared" si="67"/>
        <v>476582.14285714284</v>
      </c>
      <c r="H379" s="2">
        <f t="shared" si="72"/>
        <v>162208269.69756117</v>
      </c>
      <c r="I379" s="7"/>
      <c r="J379" s="2" t="e">
        <f t="shared" si="52"/>
        <v>#N/A</v>
      </c>
      <c r="K379" s="2" t="e">
        <f t="shared" si="64"/>
        <v>#N/A</v>
      </c>
      <c r="L379" s="2">
        <f t="array" ref="L379">IF(COUNT($C380)=0,IF(COUNT($C379)=1,I379,SUM(L378+LOOKUP(2,1/(ISNUMBER($K$1:$K$194)),$K$1:$K$194))),I379)</f>
        <v>7841002.8571428852</v>
      </c>
      <c r="M379" s="8" t="e">
        <f t="shared" si="69"/>
        <v>#N/A</v>
      </c>
      <c r="N379" s="2" t="e">
        <f t="shared" si="53"/>
        <v>#N/A</v>
      </c>
      <c r="O379" s="2" t="e">
        <f t="shared" si="65"/>
        <v>#N/A</v>
      </c>
      <c r="P379" s="2">
        <v>999370.62473867834</v>
      </c>
      <c r="Q379" s="2">
        <f t="shared" si="75"/>
        <v>500000</v>
      </c>
      <c r="R379" s="2">
        <f t="shared" si="73"/>
        <v>169863562.68469414</v>
      </c>
      <c r="S379" s="2">
        <f t="shared" si="54"/>
        <v>476582.14285713434</v>
      </c>
      <c r="T379" s="2">
        <f t="shared" si="55"/>
        <v>23417.857142857276</v>
      </c>
      <c r="U379" s="2">
        <f t="shared" si="56"/>
        <v>500000</v>
      </c>
      <c r="V379" s="2">
        <f t="shared" si="74"/>
        <v>122175369.6975615</v>
      </c>
      <c r="W379" s="2">
        <f t="shared" si="57"/>
        <v>476582.14285714924</v>
      </c>
      <c r="X379" s="2">
        <f t="shared" si="47"/>
        <v>23417.857142850757</v>
      </c>
      <c r="Y379" s="2">
        <f t="shared" si="70"/>
        <v>47688192.987132683</v>
      </c>
      <c r="Z379" s="2" t="str">
        <f t="shared" si="48"/>
        <v>MEEP</v>
      </c>
      <c r="AA379" s="2">
        <f>IF(Z379="HERE",Y379,AA378+Graph!$G$1*1000)</f>
        <v>113124246.55856195</v>
      </c>
      <c r="AB379" s="2">
        <f t="shared" si="59"/>
        <v>420000</v>
      </c>
      <c r="AC379" s="2">
        <f t="shared" si="71"/>
        <v>43062733.983275101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ht="15" x14ac:dyDescent="0.25">
      <c r="A380" s="1">
        <v>44556</v>
      </c>
      <c r="B380" s="2">
        <f t="shared" si="45"/>
        <v>303</v>
      </c>
      <c r="C380" s="7"/>
      <c r="D380" s="2" t="e">
        <f t="shared" si="51"/>
        <v>#N/A</v>
      </c>
      <c r="E380" s="2" t="e">
        <f t="shared" si="63"/>
        <v>#N/A</v>
      </c>
      <c r="F380" s="2">
        <v>893955.02608262002</v>
      </c>
      <c r="G380" s="2">
        <f t="shared" si="67"/>
        <v>476582.14285714284</v>
      </c>
      <c r="H380" s="2">
        <f t="shared" si="72"/>
        <v>162684851.84041831</v>
      </c>
      <c r="I380" s="7"/>
      <c r="J380" s="2" t="e">
        <f t="shared" si="52"/>
        <v>#N/A</v>
      </c>
      <c r="K380" s="2" t="e">
        <f t="shared" si="64"/>
        <v>#N/A</v>
      </c>
      <c r="L380" s="2">
        <f t="array" ref="L380">IF(COUNT($C381)=0,IF(COUNT($C380)=1,I380,SUM(L379+LOOKUP(2,1/(ISNUMBER($K$1:$K$194)),$K$1:$K$194))),I380)</f>
        <v>7864420.7142857425</v>
      </c>
      <c r="M380" s="8" t="e">
        <f t="shared" si="69"/>
        <v>#N/A</v>
      </c>
      <c r="N380" s="2" t="e">
        <f t="shared" si="53"/>
        <v>#N/A</v>
      </c>
      <c r="O380" s="2" t="e">
        <f t="shared" si="65"/>
        <v>#N/A</v>
      </c>
      <c r="P380" s="2">
        <v>1001285.5184917897</v>
      </c>
      <c r="Q380" s="2">
        <f t="shared" si="75"/>
        <v>500000</v>
      </c>
      <c r="R380" s="2">
        <f t="shared" si="73"/>
        <v>170363562.68469414</v>
      </c>
      <c r="S380" s="2">
        <f t="shared" si="54"/>
        <v>476582.14285713434</v>
      </c>
      <c r="T380" s="2">
        <f t="shared" si="55"/>
        <v>23417.857142857276</v>
      </c>
      <c r="U380" s="2">
        <f t="shared" si="56"/>
        <v>500000</v>
      </c>
      <c r="V380" s="2">
        <f t="shared" si="74"/>
        <v>122651951.84041865</v>
      </c>
      <c r="W380" s="2">
        <f t="shared" si="57"/>
        <v>476582.14285714924</v>
      </c>
      <c r="X380" s="2">
        <f t="shared" si="47"/>
        <v>23417.857142850757</v>
      </c>
      <c r="Y380" s="2">
        <f t="shared" si="70"/>
        <v>47711610.844275534</v>
      </c>
      <c r="Z380" s="2" t="str">
        <f t="shared" si="48"/>
        <v>MEEP</v>
      </c>
      <c r="AA380" s="2">
        <f>IF(Z380="HERE",Y380,AA379+Graph!$G$1*1000)</f>
        <v>113544246.55856195</v>
      </c>
      <c r="AB380" s="2">
        <f t="shared" si="59"/>
        <v>420000</v>
      </c>
      <c r="AC380" s="2">
        <f t="shared" si="71"/>
        <v>43062733.983275101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ht="15" x14ac:dyDescent="0.25">
      <c r="A381" s="1">
        <v>44557</v>
      </c>
      <c r="B381" s="2">
        <f t="shared" si="45"/>
        <v>304</v>
      </c>
      <c r="C381" s="7"/>
      <c r="D381" s="2" t="e">
        <f t="shared" si="51"/>
        <v>#N/A</v>
      </c>
      <c r="E381" s="2" t="e">
        <f t="shared" si="63"/>
        <v>#N/A</v>
      </c>
      <c r="F381" s="2">
        <v>895556.24798406661</v>
      </c>
      <c r="G381" s="2">
        <f t="shared" si="67"/>
        <v>476582.14285714284</v>
      </c>
      <c r="H381" s="2">
        <f t="shared" si="72"/>
        <v>163161433.98327544</v>
      </c>
      <c r="I381" s="7"/>
      <c r="J381" s="2" t="e">
        <f t="shared" si="52"/>
        <v>#N/A</v>
      </c>
      <c r="K381" s="2" t="e">
        <f t="shared" si="64"/>
        <v>#N/A</v>
      </c>
      <c r="L381" s="2">
        <f t="array" ref="L381">IF(COUNT($C382)=0,IF(COUNT($C381)=1,I381,SUM(L380+LOOKUP(2,1/(ISNUMBER($K$1:$K$194)),$K$1:$K$194))),I381)</f>
        <v>7887838.5714285998</v>
      </c>
      <c r="M381" s="8" t="e">
        <f t="shared" si="69"/>
        <v>#N/A</v>
      </c>
      <c r="N381" s="2" t="e">
        <f t="shared" si="53"/>
        <v>#N/A</v>
      </c>
      <c r="O381" s="2" t="e">
        <f t="shared" si="65"/>
        <v>#N/A</v>
      </c>
      <c r="P381" s="2">
        <v>1003200.4122449011</v>
      </c>
      <c r="Q381" s="2">
        <f t="shared" si="75"/>
        <v>500000</v>
      </c>
      <c r="R381" s="2">
        <f t="shared" si="73"/>
        <v>170863562.68469414</v>
      </c>
      <c r="S381" s="2">
        <f t="shared" si="54"/>
        <v>476582.14285713434</v>
      </c>
      <c r="T381" s="2">
        <f t="shared" si="55"/>
        <v>23417.857142857276</v>
      </c>
      <c r="U381" s="2">
        <f t="shared" si="56"/>
        <v>500000</v>
      </c>
      <c r="V381" s="2">
        <f t="shared" si="74"/>
        <v>123128533.9832758</v>
      </c>
      <c r="W381" s="2">
        <f t="shared" si="57"/>
        <v>476582.14285714924</v>
      </c>
      <c r="X381" s="2">
        <f t="shared" si="47"/>
        <v>23417.857142850757</v>
      </c>
      <c r="Y381" s="2">
        <f t="shared" si="70"/>
        <v>47735028.701418385</v>
      </c>
      <c r="Z381" s="2" t="str">
        <f t="shared" si="48"/>
        <v>MEEP</v>
      </c>
      <c r="AA381" s="2">
        <f>IF(Z381="HERE",Y381,AA380+Graph!$G$1*1000)</f>
        <v>113964246.55856195</v>
      </c>
      <c r="AB381" s="2">
        <f t="shared" si="59"/>
        <v>420000</v>
      </c>
      <c r="AC381" s="2">
        <f t="shared" si="71"/>
        <v>43062733.983275101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ht="15" x14ac:dyDescent="0.25">
      <c r="A382" s="1">
        <v>44558</v>
      </c>
      <c r="B382" s="2">
        <f t="shared" si="45"/>
        <v>305</v>
      </c>
      <c r="C382" s="7"/>
      <c r="D382" s="2" t="e">
        <f t="shared" si="51"/>
        <v>#N/A</v>
      </c>
      <c r="E382" s="2" t="e">
        <f t="shared" si="63"/>
        <v>#N/A</v>
      </c>
      <c r="F382" s="2">
        <v>897157.46988551319</v>
      </c>
      <c r="G382" s="2">
        <f t="shared" si="67"/>
        <v>476582.14285714284</v>
      </c>
      <c r="H382" s="2">
        <f t="shared" si="72"/>
        <v>163638016.12613258</v>
      </c>
      <c r="I382" s="7"/>
      <c r="J382" s="2" t="e">
        <f t="shared" si="52"/>
        <v>#N/A</v>
      </c>
      <c r="K382" s="2" t="e">
        <f t="shared" si="64"/>
        <v>#N/A</v>
      </c>
      <c r="L382" s="2">
        <f t="array" ref="L382">IF(COUNT($C383)=0,IF(COUNT($C382)=1,I382,SUM(L381+LOOKUP(2,1/(ISNUMBER($K$1:$K$194)),$K$1:$K$194))),I382)</f>
        <v>7911256.428571457</v>
      </c>
      <c r="M382" s="8" t="e">
        <f t="shared" si="69"/>
        <v>#N/A</v>
      </c>
      <c r="N382" s="2" t="e">
        <f t="shared" si="53"/>
        <v>#N/A</v>
      </c>
      <c r="O382" s="2" t="e">
        <f t="shared" si="65"/>
        <v>#N/A</v>
      </c>
      <c r="P382" s="2">
        <v>1005115.3059980124</v>
      </c>
      <c r="Q382" s="2">
        <f t="shared" si="75"/>
        <v>500000</v>
      </c>
      <c r="R382" s="2">
        <f t="shared" si="73"/>
        <v>171363562.68469414</v>
      </c>
      <c r="S382" s="2">
        <f t="shared" si="54"/>
        <v>476582.14285713434</v>
      </c>
      <c r="T382" s="2">
        <f t="shared" si="55"/>
        <v>23417.857142857276</v>
      </c>
      <c r="U382" s="2">
        <f t="shared" si="56"/>
        <v>500000</v>
      </c>
      <c r="V382" s="2">
        <f t="shared" si="74"/>
        <v>123605116.12613295</v>
      </c>
      <c r="W382" s="2">
        <f t="shared" si="57"/>
        <v>476582.14285714924</v>
      </c>
      <c r="X382" s="2">
        <f t="shared" si="47"/>
        <v>23417.857142850757</v>
      </c>
      <c r="Y382" s="2">
        <f t="shared" si="70"/>
        <v>47758446.558561236</v>
      </c>
      <c r="Z382" s="2" t="str">
        <f t="shared" si="48"/>
        <v>MEEP</v>
      </c>
      <c r="AA382" s="2">
        <f>IF(Z382="HERE",Y382,AA381+Graph!$G$1*1000)</f>
        <v>114384246.55856195</v>
      </c>
      <c r="AB382" s="2">
        <f t="shared" si="59"/>
        <v>420000</v>
      </c>
      <c r="AC382" s="2">
        <f t="shared" si="71"/>
        <v>43062733.983275101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ht="15" x14ac:dyDescent="0.25">
      <c r="A383" s="1">
        <v>44559</v>
      </c>
      <c r="B383" s="2">
        <f t="shared" si="45"/>
        <v>306</v>
      </c>
      <c r="C383" s="7"/>
      <c r="D383" s="2" t="e">
        <f t="shared" si="51"/>
        <v>#N/A</v>
      </c>
      <c r="E383" s="2" t="e">
        <f t="shared" si="63"/>
        <v>#N/A</v>
      </c>
      <c r="F383" s="2">
        <v>898758.69178695977</v>
      </c>
      <c r="G383" s="2">
        <f t="shared" si="67"/>
        <v>476582.14285714284</v>
      </c>
      <c r="H383" s="2">
        <f t="shared" si="72"/>
        <v>164114598.26898971</v>
      </c>
      <c r="I383" s="7"/>
      <c r="J383" s="2" t="e">
        <f t="shared" si="52"/>
        <v>#N/A</v>
      </c>
      <c r="K383" s="2" t="e">
        <f t="shared" si="64"/>
        <v>#N/A</v>
      </c>
      <c r="L383" s="2">
        <f t="array" ref="L383">IF(COUNT($C384)=0,IF(COUNT($C383)=1,I383,SUM(L382+LOOKUP(2,1/(ISNUMBER($K$1:$K$194)),$K$1:$K$194))),I383)</f>
        <v>7934674.2857143143</v>
      </c>
      <c r="M383" s="8" t="e">
        <f t="shared" si="69"/>
        <v>#N/A</v>
      </c>
      <c r="N383" s="2" t="e">
        <f t="shared" si="53"/>
        <v>#N/A</v>
      </c>
      <c r="O383" s="2" t="e">
        <f t="shared" si="65"/>
        <v>#N/A</v>
      </c>
      <c r="P383" s="2">
        <v>1007030.1997511238</v>
      </c>
      <c r="Q383" s="2">
        <f t="shared" si="75"/>
        <v>500000</v>
      </c>
      <c r="R383" s="2">
        <f t="shared" si="73"/>
        <v>171863562.68469414</v>
      </c>
      <c r="S383" s="2">
        <f t="shared" si="54"/>
        <v>476582.14285713434</v>
      </c>
      <c r="T383" s="2">
        <f t="shared" si="55"/>
        <v>23417.857142857276</v>
      </c>
      <c r="U383" s="2">
        <f t="shared" si="56"/>
        <v>500000</v>
      </c>
      <c r="V383" s="2">
        <f t="shared" si="74"/>
        <v>124081698.2689901</v>
      </c>
      <c r="W383" s="2">
        <f t="shared" si="57"/>
        <v>476582.14285714924</v>
      </c>
      <c r="X383" s="2">
        <f t="shared" si="47"/>
        <v>23417.857142850757</v>
      </c>
      <c r="Y383" s="2">
        <f t="shared" si="70"/>
        <v>47781864.415704086</v>
      </c>
      <c r="Z383" s="2" t="str">
        <f t="shared" si="48"/>
        <v>MEEP</v>
      </c>
      <c r="AA383" s="2">
        <f>IF(Z383="HERE",Y383,AA382+Graph!$G$1*1000)</f>
        <v>114804246.55856195</v>
      </c>
      <c r="AB383" s="2">
        <f t="shared" si="59"/>
        <v>420000</v>
      </c>
      <c r="AC383" s="2">
        <f t="shared" si="71"/>
        <v>43062733.983275101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ht="15" x14ac:dyDescent="0.25">
      <c r="A384" s="1">
        <v>44560</v>
      </c>
      <c r="B384" s="2">
        <f t="shared" si="45"/>
        <v>307</v>
      </c>
      <c r="C384" s="7"/>
      <c r="D384" s="2" t="e">
        <f t="shared" si="51"/>
        <v>#N/A</v>
      </c>
      <c r="E384" s="2" t="e">
        <f t="shared" si="63"/>
        <v>#N/A</v>
      </c>
      <c r="F384" s="2">
        <v>900359.91368839145</v>
      </c>
      <c r="G384" s="2">
        <f t="shared" si="67"/>
        <v>476582.14285714284</v>
      </c>
      <c r="H384" s="2">
        <f t="shared" si="72"/>
        <v>164591180.41184685</v>
      </c>
      <c r="I384" s="7"/>
      <c r="J384" s="2" t="e">
        <f t="shared" si="52"/>
        <v>#N/A</v>
      </c>
      <c r="K384" s="2" t="e">
        <f t="shared" si="64"/>
        <v>#N/A</v>
      </c>
      <c r="L384" s="2">
        <f t="array" ref="L384">IF(COUNT($C385)=0,IF(COUNT($C384)=1,I384,SUM(L383+LOOKUP(2,1/(ISNUMBER($K$1:$K$194)),$K$1:$K$194))),I384)</f>
        <v>7958092.1428571716</v>
      </c>
      <c r="M384" s="8" t="e">
        <f t="shared" si="69"/>
        <v>#N/A</v>
      </c>
      <c r="N384" s="2" t="e">
        <f t="shared" si="53"/>
        <v>#N/A</v>
      </c>
      <c r="O384" s="2" t="e">
        <f t="shared" si="65"/>
        <v>#N/A</v>
      </c>
      <c r="P384" s="2">
        <v>1008945.0935042351</v>
      </c>
      <c r="Q384" s="2">
        <f t="shared" si="75"/>
        <v>500000</v>
      </c>
      <c r="R384" s="2">
        <f t="shared" si="73"/>
        <v>172363562.68469414</v>
      </c>
      <c r="S384" s="2">
        <f t="shared" si="54"/>
        <v>476582.14285713434</v>
      </c>
      <c r="T384" s="2">
        <f t="shared" si="55"/>
        <v>23417.857142857276</v>
      </c>
      <c r="U384" s="2">
        <f t="shared" si="56"/>
        <v>500000</v>
      </c>
      <c r="V384" s="2">
        <f t="shared" si="74"/>
        <v>124558280.41184725</v>
      </c>
      <c r="W384" s="2">
        <f t="shared" si="57"/>
        <v>476582.14285714924</v>
      </c>
      <c r="X384" s="2">
        <f t="shared" si="47"/>
        <v>23417.857142850757</v>
      </c>
      <c r="Y384" s="2">
        <f t="shared" si="70"/>
        <v>47805282.272846937</v>
      </c>
      <c r="Z384" s="2" t="str">
        <f t="shared" si="48"/>
        <v>MEEP</v>
      </c>
      <c r="AA384" s="2">
        <f>IF(Z384="HERE",Y384,AA383+Graph!$G$1*1000)</f>
        <v>115224246.55856195</v>
      </c>
      <c r="AB384" s="2">
        <f t="shared" si="59"/>
        <v>420000</v>
      </c>
      <c r="AC384" s="2">
        <f t="shared" si="71"/>
        <v>43062733.983275101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ht="15" x14ac:dyDescent="0.25">
      <c r="A385" s="1">
        <v>44561</v>
      </c>
      <c r="B385" s="2">
        <f t="shared" si="45"/>
        <v>308</v>
      </c>
      <c r="C385" s="7"/>
      <c r="D385" s="2" t="e">
        <f t="shared" si="51"/>
        <v>#N/A</v>
      </c>
      <c r="E385" s="2" t="e">
        <f t="shared" si="63"/>
        <v>#N/A</v>
      </c>
      <c r="F385" s="2">
        <v>901961.13558983803</v>
      </c>
      <c r="G385" s="2">
        <f t="shared" si="67"/>
        <v>476582.14285714284</v>
      </c>
      <c r="H385" s="2">
        <f t="shared" si="72"/>
        <v>165067762.55470398</v>
      </c>
      <c r="I385" s="7"/>
      <c r="J385" s="2" t="e">
        <f t="shared" si="52"/>
        <v>#N/A</v>
      </c>
      <c r="K385" s="2" t="e">
        <f t="shared" si="64"/>
        <v>#N/A</v>
      </c>
      <c r="L385" s="2">
        <f t="array" ref="L385">IF(COUNT($C386)=0,IF(COUNT($C385)=1,I385,SUM(L384+LOOKUP(2,1/(ISNUMBER($K$1:$K$194)),$K$1:$K$194))),I385)</f>
        <v>7981510.0000000289</v>
      </c>
      <c r="M385" s="8" t="e">
        <f t="shared" si="69"/>
        <v>#N/A</v>
      </c>
      <c r="N385" s="2" t="e">
        <f t="shared" si="53"/>
        <v>#N/A</v>
      </c>
      <c r="O385" s="2" t="e">
        <f t="shared" si="65"/>
        <v>#N/A</v>
      </c>
      <c r="P385" s="2">
        <v>1010859.9872573465</v>
      </c>
      <c r="Q385" s="2">
        <f t="shared" si="75"/>
        <v>500000</v>
      </c>
      <c r="R385" s="2">
        <f t="shared" si="73"/>
        <v>172863562.68469414</v>
      </c>
      <c r="S385" s="2">
        <f t="shared" si="54"/>
        <v>476582.14285713434</v>
      </c>
      <c r="T385" s="2">
        <f t="shared" si="55"/>
        <v>23417.857142857276</v>
      </c>
      <c r="U385" s="2">
        <f t="shared" si="56"/>
        <v>500000</v>
      </c>
      <c r="V385" s="2">
        <f t="shared" si="74"/>
        <v>125034862.5547044</v>
      </c>
      <c r="W385" s="2">
        <f t="shared" si="57"/>
        <v>476582.14285714924</v>
      </c>
      <c r="X385" s="2">
        <f t="shared" si="47"/>
        <v>23417.857142850757</v>
      </c>
      <c r="Y385" s="2">
        <f t="shared" si="70"/>
        <v>47828700.129989788</v>
      </c>
      <c r="Z385" s="2" t="str">
        <f t="shared" si="48"/>
        <v>MEEP</v>
      </c>
      <c r="AA385" s="2">
        <f>IF(Z385="HERE",Y385,AA384+Graph!$G$1*1000)</f>
        <v>115644246.55856195</v>
      </c>
      <c r="AB385" s="2">
        <f t="shared" si="59"/>
        <v>420000</v>
      </c>
      <c r="AC385" s="2">
        <f t="shared" si="71"/>
        <v>43062733.983275101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4 M31:M385 I78:I385">
    <cfRule type="cellIs" dxfId="211" priority="40" operator="greaterThan">
      <formula>0</formula>
    </cfRule>
  </conditionalFormatting>
  <conditionalFormatting sqref="C31:C64 C117:C385 C78:C114">
    <cfRule type="cellIs" dxfId="210" priority="41" operator="greaterThan">
      <formula>0</formula>
    </cfRule>
  </conditionalFormatting>
  <conditionalFormatting sqref="C31:C64 C117:C385 C78:C114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09" priority="43" operator="greaterThan">
      <formula>0</formula>
    </cfRule>
  </conditionalFormatting>
  <conditionalFormatting sqref="C115">
    <cfRule type="cellIs" dxfId="208" priority="44" operator="greaterThan">
      <formula>0</formula>
    </cfRule>
  </conditionalFormatting>
  <conditionalFormatting sqref="C65">
    <cfRule type="cellIs" dxfId="207" priority="38" operator="greaterThan">
      <formula>0</formula>
    </cfRule>
  </conditionalFormatting>
  <conditionalFormatting sqref="C65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206" priority="37" operator="greaterThan">
      <formula>0</formula>
    </cfRule>
  </conditionalFormatting>
  <conditionalFormatting sqref="C66">
    <cfRule type="cellIs" dxfId="205" priority="35" operator="greaterThan">
      <formula>0</formula>
    </cfRule>
  </conditionalFormatting>
  <conditionalFormatting sqref="C66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204" priority="34" operator="greaterThan">
      <formula>0</formula>
    </cfRule>
  </conditionalFormatting>
  <conditionalFormatting sqref="C67">
    <cfRule type="cellIs" dxfId="203" priority="32" operator="greaterThan">
      <formula>0</formula>
    </cfRule>
  </conditionalFormatting>
  <conditionalFormatting sqref="C67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202" priority="31" operator="greaterThan">
      <formula>0</formula>
    </cfRule>
  </conditionalFormatting>
  <conditionalFormatting sqref="C68">
    <cfRule type="cellIs" dxfId="201" priority="29" operator="greaterThan">
      <formula>0</formula>
    </cfRule>
  </conditionalFormatting>
  <conditionalFormatting sqref="C68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200" priority="28" operator="greaterThan">
      <formula>0</formula>
    </cfRule>
  </conditionalFormatting>
  <conditionalFormatting sqref="C69">
    <cfRule type="cellIs" dxfId="199" priority="26" operator="greaterThan">
      <formula>0</formula>
    </cfRule>
  </conditionalFormatting>
  <conditionalFormatting sqref="C69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98" priority="25" operator="greaterThan">
      <formula>0</formula>
    </cfRule>
  </conditionalFormatting>
  <conditionalFormatting sqref="C70">
    <cfRule type="cellIs" dxfId="197" priority="23" operator="greaterThan">
      <formula>0</formula>
    </cfRule>
  </conditionalFormatting>
  <conditionalFormatting sqref="C70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96" priority="22" operator="greaterThan">
      <formula>0</formula>
    </cfRule>
  </conditionalFormatting>
  <conditionalFormatting sqref="C71">
    <cfRule type="cellIs" dxfId="195" priority="20" operator="greaterThan">
      <formula>0</formula>
    </cfRule>
  </conditionalFormatting>
  <conditionalFormatting sqref="C71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94" priority="19" operator="greaterThan">
      <formula>0</formula>
    </cfRule>
  </conditionalFormatting>
  <conditionalFormatting sqref="C72">
    <cfRule type="cellIs" dxfId="193" priority="17" operator="greaterThan">
      <formula>0</formula>
    </cfRule>
  </conditionalFormatting>
  <conditionalFormatting sqref="C72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92" priority="16" operator="greaterThan">
      <formula>0</formula>
    </cfRule>
  </conditionalFormatting>
  <conditionalFormatting sqref="C73">
    <cfRule type="cellIs" dxfId="191" priority="14" operator="greaterThan">
      <formula>0</formula>
    </cfRule>
  </conditionalFormatting>
  <conditionalFormatting sqref="C73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90" priority="13" operator="greaterThan">
      <formula>0</formula>
    </cfRule>
  </conditionalFormatting>
  <conditionalFormatting sqref="C74">
    <cfRule type="cellIs" dxfId="189" priority="11" operator="greaterThan">
      <formula>0</formula>
    </cfRule>
  </conditionalFormatting>
  <conditionalFormatting sqref="C7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188" priority="10" operator="greaterThan">
      <formula>0</formula>
    </cfRule>
  </conditionalFormatting>
  <conditionalFormatting sqref="C75">
    <cfRule type="cellIs" dxfId="187" priority="8" operator="greaterThan">
      <formula>0</formula>
    </cfRule>
  </conditionalFormatting>
  <conditionalFormatting sqref="C75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186" priority="7" operator="greaterThan">
      <formula>0</formula>
    </cfRule>
  </conditionalFormatting>
  <conditionalFormatting sqref="C76">
    <cfRule type="cellIs" dxfId="185" priority="5" operator="greaterThan">
      <formula>0</formula>
    </cfRule>
  </conditionalFormatting>
  <conditionalFormatting sqref="C7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184" priority="4" operator="greaterThan">
      <formula>0</formula>
    </cfRule>
  </conditionalFormatting>
  <conditionalFormatting sqref="C77">
    <cfRule type="cellIs" dxfId="14" priority="2" operator="greaterThan">
      <formula>0</formula>
    </cfRule>
  </conditionalFormatting>
  <conditionalFormatting sqref="C7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6" priority="1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4951-5BA9-49A5-8753-BAF1CDA576B1}">
  <dimension ref="A1:AK385"/>
  <sheetViews>
    <sheetView topLeftCell="A46" workbookViewId="0">
      <selection activeCell="I77" sqref="I77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71</v>
      </c>
      <c r="O1" s="2" t="s">
        <v>11</v>
      </c>
      <c r="P1" s="2" t="s">
        <v>12</v>
      </c>
      <c r="Q1" s="25" t="s">
        <v>78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48</v>
      </c>
      <c r="AE1" s="2" t="s">
        <v>23</v>
      </c>
      <c r="AF1" s="21" t="s">
        <v>44</v>
      </c>
      <c r="AG1" s="21" t="s">
        <v>49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-75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-74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-73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-72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-71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-70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-69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-68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-67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-66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-65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-64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-63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-62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-61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-60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-59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-58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-57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-56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-55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-54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-53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-52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-51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-50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-49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-48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-47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-46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SUM((550000-LOOKUP(2,1/(ISNUMBER($K$1:$K$194)),$K$1:$K$194))/1000)</f>
        <v>526.5821428571428</v>
      </c>
    </row>
    <row r="32" spans="1:37" ht="15" x14ac:dyDescent="0.25">
      <c r="A32" s="1">
        <v>44208</v>
      </c>
      <c r="B32" s="2">
        <f t="shared" si="0"/>
        <v>-45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-44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-43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-42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-41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-40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TREND(E37:INDEX(firstdoses550,1-$B37),$A37:INDEX(dates550,1-$B37),$A37:$A385)</f>
        <v>344735.91388750076</v>
      </c>
      <c r="G37" s="2">
        <f>IF(F37&gt;550000,$AK$31*1000,F37)</f>
        <v>344735.91388750076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TREND(O37:INDEX(bothdoses550,1-$B37),$A37:INDEX(dates550,1-$B37),$A37:$A385)</f>
        <v>344476.96117472649</v>
      </c>
      <c r="Q37" s="2">
        <f>IF(P37&gt;550000,550000,P37)</f>
        <v>344476.96117472649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-39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346337.13578894734</v>
      </c>
      <c r="G38" s="2">
        <f t="shared" ref="G38:G101" si="25">IF(F38&gt;550000,$AK$31*1000,F38)</f>
        <v>346337.13578894734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346391.85492783785</v>
      </c>
      <c r="Q38" s="2">
        <f t="shared" ref="Q38:Q101" si="26">IF(P38&gt;550000,550000,P38)</f>
        <v>346391.85492783785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-38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347938.35769039392</v>
      </c>
      <c r="G39" s="2">
        <f t="shared" si="25"/>
        <v>347938.35769039392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348306.74868094921</v>
      </c>
      <c r="Q39" s="2">
        <f t="shared" si="26"/>
        <v>348306.74868094921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-37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349539.57959184051</v>
      </c>
      <c r="G40" s="2">
        <f t="shared" si="25"/>
        <v>349539.57959184051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350221.64243406057</v>
      </c>
      <c r="Q40" s="2">
        <f t="shared" si="26"/>
        <v>350221.64243406057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-36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351140.80149327219</v>
      </c>
      <c r="G41" s="2">
        <f t="shared" si="25"/>
        <v>351140.80149327219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352136.53618715703</v>
      </c>
      <c r="Q41" s="2">
        <f t="shared" si="26"/>
        <v>352136.53618715703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-35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352742.02339471877</v>
      </c>
      <c r="G42" s="2">
        <f t="shared" si="25"/>
        <v>352742.02339471877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354051.4299402684</v>
      </c>
      <c r="Q42" s="2">
        <f t="shared" si="26"/>
        <v>354051.4299402684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-34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354343.24529616535</v>
      </c>
      <c r="G43" s="2">
        <f t="shared" si="25"/>
        <v>354343.24529616535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355966.32369337976</v>
      </c>
      <c r="Q43" s="2">
        <f t="shared" si="26"/>
        <v>355966.32369337976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-33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355944.46719761193</v>
      </c>
      <c r="G44" s="2">
        <f t="shared" si="25"/>
        <v>355944.46719761193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357881.21744649112</v>
      </c>
      <c r="Q44" s="2">
        <f t="shared" si="26"/>
        <v>357881.21744649112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-32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357545.68909904361</v>
      </c>
      <c r="G45" s="2">
        <f t="shared" si="25"/>
        <v>357545.68909904361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359796.11119960248</v>
      </c>
      <c r="Q45" s="2">
        <f t="shared" si="26"/>
        <v>359796.11119960248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-31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359146.91100049019</v>
      </c>
      <c r="G46" s="2">
        <f t="shared" si="25"/>
        <v>359146.91100049019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361711.00495271385</v>
      </c>
      <c r="Q46" s="2">
        <f t="shared" si="26"/>
        <v>361711.00495271385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-30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360748.13290193677</v>
      </c>
      <c r="G47" s="2">
        <f t="shared" si="25"/>
        <v>360748.13290193677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363625.89870582521</v>
      </c>
      <c r="Q47" s="2">
        <f t="shared" si="26"/>
        <v>363625.89870582521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-29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362349.35480338335</v>
      </c>
      <c r="G48" s="2">
        <f t="shared" si="25"/>
        <v>362349.35480338335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365540.79245893657</v>
      </c>
      <c r="Q48" s="2">
        <f t="shared" si="26"/>
        <v>365540.79245893657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-28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363950.57670482993</v>
      </c>
      <c r="G49" s="2">
        <f t="shared" si="25"/>
        <v>363950.57670482993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367455.68621204793</v>
      </c>
      <c r="Q49" s="2">
        <f t="shared" si="26"/>
        <v>367455.68621204793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-27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365551.79860626161</v>
      </c>
      <c r="G50" s="2">
        <f t="shared" si="25"/>
        <v>365551.79860626161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369370.5799651593</v>
      </c>
      <c r="Q50" s="2">
        <f t="shared" si="26"/>
        <v>369370.5799651593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-26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367153.02050770819</v>
      </c>
      <c r="G51" s="2">
        <f t="shared" si="25"/>
        <v>367153.02050770819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371285.47371827066</v>
      </c>
      <c r="Q51" s="2">
        <f t="shared" si="26"/>
        <v>371285.47371827066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-25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368754.24240915477</v>
      </c>
      <c r="G52" s="2">
        <f t="shared" si="25"/>
        <v>368754.24240915477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373200.36747138202</v>
      </c>
      <c r="Q52" s="2">
        <f t="shared" si="26"/>
        <v>373200.36747138202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-24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370355.46431060135</v>
      </c>
      <c r="G53" s="2">
        <f t="shared" si="25"/>
        <v>370355.46431060135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375115.26122449338</v>
      </c>
      <c r="Q53" s="2">
        <f t="shared" si="26"/>
        <v>375115.26122449338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-23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371956.68621204793</v>
      </c>
      <c r="G54" s="2">
        <f t="shared" si="25"/>
        <v>371956.68621204793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377030.15497760475</v>
      </c>
      <c r="Q54" s="2">
        <f t="shared" si="26"/>
        <v>377030.15497760475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-22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373557.90811347961</v>
      </c>
      <c r="G55" s="2">
        <f t="shared" si="25"/>
        <v>373557.90811347961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378945.04873071611</v>
      </c>
      <c r="Q55" s="2">
        <f t="shared" si="26"/>
        <v>378945.04873071611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-21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375159.1300149262</v>
      </c>
      <c r="G56" s="2">
        <f t="shared" si="25"/>
        <v>375159.1300149262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380859.94248382747</v>
      </c>
      <c r="Q56" s="2">
        <f t="shared" si="26"/>
        <v>380859.94248382747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-20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376760.35191637278</v>
      </c>
      <c r="G57" s="2">
        <f t="shared" si="25"/>
        <v>376760.35191637278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382774.83623693883</v>
      </c>
      <c r="Q57" s="2">
        <f t="shared" si="26"/>
        <v>382774.83623693883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-19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378361.57381781936</v>
      </c>
      <c r="G58" s="2">
        <f t="shared" si="25"/>
        <v>378361.57381781936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384689.7299900502</v>
      </c>
      <c r="Q58" s="2">
        <f t="shared" si="26"/>
        <v>384689.7299900502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-18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379962.79571926594</v>
      </c>
      <c r="G59" s="2">
        <f t="shared" si="25"/>
        <v>379962.79571926594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386604.62374316156</v>
      </c>
      <c r="Q59" s="2">
        <f t="shared" si="26"/>
        <v>386604.62374316156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-17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381564.01762069762</v>
      </c>
      <c r="G60" s="2">
        <f t="shared" si="25"/>
        <v>381564.01762069762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388519.51749627292</v>
      </c>
      <c r="Q60" s="2">
        <f t="shared" si="26"/>
        <v>388519.51749627292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-16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383165.2395221442</v>
      </c>
      <c r="G61" s="2">
        <f t="shared" si="25"/>
        <v>383165.2395221442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390434.41124938428</v>
      </c>
      <c r="Q61" s="2">
        <f t="shared" si="26"/>
        <v>390434.41124938428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-15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384766.46142359078</v>
      </c>
      <c r="G62" s="2">
        <f t="shared" si="25"/>
        <v>384766.46142359078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392349.30500249565</v>
      </c>
      <c r="Q62" s="2">
        <f t="shared" si="26"/>
        <v>392349.30500249565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-14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386367.68332503736</v>
      </c>
      <c r="G63" s="2">
        <f t="shared" si="25"/>
        <v>386367.68332503736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394264.19875560701</v>
      </c>
      <c r="Q63" s="2">
        <f t="shared" si="26"/>
        <v>394264.19875560701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-13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387968.90522648394</v>
      </c>
      <c r="G64" s="2">
        <f t="shared" si="25"/>
        <v>387968.90522648394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396179.09250871837</v>
      </c>
      <c r="Q64" s="2">
        <f t="shared" si="26"/>
        <v>396179.09250871837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-12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389570.12712791562</v>
      </c>
      <c r="G65" s="2">
        <f t="shared" si="25"/>
        <v>389570.12712791562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398093.98626182973</v>
      </c>
      <c r="Q65" s="2">
        <f t="shared" si="26"/>
        <v>398093.98626182973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-11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391171.3490293622</v>
      </c>
      <c r="G66" s="2">
        <f t="shared" si="25"/>
        <v>391171.3490293622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400008.8800149411</v>
      </c>
      <c r="Q66" s="2">
        <f t="shared" si="26"/>
        <v>400008.8800149411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-10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392772.57093080878</v>
      </c>
      <c r="G67" s="2">
        <f t="shared" si="25"/>
        <v>392772.57093080878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401923.77376805246</v>
      </c>
      <c r="Q67" s="2">
        <f t="shared" si="26"/>
        <v>401923.77376805246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-9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394373.79283225536</v>
      </c>
      <c r="G68" s="2">
        <f t="shared" si="25"/>
        <v>394373.79283225536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403838.66752116382</v>
      </c>
      <c r="Q68" s="2">
        <f t="shared" si="26"/>
        <v>403838.66752116382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-8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395975.01473370194</v>
      </c>
      <c r="G69" s="2">
        <f t="shared" si="25"/>
        <v>395975.01473370194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405753.56127427518</v>
      </c>
      <c r="Q69" s="2">
        <f t="shared" si="26"/>
        <v>405753.56127427518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-7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397576.23663513362</v>
      </c>
      <c r="G70" s="2">
        <f t="shared" si="25"/>
        <v>397576.23663513362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407668.45502738655</v>
      </c>
      <c r="Q70" s="2">
        <f t="shared" si="26"/>
        <v>407668.45502738655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-6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399177.4585365802</v>
      </c>
      <c r="G71" s="2">
        <f t="shared" si="25"/>
        <v>399177.4585365802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409583.34878049791</v>
      </c>
      <c r="Q71" s="2">
        <f t="shared" si="26"/>
        <v>409583.34878049791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-5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400778.68043802679</v>
      </c>
      <c r="G72" s="2">
        <f t="shared" si="25"/>
        <v>400778.68043802679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411498.24253360927</v>
      </c>
      <c r="Q72" s="2">
        <f t="shared" si="26"/>
        <v>411498.24253360927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-4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402379.90233947337</v>
      </c>
      <c r="G73" s="2">
        <f t="shared" si="25"/>
        <v>402379.90233947337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413413.13628672063</v>
      </c>
      <c r="Q73" s="2">
        <f t="shared" si="26"/>
        <v>413413.13628672063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-3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403981.12424090505</v>
      </c>
      <c r="G74" s="2">
        <f t="shared" si="25"/>
        <v>403981.12424090505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415328.030039832</v>
      </c>
      <c r="Q74" s="2">
        <f t="shared" si="26"/>
        <v>415328.030039832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-2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405582.34614235163</v>
      </c>
      <c r="G75" s="2">
        <f t="shared" si="25"/>
        <v>405582.34614235163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417242.92379294336</v>
      </c>
      <c r="Q75" s="2">
        <f t="shared" si="26"/>
        <v>417242.92379294336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-1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407183.56804379821</v>
      </c>
      <c r="G76" s="2">
        <f t="shared" si="25"/>
        <v>407183.56804379821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419157.81754605472</v>
      </c>
      <c r="Q76" s="2">
        <f t="shared" si="26"/>
        <v>419157.81754605472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0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408784.78994524479</v>
      </c>
      <c r="G77" s="2">
        <f t="shared" si="25"/>
        <v>408784.78994524479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421072.71129916608</v>
      </c>
      <c r="Q77" s="2">
        <f t="shared" si="26"/>
        <v>421072.71129916608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1</v>
      </c>
      <c r="C78" s="7"/>
      <c r="D78" s="2" t="e">
        <f t="shared" si="12"/>
        <v>#N/A</v>
      </c>
      <c r="E78" s="2" t="e">
        <f t="shared" si="22"/>
        <v>#N/A</v>
      </c>
      <c r="F78" s="2">
        <v>410386.01184669137</v>
      </c>
      <c r="G78" s="2">
        <f t="shared" si="25"/>
        <v>410386.01184669137</v>
      </c>
      <c r="H78" s="2">
        <f t="shared" si="13"/>
        <v>20092434.011846691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792227.85714285716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422987.60505227745</v>
      </c>
      <c r="Q78" s="2">
        <f t="shared" si="26"/>
        <v>422987.60505227745</v>
      </c>
      <c r="R78" s="2">
        <f t="shared" si="16"/>
        <v>20873845.605052277</v>
      </c>
      <c r="S78" s="2">
        <f t="shared" si="17"/>
        <v>410386.01184669137</v>
      </c>
      <c r="T78" s="2">
        <f t="shared" si="18"/>
        <v>23417.857142857159</v>
      </c>
      <c r="U78" s="2">
        <f t="shared" si="19"/>
        <v>422987.60505227745</v>
      </c>
      <c r="V78" s="2">
        <f t="shared" si="5"/>
        <v>778989.13043478259</v>
      </c>
      <c r="W78" s="2">
        <f t="shared" si="20"/>
        <v>10179.130434782594</v>
      </c>
      <c r="X78" s="2">
        <f t="shared" si="6"/>
        <v>412808.47461749485</v>
      </c>
      <c r="Y78" s="2">
        <f t="shared" si="7"/>
        <v>20094856.474617496</v>
      </c>
      <c r="Z78" s="2" t="str">
        <f t="shared" si="8"/>
        <v>HERE</v>
      </c>
      <c r="AA78" s="2">
        <f>IF(Z78="HERE",Y78,AA77+Graph!$G$1*1000)</f>
        <v>20094856.474617496</v>
      </c>
      <c r="AB78" s="2">
        <f t="shared" si="21"/>
        <v>412808.47461749613</v>
      </c>
      <c r="AC78" s="2">
        <f t="shared" si="9"/>
        <v>778989.13043478259</v>
      </c>
      <c r="AD78" s="3">
        <f t="shared" si="10"/>
        <v>20094856.474617496</v>
      </c>
      <c r="AE78" s="2">
        <f>IF(AE76&gt;=52800000,52800000,IF(AB57=Graph!G$1*1000,AE77+Graph!G$1*1000,AC78))</f>
        <v>778989.13043478259</v>
      </c>
      <c r="AF78" s="3">
        <f t="shared" si="11"/>
        <v>778989.13043478259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2</v>
      </c>
      <c r="C79" s="7"/>
      <c r="D79" s="2" t="e">
        <f t="shared" si="12"/>
        <v>#N/A</v>
      </c>
      <c r="E79" s="2" t="e">
        <f t="shared" si="22"/>
        <v>#N/A</v>
      </c>
      <c r="F79" s="2">
        <v>411987.23374812305</v>
      </c>
      <c r="G79" s="2">
        <f t="shared" si="25"/>
        <v>411987.23374812305</v>
      </c>
      <c r="H79" s="2">
        <f t="shared" si="13"/>
        <v>20504421.245594814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815645.71428571432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424902.49880538881</v>
      </c>
      <c r="Q79" s="2">
        <f t="shared" si="26"/>
        <v>424902.49880538881</v>
      </c>
      <c r="R79" s="2">
        <f t="shared" si="16"/>
        <v>21298748.103857666</v>
      </c>
      <c r="S79" s="2">
        <f t="shared" si="17"/>
        <v>411987.23374812305</v>
      </c>
      <c r="T79" s="2">
        <f t="shared" si="18"/>
        <v>23417.857142857159</v>
      </c>
      <c r="U79" s="2">
        <f t="shared" si="19"/>
        <v>424902.49880538881</v>
      </c>
      <c r="V79" s="2">
        <f t="shared" si="5"/>
        <v>789168.26086956519</v>
      </c>
      <c r="W79" s="2">
        <f t="shared" si="20"/>
        <v>10179.130434782594</v>
      </c>
      <c r="X79" s="2">
        <f t="shared" si="6"/>
        <v>414723.36837060621</v>
      </c>
      <c r="Y79" s="2">
        <f t="shared" si="7"/>
        <v>20509579.842988104</v>
      </c>
      <c r="Z79" s="2" t="str">
        <f t="shared" si="8"/>
        <v>HERE</v>
      </c>
      <c r="AA79" s="2">
        <f>IF(Z79="HERE",Y79,AA78+Graph!$G$1*1000)</f>
        <v>20509579.842988104</v>
      </c>
      <c r="AB79" s="2">
        <f t="shared" si="21"/>
        <v>414723.3683706075</v>
      </c>
      <c r="AC79" s="2">
        <f t="shared" si="9"/>
        <v>789168.26086956519</v>
      </c>
      <c r="AD79" s="3">
        <f t="shared" si="10"/>
        <v>20509579.842988104</v>
      </c>
      <c r="AE79" s="2">
        <f>IF(AE77&gt;=52800000,52800000,IF(AB58=Graph!G$1*1000,AE78+Graph!G$1*1000,AC79))</f>
        <v>789168.26086956519</v>
      </c>
      <c r="AF79" s="3">
        <f t="shared" si="11"/>
        <v>789168.26086956519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3</v>
      </c>
      <c r="C80" s="7"/>
      <c r="D80" s="2" t="e">
        <f t="shared" si="12"/>
        <v>#N/A</v>
      </c>
      <c r="E80" s="2" t="e">
        <f t="shared" si="22"/>
        <v>#N/A</v>
      </c>
      <c r="F80" s="2">
        <v>413588.45564956963</v>
      </c>
      <c r="G80" s="2">
        <f t="shared" si="25"/>
        <v>413588.45564956963</v>
      </c>
      <c r="H80" s="2">
        <f t="shared" si="13"/>
        <v>20918009.701244384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839063.57142857148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426817.39255850017</v>
      </c>
      <c r="Q80" s="2">
        <f t="shared" si="26"/>
        <v>426817.39255850017</v>
      </c>
      <c r="R80" s="2">
        <f t="shared" si="16"/>
        <v>21725565.496416166</v>
      </c>
      <c r="S80" s="2">
        <f t="shared" si="17"/>
        <v>413588.45564956963</v>
      </c>
      <c r="T80" s="2">
        <f t="shared" si="18"/>
        <v>23417.857142857159</v>
      </c>
      <c r="U80" s="2">
        <f t="shared" si="19"/>
        <v>426817.39255850017</v>
      </c>
      <c r="V80" s="2">
        <f t="shared" si="5"/>
        <v>799347.39130434778</v>
      </c>
      <c r="W80" s="2">
        <f t="shared" si="20"/>
        <v>10179.130434782594</v>
      </c>
      <c r="X80" s="2">
        <f t="shared" si="6"/>
        <v>416638.26212371758</v>
      </c>
      <c r="Y80" s="2">
        <f t="shared" si="7"/>
        <v>20926218.105111822</v>
      </c>
      <c r="Z80" s="2" t="str">
        <f t="shared" si="8"/>
        <v>HERE</v>
      </c>
      <c r="AA80" s="2">
        <f>IF(Z80="HERE",Y80,AA79+Graph!$G$1*1000)</f>
        <v>20926218.105111822</v>
      </c>
      <c r="AB80" s="2">
        <f t="shared" si="21"/>
        <v>416638.26212371886</v>
      </c>
      <c r="AC80" s="2">
        <f t="shared" si="9"/>
        <v>799347.39130434778</v>
      </c>
      <c r="AD80" s="3">
        <f t="shared" si="10"/>
        <v>20926218.105111822</v>
      </c>
      <c r="AE80" s="2">
        <f>IF(AE78&gt;=52800000,52800000,IF(AB59=Graph!G$1*1000,AE79+Graph!G$1*1000,AC80))</f>
        <v>799347.39130434778</v>
      </c>
      <c r="AF80" s="3">
        <f t="shared" si="11"/>
        <v>799347.39130434778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4</v>
      </c>
      <c r="C81" s="7"/>
      <c r="D81" s="2" t="e">
        <f t="shared" si="12"/>
        <v>#N/A</v>
      </c>
      <c r="E81" s="2" t="e">
        <f t="shared" si="22"/>
        <v>#N/A</v>
      </c>
      <c r="F81" s="2">
        <v>415189.67755101621</v>
      </c>
      <c r="G81" s="2">
        <f t="shared" si="25"/>
        <v>415189.67755101621</v>
      </c>
      <c r="H81" s="2">
        <f t="shared" si="13"/>
        <v>21333199.3787954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862481.42857142864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428732.28631161153</v>
      </c>
      <c r="Q81" s="2">
        <f t="shared" si="26"/>
        <v>428732.28631161153</v>
      </c>
      <c r="R81" s="2">
        <f t="shared" si="16"/>
        <v>22154297.782727778</v>
      </c>
      <c r="S81" s="2">
        <f t="shared" si="17"/>
        <v>415189.67755101621</v>
      </c>
      <c r="T81" s="2">
        <f t="shared" si="18"/>
        <v>23417.857142857159</v>
      </c>
      <c r="U81" s="2">
        <f t="shared" si="19"/>
        <v>428732.28631161153</v>
      </c>
      <c r="V81" s="2">
        <f t="shared" si="5"/>
        <v>809526.52173913037</v>
      </c>
      <c r="W81" s="2">
        <f t="shared" si="20"/>
        <v>10179.130434782594</v>
      </c>
      <c r="X81" s="2">
        <f t="shared" si="6"/>
        <v>418553.15587682894</v>
      </c>
      <c r="Y81" s="2">
        <f t="shared" si="7"/>
        <v>21344771.260988653</v>
      </c>
      <c r="Z81" s="2" t="str">
        <f t="shared" si="8"/>
        <v>HERE</v>
      </c>
      <c r="AA81" s="2">
        <f>IF(Z81="HERE",Y81,AA80+Graph!$G$1*1000)</f>
        <v>21344771.260988653</v>
      </c>
      <c r="AB81" s="2">
        <f t="shared" si="21"/>
        <v>418553.15587683022</v>
      </c>
      <c r="AC81" s="2">
        <f t="shared" si="9"/>
        <v>809526.52173913037</v>
      </c>
      <c r="AD81" s="3">
        <f t="shared" si="10"/>
        <v>21344771.260988653</v>
      </c>
      <c r="AE81" s="2">
        <f>IF(AE79&gt;=52800000,52800000,IF(AB60=Graph!G$1*1000,AE80+Graph!G$1*1000,AC81))</f>
        <v>809526.52173913037</v>
      </c>
      <c r="AF81" s="3">
        <f t="shared" si="11"/>
        <v>809526.52173913037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5</v>
      </c>
      <c r="C82" s="7"/>
      <c r="D82" s="2" t="e">
        <f t="shared" si="12"/>
        <v>#N/A</v>
      </c>
      <c r="E82" s="2" t="e">
        <f t="shared" si="22"/>
        <v>#N/A</v>
      </c>
      <c r="F82" s="2">
        <v>416790.89945246279</v>
      </c>
      <c r="G82" s="2">
        <f t="shared" si="25"/>
        <v>416790.89945246279</v>
      </c>
      <c r="H82" s="2">
        <f t="shared" si="13"/>
        <v>21749990.278247863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885899.2857142858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430647.18006470799</v>
      </c>
      <c r="Q82" s="2">
        <f t="shared" si="26"/>
        <v>430647.18006470799</v>
      </c>
      <c r="R82" s="2">
        <f t="shared" si="16"/>
        <v>22584944.962792486</v>
      </c>
      <c r="S82" s="2">
        <f t="shared" si="17"/>
        <v>416790.89945246279</v>
      </c>
      <c r="T82" s="2">
        <f t="shared" si="18"/>
        <v>23417.857142857159</v>
      </c>
      <c r="U82" s="2">
        <f t="shared" si="19"/>
        <v>430647.18006470799</v>
      </c>
      <c r="V82" s="2">
        <f t="shared" si="5"/>
        <v>819705.65217391308</v>
      </c>
      <c r="W82" s="2">
        <f t="shared" si="20"/>
        <v>10179.13043478271</v>
      </c>
      <c r="X82" s="2">
        <f t="shared" si="6"/>
        <v>420468.04962992528</v>
      </c>
      <c r="Y82" s="2">
        <f t="shared" si="7"/>
        <v>21765239.310618579</v>
      </c>
      <c r="Z82" s="2" t="str">
        <f t="shared" si="8"/>
        <v>HERE</v>
      </c>
      <c r="AA82" s="2">
        <f>IF(Z82="HERE",Y82,AA81+Graph!$G$1*1000)</f>
        <v>21765239.310618579</v>
      </c>
      <c r="AB82" s="2">
        <f t="shared" si="21"/>
        <v>420468.04962992668</v>
      </c>
      <c r="AC82" s="2">
        <f t="shared" si="9"/>
        <v>819705.65217391308</v>
      </c>
      <c r="AD82" s="3">
        <f t="shared" si="10"/>
        <v>21765239.310618579</v>
      </c>
      <c r="AE82" s="2">
        <f>IF(AE80&gt;=52800000,52800000,IF(AB61=Graph!G$1*1000,AE81+Graph!G$1*1000,AC82))</f>
        <v>819705.65217391308</v>
      </c>
      <c r="AF82" s="3">
        <f t="shared" si="11"/>
        <v>819705.65217391308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6</v>
      </c>
      <c r="C83" s="7"/>
      <c r="D83" s="2" t="e">
        <f t="shared" si="12"/>
        <v>#N/A</v>
      </c>
      <c r="E83" s="2" t="e">
        <f t="shared" si="22"/>
        <v>#N/A</v>
      </c>
      <c r="F83" s="2">
        <v>418392.12135390937</v>
      </c>
      <c r="G83" s="2">
        <f t="shared" si="25"/>
        <v>418392.12135390937</v>
      </c>
      <c r="H83" s="2">
        <f t="shared" si="13"/>
        <v>22168382.399601772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909317.14285714296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432562.07381781936</v>
      </c>
      <c r="Q83" s="2">
        <f t="shared" si="26"/>
        <v>432562.07381781936</v>
      </c>
      <c r="R83" s="2">
        <f t="shared" si="16"/>
        <v>23017507.036610305</v>
      </c>
      <c r="S83" s="2">
        <f t="shared" si="17"/>
        <v>418392.12135390937</v>
      </c>
      <c r="T83" s="2">
        <f t="shared" si="18"/>
        <v>23417.857142857159</v>
      </c>
      <c r="U83" s="2">
        <f t="shared" si="19"/>
        <v>432562.07381781936</v>
      </c>
      <c r="V83" s="2">
        <f t="shared" si="5"/>
        <v>829884.78260869568</v>
      </c>
      <c r="W83" s="2">
        <f t="shared" si="20"/>
        <v>10179.130434782594</v>
      </c>
      <c r="X83" s="2">
        <f t="shared" si="6"/>
        <v>422382.94338303676</v>
      </c>
      <c r="Y83" s="2">
        <f t="shared" si="7"/>
        <v>22187622.254001617</v>
      </c>
      <c r="Z83" s="2" t="str">
        <f t="shared" si="8"/>
        <v>HERE</v>
      </c>
      <c r="AA83" s="2">
        <f>IF(Z83="HERE",Y83,AA82+Graph!$G$1*1000)</f>
        <v>22187622.254001617</v>
      </c>
      <c r="AB83" s="2">
        <f t="shared" si="21"/>
        <v>422382.94338303804</v>
      </c>
      <c r="AC83" s="2">
        <f t="shared" si="9"/>
        <v>829884.78260869568</v>
      </c>
      <c r="AD83" s="3">
        <f t="shared" si="10"/>
        <v>22187622.254001617</v>
      </c>
      <c r="AE83" s="2">
        <f>IF(AE81&gt;=52800000,52800000,IF(AB62=Graph!G$1*1000,AE82+Graph!G$1*1000,AC83))</f>
        <v>829884.78260869568</v>
      </c>
      <c r="AF83" s="3">
        <f t="shared" si="11"/>
        <v>829884.78260869568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7</v>
      </c>
      <c r="C84" s="7"/>
      <c r="D84" s="2" t="e">
        <f t="shared" si="12"/>
        <v>#N/A</v>
      </c>
      <c r="E84" s="2" t="e">
        <f t="shared" si="22"/>
        <v>#N/A</v>
      </c>
      <c r="F84" s="2">
        <v>419993.34325534105</v>
      </c>
      <c r="G84" s="2">
        <f t="shared" si="25"/>
        <v>419993.34325534105</v>
      </c>
      <c r="H84" s="2">
        <f t="shared" si="13"/>
        <v>22588375.742857113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932735.00000000012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434476.96757093072</v>
      </c>
      <c r="Q84" s="2">
        <f t="shared" si="26"/>
        <v>434476.96757093072</v>
      </c>
      <c r="R84" s="2">
        <f t="shared" si="16"/>
        <v>23451984.004181236</v>
      </c>
      <c r="S84" s="2">
        <f t="shared" si="17"/>
        <v>419993.34325534105</v>
      </c>
      <c r="T84" s="2">
        <f t="shared" si="18"/>
        <v>23417.857142857159</v>
      </c>
      <c r="U84" s="2">
        <f t="shared" si="19"/>
        <v>434476.96757093072</v>
      </c>
      <c r="V84" s="2">
        <f t="shared" si="5"/>
        <v>840063.91304347827</v>
      </c>
      <c r="W84" s="2">
        <f t="shared" si="20"/>
        <v>10179.130434782594</v>
      </c>
      <c r="X84" s="2">
        <f t="shared" si="6"/>
        <v>424297.83713614813</v>
      </c>
      <c r="Y84" s="2">
        <f t="shared" si="7"/>
        <v>22611920.091137767</v>
      </c>
      <c r="Z84" s="2" t="str">
        <f t="shared" si="8"/>
        <v>HERE</v>
      </c>
      <c r="AA84" s="2">
        <f>IF(Z84="HERE",Y84,AA83+Graph!$G$1*1000)</f>
        <v>22611920.091137767</v>
      </c>
      <c r="AB84" s="2">
        <f t="shared" si="21"/>
        <v>424297.83713614941</v>
      </c>
      <c r="AC84" s="2">
        <f t="shared" si="9"/>
        <v>840063.91304347827</v>
      </c>
      <c r="AD84" s="3">
        <f t="shared" si="10"/>
        <v>22611920.091137767</v>
      </c>
      <c r="AE84" s="2">
        <f>IF(AE82&gt;=52800000,52800000,IF(AB63=Graph!G$1*1000,AE83+Graph!G$1*1000,AC84))</f>
        <v>840063.91304347827</v>
      </c>
      <c r="AF84" s="3">
        <f t="shared" si="11"/>
        <v>840063.91304347827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8</v>
      </c>
      <c r="C85" s="7"/>
      <c r="D85" s="2" t="e">
        <f t="shared" si="12"/>
        <v>#N/A</v>
      </c>
      <c r="E85" s="2" t="e">
        <f t="shared" si="22"/>
        <v>#N/A</v>
      </c>
      <c r="F85" s="2">
        <v>421594.56515678763</v>
      </c>
      <c r="G85" s="2">
        <f t="shared" si="25"/>
        <v>421594.56515678763</v>
      </c>
      <c r="H85" s="2">
        <f t="shared" si="13"/>
        <v>23009970.308013901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956152.85714285728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436391.86132404208</v>
      </c>
      <c r="Q85" s="2">
        <f t="shared" si="26"/>
        <v>436391.86132404208</v>
      </c>
      <c r="R85" s="2">
        <f t="shared" si="16"/>
        <v>23888375.865505278</v>
      </c>
      <c r="S85" s="2">
        <f t="shared" si="17"/>
        <v>421594.56515678763</v>
      </c>
      <c r="T85" s="2">
        <f t="shared" si="18"/>
        <v>23417.857142857159</v>
      </c>
      <c r="U85" s="2">
        <f t="shared" si="19"/>
        <v>436391.86132404208</v>
      </c>
      <c r="V85" s="2">
        <f t="shared" si="5"/>
        <v>850243.04347826086</v>
      </c>
      <c r="W85" s="2">
        <f t="shared" si="20"/>
        <v>10179.130434782594</v>
      </c>
      <c r="X85" s="2">
        <f t="shared" si="6"/>
        <v>426212.73088925949</v>
      </c>
      <c r="Y85" s="2">
        <f t="shared" si="7"/>
        <v>23038132.822027028</v>
      </c>
      <c r="Z85" s="2" t="str">
        <f t="shared" si="8"/>
        <v>HERE</v>
      </c>
      <c r="AA85" s="2">
        <f>IF(Z85="HERE",Y85,AA84+Graph!$G$1*1000)</f>
        <v>23038132.822027028</v>
      </c>
      <c r="AB85" s="2">
        <f t="shared" si="21"/>
        <v>426212.73088926077</v>
      </c>
      <c r="AC85" s="2">
        <f t="shared" si="9"/>
        <v>850243.04347826086</v>
      </c>
      <c r="AD85" s="3">
        <f t="shared" si="10"/>
        <v>23038132.822027028</v>
      </c>
      <c r="AE85" s="2">
        <f>IF(AE83&gt;=52800000,52800000,IF(AB64=Graph!G$1*1000,AE84+Graph!G$1*1000,AC85))</f>
        <v>850243.04347826086</v>
      </c>
      <c r="AF85" s="3">
        <f t="shared" si="11"/>
        <v>850243.04347826086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9</v>
      </c>
      <c r="C86" s="7"/>
      <c r="D86" s="2" t="e">
        <f t="shared" si="12"/>
        <v>#N/A</v>
      </c>
      <c r="E86" s="2" t="e">
        <f t="shared" si="22"/>
        <v>#N/A</v>
      </c>
      <c r="F86" s="2">
        <v>423195.78705823421</v>
      </c>
      <c r="G86" s="2">
        <f t="shared" si="25"/>
        <v>423195.78705823421</v>
      </c>
      <c r="H86" s="2">
        <f t="shared" si="13"/>
        <v>23433166.095072135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979570.71428571444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438306.75507715344</v>
      </c>
      <c r="Q86" s="2">
        <f t="shared" si="26"/>
        <v>438306.75507715344</v>
      </c>
      <c r="R86" s="2">
        <f t="shared" si="16"/>
        <v>24326682.620582432</v>
      </c>
      <c r="S86" s="2">
        <f t="shared" si="17"/>
        <v>423195.78705823421</v>
      </c>
      <c r="T86" s="2">
        <f t="shared" si="18"/>
        <v>23417.857142857159</v>
      </c>
      <c r="U86" s="2">
        <f t="shared" si="19"/>
        <v>438306.75507715344</v>
      </c>
      <c r="V86" s="2">
        <f t="shared" si="5"/>
        <v>860422.17391304346</v>
      </c>
      <c r="W86" s="2">
        <f t="shared" si="20"/>
        <v>10179.130434782594</v>
      </c>
      <c r="X86" s="2">
        <f t="shared" si="6"/>
        <v>428127.62464237085</v>
      </c>
      <c r="Y86" s="2">
        <f t="shared" si="7"/>
        <v>23466260.4466694</v>
      </c>
      <c r="Z86" s="2" t="str">
        <f t="shared" si="8"/>
        <v>HERE</v>
      </c>
      <c r="AA86" s="2">
        <f>IF(Z86="HERE",Y86,AA85+Graph!$G$1*1000)</f>
        <v>23466260.4466694</v>
      </c>
      <c r="AB86" s="2">
        <f t="shared" si="21"/>
        <v>428127.62464237213</v>
      </c>
      <c r="AC86" s="2">
        <f t="shared" si="9"/>
        <v>860422.17391304346</v>
      </c>
      <c r="AD86" s="3">
        <f t="shared" si="10"/>
        <v>23466260.4466694</v>
      </c>
      <c r="AE86" s="2">
        <f>IF(AE84&gt;=52800000,52800000,IF(AB65=Graph!G$1*1000,AE85+Graph!G$1*1000,AC86))</f>
        <v>860422.17391304346</v>
      </c>
      <c r="AF86" s="3">
        <f t="shared" si="11"/>
        <v>860422.17391304346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10</v>
      </c>
      <c r="C87" s="7"/>
      <c r="D87" s="2" t="e">
        <f t="shared" si="12"/>
        <v>#N/A</v>
      </c>
      <c r="E87" s="2" t="e">
        <f t="shared" si="22"/>
        <v>#N/A</v>
      </c>
      <c r="F87" s="2">
        <v>424797.0089596808</v>
      </c>
      <c r="G87" s="2">
        <f t="shared" si="25"/>
        <v>424797.0089596808</v>
      </c>
      <c r="H87" s="2">
        <f t="shared" si="13"/>
        <v>23857963.104031816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1002988.5714285716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440221.64883026481</v>
      </c>
      <c r="Q87" s="2">
        <f t="shared" si="26"/>
        <v>440221.64883026481</v>
      </c>
      <c r="R87" s="2">
        <f t="shared" si="16"/>
        <v>24766904.269412696</v>
      </c>
      <c r="S87" s="2">
        <f t="shared" si="17"/>
        <v>424797.0089596808</v>
      </c>
      <c r="T87" s="2">
        <f t="shared" si="18"/>
        <v>23417.857142857159</v>
      </c>
      <c r="U87" s="2">
        <f t="shared" si="19"/>
        <v>440221.64883026481</v>
      </c>
      <c r="V87" s="2">
        <f t="shared" si="5"/>
        <v>870601.30434782605</v>
      </c>
      <c r="W87" s="2">
        <f t="shared" si="20"/>
        <v>10179.130434782594</v>
      </c>
      <c r="X87" s="2">
        <f t="shared" si="6"/>
        <v>430042.51839548221</v>
      </c>
      <c r="Y87" s="2">
        <f t="shared" si="7"/>
        <v>23896302.965064883</v>
      </c>
      <c r="Z87" s="2" t="str">
        <f t="shared" si="8"/>
        <v>HERE</v>
      </c>
      <c r="AA87" s="2">
        <f>IF(Z87="HERE",Y87,AA86+Graph!$G$1*1000)</f>
        <v>23896302.965064883</v>
      </c>
      <c r="AB87" s="2">
        <f t="shared" si="21"/>
        <v>430042.51839548349</v>
      </c>
      <c r="AC87" s="2">
        <f t="shared" si="9"/>
        <v>870601.30434782605</v>
      </c>
      <c r="AD87" s="3">
        <f t="shared" si="10"/>
        <v>23896302.965064883</v>
      </c>
      <c r="AE87" s="2">
        <f>IF(AE85&gt;=52800000,52800000,IF(AB66=Graph!G$1*1000,AE86+Graph!G$1*1000,AC87))</f>
        <v>870601.30434782605</v>
      </c>
      <c r="AF87" s="3">
        <f t="shared" si="11"/>
        <v>870601.30434782605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11</v>
      </c>
      <c r="C88" s="7"/>
      <c r="D88" s="2" t="e">
        <f t="shared" si="12"/>
        <v>#N/A</v>
      </c>
      <c r="E88" s="2" t="e">
        <f t="shared" si="22"/>
        <v>#N/A</v>
      </c>
      <c r="F88" s="2">
        <v>426398.23086112738</v>
      </c>
      <c r="G88" s="2">
        <f t="shared" si="25"/>
        <v>426398.23086112738</v>
      </c>
      <c r="H88" s="2">
        <f t="shared" si="13"/>
        <v>24284361.334892944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1026406.4285714288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442136.54258337617</v>
      </c>
      <c r="Q88" s="2">
        <f t="shared" si="26"/>
        <v>442136.54258337617</v>
      </c>
      <c r="R88" s="2">
        <f t="shared" si="16"/>
        <v>25209040.811996073</v>
      </c>
      <c r="S88" s="2">
        <f t="shared" si="17"/>
        <v>426398.23086112738</v>
      </c>
      <c r="T88" s="2">
        <f t="shared" si="18"/>
        <v>23417.857142857159</v>
      </c>
      <c r="U88" s="2">
        <f t="shared" si="19"/>
        <v>442136.54258337617</v>
      </c>
      <c r="V88" s="2">
        <f t="shared" si="5"/>
        <v>880780.43478260865</v>
      </c>
      <c r="W88" s="2">
        <f t="shared" si="20"/>
        <v>10179.130434782594</v>
      </c>
      <c r="X88" s="2">
        <f t="shared" si="6"/>
        <v>431957.41214859358</v>
      </c>
      <c r="Y88" s="2">
        <f t="shared" si="7"/>
        <v>24328260.377213478</v>
      </c>
      <c r="Z88" s="2" t="str">
        <f t="shared" si="8"/>
        <v>HERE</v>
      </c>
      <c r="AA88" s="2">
        <f>IF(Z88="HERE",Y88,AA87+Graph!$G$1*1000)</f>
        <v>24328260.377213478</v>
      </c>
      <c r="AB88" s="2">
        <f t="shared" si="21"/>
        <v>431957.41214859486</v>
      </c>
      <c r="AC88" s="2">
        <f t="shared" si="9"/>
        <v>880780.43478260865</v>
      </c>
      <c r="AD88" s="3">
        <f t="shared" si="10"/>
        <v>24328260.377213478</v>
      </c>
      <c r="AE88" s="2">
        <f>IF(AE86&gt;=52800000,52800000,IF(AB67=Graph!G$1*1000,AE87+Graph!G$1*1000,AC88))</f>
        <v>880780.43478260865</v>
      </c>
      <c r="AF88" s="3">
        <f t="shared" si="11"/>
        <v>880780.43478260865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12</v>
      </c>
      <c r="C89" s="7"/>
      <c r="D89" s="2" t="e">
        <f t="shared" si="12"/>
        <v>#N/A</v>
      </c>
      <c r="E89" s="2" t="e">
        <f t="shared" si="22"/>
        <v>#N/A</v>
      </c>
      <c r="F89" s="2">
        <v>427999.45276255906</v>
      </c>
      <c r="G89" s="2">
        <f t="shared" si="25"/>
        <v>427999.45276255906</v>
      </c>
      <c r="H89" s="2">
        <f t="shared" si="13"/>
        <v>24712360.787655503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1049824.2857142859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444051.43633648753</v>
      </c>
      <c r="Q89" s="2">
        <f t="shared" si="26"/>
        <v>444051.43633648753</v>
      </c>
      <c r="R89" s="2">
        <f t="shared" si="16"/>
        <v>25653092.24833256</v>
      </c>
      <c r="S89" s="2">
        <f t="shared" si="17"/>
        <v>427999.45276255906</v>
      </c>
      <c r="T89" s="2">
        <f t="shared" si="18"/>
        <v>23417.857142857159</v>
      </c>
      <c r="U89" s="2">
        <f t="shared" si="19"/>
        <v>444051.43633648753</v>
      </c>
      <c r="V89" s="2">
        <f t="shared" si="5"/>
        <v>890959.56521739135</v>
      </c>
      <c r="W89" s="2">
        <f t="shared" si="20"/>
        <v>10179.13043478271</v>
      </c>
      <c r="X89" s="2">
        <f t="shared" si="6"/>
        <v>433872.30590170482</v>
      </c>
      <c r="Y89" s="2">
        <f t="shared" si="7"/>
        <v>24762132.683115184</v>
      </c>
      <c r="Z89" s="2" t="str">
        <f t="shared" si="8"/>
        <v>HERE</v>
      </c>
      <c r="AA89" s="2">
        <f>IF(Z89="HERE",Y89,AA88+Graph!$G$1*1000)</f>
        <v>24762132.683115184</v>
      </c>
      <c r="AB89" s="2">
        <f t="shared" si="21"/>
        <v>433872.30590170622</v>
      </c>
      <c r="AC89" s="2">
        <f t="shared" si="9"/>
        <v>890959.56521739135</v>
      </c>
      <c r="AD89" s="3">
        <f t="shared" si="10"/>
        <v>24762132.683115184</v>
      </c>
      <c r="AE89" s="2">
        <f>IF(AE87&gt;=52800000,52800000,IF(AB68=Graph!G$1*1000,AE88+Graph!G$1*1000,AC89))</f>
        <v>890959.56521739135</v>
      </c>
      <c r="AF89" s="3">
        <f t="shared" si="11"/>
        <v>890959.56521739135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13</v>
      </c>
      <c r="C90" s="7"/>
      <c r="D90" s="2" t="e">
        <f t="shared" si="12"/>
        <v>#N/A</v>
      </c>
      <c r="E90" s="2" t="e">
        <f t="shared" si="22"/>
        <v>#N/A</v>
      </c>
      <c r="F90" s="2">
        <v>429600.67466400564</v>
      </c>
      <c r="G90" s="2">
        <f t="shared" si="25"/>
        <v>429600.67466400564</v>
      </c>
      <c r="H90" s="2">
        <f t="shared" si="13"/>
        <v>25141961.462319508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1073242.142857143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445966.33008959889</v>
      </c>
      <c r="Q90" s="2">
        <f t="shared" si="26"/>
        <v>445966.33008959889</v>
      </c>
      <c r="R90" s="2">
        <f t="shared" si="16"/>
        <v>26099058.578422159</v>
      </c>
      <c r="S90" s="2">
        <f t="shared" si="17"/>
        <v>429600.67466400564</v>
      </c>
      <c r="T90" s="2">
        <f t="shared" si="18"/>
        <v>23417.857142857043</v>
      </c>
      <c r="U90" s="2">
        <f t="shared" si="19"/>
        <v>445966.33008959889</v>
      </c>
      <c r="V90" s="2">
        <f t="shared" si="5"/>
        <v>901138.69565217383</v>
      </c>
      <c r="W90" s="2">
        <f t="shared" si="20"/>
        <v>10179.130434782477</v>
      </c>
      <c r="X90" s="2">
        <f t="shared" si="6"/>
        <v>435787.19965481642</v>
      </c>
      <c r="Y90" s="2">
        <f t="shared" si="7"/>
        <v>25197919.882770002</v>
      </c>
      <c r="Z90" s="2" t="str">
        <f t="shared" si="8"/>
        <v>HERE</v>
      </c>
      <c r="AA90" s="2">
        <f>IF(Z90="HERE",Y90,AA89+Graph!$G$1*1000)</f>
        <v>25197919.882770002</v>
      </c>
      <c r="AB90" s="2">
        <f t="shared" si="21"/>
        <v>435787.19965481758</v>
      </c>
      <c r="AC90" s="2">
        <f t="shared" si="9"/>
        <v>901138.69565217383</v>
      </c>
      <c r="AD90" s="3">
        <f t="shared" si="10"/>
        <v>25197919.882770002</v>
      </c>
      <c r="AE90" s="2">
        <f>IF(AE88&gt;=52800000,52800000,IF(AB69=Graph!G$1*1000,AE89+Graph!G$1*1000,AC90))</f>
        <v>901138.69565217383</v>
      </c>
      <c r="AF90" s="3">
        <f t="shared" si="11"/>
        <v>901138.69565217383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14</v>
      </c>
      <c r="C91" s="7"/>
      <c r="D91" s="2" t="e">
        <f t="shared" si="12"/>
        <v>#N/A</v>
      </c>
      <c r="E91" s="2" t="e">
        <f t="shared" si="22"/>
        <v>#N/A</v>
      </c>
      <c r="F91" s="2">
        <v>431201.89656545222</v>
      </c>
      <c r="G91" s="2">
        <f t="shared" si="25"/>
        <v>431201.89656545222</v>
      </c>
      <c r="H91" s="2">
        <f t="shared" si="13"/>
        <v>25573163.35888496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1096660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447881.22384271026</v>
      </c>
      <c r="Q91" s="2">
        <f t="shared" si="26"/>
        <v>447881.22384271026</v>
      </c>
      <c r="R91" s="2">
        <f t="shared" si="16"/>
        <v>26546939.802264869</v>
      </c>
      <c r="S91" s="2">
        <f t="shared" si="17"/>
        <v>431201.89656545222</v>
      </c>
      <c r="T91" s="2">
        <f t="shared" si="18"/>
        <v>23417.857142857043</v>
      </c>
      <c r="U91" s="2">
        <f t="shared" si="19"/>
        <v>447881.22384271026</v>
      </c>
      <c r="V91" s="2">
        <f t="shared" si="5"/>
        <v>911317.82608695654</v>
      </c>
      <c r="W91" s="2">
        <f t="shared" si="20"/>
        <v>10179.13043478271</v>
      </c>
      <c r="X91" s="2">
        <f t="shared" si="6"/>
        <v>437702.09340792755</v>
      </c>
      <c r="Y91" s="2">
        <f t="shared" si="7"/>
        <v>25635621.976177931</v>
      </c>
      <c r="Z91" s="2" t="str">
        <f t="shared" si="8"/>
        <v>HERE</v>
      </c>
      <c r="AA91" s="2">
        <f>IF(Z91="HERE",Y91,AA90+Graph!$G$1*1000)</f>
        <v>25635621.976177931</v>
      </c>
      <c r="AB91" s="2">
        <f t="shared" si="21"/>
        <v>437702.09340792894</v>
      </c>
      <c r="AC91" s="2">
        <f t="shared" si="9"/>
        <v>911317.82608695654</v>
      </c>
      <c r="AD91" s="3">
        <f t="shared" si="10"/>
        <v>25635621.976177931</v>
      </c>
      <c r="AE91" s="2">
        <f>IF(AE89&gt;=52800000,52800000,IF(AB70=Graph!G$1*1000,AE90+Graph!G$1*1000,AC91))</f>
        <v>911317.82608695654</v>
      </c>
      <c r="AF91" s="3">
        <f t="shared" si="11"/>
        <v>911317.82608695654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15</v>
      </c>
      <c r="C92" s="7"/>
      <c r="D92" s="2" t="e">
        <f t="shared" si="12"/>
        <v>#N/A</v>
      </c>
      <c r="E92" s="2" t="e">
        <f t="shared" si="22"/>
        <v>#N/A</v>
      </c>
      <c r="F92" s="2">
        <v>432803.1184668988</v>
      </c>
      <c r="G92" s="2">
        <f t="shared" si="25"/>
        <v>432803.1184668988</v>
      </c>
      <c r="H92" s="2">
        <f t="shared" si="13"/>
        <v>26005966.477351859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1120077.857142857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449796.11759582162</v>
      </c>
      <c r="Q92" s="2">
        <f t="shared" si="26"/>
        <v>449796.11759582162</v>
      </c>
      <c r="R92" s="2">
        <f t="shared" si="16"/>
        <v>26996735.919860691</v>
      </c>
      <c r="S92" s="2">
        <f t="shared" si="17"/>
        <v>432803.1184668988</v>
      </c>
      <c r="T92" s="2">
        <f t="shared" si="18"/>
        <v>23417.857142857043</v>
      </c>
      <c r="U92" s="2">
        <f t="shared" si="19"/>
        <v>449796.11759582162</v>
      </c>
      <c r="V92" s="2">
        <f t="shared" si="5"/>
        <v>921496.95652173914</v>
      </c>
      <c r="W92" s="2">
        <f t="shared" si="20"/>
        <v>10179.130434782594</v>
      </c>
      <c r="X92" s="2">
        <f t="shared" si="6"/>
        <v>439616.98716103903</v>
      </c>
      <c r="Y92" s="2">
        <f t="shared" si="7"/>
        <v>26075238.963338971</v>
      </c>
      <c r="Z92" s="2" t="str">
        <f t="shared" si="8"/>
        <v>HERE</v>
      </c>
      <c r="AA92" s="2">
        <f>IF(Z92="HERE",Y92,AA91+Graph!$G$1*1000)</f>
        <v>26075238.963338971</v>
      </c>
      <c r="AB92" s="2">
        <f t="shared" si="21"/>
        <v>439616.98716104031</v>
      </c>
      <c r="AC92" s="2">
        <f t="shared" si="9"/>
        <v>921496.95652173914</v>
      </c>
      <c r="AD92" s="3">
        <f t="shared" si="10"/>
        <v>26075238.963338971</v>
      </c>
      <c r="AE92" s="2">
        <f>IF(AE90&gt;=52800000,52800000,IF(AB71=Graph!G$1*1000,AE91+Graph!G$1*1000,AC92))</f>
        <v>921496.95652173914</v>
      </c>
      <c r="AF92" s="3">
        <f t="shared" si="11"/>
        <v>921496.95652173914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16</v>
      </c>
      <c r="C93" s="7"/>
      <c r="D93" s="2" t="e">
        <f t="shared" si="12"/>
        <v>#N/A</v>
      </c>
      <c r="E93" s="2" t="e">
        <f t="shared" si="22"/>
        <v>#N/A</v>
      </c>
      <c r="F93" s="2">
        <v>434404.34036834538</v>
      </c>
      <c r="G93" s="2">
        <f t="shared" si="25"/>
        <v>434404.34036834538</v>
      </c>
      <c r="H93" s="2">
        <f t="shared" si="13"/>
        <v>26440370.817720205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1143495.7142857141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451711.01134893298</v>
      </c>
      <c r="Q93" s="2">
        <f t="shared" si="26"/>
        <v>451711.01134893298</v>
      </c>
      <c r="R93" s="2">
        <f t="shared" si="16"/>
        <v>27448446.931209624</v>
      </c>
      <c r="S93" s="2">
        <f t="shared" si="17"/>
        <v>434404.34036834538</v>
      </c>
      <c r="T93" s="2">
        <f t="shared" si="18"/>
        <v>23417.857142857043</v>
      </c>
      <c r="U93" s="2">
        <f t="shared" si="19"/>
        <v>451711.01134893298</v>
      </c>
      <c r="V93" s="2">
        <f t="shared" si="5"/>
        <v>931676.08695652173</v>
      </c>
      <c r="W93" s="2">
        <f t="shared" si="20"/>
        <v>10179.130434782594</v>
      </c>
      <c r="X93" s="2">
        <f t="shared" si="6"/>
        <v>441531.88091415039</v>
      </c>
      <c r="Y93" s="2">
        <f t="shared" si="7"/>
        <v>26516770.844253123</v>
      </c>
      <c r="Z93" s="2" t="str">
        <f t="shared" si="8"/>
        <v>HERE</v>
      </c>
      <c r="AA93" s="2">
        <f>IF(Z93="HERE",Y93,AA92+Graph!$G$1*1000)</f>
        <v>26516770.844253123</v>
      </c>
      <c r="AB93" s="2">
        <f t="shared" si="21"/>
        <v>441531.88091415167</v>
      </c>
      <c r="AC93" s="2">
        <f t="shared" si="9"/>
        <v>931676.08695652173</v>
      </c>
      <c r="AD93" s="3">
        <f t="shared" si="10"/>
        <v>26516770.844253123</v>
      </c>
      <c r="AE93" s="2">
        <f>IF(AE91&gt;=52800000,52800000,IF(AB72=Graph!G$1*1000,AE92+Graph!G$1*1000,AC93))</f>
        <v>931676.08695652173</v>
      </c>
      <c r="AF93" s="3">
        <f t="shared" si="11"/>
        <v>931676.08695652173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17</v>
      </c>
      <c r="C94" s="7"/>
      <c r="D94" s="2" t="e">
        <f t="shared" si="12"/>
        <v>#N/A</v>
      </c>
      <c r="E94" s="2" t="e">
        <f t="shared" si="22"/>
        <v>#N/A</v>
      </c>
      <c r="F94" s="2">
        <v>436005.56226977706</v>
      </c>
      <c r="G94" s="2">
        <f t="shared" si="25"/>
        <v>436005.56226977706</v>
      </c>
      <c r="H94" s="2">
        <f t="shared" si="13"/>
        <v>26876376.379989982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1166913.5714285711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453625.90510204434</v>
      </c>
      <c r="Q94" s="2">
        <f t="shared" si="26"/>
        <v>453625.90510204434</v>
      </c>
      <c r="R94" s="2">
        <f t="shared" si="16"/>
        <v>27902072.836311668</v>
      </c>
      <c r="S94" s="2">
        <f t="shared" si="17"/>
        <v>436005.56226977706</v>
      </c>
      <c r="T94" s="2">
        <f t="shared" si="18"/>
        <v>23417.857142857043</v>
      </c>
      <c r="U94" s="2">
        <f t="shared" si="19"/>
        <v>453625.90510204434</v>
      </c>
      <c r="V94" s="2">
        <f t="shared" si="5"/>
        <v>941855.21739130432</v>
      </c>
      <c r="W94" s="2">
        <f t="shared" si="20"/>
        <v>10179.130434782594</v>
      </c>
      <c r="X94" s="2">
        <f t="shared" si="6"/>
        <v>443446.77466726175</v>
      </c>
      <c r="Y94" s="2">
        <f t="shared" si="7"/>
        <v>26960217.618920386</v>
      </c>
      <c r="Z94" s="2" t="str">
        <f t="shared" si="8"/>
        <v>HERE</v>
      </c>
      <c r="AA94" s="2">
        <f>IF(Z94="HERE",Y94,AA93+Graph!$G$1*1000)</f>
        <v>26960217.618920386</v>
      </c>
      <c r="AB94" s="2">
        <f t="shared" si="21"/>
        <v>443446.77466726303</v>
      </c>
      <c r="AC94" s="2">
        <f t="shared" si="9"/>
        <v>941855.21739130432</v>
      </c>
      <c r="AD94" s="3">
        <f t="shared" si="10"/>
        <v>26960217.618920386</v>
      </c>
      <c r="AE94" s="2">
        <f>IF(AE92&gt;=52800000,52800000,IF(AB73=Graph!G$1*1000,AE93+Graph!G$1*1000,AC94))</f>
        <v>941855.21739130432</v>
      </c>
      <c r="AF94" s="3">
        <f t="shared" si="11"/>
        <v>941855.21739130432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18</v>
      </c>
      <c r="C95" s="7"/>
      <c r="D95" s="2" t="e">
        <f t="shared" si="12"/>
        <v>#N/A</v>
      </c>
      <c r="E95" s="2" t="e">
        <f t="shared" si="22"/>
        <v>#N/A</v>
      </c>
      <c r="F95" s="2">
        <v>437606.78417122364</v>
      </c>
      <c r="G95" s="2">
        <f t="shared" si="25"/>
        <v>437606.78417122364</v>
      </c>
      <c r="H95" s="2">
        <f t="shared" si="13"/>
        <v>27313983.164161205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1190331.4285714282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455540.79885515571</v>
      </c>
      <c r="Q95" s="2">
        <f t="shared" si="26"/>
        <v>455540.79885515571</v>
      </c>
      <c r="R95" s="2">
        <f t="shared" si="16"/>
        <v>28357613.635166824</v>
      </c>
      <c r="S95" s="2">
        <f t="shared" si="17"/>
        <v>437606.78417122364</v>
      </c>
      <c r="T95" s="2">
        <f t="shared" si="18"/>
        <v>23417.857142857043</v>
      </c>
      <c r="U95" s="2">
        <f t="shared" si="19"/>
        <v>455540.79885515571</v>
      </c>
      <c r="V95" s="2">
        <f t="shared" si="5"/>
        <v>952034.34782608692</v>
      </c>
      <c r="W95" s="2">
        <f t="shared" si="20"/>
        <v>10179.130434782594</v>
      </c>
      <c r="X95" s="2">
        <f t="shared" si="6"/>
        <v>445361.66842037311</v>
      </c>
      <c r="Y95" s="2">
        <f t="shared" ref="Y95:Y158" si="30">IF(COUNT($C96)=0,IF(COUNT($C95)=1,C95,SUM(Y94+X95)),C95)</f>
        <v>27405579.28734076</v>
      </c>
      <c r="Z95" s="2" t="str">
        <f t="shared" si="8"/>
        <v>HERE</v>
      </c>
      <c r="AA95" s="2">
        <f>IF(Z95="HERE",Y95,AA94+Graph!$G$1*1000)</f>
        <v>27405579.28734076</v>
      </c>
      <c r="AB95" s="2">
        <f t="shared" si="21"/>
        <v>445361.66842037439</v>
      </c>
      <c r="AC95" s="2">
        <f t="shared" ref="AC95:AC158" si="31">IF(Z96="HERE",V95,AC94)</f>
        <v>952034.34782608692</v>
      </c>
      <c r="AD95" s="3">
        <f t="shared" si="10"/>
        <v>27405579.28734076</v>
      </c>
      <c r="AE95" s="2">
        <f>IF(AE93&gt;=52800000,52800000,IF(AB74=Graph!G$1*1000,AE94+Graph!G$1*1000,AC95))</f>
        <v>952034.34782608692</v>
      </c>
      <c r="AF95" s="3">
        <f t="shared" si="11"/>
        <v>952034.34782608692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19</v>
      </c>
      <c r="C96" s="7"/>
      <c r="D96" s="2" t="e">
        <f t="shared" si="12"/>
        <v>#N/A</v>
      </c>
      <c r="E96" s="2" t="e">
        <f t="shared" si="22"/>
        <v>#N/A</v>
      </c>
      <c r="F96" s="2">
        <v>439208.00607267022</v>
      </c>
      <c r="G96" s="2">
        <f t="shared" si="25"/>
        <v>439208.00607267022</v>
      </c>
      <c r="H96" s="2">
        <f t="shared" ref="H96:H159" si="32">IF(COUNT($C97)=0,IF(COUNT($C96)=1,C96,SUM(H95+G96)),C96)</f>
        <v>27753191.170233876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1213749.2857142852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457455.69260826707</v>
      </c>
      <c r="Q96" s="2">
        <f t="shared" si="26"/>
        <v>457455.69260826707</v>
      </c>
      <c r="R96" s="2">
        <f t="shared" ref="R96:R159" si="33">IF(COUNT($C97)=0,IF(COUNT($C96)=1,M96,SUM(R95+Q96)),M96)</f>
        <v>28815069.327775091</v>
      </c>
      <c r="S96" s="2">
        <f t="shared" si="17"/>
        <v>439208.00607267022</v>
      </c>
      <c r="T96" s="2">
        <f t="shared" si="18"/>
        <v>23417.857142857043</v>
      </c>
      <c r="U96" s="2">
        <f t="shared" si="19"/>
        <v>457455.69260826707</v>
      </c>
      <c r="V96" s="2">
        <f t="shared" si="5"/>
        <v>962213.47826086963</v>
      </c>
      <c r="W96" s="2">
        <f t="shared" si="20"/>
        <v>10179.13043478271</v>
      </c>
      <c r="X96" s="2">
        <f t="shared" si="6"/>
        <v>447276.56217348436</v>
      </c>
      <c r="Y96" s="2">
        <f t="shared" si="30"/>
        <v>27852855.849514246</v>
      </c>
      <c r="Z96" s="2" t="str">
        <f t="shared" si="8"/>
        <v>HERE</v>
      </c>
      <c r="AA96" s="2">
        <f>IF(Z96="HERE",Y96,AA95+Graph!$G$1*1000)</f>
        <v>27852855.849514246</v>
      </c>
      <c r="AB96" s="2">
        <f t="shared" si="21"/>
        <v>447276.56217348576</v>
      </c>
      <c r="AC96" s="2">
        <f t="shared" si="31"/>
        <v>962213.47826086963</v>
      </c>
      <c r="AD96" s="3">
        <f t="shared" si="10"/>
        <v>27852855.849514246</v>
      </c>
      <c r="AE96" s="2">
        <f>IF(AE94&gt;=52800000,52800000,IF(AB75=Graph!G$1*1000,AE95+Graph!G$1*1000,AC96))</f>
        <v>962213.47826086963</v>
      </c>
      <c r="AF96" s="3">
        <f t="shared" si="11"/>
        <v>962213.47826086963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20</v>
      </c>
      <c r="C97" s="7"/>
      <c r="D97" s="2" t="e">
        <f t="shared" si="12"/>
        <v>#N/A</v>
      </c>
      <c r="E97" s="2" t="e">
        <f t="shared" si="22"/>
        <v>#N/A</v>
      </c>
      <c r="F97" s="2">
        <v>440809.2279741168</v>
      </c>
      <c r="G97" s="2">
        <f t="shared" si="25"/>
        <v>440809.2279741168</v>
      </c>
      <c r="H97" s="2">
        <f t="shared" si="32"/>
        <v>28194000.398207992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1237167.1428571423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459370.58636137843</v>
      </c>
      <c r="Q97" s="2">
        <f t="shared" si="26"/>
        <v>459370.58636137843</v>
      </c>
      <c r="R97" s="2">
        <f t="shared" si="33"/>
        <v>29274439.914136469</v>
      </c>
      <c r="S97" s="2">
        <f t="shared" si="17"/>
        <v>440809.2279741168</v>
      </c>
      <c r="T97" s="2">
        <f t="shared" si="18"/>
        <v>23417.857142857043</v>
      </c>
      <c r="U97" s="2">
        <f t="shared" si="19"/>
        <v>459370.58636137843</v>
      </c>
      <c r="V97" s="2">
        <f t="shared" si="5"/>
        <v>972392.6086956521</v>
      </c>
      <c r="W97" s="2">
        <f t="shared" si="20"/>
        <v>10179.130434782477</v>
      </c>
      <c r="X97" s="2">
        <f t="shared" si="6"/>
        <v>449191.45592659595</v>
      </c>
      <c r="Y97" s="2">
        <f t="shared" si="30"/>
        <v>28302047.305440843</v>
      </c>
      <c r="Z97" s="2" t="str">
        <f t="shared" si="8"/>
        <v>HERE</v>
      </c>
      <c r="AA97" s="2">
        <f>IF(Z97="HERE",Y97,AA96+Graph!$G$1*1000)</f>
        <v>28302047.305440843</v>
      </c>
      <c r="AB97" s="2">
        <f t="shared" si="21"/>
        <v>449191.45592659712</v>
      </c>
      <c r="AC97" s="2">
        <f t="shared" si="31"/>
        <v>972392.6086956521</v>
      </c>
      <c r="AD97" s="3">
        <f t="shared" si="10"/>
        <v>28302047.305440843</v>
      </c>
      <c r="AE97" s="2">
        <f>IF(AE95&gt;=52800000,52800000,IF(AB76=Graph!G$1*1000,AE96+Graph!G$1*1000,AC97))</f>
        <v>972392.6086956521</v>
      </c>
      <c r="AF97" s="3">
        <f t="shared" si="11"/>
        <v>972392.6086956521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21</v>
      </c>
      <c r="C98" s="7"/>
      <c r="D98" s="2" t="e">
        <f t="shared" si="12"/>
        <v>#N/A</v>
      </c>
      <c r="E98" s="2" t="e">
        <f t="shared" si="22"/>
        <v>#N/A</v>
      </c>
      <c r="F98" s="2">
        <v>442410.44987556338</v>
      </c>
      <c r="G98" s="2">
        <f t="shared" si="25"/>
        <v>442410.44987556338</v>
      </c>
      <c r="H98" s="2">
        <f t="shared" si="32"/>
        <v>28636410.848083556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1260584.9999999993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461285.48011448979</v>
      </c>
      <c r="Q98" s="2">
        <f t="shared" si="26"/>
        <v>461285.48011448979</v>
      </c>
      <c r="R98" s="2">
        <f t="shared" si="33"/>
        <v>29735725.394250959</v>
      </c>
      <c r="S98" s="2">
        <f t="shared" si="17"/>
        <v>442410.44987556338</v>
      </c>
      <c r="T98" s="2">
        <f t="shared" si="18"/>
        <v>23417.857142857043</v>
      </c>
      <c r="U98" s="2">
        <f t="shared" si="19"/>
        <v>461285.48011448979</v>
      </c>
      <c r="V98" s="2">
        <f t="shared" si="5"/>
        <v>982571.73913043481</v>
      </c>
      <c r="W98" s="2">
        <f t="shared" si="20"/>
        <v>10179.13043478271</v>
      </c>
      <c r="X98" s="2">
        <f t="shared" si="6"/>
        <v>451106.34967970708</v>
      </c>
      <c r="Y98" s="2">
        <f t="shared" si="30"/>
        <v>28753153.655120552</v>
      </c>
      <c r="Z98" s="2" t="str">
        <f t="shared" si="8"/>
        <v>HERE</v>
      </c>
      <c r="AA98" s="2">
        <f>IF(Z98="HERE",Y98,AA97+Graph!$G$1*1000)</f>
        <v>28753153.655120552</v>
      </c>
      <c r="AB98" s="2">
        <f t="shared" si="21"/>
        <v>451106.34967970848</v>
      </c>
      <c r="AC98" s="2">
        <f t="shared" si="31"/>
        <v>982571.73913043481</v>
      </c>
      <c r="AD98" s="3">
        <f t="shared" si="10"/>
        <v>28753153.655120552</v>
      </c>
      <c r="AE98" s="2">
        <f>IF(AE96&gt;=52800000,52800000,IF(AB77=Graph!G$1*1000,AE97+Graph!G$1*1000,AC98))</f>
        <v>982571.73913043481</v>
      </c>
      <c r="AF98" s="3">
        <f t="shared" si="11"/>
        <v>982571.73913043481</v>
      </c>
      <c r="AG98" s="3">
        <f t="shared" si="29"/>
        <v>17752283.699999999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22</v>
      </c>
      <c r="C99" s="7"/>
      <c r="D99" s="2" t="e">
        <f t="shared" si="12"/>
        <v>#N/A</v>
      </c>
      <c r="E99" s="2" t="e">
        <f t="shared" si="22"/>
        <v>#N/A</v>
      </c>
      <c r="F99" s="2">
        <v>444011.67177699506</v>
      </c>
      <c r="G99" s="2">
        <f t="shared" si="25"/>
        <v>444011.67177699506</v>
      </c>
      <c r="H99" s="2">
        <f t="shared" si="32"/>
        <v>29080422.519860551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1284002.8571428563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463200.37386760116</v>
      </c>
      <c r="Q99" s="2">
        <f t="shared" si="26"/>
        <v>463200.37386760116</v>
      </c>
      <c r="R99" s="2">
        <f t="shared" si="33"/>
        <v>30198925.76811856</v>
      </c>
      <c r="S99" s="2">
        <f t="shared" si="17"/>
        <v>444011.67177699506</v>
      </c>
      <c r="T99" s="2">
        <f t="shared" si="18"/>
        <v>23417.857142857043</v>
      </c>
      <c r="U99" s="2">
        <f t="shared" si="19"/>
        <v>463200.37386760116</v>
      </c>
      <c r="V99" s="2">
        <f t="shared" si="5"/>
        <v>992750.86956521741</v>
      </c>
      <c r="W99" s="2">
        <f t="shared" si="20"/>
        <v>10179.130434782594</v>
      </c>
      <c r="X99" s="2">
        <f t="shared" si="6"/>
        <v>453021.24343281856</v>
      </c>
      <c r="Y99" s="2">
        <f t="shared" si="30"/>
        <v>29206174.898553371</v>
      </c>
      <c r="Z99" s="2" t="str">
        <f t="shared" si="8"/>
        <v>HERE</v>
      </c>
      <c r="AA99" s="2">
        <f>IF(Z99="HERE",Y99,AA98+Graph!$G$1*1000)</f>
        <v>29206174.898553371</v>
      </c>
      <c r="AB99" s="2">
        <f t="shared" si="21"/>
        <v>453021.24343281984</v>
      </c>
      <c r="AC99" s="2">
        <f t="shared" si="31"/>
        <v>992750.86956521741</v>
      </c>
      <c r="AD99" s="3">
        <f t="shared" si="10"/>
        <v>29206174.898553371</v>
      </c>
      <c r="AE99" s="2">
        <f>IF(AE97&gt;=52800000,52800000,IF(AB78=Graph!G$1*1000,AE98+Graph!G$1*1000,AC99))</f>
        <v>992750.86956521741</v>
      </c>
      <c r="AF99" s="3">
        <f t="shared" si="11"/>
        <v>992750.86956521741</v>
      </c>
      <c r="AG99" s="3">
        <f t="shared" si="29"/>
        <v>18124320.283677485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23</v>
      </c>
      <c r="C100" s="14"/>
      <c r="D100" s="13" t="e">
        <f t="shared" si="12"/>
        <v>#N/A</v>
      </c>
      <c r="E100" s="13" t="e">
        <f t="shared" si="22"/>
        <v>#N/A</v>
      </c>
      <c r="F100" s="13">
        <v>445612.89367844164</v>
      </c>
      <c r="G100" s="2">
        <f t="shared" si="25"/>
        <v>445612.89367844164</v>
      </c>
      <c r="H100" s="13">
        <f t="shared" si="32"/>
        <v>29526035.413538992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1307420.7142857134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465115.26762071252</v>
      </c>
      <c r="Q100" s="2">
        <f t="shared" si="26"/>
        <v>465115.26762071252</v>
      </c>
      <c r="R100" s="13">
        <f t="shared" si="33"/>
        <v>30664041.035739273</v>
      </c>
      <c r="S100" s="13">
        <f t="shared" si="17"/>
        <v>445612.89367844164</v>
      </c>
      <c r="T100" s="13">
        <f t="shared" si="18"/>
        <v>23417.857142857043</v>
      </c>
      <c r="U100" s="13">
        <f t="shared" si="19"/>
        <v>465115.26762071252</v>
      </c>
      <c r="V100" s="13">
        <f t="shared" si="5"/>
        <v>1002930</v>
      </c>
      <c r="W100" s="13">
        <f t="shared" si="20"/>
        <v>10179.130434782594</v>
      </c>
      <c r="X100" s="13">
        <f t="shared" si="6"/>
        <v>454936.13718592993</v>
      </c>
      <c r="Y100" s="2">
        <f t="shared" si="30"/>
        <v>29661111.035739303</v>
      </c>
      <c r="Z100" s="2" t="str">
        <f t="shared" si="8"/>
        <v>HERE</v>
      </c>
      <c r="AA100" s="2">
        <f>IF(Z100="HERE",Y100,AA99+Graph!$G$1*1000)</f>
        <v>29661111.035739303</v>
      </c>
      <c r="AB100" s="2">
        <f t="shared" si="21"/>
        <v>454936.13718593121</v>
      </c>
      <c r="AC100" s="2">
        <f t="shared" si="31"/>
        <v>1002930</v>
      </c>
      <c r="AD100" s="3">
        <f t="shared" si="10"/>
        <v>29661111.035739303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18498080.27173277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24</v>
      </c>
      <c r="C101" s="7"/>
      <c r="D101" s="2" t="e">
        <f t="shared" si="12"/>
        <v>#N/A</v>
      </c>
      <c r="E101" s="2" t="e">
        <f t="shared" si="22"/>
        <v>#N/A</v>
      </c>
      <c r="F101" s="2">
        <v>447214.11557988822</v>
      </c>
      <c r="G101" s="2">
        <f t="shared" si="25"/>
        <v>447214.11557988822</v>
      </c>
      <c r="H101" s="2">
        <f t="shared" si="32"/>
        <v>29973249.529118881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1330838.5714285704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467030.16137382388</v>
      </c>
      <c r="Q101" s="2">
        <f t="shared" si="26"/>
        <v>467030.16137382388</v>
      </c>
      <c r="R101" s="2">
        <f t="shared" si="33"/>
        <v>31131071.197113097</v>
      </c>
      <c r="S101" s="2">
        <f t="shared" si="17"/>
        <v>447214.11557988822</v>
      </c>
      <c r="T101" s="2">
        <f t="shared" si="18"/>
        <v>23417.857142857043</v>
      </c>
      <c r="U101" s="2">
        <f t="shared" si="19"/>
        <v>467030.16137382388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413592.44708810956</v>
      </c>
      <c r="Y101" s="2">
        <f t="shared" si="30"/>
        <v>30074703.482827414</v>
      </c>
      <c r="Z101" s="2" t="str">
        <f t="shared" si="8"/>
        <v>HERE</v>
      </c>
      <c r="AA101" s="2">
        <f>IF(Z101="HERE",Y101,AA100+Graph!$G$1*1000)</f>
        <v>30074703.482827414</v>
      </c>
      <c r="AB101" s="2">
        <f t="shared" si="21"/>
        <v>413592.44708811119</v>
      </c>
      <c r="AC101" s="2">
        <f t="shared" si="31"/>
        <v>1056367.7142857143</v>
      </c>
      <c r="AD101" s="3">
        <f t="shared" si="10"/>
        <v>30074703.482827414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18873563.664165858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25</v>
      </c>
      <c r="C102" s="7"/>
      <c r="D102" s="2" t="e">
        <f t="shared" si="12"/>
        <v>#N/A</v>
      </c>
      <c r="E102" s="2" t="e">
        <f t="shared" si="22"/>
        <v>#N/A</v>
      </c>
      <c r="F102" s="2">
        <v>448815.33748133481</v>
      </c>
      <c r="G102" s="2">
        <f t="shared" ref="G102:G165" si="35">IF(F102&gt;550000,$AK$31*1000,F102)</f>
        <v>448815.33748133481</v>
      </c>
      <c r="H102" s="2">
        <f t="shared" si="32"/>
        <v>30422064.866600215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1354256.4285714275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468945.05512693524</v>
      </c>
      <c r="Q102" s="2">
        <f t="shared" ref="Q102:Q165" si="36">IF(P102&gt;550000,550000,P102)</f>
        <v>468945.05512693524</v>
      </c>
      <c r="R102" s="2">
        <f t="shared" si="33"/>
        <v>31600016.252240032</v>
      </c>
      <c r="S102" s="2">
        <f t="shared" si="17"/>
        <v>448815.33748133481</v>
      </c>
      <c r="T102" s="2">
        <f t="shared" si="18"/>
        <v>23417.857142857043</v>
      </c>
      <c r="U102" s="2">
        <f t="shared" si="19"/>
        <v>468945.05512693524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415507.34084122092</v>
      </c>
      <c r="Y102" s="2">
        <f t="shared" si="30"/>
        <v>30490210.823668636</v>
      </c>
      <c r="Z102" s="2" t="str">
        <f t="shared" si="8"/>
        <v>HERE</v>
      </c>
      <c r="AA102" s="2">
        <f>IF(Z102="HERE",Y102,AA101+Graph!$G$1*1000)</f>
        <v>30490210.823668636</v>
      </c>
      <c r="AB102" s="2">
        <f t="shared" si="21"/>
        <v>415507.34084122255</v>
      </c>
      <c r="AC102" s="2">
        <f t="shared" si="31"/>
        <v>1109805.4285714286</v>
      </c>
      <c r="AD102" s="3">
        <f t="shared" si="10"/>
        <v>30490210.823668636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19250770.460976746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26</v>
      </c>
      <c r="C103" s="7"/>
      <c r="D103" s="2" t="e">
        <f t="shared" si="12"/>
        <v>#N/A</v>
      </c>
      <c r="E103" s="2" t="e">
        <f t="shared" si="22"/>
        <v>#N/A</v>
      </c>
      <c r="F103" s="2">
        <v>450416.55938278139</v>
      </c>
      <c r="G103" s="2">
        <f t="shared" si="35"/>
        <v>450416.55938278139</v>
      </c>
      <c r="H103" s="2">
        <f t="shared" si="32"/>
        <v>30872481.425982997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1377674.2857142845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470859.94888004661</v>
      </c>
      <c r="Q103" s="2">
        <f t="shared" si="36"/>
        <v>470859.94888004661</v>
      </c>
      <c r="R103" s="2">
        <f t="shared" si="33"/>
        <v>32070876.201120079</v>
      </c>
      <c r="S103" s="2">
        <f t="shared" si="17"/>
        <v>450416.55938278139</v>
      </c>
      <c r="T103" s="2">
        <f t="shared" si="18"/>
        <v>23417.857142857043</v>
      </c>
      <c r="U103" s="2">
        <f t="shared" si="19"/>
        <v>470859.94888004661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417422.23459433252</v>
      </c>
      <c r="Y103" s="2">
        <f t="shared" si="30"/>
        <v>30907633.05826297</v>
      </c>
      <c r="Z103" s="2" t="str">
        <f t="shared" si="8"/>
        <v>HERE</v>
      </c>
      <c r="AA103" s="2">
        <f>IF(Z103="HERE",Y103,AA102+Graph!$G$1*1000)</f>
        <v>30907633.05826297</v>
      </c>
      <c r="AB103" s="2">
        <f t="shared" si="21"/>
        <v>417422.23459433392</v>
      </c>
      <c r="AC103" s="2">
        <f t="shared" si="31"/>
        <v>1163243.1428571427</v>
      </c>
      <c r="AD103" s="3">
        <f t="shared" si="10"/>
        <v>30907633.05826297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19629700.662165418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27</v>
      </c>
      <c r="C104" s="7"/>
      <c r="D104" s="2" t="e">
        <f t="shared" si="12"/>
        <v>#N/A</v>
      </c>
      <c r="E104" s="2" t="e">
        <f t="shared" si="22"/>
        <v>#N/A</v>
      </c>
      <c r="F104" s="2">
        <v>452017.78128421307</v>
      </c>
      <c r="G104" s="2">
        <f t="shared" si="35"/>
        <v>452017.78128421307</v>
      </c>
      <c r="H104" s="2">
        <f t="shared" si="32"/>
        <v>31324499.20726721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1401092.1428571416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472774.84263315797</v>
      </c>
      <c r="Q104" s="2">
        <f t="shared" si="36"/>
        <v>472774.84263315797</v>
      </c>
      <c r="R104" s="2">
        <f t="shared" si="33"/>
        <v>32543651.043753237</v>
      </c>
      <c r="S104" s="2">
        <f t="shared" si="17"/>
        <v>452017.78128421307</v>
      </c>
      <c r="T104" s="2">
        <f t="shared" si="18"/>
        <v>23417.857142857043</v>
      </c>
      <c r="U104" s="2">
        <f t="shared" si="19"/>
        <v>472774.84263315797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419337.12834744365</v>
      </c>
      <c r="Y104" s="2">
        <f t="shared" si="30"/>
        <v>31326970.186610416</v>
      </c>
      <c r="Z104" s="2" t="str">
        <f t="shared" si="8"/>
        <v>HERE</v>
      </c>
      <c r="AA104" s="2">
        <f>IF(Z104="HERE",Y104,AA103+Graph!$G$1*1000)</f>
        <v>31326970.186610416</v>
      </c>
      <c r="AB104" s="2">
        <f t="shared" si="21"/>
        <v>419337.12834744528</v>
      </c>
      <c r="AC104" s="2">
        <f t="shared" si="31"/>
        <v>1216680.857142857</v>
      </c>
      <c r="AD104" s="3">
        <f t="shared" si="10"/>
        <v>31326970.186610416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20010354.26773189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28</v>
      </c>
      <c r="C105" s="7"/>
      <c r="D105" s="2" t="e">
        <f t="shared" si="12"/>
        <v>#N/A</v>
      </c>
      <c r="E105" s="2" t="e">
        <f t="shared" si="22"/>
        <v>#N/A</v>
      </c>
      <c r="F105" s="2">
        <v>453619.00318565965</v>
      </c>
      <c r="G105" s="2">
        <f t="shared" si="35"/>
        <v>453619.00318565965</v>
      </c>
      <c r="H105" s="2">
        <f t="shared" si="32"/>
        <v>31778118.21045287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1424509.9999999986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474689.73638626933</v>
      </c>
      <c r="Q105" s="2">
        <f t="shared" si="36"/>
        <v>474689.73638626933</v>
      </c>
      <c r="R105" s="2">
        <f t="shared" si="33"/>
        <v>33018340.780139506</v>
      </c>
      <c r="S105" s="2">
        <f t="shared" si="17"/>
        <v>453619.00318565965</v>
      </c>
      <c r="T105" s="2">
        <f t="shared" si="18"/>
        <v>23417.857142857043</v>
      </c>
      <c r="U105" s="2">
        <f t="shared" si="19"/>
        <v>474689.73638626933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421252.02210055501</v>
      </c>
      <c r="Y105" s="2">
        <f t="shared" si="30"/>
        <v>31748222.208710972</v>
      </c>
      <c r="Z105" s="2" t="str">
        <f t="shared" si="8"/>
        <v>HERE</v>
      </c>
      <c r="AA105" s="2">
        <f>IF(Z105="HERE",Y105,AA104+Graph!$G$1*1000)</f>
        <v>31748222.208710972</v>
      </c>
      <c r="AB105" s="2">
        <f t="shared" si="21"/>
        <v>421252.02210055664</v>
      </c>
      <c r="AC105" s="2">
        <f t="shared" si="31"/>
        <v>1270118.5714285714</v>
      </c>
      <c r="AD105" s="3">
        <f t="shared" si="10"/>
        <v>31748222.208710972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20392731.277676165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29</v>
      </c>
      <c r="C106" s="7"/>
      <c r="D106" s="2" t="e">
        <f t="shared" si="12"/>
        <v>#N/A</v>
      </c>
      <c r="E106" s="2" t="e">
        <f t="shared" si="22"/>
        <v>#N/A</v>
      </c>
      <c r="F106" s="2">
        <v>455220.22508710623</v>
      </c>
      <c r="G106" s="2">
        <f t="shared" si="35"/>
        <v>455220.22508710623</v>
      </c>
      <c r="H106" s="2">
        <f t="shared" si="32"/>
        <v>32233338.435539976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1447927.8571428556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476604.63013938069</v>
      </c>
      <c r="Q106" s="2">
        <f t="shared" si="36"/>
        <v>476604.63013938069</v>
      </c>
      <c r="R106" s="2">
        <f t="shared" si="33"/>
        <v>33494945.410278887</v>
      </c>
      <c r="S106" s="2">
        <f t="shared" si="17"/>
        <v>455220.22508710623</v>
      </c>
      <c r="T106" s="2">
        <f t="shared" si="18"/>
        <v>23417.857142857043</v>
      </c>
      <c r="U106" s="2">
        <f t="shared" si="19"/>
        <v>476604.63013938069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423166.91585366637</v>
      </c>
      <c r="Y106" s="2">
        <f t="shared" si="30"/>
        <v>32171389.12456464</v>
      </c>
      <c r="Z106" s="2" t="str">
        <f t="shared" si="8"/>
        <v>HERE</v>
      </c>
      <c r="AA106" s="2">
        <f>IF(Z106="HERE",Y106,AA105+Graph!$G$1*1000)</f>
        <v>32171389.12456464</v>
      </c>
      <c r="AB106" s="2">
        <f t="shared" si="21"/>
        <v>423166.915853668</v>
      </c>
      <c r="AC106" s="2">
        <f t="shared" si="31"/>
        <v>1323556.2857142857</v>
      </c>
      <c r="AD106" s="3">
        <f t="shared" si="10"/>
        <v>32171389.12456464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20776831.69199824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30</v>
      </c>
      <c r="C107" s="7"/>
      <c r="D107" s="2" t="e">
        <f t="shared" si="12"/>
        <v>#N/A</v>
      </c>
      <c r="E107" s="2" t="e">
        <f t="shared" si="22"/>
        <v>#N/A</v>
      </c>
      <c r="F107" s="2">
        <v>456821.44698855281</v>
      </c>
      <c r="G107" s="2">
        <f t="shared" si="35"/>
        <v>456821.44698855281</v>
      </c>
      <c r="H107" s="2">
        <f t="shared" si="32"/>
        <v>32690159.882528529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1471345.7142857127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478519.52389249206</v>
      </c>
      <c r="Q107" s="2">
        <f t="shared" si="36"/>
        <v>478519.52389249206</v>
      </c>
      <c r="R107" s="2">
        <f t="shared" si="33"/>
        <v>33973464.934171379</v>
      </c>
      <c r="S107" s="2">
        <f t="shared" si="17"/>
        <v>456821.44698855281</v>
      </c>
      <c r="T107" s="2">
        <f t="shared" si="18"/>
        <v>23417.857142857043</v>
      </c>
      <c r="U107" s="2">
        <f t="shared" si="19"/>
        <v>478519.52389249206</v>
      </c>
      <c r="V107" s="2">
        <f t="shared" si="34"/>
        <v>1376994</v>
      </c>
      <c r="W107" s="2">
        <f t="shared" si="20"/>
        <v>53437.714285714319</v>
      </c>
      <c r="X107" s="2">
        <f t="shared" si="6"/>
        <v>425081.80960677774</v>
      </c>
      <c r="Y107" s="2">
        <f t="shared" si="30"/>
        <v>32596470.93417142</v>
      </c>
      <c r="Z107" s="2" t="str">
        <f t="shared" si="8"/>
        <v>HERE</v>
      </c>
      <c r="AA107" s="2">
        <f>IF(Z107="HERE",Y107,AA106+Graph!$G$1*1000)</f>
        <v>32596470.93417142</v>
      </c>
      <c r="AB107" s="2">
        <f t="shared" si="21"/>
        <v>425081.80960677937</v>
      </c>
      <c r="AC107" s="2">
        <f t="shared" si="31"/>
        <v>1376994</v>
      </c>
      <c r="AD107" s="3">
        <f t="shared" si="10"/>
        <v>32596470.93417142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21162655.510698114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31</v>
      </c>
      <c r="C108" s="7"/>
      <c r="D108" s="2" t="e">
        <f t="shared" si="12"/>
        <v>#N/A</v>
      </c>
      <c r="E108" s="2" t="e">
        <f t="shared" si="22"/>
        <v>#N/A</v>
      </c>
      <c r="F108" s="2">
        <v>458422.66888998449</v>
      </c>
      <c r="G108" s="2">
        <f t="shared" si="35"/>
        <v>458422.66888998449</v>
      </c>
      <c r="H108" s="2">
        <f t="shared" si="32"/>
        <v>33148582.551418513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1494763.5714285697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480434.41764560342</v>
      </c>
      <c r="Q108" s="2">
        <f t="shared" si="36"/>
        <v>480434.41764560342</v>
      </c>
      <c r="R108" s="2">
        <f t="shared" si="33"/>
        <v>34453899.351816982</v>
      </c>
      <c r="S108" s="2">
        <f t="shared" si="17"/>
        <v>458422.66888998449</v>
      </c>
      <c r="T108" s="2">
        <f t="shared" si="18"/>
        <v>23417.857142857043</v>
      </c>
      <c r="U108" s="2">
        <f t="shared" si="19"/>
        <v>480434.41764560342</v>
      </c>
      <c r="V108" s="2">
        <f t="shared" si="34"/>
        <v>1508825.75</v>
      </c>
      <c r="W108" s="2">
        <f t="shared" si="20"/>
        <v>131831.75</v>
      </c>
      <c r="X108" s="2">
        <f t="shared" si="6"/>
        <v>348602.66764560342</v>
      </c>
      <c r="Y108" s="2">
        <f t="shared" si="30"/>
        <v>32945073.601817023</v>
      </c>
      <c r="Z108" s="2" t="str">
        <f t="shared" si="8"/>
        <v>HERE</v>
      </c>
      <c r="AA108" s="2">
        <f>IF(Z108="HERE",Y108,AA107+Graph!$G$1*1000)</f>
        <v>32945073.601817023</v>
      </c>
      <c r="AB108" s="2">
        <f t="shared" si="21"/>
        <v>348602.66764560342</v>
      </c>
      <c r="AC108" s="2">
        <f t="shared" si="31"/>
        <v>1508825.75</v>
      </c>
      <c r="AD108" s="3">
        <f t="shared" si="10"/>
        <v>32945073.601817023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21550202.733775787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32</v>
      </c>
      <c r="C109" s="7"/>
      <c r="D109" s="2" t="e">
        <f t="shared" si="12"/>
        <v>#N/A</v>
      </c>
      <c r="E109" s="2" t="e">
        <f t="shared" si="22"/>
        <v>#N/A</v>
      </c>
      <c r="F109" s="2">
        <v>460023.89079143107</v>
      </c>
      <c r="G109" s="2">
        <f t="shared" si="35"/>
        <v>460023.89079143107</v>
      </c>
      <c r="H109" s="2">
        <f t="shared" si="32"/>
        <v>33608606.442209944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1518181.4285714268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482349.31139871478</v>
      </c>
      <c r="Q109" s="2">
        <f t="shared" si="36"/>
        <v>482349.31139871478</v>
      </c>
      <c r="R109" s="2">
        <f t="shared" si="33"/>
        <v>34936248.663215697</v>
      </c>
      <c r="S109" s="2">
        <f t="shared" si="17"/>
        <v>460023.89079143107</v>
      </c>
      <c r="T109" s="2">
        <f t="shared" si="18"/>
        <v>23417.857142857043</v>
      </c>
      <c r="U109" s="2">
        <f t="shared" si="19"/>
        <v>482349.31139871478</v>
      </c>
      <c r="V109" s="2">
        <f t="shared" si="34"/>
        <v>1640657.5</v>
      </c>
      <c r="W109" s="2">
        <f t="shared" si="20"/>
        <v>131831.75</v>
      </c>
      <c r="X109" s="2">
        <f t="shared" si="6"/>
        <v>350517.56139871478</v>
      </c>
      <c r="Y109" s="2">
        <f t="shared" si="30"/>
        <v>33295591.163215738</v>
      </c>
      <c r="Z109" s="2" t="str">
        <f t="shared" si="8"/>
        <v>HERE</v>
      </c>
      <c r="AA109" s="2">
        <f>IF(Z109="HERE",Y109,AA108+Graph!$G$1*1000)</f>
        <v>33295591.163215738</v>
      </c>
      <c r="AB109" s="2">
        <f t="shared" si="21"/>
        <v>350517.56139871478</v>
      </c>
      <c r="AC109" s="2">
        <f t="shared" si="31"/>
        <v>1640657.5</v>
      </c>
      <c r="AD109" s="3">
        <f t="shared" si="10"/>
        <v>33295591.163215738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21939473.36123126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33</v>
      </c>
      <c r="C110" s="7"/>
      <c r="D110" s="2" t="e">
        <f t="shared" si="12"/>
        <v>#N/A</v>
      </c>
      <c r="E110" s="2" t="e">
        <f t="shared" si="22"/>
        <v>#N/A</v>
      </c>
      <c r="F110" s="2">
        <v>461625.11269287765</v>
      </c>
      <c r="G110" s="2">
        <f t="shared" si="35"/>
        <v>461625.11269287765</v>
      </c>
      <c r="H110" s="2">
        <f t="shared" si="32"/>
        <v>34070231.554902822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1541599.2857142838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484264.20515182614</v>
      </c>
      <c r="Q110" s="2">
        <f t="shared" si="36"/>
        <v>484264.20515182614</v>
      </c>
      <c r="R110" s="2">
        <f t="shared" si="33"/>
        <v>35420512.868367523</v>
      </c>
      <c r="S110" s="2">
        <f t="shared" si="17"/>
        <v>461625.11269287765</v>
      </c>
      <c r="T110" s="2">
        <f t="shared" si="18"/>
        <v>23417.857142857043</v>
      </c>
      <c r="U110" s="2">
        <f t="shared" si="19"/>
        <v>484264.20515182614</v>
      </c>
      <c r="V110" s="2">
        <f t="shared" si="34"/>
        <v>1772489.25</v>
      </c>
      <c r="W110" s="2">
        <f t="shared" si="20"/>
        <v>131831.75</v>
      </c>
      <c r="X110" s="2">
        <f t="shared" si="6"/>
        <v>352432.45515182614</v>
      </c>
      <c r="Y110" s="2">
        <f t="shared" si="30"/>
        <v>33648023.618367568</v>
      </c>
      <c r="Z110" s="2" t="str">
        <f t="shared" si="8"/>
        <v>HERE</v>
      </c>
      <c r="AA110" s="2">
        <f>IF(Z110="HERE",Y110,AA109+Graph!$G$1*1000)</f>
        <v>33648023.618367568</v>
      </c>
      <c r="AB110" s="2">
        <f t="shared" si="21"/>
        <v>352432.45515182987</v>
      </c>
      <c r="AC110" s="2">
        <f t="shared" si="31"/>
        <v>1772489.25</v>
      </c>
      <c r="AD110" s="3">
        <f t="shared" si="10"/>
        <v>33648023.618367568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22330467.393064536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34</v>
      </c>
      <c r="C111" s="7"/>
      <c r="D111" s="2" t="e">
        <f t="shared" si="12"/>
        <v>#N/A</v>
      </c>
      <c r="E111" s="2" t="e">
        <f t="shared" si="22"/>
        <v>#N/A</v>
      </c>
      <c r="F111" s="2">
        <v>463226.33459432423</v>
      </c>
      <c r="G111" s="2">
        <f t="shared" si="35"/>
        <v>463226.33459432423</v>
      </c>
      <c r="H111" s="2">
        <f t="shared" si="32"/>
        <v>34533457.889497146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1565017.1428571409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486179.09890493751</v>
      </c>
      <c r="Q111" s="2">
        <f t="shared" si="36"/>
        <v>486179.09890493751</v>
      </c>
      <c r="R111" s="2">
        <f t="shared" si="33"/>
        <v>35906691.96727246</v>
      </c>
      <c r="S111" s="2">
        <f t="shared" si="17"/>
        <v>463226.33459432423</v>
      </c>
      <c r="T111" s="2">
        <f t="shared" si="18"/>
        <v>23417.857142857043</v>
      </c>
      <c r="U111" s="2">
        <f t="shared" si="19"/>
        <v>486179.09890493751</v>
      </c>
      <c r="V111" s="2">
        <f t="shared" si="34"/>
        <v>1904321</v>
      </c>
      <c r="W111" s="2">
        <f t="shared" si="20"/>
        <v>131831.75</v>
      </c>
      <c r="X111" s="2">
        <f t="shared" si="6"/>
        <v>354347.34890493751</v>
      </c>
      <c r="Y111" s="2">
        <f t="shared" si="30"/>
        <v>34002370.967272505</v>
      </c>
      <c r="Z111" s="2" t="str">
        <f t="shared" si="8"/>
        <v>HERE</v>
      </c>
      <c r="AA111" s="2">
        <f>IF(Z111="HERE",Y111,AA110+Graph!$G$1*1000)</f>
        <v>34002370.967272505</v>
      </c>
      <c r="AB111" s="2">
        <f t="shared" si="21"/>
        <v>354347.34890493751</v>
      </c>
      <c r="AC111" s="2">
        <f t="shared" si="31"/>
        <v>1904321</v>
      </c>
      <c r="AD111" s="3">
        <f t="shared" si="10"/>
        <v>34002370.967272505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22723184.829275612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35</v>
      </c>
      <c r="C112" s="7"/>
      <c r="D112" s="2" t="e">
        <f t="shared" si="12"/>
        <v>#N/A</v>
      </c>
      <c r="E112" s="2" t="e">
        <f t="shared" si="22"/>
        <v>#N/A</v>
      </c>
      <c r="F112" s="2">
        <v>464827.55649577081</v>
      </c>
      <c r="G112" s="2">
        <f t="shared" si="35"/>
        <v>464827.55649577081</v>
      </c>
      <c r="H112" s="2">
        <f t="shared" si="32"/>
        <v>34998285.445992917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1588434.9999999979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488093.99265804887</v>
      </c>
      <c r="Q112" s="2">
        <f t="shared" si="36"/>
        <v>488093.99265804887</v>
      </c>
      <c r="R112" s="2">
        <f t="shared" si="33"/>
        <v>36394785.959930509</v>
      </c>
      <c r="S112" s="2">
        <f t="shared" si="17"/>
        <v>464827.55649577081</v>
      </c>
      <c r="T112" s="2">
        <f t="shared" si="18"/>
        <v>23417.857142857043</v>
      </c>
      <c r="U112" s="2">
        <f t="shared" si="19"/>
        <v>488093.99265804887</v>
      </c>
      <c r="V112" s="2">
        <f t="shared" si="34"/>
        <v>2036152.75</v>
      </c>
      <c r="W112" s="2">
        <f t="shared" si="20"/>
        <v>131831.75</v>
      </c>
      <c r="X112" s="2">
        <f t="shared" si="6"/>
        <v>356262.24265804887</v>
      </c>
      <c r="Y112" s="2">
        <f t="shared" si="30"/>
        <v>34358633.209930554</v>
      </c>
      <c r="Z112" s="2" t="str">
        <f t="shared" si="8"/>
        <v>HERE</v>
      </c>
      <c r="AA112" s="2">
        <f>IF(Z112="HERE",Y112,AA111+Graph!$G$1*1000)</f>
        <v>34358633.209930554</v>
      </c>
      <c r="AB112" s="2">
        <f t="shared" si="21"/>
        <v>356262.24265804887</v>
      </c>
      <c r="AC112" s="2">
        <f t="shared" si="31"/>
        <v>2036152.75</v>
      </c>
      <c r="AD112" s="3">
        <f t="shared" si="10"/>
        <v>34358633.209930554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23117625.669864487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36</v>
      </c>
      <c r="C113" s="7"/>
      <c r="D113" s="2" t="e">
        <f t="shared" si="12"/>
        <v>#N/A</v>
      </c>
      <c r="E113" s="2" t="e">
        <f t="shared" si="22"/>
        <v>#N/A</v>
      </c>
      <c r="F113" s="2">
        <v>466428.77839720249</v>
      </c>
      <c r="G113" s="2">
        <f t="shared" si="35"/>
        <v>466428.77839720249</v>
      </c>
      <c r="H113" s="2">
        <f t="shared" si="32"/>
        <v>35464714.224390119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1611852.8571428549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490008.88641116023</v>
      </c>
      <c r="Q113" s="2">
        <f t="shared" si="36"/>
        <v>490008.88641116023</v>
      </c>
      <c r="R113" s="2">
        <f t="shared" si="33"/>
        <v>36884794.84634167</v>
      </c>
      <c r="S113" s="2">
        <f t="shared" si="17"/>
        <v>466428.77839720249</v>
      </c>
      <c r="T113" s="2">
        <f t="shared" si="18"/>
        <v>23417.857142857043</v>
      </c>
      <c r="U113" s="2">
        <f t="shared" si="19"/>
        <v>490008.88641116023</v>
      </c>
      <c r="V113" s="2">
        <f t="shared" si="34"/>
        <v>2167984.5</v>
      </c>
      <c r="W113" s="2">
        <f t="shared" si="20"/>
        <v>131831.75</v>
      </c>
      <c r="X113" s="2">
        <f t="shared" si="6"/>
        <v>358177.13641116023</v>
      </c>
      <c r="Y113" s="2">
        <f t="shared" si="30"/>
        <v>34716810.346341714</v>
      </c>
      <c r="Z113" s="2" t="str">
        <f t="shared" si="8"/>
        <v>HERE</v>
      </c>
      <c r="AA113" s="2">
        <f>IF(Z113="HERE",Y113,AA112+Graph!$G$1*1000)</f>
        <v>34716810.346341714</v>
      </c>
      <c r="AB113" s="2">
        <f t="shared" si="21"/>
        <v>358177.13641116023</v>
      </c>
      <c r="AC113" s="2">
        <f t="shared" si="31"/>
        <v>2167984.5</v>
      </c>
      <c r="AD113" s="3">
        <f t="shared" si="10"/>
        <v>34716810.346341714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23513789.914831161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37</v>
      </c>
      <c r="C114" s="7"/>
      <c r="D114" s="2" t="e">
        <f t="shared" si="12"/>
        <v>#N/A</v>
      </c>
      <c r="E114" s="2" t="e">
        <f t="shared" si="22"/>
        <v>#N/A</v>
      </c>
      <c r="F114" s="2">
        <v>468030.00029864907</v>
      </c>
      <c r="G114" s="2">
        <f t="shared" si="35"/>
        <v>468030.00029864907</v>
      </c>
      <c r="H114" s="2">
        <f t="shared" si="32"/>
        <v>35932744.224688768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1635270.714285712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491923.78016427159</v>
      </c>
      <c r="Q114" s="2">
        <f t="shared" si="36"/>
        <v>491923.78016427159</v>
      </c>
      <c r="R114" s="2">
        <f t="shared" si="33"/>
        <v>37376718.626505941</v>
      </c>
      <c r="S114" s="2">
        <f t="shared" si="17"/>
        <v>468030.00029864907</v>
      </c>
      <c r="T114" s="2">
        <f t="shared" si="18"/>
        <v>23417.857142857043</v>
      </c>
      <c r="U114" s="2">
        <f t="shared" si="19"/>
        <v>491923.78016427159</v>
      </c>
      <c r="V114" s="2">
        <f t="shared" si="34"/>
        <v>2299816.25</v>
      </c>
      <c r="W114" s="2">
        <f t="shared" si="20"/>
        <v>131831.75</v>
      </c>
      <c r="X114" s="2">
        <f t="shared" si="6"/>
        <v>360092.03016427159</v>
      </c>
      <c r="Y114" s="2">
        <f t="shared" si="30"/>
        <v>35076902.376505986</v>
      </c>
      <c r="Z114" s="2" t="str">
        <f t="shared" si="8"/>
        <v>HERE</v>
      </c>
      <c r="AA114" s="2">
        <f>IF(Z114="HERE",Y114,AA113+Graph!$G$1*1000)</f>
        <v>35076902.376505986</v>
      </c>
      <c r="AB114" s="2">
        <f t="shared" si="21"/>
        <v>360092.03016427159</v>
      </c>
      <c r="AC114" s="2">
        <f t="shared" si="31"/>
        <v>2299816.25</v>
      </c>
      <c r="AD114" s="3">
        <f t="shared" si="10"/>
        <v>35076902.376505986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23911677.564175636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38</v>
      </c>
      <c r="C115" s="7"/>
      <c r="D115" s="2" t="e">
        <f t="shared" si="12"/>
        <v>#N/A</v>
      </c>
      <c r="E115" s="2" t="e">
        <f t="shared" si="22"/>
        <v>#N/A</v>
      </c>
      <c r="F115" s="2">
        <v>469631.22220009565</v>
      </c>
      <c r="G115" s="2">
        <f t="shared" si="35"/>
        <v>469631.22220009565</v>
      </c>
      <c r="H115" s="2">
        <f t="shared" si="32"/>
        <v>36402375.446888864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1658688.571428569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493838.67391738296</v>
      </c>
      <c r="Q115" s="2">
        <f t="shared" si="36"/>
        <v>493838.67391738296</v>
      </c>
      <c r="R115" s="2">
        <f t="shared" si="33"/>
        <v>37870557.300423324</v>
      </c>
      <c r="S115" s="2">
        <f t="shared" si="17"/>
        <v>469631.22220009565</v>
      </c>
      <c r="T115" s="2">
        <f t="shared" si="18"/>
        <v>23417.857142857043</v>
      </c>
      <c r="U115" s="2">
        <f t="shared" si="19"/>
        <v>493838.67391738296</v>
      </c>
      <c r="V115" s="2">
        <f t="shared" si="34"/>
        <v>2431648</v>
      </c>
      <c r="W115" s="2">
        <f t="shared" si="20"/>
        <v>131831.75</v>
      </c>
      <c r="X115" s="2">
        <f t="shared" si="6"/>
        <v>362006.92391738296</v>
      </c>
      <c r="Y115" s="2">
        <f t="shared" si="30"/>
        <v>35438909.300423369</v>
      </c>
      <c r="Z115" s="2" t="str">
        <f t="shared" si="8"/>
        <v>HERE</v>
      </c>
      <c r="AA115" s="2">
        <f>IF(Z115="HERE",Y115,AA114+Graph!$G$1*1000)</f>
        <v>35438909.300423369</v>
      </c>
      <c r="AB115" s="2">
        <f t="shared" si="21"/>
        <v>362006.92391738296</v>
      </c>
      <c r="AC115" s="2">
        <f t="shared" si="31"/>
        <v>2431648</v>
      </c>
      <c r="AD115" s="3">
        <f t="shared" si="10"/>
        <v>35438909.300423369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24311288.617897913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39</v>
      </c>
      <c r="C116" s="7"/>
      <c r="D116" s="2" t="e">
        <f t="shared" si="12"/>
        <v>#N/A</v>
      </c>
      <c r="E116" s="2" t="e">
        <f t="shared" si="22"/>
        <v>#N/A</v>
      </c>
      <c r="F116" s="2">
        <v>471232.44410154223</v>
      </c>
      <c r="G116" s="2">
        <f t="shared" si="35"/>
        <v>471232.44410154223</v>
      </c>
      <c r="H116" s="2">
        <f t="shared" si="32"/>
        <v>36873607.890990406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1682106.4285714261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495753.56767049432</v>
      </c>
      <c r="Q116" s="2">
        <f t="shared" si="36"/>
        <v>495753.56767049432</v>
      </c>
      <c r="R116" s="2">
        <f t="shared" si="33"/>
        <v>38366310.868093818</v>
      </c>
      <c r="S116" s="2">
        <f t="shared" si="17"/>
        <v>471232.44410154223</v>
      </c>
      <c r="T116" s="2">
        <f t="shared" si="18"/>
        <v>23417.857142857043</v>
      </c>
      <c r="U116" s="2">
        <f t="shared" si="19"/>
        <v>495753.56767049432</v>
      </c>
      <c r="V116" s="2">
        <f t="shared" si="34"/>
        <v>2639309</v>
      </c>
      <c r="W116" s="2">
        <f t="shared" si="20"/>
        <v>207661</v>
      </c>
      <c r="X116" s="2">
        <f t="shared" si="6"/>
        <v>288092.56767049432</v>
      </c>
      <c r="Y116" s="2">
        <f t="shared" si="30"/>
        <v>35727001.868093863</v>
      </c>
      <c r="Z116" s="2" t="str">
        <f t="shared" si="8"/>
        <v>HERE</v>
      </c>
      <c r="AA116" s="2">
        <f>IF(Z116="HERE",Y116,AA115+Graph!$G$1*1000)</f>
        <v>35727001.868093863</v>
      </c>
      <c r="AB116" s="2">
        <f t="shared" si="21"/>
        <v>288092.56767049432</v>
      </c>
      <c r="AC116" s="2">
        <f t="shared" si="31"/>
        <v>2639309</v>
      </c>
      <c r="AD116" s="3">
        <f t="shared" si="10"/>
        <v>35727001.868093863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24712623.07599799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40</v>
      </c>
      <c r="C117" s="7"/>
      <c r="D117" s="2" t="e">
        <f t="shared" si="12"/>
        <v>#N/A</v>
      </c>
      <c r="E117" s="2" t="e">
        <f t="shared" si="22"/>
        <v>#N/A</v>
      </c>
      <c r="F117" s="2">
        <v>472833.66600298882</v>
      </c>
      <c r="G117" s="2">
        <f t="shared" si="35"/>
        <v>472833.66600298882</v>
      </c>
      <c r="H117" s="2">
        <f t="shared" si="32"/>
        <v>37346441.556993395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1705524.2857142831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497668.46142360568</v>
      </c>
      <c r="Q117" s="2">
        <f t="shared" si="36"/>
        <v>497668.46142360568</v>
      </c>
      <c r="R117" s="2">
        <f t="shared" si="33"/>
        <v>38863979.329517424</v>
      </c>
      <c r="S117" s="2">
        <f t="shared" si="17"/>
        <v>472833.66600298882</v>
      </c>
      <c r="T117" s="2">
        <f t="shared" si="18"/>
        <v>23417.857142857043</v>
      </c>
      <c r="U117" s="2">
        <f t="shared" si="19"/>
        <v>497668.46142360568</v>
      </c>
      <c r="V117" s="2">
        <f t="shared" si="34"/>
        <v>2918252</v>
      </c>
      <c r="W117" s="2">
        <f t="shared" si="20"/>
        <v>278943</v>
      </c>
      <c r="X117" s="2">
        <f t="shared" si="6"/>
        <v>218725.46142360568</v>
      </c>
      <c r="Y117" s="2">
        <f t="shared" si="30"/>
        <v>35945727.329517469</v>
      </c>
      <c r="Z117" s="2" t="str">
        <f t="shared" si="8"/>
        <v>HERE</v>
      </c>
      <c r="AA117" s="2">
        <f>IF(Z117="HERE",Y117,AA116+Graph!$G$1*1000)</f>
        <v>35945727.329517469</v>
      </c>
      <c r="AB117" s="2">
        <f t="shared" si="21"/>
        <v>218725.46142360568</v>
      </c>
      <c r="AC117" s="2">
        <f t="shared" si="31"/>
        <v>2918252</v>
      </c>
      <c r="AD117" s="3">
        <f t="shared" si="10"/>
        <v>35945727.329517469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25115680.938475866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41</v>
      </c>
      <c r="C118" s="7"/>
      <c r="D118" s="2" t="e">
        <f t="shared" si="12"/>
        <v>#N/A</v>
      </c>
      <c r="E118" s="2" t="e">
        <f t="shared" si="22"/>
        <v>#N/A</v>
      </c>
      <c r="F118" s="2">
        <v>474434.8879044205</v>
      </c>
      <c r="G118" s="2">
        <f t="shared" si="35"/>
        <v>474434.8879044205</v>
      </c>
      <c r="H118" s="2">
        <f t="shared" si="32"/>
        <v>37820876.444897816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1728942.1428571402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499583.35517671704</v>
      </c>
      <c r="Q118" s="2">
        <f t="shared" si="36"/>
        <v>499583.35517671704</v>
      </c>
      <c r="R118" s="2">
        <f t="shared" si="33"/>
        <v>39363562.684694141</v>
      </c>
      <c r="S118" s="2">
        <f t="shared" si="17"/>
        <v>474434.8879044205</v>
      </c>
      <c r="T118" s="2">
        <f t="shared" si="18"/>
        <v>23417.857142857043</v>
      </c>
      <c r="U118" s="2">
        <f t="shared" si="19"/>
        <v>499583.35517671704</v>
      </c>
      <c r="V118" s="2">
        <f t="shared" si="34"/>
        <v>3234946</v>
      </c>
      <c r="W118" s="2">
        <f t="shared" si="20"/>
        <v>316694</v>
      </c>
      <c r="X118" s="2">
        <f t="shared" si="6"/>
        <v>182889.35517671704</v>
      </c>
      <c r="Y118" s="2">
        <f t="shared" si="30"/>
        <v>36128616.684694186</v>
      </c>
      <c r="Z118" s="2" t="str">
        <f t="shared" si="8"/>
        <v>HERE</v>
      </c>
      <c r="AA118" s="2">
        <f>IF(Z118="HERE",Y118,AA117+Graph!$G$1*1000)</f>
        <v>36128616.684694186</v>
      </c>
      <c r="AB118" s="2">
        <f t="shared" si="21"/>
        <v>182889.35517671704</v>
      </c>
      <c r="AC118" s="2">
        <f t="shared" si="31"/>
        <v>3234946</v>
      </c>
      <c r="AD118" s="3">
        <f t="shared" si="10"/>
        <v>36128616.684694186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25520462.205331542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42</v>
      </c>
      <c r="C119" s="7"/>
      <c r="D119" s="2" t="e">
        <f t="shared" si="12"/>
        <v>#N/A</v>
      </c>
      <c r="E119" s="2" t="e">
        <f t="shared" si="22"/>
        <v>#N/A</v>
      </c>
      <c r="F119" s="2">
        <v>476036.10980586708</v>
      </c>
      <c r="G119" s="2">
        <f t="shared" si="35"/>
        <v>476036.10980586708</v>
      </c>
      <c r="H119" s="2">
        <f t="shared" si="32"/>
        <v>38296912.554703683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1752359.9999999972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501498.24892982841</v>
      </c>
      <c r="Q119" s="2">
        <f t="shared" si="36"/>
        <v>501498.24892982841</v>
      </c>
      <c r="R119" s="2">
        <f t="shared" si="33"/>
        <v>39865060.93362397</v>
      </c>
      <c r="S119" s="2">
        <f t="shared" si="17"/>
        <v>476036.10980586708</v>
      </c>
      <c r="T119" s="2">
        <f t="shared" si="18"/>
        <v>23417.857142857043</v>
      </c>
      <c r="U119" s="2">
        <f t="shared" si="19"/>
        <v>501498.24892982841</v>
      </c>
      <c r="V119" s="2">
        <f t="shared" si="34"/>
        <v>3559179</v>
      </c>
      <c r="W119" s="2">
        <f t="shared" si="20"/>
        <v>324233</v>
      </c>
      <c r="X119" s="2">
        <f t="shared" si="6"/>
        <v>177265.24892982841</v>
      </c>
      <c r="Y119" s="2">
        <f t="shared" si="30"/>
        <v>36305881.933624014</v>
      </c>
      <c r="Z119" s="2" t="str">
        <f t="shared" si="8"/>
        <v>HERE</v>
      </c>
      <c r="AA119" s="2">
        <f>IF(Z119="HERE",Y119,AA118+Graph!$G$1*1000)</f>
        <v>36305881.933624014</v>
      </c>
      <c r="AB119" s="2">
        <f t="shared" si="21"/>
        <v>177265.24892982841</v>
      </c>
      <c r="AC119" s="2">
        <f t="shared" si="31"/>
        <v>3559179</v>
      </c>
      <c r="AD119" s="3">
        <f t="shared" si="10"/>
        <v>36305881.933624014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25926966.876565021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43</v>
      </c>
      <c r="C120" s="7"/>
      <c r="D120" s="2" t="e">
        <f t="shared" si="12"/>
        <v>#N/A</v>
      </c>
      <c r="E120" s="2" t="e">
        <f t="shared" si="22"/>
        <v>#N/A</v>
      </c>
      <c r="F120" s="2">
        <v>477637.33170731366</v>
      </c>
      <c r="G120" s="2">
        <f t="shared" si="35"/>
        <v>477637.33170731366</v>
      </c>
      <c r="H120" s="2">
        <f t="shared" si="32"/>
        <v>38774549.886410996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1775777.8571428542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503413.14268293977</v>
      </c>
      <c r="Q120" s="2">
        <f t="shared" si="36"/>
        <v>503413.14268293977</v>
      </c>
      <c r="R120" s="2">
        <f t="shared" si="33"/>
        <v>40368474.076306909</v>
      </c>
      <c r="S120" s="2">
        <f t="shared" si="17"/>
        <v>477637.33170731366</v>
      </c>
      <c r="T120" s="2">
        <f t="shared" si="18"/>
        <v>23417.857142857043</v>
      </c>
      <c r="U120" s="2">
        <f t="shared" si="19"/>
        <v>503413.14268293977</v>
      </c>
      <c r="V120" s="2">
        <f t="shared" si="34"/>
        <v>3837094</v>
      </c>
      <c r="W120" s="2">
        <f t="shared" si="20"/>
        <v>277915</v>
      </c>
      <c r="X120" s="2">
        <f t="shared" si="6"/>
        <v>225498.14268293977</v>
      </c>
      <c r="Y120" s="2">
        <f t="shared" si="30"/>
        <v>36531380.076306954</v>
      </c>
      <c r="Z120" s="2" t="str">
        <f t="shared" si="8"/>
        <v>HERE</v>
      </c>
      <c r="AA120" s="2">
        <f>IF(Z120="HERE",Y120,AA119+Graph!$G$1*1000)</f>
        <v>36531380.076306954</v>
      </c>
      <c r="AB120" s="2">
        <f t="shared" si="21"/>
        <v>225498.14268293977</v>
      </c>
      <c r="AC120" s="2">
        <f t="shared" si="31"/>
        <v>3837094</v>
      </c>
      <c r="AD120" s="3">
        <f t="shared" si="10"/>
        <v>36531380.076306954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26335194.952176295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44</v>
      </c>
      <c r="C121" s="7"/>
      <c r="D121" s="2" t="e">
        <f t="shared" si="12"/>
        <v>#N/A</v>
      </c>
      <c r="E121" s="2" t="e">
        <f t="shared" si="22"/>
        <v>#N/A</v>
      </c>
      <c r="F121" s="2">
        <v>479238.55360876024</v>
      </c>
      <c r="G121" s="2">
        <f t="shared" si="35"/>
        <v>479238.55360876024</v>
      </c>
      <c r="H121" s="2">
        <f t="shared" si="32"/>
        <v>39253788.440019757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1799195.7142857113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505328.03643605113</v>
      </c>
      <c r="Q121" s="2">
        <f t="shared" si="36"/>
        <v>505328.03643605113</v>
      </c>
      <c r="R121" s="2">
        <f t="shared" si="33"/>
        <v>40873802.11274296</v>
      </c>
      <c r="S121" s="2">
        <f t="shared" si="17"/>
        <v>479238.55360876024</v>
      </c>
      <c r="T121" s="2">
        <f t="shared" si="18"/>
        <v>23417.857142857043</v>
      </c>
      <c r="U121" s="2">
        <f t="shared" si="19"/>
        <v>505328.03643605113</v>
      </c>
      <c r="V121" s="2">
        <f t="shared" si="34"/>
        <v>4062501</v>
      </c>
      <c r="W121" s="2">
        <f t="shared" si="20"/>
        <v>225407</v>
      </c>
      <c r="X121" s="2">
        <f t="shared" si="6"/>
        <v>279921.03643605113</v>
      </c>
      <c r="Y121" s="2">
        <f t="shared" si="30"/>
        <v>36811301.112743005</v>
      </c>
      <c r="Z121" s="2" t="str">
        <f t="shared" si="8"/>
        <v>HERE</v>
      </c>
      <c r="AA121" s="2">
        <f>IF(Z121="HERE",Y121,AA120+Graph!$G$1*1000)</f>
        <v>36811301.112743005</v>
      </c>
      <c r="AB121" s="2">
        <f t="shared" si="21"/>
        <v>279921.03643605113</v>
      </c>
      <c r="AC121" s="2">
        <f t="shared" si="31"/>
        <v>4062501</v>
      </c>
      <c r="AD121" s="3">
        <f t="shared" si="10"/>
        <v>36811301.112743005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26745146.432165373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45</v>
      </c>
      <c r="C122" s="7"/>
      <c r="D122" s="2" t="e">
        <f t="shared" si="12"/>
        <v>#N/A</v>
      </c>
      <c r="E122" s="2" t="e">
        <f t="shared" si="22"/>
        <v>#N/A</v>
      </c>
      <c r="F122" s="2">
        <v>480839.77551020682</v>
      </c>
      <c r="G122" s="2">
        <f t="shared" si="35"/>
        <v>480839.77551020682</v>
      </c>
      <c r="H122" s="2">
        <f t="shared" si="32"/>
        <v>39734628.215529963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1822613.5714285683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507242.93018916249</v>
      </c>
      <c r="Q122" s="2">
        <f t="shared" si="36"/>
        <v>507242.93018916249</v>
      </c>
      <c r="R122" s="2">
        <f t="shared" si="33"/>
        <v>41381045.042932123</v>
      </c>
      <c r="S122" s="2">
        <f t="shared" si="17"/>
        <v>480839.77551020682</v>
      </c>
      <c r="T122" s="2">
        <f t="shared" si="18"/>
        <v>23417.857142857043</v>
      </c>
      <c r="U122" s="2">
        <f t="shared" si="19"/>
        <v>507242.93018916249</v>
      </c>
      <c r="V122" s="2">
        <f t="shared" si="34"/>
        <v>4266577</v>
      </c>
      <c r="W122" s="2">
        <f t="shared" si="20"/>
        <v>204076</v>
      </c>
      <c r="X122" s="2">
        <f t="shared" si="6"/>
        <v>303166.93018916249</v>
      </c>
      <c r="Y122" s="2">
        <f t="shared" si="30"/>
        <v>37114468.042932168</v>
      </c>
      <c r="Z122" s="2" t="str">
        <f t="shared" si="8"/>
        <v>HERE</v>
      </c>
      <c r="AA122" s="2">
        <f>IF(Z122="HERE",Y122,AA121+Graph!$G$1*1000)</f>
        <v>37114468.042932168</v>
      </c>
      <c r="AB122" s="2">
        <f t="shared" si="21"/>
        <v>303166.93018916249</v>
      </c>
      <c r="AC122" s="2">
        <f t="shared" si="31"/>
        <v>4266577</v>
      </c>
      <c r="AD122" s="3">
        <f t="shared" si="10"/>
        <v>37114468.042932168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27120051.520258959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46</v>
      </c>
      <c r="C123" s="7"/>
      <c r="D123" s="2" t="e">
        <f t="shared" si="12"/>
        <v>#N/A</v>
      </c>
      <c r="E123" s="2" t="e">
        <f t="shared" si="22"/>
        <v>#N/A</v>
      </c>
      <c r="F123" s="2">
        <v>482440.9974116385</v>
      </c>
      <c r="G123" s="2">
        <f t="shared" si="35"/>
        <v>482440.9974116385</v>
      </c>
      <c r="H123" s="2">
        <f t="shared" si="32"/>
        <v>40217069.212941602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1846031.4285714254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509157.82394225895</v>
      </c>
      <c r="Q123" s="2">
        <f t="shared" si="36"/>
        <v>509157.82394225895</v>
      </c>
      <c r="R123" s="2">
        <f t="shared" si="33"/>
        <v>41890202.866874382</v>
      </c>
      <c r="S123" s="2">
        <f t="shared" si="17"/>
        <v>482440.9974116385</v>
      </c>
      <c r="T123" s="2">
        <f t="shared" si="18"/>
        <v>23417.857142857043</v>
      </c>
      <c r="U123" s="2">
        <f t="shared" si="19"/>
        <v>509157.82394225895</v>
      </c>
      <c r="V123" s="2">
        <f t="shared" si="34"/>
        <v>4609740</v>
      </c>
      <c r="W123" s="2">
        <f t="shared" si="20"/>
        <v>343163</v>
      </c>
      <c r="X123" s="2">
        <f t="shared" si="6"/>
        <v>165994.82394225895</v>
      </c>
      <c r="Y123" s="2">
        <f t="shared" si="30"/>
        <v>37280462.866874427</v>
      </c>
      <c r="Z123" s="2" t="str">
        <f t="shared" si="8"/>
        <v>HERE</v>
      </c>
      <c r="AA123" s="2">
        <f>IF(Z123="HERE",Y123,AA122+Graph!$G$1*1000)</f>
        <v>37280462.866874427</v>
      </c>
      <c r="AB123" s="2">
        <f t="shared" si="21"/>
        <v>165994.82394225895</v>
      </c>
      <c r="AC123" s="2">
        <f t="shared" si="31"/>
        <v>4609740</v>
      </c>
      <c r="AD123" s="3">
        <f t="shared" si="10"/>
        <v>37280462.866874427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27496680.012730345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47</v>
      </c>
      <c r="C124" s="7"/>
      <c r="D124" s="2" t="e">
        <f t="shared" si="12"/>
        <v>#N/A</v>
      </c>
      <c r="E124" s="2" t="e">
        <f t="shared" si="22"/>
        <v>#N/A</v>
      </c>
      <c r="F124" s="2">
        <v>484042.21931308508</v>
      </c>
      <c r="G124" s="2">
        <f t="shared" si="35"/>
        <v>484042.21931308508</v>
      </c>
      <c r="H124" s="2">
        <f t="shared" si="32"/>
        <v>40701111.432254687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1869449.2857142824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511072.71769537032</v>
      </c>
      <c r="Q124" s="2">
        <f t="shared" si="36"/>
        <v>511072.71769537032</v>
      </c>
      <c r="R124" s="2">
        <f t="shared" si="33"/>
        <v>42401275.584569752</v>
      </c>
      <c r="S124" s="2">
        <f t="shared" si="17"/>
        <v>484042.21931308508</v>
      </c>
      <c r="T124" s="2">
        <f t="shared" si="18"/>
        <v>23417.857142857043</v>
      </c>
      <c r="U124" s="2">
        <f t="shared" si="19"/>
        <v>511072.71769537032</v>
      </c>
      <c r="V124" s="2">
        <f t="shared" si="34"/>
        <v>4973248</v>
      </c>
      <c r="W124" s="2">
        <f t="shared" si="20"/>
        <v>363508</v>
      </c>
      <c r="X124" s="2">
        <f t="shared" si="6"/>
        <v>147564.71769537032</v>
      </c>
      <c r="Y124" s="2">
        <f t="shared" si="30"/>
        <v>37428027.584569797</v>
      </c>
      <c r="Z124" s="2" t="str">
        <f t="shared" si="8"/>
        <v>HERE</v>
      </c>
      <c r="AA124" s="2">
        <f>IF(Z124="HERE",Y124,AA123+Graph!$G$1*1000)</f>
        <v>37428027.584569797</v>
      </c>
      <c r="AB124" s="2">
        <f t="shared" si="21"/>
        <v>147564.71769537032</v>
      </c>
      <c r="AC124" s="2">
        <f t="shared" si="31"/>
        <v>4973248</v>
      </c>
      <c r="AD124" s="3">
        <f t="shared" si="10"/>
        <v>37428027.584569797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27875031.909579534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48</v>
      </c>
      <c r="C125" s="7"/>
      <c r="D125" s="2" t="e">
        <f t="shared" si="12"/>
        <v>#N/A</v>
      </c>
      <c r="E125" s="2" t="e">
        <f t="shared" si="22"/>
        <v>#N/A</v>
      </c>
      <c r="F125" s="2">
        <v>485643.44121453166</v>
      </c>
      <c r="G125" s="2">
        <f t="shared" si="35"/>
        <v>485643.44121453166</v>
      </c>
      <c r="H125" s="2">
        <f t="shared" si="32"/>
        <v>41186754.873469219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1892867.1428571395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512987.61144848168</v>
      </c>
      <c r="Q125" s="2">
        <f t="shared" si="36"/>
        <v>512987.61144848168</v>
      </c>
      <c r="R125" s="2">
        <f t="shared" si="33"/>
        <v>42914263.196018234</v>
      </c>
      <c r="S125" s="2">
        <f t="shared" si="17"/>
        <v>485643.44121453166</v>
      </c>
      <c r="T125" s="2">
        <f t="shared" si="18"/>
        <v>23417.857142857043</v>
      </c>
      <c r="U125" s="2">
        <f t="shared" si="19"/>
        <v>512987.61144848168</v>
      </c>
      <c r="V125" s="2">
        <f t="shared" si="34"/>
        <v>5383103</v>
      </c>
      <c r="W125" s="2">
        <f t="shared" si="20"/>
        <v>409855</v>
      </c>
      <c r="X125" s="2">
        <f t="shared" si="6"/>
        <v>103132.61144848168</v>
      </c>
      <c r="Y125" s="2">
        <f t="shared" si="30"/>
        <v>37531160.196018279</v>
      </c>
      <c r="Z125" s="2" t="str">
        <f t="shared" si="8"/>
        <v>HERE</v>
      </c>
      <c r="AA125" s="2">
        <f>IF(Z125="HERE",Y125,AA124+Graph!$G$1*1000)</f>
        <v>37531160.196018279</v>
      </c>
      <c r="AB125" s="2">
        <f t="shared" si="21"/>
        <v>103132.61144848168</v>
      </c>
      <c r="AC125" s="2">
        <f t="shared" si="31"/>
        <v>5383103</v>
      </c>
      <c r="AD125" s="3">
        <f t="shared" si="10"/>
        <v>37531160.196018279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28255107.210806519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49</v>
      </c>
      <c r="C126" s="7"/>
      <c r="D126" s="2" t="e">
        <f t="shared" si="12"/>
        <v>#N/A</v>
      </c>
      <c r="E126" s="2" t="e">
        <f t="shared" si="22"/>
        <v>#N/A</v>
      </c>
      <c r="F126" s="2">
        <v>487244.66311597824</v>
      </c>
      <c r="G126" s="2">
        <f t="shared" si="35"/>
        <v>487244.66311597824</v>
      </c>
      <c r="H126" s="2">
        <f t="shared" si="32"/>
        <v>41673999.536585197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1916284.9999999965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514902.50520159304</v>
      </c>
      <c r="Q126" s="2">
        <f t="shared" si="36"/>
        <v>514902.50520159304</v>
      </c>
      <c r="R126" s="2">
        <f t="shared" si="33"/>
        <v>43429165.701219827</v>
      </c>
      <c r="S126" s="2">
        <f t="shared" si="17"/>
        <v>487244.66311597824</v>
      </c>
      <c r="T126" s="2">
        <f t="shared" si="18"/>
        <v>23417.857142857043</v>
      </c>
      <c r="U126" s="2">
        <f t="shared" si="19"/>
        <v>514902.50520159304</v>
      </c>
      <c r="V126" s="2">
        <f t="shared" si="34"/>
        <v>5861351</v>
      </c>
      <c r="W126" s="2">
        <f t="shared" si="20"/>
        <v>478248</v>
      </c>
      <c r="X126" s="2">
        <f t="shared" si="6"/>
        <v>36654.505201593041</v>
      </c>
      <c r="Y126" s="2">
        <f t="shared" si="30"/>
        <v>37567814.701219872</v>
      </c>
      <c r="Z126" s="2" t="str">
        <f t="shared" si="8"/>
        <v>HERE</v>
      </c>
      <c r="AA126" s="2">
        <f>IF(Z126="HERE",Y126,AA125+Graph!$G$1*1000)</f>
        <v>37567814.701219872</v>
      </c>
      <c r="AB126" s="2">
        <f t="shared" si="21"/>
        <v>36654.505201593041</v>
      </c>
      <c r="AC126" s="2">
        <f t="shared" si="31"/>
        <v>5861351</v>
      </c>
      <c r="AD126" s="3">
        <f t="shared" si="10"/>
        <v>37567814.701219872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28636905.916411303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50</v>
      </c>
      <c r="C127" s="7"/>
      <c r="D127" s="2" t="e">
        <f t="shared" si="12"/>
        <v>#N/A</v>
      </c>
      <c r="E127" s="2" t="e">
        <f t="shared" si="22"/>
        <v>#N/A</v>
      </c>
      <c r="F127" s="2">
        <v>488845.88501742482</v>
      </c>
      <c r="G127" s="2">
        <f t="shared" si="35"/>
        <v>488845.88501742482</v>
      </c>
      <c r="H127" s="2">
        <f t="shared" si="32"/>
        <v>42162845.421602622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1939702.8571428536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516817.3989547044</v>
      </c>
      <c r="Q127" s="2">
        <f t="shared" si="36"/>
        <v>516817.3989547044</v>
      </c>
      <c r="R127" s="2">
        <f t="shared" si="33"/>
        <v>43945983.100174531</v>
      </c>
      <c r="S127" s="2">
        <f t="shared" si="17"/>
        <v>488845.88501742482</v>
      </c>
      <c r="T127" s="2">
        <f t="shared" si="18"/>
        <v>23417.857142857043</v>
      </c>
      <c r="U127" s="2">
        <f t="shared" si="19"/>
        <v>516817.3989547044</v>
      </c>
      <c r="V127" s="2">
        <f t="shared" si="34"/>
        <v>6353321</v>
      </c>
      <c r="W127" s="2">
        <f t="shared" si="20"/>
        <v>491970</v>
      </c>
      <c r="X127" s="2">
        <f t="shared" si="6"/>
        <v>24847.398954704404</v>
      </c>
      <c r="Y127" s="2">
        <f t="shared" si="30"/>
        <v>37592662.100174576</v>
      </c>
      <c r="Z127" s="2" t="str">
        <f t="shared" si="8"/>
        <v>HERE</v>
      </c>
      <c r="AA127" s="2">
        <f>IF(Z127="HERE",Y127,AA126+Graph!$G$1*1000)</f>
        <v>37592662.100174576</v>
      </c>
      <c r="AB127" s="2">
        <f t="shared" si="21"/>
        <v>24847.398954704404</v>
      </c>
      <c r="AC127" s="2">
        <f t="shared" si="31"/>
        <v>6353321</v>
      </c>
      <c r="AD127" s="3">
        <f t="shared" si="10"/>
        <v>37592662.100174576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29020428.02639389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51</v>
      </c>
      <c r="C128" s="7"/>
      <c r="D128" s="2" t="e">
        <f t="shared" si="12"/>
        <v>#N/A</v>
      </c>
      <c r="E128" s="2" t="e">
        <f t="shared" si="22"/>
        <v>#N/A</v>
      </c>
      <c r="F128" s="2">
        <v>490447.1069188565</v>
      </c>
      <c r="G128" s="2">
        <f t="shared" si="35"/>
        <v>490447.1069188565</v>
      </c>
      <c r="H128" s="2">
        <f t="shared" si="32"/>
        <v>42653292.528521478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1963120.7142857106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518732.29270781577</v>
      </c>
      <c r="Q128" s="2">
        <f t="shared" si="36"/>
        <v>518732.29270781577</v>
      </c>
      <c r="R128" s="2">
        <f t="shared" si="33"/>
        <v>44464715.392882347</v>
      </c>
      <c r="S128" s="2">
        <f t="shared" si="17"/>
        <v>490447.1069188565</v>
      </c>
      <c r="T128" s="2">
        <f t="shared" si="18"/>
        <v>23417.857142857043</v>
      </c>
      <c r="U128" s="2">
        <f t="shared" si="19"/>
        <v>518732.29270781577</v>
      </c>
      <c r="V128" s="2">
        <f t="shared" si="34"/>
        <v>6573570</v>
      </c>
      <c r="W128" s="2">
        <f t="shared" si="20"/>
        <v>220249</v>
      </c>
      <c r="X128" s="2">
        <f t="shared" si="6"/>
        <v>298483.29270781577</v>
      </c>
      <c r="Y128" s="2">
        <f t="shared" si="30"/>
        <v>37891145.392882392</v>
      </c>
      <c r="Z128" s="2" t="str">
        <f t="shared" si="8"/>
        <v>HERE</v>
      </c>
      <c r="AA128" s="2">
        <f>IF(Z128="HERE",Y128,AA127+Graph!$G$1*1000)</f>
        <v>37891145.392882392</v>
      </c>
      <c r="AB128" s="2">
        <f t="shared" si="21"/>
        <v>298483.29270781577</v>
      </c>
      <c r="AC128" s="2">
        <f t="shared" si="31"/>
        <v>6573570</v>
      </c>
      <c r="AD128" s="3">
        <f t="shared" si="10"/>
        <v>37891145.392882392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29405673.540754277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52</v>
      </c>
      <c r="C129" s="7"/>
      <c r="D129" s="2" t="e">
        <f t="shared" si="12"/>
        <v>#N/A</v>
      </c>
      <c r="E129" s="2" t="e">
        <f t="shared" si="22"/>
        <v>#N/A</v>
      </c>
      <c r="F129" s="2">
        <v>492048.32882030308</v>
      </c>
      <c r="G129" s="2">
        <f t="shared" si="35"/>
        <v>492048.32882030308</v>
      </c>
      <c r="H129" s="2">
        <f t="shared" si="32"/>
        <v>43145340.857341781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1986538.5714285676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520647.18646092713</v>
      </c>
      <c r="Q129" s="2">
        <f t="shared" si="36"/>
        <v>520647.18646092713</v>
      </c>
      <c r="R129" s="2">
        <f t="shared" si="33"/>
        <v>44985362.579343274</v>
      </c>
      <c r="S129" s="2">
        <f t="shared" si="17"/>
        <v>492048.32882030308</v>
      </c>
      <c r="T129" s="2">
        <f t="shared" si="18"/>
        <v>23417.857142857043</v>
      </c>
      <c r="U129" s="2">
        <f t="shared" si="19"/>
        <v>520647.18646092713</v>
      </c>
      <c r="V129" s="2">
        <f t="shared" si="34"/>
        <v>6853372</v>
      </c>
      <c r="W129" s="2">
        <f t="shared" si="20"/>
        <v>279802</v>
      </c>
      <c r="X129" s="2">
        <f t="shared" si="6"/>
        <v>240845.18646092713</v>
      </c>
      <c r="Y129" s="2">
        <f t="shared" si="30"/>
        <v>38131990.579343319</v>
      </c>
      <c r="Z129" s="2" t="str">
        <f t="shared" si="8"/>
        <v>HERE</v>
      </c>
      <c r="AA129" s="2">
        <f>IF(Z129="HERE",Y129,AA128+Graph!$G$1*1000)</f>
        <v>38131990.579343319</v>
      </c>
      <c r="AB129" s="2">
        <f t="shared" si="21"/>
        <v>240845.18646092713</v>
      </c>
      <c r="AC129" s="2">
        <f t="shared" si="31"/>
        <v>6853372</v>
      </c>
      <c r="AD129" s="3">
        <f t="shared" si="10"/>
        <v>38131990.579343319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29726007.529135324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53</v>
      </c>
      <c r="C130" s="7"/>
      <c r="D130" s="2" t="e">
        <f t="shared" si="12"/>
        <v>#N/A</v>
      </c>
      <c r="E130" s="2" t="e">
        <f t="shared" si="22"/>
        <v>#N/A</v>
      </c>
      <c r="F130" s="2">
        <v>493649.55072174966</v>
      </c>
      <c r="G130" s="2">
        <f t="shared" si="35"/>
        <v>493649.55072174966</v>
      </c>
      <c r="H130" s="2">
        <f t="shared" si="32"/>
        <v>43638990.408063531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2009956.4285714247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522562.08021403849</v>
      </c>
      <c r="Q130" s="2">
        <f t="shared" si="36"/>
        <v>522562.08021403849</v>
      </c>
      <c r="R130" s="2">
        <f t="shared" si="33"/>
        <v>45507924.659557313</v>
      </c>
      <c r="S130" s="2">
        <f t="shared" si="17"/>
        <v>493649.55072174966</v>
      </c>
      <c r="T130" s="2">
        <f t="shared" si="18"/>
        <v>23417.857142857043</v>
      </c>
      <c r="U130" s="2">
        <f t="shared" si="19"/>
        <v>522562.08021403849</v>
      </c>
      <c r="V130" s="2">
        <f t="shared" si="34"/>
        <v>7164387</v>
      </c>
      <c r="W130" s="2">
        <f t="shared" si="20"/>
        <v>311015</v>
      </c>
      <c r="X130" s="2">
        <f t="shared" si="6"/>
        <v>211547.08021403849</v>
      </c>
      <c r="Y130" s="2">
        <f t="shared" si="30"/>
        <v>38343537.659557357</v>
      </c>
      <c r="Z130" s="2" t="str">
        <f t="shared" si="8"/>
        <v>HERE</v>
      </c>
      <c r="AA130" s="2">
        <f>IF(Z130="HERE",Y130,AA129+Graph!$G$1*1000)</f>
        <v>38343537.659557357</v>
      </c>
      <c r="AB130" s="2">
        <f t="shared" si="21"/>
        <v>211547.08021403849</v>
      </c>
      <c r="AC130" s="2">
        <f t="shared" si="31"/>
        <v>7164387</v>
      </c>
      <c r="AD130" s="3">
        <f t="shared" si="10"/>
        <v>38343537.659557357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30048064.921894163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54</v>
      </c>
      <c r="C131" s="7"/>
      <c r="D131" s="2" t="e">
        <f t="shared" si="12"/>
        <v>#N/A</v>
      </c>
      <c r="E131" s="2" t="e">
        <f t="shared" si="22"/>
        <v>#N/A</v>
      </c>
      <c r="F131" s="2">
        <v>495250.77262319624</v>
      </c>
      <c r="G131" s="2">
        <f t="shared" si="35"/>
        <v>495250.77262319624</v>
      </c>
      <c r="H131" s="2">
        <f t="shared" si="32"/>
        <v>44134241.180686727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2033374.2857142817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524476.97396714985</v>
      </c>
      <c r="Q131" s="2">
        <f t="shared" si="36"/>
        <v>524476.97396714985</v>
      </c>
      <c r="R131" s="2">
        <f t="shared" si="33"/>
        <v>46032401.633524463</v>
      </c>
      <c r="S131" s="2">
        <f t="shared" si="17"/>
        <v>495250.77262319624</v>
      </c>
      <c r="T131" s="2">
        <f t="shared" si="18"/>
        <v>23417.857142857043</v>
      </c>
      <c r="U131" s="2">
        <f t="shared" si="19"/>
        <v>524476.97396714985</v>
      </c>
      <c r="V131" s="2">
        <f t="shared" si="34"/>
        <v>7447199</v>
      </c>
      <c r="W131" s="2">
        <f t="shared" si="20"/>
        <v>282812</v>
      </c>
      <c r="X131" s="2">
        <f t="shared" si="6"/>
        <v>241664.97396714985</v>
      </c>
      <c r="Y131" s="2">
        <f t="shared" si="30"/>
        <v>38585202.633524507</v>
      </c>
      <c r="Z131" s="2" t="str">
        <f t="shared" si="8"/>
        <v>HERE</v>
      </c>
      <c r="AA131" s="2">
        <f>IF(Z131="HERE",Y131,AA130+Graph!$G$1*1000)</f>
        <v>38585202.633524507</v>
      </c>
      <c r="AB131" s="2">
        <f t="shared" si="21"/>
        <v>241664.97396714985</v>
      </c>
      <c r="AC131" s="2">
        <f t="shared" si="31"/>
        <v>7447199</v>
      </c>
      <c r="AD131" s="3">
        <f t="shared" si="10"/>
        <v>38585202.633524507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30371845.719030809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55</v>
      </c>
      <c r="C132" s="7"/>
      <c r="D132" s="2" t="e">
        <f t="shared" si="12"/>
        <v>#N/A</v>
      </c>
      <c r="E132" s="2" t="e">
        <f t="shared" si="22"/>
        <v>#N/A</v>
      </c>
      <c r="F132" s="2">
        <v>496851.99452464283</v>
      </c>
      <c r="G132" s="2">
        <f t="shared" si="35"/>
        <v>496851.99452464283</v>
      </c>
      <c r="H132" s="2">
        <f t="shared" si="32"/>
        <v>44631093.17521137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2056792.1428571388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526391.86772026122</v>
      </c>
      <c r="Q132" s="2">
        <f t="shared" si="36"/>
        <v>526391.86772026122</v>
      </c>
      <c r="R132" s="2">
        <f t="shared" si="33"/>
        <v>46558793.501244724</v>
      </c>
      <c r="S132" s="2">
        <f t="shared" si="17"/>
        <v>496851.99452464283</v>
      </c>
      <c r="T132" s="2">
        <f t="shared" si="18"/>
        <v>23417.857142857043</v>
      </c>
      <c r="U132" s="2">
        <f t="shared" si="19"/>
        <v>526391.86772026122</v>
      </c>
      <c r="V132" s="2">
        <f t="shared" si="34"/>
        <v>7891184</v>
      </c>
      <c r="W132" s="2">
        <f t="shared" si="20"/>
        <v>443985</v>
      </c>
      <c r="X132" s="2">
        <f t="shared" si="6"/>
        <v>82406.867720261216</v>
      </c>
      <c r="Y132" s="2">
        <f t="shared" si="30"/>
        <v>38667609.501244769</v>
      </c>
      <c r="Z132" s="2" t="str">
        <f t="shared" si="8"/>
        <v>HERE</v>
      </c>
      <c r="AA132" s="2">
        <f>IF(Z132="HERE",Y132,AA131+Graph!$G$1*1000)</f>
        <v>38667609.501244769</v>
      </c>
      <c r="AB132" s="2">
        <f t="shared" si="21"/>
        <v>82406.867720261216</v>
      </c>
      <c r="AC132" s="2">
        <f t="shared" si="31"/>
        <v>7891184</v>
      </c>
      <c r="AD132" s="3">
        <f t="shared" si="10"/>
        <v>38667609.501244769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30697349.920545258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56</v>
      </c>
      <c r="C133" s="7"/>
      <c r="D133" s="2" t="e">
        <f t="shared" si="12"/>
        <v>#N/A</v>
      </c>
      <c r="E133" s="2" t="e">
        <f t="shared" si="22"/>
        <v>#N/A</v>
      </c>
      <c r="F133" s="2">
        <v>498453.2164260745</v>
      </c>
      <c r="G133" s="2">
        <f t="shared" si="35"/>
        <v>498453.2164260745</v>
      </c>
      <c r="H133" s="2">
        <f t="shared" si="32"/>
        <v>45129546.391637444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2080209.9999999958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528306.76147337258</v>
      </c>
      <c r="Q133" s="2">
        <f t="shared" si="36"/>
        <v>528306.76147337258</v>
      </c>
      <c r="R133" s="2">
        <f t="shared" si="33"/>
        <v>47087100.262718096</v>
      </c>
      <c r="S133" s="2">
        <f t="shared" si="17"/>
        <v>498453.2164260745</v>
      </c>
      <c r="T133" s="2">
        <f t="shared" si="18"/>
        <v>23417.857142857043</v>
      </c>
      <c r="U133" s="2">
        <f t="shared" si="19"/>
        <v>528306.76147337258</v>
      </c>
      <c r="V133" s="2">
        <f t="shared" si="34"/>
        <v>8378940</v>
      </c>
      <c r="W133" s="2">
        <f t="shared" si="20"/>
        <v>487756</v>
      </c>
      <c r="X133" s="2">
        <f t="shared" si="6"/>
        <v>40550.761473372579</v>
      </c>
      <c r="Y133" s="2">
        <f t="shared" si="30"/>
        <v>38708160.262718141</v>
      </c>
      <c r="Z133" s="2" t="str">
        <f t="shared" si="8"/>
        <v>HERE</v>
      </c>
      <c r="AA133" s="2">
        <f>IF(Z133="HERE",Y133,AA132+Graph!$G$1*1000)</f>
        <v>38708160.262718141</v>
      </c>
      <c r="AB133" s="2">
        <f t="shared" si="21"/>
        <v>40550.761473372579</v>
      </c>
      <c r="AC133" s="2">
        <f t="shared" si="31"/>
        <v>8378940</v>
      </c>
      <c r="AD133" s="3">
        <f t="shared" si="10"/>
        <v>38708160.262718141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31024577.526437499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57</v>
      </c>
      <c r="C134" s="7"/>
      <c r="D134" s="2" t="e">
        <f t="shared" si="12"/>
        <v>#N/A</v>
      </c>
      <c r="E134" s="2" t="e">
        <f t="shared" si="22"/>
        <v>#N/A</v>
      </c>
      <c r="F134" s="2">
        <v>500054.43832752109</v>
      </c>
      <c r="G134" s="2">
        <f t="shared" si="35"/>
        <v>500054.43832752109</v>
      </c>
      <c r="H134" s="2">
        <f t="shared" si="32"/>
        <v>45629600.829964966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2103627.8571428531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530221.65522648394</v>
      </c>
      <c r="Q134" s="2">
        <f t="shared" si="36"/>
        <v>530221.65522648394</v>
      </c>
      <c r="R134" s="2">
        <f t="shared" si="33"/>
        <v>47617321.91794458</v>
      </c>
      <c r="S134" s="2">
        <f t="shared" si="17"/>
        <v>500054.43832752109</v>
      </c>
      <c r="T134" s="2">
        <f t="shared" si="18"/>
        <v>23417.857142857276</v>
      </c>
      <c r="U134" s="2">
        <f t="shared" si="19"/>
        <v>530221.65522648394</v>
      </c>
      <c r="V134" s="2">
        <f t="shared" si="34"/>
        <v>8977329</v>
      </c>
      <c r="W134" s="2">
        <f t="shared" si="20"/>
        <v>598389</v>
      </c>
      <c r="X134" s="2">
        <f t="shared" si="6"/>
        <v>-68167.344773516059</v>
      </c>
      <c r="Y134" s="2">
        <f t="shared" si="30"/>
        <v>38639992.917944625</v>
      </c>
      <c r="Z134" s="2" t="str">
        <f t="shared" si="8"/>
        <v>HERE</v>
      </c>
      <c r="AA134" s="2">
        <f>IF(Z134="HERE",Y134,AA133+Graph!$G$1*1000)</f>
        <v>38639992.917944625</v>
      </c>
      <c r="AB134" s="2">
        <f t="shared" si="21"/>
        <v>-68167.344773516059</v>
      </c>
      <c r="AC134" s="2">
        <f t="shared" si="31"/>
        <v>8977329</v>
      </c>
      <c r="AD134" s="3">
        <f t="shared" si="10"/>
        <v>38639992.917944625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31353528.536707547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58</v>
      </c>
      <c r="C135" s="7"/>
      <c r="D135" s="2" t="e">
        <f t="shared" si="12"/>
        <v>#N/A</v>
      </c>
      <c r="E135" s="2" t="e">
        <f t="shared" si="22"/>
        <v>#N/A</v>
      </c>
      <c r="F135" s="2">
        <v>501655.66022896767</v>
      </c>
      <c r="G135" s="2">
        <f t="shared" si="35"/>
        <v>501655.66022896767</v>
      </c>
      <c r="H135" s="2">
        <f t="shared" si="32"/>
        <v>46131256.490193933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2127045.7142857104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532136.5489795953</v>
      </c>
      <c r="Q135" s="2">
        <f t="shared" si="36"/>
        <v>532136.5489795953</v>
      </c>
      <c r="R135" s="2">
        <f t="shared" si="33"/>
        <v>48149458.466924176</v>
      </c>
      <c r="S135" s="2">
        <f t="shared" si="17"/>
        <v>501655.66022896767</v>
      </c>
      <c r="T135" s="2">
        <f t="shared" si="18"/>
        <v>23417.857142857276</v>
      </c>
      <c r="U135" s="2">
        <f t="shared" si="19"/>
        <v>532136.5489795953</v>
      </c>
      <c r="V135" s="2">
        <f t="shared" si="34"/>
        <v>9296367</v>
      </c>
      <c r="W135" s="2">
        <f t="shared" si="20"/>
        <v>319038</v>
      </c>
      <c r="X135" s="2">
        <f t="shared" si="6"/>
        <v>213098.5489795953</v>
      </c>
      <c r="Y135" s="2">
        <f t="shared" si="30"/>
        <v>38853091.46692422</v>
      </c>
      <c r="Z135" s="2" t="str">
        <f t="shared" si="8"/>
        <v>HERE</v>
      </c>
      <c r="AA135" s="2">
        <f>IF(Z135="HERE",Y135,AA134+Graph!$G$1*1000)</f>
        <v>38853091.46692422</v>
      </c>
      <c r="AB135" s="2">
        <f t="shared" si="21"/>
        <v>213098.5489795953</v>
      </c>
      <c r="AC135" s="2">
        <f t="shared" si="31"/>
        <v>9296367</v>
      </c>
      <c r="AD135" s="3">
        <f t="shared" si="10"/>
        <v>38853091.46692422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31684202.951355387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59</v>
      </c>
      <c r="C136" s="7"/>
      <c r="D136" s="2" t="e">
        <f t="shared" si="12"/>
        <v>#N/A</v>
      </c>
      <c r="E136" s="2" t="e">
        <f t="shared" si="22"/>
        <v>#N/A</v>
      </c>
      <c r="F136" s="2">
        <v>503256.88213041425</v>
      </c>
      <c r="G136" s="2">
        <f t="shared" si="35"/>
        <v>503256.88213041425</v>
      </c>
      <c r="H136" s="2">
        <f t="shared" si="32"/>
        <v>46634513.372324347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2150463.5714285676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534051.44273270667</v>
      </c>
      <c r="Q136" s="2">
        <f t="shared" si="36"/>
        <v>534051.44273270667</v>
      </c>
      <c r="R136" s="2">
        <f t="shared" si="33"/>
        <v>48683509.909656882</v>
      </c>
      <c r="S136" s="2">
        <f t="shared" si="17"/>
        <v>503256.88213041425</v>
      </c>
      <c r="T136" s="2">
        <f t="shared" si="18"/>
        <v>23417.857142857276</v>
      </c>
      <c r="U136" s="2">
        <f t="shared" si="19"/>
        <v>534051.44273270667</v>
      </c>
      <c r="V136" s="2">
        <f t="shared" si="34"/>
        <v>9646715</v>
      </c>
      <c r="W136" s="2">
        <f t="shared" si="20"/>
        <v>350348</v>
      </c>
      <c r="X136" s="2">
        <f t="shared" si="6"/>
        <v>183703.44273270667</v>
      </c>
      <c r="Y136" s="2">
        <f t="shared" si="30"/>
        <v>39036794.909656927</v>
      </c>
      <c r="Z136" s="2" t="str">
        <f t="shared" si="8"/>
        <v>HERE</v>
      </c>
      <c r="AA136" s="2">
        <f>IF(Z136="HERE",Y136,AA135+Graph!$G$1*1000)</f>
        <v>39036794.909656927</v>
      </c>
      <c r="AB136" s="2">
        <f t="shared" si="21"/>
        <v>183703.44273270667</v>
      </c>
      <c r="AC136" s="2">
        <f t="shared" si="31"/>
        <v>9646715</v>
      </c>
      <c r="AD136" s="3">
        <f t="shared" si="10"/>
        <v>39036794.909656927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32016600.77038103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60</v>
      </c>
      <c r="C137" s="7"/>
      <c r="D137" s="2" t="e">
        <f t="shared" si="12"/>
        <v>#N/A</v>
      </c>
      <c r="E137" s="2" t="e">
        <f t="shared" si="22"/>
        <v>#N/A</v>
      </c>
      <c r="F137" s="2">
        <v>504858.10403184593</v>
      </c>
      <c r="G137" s="2">
        <f t="shared" si="35"/>
        <v>504858.10403184593</v>
      </c>
      <c r="H137" s="2">
        <f t="shared" si="32"/>
        <v>47139371.476356193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2173881.4285714249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535966.33648581803</v>
      </c>
      <c r="Q137" s="2">
        <f t="shared" si="36"/>
        <v>535966.33648581803</v>
      </c>
      <c r="R137" s="2">
        <f t="shared" si="33"/>
        <v>49219476.2461427</v>
      </c>
      <c r="S137" s="2">
        <f t="shared" si="17"/>
        <v>504858.10403184593</v>
      </c>
      <c r="T137" s="2">
        <f t="shared" si="18"/>
        <v>23417.857142857276</v>
      </c>
      <c r="U137" s="2">
        <f t="shared" si="19"/>
        <v>535966.33648581803</v>
      </c>
      <c r="V137" s="2">
        <f t="shared" si="34"/>
        <v>10021471</v>
      </c>
      <c r="W137" s="2">
        <f t="shared" si="20"/>
        <v>374756</v>
      </c>
      <c r="X137" s="2">
        <f t="shared" si="6"/>
        <v>161210.33648581803</v>
      </c>
      <c r="Y137" s="2">
        <f t="shared" si="30"/>
        <v>39198005.246142745</v>
      </c>
      <c r="Z137" s="2" t="str">
        <f t="shared" si="8"/>
        <v>HERE</v>
      </c>
      <c r="AA137" s="2">
        <f>IF(Z137="HERE",Y137,AA136+Graph!$G$1*1000)</f>
        <v>39198005.246142745</v>
      </c>
      <c r="AB137" s="2">
        <f t="shared" si="21"/>
        <v>161210.33648581803</v>
      </c>
      <c r="AC137" s="2">
        <f t="shared" si="31"/>
        <v>10021471</v>
      </c>
      <c r="AD137" s="3">
        <f t="shared" si="10"/>
        <v>39198005.246142745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32286267.131284475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61</v>
      </c>
      <c r="C138" s="7"/>
      <c r="D138" s="2" t="e">
        <f t="shared" si="12"/>
        <v>#N/A</v>
      </c>
      <c r="E138" s="2" t="e">
        <f t="shared" si="22"/>
        <v>#N/A</v>
      </c>
      <c r="F138" s="2">
        <v>506459.32593329251</v>
      </c>
      <c r="G138" s="2">
        <f t="shared" si="35"/>
        <v>506459.32593329251</v>
      </c>
      <c r="H138" s="2">
        <f t="shared" si="32"/>
        <v>47645830.802289486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2197299.2857142822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537881.23023892939</v>
      </c>
      <c r="Q138" s="2">
        <f t="shared" si="36"/>
        <v>537881.23023892939</v>
      </c>
      <c r="R138" s="2">
        <f t="shared" si="33"/>
        <v>49757357.47638163</v>
      </c>
      <c r="S138" s="2">
        <f t="shared" si="17"/>
        <v>506459.32593329251</v>
      </c>
      <c r="T138" s="2">
        <f t="shared" si="18"/>
        <v>23417.857142857276</v>
      </c>
      <c r="U138" s="2">
        <f t="shared" si="19"/>
        <v>537881.23023892939</v>
      </c>
      <c r="V138" s="2">
        <f t="shared" si="34"/>
        <v>10490487</v>
      </c>
      <c r="W138" s="2">
        <f t="shared" si="20"/>
        <v>469016</v>
      </c>
      <c r="X138" s="2">
        <f t="shared" si="6"/>
        <v>68865.230238929391</v>
      </c>
      <c r="Y138" s="2">
        <f t="shared" si="30"/>
        <v>39266870.476381674</v>
      </c>
      <c r="Z138" s="2" t="str">
        <f t="shared" si="8"/>
        <v>HERE</v>
      </c>
      <c r="AA138" s="2">
        <f>IF(Z138="HERE",Y138,AA137+Graph!$G$1*1000)</f>
        <v>39266870.476381674</v>
      </c>
      <c r="AB138" s="2">
        <f t="shared" si="21"/>
        <v>68865.230238929391</v>
      </c>
      <c r="AC138" s="2">
        <f t="shared" si="31"/>
        <v>10490487</v>
      </c>
      <c r="AD138" s="3">
        <f t="shared" si="10"/>
        <v>39266870.476381674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32497067.196565725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62</v>
      </c>
      <c r="C139" s="7"/>
      <c r="D139" s="2" t="e">
        <f t="shared" si="12"/>
        <v>#N/A</v>
      </c>
      <c r="E139" s="2" t="e">
        <f t="shared" si="22"/>
        <v>#N/A</v>
      </c>
      <c r="F139" s="2">
        <v>508060.54783473909</v>
      </c>
      <c r="G139" s="2">
        <f t="shared" si="35"/>
        <v>508060.54783473909</v>
      </c>
      <c r="H139" s="2">
        <f t="shared" si="32"/>
        <v>48153891.350124225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2220717.1428571395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539796.12399204075</v>
      </c>
      <c r="Q139" s="2">
        <f t="shared" si="36"/>
        <v>539796.12399204075</v>
      </c>
      <c r="R139" s="2">
        <f t="shared" si="33"/>
        <v>50297153.60037367</v>
      </c>
      <c r="S139" s="2">
        <f t="shared" si="17"/>
        <v>508060.54783473909</v>
      </c>
      <c r="T139" s="2">
        <f t="shared" si="18"/>
        <v>23417.857142857276</v>
      </c>
      <c r="U139" s="2">
        <f t="shared" si="19"/>
        <v>539796.12399204075</v>
      </c>
      <c r="V139" s="2">
        <f t="shared" si="34"/>
        <v>10971047</v>
      </c>
      <c r="W139" s="2">
        <f t="shared" si="20"/>
        <v>480560</v>
      </c>
      <c r="X139" s="2">
        <f t="shared" si="6"/>
        <v>59236.123992040753</v>
      </c>
      <c r="Y139" s="2">
        <f t="shared" si="30"/>
        <v>39326106.600373715</v>
      </c>
      <c r="Z139" s="2" t="str">
        <f t="shared" si="8"/>
        <v>HERE</v>
      </c>
      <c r="AA139" s="2">
        <f>IF(Z139="HERE",Y139,AA138+Graph!$G$1*1000)</f>
        <v>39326106.600373715</v>
      </c>
      <c r="AB139" s="2">
        <f t="shared" si="21"/>
        <v>59236.123992040753</v>
      </c>
      <c r="AC139" s="2">
        <f t="shared" si="31"/>
        <v>10971047</v>
      </c>
      <c r="AD139" s="3">
        <f t="shared" si="10"/>
        <v>39326106.600373715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32677502.316224769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63</v>
      </c>
      <c r="C140" s="7"/>
      <c r="D140" s="2" t="e">
        <f t="shared" si="12"/>
        <v>#N/A</v>
      </c>
      <c r="E140" s="2" t="e">
        <f t="shared" si="22"/>
        <v>#N/A</v>
      </c>
      <c r="F140" s="2">
        <v>509661.76973618567</v>
      </c>
      <c r="G140" s="2">
        <f t="shared" si="35"/>
        <v>509661.76973618567</v>
      </c>
      <c r="H140" s="2">
        <f t="shared" si="32"/>
        <v>48663553.119860411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2244134.9999999967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541711.01774515212</v>
      </c>
      <c r="Q140" s="2">
        <f t="shared" si="36"/>
        <v>541711.01774515212</v>
      </c>
      <c r="R140" s="2">
        <f t="shared" si="33"/>
        <v>50838864.618118823</v>
      </c>
      <c r="S140" s="2">
        <f t="shared" si="17"/>
        <v>509661.76973618567</v>
      </c>
      <c r="T140" s="2">
        <f t="shared" si="18"/>
        <v>23417.857142857276</v>
      </c>
      <c r="U140" s="2">
        <f t="shared" si="19"/>
        <v>541711.01774515212</v>
      </c>
      <c r="V140" s="2">
        <f t="shared" si="34"/>
        <v>11465210</v>
      </c>
      <c r="W140" s="2">
        <f t="shared" si="20"/>
        <v>494163</v>
      </c>
      <c r="X140" s="2">
        <f t="shared" si="6"/>
        <v>47548.017745152116</v>
      </c>
      <c r="Y140" s="2">
        <f t="shared" si="30"/>
        <v>39373654.618118867</v>
      </c>
      <c r="Z140" s="2" t="str">
        <f t="shared" si="8"/>
        <v>HERE</v>
      </c>
      <c r="AA140" s="2">
        <f>IF(Z140="HERE",Y140,AA139+Graph!$G$1*1000)</f>
        <v>39373654.618118867</v>
      </c>
      <c r="AB140" s="2">
        <f t="shared" si="21"/>
        <v>47548.017745152116</v>
      </c>
      <c r="AC140" s="2">
        <f t="shared" si="31"/>
        <v>11465210</v>
      </c>
      <c r="AD140" s="3">
        <f t="shared" si="10"/>
        <v>39373654.618118867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32853252.690261614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64</v>
      </c>
      <c r="C141" s="7"/>
      <c r="D141" s="2" t="e">
        <f t="shared" si="12"/>
        <v>#N/A</v>
      </c>
      <c r="E141" s="2" t="e">
        <f t="shared" si="22"/>
        <v>#N/A</v>
      </c>
      <c r="F141" s="2">
        <v>511262.99163763225</v>
      </c>
      <c r="G141" s="2">
        <f t="shared" si="35"/>
        <v>511262.99163763225</v>
      </c>
      <c r="H141" s="2">
        <f t="shared" si="32"/>
        <v>49174816.111498043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2267552.857142854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543625.91149826348</v>
      </c>
      <c r="Q141" s="2">
        <f t="shared" si="36"/>
        <v>543625.91149826348</v>
      </c>
      <c r="R141" s="2">
        <f t="shared" si="33"/>
        <v>51382490.529617086</v>
      </c>
      <c r="S141" s="2">
        <f t="shared" si="17"/>
        <v>511262.99163763225</v>
      </c>
      <c r="T141" s="2">
        <f t="shared" si="18"/>
        <v>23417.857142857276</v>
      </c>
      <c r="U141" s="2">
        <f t="shared" si="19"/>
        <v>543625.91149826348</v>
      </c>
      <c r="V141" s="2">
        <f t="shared" si="34"/>
        <v>12014288</v>
      </c>
      <c r="W141" s="2">
        <f t="shared" si="20"/>
        <v>549078</v>
      </c>
      <c r="X141" s="2">
        <f t="shared" si="6"/>
        <v>-5452.0885017365217</v>
      </c>
      <c r="Y141" s="2">
        <f t="shared" si="30"/>
        <v>39368202.529617131</v>
      </c>
      <c r="Z141" s="2" t="str">
        <f t="shared" si="8"/>
        <v>HERE</v>
      </c>
      <c r="AA141" s="2">
        <f>IF(Z141="HERE",Y141,AA140+Graph!$G$1*1000)</f>
        <v>39368202.529617131</v>
      </c>
      <c r="AB141" s="2">
        <f t="shared" si="21"/>
        <v>-5452.0885017365217</v>
      </c>
      <c r="AC141" s="2">
        <f t="shared" si="31"/>
        <v>12014288</v>
      </c>
      <c r="AD141" s="3">
        <f t="shared" si="10"/>
        <v>39368202.529617131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33070096.768676259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65</v>
      </c>
      <c r="C142" s="7"/>
      <c r="D142" s="2" t="e">
        <f t="shared" si="12"/>
        <v>#N/A</v>
      </c>
      <c r="E142" s="2" t="e">
        <f t="shared" si="22"/>
        <v>#N/A</v>
      </c>
      <c r="F142" s="2">
        <v>512864.21353906393</v>
      </c>
      <c r="G142" s="2">
        <f t="shared" si="35"/>
        <v>512864.21353906393</v>
      </c>
      <c r="H142" s="2">
        <f t="shared" si="32"/>
        <v>49687680.325037107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2290970.7142857113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545540.80525137484</v>
      </c>
      <c r="Q142" s="2">
        <f t="shared" si="36"/>
        <v>545540.80525137484</v>
      </c>
      <c r="R142" s="2">
        <f t="shared" si="33"/>
        <v>51928031.334868461</v>
      </c>
      <c r="S142" s="2">
        <f t="shared" si="17"/>
        <v>512864.21353906393</v>
      </c>
      <c r="T142" s="2">
        <f t="shared" si="18"/>
        <v>23417.857142857276</v>
      </c>
      <c r="U142" s="2">
        <f t="shared" si="19"/>
        <v>545540.80525137484</v>
      </c>
      <c r="V142" s="2">
        <f t="shared" si="34"/>
        <v>12294006</v>
      </c>
      <c r="W142" s="2">
        <f t="shared" si="20"/>
        <v>279718</v>
      </c>
      <c r="X142" s="2">
        <f t="shared" si="6"/>
        <v>265822.80525137484</v>
      </c>
      <c r="Y142" s="2">
        <f t="shared" si="30"/>
        <v>39634025.334868506</v>
      </c>
      <c r="Z142" s="2" t="str">
        <f t="shared" si="8"/>
        <v>HERE</v>
      </c>
      <c r="AA142" s="2">
        <f>IF(Z142="HERE",Y142,AA141+Graph!$G$1*1000)</f>
        <v>39634025.334868506</v>
      </c>
      <c r="AB142" s="2">
        <f t="shared" si="21"/>
        <v>265822.80525137484</v>
      </c>
      <c r="AC142" s="2">
        <f t="shared" si="31"/>
        <v>12294006</v>
      </c>
      <c r="AD142" s="3">
        <f t="shared" si="10"/>
        <v>39634025.334868506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33333296.051468708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66</v>
      </c>
      <c r="C143" s="7"/>
      <c r="D143" s="2" t="e">
        <f t="shared" si="12"/>
        <v>#N/A</v>
      </c>
      <c r="E143" s="2" t="e">
        <f t="shared" si="22"/>
        <v>#N/A</v>
      </c>
      <c r="F143" s="2">
        <v>514465.43544051051</v>
      </c>
      <c r="G143" s="2">
        <f t="shared" si="35"/>
        <v>514465.43544051051</v>
      </c>
      <c r="H143" s="2">
        <f t="shared" si="32"/>
        <v>50202145.760477617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2314388.5714285686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547455.6990044862</v>
      </c>
      <c r="Q143" s="2">
        <f t="shared" si="36"/>
        <v>547455.6990044862</v>
      </c>
      <c r="R143" s="2">
        <f t="shared" si="33"/>
        <v>52475487.033872947</v>
      </c>
      <c r="S143" s="2">
        <f t="shared" si="17"/>
        <v>514465.43544051051</v>
      </c>
      <c r="T143" s="2">
        <f t="shared" si="18"/>
        <v>23417.857142857276</v>
      </c>
      <c r="U143" s="2">
        <f t="shared" si="19"/>
        <v>547455.6990044862</v>
      </c>
      <c r="V143" s="2">
        <f t="shared" si="34"/>
        <v>12646486</v>
      </c>
      <c r="W143" s="2">
        <f t="shared" si="20"/>
        <v>352480</v>
      </c>
      <c r="X143" s="2">
        <f t="shared" si="6"/>
        <v>194975.6990044862</v>
      </c>
      <c r="Y143" s="2">
        <f t="shared" si="30"/>
        <v>39829001.033872992</v>
      </c>
      <c r="Z143" s="2" t="str">
        <f t="shared" si="8"/>
        <v>HERE</v>
      </c>
      <c r="AA143" s="2">
        <f>IF(Z143="HERE",Y143,AA142+Graph!$G$1*1000)</f>
        <v>39829001.033872992</v>
      </c>
      <c r="AB143" s="2">
        <f t="shared" si="21"/>
        <v>194975.6990044862</v>
      </c>
      <c r="AC143" s="2">
        <f t="shared" si="31"/>
        <v>12646486</v>
      </c>
      <c r="AD143" s="3">
        <f t="shared" si="10"/>
        <v>39829001.033872992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33616350.088638954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67</v>
      </c>
      <c r="C144" s="7"/>
      <c r="D144" s="2" t="e">
        <f t="shared" si="12"/>
        <v>#N/A</v>
      </c>
      <c r="E144" s="2" t="e">
        <f t="shared" si="22"/>
        <v>#N/A</v>
      </c>
      <c r="F144" s="2">
        <v>516066.65734195709</v>
      </c>
      <c r="G144" s="2">
        <f t="shared" si="35"/>
        <v>516066.65734195709</v>
      </c>
      <c r="H144" s="2">
        <f t="shared" si="32"/>
        <v>50718212.417819574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2337806.4285714258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549370.59275759757</v>
      </c>
      <c r="Q144" s="2">
        <f t="shared" si="36"/>
        <v>549370.59275759757</v>
      </c>
      <c r="R144" s="2">
        <f t="shared" si="33"/>
        <v>53024857.626630545</v>
      </c>
      <c r="S144" s="2">
        <f t="shared" si="17"/>
        <v>516066.65734195709</v>
      </c>
      <c r="T144" s="2">
        <f t="shared" si="18"/>
        <v>23417.857142857276</v>
      </c>
      <c r="U144" s="2">
        <f t="shared" si="19"/>
        <v>549370.59275759757</v>
      </c>
      <c r="V144" s="2">
        <f t="shared" si="34"/>
        <v>13058298</v>
      </c>
      <c r="W144" s="2">
        <f t="shared" si="20"/>
        <v>411812</v>
      </c>
      <c r="X144" s="2">
        <f t="shared" si="6"/>
        <v>137558.59275759757</v>
      </c>
      <c r="Y144" s="2">
        <f t="shared" si="30"/>
        <v>39966559.626630589</v>
      </c>
      <c r="Z144" s="2" t="str">
        <f t="shared" si="8"/>
        <v>HERE</v>
      </c>
      <c r="AA144" s="2">
        <f>IF(Z144="HERE",Y144,AA143+Graph!$G$1*1000)</f>
        <v>39966559.626630589</v>
      </c>
      <c r="AB144" s="2">
        <f t="shared" si="21"/>
        <v>137558.59275759757</v>
      </c>
      <c r="AC144" s="2">
        <f t="shared" si="31"/>
        <v>13058298</v>
      </c>
      <c r="AD144" s="3">
        <f t="shared" si="10"/>
        <v>39966559.626630589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33782903.580186985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68</v>
      </c>
      <c r="C145" s="7"/>
      <c r="D145" s="2" t="e">
        <f t="shared" si="12"/>
        <v>#N/A</v>
      </c>
      <c r="E145" s="2" t="e">
        <f t="shared" si="22"/>
        <v>#N/A</v>
      </c>
      <c r="F145" s="2">
        <v>517667.87924340367</v>
      </c>
      <c r="G145" s="2">
        <f t="shared" si="35"/>
        <v>517667.87924340367</v>
      </c>
      <c r="H145" s="2">
        <f t="shared" si="32"/>
        <v>51235880.297062978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2361224.2857142831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551285.48651070893</v>
      </c>
      <c r="Q145" s="2">
        <f t="shared" si="36"/>
        <v>550000</v>
      </c>
      <c r="R145" s="2">
        <f t="shared" si="33"/>
        <v>53574857.626630545</v>
      </c>
      <c r="S145" s="2">
        <f t="shared" si="17"/>
        <v>517667.87924340367</v>
      </c>
      <c r="T145" s="2">
        <f t="shared" si="18"/>
        <v>23417.857142857276</v>
      </c>
      <c r="U145" s="2">
        <f t="shared" si="19"/>
        <v>550000</v>
      </c>
      <c r="V145" s="2">
        <f t="shared" si="34"/>
        <v>13509108</v>
      </c>
      <c r="W145" s="2">
        <f t="shared" si="20"/>
        <v>450810</v>
      </c>
      <c r="X145" s="2">
        <f t="shared" si="6"/>
        <v>99190</v>
      </c>
      <c r="Y145" s="2">
        <f t="shared" si="30"/>
        <v>40065749.626630589</v>
      </c>
      <c r="Z145" s="2" t="str">
        <f t="shared" si="8"/>
        <v>HERE</v>
      </c>
      <c r="AA145" s="2">
        <f>IF(Z145="HERE",Y145,AA144+Graph!$G$1*1000)</f>
        <v>40065749.626630589</v>
      </c>
      <c r="AB145" s="2">
        <f t="shared" si="21"/>
        <v>99190</v>
      </c>
      <c r="AC145" s="2">
        <f t="shared" si="31"/>
        <v>13509108</v>
      </c>
      <c r="AD145" s="3">
        <f t="shared" si="10"/>
        <v>40065749.626630589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33933887.22611282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69</v>
      </c>
      <c r="C146" s="7"/>
      <c r="D146" s="2" t="e">
        <f t="shared" si="12"/>
        <v>#N/A</v>
      </c>
      <c r="E146" s="2" t="e">
        <f t="shared" si="22"/>
        <v>#N/A</v>
      </c>
      <c r="F146" s="2">
        <v>519269.10114485025</v>
      </c>
      <c r="G146" s="2">
        <f t="shared" si="35"/>
        <v>519269.10114485025</v>
      </c>
      <c r="H146" s="2">
        <f t="shared" si="32"/>
        <v>51755149.398207828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2384642.1428571404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553200.38026382029</v>
      </c>
      <c r="Q146" s="2">
        <f t="shared" si="36"/>
        <v>550000</v>
      </c>
      <c r="R146" s="2">
        <f t="shared" si="33"/>
        <v>54124857.626630545</v>
      </c>
      <c r="S146" s="2">
        <f t="shared" si="17"/>
        <v>519269.10114485025</v>
      </c>
      <c r="T146" s="2">
        <f t="shared" si="18"/>
        <v>23417.857142857276</v>
      </c>
      <c r="U146" s="2">
        <f t="shared" si="19"/>
        <v>550000</v>
      </c>
      <c r="V146" s="2">
        <f t="shared" si="34"/>
        <v>14012224</v>
      </c>
      <c r="W146" s="2">
        <f t="shared" si="20"/>
        <v>503116</v>
      </c>
      <c r="X146" s="2">
        <f t="shared" si="6"/>
        <v>46884</v>
      </c>
      <c r="Y146" s="2">
        <f t="shared" si="30"/>
        <v>40112633.626630589</v>
      </c>
      <c r="Z146" s="2" t="str">
        <f t="shared" si="8"/>
        <v>HERE</v>
      </c>
      <c r="AA146" s="2">
        <f>IF(Z146="HERE",Y146,AA145+Graph!$G$1*1000)</f>
        <v>40112633.626630589</v>
      </c>
      <c r="AB146" s="2">
        <f t="shared" si="21"/>
        <v>46884</v>
      </c>
      <c r="AC146" s="2">
        <f t="shared" si="31"/>
        <v>14012224</v>
      </c>
      <c r="AD146" s="3">
        <f t="shared" si="10"/>
        <v>40112633.626630589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34047199.326416448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70</v>
      </c>
      <c r="C147" s="7"/>
      <c r="D147" s="2" t="e">
        <f t="shared" si="12"/>
        <v>#N/A</v>
      </c>
      <c r="E147" s="2" t="e">
        <f t="shared" si="22"/>
        <v>#N/A</v>
      </c>
      <c r="F147" s="2">
        <v>520870.32304628193</v>
      </c>
      <c r="G147" s="2">
        <f t="shared" si="35"/>
        <v>520870.32304628193</v>
      </c>
      <c r="H147" s="2">
        <f t="shared" si="32"/>
        <v>52276019.72125411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2408059.9999999977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555115.27401693165</v>
      </c>
      <c r="Q147" s="2">
        <f t="shared" si="36"/>
        <v>550000</v>
      </c>
      <c r="R147" s="2">
        <f t="shared" si="33"/>
        <v>54674857.626630545</v>
      </c>
      <c r="S147" s="2">
        <f t="shared" si="17"/>
        <v>520870.32304628193</v>
      </c>
      <c r="T147" s="2">
        <f t="shared" si="18"/>
        <v>23417.857142857276</v>
      </c>
      <c r="U147" s="2">
        <f t="shared" si="19"/>
        <v>550000</v>
      </c>
      <c r="V147" s="2">
        <f t="shared" si="34"/>
        <v>14556827</v>
      </c>
      <c r="W147" s="2">
        <f t="shared" si="20"/>
        <v>544603</v>
      </c>
      <c r="X147" s="2">
        <f t="shared" si="6"/>
        <v>5397</v>
      </c>
      <c r="Y147" s="2">
        <f t="shared" si="30"/>
        <v>40118030.626630589</v>
      </c>
      <c r="Z147" s="2" t="str">
        <f t="shared" si="8"/>
        <v>HERE</v>
      </c>
      <c r="AA147" s="2">
        <f>IF(Z147="HERE",Y147,AA146+Graph!$G$1*1000)</f>
        <v>40118030.626630589</v>
      </c>
      <c r="AB147" s="2">
        <f t="shared" si="21"/>
        <v>5397</v>
      </c>
      <c r="AC147" s="2">
        <f t="shared" si="31"/>
        <v>14556827</v>
      </c>
      <c r="AD147" s="3">
        <f t="shared" si="10"/>
        <v>40118030.626630589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34104100.781097881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71</v>
      </c>
      <c r="C148" s="7"/>
      <c r="D148" s="2" t="e">
        <f t="shared" si="12"/>
        <v>#N/A</v>
      </c>
      <c r="E148" s="2" t="e">
        <f t="shared" si="22"/>
        <v>#N/A</v>
      </c>
      <c r="F148" s="2">
        <v>522471.54494772851</v>
      </c>
      <c r="G148" s="2">
        <f t="shared" si="35"/>
        <v>522471.54494772851</v>
      </c>
      <c r="H148" s="2">
        <f t="shared" si="32"/>
        <v>52798491.266201839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2431477.8571428549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557030.16777004302</v>
      </c>
      <c r="Q148" s="2">
        <f t="shared" si="36"/>
        <v>550000</v>
      </c>
      <c r="R148" s="2">
        <f t="shared" si="33"/>
        <v>55224857.626630545</v>
      </c>
      <c r="S148" s="2">
        <f t="shared" si="17"/>
        <v>522471.54494772851</v>
      </c>
      <c r="T148" s="2">
        <f t="shared" si="18"/>
        <v>23417.857142857276</v>
      </c>
      <c r="U148" s="2">
        <f t="shared" si="19"/>
        <v>550000</v>
      </c>
      <c r="V148" s="2">
        <f t="shared" si="34"/>
        <v>15062189</v>
      </c>
      <c r="W148" s="2">
        <f t="shared" si="20"/>
        <v>505362</v>
      </c>
      <c r="X148" s="2">
        <f t="shared" si="6"/>
        <v>44638</v>
      </c>
      <c r="Y148" s="2">
        <f t="shared" si="30"/>
        <v>40162668.626630589</v>
      </c>
      <c r="Z148" s="2" t="str">
        <f t="shared" si="8"/>
        <v>HERE</v>
      </c>
      <c r="AA148" s="2">
        <f>IF(Z148="HERE",Y148,AA147+Graph!$G$1*1000)</f>
        <v>40162668.626630589</v>
      </c>
      <c r="AB148" s="2">
        <f t="shared" si="21"/>
        <v>44638</v>
      </c>
      <c r="AC148" s="2">
        <f t="shared" si="31"/>
        <v>15062189</v>
      </c>
      <c r="AD148" s="3">
        <f t="shared" si="10"/>
        <v>40162668.626630589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34151061.940157115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72</v>
      </c>
      <c r="C149" s="7"/>
      <c r="D149" s="2" t="e">
        <f t="shared" si="12"/>
        <v>#N/A</v>
      </c>
      <c r="E149" s="2" t="e">
        <f t="shared" si="22"/>
        <v>#N/A</v>
      </c>
      <c r="F149" s="2">
        <v>524072.7668491751</v>
      </c>
      <c r="G149" s="2">
        <f t="shared" si="35"/>
        <v>524072.7668491751</v>
      </c>
      <c r="H149" s="2">
        <f t="shared" si="32"/>
        <v>53322564.033051014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2454895.7142857122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558945.06152315438</v>
      </c>
      <c r="Q149" s="2">
        <f t="shared" si="36"/>
        <v>550000</v>
      </c>
      <c r="R149" s="2">
        <f t="shared" si="33"/>
        <v>55774857.626630545</v>
      </c>
      <c r="S149" s="2">
        <f t="shared" si="17"/>
        <v>524072.7668491751</v>
      </c>
      <c r="T149" s="2">
        <f t="shared" si="18"/>
        <v>23417.857142857276</v>
      </c>
      <c r="U149" s="2">
        <f t="shared" si="19"/>
        <v>550000</v>
      </c>
      <c r="V149" s="2">
        <f t="shared" si="34"/>
        <v>15300151</v>
      </c>
      <c r="W149" s="2">
        <f t="shared" si="20"/>
        <v>237962</v>
      </c>
      <c r="X149" s="2">
        <f t="shared" si="6"/>
        <v>312038</v>
      </c>
      <c r="Y149" s="2">
        <f t="shared" si="30"/>
        <v>40474706.626630589</v>
      </c>
      <c r="Z149" s="2" t="str">
        <f t="shared" si="8"/>
        <v>HERE</v>
      </c>
      <c r="AA149" s="2">
        <f>IF(Z149="HERE",Y149,AA148+Graph!$G$1*1000)</f>
        <v>40474706.626630589</v>
      </c>
      <c r="AB149" s="2">
        <f t="shared" si="21"/>
        <v>312038</v>
      </c>
      <c r="AC149" s="2">
        <f t="shared" si="31"/>
        <v>15300151</v>
      </c>
      <c r="AD149" s="3">
        <f t="shared" si="10"/>
        <v>40474706.626630589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34430709.353594154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73</v>
      </c>
      <c r="C150" s="7"/>
      <c r="D150" s="2" t="e">
        <f t="shared" si="12"/>
        <v>#N/A</v>
      </c>
      <c r="E150" s="2" t="e">
        <f t="shared" si="22"/>
        <v>#N/A</v>
      </c>
      <c r="F150" s="2">
        <v>525673.98875062168</v>
      </c>
      <c r="G150" s="2">
        <f t="shared" si="35"/>
        <v>525673.98875062168</v>
      </c>
      <c r="H150" s="2">
        <f t="shared" si="32"/>
        <v>53848238.021801636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2478313.5714285695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560859.95527626574</v>
      </c>
      <c r="Q150" s="2">
        <f t="shared" si="36"/>
        <v>550000</v>
      </c>
      <c r="R150" s="2">
        <f t="shared" si="33"/>
        <v>56324857.626630545</v>
      </c>
      <c r="S150" s="2">
        <f t="shared" si="17"/>
        <v>525673.98875062168</v>
      </c>
      <c r="T150" s="2">
        <f t="shared" si="18"/>
        <v>23417.857142857276</v>
      </c>
      <c r="U150" s="2">
        <f t="shared" si="19"/>
        <v>550000</v>
      </c>
      <c r="V150" s="2">
        <f t="shared" si="34"/>
        <v>15576107</v>
      </c>
      <c r="W150" s="2">
        <f t="shared" si="20"/>
        <v>275956</v>
      </c>
      <c r="X150" s="2">
        <f t="shared" si="6"/>
        <v>274044</v>
      </c>
      <c r="Y150" s="2">
        <f t="shared" si="30"/>
        <v>40748750.626630589</v>
      </c>
      <c r="Z150" s="2" t="str">
        <f t="shared" si="8"/>
        <v>HERE</v>
      </c>
      <c r="AA150" s="2">
        <f>IF(Z150="HERE",Y150,AA149+Graph!$G$1*1000)</f>
        <v>40748750.626630589</v>
      </c>
      <c r="AB150" s="2">
        <f t="shared" si="21"/>
        <v>274044</v>
      </c>
      <c r="AC150" s="2">
        <f t="shared" si="31"/>
        <v>15576107</v>
      </c>
      <c r="AD150" s="3">
        <f t="shared" si="10"/>
        <v>40748750.626630589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34661460.121408992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74</v>
      </c>
      <c r="C151" s="7"/>
      <c r="D151" s="2" t="e">
        <f t="shared" si="12"/>
        <v>#N/A</v>
      </c>
      <c r="E151" s="2" t="e">
        <f t="shared" si="22"/>
        <v>#N/A</v>
      </c>
      <c r="F151" s="2">
        <v>527275.21065206826</v>
      </c>
      <c r="G151" s="2">
        <f t="shared" si="35"/>
        <v>527275.21065206826</v>
      </c>
      <c r="H151" s="2">
        <f t="shared" si="32"/>
        <v>54375513.232453704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2501731.4285714268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562774.8490293771</v>
      </c>
      <c r="Q151" s="2">
        <f t="shared" si="36"/>
        <v>550000</v>
      </c>
      <c r="R151" s="2">
        <f t="shared" si="33"/>
        <v>56874857.626630545</v>
      </c>
      <c r="S151" s="2">
        <f t="shared" si="17"/>
        <v>527275.21065206826</v>
      </c>
      <c r="T151" s="2">
        <f t="shared" si="18"/>
        <v>23417.857142857276</v>
      </c>
      <c r="U151" s="2">
        <f t="shared" si="19"/>
        <v>550000</v>
      </c>
      <c r="V151" s="2">
        <f t="shared" si="34"/>
        <v>15940972</v>
      </c>
      <c r="W151" s="2">
        <f t="shared" si="20"/>
        <v>364865</v>
      </c>
      <c r="X151" s="2">
        <f t="shared" si="6"/>
        <v>185135</v>
      </c>
      <c r="Y151" s="2">
        <f t="shared" si="30"/>
        <v>40933885.626630589</v>
      </c>
      <c r="Z151" s="2" t="str">
        <f t="shared" si="8"/>
        <v>HERE</v>
      </c>
      <c r="AA151" s="2">
        <f>IF(Z151="HERE",Y151,AA150+Graph!$G$1*1000)</f>
        <v>40933885.626630589</v>
      </c>
      <c r="AB151" s="2">
        <f t="shared" si="21"/>
        <v>185135</v>
      </c>
      <c r="AC151" s="2">
        <f t="shared" si="31"/>
        <v>15940972</v>
      </c>
      <c r="AD151" s="3">
        <f t="shared" si="10"/>
        <v>40933885.626630589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34867403.243601628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75</v>
      </c>
      <c r="C152" s="7"/>
      <c r="D152" s="2" t="e">
        <f t="shared" si="12"/>
        <v>#N/A</v>
      </c>
      <c r="E152" s="2" t="e">
        <f t="shared" si="22"/>
        <v>#N/A</v>
      </c>
      <c r="F152" s="2">
        <v>528876.43255349994</v>
      </c>
      <c r="G152" s="2">
        <f t="shared" si="35"/>
        <v>528876.43255349994</v>
      </c>
      <c r="H152" s="2">
        <f t="shared" si="32"/>
        <v>54904389.665007204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2525149.2857142841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564689.74278248847</v>
      </c>
      <c r="Q152" s="2">
        <f t="shared" si="36"/>
        <v>550000</v>
      </c>
      <c r="R152" s="2">
        <f t="shared" si="33"/>
        <v>57424857.626630545</v>
      </c>
      <c r="S152" s="2">
        <f t="shared" si="17"/>
        <v>528876.43255349994</v>
      </c>
      <c r="T152" s="2">
        <f t="shared" si="18"/>
        <v>23417.857142857276</v>
      </c>
      <c r="U152" s="2">
        <f t="shared" si="19"/>
        <v>550000</v>
      </c>
      <c r="V152" s="2">
        <f t="shared" si="34"/>
        <v>16423082</v>
      </c>
      <c r="W152" s="2">
        <f t="shared" si="20"/>
        <v>482110</v>
      </c>
      <c r="X152" s="2">
        <f t="shared" si="6"/>
        <v>67890</v>
      </c>
      <c r="Y152" s="2">
        <f t="shared" si="30"/>
        <v>41001775.626630589</v>
      </c>
      <c r="Z152" s="2" t="str">
        <f t="shared" si="8"/>
        <v>HERE</v>
      </c>
      <c r="AA152" s="2">
        <f>IF(Z152="HERE",Y152,AA151+Graph!$G$1*1000)</f>
        <v>41001775.626630589</v>
      </c>
      <c r="AB152" s="2">
        <f t="shared" si="21"/>
        <v>67890</v>
      </c>
      <c r="AC152" s="2">
        <f t="shared" si="31"/>
        <v>16423082</v>
      </c>
      <c r="AD152" s="3">
        <f t="shared" si="10"/>
        <v>41001775.626630589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35099042.320172064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76</v>
      </c>
      <c r="C153" s="7"/>
      <c r="D153" s="2" t="e">
        <f t="shared" si="12"/>
        <v>#N/A</v>
      </c>
      <c r="E153" s="2" t="e">
        <f t="shared" si="22"/>
        <v>#N/A</v>
      </c>
      <c r="F153" s="2">
        <v>530477.65445494652</v>
      </c>
      <c r="G153" s="2">
        <f t="shared" si="35"/>
        <v>530477.65445494652</v>
      </c>
      <c r="H153" s="2">
        <f t="shared" si="32"/>
        <v>55434867.31946215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2548567.1428571413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566604.63653559983</v>
      </c>
      <c r="Q153" s="2">
        <f t="shared" si="36"/>
        <v>550000</v>
      </c>
      <c r="R153" s="2">
        <f t="shared" si="33"/>
        <v>57974857.626630545</v>
      </c>
      <c r="S153" s="2">
        <f t="shared" si="17"/>
        <v>530477.65445494652</v>
      </c>
      <c r="T153" s="2">
        <f t="shared" si="18"/>
        <v>23417.857142857276</v>
      </c>
      <c r="U153" s="2">
        <f t="shared" si="19"/>
        <v>550000</v>
      </c>
      <c r="V153" s="2">
        <f t="shared" si="34"/>
        <v>16875536</v>
      </c>
      <c r="W153" s="2">
        <f t="shared" si="20"/>
        <v>452454</v>
      </c>
      <c r="X153" s="2">
        <f t="shared" si="6"/>
        <v>97546</v>
      </c>
      <c r="Y153" s="2">
        <f t="shared" si="30"/>
        <v>41099321.626630589</v>
      </c>
      <c r="Z153" s="2" t="str">
        <f t="shared" si="8"/>
        <v>HERE</v>
      </c>
      <c r="AA153" s="2">
        <f>IF(Z153="HERE",Y153,AA152+Graph!$G$1*1000)</f>
        <v>41099321.626630589</v>
      </c>
      <c r="AB153" s="2">
        <f t="shared" si="21"/>
        <v>97546</v>
      </c>
      <c r="AC153" s="2">
        <f t="shared" si="31"/>
        <v>16875536</v>
      </c>
      <c r="AD153" s="3">
        <f t="shared" si="10"/>
        <v>41099321.626630589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35195407.751120299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77</v>
      </c>
      <c r="C154" s="7"/>
      <c r="D154" s="2" t="e">
        <f t="shared" si="12"/>
        <v>#N/A</v>
      </c>
      <c r="E154" s="2" t="e">
        <f t="shared" si="22"/>
        <v>#N/A</v>
      </c>
      <c r="F154" s="2">
        <v>532078.8763563931</v>
      </c>
      <c r="G154" s="2">
        <f t="shared" si="35"/>
        <v>532078.8763563931</v>
      </c>
      <c r="H154" s="2">
        <f t="shared" si="32"/>
        <v>55966946.195818543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2571984.9999999986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568519.53028871119</v>
      </c>
      <c r="Q154" s="2">
        <f t="shared" si="36"/>
        <v>550000</v>
      </c>
      <c r="R154" s="2">
        <f t="shared" si="33"/>
        <v>58524857.626630545</v>
      </c>
      <c r="S154" s="2">
        <f t="shared" si="17"/>
        <v>532078.8763563931</v>
      </c>
      <c r="T154" s="2">
        <f t="shared" si="18"/>
        <v>23417.857142857276</v>
      </c>
      <c r="U154" s="2">
        <f t="shared" si="19"/>
        <v>550000</v>
      </c>
      <c r="V154" s="2">
        <f t="shared" si="34"/>
        <v>17247442</v>
      </c>
      <c r="W154" s="2">
        <f t="shared" si="20"/>
        <v>371906</v>
      </c>
      <c r="X154" s="2">
        <f t="shared" si="6"/>
        <v>178094</v>
      </c>
      <c r="Y154" s="2">
        <f t="shared" si="30"/>
        <v>41277415.626630589</v>
      </c>
      <c r="Z154" s="2" t="str">
        <f t="shared" si="8"/>
        <v>HERE</v>
      </c>
      <c r="AA154" s="2">
        <f>IF(Z154="HERE",Y154,AA153+Graph!$G$1*1000)</f>
        <v>41277415.626630589</v>
      </c>
      <c r="AB154" s="2">
        <f t="shared" si="21"/>
        <v>178094</v>
      </c>
      <c r="AC154" s="2">
        <f t="shared" si="31"/>
        <v>17247442</v>
      </c>
      <c r="AD154" s="3">
        <f t="shared" si="10"/>
        <v>41277415.626630589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35256291.236446328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78</v>
      </c>
      <c r="C155" s="7"/>
      <c r="D155" s="2" t="e">
        <f t="shared" si="12"/>
        <v>#N/A</v>
      </c>
      <c r="E155" s="2" t="e">
        <f t="shared" si="22"/>
        <v>#N/A</v>
      </c>
      <c r="F155" s="2">
        <v>533680.09825783968</v>
      </c>
      <c r="G155" s="2">
        <f t="shared" si="35"/>
        <v>533680.09825783968</v>
      </c>
      <c r="H155" s="2">
        <f t="shared" si="32"/>
        <v>56500626.294076383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2595402.8571428559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570434.42404182255</v>
      </c>
      <c r="Q155" s="2">
        <f t="shared" si="36"/>
        <v>550000</v>
      </c>
      <c r="R155" s="2">
        <f t="shared" si="33"/>
        <v>59074857.626630545</v>
      </c>
      <c r="S155" s="2">
        <f t="shared" si="17"/>
        <v>533680.09825783968</v>
      </c>
      <c r="T155" s="2">
        <f t="shared" si="18"/>
        <v>23417.857142857276</v>
      </c>
      <c r="U155" s="2">
        <f t="shared" si="19"/>
        <v>550000</v>
      </c>
      <c r="V155" s="2">
        <f t="shared" si="34"/>
        <v>17582121</v>
      </c>
      <c r="W155" s="2">
        <f t="shared" si="20"/>
        <v>334679</v>
      </c>
      <c r="X155" s="2">
        <f t="shared" si="6"/>
        <v>215321</v>
      </c>
      <c r="Y155" s="2">
        <f t="shared" si="30"/>
        <v>41492736.626630589</v>
      </c>
      <c r="Z155" s="2" t="str">
        <f t="shared" si="8"/>
        <v>HERE</v>
      </c>
      <c r="AA155" s="2">
        <f>IF(Z155="HERE",Y155,AA154+Graph!$G$1*1000)</f>
        <v>41492736.626630589</v>
      </c>
      <c r="AB155" s="2">
        <f t="shared" si="21"/>
        <v>215321</v>
      </c>
      <c r="AC155" s="2">
        <f t="shared" si="31"/>
        <v>17582121</v>
      </c>
      <c r="AD155" s="3">
        <f t="shared" si="10"/>
        <v>41492736.626630589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35224860.076150164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79</v>
      </c>
      <c r="C156" s="7"/>
      <c r="D156" s="2" t="e">
        <f t="shared" si="12"/>
        <v>#N/A</v>
      </c>
      <c r="E156" s="2" t="e">
        <f t="shared" si="22"/>
        <v>#N/A</v>
      </c>
      <c r="F156" s="2">
        <v>535281.32015928626</v>
      </c>
      <c r="G156" s="2">
        <f t="shared" si="35"/>
        <v>535281.32015928626</v>
      </c>
      <c r="H156" s="2">
        <f t="shared" si="32"/>
        <v>57035907.614235669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2618820.7142857132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572349.31779493392</v>
      </c>
      <c r="Q156" s="2">
        <f t="shared" si="36"/>
        <v>550000</v>
      </c>
      <c r="R156" s="2">
        <f t="shared" si="33"/>
        <v>59624857.626630545</v>
      </c>
      <c r="S156" s="2">
        <f t="shared" si="17"/>
        <v>535281.32015928626</v>
      </c>
      <c r="T156" s="2">
        <f t="shared" si="18"/>
        <v>23417.857142857276</v>
      </c>
      <c r="U156" s="2">
        <f t="shared" si="19"/>
        <v>550000</v>
      </c>
      <c r="V156" s="2">
        <f t="shared" si="34"/>
        <v>17723840</v>
      </c>
      <c r="W156" s="2">
        <f t="shared" si="20"/>
        <v>141719</v>
      </c>
      <c r="X156" s="2">
        <f t="shared" si="6"/>
        <v>408281</v>
      </c>
      <c r="Y156" s="2">
        <f t="shared" si="30"/>
        <v>41901017.626630589</v>
      </c>
      <c r="Z156" s="2" t="str">
        <f t="shared" si="8"/>
        <v>HERE</v>
      </c>
      <c r="AA156" s="2">
        <f>IF(Z156="HERE",Y156,AA155+Graph!$G$1*1000)</f>
        <v>41901017.626630589</v>
      </c>
      <c r="AB156" s="2">
        <f t="shared" si="21"/>
        <v>408281</v>
      </c>
      <c r="AC156" s="2">
        <f t="shared" si="31"/>
        <v>17723840</v>
      </c>
      <c r="AD156" s="3">
        <f t="shared" si="10"/>
        <v>41901017.626630589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35432600.670231804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80</v>
      </c>
      <c r="C157" s="7"/>
      <c r="D157" s="2" t="e">
        <f t="shared" si="12"/>
        <v>#N/A</v>
      </c>
      <c r="E157" s="2" t="e">
        <f t="shared" si="22"/>
        <v>#N/A</v>
      </c>
      <c r="F157" s="2">
        <v>536882.54206071794</v>
      </c>
      <c r="G157" s="2">
        <f t="shared" si="35"/>
        <v>536882.54206071794</v>
      </c>
      <c r="H157" s="2">
        <f t="shared" si="32"/>
        <v>57572790.156296387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2642238.5714285704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574264.21154804528</v>
      </c>
      <c r="Q157" s="2">
        <f t="shared" si="36"/>
        <v>550000</v>
      </c>
      <c r="R157" s="2">
        <f t="shared" si="33"/>
        <v>60174857.626630545</v>
      </c>
      <c r="S157" s="2">
        <f t="shared" si="17"/>
        <v>536882.54206071794</v>
      </c>
      <c r="T157" s="2">
        <f t="shared" si="18"/>
        <v>23417.857142857276</v>
      </c>
      <c r="U157" s="2">
        <f t="shared" si="19"/>
        <v>550000</v>
      </c>
      <c r="V157" s="2">
        <f t="shared" si="34"/>
        <v>17916181</v>
      </c>
      <c r="W157" s="2">
        <f t="shared" si="20"/>
        <v>192341</v>
      </c>
      <c r="X157" s="2">
        <f t="shared" si="6"/>
        <v>357659</v>
      </c>
      <c r="Y157" s="2">
        <f t="shared" si="30"/>
        <v>42258676.626630589</v>
      </c>
      <c r="Z157" s="2" t="str">
        <f t="shared" si="8"/>
        <v>HERE</v>
      </c>
      <c r="AA157" s="2">
        <f>IF(Z157="HERE",Y157,AA156+Graph!$G$1*1000)</f>
        <v>42258676.626630589</v>
      </c>
      <c r="AB157" s="2">
        <f t="shared" si="21"/>
        <v>357659</v>
      </c>
      <c r="AC157" s="2">
        <f t="shared" si="31"/>
        <v>17916181</v>
      </c>
      <c r="AD157" s="3">
        <f t="shared" si="10"/>
        <v>42258676.626630589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35615451.168691233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81</v>
      </c>
      <c r="C158" s="7"/>
      <c r="D158" s="2" t="e">
        <f t="shared" si="12"/>
        <v>#N/A</v>
      </c>
      <c r="E158" s="2" t="e">
        <f t="shared" si="22"/>
        <v>#N/A</v>
      </c>
      <c r="F158" s="2">
        <v>538483.76396216452</v>
      </c>
      <c r="G158" s="2">
        <f t="shared" si="35"/>
        <v>538483.76396216452</v>
      </c>
      <c r="H158" s="2">
        <f t="shared" si="32"/>
        <v>58111273.920258552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2665656.4285714277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576179.10530115664</v>
      </c>
      <c r="Q158" s="2">
        <f t="shared" si="36"/>
        <v>550000</v>
      </c>
      <c r="R158" s="2">
        <f t="shared" si="33"/>
        <v>60724857.626630545</v>
      </c>
      <c r="S158" s="2">
        <f t="shared" si="17"/>
        <v>538483.76396216452</v>
      </c>
      <c r="T158" s="2">
        <f t="shared" si="18"/>
        <v>23417.857142857276</v>
      </c>
      <c r="U158" s="2">
        <f t="shared" si="19"/>
        <v>550000</v>
      </c>
      <c r="V158" s="2">
        <f t="shared" si="34"/>
        <v>18242873</v>
      </c>
      <c r="W158" s="2">
        <f t="shared" si="20"/>
        <v>326692</v>
      </c>
      <c r="X158" s="2">
        <f t="shared" si="6"/>
        <v>223308</v>
      </c>
      <c r="Y158" s="2">
        <f t="shared" si="30"/>
        <v>42481984.626630589</v>
      </c>
      <c r="Z158" s="2" t="str">
        <f t="shared" si="8"/>
        <v>HERE</v>
      </c>
      <c r="AA158" s="2">
        <f>IF(Z158="HERE",Y158,AA157+Graph!$G$1*1000)</f>
        <v>42481984.626630589</v>
      </c>
      <c r="AB158" s="2">
        <f t="shared" si="21"/>
        <v>223308</v>
      </c>
      <c r="AC158" s="2">
        <f t="shared" si="31"/>
        <v>18242873</v>
      </c>
      <c r="AD158" s="3">
        <f t="shared" si="10"/>
        <v>42481984.626630589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35779278.271528468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82</v>
      </c>
      <c r="C159" s="7"/>
      <c r="D159" s="2" t="e">
        <f t="shared" si="12"/>
        <v>#N/A</v>
      </c>
      <c r="E159" s="2" t="e">
        <f t="shared" si="22"/>
        <v>#N/A</v>
      </c>
      <c r="F159" s="2">
        <v>540084.9858636111</v>
      </c>
      <c r="G159" s="2">
        <f t="shared" si="35"/>
        <v>540084.9858636111</v>
      </c>
      <c r="H159" s="2">
        <f t="shared" si="32"/>
        <v>58651358.906122163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2689074.285714285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578093.999054268</v>
      </c>
      <c r="Q159" s="2">
        <f t="shared" si="36"/>
        <v>550000</v>
      </c>
      <c r="R159" s="2">
        <f t="shared" si="33"/>
        <v>61274857.626630545</v>
      </c>
      <c r="S159" s="2">
        <f t="shared" si="17"/>
        <v>540084.9858636111</v>
      </c>
      <c r="T159" s="2">
        <f t="shared" si="18"/>
        <v>23417.857142857276</v>
      </c>
      <c r="U159" s="2">
        <f t="shared" si="19"/>
        <v>550000</v>
      </c>
      <c r="V159" s="2">
        <f t="shared" si="34"/>
        <v>18691835</v>
      </c>
      <c r="W159" s="2">
        <f t="shared" si="20"/>
        <v>448962</v>
      </c>
      <c r="X159" s="2">
        <f t="shared" si="6"/>
        <v>101038</v>
      </c>
      <c r="Y159" s="2">
        <f t="shared" ref="Y159:Y222" si="37">IF(COUNT($C160)=0,IF(COUNT($C159)=1,C159,SUM(Y158+X159)),C159)</f>
        <v>42583022.626630589</v>
      </c>
      <c r="Z159" s="2" t="str">
        <f t="shared" si="8"/>
        <v>HERE</v>
      </c>
      <c r="AA159" s="2">
        <f>IF(Z159="HERE",Y159,AA158+Graph!$G$1*1000)</f>
        <v>42583022.626630589</v>
      </c>
      <c r="AB159" s="2">
        <f t="shared" si="21"/>
        <v>101038</v>
      </c>
      <c r="AC159" s="2">
        <f t="shared" ref="AC159:AC222" si="38">IF(Z160="HERE",V159,AC158)</f>
        <v>18691835</v>
      </c>
      <c r="AD159" s="3">
        <f t="shared" si="10"/>
        <v>42583022.626630589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35864707.778743513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83</v>
      </c>
      <c r="C160" s="7"/>
      <c r="D160" s="2" t="e">
        <f t="shared" si="12"/>
        <v>#N/A</v>
      </c>
      <c r="E160" s="2" t="e">
        <f t="shared" si="22"/>
        <v>#N/A</v>
      </c>
      <c r="F160" s="2">
        <v>541686.20776505768</v>
      </c>
      <c r="G160" s="2">
        <f t="shared" si="35"/>
        <v>541686.20776505768</v>
      </c>
      <c r="H160" s="2">
        <f t="shared" ref="H160:H223" si="39">IF(COUNT($C161)=0,IF(COUNT($C160)=1,C160,SUM(H159+G160)),C160)</f>
        <v>59193045.113887221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2712492.1428571423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580008.89280737936</v>
      </c>
      <c r="Q160" s="2">
        <f t="shared" si="36"/>
        <v>550000</v>
      </c>
      <c r="R160" s="2">
        <f t="shared" ref="R160:R223" si="40">IF(COUNT($C161)=0,IF(COUNT($C160)=1,M160,SUM(R159+Q160)),M160)</f>
        <v>61824857.626630545</v>
      </c>
      <c r="S160" s="2">
        <f t="shared" si="17"/>
        <v>541686.20776505768</v>
      </c>
      <c r="T160" s="2">
        <f t="shared" si="18"/>
        <v>23417.857142857276</v>
      </c>
      <c r="U160" s="2">
        <f t="shared" si="19"/>
        <v>550000</v>
      </c>
      <c r="V160" s="2">
        <f t="shared" si="34"/>
        <v>19177555</v>
      </c>
      <c r="W160" s="2">
        <f t="shared" si="20"/>
        <v>485720</v>
      </c>
      <c r="X160" s="2">
        <f t="shared" si="6"/>
        <v>64280</v>
      </c>
      <c r="Y160" s="2">
        <f t="shared" si="37"/>
        <v>42647302.626630589</v>
      </c>
      <c r="Z160" s="2" t="str">
        <f t="shared" si="8"/>
        <v>HERE</v>
      </c>
      <c r="AA160" s="2">
        <f>IF(Z160="HERE",Y160,AA159+Graph!$G$1*1000)</f>
        <v>42647302.626630589</v>
      </c>
      <c r="AB160" s="2">
        <f t="shared" si="21"/>
        <v>64280</v>
      </c>
      <c r="AC160" s="2">
        <f t="shared" si="38"/>
        <v>19177555</v>
      </c>
      <c r="AD160" s="3">
        <f t="shared" si="10"/>
        <v>42647302.626630589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35942048.290336348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84</v>
      </c>
      <c r="C161" s="7"/>
      <c r="D161" s="2" t="e">
        <f t="shared" si="12"/>
        <v>#N/A</v>
      </c>
      <c r="E161" s="2" t="e">
        <f t="shared" si="22"/>
        <v>#N/A</v>
      </c>
      <c r="F161" s="2">
        <v>543287.42966650426</v>
      </c>
      <c r="G161" s="2">
        <f t="shared" si="35"/>
        <v>543287.42966650426</v>
      </c>
      <c r="H161" s="2">
        <f t="shared" si="39"/>
        <v>59736332.543553725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2735909.9999999995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581923.78656049073</v>
      </c>
      <c r="Q161" s="2">
        <f t="shared" si="36"/>
        <v>550000</v>
      </c>
      <c r="R161" s="2">
        <f t="shared" si="40"/>
        <v>62374857.626630545</v>
      </c>
      <c r="S161" s="2">
        <f t="shared" si="17"/>
        <v>543287.42966650426</v>
      </c>
      <c r="T161" s="2">
        <f t="shared" si="18"/>
        <v>23417.857142857276</v>
      </c>
      <c r="U161" s="2">
        <f t="shared" si="19"/>
        <v>550000</v>
      </c>
      <c r="V161" s="2">
        <f t="shared" si="34"/>
        <v>19682048</v>
      </c>
      <c r="W161" s="2">
        <f t="shared" si="20"/>
        <v>504493</v>
      </c>
      <c r="X161" s="2">
        <f t="shared" si="6"/>
        <v>45507</v>
      </c>
      <c r="Y161" s="2">
        <f t="shared" si="37"/>
        <v>42692809.626630589</v>
      </c>
      <c r="Z161" s="2" t="str">
        <f t="shared" si="8"/>
        <v>HERE</v>
      </c>
      <c r="AA161" s="2">
        <f>IF(Z161="HERE",Y161,AA160+Graph!$G$1*1000)</f>
        <v>42692809.626630589</v>
      </c>
      <c r="AB161" s="2">
        <f t="shared" si="21"/>
        <v>45507</v>
      </c>
      <c r="AC161" s="2">
        <f t="shared" si="38"/>
        <v>19682048</v>
      </c>
      <c r="AD161" s="3">
        <f t="shared" si="10"/>
        <v>42692809.626630589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9"/>
        <v>36009549.656306982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85</v>
      </c>
      <c r="C162" s="7"/>
      <c r="D162" s="2" t="e">
        <f t="shared" si="12"/>
        <v>#N/A</v>
      </c>
      <c r="E162" s="2" t="e">
        <f t="shared" si="22"/>
        <v>#N/A</v>
      </c>
      <c r="F162" s="2">
        <v>544888.65156793594</v>
      </c>
      <c r="G162" s="2">
        <f t="shared" si="35"/>
        <v>544888.65156793594</v>
      </c>
      <c r="H162" s="2">
        <f t="shared" si="39"/>
        <v>60281221.195121661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2759327.8571428568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583838.68031360209</v>
      </c>
      <c r="Q162" s="2">
        <f t="shared" si="36"/>
        <v>550000</v>
      </c>
      <c r="R162" s="2">
        <f t="shared" si="40"/>
        <v>62924857.626630545</v>
      </c>
      <c r="S162" s="2">
        <f t="shared" si="17"/>
        <v>544888.65156793594</v>
      </c>
      <c r="T162" s="2">
        <f t="shared" si="18"/>
        <v>23417.857142857276</v>
      </c>
      <c r="U162" s="2">
        <f t="shared" si="19"/>
        <v>550000</v>
      </c>
      <c r="V162" s="2">
        <f t="shared" si="34"/>
        <v>20092434.011846691</v>
      </c>
      <c r="W162" s="2">
        <f t="shared" si="20"/>
        <v>410386.01184669137</v>
      </c>
      <c r="X162" s="2">
        <f t="shared" si="6"/>
        <v>139613.98815330863</v>
      </c>
      <c r="Y162" s="2">
        <f t="shared" si="37"/>
        <v>42832423.614783898</v>
      </c>
      <c r="Z162" s="2" t="str">
        <f t="shared" si="8"/>
        <v>HERE</v>
      </c>
      <c r="AA162" s="2">
        <f>IF(Z162="HERE",Y162,AA161+Graph!$G$1*1000)</f>
        <v>42832423.614783898</v>
      </c>
      <c r="AB162" s="2">
        <f t="shared" si="21"/>
        <v>139613.98815330863</v>
      </c>
      <c r="AC162" s="2">
        <f t="shared" si="38"/>
        <v>20092434.011846691</v>
      </c>
      <c r="AD162" s="3">
        <f t="shared" si="10"/>
        <v>42832423.614783898</v>
      </c>
      <c r="AE162" s="2">
        <f>IF(AE160&gt;=52800000,52800000,IF(AB141=Graph!G$1*1000,AE161+Graph!G$1*1000,AC162))</f>
        <v>20092434.011846691</v>
      </c>
      <c r="AF162" s="3">
        <f t="shared" si="11"/>
        <v>20092434.011846691</v>
      </c>
      <c r="AG162" s="3">
        <f t="shared" si="29"/>
        <v>36032096.676655419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86</v>
      </c>
      <c r="C163" s="7"/>
      <c r="D163" s="2" t="e">
        <f t="shared" si="12"/>
        <v>#N/A</v>
      </c>
      <c r="E163" s="2" t="e">
        <f t="shared" si="22"/>
        <v>#N/A</v>
      </c>
      <c r="F163" s="2">
        <v>546489.87346938252</v>
      </c>
      <c r="G163" s="2">
        <f t="shared" si="35"/>
        <v>546489.87346938252</v>
      </c>
      <c r="H163" s="2">
        <f t="shared" si="39"/>
        <v>60827711.068591043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2782745.7142857141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585753.57406671345</v>
      </c>
      <c r="Q163" s="2">
        <f t="shared" si="36"/>
        <v>550000</v>
      </c>
      <c r="R163" s="2">
        <f t="shared" si="40"/>
        <v>63474857.626630545</v>
      </c>
      <c r="S163" s="2">
        <f t="shared" si="17"/>
        <v>546489.87346938252</v>
      </c>
      <c r="T163" s="2">
        <f t="shared" si="18"/>
        <v>23417.857142857276</v>
      </c>
      <c r="U163" s="2">
        <f t="shared" si="19"/>
        <v>550000</v>
      </c>
      <c r="V163" s="2">
        <f t="shared" si="34"/>
        <v>20504421.245594814</v>
      </c>
      <c r="W163" s="2">
        <f t="shared" si="20"/>
        <v>411987.23374812305</v>
      </c>
      <c r="X163" s="2">
        <f t="shared" si="6"/>
        <v>138012.76625187695</v>
      </c>
      <c r="Y163" s="2">
        <f t="shared" si="37"/>
        <v>42970436.381035775</v>
      </c>
      <c r="Z163" s="2" t="str">
        <f t="shared" si="8"/>
        <v>HERE</v>
      </c>
      <c r="AA163" s="2">
        <f>IF(Z163="HERE",Y163,AA162+Graph!$G$1*1000)</f>
        <v>42970436.381035775</v>
      </c>
      <c r="AB163" s="2">
        <f t="shared" si="21"/>
        <v>138012.76625187695</v>
      </c>
      <c r="AC163" s="2">
        <f t="shared" si="38"/>
        <v>20504421.245594814</v>
      </c>
      <c r="AD163" s="3">
        <f t="shared" si="10"/>
        <v>42970436.381035775</v>
      </c>
      <c r="AE163" s="2">
        <f>IF(AE161&gt;=52800000,52800000,IF(AB142=Graph!G$1*1000,AE162+Graph!G$1*1000,AC163))</f>
        <v>20504421.245594814</v>
      </c>
      <c r="AF163" s="3">
        <f t="shared" si="11"/>
        <v>20504421.245594814</v>
      </c>
      <c r="AG163" s="3">
        <f t="shared" si="29"/>
        <v>36285323.101381652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87</v>
      </c>
      <c r="C164" s="7"/>
      <c r="D164" s="2" t="e">
        <f t="shared" si="12"/>
        <v>#N/A</v>
      </c>
      <c r="E164" s="2" t="e">
        <f t="shared" si="22"/>
        <v>#N/A</v>
      </c>
      <c r="F164" s="2">
        <v>548091.09537082911</v>
      </c>
      <c r="G164" s="2">
        <f t="shared" si="35"/>
        <v>548091.09537082911</v>
      </c>
      <c r="H164" s="2">
        <f t="shared" si="39"/>
        <v>61375802.163961872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2806163.5714285714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587668.46781980991</v>
      </c>
      <c r="Q164" s="2">
        <f t="shared" si="36"/>
        <v>550000</v>
      </c>
      <c r="R164" s="2">
        <f t="shared" si="40"/>
        <v>64024857.626630545</v>
      </c>
      <c r="S164" s="2">
        <f t="shared" si="17"/>
        <v>548091.09537082911</v>
      </c>
      <c r="T164" s="2">
        <f t="shared" si="18"/>
        <v>23417.857142857276</v>
      </c>
      <c r="U164" s="2">
        <f t="shared" si="19"/>
        <v>550000</v>
      </c>
      <c r="V164" s="2">
        <f t="shared" si="34"/>
        <v>20918009.701244384</v>
      </c>
      <c r="W164" s="2">
        <f t="shared" si="20"/>
        <v>413588.45564956963</v>
      </c>
      <c r="X164" s="2">
        <f t="shared" si="6"/>
        <v>136411.54435043037</v>
      </c>
      <c r="Y164" s="2">
        <f t="shared" si="37"/>
        <v>43106847.925386205</v>
      </c>
      <c r="Z164" s="2" t="str">
        <f t="shared" si="8"/>
        <v>HERE</v>
      </c>
      <c r="AA164" s="2">
        <f>IF(Z164="HERE",Y164,AA163+Graph!$G$1*1000)</f>
        <v>43106847.925386205</v>
      </c>
      <c r="AB164" s="2">
        <f t="shared" si="21"/>
        <v>136411.54435043037</v>
      </c>
      <c r="AC164" s="2">
        <f t="shared" si="38"/>
        <v>20918009.701244384</v>
      </c>
      <c r="AD164" s="3">
        <f t="shared" si="10"/>
        <v>43106847.925386205</v>
      </c>
      <c r="AE164" s="2">
        <f>IF(AE162&gt;=52800000,52800000,IF(AB143=Graph!G$1*1000,AE163+Graph!G$1*1000,AC164))</f>
        <v>20918009.701244384</v>
      </c>
      <c r="AF164" s="3">
        <f t="shared" si="11"/>
        <v>20918009.701244384</v>
      </c>
      <c r="AG164" s="3">
        <f t="shared" si="29"/>
        <v>36478425.230485693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88</v>
      </c>
      <c r="C165" s="7"/>
      <c r="D165" s="2" t="e">
        <f t="shared" si="12"/>
        <v>#N/A</v>
      </c>
      <c r="E165" s="2" t="e">
        <f t="shared" si="22"/>
        <v>#N/A</v>
      </c>
      <c r="F165" s="2">
        <v>549692.31727227569</v>
      </c>
      <c r="G165" s="2">
        <f t="shared" si="35"/>
        <v>549692.31727227569</v>
      </c>
      <c r="H165" s="2">
        <f t="shared" si="39"/>
        <v>61925494.481234148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2829581.4285714286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589583.36157292128</v>
      </c>
      <c r="Q165" s="2">
        <f t="shared" si="36"/>
        <v>550000</v>
      </c>
      <c r="R165" s="2">
        <f t="shared" si="40"/>
        <v>64574857.626630545</v>
      </c>
      <c r="S165" s="2">
        <f t="shared" si="17"/>
        <v>549692.31727227569</v>
      </c>
      <c r="T165" s="2">
        <f t="shared" si="18"/>
        <v>23417.857142857276</v>
      </c>
      <c r="U165" s="2">
        <f t="shared" si="19"/>
        <v>550000</v>
      </c>
      <c r="V165" s="2">
        <f t="shared" si="34"/>
        <v>21333199.3787954</v>
      </c>
      <c r="W165" s="2">
        <f t="shared" si="20"/>
        <v>415189.67755101621</v>
      </c>
      <c r="X165" s="2">
        <f t="shared" si="6"/>
        <v>134810.32244898379</v>
      </c>
      <c r="Y165" s="2">
        <f t="shared" si="37"/>
        <v>43241658.247835189</v>
      </c>
      <c r="Z165" s="2" t="str">
        <f t="shared" si="8"/>
        <v>HERE</v>
      </c>
      <c r="AA165" s="2">
        <f>IF(Z165="HERE",Y165,AA164+Graph!$G$1*1000)</f>
        <v>43241658.247835189</v>
      </c>
      <c r="AB165" s="2">
        <f t="shared" si="21"/>
        <v>134810.32244898379</v>
      </c>
      <c r="AC165" s="2">
        <f t="shared" si="38"/>
        <v>21333199.3787954</v>
      </c>
      <c r="AD165" s="3">
        <f t="shared" si="10"/>
        <v>43241658.247835189</v>
      </c>
      <c r="AE165" s="2">
        <f>IF(AE163&gt;=52800000,52800000,IF(AB144=Graph!G$1*1000,AE164+Graph!G$1*1000,AC165))</f>
        <v>21333199.3787954</v>
      </c>
      <c r="AF165" s="3">
        <f t="shared" si="11"/>
        <v>21333199.3787954</v>
      </c>
      <c r="AG165" s="3">
        <f t="shared" si="29"/>
        <v>36622818.563967533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89</v>
      </c>
      <c r="C166" s="7"/>
      <c r="D166" s="2" t="e">
        <f t="shared" si="12"/>
        <v>#N/A</v>
      </c>
      <c r="E166" s="2" t="e">
        <f t="shared" si="22"/>
        <v>#N/A</v>
      </c>
      <c r="F166" s="2">
        <v>551293.53917372227</v>
      </c>
      <c r="G166" s="2">
        <f t="shared" ref="G166:G229" si="41">IF(F166&gt;550000,$AK$31*1000,F166)</f>
        <v>526582.14285714284</v>
      </c>
      <c r="H166" s="2">
        <f t="shared" si="39"/>
        <v>62452076.62409129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2852999.2857142859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591498.25532603264</v>
      </c>
      <c r="Q166" s="2">
        <f t="shared" ref="Q166:Q229" si="42">IF(P166&gt;550000,550000,P166)</f>
        <v>550000</v>
      </c>
      <c r="R166" s="2">
        <f t="shared" si="40"/>
        <v>65124857.626630545</v>
      </c>
      <c r="S166" s="2">
        <f t="shared" si="17"/>
        <v>526582.14285714179</v>
      </c>
      <c r="T166" s="2">
        <f t="shared" si="18"/>
        <v>23417.857142857276</v>
      </c>
      <c r="U166" s="2">
        <f t="shared" si="19"/>
        <v>550000</v>
      </c>
      <c r="V166" s="2">
        <f t="shared" si="34"/>
        <v>21749990.278247863</v>
      </c>
      <c r="W166" s="2">
        <f t="shared" si="20"/>
        <v>416790.89945246279</v>
      </c>
      <c r="X166" s="2">
        <f t="shared" si="6"/>
        <v>133209.10054753721</v>
      </c>
      <c r="Y166" s="2">
        <f t="shared" si="37"/>
        <v>43374867.348382726</v>
      </c>
      <c r="Z166" s="2" t="str">
        <f t="shared" si="8"/>
        <v>HERE</v>
      </c>
      <c r="AA166" s="2">
        <f>IF(Z166="HERE",Y166,AA165+Graph!$G$1*1000)</f>
        <v>43374867.348382726</v>
      </c>
      <c r="AB166" s="2">
        <f t="shared" si="21"/>
        <v>133209.10054753721</v>
      </c>
      <c r="AC166" s="2">
        <f t="shared" si="38"/>
        <v>21749990.278247863</v>
      </c>
      <c r="AD166" s="3">
        <f t="shared" si="10"/>
        <v>43374867.348382726</v>
      </c>
      <c r="AE166" s="2">
        <f>IF(AE164&gt;=52800000,52800000,IF(AB145=Graph!G$1*1000,AE165+Graph!G$1*1000,AC166))</f>
        <v>21749990.278247863</v>
      </c>
      <c r="AF166" s="3">
        <f t="shared" si="11"/>
        <v>21749990.278247863</v>
      </c>
      <c r="AG166" s="3">
        <f t="shared" si="29"/>
        <v>36734630.063967533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90</v>
      </c>
      <c r="C167" s="7"/>
      <c r="D167" s="2" t="e">
        <f t="shared" si="12"/>
        <v>#N/A</v>
      </c>
      <c r="E167" s="2" t="e">
        <f t="shared" si="22"/>
        <v>#N/A</v>
      </c>
      <c r="F167" s="2">
        <v>552894.76107515395</v>
      </c>
      <c r="G167" s="2">
        <f t="shared" si="41"/>
        <v>526582.14285714284</v>
      </c>
      <c r="H167" s="2">
        <f t="shared" si="39"/>
        <v>62978658.766948432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2876417.1428571432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593413.149079144</v>
      </c>
      <c r="Q167" s="2">
        <f t="shared" si="42"/>
        <v>550000</v>
      </c>
      <c r="R167" s="2">
        <f t="shared" si="40"/>
        <v>65674857.626630545</v>
      </c>
      <c r="S167" s="2">
        <f t="shared" si="17"/>
        <v>526582.14285714179</v>
      </c>
      <c r="T167" s="2">
        <f t="shared" si="18"/>
        <v>23417.857142857276</v>
      </c>
      <c r="U167" s="2">
        <f t="shared" si="19"/>
        <v>550000</v>
      </c>
      <c r="V167" s="2">
        <f t="shared" si="34"/>
        <v>22168382.399601772</v>
      </c>
      <c r="W167" s="2">
        <f t="shared" si="20"/>
        <v>418392.12135390937</v>
      </c>
      <c r="X167" s="2">
        <f t="shared" si="6"/>
        <v>131607.87864609063</v>
      </c>
      <c r="Y167" s="2">
        <f t="shared" si="37"/>
        <v>43506475.227028817</v>
      </c>
      <c r="Z167" s="2" t="str">
        <f t="shared" si="8"/>
        <v>HERE</v>
      </c>
      <c r="AA167" s="2">
        <f>IF(Z167="HERE",Y167,AA166+Graph!$G$1*1000)</f>
        <v>43506475.227028817</v>
      </c>
      <c r="AB167" s="2">
        <f t="shared" si="21"/>
        <v>131607.87864609063</v>
      </c>
      <c r="AC167" s="2">
        <f t="shared" si="38"/>
        <v>22168382.399601772</v>
      </c>
      <c r="AD167" s="3">
        <f t="shared" si="10"/>
        <v>43506475.227028817</v>
      </c>
      <c r="AE167" s="2">
        <f>IF(AE165&gt;=52800000,52800000,IF(AB146=Graph!G$1*1000,AE166+Graph!G$1*1000,AC167))</f>
        <v>22168382.399601772</v>
      </c>
      <c r="AF167" s="3">
        <f t="shared" si="11"/>
        <v>22168382.399601772</v>
      </c>
      <c r="AG167" s="3">
        <f t="shared" si="29"/>
        <v>36801981.463967532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91</v>
      </c>
      <c r="C168" s="7"/>
      <c r="D168" s="2" t="e">
        <f t="shared" si="12"/>
        <v>#N/A</v>
      </c>
      <c r="E168" s="2" t="e">
        <f t="shared" si="22"/>
        <v>#N/A</v>
      </c>
      <c r="F168" s="2">
        <v>554495.98297660053</v>
      </c>
      <c r="G168" s="2">
        <f t="shared" si="41"/>
        <v>526582.14285714284</v>
      </c>
      <c r="H168" s="2">
        <f t="shared" si="39"/>
        <v>63505240.909805574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2899835.0000000005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595328.04283225536</v>
      </c>
      <c r="Q168" s="2">
        <f t="shared" si="42"/>
        <v>550000</v>
      </c>
      <c r="R168" s="2">
        <f t="shared" si="40"/>
        <v>66224857.626630545</v>
      </c>
      <c r="S168" s="2">
        <f t="shared" si="17"/>
        <v>526582.14285714179</v>
      </c>
      <c r="T168" s="2">
        <f t="shared" si="18"/>
        <v>23417.857142857276</v>
      </c>
      <c r="U168" s="2">
        <f t="shared" si="19"/>
        <v>550000</v>
      </c>
      <c r="V168" s="2">
        <f t="shared" si="34"/>
        <v>22588375.742857113</v>
      </c>
      <c r="W168" s="2">
        <f t="shared" si="20"/>
        <v>419993.34325534105</v>
      </c>
      <c r="X168" s="2">
        <f t="shared" si="6"/>
        <v>130006.65674465895</v>
      </c>
      <c r="Y168" s="2">
        <f t="shared" si="37"/>
        <v>43636481.883773476</v>
      </c>
      <c r="Z168" s="2" t="str">
        <f t="shared" si="8"/>
        <v>HERE</v>
      </c>
      <c r="AA168" s="2">
        <f>IF(Z168="HERE",Y168,AA167+Graph!$G$1*1000)</f>
        <v>43636481.883773476</v>
      </c>
      <c r="AB168" s="2">
        <f t="shared" si="21"/>
        <v>130006.65674465895</v>
      </c>
      <c r="AC168" s="2">
        <f t="shared" si="38"/>
        <v>22588375.742857113</v>
      </c>
      <c r="AD168" s="3">
        <f t="shared" si="10"/>
        <v>43636481.883773476</v>
      </c>
      <c r="AE168" s="2">
        <f>IF(AE166&gt;=52800000,52800000,IF(AB147=Graph!G$1*1000,AE167+Graph!G$1*1000,AC168))</f>
        <v>22588375.742857113</v>
      </c>
      <c r="AF168" s="3">
        <f t="shared" si="11"/>
        <v>22588375.742857113</v>
      </c>
      <c r="AG168" s="3">
        <f t="shared" si="29"/>
        <v>36834068.913967535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92</v>
      </c>
      <c r="C169" s="7"/>
      <c r="D169" s="2" t="e">
        <f t="shared" si="12"/>
        <v>#N/A</v>
      </c>
      <c r="E169" s="2" t="e">
        <f t="shared" si="22"/>
        <v>#N/A</v>
      </c>
      <c r="F169" s="2">
        <v>556097.20487804711</v>
      </c>
      <c r="G169" s="2">
        <f t="shared" si="41"/>
        <v>526582.14285714284</v>
      </c>
      <c r="H169" s="2">
        <f t="shared" si="39"/>
        <v>64031823.052662715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2923252.8571428577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597242.93658536673</v>
      </c>
      <c r="Q169" s="2">
        <f t="shared" si="42"/>
        <v>550000</v>
      </c>
      <c r="R169" s="2">
        <f t="shared" si="40"/>
        <v>66774857.626630545</v>
      </c>
      <c r="S169" s="2">
        <f t="shared" si="17"/>
        <v>526582.14285714179</v>
      </c>
      <c r="T169" s="2">
        <f t="shared" si="18"/>
        <v>23417.857142857276</v>
      </c>
      <c r="U169" s="2">
        <f t="shared" si="19"/>
        <v>550000</v>
      </c>
      <c r="V169" s="2">
        <f t="shared" si="34"/>
        <v>23009970.308013901</v>
      </c>
      <c r="W169" s="2">
        <f t="shared" si="20"/>
        <v>421594.56515678763</v>
      </c>
      <c r="X169" s="2">
        <f t="shared" si="6"/>
        <v>128405.43484321237</v>
      </c>
      <c r="Y169" s="2">
        <f t="shared" si="37"/>
        <v>43764887.318616688</v>
      </c>
      <c r="Z169" s="2" t="str">
        <f t="shared" si="8"/>
        <v>HERE</v>
      </c>
      <c r="AA169" s="2">
        <f>IF(Z169="HERE",Y169,AA168+Graph!$G$1*1000)</f>
        <v>43764887.318616688</v>
      </c>
      <c r="AB169" s="2">
        <f t="shared" si="21"/>
        <v>128405.43484321237</v>
      </c>
      <c r="AC169" s="2">
        <f t="shared" si="38"/>
        <v>23009970.308013901</v>
      </c>
      <c r="AD169" s="3">
        <f t="shared" si="10"/>
        <v>43764887.318616688</v>
      </c>
      <c r="AE169" s="2">
        <f>IF(AE167&gt;=52800000,52800000,IF(AB148=Graph!G$1*1000,AE168+Graph!G$1*1000,AC169))</f>
        <v>23009970.308013901</v>
      </c>
      <c r="AF169" s="3">
        <f t="shared" si="11"/>
        <v>23009970.308013901</v>
      </c>
      <c r="AG169" s="3">
        <f t="shared" si="29"/>
        <v>36899511.213967532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93</v>
      </c>
      <c r="C170" s="7"/>
      <c r="D170" s="2" t="e">
        <f t="shared" si="12"/>
        <v>#N/A</v>
      </c>
      <c r="E170" s="2" t="e">
        <f t="shared" si="22"/>
        <v>#N/A</v>
      </c>
      <c r="F170" s="2">
        <v>557698.42677949369</v>
      </c>
      <c r="G170" s="2">
        <f t="shared" si="41"/>
        <v>526582.14285714284</v>
      </c>
      <c r="H170" s="2">
        <f t="shared" si="39"/>
        <v>64558405.195519857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2946670.714285715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599157.83033847809</v>
      </c>
      <c r="Q170" s="2">
        <f t="shared" si="42"/>
        <v>550000</v>
      </c>
      <c r="R170" s="2">
        <f t="shared" si="40"/>
        <v>67324857.626630545</v>
      </c>
      <c r="S170" s="2">
        <f t="shared" si="17"/>
        <v>526582.14285714179</v>
      </c>
      <c r="T170" s="2">
        <f t="shared" si="18"/>
        <v>23417.857142857276</v>
      </c>
      <c r="U170" s="2">
        <f t="shared" si="19"/>
        <v>550000</v>
      </c>
      <c r="V170" s="2">
        <f t="shared" si="34"/>
        <v>23433166.095072135</v>
      </c>
      <c r="W170" s="2">
        <f t="shared" si="20"/>
        <v>423195.78705823421</v>
      </c>
      <c r="X170" s="2">
        <f t="shared" si="6"/>
        <v>126804.21294176579</v>
      </c>
      <c r="Y170" s="2">
        <f t="shared" si="37"/>
        <v>43891691.531558454</v>
      </c>
      <c r="Z170" s="2" t="str">
        <f t="shared" si="8"/>
        <v>HERE</v>
      </c>
      <c r="AA170" s="2">
        <f>IF(Z170="HERE",Y170,AA169+Graph!$G$1*1000)</f>
        <v>43891691.531558454</v>
      </c>
      <c r="AB170" s="2">
        <f t="shared" si="21"/>
        <v>126804.21294176579</v>
      </c>
      <c r="AC170" s="2">
        <f t="shared" si="38"/>
        <v>23433166.095072135</v>
      </c>
      <c r="AD170" s="3">
        <f t="shared" si="10"/>
        <v>43891691.531558454</v>
      </c>
      <c r="AE170" s="2">
        <f>IF(AE168&gt;=52800000,52800000,IF(AB149=Graph!G$1*1000,AE169+Graph!G$1*1000,AC170))</f>
        <v>23433166.095072135</v>
      </c>
      <c r="AF170" s="3">
        <f t="shared" si="11"/>
        <v>23433166.095072135</v>
      </c>
      <c r="AG170" s="3">
        <f t="shared" si="29"/>
        <v>37192243.513967529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94</v>
      </c>
      <c r="C171" s="7"/>
      <c r="D171" s="2" t="e">
        <f t="shared" si="12"/>
        <v>#N/A</v>
      </c>
      <c r="E171" s="2" t="e">
        <f t="shared" si="22"/>
        <v>#N/A</v>
      </c>
      <c r="F171" s="2">
        <v>559299.64868092537</v>
      </c>
      <c r="G171" s="2">
        <f t="shared" si="41"/>
        <v>526582.14285714284</v>
      </c>
      <c r="H171" s="2">
        <f t="shared" si="39"/>
        <v>65084987.338376999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2970088.5714285723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601072.72409158945</v>
      </c>
      <c r="Q171" s="2">
        <f t="shared" si="42"/>
        <v>550000</v>
      </c>
      <c r="R171" s="2">
        <f t="shared" si="40"/>
        <v>67874857.626630545</v>
      </c>
      <c r="S171" s="2">
        <f t="shared" si="17"/>
        <v>526582.14285714179</v>
      </c>
      <c r="T171" s="2">
        <f t="shared" si="18"/>
        <v>23417.857142857276</v>
      </c>
      <c r="U171" s="2">
        <f t="shared" si="19"/>
        <v>550000</v>
      </c>
      <c r="V171" s="2">
        <f t="shared" si="34"/>
        <v>23857963.104031816</v>
      </c>
      <c r="W171" s="2">
        <f t="shared" si="20"/>
        <v>424797.0089596808</v>
      </c>
      <c r="X171" s="2">
        <f t="shared" si="6"/>
        <v>125202.9910403192</v>
      </c>
      <c r="Y171" s="2">
        <f t="shared" si="37"/>
        <v>44016894.522598773</v>
      </c>
      <c r="Z171" s="2" t="str">
        <f t="shared" si="8"/>
        <v>HERE</v>
      </c>
      <c r="AA171" s="2">
        <f>IF(Z171="HERE",Y171,AA170+Graph!$G$1*1000)</f>
        <v>44016894.522598773</v>
      </c>
      <c r="AB171" s="2">
        <f t="shared" si="21"/>
        <v>125202.9910403192</v>
      </c>
      <c r="AC171" s="2">
        <f t="shared" si="38"/>
        <v>23857963.104031816</v>
      </c>
      <c r="AD171" s="3">
        <f t="shared" si="10"/>
        <v>44016894.522598773</v>
      </c>
      <c r="AE171" s="2">
        <f>IF(AE169&gt;=52800000,52800000,IF(AB150=Graph!G$1*1000,AE170+Graph!G$1*1000,AC171))</f>
        <v>23857963.104031816</v>
      </c>
      <c r="AF171" s="3">
        <f t="shared" si="11"/>
        <v>23857963.104031816</v>
      </c>
      <c r="AG171" s="3">
        <f t="shared" si="29"/>
        <v>37452680.913967535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95</v>
      </c>
      <c r="C172" s="7"/>
      <c r="D172" s="2" t="e">
        <f t="shared" si="12"/>
        <v>#N/A</v>
      </c>
      <c r="E172" s="2" t="e">
        <f t="shared" si="22"/>
        <v>#N/A</v>
      </c>
      <c r="F172" s="2">
        <v>560900.87058237195</v>
      </c>
      <c r="G172" s="2">
        <f t="shared" si="41"/>
        <v>526582.14285714284</v>
      </c>
      <c r="H172" s="2">
        <f t="shared" si="39"/>
        <v>65611569.481234141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2993506.4285714296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602987.61784470081</v>
      </c>
      <c r="Q172" s="2">
        <f t="shared" si="42"/>
        <v>550000</v>
      </c>
      <c r="R172" s="2">
        <f t="shared" si="40"/>
        <v>68424857.626630545</v>
      </c>
      <c r="S172" s="2">
        <f t="shared" si="17"/>
        <v>526582.14285714179</v>
      </c>
      <c r="T172" s="2">
        <f t="shared" si="18"/>
        <v>23417.857142857276</v>
      </c>
      <c r="U172" s="2">
        <f t="shared" si="19"/>
        <v>550000</v>
      </c>
      <c r="V172" s="2">
        <f t="shared" si="34"/>
        <v>24284361.334892944</v>
      </c>
      <c r="W172" s="2">
        <f t="shared" si="20"/>
        <v>426398.23086112738</v>
      </c>
      <c r="X172" s="2">
        <f t="shared" si="6"/>
        <v>123601.76913887262</v>
      </c>
      <c r="Y172" s="2">
        <f t="shared" si="37"/>
        <v>44140496.291737646</v>
      </c>
      <c r="Z172" s="2" t="str">
        <f t="shared" si="8"/>
        <v>HERE</v>
      </c>
      <c r="AA172" s="2">
        <f>IF(Z172="HERE",Y172,AA171+Graph!$G$1*1000)</f>
        <v>44140496.291737646</v>
      </c>
      <c r="AB172" s="2">
        <f t="shared" si="21"/>
        <v>123601.76913887262</v>
      </c>
      <c r="AC172" s="2">
        <f t="shared" si="38"/>
        <v>24284361.334892944</v>
      </c>
      <c r="AD172" s="3">
        <f t="shared" si="10"/>
        <v>44140496.291737646</v>
      </c>
      <c r="AE172" s="2">
        <f>IF(AE170&gt;=52800000,52800000,IF(AB151=Graph!G$1*1000,AE171+Graph!G$1*1000,AC172))</f>
        <v>24284361.334892944</v>
      </c>
      <c r="AF172" s="3">
        <f t="shared" si="11"/>
        <v>24284361.334892944</v>
      </c>
      <c r="AG172" s="3">
        <f t="shared" si="29"/>
        <v>37637545.663967535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96</v>
      </c>
      <c r="C173" s="7"/>
      <c r="D173" s="2" t="e">
        <f t="shared" si="12"/>
        <v>#N/A</v>
      </c>
      <c r="E173" s="2" t="e">
        <f t="shared" si="22"/>
        <v>#N/A</v>
      </c>
      <c r="F173" s="2">
        <v>562502.09248381853</v>
      </c>
      <c r="G173" s="2">
        <f t="shared" si="41"/>
        <v>526582.14285714284</v>
      </c>
      <c r="H173" s="2">
        <f t="shared" si="39"/>
        <v>66138151.624091282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3016924.2857142868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604902.51159781218</v>
      </c>
      <c r="Q173" s="2">
        <f t="shared" si="42"/>
        <v>550000</v>
      </c>
      <c r="R173" s="2">
        <f t="shared" si="40"/>
        <v>68974857.626630545</v>
      </c>
      <c r="S173" s="2">
        <f t="shared" si="17"/>
        <v>526582.14285714179</v>
      </c>
      <c r="T173" s="2">
        <f t="shared" si="18"/>
        <v>23417.857142857276</v>
      </c>
      <c r="U173" s="2">
        <f t="shared" si="19"/>
        <v>550000</v>
      </c>
      <c r="V173" s="2">
        <f t="shared" si="34"/>
        <v>24712360.787655503</v>
      </c>
      <c r="W173" s="2">
        <f t="shared" si="20"/>
        <v>427999.45276255906</v>
      </c>
      <c r="X173" s="2">
        <f t="shared" si="6"/>
        <v>122000.54723744094</v>
      </c>
      <c r="Y173" s="2">
        <f t="shared" si="37"/>
        <v>44262496.838975087</v>
      </c>
      <c r="Z173" s="2" t="str">
        <f t="shared" si="8"/>
        <v>HERE</v>
      </c>
      <c r="AA173" s="2">
        <f>IF(Z173="HERE",Y173,AA172+Graph!$G$1*1000)</f>
        <v>44262496.838975087</v>
      </c>
      <c r="AB173" s="2">
        <f t="shared" si="21"/>
        <v>122000.54723744094</v>
      </c>
      <c r="AC173" s="2">
        <f t="shared" si="38"/>
        <v>24712360.787655503</v>
      </c>
      <c r="AD173" s="3">
        <f t="shared" si="10"/>
        <v>44262496.838975087</v>
      </c>
      <c r="AE173" s="2">
        <f>IF(AE171&gt;=52800000,52800000,IF(AB152=Graph!G$1*1000,AE172+Graph!G$1*1000,AC173))</f>
        <v>24712360.787655503</v>
      </c>
      <c r="AF173" s="3">
        <f t="shared" si="11"/>
        <v>24712360.787655503</v>
      </c>
      <c r="AG173" s="3">
        <f t="shared" si="29"/>
        <v>37722752.163967535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97</v>
      </c>
      <c r="C174" s="7"/>
      <c r="D174" s="2" t="e">
        <f t="shared" si="12"/>
        <v>#N/A</v>
      </c>
      <c r="E174" s="2" t="e">
        <f t="shared" si="22"/>
        <v>#N/A</v>
      </c>
      <c r="F174" s="2">
        <v>564103.31438526511</v>
      </c>
      <c r="G174" s="2">
        <f t="shared" si="41"/>
        <v>526582.14285714284</v>
      </c>
      <c r="H174" s="2">
        <f t="shared" si="39"/>
        <v>66664733.766948424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3040342.1428571441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606817.40535092354</v>
      </c>
      <c r="Q174" s="2">
        <f t="shared" si="42"/>
        <v>550000</v>
      </c>
      <c r="R174" s="2">
        <f t="shared" si="40"/>
        <v>69524857.626630545</v>
      </c>
      <c r="S174" s="2">
        <f t="shared" si="17"/>
        <v>526582.14285714179</v>
      </c>
      <c r="T174" s="2">
        <f t="shared" si="18"/>
        <v>23417.857142857276</v>
      </c>
      <c r="U174" s="2">
        <f t="shared" si="19"/>
        <v>550000</v>
      </c>
      <c r="V174" s="2">
        <f t="shared" si="34"/>
        <v>25141961.462319508</v>
      </c>
      <c r="W174" s="2">
        <f t="shared" si="20"/>
        <v>429600.67466400564</v>
      </c>
      <c r="X174" s="2">
        <f t="shared" si="6"/>
        <v>120399.32533599436</v>
      </c>
      <c r="Y174" s="2">
        <f t="shared" si="37"/>
        <v>44382896.164311081</v>
      </c>
      <c r="Z174" s="2" t="str">
        <f t="shared" si="8"/>
        <v>HERE</v>
      </c>
      <c r="AA174" s="2">
        <f>IF(Z174="HERE",Y174,AA173+Graph!$G$1*1000)</f>
        <v>44382896.164311081</v>
      </c>
      <c r="AB174" s="2">
        <f t="shared" si="21"/>
        <v>120399.32533599436</v>
      </c>
      <c r="AC174" s="2">
        <f t="shared" si="38"/>
        <v>25141961.462319508</v>
      </c>
      <c r="AD174" s="3">
        <f t="shared" si="10"/>
        <v>44382896.164311081</v>
      </c>
      <c r="AE174" s="2">
        <f>IF(AE172&gt;=52800000,52800000,IF(AB153=Graph!G$1*1000,AE173+Graph!G$1*1000,AC174))</f>
        <v>25141961.462319508</v>
      </c>
      <c r="AF174" s="3">
        <f t="shared" si="11"/>
        <v>25141961.462319508</v>
      </c>
      <c r="AG174" s="3">
        <f t="shared" si="29"/>
        <v>37833166.263967529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98</v>
      </c>
      <c r="C175" s="7"/>
      <c r="D175" s="2" t="e">
        <f t="shared" si="12"/>
        <v>#N/A</v>
      </c>
      <c r="E175" s="2" t="e">
        <f t="shared" si="22"/>
        <v>#N/A</v>
      </c>
      <c r="F175" s="2">
        <v>565704.53628671169</v>
      </c>
      <c r="G175" s="2">
        <f t="shared" si="41"/>
        <v>526582.14285714284</v>
      </c>
      <c r="H175" s="2">
        <f t="shared" si="39"/>
        <v>67191315.909805566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3063760.0000000014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608732.2991040349</v>
      </c>
      <c r="Q175" s="2">
        <f t="shared" si="42"/>
        <v>550000</v>
      </c>
      <c r="R175" s="2">
        <f t="shared" si="40"/>
        <v>70074857.626630545</v>
      </c>
      <c r="S175" s="2">
        <f t="shared" si="17"/>
        <v>526582.14285714179</v>
      </c>
      <c r="T175" s="2">
        <f t="shared" si="18"/>
        <v>23417.857142857276</v>
      </c>
      <c r="U175" s="2">
        <f t="shared" si="19"/>
        <v>550000</v>
      </c>
      <c r="V175" s="2">
        <f t="shared" si="34"/>
        <v>25573163.35888496</v>
      </c>
      <c r="W175" s="2">
        <f t="shared" si="20"/>
        <v>431201.89656545222</v>
      </c>
      <c r="X175" s="2">
        <f t="shared" si="6"/>
        <v>118798.10343454778</v>
      </c>
      <c r="Y175" s="2">
        <f t="shared" si="37"/>
        <v>44501694.267745629</v>
      </c>
      <c r="Z175" s="2" t="str">
        <f t="shared" si="8"/>
        <v>HERE</v>
      </c>
      <c r="AA175" s="2">
        <f>IF(Z175="HERE",Y175,AA174+Graph!$G$1*1000)</f>
        <v>44501694.267745629</v>
      </c>
      <c r="AB175" s="2">
        <f t="shared" si="21"/>
        <v>118798.10343454778</v>
      </c>
      <c r="AC175" s="2">
        <f t="shared" si="38"/>
        <v>25573163.35888496</v>
      </c>
      <c r="AD175" s="3">
        <f t="shared" si="10"/>
        <v>44501694.267745629</v>
      </c>
      <c r="AE175" s="2">
        <f>IF(AE173&gt;=52800000,52800000,IF(AB154=Graph!G$1*1000,AE174+Graph!G$1*1000,AC175))</f>
        <v>25573163.35888496</v>
      </c>
      <c r="AF175" s="3">
        <f t="shared" si="11"/>
        <v>25573163.35888496</v>
      </c>
      <c r="AG175" s="3">
        <f t="shared" si="29"/>
        <v>38012046.163967535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99</v>
      </c>
      <c r="C176" s="7"/>
      <c r="D176" s="2" t="e">
        <f t="shared" si="12"/>
        <v>#N/A</v>
      </c>
      <c r="E176" s="2" t="e">
        <f t="shared" si="22"/>
        <v>#N/A</v>
      </c>
      <c r="F176" s="2">
        <v>567305.75818814337</v>
      </c>
      <c r="G176" s="2">
        <f t="shared" si="41"/>
        <v>526582.14285714284</v>
      </c>
      <c r="H176" s="2">
        <f t="shared" si="39"/>
        <v>67717898.052662715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3087177.8571428587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610647.19285714626</v>
      </c>
      <c r="Q176" s="2">
        <f t="shared" si="42"/>
        <v>550000</v>
      </c>
      <c r="R176" s="2">
        <f t="shared" si="40"/>
        <v>70624857.626630545</v>
      </c>
      <c r="S176" s="2">
        <f t="shared" si="17"/>
        <v>526582.14285714924</v>
      </c>
      <c r="T176" s="2">
        <f t="shared" si="18"/>
        <v>23417.857142857276</v>
      </c>
      <c r="U176" s="2">
        <f t="shared" si="19"/>
        <v>550000</v>
      </c>
      <c r="V176" s="2">
        <f t="shared" si="34"/>
        <v>26005966.477351859</v>
      </c>
      <c r="W176" s="2">
        <f t="shared" si="20"/>
        <v>432803.1184668988</v>
      </c>
      <c r="X176" s="2">
        <f t="shared" si="6"/>
        <v>117196.8815331012</v>
      </c>
      <c r="Y176" s="2">
        <f t="shared" si="37"/>
        <v>44618891.14927873</v>
      </c>
      <c r="Z176" s="2" t="str">
        <f t="shared" si="8"/>
        <v>HERE</v>
      </c>
      <c r="AA176" s="2">
        <f>IF(Z176="HERE",Y176,AA175+Graph!$G$1*1000)</f>
        <v>44618891.14927873</v>
      </c>
      <c r="AB176" s="2">
        <f t="shared" si="21"/>
        <v>117196.8815331012</v>
      </c>
      <c r="AC176" s="2">
        <f t="shared" si="38"/>
        <v>26005966.477351859</v>
      </c>
      <c r="AD176" s="3">
        <f t="shared" si="10"/>
        <v>44618891.14927873</v>
      </c>
      <c r="AE176" s="2">
        <f>IF(AE174&gt;=52800000,52800000,IF(AB155=Graph!G$1*1000,AE175+Graph!G$1*1000,AC176))</f>
        <v>26005966.477351859</v>
      </c>
      <c r="AF176" s="3">
        <f t="shared" si="11"/>
        <v>26005966.477351859</v>
      </c>
      <c r="AG176" s="3">
        <f t="shared" si="29"/>
        <v>38222569.013967529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100</v>
      </c>
      <c r="C177" s="7"/>
      <c r="D177" s="2" t="e">
        <f t="shared" si="12"/>
        <v>#N/A</v>
      </c>
      <c r="E177" s="2" t="e">
        <f t="shared" si="22"/>
        <v>#N/A</v>
      </c>
      <c r="F177" s="2">
        <v>568906.98008958995</v>
      </c>
      <c r="G177" s="2">
        <f t="shared" si="41"/>
        <v>526582.14285714284</v>
      </c>
      <c r="H177" s="2">
        <f t="shared" si="39"/>
        <v>68244480.195519865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3110595.7142857159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612562.08661025763</v>
      </c>
      <c r="Q177" s="2">
        <f t="shared" si="42"/>
        <v>550000</v>
      </c>
      <c r="R177" s="2">
        <f t="shared" si="40"/>
        <v>71174857.626630545</v>
      </c>
      <c r="S177" s="2">
        <f t="shared" si="17"/>
        <v>526582.14285714924</v>
      </c>
      <c r="T177" s="2">
        <f t="shared" si="18"/>
        <v>23417.857142857276</v>
      </c>
      <c r="U177" s="2">
        <f t="shared" si="19"/>
        <v>550000</v>
      </c>
      <c r="V177" s="2">
        <f t="shared" si="34"/>
        <v>26440370.817720205</v>
      </c>
      <c r="W177" s="2">
        <f t="shared" si="20"/>
        <v>434404.34036834538</v>
      </c>
      <c r="X177" s="2">
        <f t="shared" si="6"/>
        <v>115595.65963165462</v>
      </c>
      <c r="Y177" s="2">
        <f t="shared" si="37"/>
        <v>44734486.808910385</v>
      </c>
      <c r="Z177" s="2" t="str">
        <f t="shared" si="8"/>
        <v>HERE</v>
      </c>
      <c r="AA177" s="2">
        <f>IF(Z177="HERE",Y177,AA176+Graph!$G$1*1000)</f>
        <v>44734486.808910385</v>
      </c>
      <c r="AB177" s="2">
        <f t="shared" si="21"/>
        <v>115595.65963165462</v>
      </c>
      <c r="AC177" s="2">
        <f t="shared" si="38"/>
        <v>26440370.817720205</v>
      </c>
      <c r="AD177" s="3">
        <f t="shared" si="10"/>
        <v>44734486.808910385</v>
      </c>
      <c r="AE177" s="2">
        <f>IF(AE175&gt;=52800000,52800000,IF(AB156=Graph!G$1*1000,AE176+Graph!G$1*1000,AC177))</f>
        <v>26440370.817720205</v>
      </c>
      <c r="AF177" s="3">
        <f t="shared" si="11"/>
        <v>26440370.817720205</v>
      </c>
      <c r="AG177" s="3">
        <f t="shared" si="29"/>
        <v>38597107.86396753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101</v>
      </c>
      <c r="C178" s="7"/>
      <c r="D178" s="2" t="e">
        <f t="shared" si="12"/>
        <v>#N/A</v>
      </c>
      <c r="E178" s="2" t="e">
        <f t="shared" si="22"/>
        <v>#N/A</v>
      </c>
      <c r="F178" s="2">
        <v>570508.20199103653</v>
      </c>
      <c r="G178" s="2">
        <f t="shared" si="41"/>
        <v>526582.14285714284</v>
      </c>
      <c r="H178" s="2">
        <f t="shared" si="39"/>
        <v>68771062.338377014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3134013.5714285732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614476.98036336899</v>
      </c>
      <c r="Q178" s="2">
        <f t="shared" si="42"/>
        <v>550000</v>
      </c>
      <c r="R178" s="2">
        <f t="shared" si="40"/>
        <v>71724857.626630545</v>
      </c>
      <c r="S178" s="2">
        <f t="shared" si="17"/>
        <v>526582.14285714924</v>
      </c>
      <c r="T178" s="2">
        <f t="shared" si="18"/>
        <v>23417.857142857276</v>
      </c>
      <c r="U178" s="2">
        <f t="shared" si="19"/>
        <v>550000</v>
      </c>
      <c r="V178" s="2">
        <f t="shared" si="34"/>
        <v>26876376.379989982</v>
      </c>
      <c r="W178" s="2">
        <f t="shared" si="20"/>
        <v>436005.56226977706</v>
      </c>
      <c r="X178" s="2">
        <f t="shared" si="6"/>
        <v>113994.43773022294</v>
      </c>
      <c r="Y178" s="2">
        <f t="shared" si="37"/>
        <v>44848481.246640608</v>
      </c>
      <c r="Z178" s="2" t="str">
        <f t="shared" si="8"/>
        <v>HERE</v>
      </c>
      <c r="AA178" s="2">
        <f>IF(Z178="HERE",Y178,AA177+Graph!$G$1*1000)</f>
        <v>44848481.246640608</v>
      </c>
      <c r="AB178" s="2">
        <f t="shared" si="21"/>
        <v>113994.43773022294</v>
      </c>
      <c r="AC178" s="2">
        <f t="shared" si="38"/>
        <v>26876376.379989982</v>
      </c>
      <c r="AD178" s="3">
        <f t="shared" si="10"/>
        <v>44848481.246640608</v>
      </c>
      <c r="AE178" s="2">
        <f>IF(AE176&gt;=52800000,52800000,IF(AB157=Graph!G$1*1000,AE177+Graph!G$1*1000,AC178))</f>
        <v>26876376.379989982</v>
      </c>
      <c r="AF178" s="3">
        <f t="shared" si="11"/>
        <v>26876376.379989982</v>
      </c>
      <c r="AG178" s="3">
        <f t="shared" si="29"/>
        <v>38928618.013967529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102</v>
      </c>
      <c r="C179" s="7"/>
      <c r="D179" s="2" t="e">
        <f t="shared" si="12"/>
        <v>#N/A</v>
      </c>
      <c r="E179" s="2" t="e">
        <f t="shared" si="22"/>
        <v>#N/A</v>
      </c>
      <c r="F179" s="2">
        <v>572109.42389248312</v>
      </c>
      <c r="G179" s="2">
        <f t="shared" si="41"/>
        <v>526582.14285714284</v>
      </c>
      <c r="H179" s="2">
        <f t="shared" si="39"/>
        <v>69297644.481234163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3157431.4285714305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616391.87411648035</v>
      </c>
      <c r="Q179" s="2">
        <f t="shared" si="42"/>
        <v>550000</v>
      </c>
      <c r="R179" s="2">
        <f t="shared" si="40"/>
        <v>72274857.626630545</v>
      </c>
      <c r="S179" s="2">
        <f t="shared" si="17"/>
        <v>526582.14285714924</v>
      </c>
      <c r="T179" s="2">
        <f t="shared" si="18"/>
        <v>23417.857142857276</v>
      </c>
      <c r="U179" s="2">
        <f t="shared" si="19"/>
        <v>550000</v>
      </c>
      <c r="V179" s="2">
        <f t="shared" si="34"/>
        <v>27313983.164161205</v>
      </c>
      <c r="W179" s="2">
        <f t="shared" si="20"/>
        <v>437606.78417122364</v>
      </c>
      <c r="X179" s="2">
        <f t="shared" si="6"/>
        <v>112393.21582877636</v>
      </c>
      <c r="Y179" s="2">
        <f t="shared" si="37"/>
        <v>44960874.462469384</v>
      </c>
      <c r="Z179" s="2" t="str">
        <f t="shared" si="8"/>
        <v>HERE</v>
      </c>
      <c r="AA179" s="2">
        <f>IF(Z179="HERE",Y179,AA178+Graph!$G$1*1000)</f>
        <v>44960874.462469384</v>
      </c>
      <c r="AB179" s="2">
        <f t="shared" si="21"/>
        <v>112393.21582877636</v>
      </c>
      <c r="AC179" s="2">
        <f t="shared" si="38"/>
        <v>27313983.164161205</v>
      </c>
      <c r="AD179" s="3">
        <f t="shared" si="10"/>
        <v>44960874.462469384</v>
      </c>
      <c r="AE179" s="2">
        <f>IF(AE177&gt;=52800000,52800000,IF(AB158=Graph!G$1*1000,AE178+Graph!G$1*1000,AC179))</f>
        <v>27313983.164161205</v>
      </c>
      <c r="AF179" s="3">
        <f t="shared" si="11"/>
        <v>27313983.164161205</v>
      </c>
      <c r="AG179" s="3">
        <f t="shared" si="29"/>
        <v>39145929.813967533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103</v>
      </c>
      <c r="C180" s="7"/>
      <c r="D180" s="2" t="e">
        <f t="shared" si="12"/>
        <v>#N/A</v>
      </c>
      <c r="E180" s="2" t="e">
        <f t="shared" si="22"/>
        <v>#N/A</v>
      </c>
      <c r="F180" s="2">
        <v>573710.6457939297</v>
      </c>
      <c r="G180" s="2">
        <f t="shared" si="41"/>
        <v>526582.14285714284</v>
      </c>
      <c r="H180" s="2">
        <f t="shared" si="39"/>
        <v>69824226.624091312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3180849.2857142878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618306.76786959171</v>
      </c>
      <c r="Q180" s="2">
        <f t="shared" si="42"/>
        <v>550000</v>
      </c>
      <c r="R180" s="2">
        <f t="shared" si="40"/>
        <v>72824857.626630545</v>
      </c>
      <c r="S180" s="2">
        <f t="shared" si="17"/>
        <v>526582.14285714924</v>
      </c>
      <c r="T180" s="2">
        <f t="shared" si="18"/>
        <v>23417.857142857276</v>
      </c>
      <c r="U180" s="2">
        <f t="shared" si="19"/>
        <v>550000</v>
      </c>
      <c r="V180" s="2">
        <f t="shared" si="34"/>
        <v>27753191.170233876</v>
      </c>
      <c r="W180" s="2">
        <f t="shared" si="20"/>
        <v>439208.00607267022</v>
      </c>
      <c r="X180" s="2">
        <f t="shared" si="6"/>
        <v>110791.99392732978</v>
      </c>
      <c r="Y180" s="2">
        <f t="shared" si="37"/>
        <v>45071666.456396714</v>
      </c>
      <c r="Z180" s="2" t="str">
        <f t="shared" si="8"/>
        <v>HERE</v>
      </c>
      <c r="AA180" s="2">
        <f>IF(Z180="HERE",Y180,AA179+Graph!$G$1*1000)</f>
        <v>45071666.456396714</v>
      </c>
      <c r="AB180" s="2">
        <f t="shared" si="21"/>
        <v>110791.99392732978</v>
      </c>
      <c r="AC180" s="2">
        <f t="shared" si="38"/>
        <v>27753191.170233876</v>
      </c>
      <c r="AD180" s="3">
        <f t="shared" si="10"/>
        <v>45071666.456396714</v>
      </c>
      <c r="AE180" s="2">
        <f>IF(AE178&gt;=52800000,52800000,IF(AB159=Graph!G$1*1000,AE179+Graph!G$1*1000,AC180))</f>
        <v>27753191.170233876</v>
      </c>
      <c r="AF180" s="3">
        <f t="shared" si="11"/>
        <v>27753191.170233876</v>
      </c>
      <c r="AG180" s="3">
        <f t="shared" si="29"/>
        <v>39259312.11396753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104</v>
      </c>
      <c r="C181" s="7"/>
      <c r="D181" s="2" t="e">
        <f t="shared" si="12"/>
        <v>#N/A</v>
      </c>
      <c r="E181" s="2" t="e">
        <f t="shared" si="22"/>
        <v>#N/A</v>
      </c>
      <c r="F181" s="2">
        <v>575311.86769536138</v>
      </c>
      <c r="G181" s="2">
        <f t="shared" si="41"/>
        <v>526582.14285714284</v>
      </c>
      <c r="H181" s="2">
        <f t="shared" si="39"/>
        <v>70350808.766948462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3204267.1428571451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620221.66162270308</v>
      </c>
      <c r="Q181" s="2">
        <f t="shared" si="42"/>
        <v>550000</v>
      </c>
      <c r="R181" s="2">
        <f t="shared" si="40"/>
        <v>73374857.626630545</v>
      </c>
      <c r="S181" s="2">
        <f t="shared" si="17"/>
        <v>526582.14285714924</v>
      </c>
      <c r="T181" s="2">
        <f t="shared" si="18"/>
        <v>23417.857142857276</v>
      </c>
      <c r="U181" s="2">
        <f t="shared" si="19"/>
        <v>550000</v>
      </c>
      <c r="V181" s="2">
        <f t="shared" si="34"/>
        <v>28194000.398207992</v>
      </c>
      <c r="W181" s="2">
        <f t="shared" si="20"/>
        <v>440809.2279741168</v>
      </c>
      <c r="X181" s="2">
        <f t="shared" si="6"/>
        <v>109190.7720258832</v>
      </c>
      <c r="Y181" s="2">
        <f t="shared" si="37"/>
        <v>45180857.228422597</v>
      </c>
      <c r="Z181" s="2" t="str">
        <f t="shared" si="8"/>
        <v>HERE</v>
      </c>
      <c r="AA181" s="2">
        <f>IF(Z181="HERE",Y181,AA180+Graph!$G$1*1000)</f>
        <v>45180857.228422597</v>
      </c>
      <c r="AB181" s="2">
        <f t="shared" si="21"/>
        <v>109190.7720258832</v>
      </c>
      <c r="AC181" s="2">
        <f t="shared" si="38"/>
        <v>28194000.398207992</v>
      </c>
      <c r="AD181" s="3">
        <f t="shared" si="10"/>
        <v>45180857.228422597</v>
      </c>
      <c r="AE181" s="2">
        <f>IF(AE179&gt;=52800000,52800000,IF(AB160=Graph!G$1*1000,AE180+Graph!G$1*1000,AC181))</f>
        <v>28194000.398207992</v>
      </c>
      <c r="AF181" s="3">
        <f t="shared" si="11"/>
        <v>28194000.398207992</v>
      </c>
      <c r="AG181" s="3">
        <f t="shared" si="29"/>
        <v>39341450.11396753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105</v>
      </c>
      <c r="C182" s="7"/>
      <c r="D182" s="2" t="e">
        <f t="shared" si="12"/>
        <v>#N/A</v>
      </c>
      <c r="E182" s="2" t="e">
        <f t="shared" si="22"/>
        <v>#N/A</v>
      </c>
      <c r="F182" s="2">
        <v>576913.08959680796</v>
      </c>
      <c r="G182" s="2">
        <f t="shared" si="41"/>
        <v>526582.14285714284</v>
      </c>
      <c r="H182" s="2">
        <f t="shared" si="39"/>
        <v>70877390.909805611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3227685.0000000023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622136.55537581444</v>
      </c>
      <c r="Q182" s="2">
        <f t="shared" si="42"/>
        <v>550000</v>
      </c>
      <c r="R182" s="2">
        <f t="shared" si="40"/>
        <v>73924857.626630545</v>
      </c>
      <c r="S182" s="2">
        <f t="shared" si="17"/>
        <v>526582.14285714924</v>
      </c>
      <c r="T182" s="2">
        <f t="shared" si="18"/>
        <v>23417.857142857276</v>
      </c>
      <c r="U182" s="2">
        <f t="shared" si="19"/>
        <v>550000</v>
      </c>
      <c r="V182" s="2">
        <f t="shared" si="34"/>
        <v>28636410.848083556</v>
      </c>
      <c r="W182" s="2">
        <f t="shared" si="20"/>
        <v>442410.44987556338</v>
      </c>
      <c r="X182" s="2">
        <f t="shared" si="6"/>
        <v>107589.55012443662</v>
      </c>
      <c r="Y182" s="2">
        <f t="shared" si="37"/>
        <v>45288446.778547034</v>
      </c>
      <c r="Z182" s="2" t="str">
        <f t="shared" si="8"/>
        <v>HERE</v>
      </c>
      <c r="AA182" s="2">
        <f>IF(Z182="HERE",Y182,AA181+Graph!$G$1*1000)</f>
        <v>45288446.778547034</v>
      </c>
      <c r="AB182" s="2">
        <f t="shared" si="21"/>
        <v>107589.55012443662</v>
      </c>
      <c r="AC182" s="2">
        <f t="shared" si="38"/>
        <v>28636410.848083556</v>
      </c>
      <c r="AD182" s="3">
        <f t="shared" si="10"/>
        <v>45288446.778547034</v>
      </c>
      <c r="AE182" s="2">
        <f>IF(AE180&gt;=52800000,52800000,IF(AB161=Graph!G$1*1000,AE181+Graph!G$1*1000,AC182))</f>
        <v>28636410.848083556</v>
      </c>
      <c r="AF182" s="3">
        <f t="shared" si="11"/>
        <v>28636410.848083556</v>
      </c>
      <c r="AG182" s="3">
        <f t="shared" si="29"/>
        <v>39407631.063967533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106</v>
      </c>
      <c r="C183" s="7"/>
      <c r="D183" s="2" t="e">
        <f t="shared" si="12"/>
        <v>#N/A</v>
      </c>
      <c r="E183" s="2" t="e">
        <f t="shared" si="22"/>
        <v>#N/A</v>
      </c>
      <c r="F183" s="2">
        <v>578514.31149825454</v>
      </c>
      <c r="G183" s="2">
        <f t="shared" si="41"/>
        <v>526582.14285714284</v>
      </c>
      <c r="H183" s="2">
        <f t="shared" si="39"/>
        <v>71403973.05266276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3251102.8571428596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624051.4491289258</v>
      </c>
      <c r="Q183" s="2">
        <f t="shared" si="42"/>
        <v>550000</v>
      </c>
      <c r="R183" s="2">
        <f t="shared" si="40"/>
        <v>74474857.626630545</v>
      </c>
      <c r="S183" s="2">
        <f t="shared" si="17"/>
        <v>526582.14285714924</v>
      </c>
      <c r="T183" s="2">
        <f t="shared" si="18"/>
        <v>23417.857142857276</v>
      </c>
      <c r="U183" s="2">
        <f t="shared" si="19"/>
        <v>550000</v>
      </c>
      <c r="V183" s="2">
        <f t="shared" si="34"/>
        <v>29080422.519860551</v>
      </c>
      <c r="W183" s="2">
        <f t="shared" si="20"/>
        <v>444011.67177699506</v>
      </c>
      <c r="X183" s="2">
        <f t="shared" si="6"/>
        <v>105988.32822300494</v>
      </c>
      <c r="Y183" s="2">
        <f t="shared" si="37"/>
        <v>45394435.106770039</v>
      </c>
      <c r="Z183" s="2" t="str">
        <f t="shared" si="8"/>
        <v>HERE</v>
      </c>
      <c r="AA183" s="2">
        <f>IF(Z183="HERE",Y183,AA182+Graph!$G$1*1000)</f>
        <v>45394435.106770039</v>
      </c>
      <c r="AB183" s="2">
        <f t="shared" si="21"/>
        <v>105988.32822300494</v>
      </c>
      <c r="AC183" s="2">
        <f t="shared" si="38"/>
        <v>29080422.519860551</v>
      </c>
      <c r="AD183" s="3">
        <f t="shared" si="10"/>
        <v>45394435.106770039</v>
      </c>
      <c r="AE183" s="2">
        <f>IF(AE181&gt;=52800000,52800000,IF(AB162=Graph!G$1*1000,AE182+Graph!G$1*1000,AC183))</f>
        <v>29080422.519860551</v>
      </c>
      <c r="AF183" s="3">
        <f t="shared" si="11"/>
        <v>29080422.519860551</v>
      </c>
      <c r="AG183" s="3">
        <f t="shared" si="29"/>
        <v>39553802.953897841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107</v>
      </c>
      <c r="C184" s="7"/>
      <c r="D184" s="2" t="e">
        <f t="shared" si="12"/>
        <v>#N/A</v>
      </c>
      <c r="E184" s="2" t="e">
        <f t="shared" si="22"/>
        <v>#N/A</v>
      </c>
      <c r="F184" s="2">
        <v>580115.53339970112</v>
      </c>
      <c r="G184" s="2">
        <f t="shared" si="41"/>
        <v>526582.14285714284</v>
      </c>
      <c r="H184" s="2">
        <f t="shared" si="39"/>
        <v>71930555.195519909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3274520.7142857169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625966.34288203716</v>
      </c>
      <c r="Q184" s="2">
        <f t="shared" si="42"/>
        <v>550000</v>
      </c>
      <c r="R184" s="2">
        <f t="shared" si="40"/>
        <v>75024857.626630545</v>
      </c>
      <c r="S184" s="2">
        <f t="shared" si="17"/>
        <v>526582.14285714924</v>
      </c>
      <c r="T184" s="2">
        <f t="shared" si="18"/>
        <v>23417.857142857276</v>
      </c>
      <c r="U184" s="2">
        <f t="shared" si="19"/>
        <v>550000</v>
      </c>
      <c r="V184" s="2">
        <f t="shared" si="34"/>
        <v>29526035.413538992</v>
      </c>
      <c r="W184" s="2">
        <f t="shared" si="20"/>
        <v>445612.89367844164</v>
      </c>
      <c r="X184" s="2">
        <f t="shared" si="6"/>
        <v>104387.10632155836</v>
      </c>
      <c r="Y184" s="2">
        <f t="shared" si="37"/>
        <v>45498822.213091597</v>
      </c>
      <c r="Z184" s="2" t="str">
        <f t="shared" si="8"/>
        <v>HERE</v>
      </c>
      <c r="AA184" s="2">
        <f>IF(Z184="HERE",Y184,AA183+Graph!$G$1*1000)</f>
        <v>45498822.213091597</v>
      </c>
      <c r="AB184" s="2">
        <f t="shared" si="21"/>
        <v>104387.10632155836</v>
      </c>
      <c r="AC184" s="2">
        <f t="shared" si="38"/>
        <v>29526035.413538992</v>
      </c>
      <c r="AD184" s="3">
        <f t="shared" si="10"/>
        <v>45498822.213091597</v>
      </c>
      <c r="AE184" s="2">
        <f>IF(AE182&gt;=52800000,52800000,IF(AB163=Graph!G$1*1000,AE183+Graph!G$1*1000,AC184))</f>
        <v>29526035.413538992</v>
      </c>
      <c r="AF184" s="3">
        <f t="shared" si="11"/>
        <v>29526035.413538992</v>
      </c>
      <c r="AG184" s="3">
        <f t="shared" si="29"/>
        <v>39698613.805211939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108</v>
      </c>
      <c r="C185" s="7"/>
      <c r="D185" s="2" t="e">
        <f t="shared" si="12"/>
        <v>#N/A</v>
      </c>
      <c r="E185" s="2" t="e">
        <f t="shared" si="22"/>
        <v>#N/A</v>
      </c>
      <c r="F185" s="2">
        <v>581716.7553011477</v>
      </c>
      <c r="G185" s="2">
        <f t="shared" si="41"/>
        <v>526582.14285714284</v>
      </c>
      <c r="H185" s="2">
        <f t="shared" si="39"/>
        <v>72457137.338377059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3297938.5714285742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627881.23663514853</v>
      </c>
      <c r="Q185" s="2">
        <f t="shared" si="42"/>
        <v>550000</v>
      </c>
      <c r="R185" s="2">
        <f t="shared" si="40"/>
        <v>75574857.626630545</v>
      </c>
      <c r="S185" s="2">
        <f t="shared" si="17"/>
        <v>526582.14285714924</v>
      </c>
      <c r="T185" s="2">
        <f t="shared" si="18"/>
        <v>23417.857142857276</v>
      </c>
      <c r="U185" s="2">
        <f t="shared" si="19"/>
        <v>550000</v>
      </c>
      <c r="V185" s="2">
        <f t="shared" si="34"/>
        <v>29973249.529118881</v>
      </c>
      <c r="W185" s="2">
        <f t="shared" si="20"/>
        <v>447214.11557988822</v>
      </c>
      <c r="X185" s="2">
        <f t="shared" si="6"/>
        <v>102785.88442011178</v>
      </c>
      <c r="Y185" s="2">
        <f t="shared" si="37"/>
        <v>45601608.097511709</v>
      </c>
      <c r="Z185" s="2" t="str">
        <f t="shared" si="8"/>
        <v>HERE</v>
      </c>
      <c r="AA185" s="2">
        <f>IF(Z185="HERE",Y185,AA184+Graph!$G$1*1000)</f>
        <v>45601608.097511709</v>
      </c>
      <c r="AB185" s="2">
        <f t="shared" si="21"/>
        <v>102785.88442011178</v>
      </c>
      <c r="AC185" s="2">
        <f t="shared" si="38"/>
        <v>29973249.529118881</v>
      </c>
      <c r="AD185" s="3">
        <f t="shared" si="10"/>
        <v>45601608.097511709</v>
      </c>
      <c r="AE185" s="2">
        <f>IF(AE183&gt;=52800000,52800000,IF(AB164=Graph!G$1*1000,AE184+Graph!G$1*1000,AC185))</f>
        <v>29973249.529118881</v>
      </c>
      <c r="AF185" s="3">
        <f t="shared" si="11"/>
        <v>29973249.529118881</v>
      </c>
      <c r="AG185" s="3">
        <f t="shared" si="29"/>
        <v>39842063.617909804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109</v>
      </c>
      <c r="C186" s="7"/>
      <c r="D186" s="2" t="e">
        <f t="shared" si="12"/>
        <v>#N/A</v>
      </c>
      <c r="E186" s="2" t="e">
        <f t="shared" si="22"/>
        <v>#N/A</v>
      </c>
      <c r="F186" s="2">
        <v>583317.97720257938</v>
      </c>
      <c r="G186" s="2">
        <f t="shared" si="41"/>
        <v>526582.14285714284</v>
      </c>
      <c r="H186" s="2">
        <f t="shared" si="39"/>
        <v>72983719.481234208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3321356.4285714314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629796.13038825989</v>
      </c>
      <c r="Q186" s="2">
        <f t="shared" si="42"/>
        <v>550000</v>
      </c>
      <c r="R186" s="2">
        <f t="shared" si="40"/>
        <v>76124857.626630545</v>
      </c>
      <c r="S186" s="2">
        <f t="shared" si="17"/>
        <v>526582.14285714924</v>
      </c>
      <c r="T186" s="2">
        <f t="shared" si="18"/>
        <v>23417.857142857276</v>
      </c>
      <c r="U186" s="2">
        <f t="shared" si="19"/>
        <v>550000</v>
      </c>
      <c r="V186" s="2">
        <f t="shared" si="34"/>
        <v>30422064.866600215</v>
      </c>
      <c r="W186" s="2">
        <f t="shared" si="20"/>
        <v>448815.33748133481</v>
      </c>
      <c r="X186" s="2">
        <f t="shared" si="6"/>
        <v>101184.66251866519</v>
      </c>
      <c r="Y186" s="2">
        <f t="shared" si="37"/>
        <v>45702792.760030374</v>
      </c>
      <c r="Z186" s="2" t="str">
        <f t="shared" si="8"/>
        <v>HERE</v>
      </c>
      <c r="AA186" s="2">
        <f>IF(Z186="HERE",Y186,AA185+Graph!$G$1*1000)</f>
        <v>45702792.760030374</v>
      </c>
      <c r="AB186" s="2">
        <f t="shared" si="21"/>
        <v>101184.66251866519</v>
      </c>
      <c r="AC186" s="2">
        <f t="shared" si="38"/>
        <v>30422064.866600215</v>
      </c>
      <c r="AD186" s="3">
        <f t="shared" si="10"/>
        <v>45702792.760030374</v>
      </c>
      <c r="AE186" s="2">
        <f>IF(AE184&gt;=52800000,52800000,IF(AB165=Graph!G$1*1000,AE185+Graph!G$1*1000,AC186))</f>
        <v>30422064.866600215</v>
      </c>
      <c r="AF186" s="3">
        <f t="shared" si="11"/>
        <v>30422064.866600215</v>
      </c>
      <c r="AG186" s="3">
        <f t="shared" si="29"/>
        <v>39984152.391991436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110</v>
      </c>
      <c r="C187" s="7"/>
      <c r="D187" s="2" t="e">
        <f t="shared" si="12"/>
        <v>#N/A</v>
      </c>
      <c r="E187" s="2" t="e">
        <f t="shared" si="22"/>
        <v>#N/A</v>
      </c>
      <c r="F187" s="2">
        <v>584919.19910402596</v>
      </c>
      <c r="G187" s="2">
        <f t="shared" si="41"/>
        <v>526582.14285714284</v>
      </c>
      <c r="H187" s="2">
        <f t="shared" si="39"/>
        <v>73510301.624091357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3344774.2857142887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631711.02414137125</v>
      </c>
      <c r="Q187" s="2">
        <f t="shared" si="42"/>
        <v>550000</v>
      </c>
      <c r="R187" s="2">
        <f t="shared" si="40"/>
        <v>76674857.626630545</v>
      </c>
      <c r="S187" s="2">
        <f t="shared" si="17"/>
        <v>526582.14285714924</v>
      </c>
      <c r="T187" s="2">
        <f t="shared" si="18"/>
        <v>23417.857142857276</v>
      </c>
      <c r="U187" s="2">
        <f t="shared" si="19"/>
        <v>550000</v>
      </c>
      <c r="V187" s="2">
        <f t="shared" si="34"/>
        <v>30872481.425982997</v>
      </c>
      <c r="W187" s="2">
        <f t="shared" si="20"/>
        <v>450416.55938278139</v>
      </c>
      <c r="X187" s="2">
        <f t="shared" si="6"/>
        <v>99583.440617218614</v>
      </c>
      <c r="Y187" s="2">
        <f t="shared" si="37"/>
        <v>45802376.200647593</v>
      </c>
      <c r="Z187" s="2" t="str">
        <f t="shared" si="8"/>
        <v>HERE</v>
      </c>
      <c r="AA187" s="2">
        <f>IF(Z187="HERE",Y187,AA186+Graph!$G$1*1000)</f>
        <v>45802376.200647593</v>
      </c>
      <c r="AB187" s="2">
        <f t="shared" si="21"/>
        <v>99583.440617218614</v>
      </c>
      <c r="AC187" s="2">
        <f t="shared" si="38"/>
        <v>30872481.425982997</v>
      </c>
      <c r="AD187" s="3">
        <f t="shared" si="10"/>
        <v>45802376.200647593</v>
      </c>
      <c r="AE187" s="2">
        <f>IF(AE185&gt;=52800000,52800000,IF(AB166=Graph!G$1*1000,AE186+Graph!G$1*1000,AC187))</f>
        <v>30872481.425982997</v>
      </c>
      <c r="AF187" s="3">
        <f t="shared" si="11"/>
        <v>30872481.425982997</v>
      </c>
      <c r="AG187" s="3">
        <f t="shared" si="29"/>
        <v>40124880.127456851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111</v>
      </c>
      <c r="C188" s="7"/>
      <c r="D188" s="2" t="e">
        <f t="shared" si="12"/>
        <v>#N/A</v>
      </c>
      <c r="E188" s="2" t="e">
        <f t="shared" si="22"/>
        <v>#N/A</v>
      </c>
      <c r="F188" s="2">
        <v>586520.42100547254</v>
      </c>
      <c r="G188" s="2">
        <f t="shared" si="41"/>
        <v>526582.14285714284</v>
      </c>
      <c r="H188" s="2">
        <f t="shared" si="39"/>
        <v>74036883.766948506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3368192.142857146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633625.91789448261</v>
      </c>
      <c r="Q188" s="2">
        <f t="shared" si="42"/>
        <v>550000</v>
      </c>
      <c r="R188" s="2">
        <f t="shared" si="40"/>
        <v>77224857.626630545</v>
      </c>
      <c r="S188" s="2">
        <f t="shared" si="17"/>
        <v>526582.14285714924</v>
      </c>
      <c r="T188" s="2">
        <f t="shared" si="18"/>
        <v>23417.857142857276</v>
      </c>
      <c r="U188" s="2">
        <f t="shared" si="19"/>
        <v>550000</v>
      </c>
      <c r="V188" s="2">
        <f t="shared" si="34"/>
        <v>31324499.20726721</v>
      </c>
      <c r="W188" s="2">
        <f t="shared" si="20"/>
        <v>452017.78128421307</v>
      </c>
      <c r="X188" s="2">
        <f t="shared" si="6"/>
        <v>97982.218715786934</v>
      </c>
      <c r="Y188" s="2">
        <f t="shared" si="37"/>
        <v>45900358.419363379</v>
      </c>
      <c r="Z188" s="2" t="str">
        <f t="shared" si="8"/>
        <v>HERE</v>
      </c>
      <c r="AA188" s="2">
        <f>IF(Z188="HERE",Y188,AA187+Graph!$G$1*1000)</f>
        <v>45900358.419363379</v>
      </c>
      <c r="AB188" s="2">
        <f t="shared" si="21"/>
        <v>97982.218715786934</v>
      </c>
      <c r="AC188" s="2">
        <f t="shared" si="38"/>
        <v>31324499.20726721</v>
      </c>
      <c r="AD188" s="3">
        <f t="shared" si="10"/>
        <v>45900358.419363379</v>
      </c>
      <c r="AE188" s="2">
        <f>IF(AE186&gt;=52800000,52800000,IF(AB167=Graph!G$1*1000,AE187+Graph!G$1*1000,AC188))</f>
        <v>31324499.20726721</v>
      </c>
      <c r="AF188" s="3">
        <f t="shared" si="11"/>
        <v>31324499.20726721</v>
      </c>
      <c r="AG188" s="3">
        <f t="shared" si="29"/>
        <v>40264246.824306026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112</v>
      </c>
      <c r="C189" s="7"/>
      <c r="D189" s="2" t="e">
        <f t="shared" si="12"/>
        <v>#N/A</v>
      </c>
      <c r="E189" s="2" t="e">
        <f t="shared" si="22"/>
        <v>#N/A</v>
      </c>
      <c r="F189" s="2">
        <v>588121.64290691912</v>
      </c>
      <c r="G189" s="2">
        <f t="shared" si="41"/>
        <v>526582.14285714284</v>
      </c>
      <c r="H189" s="2">
        <f t="shared" si="39"/>
        <v>74563465.909805655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3391610.0000000033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635540.81164759398</v>
      </c>
      <c r="Q189" s="2">
        <f t="shared" si="42"/>
        <v>550000</v>
      </c>
      <c r="R189" s="2">
        <f t="shared" si="40"/>
        <v>77774857.626630545</v>
      </c>
      <c r="S189" s="2">
        <f t="shared" si="17"/>
        <v>526582.14285714924</v>
      </c>
      <c r="T189" s="2">
        <f t="shared" si="18"/>
        <v>23417.857142857276</v>
      </c>
      <c r="U189" s="2">
        <f t="shared" si="19"/>
        <v>550000</v>
      </c>
      <c r="V189" s="2">
        <f t="shared" si="34"/>
        <v>31778118.21045287</v>
      </c>
      <c r="W189" s="2">
        <f t="shared" si="20"/>
        <v>453619.00318565965</v>
      </c>
      <c r="X189" s="2">
        <f t="shared" si="6"/>
        <v>96380.996814340353</v>
      </c>
      <c r="Y189" s="2">
        <f t="shared" si="37"/>
        <v>45996739.41617772</v>
      </c>
      <c r="Z189" s="2" t="str">
        <f t="shared" si="8"/>
        <v>HERE</v>
      </c>
      <c r="AA189" s="2">
        <f>IF(Z189="HERE",Y189,AA188+Graph!$G$1*1000)</f>
        <v>45996739.41617772</v>
      </c>
      <c r="AB189" s="2">
        <f t="shared" si="21"/>
        <v>96380.996814340353</v>
      </c>
      <c r="AC189" s="2">
        <f t="shared" si="38"/>
        <v>31778118.21045287</v>
      </c>
      <c r="AD189" s="3">
        <f t="shared" si="10"/>
        <v>45996739.41617772</v>
      </c>
      <c r="AE189" s="2">
        <f>IF(AE187&gt;=52800000,52800000,IF(AB168=Graph!G$1*1000,AE188+Graph!G$1*1000,AC189))</f>
        <v>31778118.21045287</v>
      </c>
      <c r="AF189" s="3">
        <f t="shared" si="11"/>
        <v>31778118.21045287</v>
      </c>
      <c r="AG189" s="3">
        <f t="shared" si="29"/>
        <v>40402252.482538991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113</v>
      </c>
      <c r="C190" s="7"/>
      <c r="D190" s="2" t="e">
        <f t="shared" si="12"/>
        <v>#N/A</v>
      </c>
      <c r="E190" s="2" t="e">
        <f t="shared" si="22"/>
        <v>#N/A</v>
      </c>
      <c r="F190" s="2">
        <v>589722.8648083657</v>
      </c>
      <c r="G190" s="2">
        <f t="shared" si="41"/>
        <v>526582.14285714284</v>
      </c>
      <c r="H190" s="2">
        <f t="shared" si="39"/>
        <v>75090048.052662805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3415027.8571428605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637455.70540070534</v>
      </c>
      <c r="Q190" s="2">
        <f t="shared" si="42"/>
        <v>550000</v>
      </c>
      <c r="R190" s="2">
        <f t="shared" si="40"/>
        <v>78324857.626630545</v>
      </c>
      <c r="S190" s="2">
        <f t="shared" si="17"/>
        <v>526582.14285714924</v>
      </c>
      <c r="T190" s="2">
        <f t="shared" si="18"/>
        <v>23417.857142857276</v>
      </c>
      <c r="U190" s="2">
        <f t="shared" si="19"/>
        <v>550000</v>
      </c>
      <c r="V190" s="2">
        <f t="shared" si="34"/>
        <v>32233338.435539976</v>
      </c>
      <c r="W190" s="2">
        <f t="shared" si="20"/>
        <v>455220.22508710623</v>
      </c>
      <c r="X190" s="2">
        <f t="shared" si="6"/>
        <v>94779.774912893772</v>
      </c>
      <c r="Y190" s="2">
        <f t="shared" si="37"/>
        <v>46091519.191090614</v>
      </c>
      <c r="Z190" s="2" t="str">
        <f t="shared" si="8"/>
        <v>HERE</v>
      </c>
      <c r="AA190" s="2">
        <f>IF(Z190="HERE",Y190,AA189+Graph!$G$1*1000)</f>
        <v>46091519.191090614</v>
      </c>
      <c r="AB190" s="2">
        <f t="shared" si="21"/>
        <v>94779.774912893772</v>
      </c>
      <c r="AC190" s="2">
        <f t="shared" si="38"/>
        <v>32233338.435539976</v>
      </c>
      <c r="AD190" s="3">
        <f t="shared" si="10"/>
        <v>46091519.191090614</v>
      </c>
      <c r="AE190" s="2">
        <f>IF(AE188&gt;=52800000,52800000,IF(AB169=Graph!G$1*1000,AE189+Graph!G$1*1000,AC190))</f>
        <v>32233338.435539976</v>
      </c>
      <c r="AF190" s="3">
        <f t="shared" si="11"/>
        <v>32233338.435539976</v>
      </c>
      <c r="AG190" s="3">
        <f t="shared" si="29"/>
        <v>40538897.102155715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114</v>
      </c>
      <c r="C191" s="7"/>
      <c r="D191" s="2" t="e">
        <f t="shared" si="12"/>
        <v>#N/A</v>
      </c>
      <c r="E191" s="2" t="e">
        <f t="shared" si="22"/>
        <v>#N/A</v>
      </c>
      <c r="F191" s="2">
        <v>591324.08670979738</v>
      </c>
      <c r="G191" s="2">
        <f t="shared" si="41"/>
        <v>526582.14285714284</v>
      </c>
      <c r="H191" s="2">
        <f t="shared" si="39"/>
        <v>75616630.195519954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3438445.7142857178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639370.5991538167</v>
      </c>
      <c r="Q191" s="2">
        <f t="shared" si="42"/>
        <v>550000</v>
      </c>
      <c r="R191" s="2">
        <f t="shared" si="40"/>
        <v>78874857.626630545</v>
      </c>
      <c r="S191" s="2">
        <f t="shared" si="17"/>
        <v>526582.14285714924</v>
      </c>
      <c r="T191" s="2">
        <f t="shared" si="18"/>
        <v>23417.857142857276</v>
      </c>
      <c r="U191" s="2">
        <f t="shared" si="19"/>
        <v>550000</v>
      </c>
      <c r="V191" s="2">
        <f t="shared" si="34"/>
        <v>32690159.882528529</v>
      </c>
      <c r="W191" s="2">
        <f t="shared" si="20"/>
        <v>456821.44698855281</v>
      </c>
      <c r="X191" s="2">
        <f t="shared" si="6"/>
        <v>93178.553011447191</v>
      </c>
      <c r="Y191" s="2">
        <f t="shared" si="37"/>
        <v>46184697.744102061</v>
      </c>
      <c r="Z191" s="2" t="str">
        <f t="shared" si="8"/>
        <v>HERE</v>
      </c>
      <c r="AA191" s="2">
        <f>IF(Z191="HERE",Y191,AA190+Graph!$G$1*1000)</f>
        <v>46184697.744102061</v>
      </c>
      <c r="AB191" s="2">
        <f t="shared" si="21"/>
        <v>93178.553011447191</v>
      </c>
      <c r="AC191" s="2">
        <f t="shared" si="38"/>
        <v>32690159.882528529</v>
      </c>
      <c r="AD191" s="3">
        <f t="shared" si="10"/>
        <v>46184697.744102061</v>
      </c>
      <c r="AE191" s="2">
        <f>IF(AE189&gt;=52800000,52800000,IF(AB170=Graph!G$1*1000,AE190+Graph!G$1*1000,AC191))</f>
        <v>32690159.882528529</v>
      </c>
      <c r="AF191" s="3">
        <f t="shared" si="11"/>
        <v>32690159.882528529</v>
      </c>
      <c r="AG191" s="3">
        <f t="shared" si="29"/>
        <v>40674180.683156222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115</v>
      </c>
      <c r="C192" s="7"/>
      <c r="D192" s="2" t="e">
        <f t="shared" si="12"/>
        <v>#N/A</v>
      </c>
      <c r="E192" s="2" t="e">
        <f t="shared" si="22"/>
        <v>#N/A</v>
      </c>
      <c r="F192" s="2">
        <v>592925.30861124396</v>
      </c>
      <c r="G192" s="2">
        <f t="shared" si="41"/>
        <v>526582.14285714284</v>
      </c>
      <c r="H192" s="2">
        <f t="shared" si="39"/>
        <v>76143212.338377103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3461863.5714285751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641285.49290692806</v>
      </c>
      <c r="Q192" s="2">
        <f t="shared" si="42"/>
        <v>550000</v>
      </c>
      <c r="R192" s="2">
        <f t="shared" si="40"/>
        <v>79424857.626630545</v>
      </c>
      <c r="S192" s="2">
        <f t="shared" si="17"/>
        <v>526582.14285714924</v>
      </c>
      <c r="T192" s="2">
        <f t="shared" si="18"/>
        <v>23417.857142857276</v>
      </c>
      <c r="U192" s="2">
        <f t="shared" si="19"/>
        <v>550000</v>
      </c>
      <c r="V192" s="2">
        <f t="shared" si="34"/>
        <v>33148582.551418513</v>
      </c>
      <c r="W192" s="2">
        <f t="shared" si="20"/>
        <v>458422.66888998449</v>
      </c>
      <c r="X192" s="2">
        <f t="shared" si="6"/>
        <v>91577.331110015512</v>
      </c>
      <c r="Y192" s="2">
        <f t="shared" si="37"/>
        <v>46276275.075212076</v>
      </c>
      <c r="Z192" s="2" t="str">
        <f t="shared" si="8"/>
        <v>HERE</v>
      </c>
      <c r="AA192" s="2">
        <f>IF(Z192="HERE",Y192,AA191+Graph!$G$1*1000)</f>
        <v>46276275.075212076</v>
      </c>
      <c r="AB192" s="2">
        <f t="shared" si="21"/>
        <v>91577.331110015512</v>
      </c>
      <c r="AC192" s="2">
        <f t="shared" si="38"/>
        <v>33148582.551418513</v>
      </c>
      <c r="AD192" s="3">
        <f t="shared" si="10"/>
        <v>46276275.075212076</v>
      </c>
      <c r="AE192" s="2">
        <f>IF(AE190&gt;=52800000,52800000,IF(AB171=Graph!G$1*1000,AE191+Graph!G$1*1000,AC192))</f>
        <v>33148582.551418513</v>
      </c>
      <c r="AF192" s="3">
        <f t="shared" si="11"/>
        <v>33148582.551418513</v>
      </c>
      <c r="AG192" s="3">
        <f t="shared" si="29"/>
        <v>40808103.225540489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116</v>
      </c>
      <c r="C193" s="7"/>
      <c r="D193" s="2" t="e">
        <f t="shared" si="12"/>
        <v>#N/A</v>
      </c>
      <c r="E193" s="2" t="e">
        <f t="shared" si="22"/>
        <v>#N/A</v>
      </c>
      <c r="F193" s="2">
        <v>594526.53051269054</v>
      </c>
      <c r="G193" s="2">
        <f t="shared" si="41"/>
        <v>526582.14285714284</v>
      </c>
      <c r="H193" s="2">
        <f t="shared" si="39"/>
        <v>76669794.481234252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3485281.4285714324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643200.38666003942</v>
      </c>
      <c r="Q193" s="2">
        <f t="shared" si="42"/>
        <v>550000</v>
      </c>
      <c r="R193" s="2">
        <f t="shared" si="40"/>
        <v>79974857.626630545</v>
      </c>
      <c r="S193" s="2">
        <f t="shared" si="17"/>
        <v>526582.14285714924</v>
      </c>
      <c r="T193" s="2">
        <f t="shared" si="18"/>
        <v>23417.857142857276</v>
      </c>
      <c r="U193" s="2">
        <f t="shared" si="19"/>
        <v>550000</v>
      </c>
      <c r="V193" s="2">
        <f t="shared" si="34"/>
        <v>33608606.442209944</v>
      </c>
      <c r="W193" s="2">
        <f t="shared" si="20"/>
        <v>460023.89079143107</v>
      </c>
      <c r="X193" s="2">
        <f t="shared" si="6"/>
        <v>89976.109208568931</v>
      </c>
      <c r="Y193" s="2">
        <f t="shared" si="37"/>
        <v>46366251.184420645</v>
      </c>
      <c r="Z193" s="2" t="str">
        <f t="shared" si="8"/>
        <v>HERE</v>
      </c>
      <c r="AA193" s="2">
        <f>IF(Z193="HERE",Y193,AA192+Graph!$G$1*1000)</f>
        <v>46366251.184420645</v>
      </c>
      <c r="AB193" s="2">
        <f t="shared" si="21"/>
        <v>89976.109208568931</v>
      </c>
      <c r="AC193" s="2">
        <f t="shared" si="38"/>
        <v>33608606.442209944</v>
      </c>
      <c r="AD193" s="3">
        <f t="shared" si="10"/>
        <v>46366251.184420645</v>
      </c>
      <c r="AE193" s="2">
        <f>IF(AE191&gt;=52800000,52800000,IF(AB172=Graph!G$1*1000,AE192+Graph!G$1*1000,AC193))</f>
        <v>33608606.442209944</v>
      </c>
      <c r="AF193" s="3">
        <f t="shared" si="11"/>
        <v>33608606.442209944</v>
      </c>
      <c r="AG193" s="3">
        <f t="shared" si="29"/>
        <v>40940664.729308531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117</v>
      </c>
      <c r="C194" s="7"/>
      <c r="D194" s="2" t="e">
        <f t="shared" si="12"/>
        <v>#N/A</v>
      </c>
      <c r="E194" s="2" t="e">
        <f t="shared" si="22"/>
        <v>#N/A</v>
      </c>
      <c r="F194" s="2">
        <v>596127.75241413713</v>
      </c>
      <c r="G194" s="2">
        <f t="shared" si="41"/>
        <v>526582.14285714284</v>
      </c>
      <c r="H194" s="2">
        <f t="shared" si="39"/>
        <v>77196376.624091402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3508699.2857142896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645115.28041315079</v>
      </c>
      <c r="Q194" s="2">
        <f t="shared" si="42"/>
        <v>550000</v>
      </c>
      <c r="R194" s="2">
        <f t="shared" si="40"/>
        <v>80524857.626630545</v>
      </c>
      <c r="S194" s="2">
        <f t="shared" si="17"/>
        <v>526582.14285714924</v>
      </c>
      <c r="T194" s="2">
        <f t="shared" si="18"/>
        <v>23417.857142857276</v>
      </c>
      <c r="U194" s="2">
        <f t="shared" si="19"/>
        <v>550000</v>
      </c>
      <c r="V194" s="2">
        <f t="shared" si="34"/>
        <v>34070231.554902822</v>
      </c>
      <c r="W194" s="2">
        <f t="shared" si="20"/>
        <v>461625.11269287765</v>
      </c>
      <c r="X194" s="2">
        <f t="shared" si="6"/>
        <v>88374.88730712235</v>
      </c>
      <c r="Y194" s="2">
        <f t="shared" si="37"/>
        <v>46454626.071727768</v>
      </c>
      <c r="Z194" s="2" t="str">
        <f t="shared" si="8"/>
        <v>HERE</v>
      </c>
      <c r="AA194" s="2">
        <f>IF(Z194="HERE",Y194,AA193+Graph!$G$1*1000)</f>
        <v>46454626.071727768</v>
      </c>
      <c r="AB194" s="2">
        <f t="shared" si="21"/>
        <v>88374.88730712235</v>
      </c>
      <c r="AC194" s="2">
        <f t="shared" si="38"/>
        <v>34070231.554902822</v>
      </c>
      <c r="AD194" s="3">
        <f t="shared" si="10"/>
        <v>46454626.071727768</v>
      </c>
      <c r="AE194" s="2">
        <f>IF(AE192&gt;=52800000,52800000,IF(AB173=Graph!G$1*1000,AE193+Graph!G$1*1000,AC194))</f>
        <v>34070231.554902822</v>
      </c>
      <c r="AF194" s="3">
        <f t="shared" si="11"/>
        <v>34070231.554902822</v>
      </c>
      <c r="AG194" s="3">
        <f t="shared" si="29"/>
        <v>41071865.194460355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118</v>
      </c>
      <c r="C195" s="7"/>
      <c r="D195" s="2" t="e">
        <f t="shared" si="12"/>
        <v>#N/A</v>
      </c>
      <c r="E195" s="2" t="e">
        <f t="shared" si="22"/>
        <v>#N/A</v>
      </c>
      <c r="F195" s="2">
        <v>597728.97431558371</v>
      </c>
      <c r="G195" s="2">
        <f t="shared" si="41"/>
        <v>526582.14285714284</v>
      </c>
      <c r="H195" s="2">
        <f t="shared" si="39"/>
        <v>77722958.766948551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3532117.1428571469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647030.17416626215</v>
      </c>
      <c r="Q195" s="2">
        <f t="shared" si="42"/>
        <v>550000</v>
      </c>
      <c r="R195" s="2">
        <f t="shared" si="40"/>
        <v>81074857.626630545</v>
      </c>
      <c r="S195" s="2">
        <f t="shared" si="17"/>
        <v>526582.14285714924</v>
      </c>
      <c r="T195" s="2">
        <f t="shared" si="18"/>
        <v>23417.857142857276</v>
      </c>
      <c r="U195" s="2">
        <f t="shared" si="19"/>
        <v>550000</v>
      </c>
      <c r="V195" s="2">
        <f t="shared" si="34"/>
        <v>34533457.889497146</v>
      </c>
      <c r="W195" s="2">
        <f t="shared" si="20"/>
        <v>463226.33459432423</v>
      </c>
      <c r="X195" s="2">
        <f t="shared" si="6"/>
        <v>86773.665405675769</v>
      </c>
      <c r="Y195" s="2">
        <f t="shared" si="37"/>
        <v>46541399.737133443</v>
      </c>
      <c r="Z195" s="2" t="str">
        <f t="shared" si="8"/>
        <v>HERE</v>
      </c>
      <c r="AA195" s="2">
        <f>IF(Z195="HERE",Y195,AA194+Graph!$G$1*1000)</f>
        <v>46541399.737133443</v>
      </c>
      <c r="AB195" s="2">
        <f t="shared" si="21"/>
        <v>86773.665405675769</v>
      </c>
      <c r="AC195" s="2">
        <f t="shared" si="38"/>
        <v>34533457.889497146</v>
      </c>
      <c r="AD195" s="3">
        <f t="shared" si="10"/>
        <v>46541399.737133443</v>
      </c>
      <c r="AE195" s="2">
        <f>IF(AE193&gt;=52800000,52800000,IF(AB174=Graph!G$1*1000,AE194+Graph!G$1*1000,AC195))</f>
        <v>34533457.889497146</v>
      </c>
      <c r="AF195" s="3">
        <f t="shared" si="11"/>
        <v>34533457.889497146</v>
      </c>
      <c r="AG195" s="3">
        <f t="shared" si="29"/>
        <v>41201704.620995946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119</v>
      </c>
      <c r="C196" s="7"/>
      <c r="D196" s="2" t="e">
        <f t="shared" si="12"/>
        <v>#N/A</v>
      </c>
      <c r="E196" s="2" t="e">
        <f t="shared" si="22"/>
        <v>#N/A</v>
      </c>
      <c r="F196" s="2">
        <v>599330.19621701539</v>
      </c>
      <c r="G196" s="2">
        <f t="shared" si="41"/>
        <v>526582.14285714284</v>
      </c>
      <c r="H196" s="2">
        <f t="shared" si="39"/>
        <v>78249540.9098057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3555535.0000000042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648945.06791937351</v>
      </c>
      <c r="Q196" s="2">
        <f t="shared" si="42"/>
        <v>550000</v>
      </c>
      <c r="R196" s="2">
        <f t="shared" si="40"/>
        <v>81624857.626630545</v>
      </c>
      <c r="S196" s="2">
        <f t="shared" si="17"/>
        <v>526582.14285714924</v>
      </c>
      <c r="T196" s="2">
        <f t="shared" si="18"/>
        <v>23417.857142857276</v>
      </c>
      <c r="U196" s="2">
        <f t="shared" si="19"/>
        <v>550000</v>
      </c>
      <c r="V196" s="2">
        <f t="shared" si="34"/>
        <v>34998285.445992917</v>
      </c>
      <c r="W196" s="2">
        <f t="shared" si="20"/>
        <v>464827.55649577081</v>
      </c>
      <c r="X196" s="2">
        <f t="shared" si="6"/>
        <v>85172.443504229188</v>
      </c>
      <c r="Y196" s="2">
        <f t="shared" si="37"/>
        <v>46626572.180637673</v>
      </c>
      <c r="Z196" s="2" t="str">
        <f t="shared" si="8"/>
        <v>HERE</v>
      </c>
      <c r="AA196" s="2">
        <f>IF(Z196="HERE",Y196,AA195+Graph!$G$1*1000)</f>
        <v>46626572.180637673</v>
      </c>
      <c r="AB196" s="2">
        <f t="shared" si="21"/>
        <v>85172.443504229188</v>
      </c>
      <c r="AC196" s="2">
        <f t="shared" si="38"/>
        <v>34998285.445992917</v>
      </c>
      <c r="AD196" s="3">
        <f t="shared" si="10"/>
        <v>46626572.180637673</v>
      </c>
      <c r="AE196" s="2">
        <f>IF(AE194&gt;=52800000,52800000,IF(AB175=Graph!G$1*1000,AE195+Graph!G$1*1000,AC196))</f>
        <v>34998285.445992917</v>
      </c>
      <c r="AF196" s="3">
        <f t="shared" si="11"/>
        <v>34998285.445992917</v>
      </c>
      <c r="AG196" s="3">
        <f t="shared" si="29"/>
        <v>41330183.008915313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120</v>
      </c>
      <c r="C197" s="7"/>
      <c r="D197" s="2" t="e">
        <f t="shared" si="12"/>
        <v>#N/A</v>
      </c>
      <c r="E197" s="2" t="e">
        <f t="shared" si="22"/>
        <v>#N/A</v>
      </c>
      <c r="F197" s="2">
        <v>600931.41811846197</v>
      </c>
      <c r="G197" s="2">
        <f t="shared" si="41"/>
        <v>526582.14285714284</v>
      </c>
      <c r="H197" s="2">
        <f t="shared" si="39"/>
        <v>78776123.052662849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3578952.8571428615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650859.96167248487</v>
      </c>
      <c r="Q197" s="2">
        <f t="shared" si="42"/>
        <v>550000</v>
      </c>
      <c r="R197" s="2">
        <f t="shared" si="40"/>
        <v>82174857.626630545</v>
      </c>
      <c r="S197" s="2">
        <f t="shared" si="17"/>
        <v>526582.14285714924</v>
      </c>
      <c r="T197" s="2">
        <f t="shared" si="18"/>
        <v>23417.857142857276</v>
      </c>
      <c r="U197" s="2">
        <f t="shared" si="19"/>
        <v>550000</v>
      </c>
      <c r="V197" s="2">
        <f t="shared" si="34"/>
        <v>35464714.224390119</v>
      </c>
      <c r="W197" s="2">
        <f t="shared" si="20"/>
        <v>466428.77839720249</v>
      </c>
      <c r="X197" s="2">
        <f t="shared" si="6"/>
        <v>83571.221602797508</v>
      </c>
      <c r="Y197" s="2">
        <f t="shared" si="37"/>
        <v>46710143.40224047</v>
      </c>
      <c r="Z197" s="2" t="str">
        <f t="shared" si="8"/>
        <v>HERE</v>
      </c>
      <c r="AA197" s="2">
        <f>IF(Z197="HERE",Y197,AA196+Graph!$G$1*1000)</f>
        <v>46710143.40224047</v>
      </c>
      <c r="AB197" s="2">
        <f t="shared" si="21"/>
        <v>83571.221602797508</v>
      </c>
      <c r="AC197" s="2">
        <f t="shared" si="38"/>
        <v>35464714.224390119</v>
      </c>
      <c r="AD197" s="3">
        <f t="shared" si="10"/>
        <v>46710143.40224047</v>
      </c>
      <c r="AE197" s="2">
        <f>IF(AE195&gt;=52800000,52800000,IF(AB176=Graph!G$1*1000,AE196+Graph!G$1*1000,AC197))</f>
        <v>35464714.224390119</v>
      </c>
      <c r="AF197" s="3">
        <f t="shared" si="11"/>
        <v>35464714.224390119</v>
      </c>
      <c r="AG197" s="3">
        <f t="shared" si="29"/>
        <v>41457300.358218446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121</v>
      </c>
      <c r="C198" s="7"/>
      <c r="D198" s="2" t="e">
        <f t="shared" si="12"/>
        <v>#N/A</v>
      </c>
      <c r="E198" s="2" t="e">
        <f t="shared" si="22"/>
        <v>#N/A</v>
      </c>
      <c r="F198" s="2">
        <v>602532.64001990855</v>
      </c>
      <c r="G198" s="2">
        <f t="shared" si="41"/>
        <v>526582.14285714284</v>
      </c>
      <c r="H198" s="2">
        <f t="shared" si="39"/>
        <v>79302705.195519999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3602370.7142857187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652774.85542559624</v>
      </c>
      <c r="Q198" s="2">
        <f t="shared" si="42"/>
        <v>550000</v>
      </c>
      <c r="R198" s="2">
        <f t="shared" si="40"/>
        <v>82724857.626630545</v>
      </c>
      <c r="S198" s="2">
        <f t="shared" si="17"/>
        <v>526582.14285714924</v>
      </c>
      <c r="T198" s="2">
        <f t="shared" si="18"/>
        <v>23417.857142857276</v>
      </c>
      <c r="U198" s="2">
        <f t="shared" si="19"/>
        <v>550000</v>
      </c>
      <c r="V198" s="2">
        <f t="shared" si="34"/>
        <v>35932744.224688768</v>
      </c>
      <c r="W198" s="2">
        <f t="shared" si="20"/>
        <v>468030.00029864907</v>
      </c>
      <c r="X198" s="2">
        <f t="shared" si="6"/>
        <v>81969.999701350927</v>
      </c>
      <c r="Y198" s="2">
        <f t="shared" si="37"/>
        <v>46792113.401941821</v>
      </c>
      <c r="Z198" s="2" t="str">
        <f t="shared" si="8"/>
        <v>HERE</v>
      </c>
      <c r="AA198" s="2">
        <f>IF(Z198="HERE",Y198,AA197+Graph!$G$1*1000)</f>
        <v>46792113.401941821</v>
      </c>
      <c r="AB198" s="2">
        <f t="shared" si="21"/>
        <v>81969.999701350927</v>
      </c>
      <c r="AC198" s="2">
        <f t="shared" si="38"/>
        <v>35932744.224688768</v>
      </c>
      <c r="AD198" s="3">
        <f t="shared" si="10"/>
        <v>46792113.401941821</v>
      </c>
      <c r="AE198" s="2">
        <f>IF(AE196&gt;=52800000,52800000,IF(AB177=Graph!G$1*1000,AE197+Graph!G$1*1000,AC198))</f>
        <v>35932744.224688768</v>
      </c>
      <c r="AF198" s="3">
        <f t="shared" si="11"/>
        <v>35932744.224688768</v>
      </c>
      <c r="AG198" s="3">
        <f t="shared" si="29"/>
        <v>41583056.668905355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122</v>
      </c>
      <c r="C199" s="7"/>
      <c r="D199" s="2" t="e">
        <f t="shared" si="12"/>
        <v>#N/A</v>
      </c>
      <c r="E199" s="2" t="e">
        <f t="shared" si="22"/>
        <v>#N/A</v>
      </c>
      <c r="F199" s="2">
        <v>604133.86192135513</v>
      </c>
      <c r="G199" s="2">
        <f t="shared" si="41"/>
        <v>526582.14285714284</v>
      </c>
      <c r="H199" s="2">
        <f t="shared" si="39"/>
        <v>79829287.338377148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3625788.571428576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654689.7491787076</v>
      </c>
      <c r="Q199" s="2">
        <f t="shared" si="42"/>
        <v>550000</v>
      </c>
      <c r="R199" s="2">
        <f t="shared" si="40"/>
        <v>83274857.626630545</v>
      </c>
      <c r="S199" s="2">
        <f t="shared" si="17"/>
        <v>526582.14285714924</v>
      </c>
      <c r="T199" s="2">
        <f t="shared" si="18"/>
        <v>23417.857142857276</v>
      </c>
      <c r="U199" s="2">
        <f t="shared" si="19"/>
        <v>550000</v>
      </c>
      <c r="V199" s="2">
        <f t="shared" si="34"/>
        <v>36402375.446888864</v>
      </c>
      <c r="W199" s="2">
        <f t="shared" si="20"/>
        <v>469631.22220009565</v>
      </c>
      <c r="X199" s="2">
        <f t="shared" si="6"/>
        <v>80368.777799904346</v>
      </c>
      <c r="Y199" s="2">
        <f t="shared" si="37"/>
        <v>46872482.179741725</v>
      </c>
      <c r="Z199" s="2" t="str">
        <f t="shared" si="8"/>
        <v>HERE</v>
      </c>
      <c r="AA199" s="2">
        <f>IF(Z199="HERE",Y199,AA198+Graph!$G$1*1000)</f>
        <v>46872482.179741725</v>
      </c>
      <c r="AB199" s="2">
        <f t="shared" si="21"/>
        <v>80368.777799904346</v>
      </c>
      <c r="AC199" s="2">
        <f t="shared" si="38"/>
        <v>36402375.446888864</v>
      </c>
      <c r="AD199" s="3">
        <f t="shared" si="10"/>
        <v>46872482.179741725</v>
      </c>
      <c r="AE199" s="2">
        <f>IF(AE197&gt;=52800000,52800000,IF(AB178=Graph!G$1*1000,AE198+Graph!G$1*1000,AC199))</f>
        <v>36402375.446888864</v>
      </c>
      <c r="AF199" s="3">
        <f t="shared" si="11"/>
        <v>36402375.446888864</v>
      </c>
      <c r="AG199" s="3">
        <f t="shared" si="29"/>
        <v>41707451.940976046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123</v>
      </c>
      <c r="C200" s="7"/>
      <c r="D200" s="2" t="e">
        <f t="shared" si="12"/>
        <v>#N/A</v>
      </c>
      <c r="E200" s="2" t="e">
        <f t="shared" si="22"/>
        <v>#N/A</v>
      </c>
      <c r="F200" s="2">
        <v>605735.08382278681</v>
      </c>
      <c r="G200" s="2">
        <f t="shared" si="41"/>
        <v>526582.14285714284</v>
      </c>
      <c r="H200" s="2">
        <f t="shared" si="39"/>
        <v>80355869.481234297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3649206.4285714333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656604.64293181896</v>
      </c>
      <c r="Q200" s="2">
        <f t="shared" si="42"/>
        <v>550000</v>
      </c>
      <c r="R200" s="2">
        <f t="shared" si="40"/>
        <v>83824857.626630545</v>
      </c>
      <c r="S200" s="2">
        <f t="shared" si="17"/>
        <v>526582.14285714924</v>
      </c>
      <c r="T200" s="2">
        <f t="shared" si="18"/>
        <v>23417.857142857276</v>
      </c>
      <c r="U200" s="2">
        <f t="shared" si="19"/>
        <v>550000</v>
      </c>
      <c r="V200" s="2">
        <f t="shared" si="34"/>
        <v>36873607.890990406</v>
      </c>
      <c r="W200" s="2">
        <f t="shared" si="20"/>
        <v>471232.44410154223</v>
      </c>
      <c r="X200" s="2">
        <f t="shared" si="6"/>
        <v>78767.555898457766</v>
      </c>
      <c r="Y200" s="2">
        <f t="shared" si="37"/>
        <v>46951249.735640183</v>
      </c>
      <c r="Z200" s="2" t="str">
        <f t="shared" si="8"/>
        <v>HERE</v>
      </c>
      <c r="AA200" s="2">
        <f>IF(Z200="HERE",Y200,AA199+Graph!$G$1*1000)</f>
        <v>46951249.735640183</v>
      </c>
      <c r="AB200" s="2">
        <f t="shared" si="21"/>
        <v>78767.555898457766</v>
      </c>
      <c r="AC200" s="2">
        <f t="shared" si="38"/>
        <v>36873607.890990406</v>
      </c>
      <c r="AD200" s="3">
        <f t="shared" si="10"/>
        <v>46951249.735640183</v>
      </c>
      <c r="AE200" s="2">
        <f>IF(AE198&gt;=52800000,52800000,IF(AB179=Graph!G$1*1000,AE199+Graph!G$1*1000,AC200))</f>
        <v>36873607.890990406</v>
      </c>
      <c r="AF200" s="3">
        <f t="shared" si="11"/>
        <v>36873607.890990406</v>
      </c>
      <c r="AG200" s="3">
        <f t="shared" si="29"/>
        <v>41830486.174430504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124</v>
      </c>
      <c r="C201" s="7"/>
      <c r="D201" s="2" t="e">
        <f t="shared" si="12"/>
        <v>#N/A</v>
      </c>
      <c r="E201" s="2" t="e">
        <f t="shared" si="22"/>
        <v>#N/A</v>
      </c>
      <c r="F201" s="2">
        <v>607336.30572423339</v>
      </c>
      <c r="G201" s="2">
        <f t="shared" si="41"/>
        <v>526582.14285714284</v>
      </c>
      <c r="H201" s="2">
        <f t="shared" si="39"/>
        <v>80882451.624091446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3672624.2857142906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658519.53668493032</v>
      </c>
      <c r="Q201" s="2">
        <f t="shared" si="42"/>
        <v>550000</v>
      </c>
      <c r="R201" s="2">
        <f t="shared" si="40"/>
        <v>84374857.626630545</v>
      </c>
      <c r="S201" s="2">
        <f t="shared" si="17"/>
        <v>526582.14285714924</v>
      </c>
      <c r="T201" s="2">
        <f t="shared" si="18"/>
        <v>23417.857142857276</v>
      </c>
      <c r="U201" s="2">
        <f t="shared" si="19"/>
        <v>550000</v>
      </c>
      <c r="V201" s="2">
        <f t="shared" si="34"/>
        <v>37346441.556993395</v>
      </c>
      <c r="W201" s="2">
        <f t="shared" si="20"/>
        <v>472833.66600298882</v>
      </c>
      <c r="X201" s="2">
        <f t="shared" si="6"/>
        <v>77166.333997011185</v>
      </c>
      <c r="Y201" s="2">
        <f t="shared" si="37"/>
        <v>47028416.069637194</v>
      </c>
      <c r="Z201" s="2" t="str">
        <f t="shared" si="8"/>
        <v>HERE</v>
      </c>
      <c r="AA201" s="2">
        <f>IF(Z201="HERE",Y201,AA200+Graph!$G$1*1000)</f>
        <v>47028416.069637194</v>
      </c>
      <c r="AB201" s="2">
        <f t="shared" si="21"/>
        <v>77166.333997011185</v>
      </c>
      <c r="AC201" s="2">
        <f t="shared" si="38"/>
        <v>37346441.556993395</v>
      </c>
      <c r="AD201" s="3">
        <f t="shared" si="10"/>
        <v>47028416.069637194</v>
      </c>
      <c r="AE201" s="2">
        <f>IF(AE199&gt;=52800000,52800000,IF(AB180=Graph!G$1*1000,AE200+Graph!G$1*1000,AC201))</f>
        <v>37346441.556993395</v>
      </c>
      <c r="AF201" s="3">
        <f t="shared" si="11"/>
        <v>37346441.556993395</v>
      </c>
      <c r="AG201" s="3">
        <f t="shared" si="29"/>
        <v>41952159.369268738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125</v>
      </c>
      <c r="C202" s="7"/>
      <c r="D202" s="2" t="e">
        <f t="shared" si="12"/>
        <v>#N/A</v>
      </c>
      <c r="E202" s="2" t="e">
        <f t="shared" si="22"/>
        <v>#N/A</v>
      </c>
      <c r="F202" s="2">
        <v>608937.52762567997</v>
      </c>
      <c r="G202" s="2">
        <f t="shared" si="41"/>
        <v>526582.14285714284</v>
      </c>
      <c r="H202" s="2">
        <f t="shared" si="39"/>
        <v>81409033.766948596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3696042.1428571478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660434.43043804169</v>
      </c>
      <c r="Q202" s="2">
        <f t="shared" si="42"/>
        <v>550000</v>
      </c>
      <c r="R202" s="2">
        <f t="shared" si="40"/>
        <v>84924857.626630545</v>
      </c>
      <c r="S202" s="2">
        <f t="shared" si="17"/>
        <v>526582.14285714924</v>
      </c>
      <c r="T202" s="2">
        <f t="shared" si="18"/>
        <v>23417.857142857276</v>
      </c>
      <c r="U202" s="2">
        <f t="shared" si="19"/>
        <v>550000</v>
      </c>
      <c r="V202" s="2">
        <f t="shared" si="34"/>
        <v>37820876.444897816</v>
      </c>
      <c r="W202" s="2">
        <f t="shared" si="20"/>
        <v>474434.8879044205</v>
      </c>
      <c r="X202" s="2">
        <f t="shared" si="6"/>
        <v>75565.112095579505</v>
      </c>
      <c r="Y202" s="2">
        <f t="shared" si="37"/>
        <v>47103981.181732774</v>
      </c>
      <c r="Z202" s="2" t="str">
        <f t="shared" si="8"/>
        <v>HERE</v>
      </c>
      <c r="AA202" s="2">
        <f>IF(Z202="HERE",Y202,AA201+Graph!$G$1*1000)</f>
        <v>47103981.181732774</v>
      </c>
      <c r="AB202" s="2">
        <f t="shared" si="21"/>
        <v>75565.112095579505</v>
      </c>
      <c r="AC202" s="2">
        <f t="shared" si="38"/>
        <v>37820876.444897816</v>
      </c>
      <c r="AD202" s="3">
        <f t="shared" si="10"/>
        <v>47103981.181732774</v>
      </c>
      <c r="AE202" s="2">
        <f>IF(AE200&gt;=52800000,52800000,IF(AB181=Graph!G$1*1000,AE201+Graph!G$1*1000,AC202))</f>
        <v>37820876.444897816</v>
      </c>
      <c r="AF202" s="3">
        <f t="shared" si="11"/>
        <v>37820876.444897816</v>
      </c>
      <c r="AG202" s="3">
        <f t="shared" si="29"/>
        <v>42072471.525490738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126</v>
      </c>
      <c r="C203" s="7"/>
      <c r="D203" s="2" t="e">
        <f t="shared" si="12"/>
        <v>#N/A</v>
      </c>
      <c r="E203" s="2" t="e">
        <f t="shared" si="22"/>
        <v>#N/A</v>
      </c>
      <c r="F203" s="2">
        <v>610538.74952712655</v>
      </c>
      <c r="G203" s="2">
        <f t="shared" si="41"/>
        <v>526582.14285714284</v>
      </c>
      <c r="H203" s="2">
        <f t="shared" si="39"/>
        <v>81935615.909805745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3719460.0000000051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662349.32419115305</v>
      </c>
      <c r="Q203" s="2">
        <f t="shared" si="42"/>
        <v>550000</v>
      </c>
      <c r="R203" s="2">
        <f t="shared" si="40"/>
        <v>85474857.626630545</v>
      </c>
      <c r="S203" s="2">
        <f t="shared" si="17"/>
        <v>526582.14285714924</v>
      </c>
      <c r="T203" s="2">
        <f t="shared" si="18"/>
        <v>23417.857142857276</v>
      </c>
      <c r="U203" s="2">
        <f t="shared" si="19"/>
        <v>550000</v>
      </c>
      <c r="V203" s="2">
        <f t="shared" si="34"/>
        <v>38296912.554703683</v>
      </c>
      <c r="W203" s="2">
        <f t="shared" si="20"/>
        <v>476036.10980586708</v>
      </c>
      <c r="X203" s="2">
        <f t="shared" si="6"/>
        <v>73963.890194132924</v>
      </c>
      <c r="Y203" s="2">
        <f t="shared" si="37"/>
        <v>47177945.071926907</v>
      </c>
      <c r="Z203" s="2" t="str">
        <f t="shared" si="8"/>
        <v>HERE</v>
      </c>
      <c r="AA203" s="2">
        <f>IF(Z203="HERE",Y203,AA202+Graph!$G$1*1000)</f>
        <v>47177945.071926907</v>
      </c>
      <c r="AB203" s="2">
        <f t="shared" si="21"/>
        <v>73963.890194132924</v>
      </c>
      <c r="AC203" s="2">
        <f t="shared" si="38"/>
        <v>38296912.554703683</v>
      </c>
      <c r="AD203" s="3">
        <f t="shared" si="10"/>
        <v>47177945.071926907</v>
      </c>
      <c r="AE203" s="2">
        <f>IF(AE201&gt;=52800000,52800000,IF(AB182=Graph!G$1*1000,AE202+Graph!G$1*1000,AC203))</f>
        <v>38296912.554703683</v>
      </c>
      <c r="AF203" s="3">
        <f t="shared" si="11"/>
        <v>38296912.554703683</v>
      </c>
      <c r="AG203" s="3">
        <f t="shared" si="29"/>
        <v>42191422.643096507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127</v>
      </c>
      <c r="C204" s="7"/>
      <c r="D204" s="2" t="e">
        <f t="shared" si="12"/>
        <v>#N/A</v>
      </c>
      <c r="E204" s="2" t="e">
        <f t="shared" si="22"/>
        <v>#N/A</v>
      </c>
      <c r="F204" s="2">
        <v>612139.97142857313</v>
      </c>
      <c r="G204" s="2">
        <f t="shared" si="41"/>
        <v>526582.14285714284</v>
      </c>
      <c r="H204" s="2">
        <f t="shared" si="39"/>
        <v>82462198.052662894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3742877.8571428624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664264.21794426441</v>
      </c>
      <c r="Q204" s="2">
        <f t="shared" si="42"/>
        <v>550000</v>
      </c>
      <c r="R204" s="2">
        <f t="shared" si="40"/>
        <v>86024857.626630545</v>
      </c>
      <c r="S204" s="2">
        <f t="shared" si="17"/>
        <v>526582.14285714924</v>
      </c>
      <c r="T204" s="2">
        <f t="shared" si="18"/>
        <v>23417.857142857276</v>
      </c>
      <c r="U204" s="2">
        <f t="shared" si="19"/>
        <v>550000</v>
      </c>
      <c r="V204" s="2">
        <f t="shared" si="34"/>
        <v>38774549.886410996</v>
      </c>
      <c r="W204" s="2">
        <f t="shared" si="20"/>
        <v>477637.33170731366</v>
      </c>
      <c r="X204" s="2">
        <f t="shared" si="6"/>
        <v>72362.668292686343</v>
      </c>
      <c r="Y204" s="2">
        <f t="shared" si="37"/>
        <v>47250307.740219593</v>
      </c>
      <c r="Z204" s="2" t="str">
        <f t="shared" si="8"/>
        <v>HERE</v>
      </c>
      <c r="AA204" s="2">
        <f>IF(Z204="HERE",Y204,AA203+Graph!$G$1*1000)</f>
        <v>47250307.740219593</v>
      </c>
      <c r="AB204" s="2">
        <f t="shared" si="21"/>
        <v>72362.668292686343</v>
      </c>
      <c r="AC204" s="2">
        <f t="shared" si="38"/>
        <v>38774549.886410996</v>
      </c>
      <c r="AD204" s="3">
        <f t="shared" si="10"/>
        <v>47250307.740219593</v>
      </c>
      <c r="AE204" s="2">
        <f>IF(AE202&gt;=52800000,52800000,IF(AB183=Graph!G$1*1000,AE203+Graph!G$1*1000,AC204))</f>
        <v>38774549.886410996</v>
      </c>
      <c r="AF204" s="3">
        <f t="shared" si="11"/>
        <v>38774549.886410996</v>
      </c>
      <c r="AG204" s="3">
        <f t="shared" si="29"/>
        <v>42309012.722086065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128</v>
      </c>
      <c r="C205" s="7"/>
      <c r="D205" s="2" t="e">
        <f t="shared" si="12"/>
        <v>#N/A</v>
      </c>
      <c r="E205" s="2" t="e">
        <f t="shared" si="22"/>
        <v>#N/A</v>
      </c>
      <c r="F205" s="2">
        <v>613741.19333000481</v>
      </c>
      <c r="G205" s="2">
        <f t="shared" si="41"/>
        <v>526582.14285714284</v>
      </c>
      <c r="H205" s="2">
        <f t="shared" si="39"/>
        <v>82988780.195520043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3766295.7142857197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666179.11169736087</v>
      </c>
      <c r="Q205" s="2">
        <f t="shared" si="42"/>
        <v>550000</v>
      </c>
      <c r="R205" s="2">
        <f t="shared" si="40"/>
        <v>86574857.626630545</v>
      </c>
      <c r="S205" s="2">
        <f t="shared" si="17"/>
        <v>526582.14285714924</v>
      </c>
      <c r="T205" s="2">
        <f t="shared" si="18"/>
        <v>23417.857142857276</v>
      </c>
      <c r="U205" s="2">
        <f t="shared" si="19"/>
        <v>550000</v>
      </c>
      <c r="V205" s="2">
        <f t="shared" si="34"/>
        <v>39253788.440019757</v>
      </c>
      <c r="W205" s="2">
        <f t="shared" si="20"/>
        <v>479238.55360876024</v>
      </c>
      <c r="X205" s="2">
        <f t="shared" si="6"/>
        <v>70761.446391239762</v>
      </c>
      <c r="Y205" s="2">
        <f t="shared" si="37"/>
        <v>47321069.186610833</v>
      </c>
      <c r="Z205" s="2" t="str">
        <f t="shared" si="8"/>
        <v>HERE</v>
      </c>
      <c r="AA205" s="2">
        <f>IF(Z205="HERE",Y205,AA204+Graph!$G$1*1000)</f>
        <v>47321069.186610833</v>
      </c>
      <c r="AB205" s="2">
        <f t="shared" si="21"/>
        <v>70761.446391239762</v>
      </c>
      <c r="AC205" s="2">
        <f t="shared" si="38"/>
        <v>39253788.440019757</v>
      </c>
      <c r="AD205" s="3">
        <f t="shared" si="10"/>
        <v>47321069.186610833</v>
      </c>
      <c r="AE205" s="2">
        <f>IF(AE203&gt;=52800000,52800000,IF(AB184=Graph!G$1*1000,AE204+Graph!G$1*1000,AC205))</f>
        <v>39253788.440019757</v>
      </c>
      <c r="AF205" s="3">
        <f t="shared" si="11"/>
        <v>39253788.440019757</v>
      </c>
      <c r="AG205" s="3">
        <f t="shared" si="29"/>
        <v>42425241.76245939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129</v>
      </c>
      <c r="C206" s="7"/>
      <c r="D206" s="2" t="e">
        <f t="shared" si="12"/>
        <v>#N/A</v>
      </c>
      <c r="E206" s="2" t="e">
        <f t="shared" si="22"/>
        <v>#N/A</v>
      </c>
      <c r="F206" s="2">
        <v>615342.41523145139</v>
      </c>
      <c r="G206" s="2">
        <f t="shared" si="41"/>
        <v>526582.14285714284</v>
      </c>
      <c r="H206" s="2">
        <f t="shared" si="39"/>
        <v>83515362.338377193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3789713.5714285769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668094.00545047224</v>
      </c>
      <c r="Q206" s="2">
        <f t="shared" si="42"/>
        <v>550000</v>
      </c>
      <c r="R206" s="2">
        <f t="shared" si="40"/>
        <v>87124857.626630545</v>
      </c>
      <c r="S206" s="2">
        <f t="shared" si="17"/>
        <v>526582.14285714924</v>
      </c>
      <c r="T206" s="2">
        <f t="shared" si="18"/>
        <v>23417.857142857276</v>
      </c>
      <c r="U206" s="2">
        <f t="shared" si="19"/>
        <v>550000</v>
      </c>
      <c r="V206" s="2">
        <f t="shared" si="34"/>
        <v>39734628.215529963</v>
      </c>
      <c r="W206" s="2">
        <f t="shared" si="20"/>
        <v>480839.77551020682</v>
      </c>
      <c r="X206" s="2">
        <f t="shared" si="6"/>
        <v>69160.224489793181</v>
      </c>
      <c r="Y206" s="2">
        <f t="shared" si="37"/>
        <v>47390229.411100626</v>
      </c>
      <c r="Z206" s="2" t="str">
        <f t="shared" si="8"/>
        <v>HERE</v>
      </c>
      <c r="AA206" s="2">
        <f>IF(Z206="HERE",Y206,AA205+Graph!$G$1*1000)</f>
        <v>47390229.411100626</v>
      </c>
      <c r="AB206" s="2">
        <f t="shared" si="21"/>
        <v>69160.224489793181</v>
      </c>
      <c r="AC206" s="2">
        <f t="shared" si="38"/>
        <v>39734628.215529963</v>
      </c>
      <c r="AD206" s="3">
        <f t="shared" si="10"/>
        <v>47390229.411100626</v>
      </c>
      <c r="AE206" s="2">
        <f>IF(AE204&gt;=52800000,52800000,IF(AB185=Graph!G$1*1000,AE205+Graph!G$1*1000,AC206))</f>
        <v>39734628.215529963</v>
      </c>
      <c r="AF206" s="3">
        <f t="shared" si="11"/>
        <v>39734628.215529963</v>
      </c>
      <c r="AG206" s="3">
        <f t="shared" si="29"/>
        <v>42540109.764216483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130</v>
      </c>
      <c r="C207" s="7"/>
      <c r="D207" s="2" t="e">
        <f t="shared" si="12"/>
        <v>#N/A</v>
      </c>
      <c r="E207" s="2" t="e">
        <f t="shared" si="22"/>
        <v>#N/A</v>
      </c>
      <c r="F207" s="2">
        <v>616943.63713289797</v>
      </c>
      <c r="G207" s="2">
        <f t="shared" si="41"/>
        <v>526582.14285714284</v>
      </c>
      <c r="H207" s="2">
        <f t="shared" si="39"/>
        <v>84041944.481234342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3813131.4285714342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670008.8992035836</v>
      </c>
      <c r="Q207" s="2">
        <f t="shared" si="42"/>
        <v>550000</v>
      </c>
      <c r="R207" s="2">
        <f t="shared" si="40"/>
        <v>87674857.626630545</v>
      </c>
      <c r="S207" s="2">
        <f t="shared" si="17"/>
        <v>526582.14285714924</v>
      </c>
      <c r="T207" s="2">
        <f t="shared" si="18"/>
        <v>23417.857142857276</v>
      </c>
      <c r="U207" s="2">
        <f t="shared" si="19"/>
        <v>550000</v>
      </c>
      <c r="V207" s="2">
        <f t="shared" si="34"/>
        <v>40217069.212941602</v>
      </c>
      <c r="W207" s="2">
        <f t="shared" si="20"/>
        <v>482440.9974116385</v>
      </c>
      <c r="X207" s="2">
        <f t="shared" si="6"/>
        <v>67559.002588361502</v>
      </c>
      <c r="Y207" s="2">
        <f t="shared" si="37"/>
        <v>47457788.413688987</v>
      </c>
      <c r="Z207" s="2" t="str">
        <f t="shared" si="8"/>
        <v>HERE</v>
      </c>
      <c r="AA207" s="2">
        <f>IF(Z207="HERE",Y207,AA206+Graph!$G$1*1000)</f>
        <v>47457788.413688987</v>
      </c>
      <c r="AB207" s="2">
        <f t="shared" si="21"/>
        <v>67559.002588361502</v>
      </c>
      <c r="AC207" s="2">
        <f t="shared" si="38"/>
        <v>40217069.212941602</v>
      </c>
      <c r="AD207" s="3">
        <f t="shared" si="10"/>
        <v>47457788.413688987</v>
      </c>
      <c r="AE207" s="2">
        <f>IF(AE205&gt;=52800000,52800000,IF(AB186=Graph!G$1*1000,AE206+Graph!G$1*1000,AC207))</f>
        <v>40217069.212941602</v>
      </c>
      <c r="AF207" s="3">
        <f t="shared" si="11"/>
        <v>40217069.212941602</v>
      </c>
      <c r="AG207" s="3">
        <f t="shared" si="29"/>
        <v>42653616.72735735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131</v>
      </c>
      <c r="C208" s="7"/>
      <c r="D208" s="2" t="e">
        <f t="shared" si="12"/>
        <v>#N/A</v>
      </c>
      <c r="E208" s="2" t="e">
        <f t="shared" si="22"/>
        <v>#N/A</v>
      </c>
      <c r="F208" s="2">
        <v>618544.85903434455</v>
      </c>
      <c r="G208" s="2">
        <f t="shared" si="41"/>
        <v>526582.14285714284</v>
      </c>
      <c r="H208" s="2">
        <f t="shared" si="39"/>
        <v>84568526.624091491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3836549.2857142915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671923.79295669496</v>
      </c>
      <c r="Q208" s="2">
        <f t="shared" si="42"/>
        <v>550000</v>
      </c>
      <c r="R208" s="2">
        <f t="shared" si="40"/>
        <v>88224857.626630545</v>
      </c>
      <c r="S208" s="2">
        <f t="shared" si="17"/>
        <v>526582.14285714924</v>
      </c>
      <c r="T208" s="2">
        <f t="shared" si="18"/>
        <v>23417.857142857276</v>
      </c>
      <c r="U208" s="2">
        <f t="shared" si="19"/>
        <v>550000</v>
      </c>
      <c r="V208" s="2">
        <f t="shared" si="34"/>
        <v>40701111.432254687</v>
      </c>
      <c r="W208" s="2">
        <f t="shared" si="20"/>
        <v>484042.21931308508</v>
      </c>
      <c r="X208" s="2">
        <f t="shared" si="6"/>
        <v>65957.780686914921</v>
      </c>
      <c r="Y208" s="2">
        <f t="shared" si="37"/>
        <v>47523746.194375902</v>
      </c>
      <c r="Z208" s="2" t="str">
        <f t="shared" si="8"/>
        <v>HERE</v>
      </c>
      <c r="AA208" s="2">
        <f>IF(Z208="HERE",Y208,AA207+Graph!$G$1*1000)</f>
        <v>47523746.194375902</v>
      </c>
      <c r="AB208" s="2">
        <f t="shared" si="21"/>
        <v>65957.780686914921</v>
      </c>
      <c r="AC208" s="2">
        <f t="shared" si="38"/>
        <v>40701111.432254687</v>
      </c>
      <c r="AD208" s="3">
        <f t="shared" si="10"/>
        <v>47523746.194375902</v>
      </c>
      <c r="AE208" s="2">
        <f>IF(AE206&gt;=52800000,52800000,IF(AB187=Graph!G$1*1000,AE207+Graph!G$1*1000,AC208))</f>
        <v>40701111.432254687</v>
      </c>
      <c r="AF208" s="3">
        <f t="shared" si="11"/>
        <v>40701111.432254687</v>
      </c>
      <c r="AG208" s="3">
        <f t="shared" si="29"/>
        <v>42765762.651881985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132</v>
      </c>
      <c r="C209" s="7"/>
      <c r="D209" s="2" t="e">
        <f t="shared" si="12"/>
        <v>#N/A</v>
      </c>
      <c r="E209" s="2" t="e">
        <f t="shared" si="22"/>
        <v>#N/A</v>
      </c>
      <c r="F209" s="2">
        <v>620146.08093579113</v>
      </c>
      <c r="G209" s="2">
        <f t="shared" si="41"/>
        <v>526582.14285714284</v>
      </c>
      <c r="H209" s="2">
        <f t="shared" si="39"/>
        <v>85095108.76694864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3859967.1428571488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673838.68670980632</v>
      </c>
      <c r="Q209" s="2">
        <f t="shared" si="42"/>
        <v>550000</v>
      </c>
      <c r="R209" s="2">
        <f t="shared" si="40"/>
        <v>88774857.626630545</v>
      </c>
      <c r="S209" s="2">
        <f t="shared" si="17"/>
        <v>526582.14285714924</v>
      </c>
      <c r="T209" s="2">
        <f t="shared" si="18"/>
        <v>23417.857142857276</v>
      </c>
      <c r="U209" s="2">
        <f t="shared" si="19"/>
        <v>550000</v>
      </c>
      <c r="V209" s="2">
        <f t="shared" si="34"/>
        <v>41186754.873469219</v>
      </c>
      <c r="W209" s="2">
        <f t="shared" si="20"/>
        <v>485643.44121453166</v>
      </c>
      <c r="X209" s="2">
        <f t="shared" si="6"/>
        <v>64356.55878546834</v>
      </c>
      <c r="Y209" s="2">
        <f t="shared" si="37"/>
        <v>47588102.753161371</v>
      </c>
      <c r="Z209" s="2" t="str">
        <f t="shared" si="8"/>
        <v>HERE</v>
      </c>
      <c r="AA209" s="2">
        <f>IF(Z209="HERE",Y209,AA208+Graph!$G$1*1000)</f>
        <v>47588102.753161371</v>
      </c>
      <c r="AB209" s="2">
        <f t="shared" si="21"/>
        <v>64356.55878546834</v>
      </c>
      <c r="AC209" s="2">
        <f t="shared" si="38"/>
        <v>41186754.873469219</v>
      </c>
      <c r="AD209" s="3">
        <f t="shared" si="10"/>
        <v>47588102.753161371</v>
      </c>
      <c r="AE209" s="2">
        <f>IF(AE207&gt;=52800000,52800000,IF(AB188=Graph!G$1*1000,AE208+Graph!G$1*1000,AC209))</f>
        <v>41186754.873469219</v>
      </c>
      <c r="AF209" s="3">
        <f t="shared" si="11"/>
        <v>41186754.873469219</v>
      </c>
      <c r="AG209" s="3">
        <f t="shared" si="29"/>
        <v>42876547.537790403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133</v>
      </c>
      <c r="C210" s="7"/>
      <c r="D210" s="2" t="e">
        <f t="shared" si="12"/>
        <v>#N/A</v>
      </c>
      <c r="E210" s="2" t="e">
        <f t="shared" si="22"/>
        <v>#N/A</v>
      </c>
      <c r="F210" s="2">
        <v>621747.30283722281</v>
      </c>
      <c r="G210" s="2">
        <f t="shared" si="41"/>
        <v>526582.14285714284</v>
      </c>
      <c r="H210" s="2">
        <f t="shared" si="39"/>
        <v>85621690.90980579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3883385.0000000061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675753.58046291769</v>
      </c>
      <c r="Q210" s="2">
        <f t="shared" si="42"/>
        <v>550000</v>
      </c>
      <c r="R210" s="2">
        <f t="shared" si="40"/>
        <v>89324857.626630545</v>
      </c>
      <c r="S210" s="2">
        <f t="shared" si="17"/>
        <v>526582.14285714924</v>
      </c>
      <c r="T210" s="2">
        <f t="shared" si="18"/>
        <v>23417.857142857276</v>
      </c>
      <c r="U210" s="2">
        <f t="shared" si="19"/>
        <v>550000</v>
      </c>
      <c r="V210" s="2">
        <f t="shared" si="34"/>
        <v>41673999.536585197</v>
      </c>
      <c r="W210" s="2">
        <f t="shared" si="20"/>
        <v>487244.66311597824</v>
      </c>
      <c r="X210" s="2">
        <f t="shared" si="6"/>
        <v>62755.336884021759</v>
      </c>
      <c r="Y210" s="2">
        <f t="shared" si="37"/>
        <v>47650858.090045393</v>
      </c>
      <c r="Z210" s="2" t="str">
        <f t="shared" si="8"/>
        <v>HERE</v>
      </c>
      <c r="AA210" s="2">
        <f>IF(Z210="HERE",Y210,AA209+Graph!$G$1*1000)</f>
        <v>47650858.090045393</v>
      </c>
      <c r="AB210" s="2">
        <f t="shared" si="21"/>
        <v>62755.336884021759</v>
      </c>
      <c r="AC210" s="2">
        <f t="shared" si="38"/>
        <v>41673999.536585197</v>
      </c>
      <c r="AD210" s="3">
        <f t="shared" si="10"/>
        <v>47650858.090045393</v>
      </c>
      <c r="AE210" s="2">
        <f>IF(AE208&gt;=52800000,52800000,IF(AB189=Graph!G$1*1000,AE209+Graph!G$1*1000,AC210))</f>
        <v>41673999.536585197</v>
      </c>
      <c r="AF210" s="3">
        <f t="shared" si="11"/>
        <v>41673999.536585197</v>
      </c>
      <c r="AG210" s="3">
        <f t="shared" si="29"/>
        <v>42985971.385082588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134</v>
      </c>
      <c r="C211" s="7"/>
      <c r="D211" s="2" t="e">
        <f t="shared" si="12"/>
        <v>#N/A</v>
      </c>
      <c r="E211" s="2" t="e">
        <f t="shared" si="22"/>
        <v>#N/A</v>
      </c>
      <c r="F211" s="2">
        <v>623348.5247386694</v>
      </c>
      <c r="G211" s="2">
        <f t="shared" si="41"/>
        <v>526582.14285714284</v>
      </c>
      <c r="H211" s="2">
        <f t="shared" si="39"/>
        <v>86148273.052662939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3906802.8571428633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677668.47421602905</v>
      </c>
      <c r="Q211" s="2">
        <f t="shared" si="42"/>
        <v>550000</v>
      </c>
      <c r="R211" s="2">
        <f t="shared" si="40"/>
        <v>89874857.626630545</v>
      </c>
      <c r="S211" s="2">
        <f t="shared" si="17"/>
        <v>526582.14285714924</v>
      </c>
      <c r="T211" s="2">
        <f t="shared" si="18"/>
        <v>23417.857142857276</v>
      </c>
      <c r="U211" s="2">
        <f t="shared" si="19"/>
        <v>550000</v>
      </c>
      <c r="V211" s="2">
        <f t="shared" si="34"/>
        <v>42162845.421602622</v>
      </c>
      <c r="W211" s="2">
        <f t="shared" si="20"/>
        <v>488845.88501742482</v>
      </c>
      <c r="X211" s="2">
        <f t="shared" si="6"/>
        <v>61154.114982575178</v>
      </c>
      <c r="Y211" s="2">
        <f t="shared" si="37"/>
        <v>47712012.205027968</v>
      </c>
      <c r="Z211" s="2" t="str">
        <f t="shared" si="8"/>
        <v>HERE</v>
      </c>
      <c r="AA211" s="2">
        <f>IF(Z211="HERE",Y211,AA210+Graph!$G$1*1000)</f>
        <v>47712012.205027968</v>
      </c>
      <c r="AB211" s="2">
        <f t="shared" si="21"/>
        <v>61154.114982575178</v>
      </c>
      <c r="AC211" s="2">
        <f t="shared" si="38"/>
        <v>42162845.421602622</v>
      </c>
      <c r="AD211" s="3">
        <f t="shared" si="10"/>
        <v>47712012.205027968</v>
      </c>
      <c r="AE211" s="2">
        <f>IF(AE209&gt;=52800000,52800000,IF(AB190=Graph!G$1*1000,AE210+Graph!G$1*1000,AC211))</f>
        <v>42162845.421602622</v>
      </c>
      <c r="AF211" s="3">
        <f t="shared" si="11"/>
        <v>42162845.421602622</v>
      </c>
      <c r="AG211" s="3">
        <f t="shared" si="29"/>
        <v>43094034.193758547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135</v>
      </c>
      <c r="C212" s="7"/>
      <c r="D212" s="2" t="e">
        <f t="shared" si="12"/>
        <v>#N/A</v>
      </c>
      <c r="E212" s="2" t="e">
        <f t="shared" si="22"/>
        <v>#N/A</v>
      </c>
      <c r="F212" s="2">
        <v>624949.74664011598</v>
      </c>
      <c r="G212" s="2">
        <f t="shared" si="41"/>
        <v>526582.14285714284</v>
      </c>
      <c r="H212" s="2">
        <f t="shared" si="39"/>
        <v>86674855.195520088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3930220.7142857206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679583.36796914041</v>
      </c>
      <c r="Q212" s="2">
        <f t="shared" si="42"/>
        <v>550000</v>
      </c>
      <c r="R212" s="2">
        <f t="shared" si="40"/>
        <v>90424857.626630545</v>
      </c>
      <c r="S212" s="2">
        <f t="shared" si="17"/>
        <v>526582.14285714924</v>
      </c>
      <c r="T212" s="2">
        <f t="shared" si="18"/>
        <v>23417.857142857276</v>
      </c>
      <c r="U212" s="2">
        <f t="shared" si="19"/>
        <v>550000</v>
      </c>
      <c r="V212" s="2">
        <f t="shared" si="34"/>
        <v>42653292.528521478</v>
      </c>
      <c r="W212" s="2">
        <f t="shared" si="20"/>
        <v>490447.1069188565</v>
      </c>
      <c r="X212" s="2">
        <f t="shared" si="6"/>
        <v>59552.893081143498</v>
      </c>
      <c r="Y212" s="2">
        <f t="shared" si="37"/>
        <v>47771565.098109111</v>
      </c>
      <c r="Z212" s="2" t="str">
        <f t="shared" si="8"/>
        <v>HERE</v>
      </c>
      <c r="AA212" s="2">
        <f>IF(Z212="HERE",Y212,AA211+Graph!$G$1*1000)</f>
        <v>47771565.098109111</v>
      </c>
      <c r="AB212" s="2">
        <f t="shared" si="21"/>
        <v>59552.893081143498</v>
      </c>
      <c r="AC212" s="2">
        <f t="shared" si="38"/>
        <v>42653292.528521478</v>
      </c>
      <c r="AD212" s="3">
        <f t="shared" si="10"/>
        <v>47771565.098109111</v>
      </c>
      <c r="AE212" s="2">
        <f>IF(AE210&gt;=52800000,52800000,IF(AB191=Graph!G$1*1000,AE211+Graph!G$1*1000,AC212))</f>
        <v>42653292.528521478</v>
      </c>
      <c r="AF212" s="3">
        <f t="shared" si="11"/>
        <v>42653292.528521478</v>
      </c>
      <c r="AG212" s="3">
        <f t="shared" si="29"/>
        <v>43200735.963818282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136</v>
      </c>
      <c r="C213" s="7"/>
      <c r="D213" s="2" t="e">
        <f t="shared" si="12"/>
        <v>#N/A</v>
      </c>
      <c r="E213" s="2" t="e">
        <f t="shared" si="22"/>
        <v>#N/A</v>
      </c>
      <c r="F213" s="2">
        <v>626550.96854156256</v>
      </c>
      <c r="G213" s="2">
        <f t="shared" si="41"/>
        <v>526582.14285714284</v>
      </c>
      <c r="H213" s="2">
        <f t="shared" si="39"/>
        <v>87201437.338377237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3953638.5714285779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681498.26172225177</v>
      </c>
      <c r="Q213" s="2">
        <f t="shared" si="42"/>
        <v>550000</v>
      </c>
      <c r="R213" s="2">
        <f t="shared" si="40"/>
        <v>90974857.626630545</v>
      </c>
      <c r="S213" s="2">
        <f t="shared" si="17"/>
        <v>526582.14285714924</v>
      </c>
      <c r="T213" s="2">
        <f t="shared" si="18"/>
        <v>23417.857142857276</v>
      </c>
      <c r="U213" s="2">
        <f t="shared" si="19"/>
        <v>550000</v>
      </c>
      <c r="V213" s="2">
        <f t="shared" si="34"/>
        <v>43145340.857341781</v>
      </c>
      <c r="W213" s="2">
        <f t="shared" si="20"/>
        <v>492048.32882030308</v>
      </c>
      <c r="X213" s="2">
        <f t="shared" si="6"/>
        <v>57951.671179696918</v>
      </c>
      <c r="Y213" s="2">
        <f t="shared" si="37"/>
        <v>47829516.769288808</v>
      </c>
      <c r="Z213" s="2" t="str">
        <f t="shared" si="8"/>
        <v>HERE</v>
      </c>
      <c r="AA213" s="2">
        <f>IF(Z213="HERE",Y213,AA212+Graph!$G$1*1000)</f>
        <v>47829516.769288808</v>
      </c>
      <c r="AB213" s="2">
        <f t="shared" si="21"/>
        <v>57951.671179696918</v>
      </c>
      <c r="AC213" s="2">
        <f t="shared" si="38"/>
        <v>43145340.857341781</v>
      </c>
      <c r="AD213" s="3">
        <f t="shared" si="10"/>
        <v>47829516.769288808</v>
      </c>
      <c r="AE213" s="2">
        <f>IF(AE211&gt;=52800000,52800000,IF(AB192=Graph!G$1*1000,AE212+Graph!G$1*1000,AC213))</f>
        <v>43145340.857341781</v>
      </c>
      <c r="AF213" s="3">
        <f t="shared" si="11"/>
        <v>43145340.857341781</v>
      </c>
      <c r="AG213" s="3">
        <f t="shared" si="29"/>
        <v>43306076.695261799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137</v>
      </c>
      <c r="C214" s="7"/>
      <c r="D214" s="2" t="e">
        <f t="shared" si="12"/>
        <v>#N/A</v>
      </c>
      <c r="E214" s="2" t="e">
        <f t="shared" si="22"/>
        <v>#N/A</v>
      </c>
      <c r="F214" s="2">
        <v>628152.19044300914</v>
      </c>
      <c r="G214" s="2">
        <f t="shared" si="41"/>
        <v>526582.14285714284</v>
      </c>
      <c r="H214" s="2">
        <f t="shared" si="39"/>
        <v>87728019.481234387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3977056.4285714352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683413.15547536314</v>
      </c>
      <c r="Q214" s="2">
        <f t="shared" si="42"/>
        <v>550000</v>
      </c>
      <c r="R214" s="2">
        <f t="shared" si="40"/>
        <v>91524857.626630545</v>
      </c>
      <c r="S214" s="2">
        <f t="shared" si="17"/>
        <v>526582.14285714924</v>
      </c>
      <c r="T214" s="2">
        <f t="shared" si="18"/>
        <v>23417.857142857276</v>
      </c>
      <c r="U214" s="2">
        <f t="shared" si="19"/>
        <v>550000</v>
      </c>
      <c r="V214" s="2">
        <f t="shared" si="34"/>
        <v>43638990.408063531</v>
      </c>
      <c r="W214" s="2">
        <f t="shared" si="20"/>
        <v>493649.55072174966</v>
      </c>
      <c r="X214" s="2">
        <f t="shared" si="6"/>
        <v>56350.449278250337</v>
      </c>
      <c r="Y214" s="2">
        <f t="shared" si="37"/>
        <v>47885867.218567058</v>
      </c>
      <c r="Z214" s="2" t="str">
        <f t="shared" si="8"/>
        <v>HERE</v>
      </c>
      <c r="AA214" s="2">
        <f>IF(Z214="HERE",Y214,AA213+Graph!$G$1*1000)</f>
        <v>47885867.218567058</v>
      </c>
      <c r="AB214" s="2">
        <f t="shared" si="21"/>
        <v>56350.449278250337</v>
      </c>
      <c r="AC214" s="2">
        <f t="shared" si="38"/>
        <v>43638990.408063531</v>
      </c>
      <c r="AD214" s="3">
        <f t="shared" si="10"/>
        <v>47885867.218567058</v>
      </c>
      <c r="AE214" s="2">
        <f>IF(AE212&gt;=52800000,52800000,IF(AB193=Graph!G$1*1000,AE213+Graph!G$1*1000,AC214))</f>
        <v>43638990.408063531</v>
      </c>
      <c r="AF214" s="3">
        <f t="shared" si="11"/>
        <v>43638990.408063531</v>
      </c>
      <c r="AG214" s="3">
        <f t="shared" si="29"/>
        <v>43410056.388089076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138</v>
      </c>
      <c r="C215" s="7"/>
      <c r="D215" s="2" t="e">
        <f t="shared" si="12"/>
        <v>#N/A</v>
      </c>
      <c r="E215" s="2" t="e">
        <f t="shared" si="22"/>
        <v>#N/A</v>
      </c>
      <c r="F215" s="2">
        <v>629753.41234444082</v>
      </c>
      <c r="G215" s="2">
        <f t="shared" si="41"/>
        <v>526582.14285714284</v>
      </c>
      <c r="H215" s="2">
        <f t="shared" si="39"/>
        <v>88254601.624091536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4000474.2857142924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685328.0492284745</v>
      </c>
      <c r="Q215" s="2">
        <f t="shared" si="42"/>
        <v>550000</v>
      </c>
      <c r="R215" s="2">
        <f t="shared" si="40"/>
        <v>92074857.626630545</v>
      </c>
      <c r="S215" s="2">
        <f t="shared" si="17"/>
        <v>526582.14285714924</v>
      </c>
      <c r="T215" s="2">
        <f t="shared" si="18"/>
        <v>23417.857142857276</v>
      </c>
      <c r="U215" s="2">
        <f t="shared" si="19"/>
        <v>550000</v>
      </c>
      <c r="V215" s="2">
        <f t="shared" si="34"/>
        <v>44134241.180686727</v>
      </c>
      <c r="W215" s="2">
        <f t="shared" si="20"/>
        <v>495250.77262319624</v>
      </c>
      <c r="X215" s="2">
        <f t="shared" si="6"/>
        <v>54749.227376803756</v>
      </c>
      <c r="Y215" s="2">
        <f t="shared" si="37"/>
        <v>47940616.445943862</v>
      </c>
      <c r="Z215" s="2" t="str">
        <f t="shared" si="8"/>
        <v>HERE</v>
      </c>
      <c r="AA215" s="2">
        <f>IF(Z215="HERE",Y215,AA214+Graph!$G$1*1000)</f>
        <v>47940616.445943862</v>
      </c>
      <c r="AB215" s="2">
        <f t="shared" si="21"/>
        <v>54749.227376803756</v>
      </c>
      <c r="AC215" s="2">
        <f t="shared" si="38"/>
        <v>44134241.180686727</v>
      </c>
      <c r="AD215" s="3">
        <f t="shared" si="10"/>
        <v>47940616.445943862</v>
      </c>
      <c r="AE215" s="2">
        <f>IF(AE213&gt;=52800000,52800000,IF(AB194=Graph!G$1*1000,AE214+Graph!G$1*1000,AC215))</f>
        <v>44134241.180686727</v>
      </c>
      <c r="AF215" s="3">
        <f t="shared" si="11"/>
        <v>44134241.180686727</v>
      </c>
      <c r="AG215" s="3">
        <f t="shared" si="29"/>
        <v>43512675.042300135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139</v>
      </c>
      <c r="C216" s="7"/>
      <c r="D216" s="2" t="e">
        <f t="shared" si="12"/>
        <v>#N/A</v>
      </c>
      <c r="E216" s="2" t="e">
        <f t="shared" si="22"/>
        <v>#N/A</v>
      </c>
      <c r="F216" s="2">
        <v>631354.6342458874</v>
      </c>
      <c r="G216" s="2">
        <f t="shared" si="41"/>
        <v>526582.14285714284</v>
      </c>
      <c r="H216" s="2">
        <f t="shared" si="39"/>
        <v>88781183.766948685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4023892.1428571497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687242.94298158586</v>
      </c>
      <c r="Q216" s="2">
        <f t="shared" si="42"/>
        <v>550000</v>
      </c>
      <c r="R216" s="2">
        <f t="shared" si="40"/>
        <v>92624857.626630545</v>
      </c>
      <c r="S216" s="2">
        <f t="shared" si="17"/>
        <v>526582.14285714924</v>
      </c>
      <c r="T216" s="2">
        <f t="shared" si="18"/>
        <v>23417.857142857276</v>
      </c>
      <c r="U216" s="2">
        <f t="shared" si="19"/>
        <v>550000</v>
      </c>
      <c r="V216" s="2">
        <f t="shared" si="34"/>
        <v>44631093.17521137</v>
      </c>
      <c r="W216" s="2">
        <f t="shared" si="20"/>
        <v>496851.99452464283</v>
      </c>
      <c r="X216" s="2">
        <f t="shared" si="6"/>
        <v>53148.005475357175</v>
      </c>
      <c r="Y216" s="2">
        <f t="shared" si="37"/>
        <v>47993764.451419219</v>
      </c>
      <c r="Z216" s="2" t="str">
        <f t="shared" si="8"/>
        <v>HERE</v>
      </c>
      <c r="AA216" s="2">
        <f>IF(Z216="HERE",Y216,AA215+Graph!$G$1*1000)</f>
        <v>47993764.451419219</v>
      </c>
      <c r="AB216" s="2">
        <f t="shared" si="21"/>
        <v>53148.005475357175</v>
      </c>
      <c r="AC216" s="2">
        <f t="shared" si="38"/>
        <v>44631093.17521137</v>
      </c>
      <c r="AD216" s="3">
        <f t="shared" si="10"/>
        <v>47993764.451419219</v>
      </c>
      <c r="AE216" s="2">
        <f>IF(AE214&gt;=52800000,52800000,IF(AB195=Graph!G$1*1000,AE215+Graph!G$1*1000,AC216))</f>
        <v>44631093.17521137</v>
      </c>
      <c r="AF216" s="3">
        <f t="shared" si="11"/>
        <v>44631093.17521137</v>
      </c>
      <c r="AG216" s="3">
        <f t="shared" si="29"/>
        <v>43613932.657894954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140</v>
      </c>
      <c r="C217" s="7"/>
      <c r="D217" s="2" t="e">
        <f t="shared" si="12"/>
        <v>#N/A</v>
      </c>
      <c r="E217" s="2" t="e">
        <f t="shared" si="22"/>
        <v>#N/A</v>
      </c>
      <c r="F217" s="2">
        <v>632955.85614733398</v>
      </c>
      <c r="G217" s="2">
        <f t="shared" si="41"/>
        <v>526582.14285714284</v>
      </c>
      <c r="H217" s="2">
        <f t="shared" si="39"/>
        <v>89307765.909805834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4047310.000000007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689157.83673469722</v>
      </c>
      <c r="Q217" s="2">
        <f t="shared" si="42"/>
        <v>550000</v>
      </c>
      <c r="R217" s="2">
        <f t="shared" si="40"/>
        <v>93174857.626630545</v>
      </c>
      <c r="S217" s="2">
        <f t="shared" si="17"/>
        <v>526582.14285714924</v>
      </c>
      <c r="T217" s="2">
        <f t="shared" si="18"/>
        <v>23417.857142857276</v>
      </c>
      <c r="U217" s="2">
        <f t="shared" si="19"/>
        <v>550000</v>
      </c>
      <c r="V217" s="2">
        <f t="shared" si="34"/>
        <v>45129546.391637444</v>
      </c>
      <c r="W217" s="2">
        <f t="shared" si="20"/>
        <v>498453.2164260745</v>
      </c>
      <c r="X217" s="2">
        <f t="shared" si="6"/>
        <v>51546.783573925495</v>
      </c>
      <c r="Y217" s="2">
        <f t="shared" si="37"/>
        <v>48045311.234993145</v>
      </c>
      <c r="Z217" s="2" t="str">
        <f t="shared" si="8"/>
        <v>HERE</v>
      </c>
      <c r="AA217" s="2">
        <f>IF(Z217="HERE",Y217,AA216+Graph!$G$1*1000)</f>
        <v>48045311.234993145</v>
      </c>
      <c r="AB217" s="2">
        <f t="shared" si="21"/>
        <v>51546.783573925495</v>
      </c>
      <c r="AC217" s="2">
        <f t="shared" si="38"/>
        <v>45129546.391637444</v>
      </c>
      <c r="AD217" s="3">
        <f t="shared" si="10"/>
        <v>48045311.234993145</v>
      </c>
      <c r="AE217" s="2">
        <f>IF(AE215&gt;=52800000,52800000,IF(AB196=Graph!G$1*1000,AE216+Graph!G$1*1000,AC217))</f>
        <v>45129546.391637444</v>
      </c>
      <c r="AF217" s="3">
        <f t="shared" si="11"/>
        <v>45129546.391637444</v>
      </c>
      <c r="AG217" s="3">
        <f t="shared" si="29"/>
        <v>43713829.234873556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141</v>
      </c>
      <c r="C218" s="7"/>
      <c r="D218" s="2" t="e">
        <f t="shared" si="12"/>
        <v>#N/A</v>
      </c>
      <c r="E218" s="2" t="e">
        <f t="shared" si="22"/>
        <v>#N/A</v>
      </c>
      <c r="F218" s="2">
        <v>634557.07804878056</v>
      </c>
      <c r="G218" s="2">
        <f t="shared" si="41"/>
        <v>526582.14285714284</v>
      </c>
      <c r="H218" s="2">
        <f t="shared" si="39"/>
        <v>89834348.052662984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4070727.8571428643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691072.73048780859</v>
      </c>
      <c r="Q218" s="2">
        <f t="shared" si="42"/>
        <v>550000</v>
      </c>
      <c r="R218" s="2">
        <f t="shared" si="40"/>
        <v>93724857.626630545</v>
      </c>
      <c r="S218" s="2">
        <f t="shared" si="17"/>
        <v>526582.14285714924</v>
      </c>
      <c r="T218" s="2">
        <f t="shared" si="18"/>
        <v>23417.857142857276</v>
      </c>
      <c r="U218" s="2">
        <f t="shared" si="19"/>
        <v>550000</v>
      </c>
      <c r="V218" s="2">
        <f t="shared" si="34"/>
        <v>45629600.829964966</v>
      </c>
      <c r="W218" s="2">
        <f t="shared" si="20"/>
        <v>500054.43832752109</v>
      </c>
      <c r="X218" s="2">
        <f t="shared" si="6"/>
        <v>49945.561672478914</v>
      </c>
      <c r="Y218" s="2">
        <f t="shared" si="37"/>
        <v>48095256.796665624</v>
      </c>
      <c r="Z218" s="2" t="str">
        <f t="shared" si="8"/>
        <v>HERE</v>
      </c>
      <c r="AA218" s="2">
        <f>IF(Z218="HERE",Y218,AA217+Graph!$G$1*1000)</f>
        <v>48095256.796665624</v>
      </c>
      <c r="AB218" s="2">
        <f t="shared" si="21"/>
        <v>49945.561672478914</v>
      </c>
      <c r="AC218" s="2">
        <f t="shared" si="38"/>
        <v>45629600.829964966</v>
      </c>
      <c r="AD218" s="3">
        <f t="shared" si="10"/>
        <v>48095256.796665624</v>
      </c>
      <c r="AE218" s="2">
        <f>IF(AE216&gt;=52800000,52800000,IF(AB197=Graph!G$1*1000,AE217+Graph!G$1*1000,AC218))</f>
        <v>45629600.829964966</v>
      </c>
      <c r="AF218" s="3">
        <f t="shared" si="11"/>
        <v>45629600.829964966</v>
      </c>
      <c r="AG218" s="3">
        <f t="shared" si="29"/>
        <v>43812364.773235932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142</v>
      </c>
      <c r="C219" s="7"/>
      <c r="D219" s="2" t="e">
        <f t="shared" si="12"/>
        <v>#N/A</v>
      </c>
      <c r="E219" s="2" t="e">
        <f t="shared" si="22"/>
        <v>#N/A</v>
      </c>
      <c r="F219" s="2">
        <v>636158.29995022714</v>
      </c>
      <c r="G219" s="2">
        <f t="shared" si="41"/>
        <v>526582.14285714284</v>
      </c>
      <c r="H219" s="2">
        <f t="shared" si="39"/>
        <v>90360930.195520133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4094145.7142857215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692987.62424091995</v>
      </c>
      <c r="Q219" s="2">
        <f t="shared" si="42"/>
        <v>550000</v>
      </c>
      <c r="R219" s="2">
        <f t="shared" si="40"/>
        <v>94274857.626630545</v>
      </c>
      <c r="S219" s="2">
        <f t="shared" si="17"/>
        <v>526582.14285714924</v>
      </c>
      <c r="T219" s="2">
        <f t="shared" si="18"/>
        <v>23417.857142857276</v>
      </c>
      <c r="U219" s="2">
        <f t="shared" si="19"/>
        <v>550000</v>
      </c>
      <c r="V219" s="2">
        <f t="shared" si="34"/>
        <v>46131256.490193933</v>
      </c>
      <c r="W219" s="2">
        <f t="shared" si="20"/>
        <v>501655.66022896767</v>
      </c>
      <c r="X219" s="2">
        <f t="shared" si="6"/>
        <v>48344.339771032333</v>
      </c>
      <c r="Y219" s="2">
        <f t="shared" si="37"/>
        <v>48143601.136436656</v>
      </c>
      <c r="Z219" s="2" t="str">
        <f t="shared" si="8"/>
        <v>HERE</v>
      </c>
      <c r="AA219" s="2">
        <f>IF(Z219="HERE",Y219,AA218+Graph!$G$1*1000)</f>
        <v>48143601.136436656</v>
      </c>
      <c r="AB219" s="2">
        <f t="shared" si="21"/>
        <v>48344.339771032333</v>
      </c>
      <c r="AC219" s="2">
        <f t="shared" si="38"/>
        <v>46131256.490193933</v>
      </c>
      <c r="AD219" s="3">
        <f t="shared" si="10"/>
        <v>48143601.136436656</v>
      </c>
      <c r="AE219" s="2">
        <f>IF(AE217&gt;=52800000,52800000,IF(AB198=Graph!G$1*1000,AE218+Graph!G$1*1000,AC219))</f>
        <v>46131256.490193933</v>
      </c>
      <c r="AF219" s="3">
        <f t="shared" si="11"/>
        <v>46131256.490193933</v>
      </c>
      <c r="AG219" s="3">
        <f t="shared" si="29"/>
        <v>43909539.272982076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143</v>
      </c>
      <c r="C220" s="7"/>
      <c r="D220" s="2" t="e">
        <f t="shared" si="12"/>
        <v>#N/A</v>
      </c>
      <c r="E220" s="2" t="e">
        <f t="shared" si="22"/>
        <v>#N/A</v>
      </c>
      <c r="F220" s="2">
        <v>637759.52185165882</v>
      </c>
      <c r="G220" s="2">
        <f t="shared" si="41"/>
        <v>526582.14285714284</v>
      </c>
      <c r="H220" s="2">
        <f t="shared" si="39"/>
        <v>90887512.338377282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4117563.5714285788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694902.51799403131</v>
      </c>
      <c r="Q220" s="2">
        <f t="shared" si="42"/>
        <v>550000</v>
      </c>
      <c r="R220" s="2">
        <f t="shared" si="40"/>
        <v>94824857.626630545</v>
      </c>
      <c r="S220" s="2">
        <f t="shared" si="17"/>
        <v>526582.14285714924</v>
      </c>
      <c r="T220" s="2">
        <f t="shared" si="18"/>
        <v>23417.857142857276</v>
      </c>
      <c r="U220" s="2">
        <f t="shared" si="19"/>
        <v>550000</v>
      </c>
      <c r="V220" s="2">
        <f t="shared" si="34"/>
        <v>46634513.372324347</v>
      </c>
      <c r="W220" s="2">
        <f t="shared" si="20"/>
        <v>503256.88213041425</v>
      </c>
      <c r="X220" s="2">
        <f t="shared" si="6"/>
        <v>46743.117869585752</v>
      </c>
      <c r="Y220" s="2">
        <f t="shared" si="37"/>
        <v>48190344.254306242</v>
      </c>
      <c r="Z220" s="2" t="str">
        <f t="shared" si="8"/>
        <v>HERE</v>
      </c>
      <c r="AA220" s="2">
        <f>IF(Z220="HERE",Y220,AA219+Graph!$G$1*1000)</f>
        <v>48190344.254306242</v>
      </c>
      <c r="AB220" s="2">
        <f t="shared" si="21"/>
        <v>46743.117869585752</v>
      </c>
      <c r="AC220" s="2">
        <f t="shared" si="38"/>
        <v>46634513.372324347</v>
      </c>
      <c r="AD220" s="3">
        <f t="shared" si="10"/>
        <v>48190344.254306242</v>
      </c>
      <c r="AE220" s="2">
        <f>IF(AE218&gt;=52800000,52800000,IF(AB199=Graph!G$1*1000,AE219+Graph!G$1*1000,AC220))</f>
        <v>46634513.372324347</v>
      </c>
      <c r="AF220" s="3">
        <f t="shared" si="11"/>
        <v>46634513.372324347</v>
      </c>
      <c r="AG220" s="3">
        <f t="shared" si="29"/>
        <v>44005352.734111995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144</v>
      </c>
      <c r="C221" s="7"/>
      <c r="D221" s="2" t="e">
        <f t="shared" si="12"/>
        <v>#N/A</v>
      </c>
      <c r="E221" s="2" t="e">
        <f t="shared" si="22"/>
        <v>#N/A</v>
      </c>
      <c r="F221" s="2">
        <v>639360.7437531054</v>
      </c>
      <c r="G221" s="2">
        <f t="shared" si="41"/>
        <v>526582.14285714284</v>
      </c>
      <c r="H221" s="2">
        <f t="shared" si="39"/>
        <v>91414094.481234431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4140981.4285714361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696817.41174714267</v>
      </c>
      <c r="Q221" s="2">
        <f t="shared" si="42"/>
        <v>550000</v>
      </c>
      <c r="R221" s="2">
        <f t="shared" si="40"/>
        <v>95374857.626630545</v>
      </c>
      <c r="S221" s="2">
        <f t="shared" si="17"/>
        <v>526582.14285714924</v>
      </c>
      <c r="T221" s="2">
        <f t="shared" si="18"/>
        <v>23417.857142857276</v>
      </c>
      <c r="U221" s="2">
        <f t="shared" si="19"/>
        <v>550000</v>
      </c>
      <c r="V221" s="2">
        <f t="shared" si="34"/>
        <v>47139371.476356193</v>
      </c>
      <c r="W221" s="2">
        <f t="shared" si="20"/>
        <v>504858.10403184593</v>
      </c>
      <c r="X221" s="2">
        <f t="shared" si="6"/>
        <v>45141.895968154073</v>
      </c>
      <c r="Y221" s="2">
        <f t="shared" si="37"/>
        <v>48235486.150274396</v>
      </c>
      <c r="Z221" s="2" t="str">
        <f t="shared" si="8"/>
        <v>HERE</v>
      </c>
      <c r="AA221" s="2">
        <f>IF(Z221="HERE",Y221,AA220+Graph!$G$1*1000)</f>
        <v>48235486.150274396</v>
      </c>
      <c r="AB221" s="2">
        <f t="shared" si="21"/>
        <v>45141.895968154073</v>
      </c>
      <c r="AC221" s="2">
        <f t="shared" si="38"/>
        <v>47139371.476356193</v>
      </c>
      <c r="AD221" s="3">
        <f t="shared" si="10"/>
        <v>48235486.150274396</v>
      </c>
      <c r="AE221" s="2">
        <f>IF(AE219&gt;=52800000,52800000,IF(AB200=Graph!G$1*1000,AE220+Graph!G$1*1000,AC221))</f>
        <v>47139371.476356193</v>
      </c>
      <c r="AF221" s="3">
        <f t="shared" si="11"/>
        <v>47139371.476356193</v>
      </c>
      <c r="AG221" s="3">
        <f t="shared" si="29"/>
        <v>44099805.156625688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145</v>
      </c>
      <c r="C222" s="7"/>
      <c r="D222" s="2" t="e">
        <f t="shared" si="12"/>
        <v>#N/A</v>
      </c>
      <c r="E222" s="2" t="e">
        <f t="shared" si="22"/>
        <v>#N/A</v>
      </c>
      <c r="F222" s="2">
        <v>640961.96565455198</v>
      </c>
      <c r="G222" s="2">
        <f t="shared" si="41"/>
        <v>526582.14285714284</v>
      </c>
      <c r="H222" s="2">
        <f t="shared" si="39"/>
        <v>91940676.624091581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4164399.2857142934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698732.30550025403</v>
      </c>
      <c r="Q222" s="2">
        <f t="shared" si="42"/>
        <v>550000</v>
      </c>
      <c r="R222" s="2">
        <f t="shared" si="40"/>
        <v>95924857.626630545</v>
      </c>
      <c r="S222" s="2">
        <f t="shared" si="17"/>
        <v>526582.14285714924</v>
      </c>
      <c r="T222" s="2">
        <f t="shared" si="18"/>
        <v>23417.857142857276</v>
      </c>
      <c r="U222" s="2">
        <f t="shared" si="19"/>
        <v>550000</v>
      </c>
      <c r="V222" s="2">
        <f t="shared" si="34"/>
        <v>47645830.802289486</v>
      </c>
      <c r="W222" s="2">
        <f t="shared" si="20"/>
        <v>506459.32593329251</v>
      </c>
      <c r="X222" s="2">
        <f t="shared" si="6"/>
        <v>43540.674066707492</v>
      </c>
      <c r="Y222" s="2">
        <f t="shared" si="37"/>
        <v>48279026.824341103</v>
      </c>
      <c r="Z222" s="2" t="str">
        <f t="shared" si="8"/>
        <v>HERE</v>
      </c>
      <c r="AA222" s="2">
        <f>IF(Z222="HERE",Y222,AA221+Graph!$G$1*1000)</f>
        <v>48279026.824341103</v>
      </c>
      <c r="AB222" s="2">
        <f t="shared" si="21"/>
        <v>43540.674066707492</v>
      </c>
      <c r="AC222" s="2">
        <f t="shared" si="38"/>
        <v>47645830.802289486</v>
      </c>
      <c r="AD222" s="3">
        <f t="shared" si="10"/>
        <v>48279026.824341103</v>
      </c>
      <c r="AE222" s="2">
        <f>IF(AE220&gt;=52800000,52800000,IF(AB201=Graph!G$1*1000,AE221+Graph!G$1*1000,AC222))</f>
        <v>47645830.802289486</v>
      </c>
      <c r="AF222" s="3">
        <f t="shared" si="11"/>
        <v>47645830.802289486</v>
      </c>
      <c r="AG222" s="3">
        <f t="shared" si="29"/>
        <v>44192896.540523149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146</v>
      </c>
      <c r="C223" s="7"/>
      <c r="D223" s="2" t="e">
        <f t="shared" si="12"/>
        <v>#N/A</v>
      </c>
      <c r="E223" s="2" t="e">
        <f t="shared" si="22"/>
        <v>#N/A</v>
      </c>
      <c r="F223" s="2">
        <v>642563.18755599856</v>
      </c>
      <c r="G223" s="2">
        <f t="shared" si="41"/>
        <v>526582.14285714284</v>
      </c>
      <c r="H223" s="2">
        <f t="shared" si="39"/>
        <v>92467258.76694873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4187817.1428571506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700647.1992533654</v>
      </c>
      <c r="Q223" s="2">
        <f t="shared" si="42"/>
        <v>550000</v>
      </c>
      <c r="R223" s="2">
        <f t="shared" si="40"/>
        <v>96474857.626630545</v>
      </c>
      <c r="S223" s="2">
        <f t="shared" si="17"/>
        <v>526582.14285714924</v>
      </c>
      <c r="T223" s="2">
        <f t="shared" si="18"/>
        <v>23417.857142857276</v>
      </c>
      <c r="U223" s="2">
        <f t="shared" si="19"/>
        <v>550000</v>
      </c>
      <c r="V223" s="2">
        <f t="shared" si="34"/>
        <v>48153891.350124225</v>
      </c>
      <c r="W223" s="2">
        <f t="shared" si="20"/>
        <v>508060.54783473909</v>
      </c>
      <c r="X223" s="2">
        <f t="shared" si="6"/>
        <v>41939.452165260911</v>
      </c>
      <c r="Y223" s="2">
        <f t="shared" ref="Y223:Y286" si="43">IF(COUNT($C224)=0,IF(COUNT($C223)=1,C223,SUM(Y222+X223)),C223)</f>
        <v>48320966.276506364</v>
      </c>
      <c r="Z223" s="2" t="str">
        <f t="shared" si="8"/>
        <v>HERE</v>
      </c>
      <c r="AA223" s="2">
        <f>IF(Z223="HERE",Y223,AA222+Graph!$G$1*1000)</f>
        <v>48320966.276506364</v>
      </c>
      <c r="AB223" s="2">
        <f t="shared" si="21"/>
        <v>41939.452165260911</v>
      </c>
      <c r="AC223" s="2">
        <f t="shared" ref="AC223:AC286" si="44">IF(Z224="HERE",V223,AC222)</f>
        <v>47645830.802289486</v>
      </c>
      <c r="AD223" s="3">
        <f t="shared" si="10"/>
        <v>48320966.276506364</v>
      </c>
      <c r="AE223" s="2">
        <f>IF(AE221&gt;=52800000,52800000,IF(AB202=Graph!G$1*1000,AE222+Graph!G$1*1000,AC223))</f>
        <v>47645830.802289486</v>
      </c>
      <c r="AF223" s="3">
        <f t="shared" si="11"/>
        <v>47645830.802289486</v>
      </c>
      <c r="AG223" s="3">
        <f t="shared" si="29"/>
        <v>44284626.885804385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147</v>
      </c>
      <c r="C224" s="7"/>
      <c r="D224" s="2" t="e">
        <f t="shared" si="12"/>
        <v>#N/A</v>
      </c>
      <c r="E224" s="2" t="e">
        <f t="shared" si="22"/>
        <v>#N/A</v>
      </c>
      <c r="F224" s="2">
        <v>644164.40945744514</v>
      </c>
      <c r="G224" s="2">
        <f t="shared" si="41"/>
        <v>526582.14285714284</v>
      </c>
      <c r="H224" s="2">
        <f t="shared" ref="H224:H287" si="45">IF(COUNT($C225)=0,IF(COUNT($C224)=1,C224,SUM(H223+G224)),C224)</f>
        <v>92993840.909805879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4211235.0000000075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702562.09300647676</v>
      </c>
      <c r="Q224" s="2">
        <f t="shared" si="42"/>
        <v>550000</v>
      </c>
      <c r="R224" s="2">
        <f t="shared" ref="R224:R287" si="46">IF(COUNT($C225)=0,IF(COUNT($C224)=1,M224,SUM(R223+Q224)),M224)</f>
        <v>97024857.626630545</v>
      </c>
      <c r="S224" s="2">
        <f t="shared" si="17"/>
        <v>526582.14285714924</v>
      </c>
      <c r="T224" s="2">
        <f t="shared" si="18"/>
        <v>23417.85714285681</v>
      </c>
      <c r="U224" s="2">
        <f t="shared" si="19"/>
        <v>550000</v>
      </c>
      <c r="V224" s="2">
        <f t="shared" si="34"/>
        <v>48663553.119860411</v>
      </c>
      <c r="W224" s="2">
        <f t="shared" si="20"/>
        <v>509661.76973618567</v>
      </c>
      <c r="X224" s="2">
        <f t="shared" si="6"/>
        <v>40338.23026381433</v>
      </c>
      <c r="Y224" s="2">
        <f t="shared" si="43"/>
        <v>48361304.506770179</v>
      </c>
      <c r="Z224" s="2" t="str">
        <f t="shared" si="8"/>
        <v>MEEP</v>
      </c>
      <c r="AA224" s="2">
        <f>IF(Z224="HERE",Y224,AA223+Graph!$G$1*1000)</f>
        <v>48740966.276506364</v>
      </c>
      <c r="AB224" s="2">
        <f t="shared" si="21"/>
        <v>420000</v>
      </c>
      <c r="AC224" s="2">
        <f t="shared" si="44"/>
        <v>47645830.802289486</v>
      </c>
      <c r="AD224" s="3">
        <f t="shared" si="10"/>
        <v>48740966.276506364</v>
      </c>
      <c r="AE224" s="2">
        <f>IF(AE222&gt;=52800000,52800000,IF(AB203=Graph!G$1*1000,AE223+Graph!G$1*1000,AC224))</f>
        <v>47645830.802289486</v>
      </c>
      <c r="AF224" s="3">
        <f t="shared" si="11"/>
        <v>47645830.802289486</v>
      </c>
      <c r="AG224" s="3">
        <f t="shared" si="29"/>
        <v>44374996.192469403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148</v>
      </c>
      <c r="C225" s="7"/>
      <c r="D225" s="2" t="e">
        <f t="shared" si="12"/>
        <v>#N/A</v>
      </c>
      <c r="E225" s="2" t="e">
        <f t="shared" si="22"/>
        <v>#N/A</v>
      </c>
      <c r="F225" s="2">
        <v>645765.63135887682</v>
      </c>
      <c r="G225" s="2">
        <f t="shared" si="41"/>
        <v>526582.14285714284</v>
      </c>
      <c r="H225" s="2">
        <f t="shared" si="45"/>
        <v>93520423.052663028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4234652.8571428647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704476.98675958812</v>
      </c>
      <c r="Q225" s="2">
        <f t="shared" si="42"/>
        <v>550000</v>
      </c>
      <c r="R225" s="2">
        <f t="shared" si="46"/>
        <v>97574857.626630545</v>
      </c>
      <c r="S225" s="2">
        <f t="shared" si="17"/>
        <v>526582.14285714924</v>
      </c>
      <c r="T225" s="2">
        <f t="shared" si="18"/>
        <v>23417.857142857276</v>
      </c>
      <c r="U225" s="2">
        <f t="shared" si="19"/>
        <v>550000</v>
      </c>
      <c r="V225" s="2">
        <f t="shared" si="34"/>
        <v>49174816.111498043</v>
      </c>
      <c r="W225" s="2">
        <f t="shared" si="20"/>
        <v>511262.99163763225</v>
      </c>
      <c r="X225" s="2">
        <f t="shared" si="6"/>
        <v>38737.008362367749</v>
      </c>
      <c r="Y225" s="2">
        <f t="shared" si="43"/>
        <v>48400041.515132546</v>
      </c>
      <c r="Z225" s="2" t="str">
        <f t="shared" si="8"/>
        <v>MEEP</v>
      </c>
      <c r="AA225" s="2">
        <f>IF(Z225="HERE",Y225,AA224+Graph!$G$1*1000)</f>
        <v>49160966.276506364</v>
      </c>
      <c r="AB225" s="2">
        <f t="shared" si="21"/>
        <v>420000</v>
      </c>
      <c r="AC225" s="2">
        <f t="shared" si="44"/>
        <v>47645830.802289486</v>
      </c>
      <c r="AD225" s="3">
        <f t="shared" si="10"/>
        <v>49160966.276506364</v>
      </c>
      <c r="AE225" s="2">
        <f>IF(AE223&gt;=52800000,52800000,IF(AB204=Graph!G$1*1000,AE224+Graph!G$1*1000,AC225))</f>
        <v>47645830.802289486</v>
      </c>
      <c r="AF225" s="3">
        <f t="shared" si="11"/>
        <v>47645830.802289486</v>
      </c>
      <c r="AG225" s="3">
        <f t="shared" si="29"/>
        <v>44464004.460518181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149</v>
      </c>
      <c r="C226" s="7"/>
      <c r="D226" s="2" t="e">
        <f t="shared" si="12"/>
        <v>#N/A</v>
      </c>
      <c r="E226" s="2" t="e">
        <f t="shared" si="22"/>
        <v>#N/A</v>
      </c>
      <c r="F226" s="2">
        <v>647366.85326032341</v>
      </c>
      <c r="G226" s="2">
        <f t="shared" si="41"/>
        <v>526582.14285714284</v>
      </c>
      <c r="H226" s="2">
        <f t="shared" si="45"/>
        <v>94047005.195520177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4258070.714285722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706391.88051269948</v>
      </c>
      <c r="Q226" s="2">
        <f t="shared" si="42"/>
        <v>550000</v>
      </c>
      <c r="R226" s="2">
        <f t="shared" si="46"/>
        <v>98124857.626630545</v>
      </c>
      <c r="S226" s="2">
        <f t="shared" si="17"/>
        <v>526582.14285714924</v>
      </c>
      <c r="T226" s="2">
        <f t="shared" si="18"/>
        <v>23417.857142857276</v>
      </c>
      <c r="U226" s="2">
        <f t="shared" si="19"/>
        <v>550000</v>
      </c>
      <c r="V226" s="2">
        <f t="shared" si="34"/>
        <v>49687680.325037107</v>
      </c>
      <c r="W226" s="2">
        <f t="shared" si="20"/>
        <v>512864.21353906393</v>
      </c>
      <c r="X226" s="2">
        <f t="shared" si="6"/>
        <v>37135.786460936069</v>
      </c>
      <c r="Y226" s="2">
        <f t="shared" si="43"/>
        <v>48437177.301593482</v>
      </c>
      <c r="Z226" s="2" t="str">
        <f t="shared" si="8"/>
        <v>MEEP</v>
      </c>
      <c r="AA226" s="2">
        <f>IF(Z226="HERE",Y226,AA225+Graph!$G$1*1000)</f>
        <v>49580966.276506364</v>
      </c>
      <c r="AB226" s="2">
        <f t="shared" si="21"/>
        <v>420000</v>
      </c>
      <c r="AC226" s="2">
        <f t="shared" si="44"/>
        <v>47645830.802289486</v>
      </c>
      <c r="AD226" s="3">
        <f t="shared" si="10"/>
        <v>49580966.276506364</v>
      </c>
      <c r="AE226" s="2">
        <f>IF(AE224&gt;=52800000,52800000,IF(AB205=Graph!G$1*1000,AE225+Graph!G$1*1000,AC226))</f>
        <v>47645830.802289486</v>
      </c>
      <c r="AF226" s="3">
        <f t="shared" si="11"/>
        <v>47645830.802289486</v>
      </c>
      <c r="AG226" s="3">
        <f t="shared" si="29"/>
        <v>44551651.689950742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150</v>
      </c>
      <c r="C227" s="7"/>
      <c r="D227" s="2" t="e">
        <f t="shared" si="12"/>
        <v>#N/A</v>
      </c>
      <c r="E227" s="2" t="e">
        <f t="shared" si="22"/>
        <v>#N/A</v>
      </c>
      <c r="F227" s="2">
        <v>648968.07516176999</v>
      </c>
      <c r="G227" s="2">
        <f t="shared" si="41"/>
        <v>526582.14285714284</v>
      </c>
      <c r="H227" s="2">
        <f t="shared" si="45"/>
        <v>94573587.338377327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4281488.5714285793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708306.77426581085</v>
      </c>
      <c r="Q227" s="2">
        <f t="shared" si="42"/>
        <v>550000</v>
      </c>
      <c r="R227" s="2">
        <f t="shared" si="46"/>
        <v>98674857.626630545</v>
      </c>
      <c r="S227" s="2">
        <f t="shared" si="17"/>
        <v>526582.14285714924</v>
      </c>
      <c r="T227" s="2">
        <f t="shared" si="18"/>
        <v>23417.857142857276</v>
      </c>
      <c r="U227" s="2">
        <f t="shared" si="19"/>
        <v>550000</v>
      </c>
      <c r="V227" s="2">
        <f t="shared" si="34"/>
        <v>50202145.760477617</v>
      </c>
      <c r="W227" s="2">
        <f t="shared" si="20"/>
        <v>514465.43544051051</v>
      </c>
      <c r="X227" s="2">
        <f t="shared" si="6"/>
        <v>35534.564559489489</v>
      </c>
      <c r="Y227" s="2">
        <f t="shared" si="43"/>
        <v>48472711.866152972</v>
      </c>
      <c r="Z227" s="2" t="str">
        <f t="shared" si="8"/>
        <v>MEEP</v>
      </c>
      <c r="AA227" s="2">
        <f>IF(Z227="HERE",Y227,AA226+Graph!$G$1*1000)</f>
        <v>50000966.276506364</v>
      </c>
      <c r="AB227" s="2">
        <f t="shared" si="21"/>
        <v>420000</v>
      </c>
      <c r="AC227" s="2">
        <f t="shared" si="44"/>
        <v>47645830.802289486</v>
      </c>
      <c r="AD227" s="3">
        <f t="shared" si="10"/>
        <v>50000966.276506364</v>
      </c>
      <c r="AE227" s="2">
        <f>IF(AE225&gt;=52800000,52800000,IF(AB206=Graph!G$1*1000,AE226+Graph!G$1*1000,AC227))</f>
        <v>47645830.802289486</v>
      </c>
      <c r="AF227" s="3">
        <f t="shared" si="11"/>
        <v>47645830.802289486</v>
      </c>
      <c r="AG227" s="3">
        <f t="shared" si="29"/>
        <v>44637937.880767062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151</v>
      </c>
      <c r="C228" s="7"/>
      <c r="D228" s="2" t="e">
        <f t="shared" si="12"/>
        <v>#N/A</v>
      </c>
      <c r="E228" s="2" t="e">
        <f t="shared" si="22"/>
        <v>#N/A</v>
      </c>
      <c r="F228" s="2">
        <v>650569.29706321657</v>
      </c>
      <c r="G228" s="2">
        <f t="shared" si="41"/>
        <v>526582.14285714284</v>
      </c>
      <c r="H228" s="2">
        <f t="shared" si="45"/>
        <v>95100169.481234476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4304906.4285714366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710221.66801892221</v>
      </c>
      <c r="Q228" s="2">
        <f t="shared" si="42"/>
        <v>550000</v>
      </c>
      <c r="R228" s="2">
        <f t="shared" si="46"/>
        <v>99224857.626630545</v>
      </c>
      <c r="S228" s="2">
        <f t="shared" si="17"/>
        <v>526582.14285714924</v>
      </c>
      <c r="T228" s="2">
        <f t="shared" si="18"/>
        <v>23417.857142857276</v>
      </c>
      <c r="U228" s="2">
        <f t="shared" si="19"/>
        <v>550000</v>
      </c>
      <c r="V228" s="2">
        <f t="shared" si="34"/>
        <v>50718212.417819574</v>
      </c>
      <c r="W228" s="2">
        <f t="shared" si="20"/>
        <v>516066.65734195709</v>
      </c>
      <c r="X228" s="2">
        <f t="shared" si="6"/>
        <v>33933.342658042908</v>
      </c>
      <c r="Y228" s="2">
        <f t="shared" si="43"/>
        <v>48506645.208811015</v>
      </c>
      <c r="Z228" s="2" t="str">
        <f t="shared" si="8"/>
        <v>MEEP</v>
      </c>
      <c r="AA228" s="2">
        <f>IF(Z228="HERE",Y228,AA227+Graph!$G$1*1000)</f>
        <v>50420966.276506364</v>
      </c>
      <c r="AB228" s="2">
        <f t="shared" si="21"/>
        <v>420000</v>
      </c>
      <c r="AC228" s="2">
        <f t="shared" si="44"/>
        <v>47645830.802289486</v>
      </c>
      <c r="AD228" s="3">
        <f t="shared" si="10"/>
        <v>50420966.276506364</v>
      </c>
      <c r="AE228" s="2">
        <f>IF(AE226&gt;=52800000,52800000,IF(AB207=Graph!G$1*1000,AE227+Graph!G$1*1000,AC228))</f>
        <v>47645830.802289486</v>
      </c>
      <c r="AF228" s="3">
        <f t="shared" si="11"/>
        <v>47645830.802289486</v>
      </c>
      <c r="AG228" s="3">
        <f t="shared" si="29"/>
        <v>44722863.032967165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152</v>
      </c>
      <c r="C229" s="7"/>
      <c r="D229" s="2" t="e">
        <f t="shared" si="12"/>
        <v>#N/A</v>
      </c>
      <c r="E229" s="2" t="e">
        <f t="shared" si="22"/>
        <v>#N/A</v>
      </c>
      <c r="F229" s="2">
        <v>652170.51896464825</v>
      </c>
      <c r="G229" s="2">
        <f t="shared" si="41"/>
        <v>526582.14285714284</v>
      </c>
      <c r="H229" s="2">
        <f t="shared" si="45"/>
        <v>95626751.624091625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4328324.2857142938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712136.56177203357</v>
      </c>
      <c r="Q229" s="2">
        <f t="shared" si="42"/>
        <v>550000</v>
      </c>
      <c r="R229" s="2">
        <f t="shared" si="46"/>
        <v>99774857.626630545</v>
      </c>
      <c r="S229" s="2">
        <f t="shared" si="17"/>
        <v>526582.14285714924</v>
      </c>
      <c r="T229" s="2">
        <f t="shared" si="18"/>
        <v>23417.857142857276</v>
      </c>
      <c r="U229" s="2">
        <f t="shared" si="19"/>
        <v>550000</v>
      </c>
      <c r="V229" s="2">
        <f t="shared" si="34"/>
        <v>51235880.297062978</v>
      </c>
      <c r="W229" s="2">
        <f t="shared" si="20"/>
        <v>517667.87924340367</v>
      </c>
      <c r="X229" s="2">
        <f t="shared" si="6"/>
        <v>32332.120756596327</v>
      </c>
      <c r="Y229" s="2">
        <f t="shared" si="43"/>
        <v>48538977.329567611</v>
      </c>
      <c r="Z229" s="2" t="str">
        <f t="shared" si="8"/>
        <v>MEEP</v>
      </c>
      <c r="AA229" s="2">
        <f>IF(Z229="HERE",Y229,AA228+Graph!$G$1*1000)</f>
        <v>50840966.276506364</v>
      </c>
      <c r="AB229" s="2">
        <f t="shared" si="21"/>
        <v>420000</v>
      </c>
      <c r="AC229" s="2">
        <f t="shared" si="44"/>
        <v>47645830.802289486</v>
      </c>
      <c r="AD229" s="3">
        <f t="shared" si="10"/>
        <v>50840966.276506364</v>
      </c>
      <c r="AE229" s="2">
        <f>IF(AE227&gt;=52800000,52800000,IF(AB208=Graph!G$1*1000,AE228+Graph!G$1*1000,AC229))</f>
        <v>47645830.802289486</v>
      </c>
      <c r="AF229" s="3">
        <f t="shared" si="11"/>
        <v>47645830.802289486</v>
      </c>
      <c r="AG229" s="3">
        <f t="shared" si="29"/>
        <v>44806427.146551043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153</v>
      </c>
      <c r="C230" s="7"/>
      <c r="D230" s="2" t="e">
        <f t="shared" si="12"/>
        <v>#N/A</v>
      </c>
      <c r="E230" s="2" t="e">
        <f t="shared" si="22"/>
        <v>#N/A</v>
      </c>
      <c r="F230" s="2">
        <v>653771.74086609483</v>
      </c>
      <c r="G230" s="2">
        <f t="shared" ref="G230:G293" si="47">IF(F230&gt;550000,$AK$31*1000,F230)</f>
        <v>526582.14285714284</v>
      </c>
      <c r="H230" s="2">
        <f t="shared" si="45"/>
        <v>96153333.766948774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4351742.1428571511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714051.45552514493</v>
      </c>
      <c r="Q230" s="2">
        <f t="shared" ref="Q230:Q293" si="48">IF(P230&gt;550000,550000,P230)</f>
        <v>550000</v>
      </c>
      <c r="R230" s="2">
        <f t="shared" si="46"/>
        <v>100324857.62663054</v>
      </c>
      <c r="S230" s="2">
        <f t="shared" si="17"/>
        <v>526582.14285714924</v>
      </c>
      <c r="T230" s="2">
        <f t="shared" si="18"/>
        <v>23417.857142857276</v>
      </c>
      <c r="U230" s="2">
        <f t="shared" si="19"/>
        <v>550000</v>
      </c>
      <c r="V230" s="2">
        <f t="shared" si="34"/>
        <v>51755149.398207828</v>
      </c>
      <c r="W230" s="2">
        <f t="shared" si="20"/>
        <v>519269.10114485025</v>
      </c>
      <c r="X230" s="2">
        <f t="shared" si="6"/>
        <v>30730.898855149746</v>
      </c>
      <c r="Y230" s="2">
        <f t="shared" si="43"/>
        <v>48569708.228422761</v>
      </c>
      <c r="Z230" s="2" t="str">
        <f t="shared" si="8"/>
        <v>MEEP</v>
      </c>
      <c r="AA230" s="2">
        <f>IF(Z230="HERE",Y230,AA229+Graph!$G$1*1000)</f>
        <v>51260966.276506364</v>
      </c>
      <c r="AB230" s="2">
        <f t="shared" si="21"/>
        <v>420000</v>
      </c>
      <c r="AC230" s="2">
        <f t="shared" si="44"/>
        <v>47645830.802289486</v>
      </c>
      <c r="AD230" s="3">
        <f t="shared" si="10"/>
        <v>51260966.276506364</v>
      </c>
      <c r="AE230" s="2">
        <f>IF(AE228&gt;=52800000,52800000,IF(AB209=Graph!G$1*1000,AE229+Graph!G$1*1000,AC230))</f>
        <v>47645830.802289486</v>
      </c>
      <c r="AF230" s="3">
        <f t="shared" si="11"/>
        <v>47645830.802289486</v>
      </c>
      <c r="AG230" s="3">
        <f t="shared" si="29"/>
        <v>44888630.221518695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154</v>
      </c>
      <c r="C231" s="7"/>
      <c r="D231" s="2" t="e">
        <f t="shared" si="12"/>
        <v>#N/A</v>
      </c>
      <c r="E231" s="2" t="e">
        <f t="shared" si="22"/>
        <v>#N/A</v>
      </c>
      <c r="F231" s="2">
        <v>655372.96276754141</v>
      </c>
      <c r="G231" s="2">
        <f t="shared" si="47"/>
        <v>526582.14285714284</v>
      </c>
      <c r="H231" s="2">
        <f t="shared" si="45"/>
        <v>96679915.909805924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4375160.0000000084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715966.3492782563</v>
      </c>
      <c r="Q231" s="2">
        <f t="shared" si="48"/>
        <v>550000</v>
      </c>
      <c r="R231" s="2">
        <f t="shared" si="46"/>
        <v>100874857.62663054</v>
      </c>
      <c r="S231" s="2">
        <f t="shared" si="17"/>
        <v>526582.14285714924</v>
      </c>
      <c r="T231" s="2">
        <f t="shared" si="18"/>
        <v>23417.857142857276</v>
      </c>
      <c r="U231" s="2">
        <f t="shared" si="19"/>
        <v>550000</v>
      </c>
      <c r="V231" s="2">
        <f t="shared" si="34"/>
        <v>52276019.72125411</v>
      </c>
      <c r="W231" s="2">
        <f t="shared" si="20"/>
        <v>520870.32304628193</v>
      </c>
      <c r="X231" s="2">
        <f t="shared" si="6"/>
        <v>29129.676953718066</v>
      </c>
      <c r="Y231" s="2">
        <f t="shared" si="43"/>
        <v>48598837.905376479</v>
      </c>
      <c r="Z231" s="2" t="str">
        <f t="shared" si="8"/>
        <v>MEEP</v>
      </c>
      <c r="AA231" s="2">
        <f>IF(Z231="HERE",Y231,AA230+Graph!$G$1*1000)</f>
        <v>51680966.276506364</v>
      </c>
      <c r="AB231" s="2">
        <f t="shared" si="21"/>
        <v>420000</v>
      </c>
      <c r="AC231" s="2">
        <f t="shared" si="44"/>
        <v>47645830.802289486</v>
      </c>
      <c r="AD231" s="3">
        <f t="shared" si="10"/>
        <v>51680966.276506364</v>
      </c>
      <c r="AE231" s="2">
        <f>IF(AE229&gt;=52800000,52800000,IF(AB210=Graph!G$1*1000,AE230+Graph!G$1*1000,AC231))</f>
        <v>47645830.802289486</v>
      </c>
      <c r="AF231" s="3">
        <f t="shared" si="11"/>
        <v>47645830.802289486</v>
      </c>
      <c r="AG231" s="3">
        <f t="shared" si="29"/>
        <v>44969472.257870115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155</v>
      </c>
      <c r="C232" s="7"/>
      <c r="D232" s="2" t="e">
        <f t="shared" si="12"/>
        <v>#N/A</v>
      </c>
      <c r="E232" s="2" t="e">
        <f t="shared" si="22"/>
        <v>#N/A</v>
      </c>
      <c r="F232" s="2">
        <v>656974.18466898799</v>
      </c>
      <c r="G232" s="2">
        <f t="shared" si="47"/>
        <v>526582.14285714284</v>
      </c>
      <c r="H232" s="2">
        <f t="shared" si="45"/>
        <v>97206498.052663073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4398577.8571428657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717881.24303136766</v>
      </c>
      <c r="Q232" s="2">
        <f t="shared" si="48"/>
        <v>550000</v>
      </c>
      <c r="R232" s="2">
        <f t="shared" si="46"/>
        <v>101424857.62663054</v>
      </c>
      <c r="S232" s="2">
        <f t="shared" si="17"/>
        <v>526582.14285714924</v>
      </c>
      <c r="T232" s="2">
        <f t="shared" si="18"/>
        <v>23417.857142857276</v>
      </c>
      <c r="U232" s="2">
        <f t="shared" si="19"/>
        <v>550000</v>
      </c>
      <c r="V232" s="2">
        <f t="shared" si="34"/>
        <v>52798491.266201839</v>
      </c>
      <c r="W232" s="2">
        <f t="shared" si="20"/>
        <v>522471.54494772851</v>
      </c>
      <c r="X232" s="2">
        <f t="shared" si="6"/>
        <v>27528.455052271485</v>
      </c>
      <c r="Y232" s="2">
        <f t="shared" si="43"/>
        <v>48626366.360428751</v>
      </c>
      <c r="Z232" s="2" t="str">
        <f t="shared" si="8"/>
        <v>MEEP</v>
      </c>
      <c r="AA232" s="2">
        <f>IF(Z232="HERE",Y232,AA231+Graph!$G$1*1000)</f>
        <v>52100966.276506364</v>
      </c>
      <c r="AB232" s="2">
        <f t="shared" si="21"/>
        <v>420000</v>
      </c>
      <c r="AC232" s="2">
        <f t="shared" si="44"/>
        <v>47645830.802289486</v>
      </c>
      <c r="AD232" s="3">
        <f t="shared" si="10"/>
        <v>52100966.276506364</v>
      </c>
      <c r="AE232" s="2">
        <f>IF(AE230&gt;=52800000,52800000,IF(AB211=Graph!G$1*1000,AE231+Graph!G$1*1000,AC232))</f>
        <v>47645830.802289486</v>
      </c>
      <c r="AF232" s="3">
        <f t="shared" si="11"/>
        <v>47645830.802289486</v>
      </c>
      <c r="AG232" s="3">
        <f t="shared" si="29"/>
        <v>45048953.255605303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156</v>
      </c>
      <c r="C233" s="7"/>
      <c r="D233" s="2" t="e">
        <f t="shared" si="12"/>
        <v>#N/A</v>
      </c>
      <c r="E233" s="2" t="e">
        <f t="shared" si="22"/>
        <v>#N/A</v>
      </c>
      <c r="F233" s="2">
        <v>658575.40657043457</v>
      </c>
      <c r="G233" s="2">
        <f t="shared" si="47"/>
        <v>526582.14285714284</v>
      </c>
      <c r="H233" s="2">
        <f t="shared" si="45"/>
        <v>97733080.195520222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4421995.7142857229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719796.13678447902</v>
      </c>
      <c r="Q233" s="2">
        <f t="shared" si="48"/>
        <v>550000</v>
      </c>
      <c r="R233" s="2">
        <f t="shared" si="46"/>
        <v>101974857.62663054</v>
      </c>
      <c r="S233" s="2">
        <f t="shared" si="17"/>
        <v>526582.14285714924</v>
      </c>
      <c r="T233" s="2">
        <f t="shared" si="18"/>
        <v>23417.857142857276</v>
      </c>
      <c r="U233" s="2">
        <f t="shared" si="19"/>
        <v>550000</v>
      </c>
      <c r="V233" s="2">
        <f t="shared" si="34"/>
        <v>53322564.033051014</v>
      </c>
      <c r="W233" s="2">
        <f t="shared" si="20"/>
        <v>524072.7668491751</v>
      </c>
      <c r="X233" s="2">
        <f t="shared" si="6"/>
        <v>25927.233150824904</v>
      </c>
      <c r="Y233" s="2">
        <f t="shared" si="43"/>
        <v>48652293.593579575</v>
      </c>
      <c r="Z233" s="2" t="str">
        <f t="shared" si="8"/>
        <v>MEEP</v>
      </c>
      <c r="AA233" s="2">
        <f>IF(Z233="HERE",Y233,AA232+Graph!$G$1*1000)</f>
        <v>52520966.276506364</v>
      </c>
      <c r="AB233" s="2">
        <f t="shared" si="21"/>
        <v>420000</v>
      </c>
      <c r="AC233" s="2">
        <f t="shared" si="44"/>
        <v>47645830.802289486</v>
      </c>
      <c r="AD233" s="3">
        <f t="shared" si="10"/>
        <v>52520966.276506364</v>
      </c>
      <c r="AE233" s="2">
        <f>IF(AE231&gt;=52800000,52800000,IF(AB212=Graph!G$1*1000,AE232+Graph!G$1*1000,AC233))</f>
        <v>47645830.802289486</v>
      </c>
      <c r="AF233" s="3">
        <f t="shared" si="11"/>
        <v>47645830.802289486</v>
      </c>
      <c r="AG233" s="3">
        <f t="shared" si="29"/>
        <v>45127073.214724272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157</v>
      </c>
      <c r="C234" s="7"/>
      <c r="D234" s="2" t="e">
        <f t="shared" si="12"/>
        <v>#N/A</v>
      </c>
      <c r="E234" s="2" t="e">
        <f t="shared" si="22"/>
        <v>#N/A</v>
      </c>
      <c r="F234" s="2">
        <v>660176.62847186625</v>
      </c>
      <c r="G234" s="2">
        <f t="shared" si="47"/>
        <v>526582.14285714284</v>
      </c>
      <c r="H234" s="2">
        <f t="shared" si="45"/>
        <v>98259662.338377371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4445413.5714285802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721711.03053759038</v>
      </c>
      <c r="Q234" s="2">
        <f t="shared" si="48"/>
        <v>550000</v>
      </c>
      <c r="R234" s="2">
        <f t="shared" si="46"/>
        <v>102524857.62663054</v>
      </c>
      <c r="S234" s="2">
        <f t="shared" si="17"/>
        <v>526582.14285714924</v>
      </c>
      <c r="T234" s="2">
        <f t="shared" si="18"/>
        <v>23417.857142857276</v>
      </c>
      <c r="U234" s="2">
        <f t="shared" si="19"/>
        <v>550000</v>
      </c>
      <c r="V234" s="2">
        <f t="shared" si="34"/>
        <v>53848238.021801636</v>
      </c>
      <c r="W234" s="2">
        <f t="shared" si="20"/>
        <v>525673.98875062168</v>
      </c>
      <c r="X234" s="2">
        <f t="shared" si="6"/>
        <v>24326.011249378324</v>
      </c>
      <c r="Y234" s="2">
        <f t="shared" si="43"/>
        <v>48676619.604828954</v>
      </c>
      <c r="Z234" s="2" t="str">
        <f t="shared" si="8"/>
        <v>MEEP</v>
      </c>
      <c r="AA234" s="2">
        <f>IF(Z234="HERE",Y234,AA233+Graph!$G$1*1000)</f>
        <v>52940966.276506364</v>
      </c>
      <c r="AB234" s="2">
        <f t="shared" si="21"/>
        <v>420000</v>
      </c>
      <c r="AC234" s="2">
        <f t="shared" si="44"/>
        <v>47645830.802289486</v>
      </c>
      <c r="AD234" s="3">
        <f t="shared" si="10"/>
        <v>52800000</v>
      </c>
      <c r="AE234" s="2">
        <f>IF(AE232&gt;=52800000,52800000,IF(AB213=Graph!G$1*1000,AE233+Graph!G$1*1000,AC234))</f>
        <v>47645830.802289486</v>
      </c>
      <c r="AF234" s="3">
        <f t="shared" si="11"/>
        <v>47645830.802289486</v>
      </c>
      <c r="AG234" s="3">
        <f t="shared" si="29"/>
        <v>45203832.135227017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158</v>
      </c>
      <c r="C235" s="7"/>
      <c r="D235" s="2" t="e">
        <f t="shared" si="12"/>
        <v>#N/A</v>
      </c>
      <c r="E235" s="2" t="e">
        <f t="shared" si="22"/>
        <v>#N/A</v>
      </c>
      <c r="F235" s="2">
        <v>661777.85037331283</v>
      </c>
      <c r="G235" s="2">
        <f t="shared" si="47"/>
        <v>526582.14285714284</v>
      </c>
      <c r="H235" s="2">
        <f t="shared" si="45"/>
        <v>98786244.481234521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4468831.4285714375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723625.92429070175</v>
      </c>
      <c r="Q235" s="2">
        <f t="shared" si="48"/>
        <v>550000</v>
      </c>
      <c r="R235" s="2">
        <f t="shared" si="46"/>
        <v>103074857.62663054</v>
      </c>
      <c r="S235" s="2">
        <f t="shared" si="17"/>
        <v>526582.14285714924</v>
      </c>
      <c r="T235" s="2">
        <f t="shared" si="18"/>
        <v>23417.857142857276</v>
      </c>
      <c r="U235" s="2">
        <f t="shared" si="19"/>
        <v>550000</v>
      </c>
      <c r="V235" s="2">
        <f t="shared" si="34"/>
        <v>54375513.232453704</v>
      </c>
      <c r="W235" s="2">
        <f t="shared" si="20"/>
        <v>527275.21065206826</v>
      </c>
      <c r="X235" s="2">
        <f t="shared" si="6"/>
        <v>22724.789347931743</v>
      </c>
      <c r="Y235" s="2">
        <f t="shared" si="43"/>
        <v>48699344.394176885</v>
      </c>
      <c r="Z235" s="2" t="str">
        <f t="shared" si="8"/>
        <v>MEEP</v>
      </c>
      <c r="AA235" s="2">
        <f>IF(Z235="HERE",Y235,AA234+Graph!$G$1*1000)</f>
        <v>53360966.276506364</v>
      </c>
      <c r="AB235" s="2">
        <f t="shared" si="21"/>
        <v>420000</v>
      </c>
      <c r="AC235" s="2">
        <f t="shared" si="44"/>
        <v>47645830.802289486</v>
      </c>
      <c r="AD235" s="3">
        <f t="shared" si="10"/>
        <v>52800000</v>
      </c>
      <c r="AE235" s="2">
        <f>IF(AE233&gt;=52800000,52800000,IF(AB214=Graph!G$1*1000,AE234+Graph!G$1*1000,AC235))</f>
        <v>47645830.802289486</v>
      </c>
      <c r="AF235" s="3">
        <f t="shared" si="11"/>
        <v>47645830.802289486</v>
      </c>
      <c r="AG235" s="3">
        <f t="shared" si="29"/>
        <v>45279230.017113529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159</v>
      </c>
      <c r="C236" s="7"/>
      <c r="D236" s="2" t="e">
        <f t="shared" si="12"/>
        <v>#N/A</v>
      </c>
      <c r="E236" s="2" t="e">
        <f t="shared" si="22"/>
        <v>#N/A</v>
      </c>
      <c r="F236" s="2">
        <v>663379.07227475941</v>
      </c>
      <c r="G236" s="2">
        <f t="shared" si="47"/>
        <v>526582.14285714284</v>
      </c>
      <c r="H236" s="2">
        <f t="shared" si="45"/>
        <v>99312826.62409167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4492249.2857142948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725540.81804381311</v>
      </c>
      <c r="Q236" s="2">
        <f t="shared" si="48"/>
        <v>550000</v>
      </c>
      <c r="R236" s="2">
        <f t="shared" si="46"/>
        <v>103624857.62663054</v>
      </c>
      <c r="S236" s="2">
        <f t="shared" si="17"/>
        <v>526582.14285714924</v>
      </c>
      <c r="T236" s="2">
        <f t="shared" si="18"/>
        <v>23417.857142857276</v>
      </c>
      <c r="U236" s="2">
        <f t="shared" si="19"/>
        <v>550000</v>
      </c>
      <c r="V236" s="2">
        <f t="shared" si="34"/>
        <v>54904389.665007204</v>
      </c>
      <c r="W236" s="2">
        <f t="shared" si="20"/>
        <v>528876.43255349994</v>
      </c>
      <c r="X236" s="2">
        <f t="shared" si="6"/>
        <v>21123.567446500063</v>
      </c>
      <c r="Y236" s="2">
        <f t="shared" si="43"/>
        <v>48720467.961623386</v>
      </c>
      <c r="Z236" s="2" t="str">
        <f t="shared" si="8"/>
        <v>MEEP</v>
      </c>
      <c r="AA236" s="2">
        <f>IF(Z236="HERE",Y236,AA235+Graph!$G$1*1000)</f>
        <v>53780966.276506364</v>
      </c>
      <c r="AB236" s="2">
        <f t="shared" si="21"/>
        <v>420000</v>
      </c>
      <c r="AC236" s="2">
        <f t="shared" si="44"/>
        <v>47645830.802289486</v>
      </c>
      <c r="AD236" s="3">
        <f t="shared" si="10"/>
        <v>52800000</v>
      </c>
      <c r="AE236" s="2">
        <f>IF(AE234&gt;=52800000,52800000,IF(AB215=Graph!G$1*1000,AE235+Graph!G$1*1000,AC236))</f>
        <v>47645830.802289486</v>
      </c>
      <c r="AF236" s="3">
        <f t="shared" si="11"/>
        <v>47645830.802289486</v>
      </c>
      <c r="AG236" s="3">
        <f t="shared" si="29"/>
        <v>45353266.860383809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160</v>
      </c>
      <c r="C237" s="7"/>
      <c r="D237" s="2" t="e">
        <f t="shared" si="12"/>
        <v>#N/A</v>
      </c>
      <c r="E237" s="2" t="e">
        <f t="shared" si="22"/>
        <v>#N/A</v>
      </c>
      <c r="F237" s="2">
        <v>664980.29417620599</v>
      </c>
      <c r="G237" s="2">
        <f t="shared" si="47"/>
        <v>526582.14285714284</v>
      </c>
      <c r="H237" s="2">
        <f t="shared" si="45"/>
        <v>99839408.766948819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4515667.142857152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727455.71179692447</v>
      </c>
      <c r="Q237" s="2">
        <f t="shared" si="48"/>
        <v>550000</v>
      </c>
      <c r="R237" s="2">
        <f t="shared" si="46"/>
        <v>104174857.62663054</v>
      </c>
      <c r="S237" s="2">
        <f t="shared" si="17"/>
        <v>526582.14285714924</v>
      </c>
      <c r="T237" s="2">
        <f t="shared" si="18"/>
        <v>23417.857142857276</v>
      </c>
      <c r="U237" s="2">
        <f t="shared" si="19"/>
        <v>550000</v>
      </c>
      <c r="V237" s="2">
        <f t="shared" si="34"/>
        <v>55434867.31946215</v>
      </c>
      <c r="W237" s="2">
        <f t="shared" si="20"/>
        <v>530477.65445494652</v>
      </c>
      <c r="X237" s="2">
        <f t="shared" si="6"/>
        <v>19522.345545053482</v>
      </c>
      <c r="Y237" s="2">
        <f t="shared" si="43"/>
        <v>48739990.307168439</v>
      </c>
      <c r="Z237" s="2" t="str">
        <f t="shared" si="8"/>
        <v>MEEP</v>
      </c>
      <c r="AA237" s="2">
        <f>IF(Z237="HERE",Y237,AA236+Graph!$G$1*1000)</f>
        <v>54200966.276506364</v>
      </c>
      <c r="AB237" s="2">
        <f t="shared" si="21"/>
        <v>420000</v>
      </c>
      <c r="AC237" s="2">
        <f t="shared" si="44"/>
        <v>47645830.802289486</v>
      </c>
      <c r="AD237" s="3">
        <f t="shared" si="10"/>
        <v>52800000</v>
      </c>
      <c r="AE237" s="2">
        <f>IF(AE235&gt;=52800000,52800000,IF(AB216=Graph!G$1*1000,AE236+Graph!G$1*1000,AC237))</f>
        <v>47645830.802289486</v>
      </c>
      <c r="AF237" s="3">
        <f t="shared" si="11"/>
        <v>47645830.802289486</v>
      </c>
      <c r="AG237" s="3">
        <f t="shared" si="29"/>
        <v>45425942.66503787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161</v>
      </c>
      <c r="C238" s="7"/>
      <c r="D238" s="2" t="e">
        <f t="shared" si="12"/>
        <v>#N/A</v>
      </c>
      <c r="E238" s="2" t="e">
        <f t="shared" si="22"/>
        <v>#N/A</v>
      </c>
      <c r="F238" s="2">
        <v>666581.51607765257</v>
      </c>
      <c r="G238" s="2">
        <f t="shared" si="47"/>
        <v>526582.14285714284</v>
      </c>
      <c r="H238" s="2">
        <f t="shared" si="45"/>
        <v>100365990.90980597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4539085.0000000093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729370.60555003583</v>
      </c>
      <c r="Q238" s="2">
        <f t="shared" si="48"/>
        <v>550000</v>
      </c>
      <c r="R238" s="2">
        <f t="shared" si="46"/>
        <v>104724857.62663054</v>
      </c>
      <c r="S238" s="2">
        <f t="shared" si="17"/>
        <v>526582.14285714924</v>
      </c>
      <c r="T238" s="2">
        <f t="shared" si="18"/>
        <v>23417.857142857276</v>
      </c>
      <c r="U238" s="2">
        <f t="shared" si="19"/>
        <v>550000</v>
      </c>
      <c r="V238" s="2">
        <f t="shared" si="34"/>
        <v>55966946.195818543</v>
      </c>
      <c r="W238" s="2">
        <f t="shared" si="20"/>
        <v>532078.8763563931</v>
      </c>
      <c r="X238" s="2">
        <f t="shared" si="6"/>
        <v>17921.123643606901</v>
      </c>
      <c r="Y238" s="2">
        <f t="shared" si="43"/>
        <v>48757911.430812046</v>
      </c>
      <c r="Z238" s="2" t="str">
        <f t="shared" si="8"/>
        <v>MEEP</v>
      </c>
      <c r="AA238" s="2">
        <f>IF(Z238="HERE",Y238,AA237+Graph!$G$1*1000)</f>
        <v>54620966.276506364</v>
      </c>
      <c r="AB238" s="2">
        <f t="shared" si="21"/>
        <v>420000</v>
      </c>
      <c r="AC238" s="2">
        <f t="shared" si="44"/>
        <v>47645830.802289486</v>
      </c>
      <c r="AD238" s="3">
        <f t="shared" si="10"/>
        <v>52800000</v>
      </c>
      <c r="AE238" s="2">
        <f>IF(AE236&gt;=52800000,52800000,IF(AB217=Graph!G$1*1000,AE237+Graph!G$1*1000,AC238))</f>
        <v>47645830.802289486</v>
      </c>
      <c r="AF238" s="3">
        <f t="shared" si="11"/>
        <v>47645830.802289486</v>
      </c>
      <c r="AG238" s="3">
        <f t="shared" si="29"/>
        <v>45497257.431075707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162</v>
      </c>
      <c r="C239" s="7"/>
      <c r="D239" s="2" t="e">
        <f t="shared" si="12"/>
        <v>#N/A</v>
      </c>
      <c r="E239" s="2" t="e">
        <f t="shared" si="22"/>
        <v>#N/A</v>
      </c>
      <c r="F239" s="2">
        <v>668182.73797908425</v>
      </c>
      <c r="G239" s="2">
        <f t="shared" si="47"/>
        <v>526582.14285714284</v>
      </c>
      <c r="H239" s="2">
        <f t="shared" si="45"/>
        <v>100892573.05266312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4562502.8571428666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731285.4993031472</v>
      </c>
      <c r="Q239" s="2">
        <f t="shared" si="48"/>
        <v>550000</v>
      </c>
      <c r="R239" s="2">
        <f t="shared" si="46"/>
        <v>105274857.62663054</v>
      </c>
      <c r="S239" s="2">
        <f t="shared" si="17"/>
        <v>526582.14285714924</v>
      </c>
      <c r="T239" s="2">
        <f t="shared" si="18"/>
        <v>23417.857142857276</v>
      </c>
      <c r="U239" s="2">
        <f t="shared" si="19"/>
        <v>550000</v>
      </c>
      <c r="V239" s="2">
        <f t="shared" si="34"/>
        <v>56500626.294076383</v>
      </c>
      <c r="W239" s="2">
        <f t="shared" si="20"/>
        <v>533680.09825783968</v>
      </c>
      <c r="X239" s="2">
        <f t="shared" si="6"/>
        <v>16319.90174216032</v>
      </c>
      <c r="Y239" s="2">
        <f t="shared" si="43"/>
        <v>48774231.332554206</v>
      </c>
      <c r="Z239" s="2" t="str">
        <f t="shared" si="8"/>
        <v>MEEP</v>
      </c>
      <c r="AA239" s="2">
        <f>IF(Z239="HERE",Y239,AA238+Graph!$G$1*1000)</f>
        <v>55040966.276506364</v>
      </c>
      <c r="AB239" s="2">
        <f t="shared" si="21"/>
        <v>420000</v>
      </c>
      <c r="AC239" s="2">
        <f t="shared" si="44"/>
        <v>47645830.802289486</v>
      </c>
      <c r="AD239" s="3">
        <f t="shared" si="10"/>
        <v>52800000</v>
      </c>
      <c r="AE239" s="2">
        <f>IF(AE237&gt;=52800000,52800000,IF(AB218=Graph!G$1*1000,AE238+Graph!G$1*1000,AC239))</f>
        <v>47645830.802289486</v>
      </c>
      <c r="AF239" s="3">
        <f t="shared" si="11"/>
        <v>47645830.802289486</v>
      </c>
      <c r="AG239" s="3">
        <f t="shared" si="29"/>
        <v>45567211.158497311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163</v>
      </c>
      <c r="C240" s="7"/>
      <c r="D240" s="2" t="e">
        <f t="shared" si="12"/>
        <v>#N/A</v>
      </c>
      <c r="E240" s="2" t="e">
        <f t="shared" si="22"/>
        <v>#N/A</v>
      </c>
      <c r="F240" s="2">
        <v>669783.95988053083</v>
      </c>
      <c r="G240" s="2">
        <f t="shared" si="47"/>
        <v>526582.14285714284</v>
      </c>
      <c r="H240" s="2">
        <f t="shared" si="45"/>
        <v>101419155.19552027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4585920.7142857239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733200.39305625856</v>
      </c>
      <c r="Q240" s="2">
        <f t="shared" si="48"/>
        <v>550000</v>
      </c>
      <c r="R240" s="2">
        <f t="shared" si="46"/>
        <v>105824857.62663054</v>
      </c>
      <c r="S240" s="2">
        <f t="shared" si="17"/>
        <v>526582.14285714924</v>
      </c>
      <c r="T240" s="2">
        <f t="shared" si="18"/>
        <v>23417.857142857276</v>
      </c>
      <c r="U240" s="2">
        <f t="shared" si="19"/>
        <v>550000</v>
      </c>
      <c r="V240" s="2">
        <f t="shared" si="34"/>
        <v>57035907.614235669</v>
      </c>
      <c r="W240" s="2">
        <f t="shared" si="20"/>
        <v>535281.32015928626</v>
      </c>
      <c r="X240" s="2">
        <f t="shared" si="6"/>
        <v>14718.679840713739</v>
      </c>
      <c r="Y240" s="2">
        <f t="shared" si="43"/>
        <v>48788950.01239492</v>
      </c>
      <c r="Z240" s="2" t="str">
        <f t="shared" si="8"/>
        <v>MEEP</v>
      </c>
      <c r="AA240" s="2">
        <f>IF(Z240="HERE",Y240,AA239+Graph!$G$1*1000)</f>
        <v>55460966.276506364</v>
      </c>
      <c r="AB240" s="2">
        <f t="shared" si="21"/>
        <v>420000</v>
      </c>
      <c r="AC240" s="2">
        <f t="shared" si="44"/>
        <v>47645830.802289486</v>
      </c>
      <c r="AD240" s="3">
        <f t="shared" si="10"/>
        <v>52800000</v>
      </c>
      <c r="AE240" s="2">
        <f>IF(AE238&gt;=52800000,52800000,IF(AB219=Graph!G$1*1000,AE239+Graph!G$1*1000,AC240))</f>
        <v>47645830.802289486</v>
      </c>
      <c r="AF240" s="3">
        <f t="shared" si="11"/>
        <v>47645830.802289486</v>
      </c>
      <c r="AG240" s="3">
        <f t="shared" si="29"/>
        <v>45635803.84730269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164</v>
      </c>
      <c r="C241" s="7"/>
      <c r="D241" s="2" t="e">
        <f t="shared" si="12"/>
        <v>#N/A</v>
      </c>
      <c r="E241" s="2" t="e">
        <f t="shared" si="22"/>
        <v>#N/A</v>
      </c>
      <c r="F241" s="2">
        <v>671385.18178197742</v>
      </c>
      <c r="G241" s="2">
        <f t="shared" si="47"/>
        <v>526582.14285714284</v>
      </c>
      <c r="H241" s="2">
        <f t="shared" si="45"/>
        <v>101945737.33837742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4609338.5714285811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735115.28680936992</v>
      </c>
      <c r="Q241" s="2">
        <f t="shared" si="48"/>
        <v>550000</v>
      </c>
      <c r="R241" s="2">
        <f t="shared" si="46"/>
        <v>106374857.62663054</v>
      </c>
      <c r="S241" s="2">
        <f t="shared" si="17"/>
        <v>526582.14285714924</v>
      </c>
      <c r="T241" s="2">
        <f t="shared" si="18"/>
        <v>23417.857142857276</v>
      </c>
      <c r="U241" s="2">
        <f t="shared" si="19"/>
        <v>550000</v>
      </c>
      <c r="V241" s="2">
        <f t="shared" si="34"/>
        <v>57572790.156296387</v>
      </c>
      <c r="W241" s="2">
        <f t="shared" si="20"/>
        <v>536882.54206071794</v>
      </c>
      <c r="X241" s="2">
        <f t="shared" si="6"/>
        <v>13117.45793928206</v>
      </c>
      <c r="Y241" s="2">
        <f t="shared" si="43"/>
        <v>48802067.470334202</v>
      </c>
      <c r="Z241" s="2" t="str">
        <f t="shared" si="8"/>
        <v>MEEP</v>
      </c>
      <c r="AA241" s="2">
        <f>IF(Z241="HERE",Y241,AA240+Graph!$G$1*1000)</f>
        <v>55880966.276506364</v>
      </c>
      <c r="AB241" s="2">
        <f t="shared" si="21"/>
        <v>420000</v>
      </c>
      <c r="AC241" s="2">
        <f t="shared" si="44"/>
        <v>47645830.802289486</v>
      </c>
      <c r="AD241" s="3">
        <f t="shared" si="10"/>
        <v>52800000</v>
      </c>
      <c r="AE241" s="2">
        <f>IF(AE239&gt;=52800000,52800000,IF(AB220=Graph!G$1*1000,AE240+Graph!G$1*1000,AC241))</f>
        <v>47645830.802289486</v>
      </c>
      <c r="AF241" s="3">
        <f t="shared" si="11"/>
        <v>47645830.802289486</v>
      </c>
      <c r="AG241" s="3">
        <f t="shared" si="29"/>
        <v>45703035.497491837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165</v>
      </c>
      <c r="C242" s="7"/>
      <c r="D242" s="2" t="e">
        <f t="shared" si="12"/>
        <v>#N/A</v>
      </c>
      <c r="E242" s="2" t="e">
        <f t="shared" si="22"/>
        <v>#N/A</v>
      </c>
      <c r="F242" s="2">
        <v>672986.403683424</v>
      </c>
      <c r="G242" s="2">
        <f t="shared" si="47"/>
        <v>526582.14285714284</v>
      </c>
      <c r="H242" s="2">
        <f t="shared" si="45"/>
        <v>102472319.48123457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4632756.4285714384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737030.18056248128</v>
      </c>
      <c r="Q242" s="2">
        <f t="shared" si="48"/>
        <v>550000</v>
      </c>
      <c r="R242" s="2">
        <f t="shared" si="46"/>
        <v>106924857.62663054</v>
      </c>
      <c r="S242" s="2">
        <f t="shared" si="17"/>
        <v>526582.14285714924</v>
      </c>
      <c r="T242" s="2">
        <f t="shared" si="18"/>
        <v>23417.857142857276</v>
      </c>
      <c r="U242" s="2">
        <f t="shared" si="19"/>
        <v>550000</v>
      </c>
      <c r="V242" s="2">
        <f t="shared" si="34"/>
        <v>58111273.920258552</v>
      </c>
      <c r="W242" s="2">
        <f t="shared" si="20"/>
        <v>538483.76396216452</v>
      </c>
      <c r="X242" s="2">
        <f t="shared" si="6"/>
        <v>11516.236037835479</v>
      </c>
      <c r="Y242" s="2">
        <f t="shared" si="43"/>
        <v>48813583.706372038</v>
      </c>
      <c r="Z242" s="2" t="str">
        <f t="shared" si="8"/>
        <v>MEEP</v>
      </c>
      <c r="AA242" s="2">
        <f>IF(Z242="HERE",Y242,AA241+Graph!$G$1*1000)</f>
        <v>56300966.276506364</v>
      </c>
      <c r="AB242" s="2">
        <f t="shared" si="21"/>
        <v>420000</v>
      </c>
      <c r="AC242" s="2">
        <f t="shared" si="44"/>
        <v>47645830.802289486</v>
      </c>
      <c r="AD242" s="3">
        <f t="shared" si="10"/>
        <v>52800000</v>
      </c>
      <c r="AE242" s="2">
        <f>IF(AE240&gt;=52800000,52800000,IF(AB221=Graph!G$1*1000,AE241+Graph!G$1*1000,AC242))</f>
        <v>47645830.802289486</v>
      </c>
      <c r="AF242" s="3">
        <f t="shared" si="11"/>
        <v>47645830.802289486</v>
      </c>
      <c r="AG242" s="3">
        <f t="shared" si="29"/>
        <v>45768906.109064773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166</v>
      </c>
      <c r="C243" s="7"/>
      <c r="D243" s="2" t="e">
        <f t="shared" si="12"/>
        <v>#N/A</v>
      </c>
      <c r="E243" s="2" t="e">
        <f t="shared" si="22"/>
        <v>#N/A</v>
      </c>
      <c r="F243" s="2">
        <v>674587.62558487058</v>
      </c>
      <c r="G243" s="2">
        <f t="shared" si="47"/>
        <v>526582.14285714284</v>
      </c>
      <c r="H243" s="2">
        <f t="shared" si="45"/>
        <v>102998901.62409171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4656174.2857142957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738945.07431559265</v>
      </c>
      <c r="Q243" s="2">
        <f t="shared" si="48"/>
        <v>550000</v>
      </c>
      <c r="R243" s="2">
        <f t="shared" si="46"/>
        <v>107474857.62663054</v>
      </c>
      <c r="S243" s="2">
        <f t="shared" si="17"/>
        <v>526582.14285714924</v>
      </c>
      <c r="T243" s="2">
        <f t="shared" si="18"/>
        <v>23417.857142857276</v>
      </c>
      <c r="U243" s="2">
        <f t="shared" si="19"/>
        <v>550000</v>
      </c>
      <c r="V243" s="2">
        <f t="shared" si="34"/>
        <v>58651358.906122163</v>
      </c>
      <c r="W243" s="2">
        <f t="shared" si="20"/>
        <v>540084.9858636111</v>
      </c>
      <c r="X243" s="2">
        <f t="shared" si="6"/>
        <v>9915.0141363888979</v>
      </c>
      <c r="Y243" s="2">
        <f t="shared" si="43"/>
        <v>48823498.720508426</v>
      </c>
      <c r="Z243" s="2" t="str">
        <f t="shared" si="8"/>
        <v>MEEP</v>
      </c>
      <c r="AA243" s="2">
        <f>IF(Z243="HERE",Y243,AA242+Graph!$G$1*1000)</f>
        <v>56720966.276506364</v>
      </c>
      <c r="AB243" s="2">
        <f t="shared" si="21"/>
        <v>420000</v>
      </c>
      <c r="AC243" s="2">
        <f t="shared" si="44"/>
        <v>47645830.802289486</v>
      </c>
      <c r="AD243" s="3">
        <f t="shared" si="10"/>
        <v>52800000</v>
      </c>
      <c r="AE243" s="2">
        <f>IF(AE241&gt;=52800000,52800000,IF(AB222=Graph!G$1*1000,AE242+Graph!G$1*1000,AC243))</f>
        <v>47645830.802289486</v>
      </c>
      <c r="AF243" s="3">
        <f t="shared" si="11"/>
        <v>47645830.802289486</v>
      </c>
      <c r="AG243" s="3">
        <f t="shared" si="29"/>
        <v>45833415.682021469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167</v>
      </c>
      <c r="C244" s="7"/>
      <c r="D244" s="2" t="e">
        <f t="shared" si="12"/>
        <v>#N/A</v>
      </c>
      <c r="E244" s="2" t="e">
        <f t="shared" si="22"/>
        <v>#N/A</v>
      </c>
      <c r="F244" s="2">
        <v>676188.84748630226</v>
      </c>
      <c r="G244" s="2">
        <f t="shared" si="47"/>
        <v>526582.14285714284</v>
      </c>
      <c r="H244" s="2">
        <f t="shared" si="45"/>
        <v>103525483.76694886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4679592.142857153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740859.96806870401</v>
      </c>
      <c r="Q244" s="2">
        <f t="shared" si="48"/>
        <v>550000</v>
      </c>
      <c r="R244" s="2">
        <f t="shared" si="46"/>
        <v>108024857.62663054</v>
      </c>
      <c r="S244" s="2">
        <f t="shared" si="17"/>
        <v>526582.14285714924</v>
      </c>
      <c r="T244" s="2">
        <f t="shared" si="18"/>
        <v>23417.857142857276</v>
      </c>
      <c r="U244" s="2">
        <f t="shared" si="19"/>
        <v>550000</v>
      </c>
      <c r="V244" s="2">
        <f t="shared" si="34"/>
        <v>59193045.113887221</v>
      </c>
      <c r="W244" s="2">
        <f t="shared" si="20"/>
        <v>541686.20776505768</v>
      </c>
      <c r="X244" s="2">
        <f t="shared" si="6"/>
        <v>8313.792234942317</v>
      </c>
      <c r="Y244" s="2">
        <f t="shared" si="43"/>
        <v>48831812.512743369</v>
      </c>
      <c r="Z244" s="2" t="str">
        <f t="shared" si="8"/>
        <v>MEEP</v>
      </c>
      <c r="AA244" s="2">
        <f>IF(Z244="HERE",Y244,AA243+Graph!$G$1*1000)</f>
        <v>57140966.276506364</v>
      </c>
      <c r="AB244" s="2">
        <f t="shared" si="21"/>
        <v>420000</v>
      </c>
      <c r="AC244" s="2">
        <f t="shared" si="44"/>
        <v>47645830.802289486</v>
      </c>
      <c r="AD244" s="3">
        <f t="shared" si="10"/>
        <v>52800000</v>
      </c>
      <c r="AE244" s="2">
        <f>IF(AE242&gt;=52800000,52800000,IF(AB223=Graph!G$1*1000,AE243+Graph!G$1*1000,AC244))</f>
        <v>47645830.802289486</v>
      </c>
      <c r="AF244" s="3">
        <f t="shared" si="11"/>
        <v>47645830.802289486</v>
      </c>
      <c r="AG244" s="3">
        <f t="shared" si="29"/>
        <v>45871161.188970208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168</v>
      </c>
      <c r="C245" s="7"/>
      <c r="D245" s="2" t="e">
        <f t="shared" si="12"/>
        <v>#N/A</v>
      </c>
      <c r="E245" s="2" t="e">
        <f t="shared" si="22"/>
        <v>#N/A</v>
      </c>
      <c r="F245" s="2">
        <v>677790.06938774884</v>
      </c>
      <c r="G245" s="2">
        <f t="shared" si="47"/>
        <v>526582.14285714284</v>
      </c>
      <c r="H245" s="2">
        <f t="shared" si="45"/>
        <v>104052065.90980601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4703010.0000000102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742774.86182181537</v>
      </c>
      <c r="Q245" s="2">
        <f t="shared" si="48"/>
        <v>550000</v>
      </c>
      <c r="R245" s="2">
        <f t="shared" si="46"/>
        <v>108574857.62663054</v>
      </c>
      <c r="S245" s="2">
        <f t="shared" si="17"/>
        <v>526582.14285714924</v>
      </c>
      <c r="T245" s="2">
        <f t="shared" si="18"/>
        <v>23417.857142857276</v>
      </c>
      <c r="U245" s="2">
        <f t="shared" si="19"/>
        <v>550000</v>
      </c>
      <c r="V245" s="2">
        <f t="shared" si="34"/>
        <v>59736332.543553725</v>
      </c>
      <c r="W245" s="2">
        <f t="shared" si="20"/>
        <v>543287.42966650426</v>
      </c>
      <c r="X245" s="2">
        <f t="shared" si="6"/>
        <v>6712.5703334957361</v>
      </c>
      <c r="Y245" s="2">
        <f t="shared" si="43"/>
        <v>48838525.083076864</v>
      </c>
      <c r="Z245" s="2" t="str">
        <f t="shared" si="8"/>
        <v>MEEP</v>
      </c>
      <c r="AA245" s="2">
        <f>IF(Z245="HERE",Y245,AA244+Graph!$G$1*1000)</f>
        <v>57560966.276506364</v>
      </c>
      <c r="AB245" s="2">
        <f t="shared" si="21"/>
        <v>420000</v>
      </c>
      <c r="AC245" s="2">
        <f t="shared" si="44"/>
        <v>47645830.802289486</v>
      </c>
      <c r="AD245" s="3">
        <f t="shared" si="10"/>
        <v>52800000</v>
      </c>
      <c r="AE245" s="2">
        <f>IF(AE243&gt;=52800000,52800000,IF(AB224=Graph!G$1*1000,AE244+Graph!G$1*1000,AC245))</f>
        <v>48065830.802289486</v>
      </c>
      <c r="AF245" s="3">
        <f t="shared" si="11"/>
        <v>48065830.802289486</v>
      </c>
      <c r="AG245" s="3">
        <f t="shared" si="29"/>
        <v>46249161.188970208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169</v>
      </c>
      <c r="C246" s="7"/>
      <c r="D246" s="2" t="e">
        <f t="shared" si="12"/>
        <v>#N/A</v>
      </c>
      <c r="E246" s="2" t="e">
        <f t="shared" si="22"/>
        <v>#N/A</v>
      </c>
      <c r="F246" s="2">
        <v>679391.29128919542</v>
      </c>
      <c r="G246" s="2">
        <f t="shared" si="47"/>
        <v>526582.14285714284</v>
      </c>
      <c r="H246" s="2">
        <f t="shared" si="45"/>
        <v>104578648.05266316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4726427.8571428675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744689.75557491183</v>
      </c>
      <c r="Q246" s="2">
        <f t="shared" si="48"/>
        <v>550000</v>
      </c>
      <c r="R246" s="2">
        <f t="shared" si="46"/>
        <v>109124857.62663054</v>
      </c>
      <c r="S246" s="2">
        <f t="shared" si="17"/>
        <v>526582.14285714924</v>
      </c>
      <c r="T246" s="2">
        <f t="shared" si="18"/>
        <v>23417.857142857276</v>
      </c>
      <c r="U246" s="2">
        <f t="shared" si="19"/>
        <v>550000</v>
      </c>
      <c r="V246" s="2">
        <f t="shared" si="34"/>
        <v>60281221.195121661</v>
      </c>
      <c r="W246" s="2">
        <f t="shared" si="20"/>
        <v>544888.65156793594</v>
      </c>
      <c r="X246" s="2">
        <f t="shared" si="6"/>
        <v>5111.3484320640564</v>
      </c>
      <c r="Y246" s="2">
        <f t="shared" si="43"/>
        <v>48843636.431508929</v>
      </c>
      <c r="Z246" s="2" t="str">
        <f t="shared" si="8"/>
        <v>MEEP</v>
      </c>
      <c r="AA246" s="2">
        <f>IF(Z246="HERE",Y246,AA245+Graph!$G$1*1000)</f>
        <v>57980966.276506364</v>
      </c>
      <c r="AB246" s="2">
        <f t="shared" si="21"/>
        <v>420000</v>
      </c>
      <c r="AC246" s="2">
        <f t="shared" si="44"/>
        <v>47645830.802289486</v>
      </c>
      <c r="AD246" s="3">
        <f t="shared" si="10"/>
        <v>52800000</v>
      </c>
      <c r="AE246" s="2">
        <f>IF(AE244&gt;=52800000,52800000,IF(AB225=Graph!G$1*1000,AE245+Graph!G$1*1000,AC246))</f>
        <v>48485830.802289486</v>
      </c>
      <c r="AF246" s="3">
        <f t="shared" si="11"/>
        <v>48485830.802289486</v>
      </c>
      <c r="AG246" s="3">
        <f t="shared" si="29"/>
        <v>46627161.188970208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170</v>
      </c>
      <c r="C247" s="7"/>
      <c r="D247" s="2" t="e">
        <f t="shared" si="12"/>
        <v>#N/A</v>
      </c>
      <c r="E247" s="2" t="e">
        <f t="shared" si="22"/>
        <v>#N/A</v>
      </c>
      <c r="F247" s="2">
        <v>680992.513190642</v>
      </c>
      <c r="G247" s="2">
        <f t="shared" si="47"/>
        <v>526582.14285714284</v>
      </c>
      <c r="H247" s="2">
        <f t="shared" si="45"/>
        <v>105105230.19552031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4749845.7142857248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746604.6493280232</v>
      </c>
      <c r="Q247" s="2">
        <f t="shared" si="48"/>
        <v>550000</v>
      </c>
      <c r="R247" s="2">
        <f t="shared" si="46"/>
        <v>109674857.62663054</v>
      </c>
      <c r="S247" s="2">
        <f t="shared" si="17"/>
        <v>526582.14285714924</v>
      </c>
      <c r="T247" s="2">
        <f t="shared" si="18"/>
        <v>23417.857142857276</v>
      </c>
      <c r="U247" s="2">
        <f t="shared" si="19"/>
        <v>550000</v>
      </c>
      <c r="V247" s="2">
        <f t="shared" si="34"/>
        <v>60827711.068591043</v>
      </c>
      <c r="W247" s="2">
        <f t="shared" si="20"/>
        <v>546489.87346938252</v>
      </c>
      <c r="X247" s="2">
        <f t="shared" si="6"/>
        <v>3510.1265306174755</v>
      </c>
      <c r="Y247" s="2">
        <f t="shared" si="43"/>
        <v>48847146.558039546</v>
      </c>
      <c r="Z247" s="2" t="str">
        <f t="shared" si="8"/>
        <v>MEEP</v>
      </c>
      <c r="AA247" s="2">
        <f>IF(Z247="HERE",Y247,AA246+Graph!$G$1*1000)</f>
        <v>58400966.276506364</v>
      </c>
      <c r="AB247" s="2">
        <f t="shared" si="21"/>
        <v>420000</v>
      </c>
      <c r="AC247" s="2">
        <f t="shared" si="44"/>
        <v>47645830.802289486</v>
      </c>
      <c r="AD247" s="3">
        <f t="shared" si="10"/>
        <v>52800000</v>
      </c>
      <c r="AE247" s="2">
        <f>IF(AE245&gt;=52800000,52800000,IF(AB226=Graph!G$1*1000,AE246+Graph!G$1*1000,AC247))</f>
        <v>48905830.802289486</v>
      </c>
      <c r="AF247" s="3">
        <f t="shared" si="11"/>
        <v>48905830.802289486</v>
      </c>
      <c r="AG247" s="3">
        <f t="shared" si="29"/>
        <v>47005161.188970208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171</v>
      </c>
      <c r="C248" s="7"/>
      <c r="D248" s="2" t="e">
        <f t="shared" si="12"/>
        <v>#N/A</v>
      </c>
      <c r="E248" s="2" t="e">
        <f t="shared" si="22"/>
        <v>#N/A</v>
      </c>
      <c r="F248" s="2">
        <v>682593.73509208858</v>
      </c>
      <c r="G248" s="2">
        <f t="shared" si="47"/>
        <v>526582.14285714284</v>
      </c>
      <c r="H248" s="2">
        <f t="shared" si="45"/>
        <v>105631812.33837746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4773263.5714285821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748519.54308113456</v>
      </c>
      <c r="Q248" s="2">
        <f t="shared" si="48"/>
        <v>550000</v>
      </c>
      <c r="R248" s="2">
        <f t="shared" si="46"/>
        <v>110224857.62663054</v>
      </c>
      <c r="S248" s="2">
        <f t="shared" si="17"/>
        <v>526582.14285714924</v>
      </c>
      <c r="T248" s="2">
        <f t="shared" si="18"/>
        <v>23417.857142857276</v>
      </c>
      <c r="U248" s="2">
        <f t="shared" si="19"/>
        <v>550000</v>
      </c>
      <c r="V248" s="2">
        <f t="shared" si="34"/>
        <v>61375802.163961872</v>
      </c>
      <c r="W248" s="2">
        <f t="shared" si="20"/>
        <v>548091.09537082911</v>
      </c>
      <c r="X248" s="2">
        <f t="shared" si="6"/>
        <v>1908.9046291708946</v>
      </c>
      <c r="Y248" s="2">
        <f t="shared" si="43"/>
        <v>48849055.462668717</v>
      </c>
      <c r="Z248" s="2" t="str">
        <f t="shared" si="8"/>
        <v>MEEP</v>
      </c>
      <c r="AA248" s="2">
        <f>IF(Z248="HERE",Y248,AA247+Graph!$G$1*1000)</f>
        <v>58820966.276506364</v>
      </c>
      <c r="AB248" s="2">
        <f t="shared" si="21"/>
        <v>420000</v>
      </c>
      <c r="AC248" s="2">
        <f t="shared" si="44"/>
        <v>47645830.802289486</v>
      </c>
      <c r="AD248" s="3">
        <f t="shared" si="10"/>
        <v>52800000</v>
      </c>
      <c r="AE248" s="2">
        <f>IF(AE246&gt;=52800000,52800000,IF(AB227=Graph!G$1*1000,AE247+Graph!G$1*1000,AC248))</f>
        <v>49325830.802289486</v>
      </c>
      <c r="AF248" s="3">
        <f t="shared" si="11"/>
        <v>49325830.802289486</v>
      </c>
      <c r="AG248" s="3">
        <f t="shared" si="29"/>
        <v>47383161.188970208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172</v>
      </c>
      <c r="C249" s="7"/>
      <c r="D249" s="2" t="e">
        <f t="shared" si="12"/>
        <v>#N/A</v>
      </c>
      <c r="E249" s="2" t="e">
        <f t="shared" si="22"/>
        <v>#N/A</v>
      </c>
      <c r="F249" s="2">
        <v>684194.95699352026</v>
      </c>
      <c r="G249" s="2">
        <f t="shared" si="47"/>
        <v>526582.14285714284</v>
      </c>
      <c r="H249" s="2">
        <f t="shared" si="45"/>
        <v>106158394.48123461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4796681.4285714393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750434.43683424592</v>
      </c>
      <c r="Q249" s="2">
        <f t="shared" si="48"/>
        <v>550000</v>
      </c>
      <c r="R249" s="2">
        <f t="shared" si="46"/>
        <v>110774857.62663054</v>
      </c>
      <c r="S249" s="2">
        <f t="shared" si="17"/>
        <v>526582.14285714924</v>
      </c>
      <c r="T249" s="2">
        <f t="shared" si="18"/>
        <v>23417.857142857276</v>
      </c>
      <c r="U249" s="2">
        <f t="shared" si="19"/>
        <v>550000</v>
      </c>
      <c r="V249" s="2">
        <f t="shared" si="34"/>
        <v>61925494.481234148</v>
      </c>
      <c r="W249" s="2">
        <f t="shared" si="20"/>
        <v>549692.31727227569</v>
      </c>
      <c r="X249" s="2">
        <f t="shared" si="6"/>
        <v>307.68272772431374</v>
      </c>
      <c r="Y249" s="2">
        <f t="shared" si="43"/>
        <v>48849363.145396441</v>
      </c>
      <c r="Z249" s="2" t="str">
        <f t="shared" si="8"/>
        <v>MEEP</v>
      </c>
      <c r="AA249" s="2">
        <f>IF(Z249="HERE",Y249,AA248+Graph!$G$1*1000)</f>
        <v>59240966.276506364</v>
      </c>
      <c r="AB249" s="2">
        <f t="shared" si="21"/>
        <v>420000</v>
      </c>
      <c r="AC249" s="2">
        <f t="shared" si="44"/>
        <v>47645830.802289486</v>
      </c>
      <c r="AD249" s="3">
        <f t="shared" si="10"/>
        <v>52800000</v>
      </c>
      <c r="AE249" s="2">
        <f>IF(AE247&gt;=52800000,52800000,IF(AB228=Graph!G$1*1000,AE248+Graph!G$1*1000,AC249))</f>
        <v>49745830.802289486</v>
      </c>
      <c r="AF249" s="3">
        <f t="shared" si="11"/>
        <v>49745830.802289486</v>
      </c>
      <c r="AG249" s="3">
        <f t="shared" si="29"/>
        <v>47761161.188970208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173</v>
      </c>
      <c r="C250" s="7"/>
      <c r="D250" s="2" t="e">
        <f t="shared" si="12"/>
        <v>#N/A</v>
      </c>
      <c r="E250" s="2" t="e">
        <f t="shared" si="22"/>
        <v>#N/A</v>
      </c>
      <c r="F250" s="2">
        <v>685796.17889496684</v>
      </c>
      <c r="G250" s="2">
        <f t="shared" si="47"/>
        <v>526582.14285714284</v>
      </c>
      <c r="H250" s="2">
        <f t="shared" si="45"/>
        <v>106684976.62409176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4820099.2857142966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752349.33058735728</v>
      </c>
      <c r="Q250" s="2">
        <f t="shared" si="48"/>
        <v>550000</v>
      </c>
      <c r="R250" s="2">
        <f t="shared" si="46"/>
        <v>111324857.62663054</v>
      </c>
      <c r="S250" s="2">
        <f t="shared" si="17"/>
        <v>526582.14285714924</v>
      </c>
      <c r="T250" s="2">
        <f t="shared" si="18"/>
        <v>23417.857142857276</v>
      </c>
      <c r="U250" s="2">
        <f t="shared" si="19"/>
        <v>550000</v>
      </c>
      <c r="V250" s="2">
        <f t="shared" si="34"/>
        <v>62452076.62409129</v>
      </c>
      <c r="W250" s="2">
        <f t="shared" si="20"/>
        <v>526582.14285714179</v>
      </c>
      <c r="X250" s="2">
        <f t="shared" si="6"/>
        <v>23417.857142858207</v>
      </c>
      <c r="Y250" s="2">
        <f t="shared" si="43"/>
        <v>48872781.002539299</v>
      </c>
      <c r="Z250" s="2" t="str">
        <f t="shared" si="8"/>
        <v>MEEP</v>
      </c>
      <c r="AA250" s="2">
        <f>IF(Z250="HERE",Y250,AA249+Graph!$G$1*1000)</f>
        <v>59660966.276506364</v>
      </c>
      <c r="AB250" s="2">
        <f t="shared" si="21"/>
        <v>420000</v>
      </c>
      <c r="AC250" s="2">
        <f t="shared" si="44"/>
        <v>47645830.802289486</v>
      </c>
      <c r="AD250" s="3">
        <f t="shared" si="10"/>
        <v>52800000</v>
      </c>
      <c r="AE250" s="2">
        <f>IF(AE248&gt;=52800000,52800000,IF(AB229=Graph!G$1*1000,AE249+Graph!G$1*1000,AC250))</f>
        <v>50165830.802289486</v>
      </c>
      <c r="AF250" s="3">
        <f t="shared" si="11"/>
        <v>50165830.802289486</v>
      </c>
      <c r="AG250" s="3">
        <f t="shared" si="29"/>
        <v>48139161.188970208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174</v>
      </c>
      <c r="C251" s="7"/>
      <c r="D251" s="2" t="e">
        <f t="shared" si="12"/>
        <v>#N/A</v>
      </c>
      <c r="E251" s="2" t="e">
        <f t="shared" si="22"/>
        <v>#N/A</v>
      </c>
      <c r="F251" s="2">
        <v>687397.40079641342</v>
      </c>
      <c r="G251" s="2">
        <f t="shared" si="47"/>
        <v>526582.14285714284</v>
      </c>
      <c r="H251" s="2">
        <f t="shared" si="45"/>
        <v>107211558.76694891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4843517.1428571539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754264.22434046865</v>
      </c>
      <c r="Q251" s="2">
        <f t="shared" si="48"/>
        <v>550000</v>
      </c>
      <c r="R251" s="2">
        <f t="shared" si="46"/>
        <v>111874857.62663054</v>
      </c>
      <c r="S251" s="2">
        <f t="shared" si="17"/>
        <v>526582.14285714924</v>
      </c>
      <c r="T251" s="2">
        <f t="shared" si="18"/>
        <v>23417.857142857276</v>
      </c>
      <c r="U251" s="2">
        <f t="shared" si="19"/>
        <v>550000</v>
      </c>
      <c r="V251" s="2">
        <f t="shared" si="34"/>
        <v>62978658.766948432</v>
      </c>
      <c r="W251" s="2">
        <f t="shared" si="20"/>
        <v>526582.14285714179</v>
      </c>
      <c r="X251" s="2">
        <f t="shared" si="6"/>
        <v>23417.857142858207</v>
      </c>
      <c r="Y251" s="2">
        <f t="shared" si="43"/>
        <v>48896198.859682158</v>
      </c>
      <c r="Z251" s="2" t="str">
        <f t="shared" si="8"/>
        <v>MEEP</v>
      </c>
      <c r="AA251" s="2">
        <f>IF(Z251="HERE",Y251,AA250+Graph!$G$1*1000)</f>
        <v>60080966.276506364</v>
      </c>
      <c r="AB251" s="2">
        <f t="shared" si="21"/>
        <v>420000</v>
      </c>
      <c r="AC251" s="2">
        <f t="shared" si="44"/>
        <v>47645830.802289486</v>
      </c>
      <c r="AD251" s="3">
        <f t="shared" si="10"/>
        <v>52800000</v>
      </c>
      <c r="AE251" s="2">
        <f>IF(AE249&gt;=52800000,52800000,IF(AB230=Graph!G$1*1000,AE250+Graph!G$1*1000,AC251))</f>
        <v>50585830.802289486</v>
      </c>
      <c r="AF251" s="3">
        <f t="shared" si="11"/>
        <v>50585830.802289486</v>
      </c>
      <c r="AG251" s="3">
        <f t="shared" si="29"/>
        <v>48517161.188970208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175</v>
      </c>
      <c r="C252" s="7"/>
      <c r="D252" s="2" t="e">
        <f t="shared" si="12"/>
        <v>#N/A</v>
      </c>
      <c r="E252" s="2" t="e">
        <f t="shared" si="22"/>
        <v>#N/A</v>
      </c>
      <c r="F252" s="2">
        <v>688998.62269786</v>
      </c>
      <c r="G252" s="2">
        <f t="shared" si="47"/>
        <v>526582.14285714284</v>
      </c>
      <c r="H252" s="2">
        <f t="shared" si="45"/>
        <v>107738140.90980606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4866935.0000000112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756179.11809358001</v>
      </c>
      <c r="Q252" s="2">
        <f t="shared" si="48"/>
        <v>550000</v>
      </c>
      <c r="R252" s="2">
        <f t="shared" si="46"/>
        <v>112424857.62663054</v>
      </c>
      <c r="S252" s="2">
        <f t="shared" si="17"/>
        <v>526582.14285714924</v>
      </c>
      <c r="T252" s="2">
        <f t="shared" si="18"/>
        <v>23417.857142857276</v>
      </c>
      <c r="U252" s="2">
        <f t="shared" si="19"/>
        <v>550000</v>
      </c>
      <c r="V252" s="2">
        <f t="shared" si="34"/>
        <v>63505240.909805574</v>
      </c>
      <c r="W252" s="2">
        <f t="shared" si="20"/>
        <v>526582.14285714179</v>
      </c>
      <c r="X252" s="2">
        <f t="shared" si="6"/>
        <v>23417.857142858207</v>
      </c>
      <c r="Y252" s="2">
        <f t="shared" si="43"/>
        <v>48919616.716825016</v>
      </c>
      <c r="Z252" s="2" t="str">
        <f t="shared" si="8"/>
        <v>MEEP</v>
      </c>
      <c r="AA252" s="2">
        <f>IF(Z252="HERE",Y252,AA251+Graph!$G$1*1000)</f>
        <v>60500966.276506364</v>
      </c>
      <c r="AB252" s="2">
        <f t="shared" si="21"/>
        <v>420000</v>
      </c>
      <c r="AC252" s="2">
        <f t="shared" si="44"/>
        <v>47645830.802289486</v>
      </c>
      <c r="AD252" s="3">
        <f t="shared" si="10"/>
        <v>52800000</v>
      </c>
      <c r="AE252" s="2">
        <f>IF(AE250&gt;=52800000,52800000,IF(AB231=Graph!G$1*1000,AE251+Graph!G$1*1000,AC252))</f>
        <v>51005830.802289486</v>
      </c>
      <c r="AF252" s="3">
        <f t="shared" si="11"/>
        <v>51005830.802289486</v>
      </c>
      <c r="AG252" s="3">
        <f t="shared" si="29"/>
        <v>48895161.188970208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176</v>
      </c>
      <c r="C253" s="7"/>
      <c r="D253" s="2" t="e">
        <f t="shared" si="12"/>
        <v>#N/A</v>
      </c>
      <c r="E253" s="2" t="e">
        <f t="shared" si="22"/>
        <v>#N/A</v>
      </c>
      <c r="F253" s="2">
        <v>690599.84459930658</v>
      </c>
      <c r="G253" s="2">
        <f t="shared" si="47"/>
        <v>526582.14285714284</v>
      </c>
      <c r="H253" s="2">
        <f t="shared" si="45"/>
        <v>108264723.05266321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4890352.8571428685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758094.01184669137</v>
      </c>
      <c r="Q253" s="2">
        <f t="shared" si="48"/>
        <v>550000</v>
      </c>
      <c r="R253" s="2">
        <f t="shared" si="46"/>
        <v>112974857.62663054</v>
      </c>
      <c r="S253" s="2">
        <f t="shared" si="17"/>
        <v>526582.14285714924</v>
      </c>
      <c r="T253" s="2">
        <f t="shared" si="18"/>
        <v>23417.857142857276</v>
      </c>
      <c r="U253" s="2">
        <f t="shared" si="19"/>
        <v>550000</v>
      </c>
      <c r="V253" s="2">
        <f t="shared" si="34"/>
        <v>64031823.052662715</v>
      </c>
      <c r="W253" s="2">
        <f t="shared" si="20"/>
        <v>526582.14285714179</v>
      </c>
      <c r="X253" s="2">
        <f t="shared" si="6"/>
        <v>23417.857142858207</v>
      </c>
      <c r="Y253" s="2">
        <f t="shared" si="43"/>
        <v>48943034.573967874</v>
      </c>
      <c r="Z253" s="2" t="str">
        <f t="shared" si="8"/>
        <v>MEEP</v>
      </c>
      <c r="AA253" s="2">
        <f>IF(Z253="HERE",Y253,AA252+Graph!$G$1*1000)</f>
        <v>60920966.276506364</v>
      </c>
      <c r="AB253" s="2">
        <f t="shared" si="21"/>
        <v>420000</v>
      </c>
      <c r="AC253" s="2">
        <f t="shared" si="44"/>
        <v>47645830.802289486</v>
      </c>
      <c r="AD253" s="3">
        <f t="shared" si="10"/>
        <v>52800000</v>
      </c>
      <c r="AE253" s="2">
        <f>IF(AE251&gt;=52800000,52800000,IF(AB232=Graph!G$1*1000,AE252+Graph!G$1*1000,AC253))</f>
        <v>51425830.802289486</v>
      </c>
      <c r="AF253" s="3">
        <f t="shared" si="11"/>
        <v>51425830.802289486</v>
      </c>
      <c r="AG253" s="3">
        <f t="shared" si="29"/>
        <v>49273161.188970208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177</v>
      </c>
      <c r="C254" s="7"/>
      <c r="D254" s="2" t="e">
        <f t="shared" si="12"/>
        <v>#N/A</v>
      </c>
      <c r="E254" s="2" t="e">
        <f t="shared" si="22"/>
        <v>#N/A</v>
      </c>
      <c r="F254" s="2">
        <v>692201.06650073826</v>
      </c>
      <c r="G254" s="2">
        <f t="shared" si="47"/>
        <v>526582.14285714284</v>
      </c>
      <c r="H254" s="2">
        <f t="shared" si="45"/>
        <v>108791305.19552036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4913770.7142857257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760008.90559980273</v>
      </c>
      <c r="Q254" s="2">
        <f t="shared" si="48"/>
        <v>550000</v>
      </c>
      <c r="R254" s="2">
        <f t="shared" si="46"/>
        <v>113524857.62663054</v>
      </c>
      <c r="S254" s="2">
        <f t="shared" si="17"/>
        <v>526582.14285714924</v>
      </c>
      <c r="T254" s="2">
        <f t="shared" si="18"/>
        <v>23417.857142857276</v>
      </c>
      <c r="U254" s="2">
        <f t="shared" si="19"/>
        <v>550000</v>
      </c>
      <c r="V254" s="2">
        <f t="shared" si="34"/>
        <v>64558405.195519857</v>
      </c>
      <c r="W254" s="2">
        <f t="shared" si="20"/>
        <v>526582.14285714179</v>
      </c>
      <c r="X254" s="2">
        <f t="shared" si="6"/>
        <v>23417.857142858207</v>
      </c>
      <c r="Y254" s="2">
        <f t="shared" si="43"/>
        <v>48966452.431110732</v>
      </c>
      <c r="Z254" s="2" t="str">
        <f t="shared" si="8"/>
        <v>MEEP</v>
      </c>
      <c r="AA254" s="2">
        <f>IF(Z254="HERE",Y254,AA253+Graph!$G$1*1000)</f>
        <v>61340966.276506364</v>
      </c>
      <c r="AB254" s="2">
        <f t="shared" si="21"/>
        <v>420000</v>
      </c>
      <c r="AC254" s="2">
        <f t="shared" si="44"/>
        <v>47645830.802289486</v>
      </c>
      <c r="AD254" s="3">
        <f t="shared" si="10"/>
        <v>52800000</v>
      </c>
      <c r="AE254" s="2">
        <f>IF(AE252&gt;=52800000,52800000,IF(AB233=Graph!G$1*1000,AE253+Graph!G$1*1000,AC254))</f>
        <v>51845830.802289486</v>
      </c>
      <c r="AF254" s="3">
        <f t="shared" si="11"/>
        <v>51845830.802289486</v>
      </c>
      <c r="AG254" s="3">
        <f t="shared" si="29"/>
        <v>49651161.188970208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178</v>
      </c>
      <c r="C255" s="7"/>
      <c r="D255" s="2" t="e">
        <f t="shared" si="12"/>
        <v>#N/A</v>
      </c>
      <c r="E255" s="2" t="e">
        <f t="shared" si="22"/>
        <v>#N/A</v>
      </c>
      <c r="F255" s="2">
        <v>693802.28840218484</v>
      </c>
      <c r="G255" s="2">
        <f t="shared" si="47"/>
        <v>526582.14285714284</v>
      </c>
      <c r="H255" s="2">
        <f t="shared" si="45"/>
        <v>109317887.33837751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4937188.571428583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761923.79935291409</v>
      </c>
      <c r="Q255" s="2">
        <f t="shared" si="48"/>
        <v>550000</v>
      </c>
      <c r="R255" s="2">
        <f t="shared" si="46"/>
        <v>114074857.62663054</v>
      </c>
      <c r="S255" s="2">
        <f t="shared" si="17"/>
        <v>526582.14285714924</v>
      </c>
      <c r="T255" s="2">
        <f t="shared" si="18"/>
        <v>23417.857142857276</v>
      </c>
      <c r="U255" s="2">
        <f t="shared" si="19"/>
        <v>550000</v>
      </c>
      <c r="V255" s="2">
        <f t="shared" si="34"/>
        <v>65084987.338376999</v>
      </c>
      <c r="W255" s="2">
        <f t="shared" si="20"/>
        <v>526582.14285714179</v>
      </c>
      <c r="X255" s="2">
        <f t="shared" si="6"/>
        <v>23417.857142858207</v>
      </c>
      <c r="Y255" s="2">
        <f t="shared" si="43"/>
        <v>48989870.28825359</v>
      </c>
      <c r="Z255" s="2" t="str">
        <f t="shared" si="8"/>
        <v>MEEP</v>
      </c>
      <c r="AA255" s="2">
        <f>IF(Z255="HERE",Y255,AA254+Graph!$G$1*1000)</f>
        <v>61760966.276506364</v>
      </c>
      <c r="AB255" s="2">
        <f t="shared" si="21"/>
        <v>420000</v>
      </c>
      <c r="AC255" s="2">
        <f t="shared" si="44"/>
        <v>47645830.802289486</v>
      </c>
      <c r="AD255" s="3">
        <f t="shared" si="10"/>
        <v>52800000</v>
      </c>
      <c r="AE255" s="2">
        <f>IF(AE253&gt;=52800000,52800000,IF(AB234=Graph!G$1*1000,AE254+Graph!G$1*1000,AC255))</f>
        <v>52265830.802289486</v>
      </c>
      <c r="AF255" s="3">
        <f t="shared" si="11"/>
        <v>52265830.802289486</v>
      </c>
      <c r="AG255" s="3">
        <f t="shared" si="29"/>
        <v>49902291.540114477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179</v>
      </c>
      <c r="C256" s="7"/>
      <c r="D256" s="2" t="e">
        <f t="shared" si="12"/>
        <v>#N/A</v>
      </c>
      <c r="E256" s="2" t="e">
        <f t="shared" si="22"/>
        <v>#N/A</v>
      </c>
      <c r="F256" s="2">
        <v>695403.51030363142</v>
      </c>
      <c r="G256" s="2">
        <f t="shared" si="47"/>
        <v>526582.14285714284</v>
      </c>
      <c r="H256" s="2">
        <f t="shared" si="45"/>
        <v>109844469.48123465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4960606.4285714403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763838.69310602546</v>
      </c>
      <c r="Q256" s="2">
        <f t="shared" si="48"/>
        <v>550000</v>
      </c>
      <c r="R256" s="2">
        <f t="shared" si="46"/>
        <v>114624857.62663054</v>
      </c>
      <c r="S256" s="2">
        <f t="shared" si="17"/>
        <v>526582.14285714924</v>
      </c>
      <c r="T256" s="2">
        <f t="shared" si="18"/>
        <v>23417.857142857276</v>
      </c>
      <c r="U256" s="2">
        <f t="shared" si="19"/>
        <v>550000</v>
      </c>
      <c r="V256" s="2">
        <f t="shared" si="34"/>
        <v>65611569.481234141</v>
      </c>
      <c r="W256" s="2">
        <f t="shared" si="20"/>
        <v>526582.14285714179</v>
      </c>
      <c r="X256" s="2">
        <f t="shared" si="6"/>
        <v>23417.857142858207</v>
      </c>
      <c r="Y256" s="2">
        <f t="shared" si="43"/>
        <v>49013288.145396449</v>
      </c>
      <c r="Z256" s="2" t="str">
        <f t="shared" si="8"/>
        <v>MEEP</v>
      </c>
      <c r="AA256" s="2">
        <f>IF(Z256="HERE",Y256,AA255+Graph!$G$1*1000)</f>
        <v>62180966.276506364</v>
      </c>
      <c r="AB256" s="2">
        <f t="shared" si="21"/>
        <v>420000</v>
      </c>
      <c r="AC256" s="2">
        <f t="shared" si="44"/>
        <v>47645830.802289486</v>
      </c>
      <c r="AD256" s="3">
        <f t="shared" si="10"/>
        <v>52800000</v>
      </c>
      <c r="AE256" s="2">
        <f>IF(AE254&gt;=52800000,52800000,IF(AB235=Graph!G$1*1000,AE255+Graph!G$1*1000,AC256))</f>
        <v>52685830.802289486</v>
      </c>
      <c r="AF256" s="3">
        <f t="shared" si="11"/>
        <v>52685830.802289486</v>
      </c>
      <c r="AG256" s="3">
        <f t="shared" si="29"/>
        <v>49902291.540114477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180</v>
      </c>
      <c r="C257" s="7"/>
      <c r="D257" s="2" t="e">
        <f t="shared" si="12"/>
        <v>#N/A</v>
      </c>
      <c r="E257" s="2" t="e">
        <f t="shared" si="22"/>
        <v>#N/A</v>
      </c>
      <c r="F257" s="2">
        <v>697004.73220507801</v>
      </c>
      <c r="G257" s="2">
        <f t="shared" si="47"/>
        <v>526582.14285714284</v>
      </c>
      <c r="H257" s="2">
        <f t="shared" si="45"/>
        <v>110371051.6240918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4984024.2857142976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765753.58685913682</v>
      </c>
      <c r="Q257" s="2">
        <f t="shared" si="48"/>
        <v>550000</v>
      </c>
      <c r="R257" s="2">
        <f t="shared" si="46"/>
        <v>115174857.62663054</v>
      </c>
      <c r="S257" s="2">
        <f t="shared" si="17"/>
        <v>526582.14285714924</v>
      </c>
      <c r="T257" s="2">
        <f t="shared" si="18"/>
        <v>23417.857142857276</v>
      </c>
      <c r="U257" s="2">
        <f t="shared" si="19"/>
        <v>550000</v>
      </c>
      <c r="V257" s="2">
        <f t="shared" si="34"/>
        <v>66138151.624091282</v>
      </c>
      <c r="W257" s="2">
        <f t="shared" si="20"/>
        <v>526582.14285714179</v>
      </c>
      <c r="X257" s="2">
        <f t="shared" si="6"/>
        <v>23417.857142858207</v>
      </c>
      <c r="Y257" s="2">
        <f t="shared" si="43"/>
        <v>49036706.002539307</v>
      </c>
      <c r="Z257" s="2" t="str">
        <f t="shared" si="8"/>
        <v>MEEP</v>
      </c>
      <c r="AA257" s="2">
        <f>IF(Z257="HERE",Y257,AA256+Graph!$G$1*1000)</f>
        <v>62600966.276506364</v>
      </c>
      <c r="AB257" s="2">
        <f t="shared" si="21"/>
        <v>420000</v>
      </c>
      <c r="AC257" s="2">
        <f t="shared" si="44"/>
        <v>47645830.802289486</v>
      </c>
      <c r="AD257" s="3">
        <f t="shared" si="10"/>
        <v>52800000</v>
      </c>
      <c r="AE257" s="2">
        <f>IF(AE255&gt;=52800000,52800000,IF(AB236=Graph!G$1*1000,AE256+Graph!G$1*1000,AC257))</f>
        <v>53105830.802289486</v>
      </c>
      <c r="AF257" s="3">
        <f t="shared" si="11"/>
        <v>52800000</v>
      </c>
      <c r="AG257" s="3">
        <f t="shared" si="29"/>
        <v>49902291.540114477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181</v>
      </c>
      <c r="C258" s="7"/>
      <c r="D258" s="2" t="e">
        <f t="shared" si="12"/>
        <v>#N/A</v>
      </c>
      <c r="E258" s="2" t="e">
        <f t="shared" si="22"/>
        <v>#N/A</v>
      </c>
      <c r="F258" s="2">
        <v>698605.95410652459</v>
      </c>
      <c r="G258" s="2">
        <f t="shared" si="47"/>
        <v>526582.14285714284</v>
      </c>
      <c r="H258" s="2">
        <f t="shared" si="45"/>
        <v>110897633.76694895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5007442.1428571548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767668.48061224818</v>
      </c>
      <c r="Q258" s="2">
        <f t="shared" si="48"/>
        <v>550000</v>
      </c>
      <c r="R258" s="2">
        <f t="shared" si="46"/>
        <v>115724857.62663054</v>
      </c>
      <c r="S258" s="2">
        <f t="shared" si="17"/>
        <v>526582.14285714924</v>
      </c>
      <c r="T258" s="2">
        <f t="shared" si="18"/>
        <v>23417.857142857276</v>
      </c>
      <c r="U258" s="2">
        <f t="shared" si="19"/>
        <v>550000</v>
      </c>
      <c r="V258" s="2">
        <f t="shared" si="34"/>
        <v>66664733.766948424</v>
      </c>
      <c r="W258" s="2">
        <f t="shared" si="20"/>
        <v>526582.14285714179</v>
      </c>
      <c r="X258" s="2">
        <f t="shared" si="6"/>
        <v>23417.857142858207</v>
      </c>
      <c r="Y258" s="2">
        <f t="shared" si="43"/>
        <v>49060123.859682165</v>
      </c>
      <c r="Z258" s="2" t="str">
        <f t="shared" si="8"/>
        <v>MEEP</v>
      </c>
      <c r="AA258" s="2">
        <f>IF(Z258="HERE",Y258,AA257+Graph!$G$1*1000)</f>
        <v>63020966.276506364</v>
      </c>
      <c r="AB258" s="2">
        <f t="shared" si="21"/>
        <v>420000</v>
      </c>
      <c r="AC258" s="2">
        <f t="shared" si="44"/>
        <v>47645830.802289486</v>
      </c>
      <c r="AD258" s="3">
        <f t="shared" si="10"/>
        <v>52800000</v>
      </c>
      <c r="AE258" s="2">
        <f>IF(AE256&gt;=52800000,52800000,IF(AB237=Graph!G$1*1000,AE257+Graph!G$1*1000,AC258))</f>
        <v>53525830.802289486</v>
      </c>
      <c r="AF258" s="3">
        <f t="shared" si="11"/>
        <v>52800000</v>
      </c>
      <c r="AG258" s="3">
        <f t="shared" si="29"/>
        <v>49902291.540114477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182</v>
      </c>
      <c r="C259" s="7"/>
      <c r="D259" s="2" t="e">
        <f t="shared" si="12"/>
        <v>#N/A</v>
      </c>
      <c r="E259" s="2" t="e">
        <f t="shared" si="22"/>
        <v>#N/A</v>
      </c>
      <c r="F259" s="2">
        <v>700207.17600795627</v>
      </c>
      <c r="G259" s="2">
        <f t="shared" si="47"/>
        <v>526582.14285714284</v>
      </c>
      <c r="H259" s="2">
        <f t="shared" si="45"/>
        <v>111424215.9098061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5030860.0000000121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769583.37436535954</v>
      </c>
      <c r="Q259" s="2">
        <f t="shared" si="48"/>
        <v>550000</v>
      </c>
      <c r="R259" s="2">
        <f t="shared" si="46"/>
        <v>116274857.62663054</v>
      </c>
      <c r="S259" s="2">
        <f t="shared" si="17"/>
        <v>526582.14285714924</v>
      </c>
      <c r="T259" s="2">
        <f t="shared" si="18"/>
        <v>23417.857142857276</v>
      </c>
      <c r="U259" s="2">
        <f t="shared" si="19"/>
        <v>550000</v>
      </c>
      <c r="V259" s="2">
        <f t="shared" si="34"/>
        <v>67191315.909805566</v>
      </c>
      <c r="W259" s="2">
        <f t="shared" si="20"/>
        <v>526582.14285714179</v>
      </c>
      <c r="X259" s="2">
        <f t="shared" si="6"/>
        <v>23417.857142858207</v>
      </c>
      <c r="Y259" s="2">
        <f t="shared" si="43"/>
        <v>49083541.716825023</v>
      </c>
      <c r="Z259" s="2" t="str">
        <f t="shared" si="8"/>
        <v>MEEP</v>
      </c>
      <c r="AA259" s="2">
        <f>IF(Z259="HERE",Y259,AA258+Graph!$G$1*1000)</f>
        <v>63440966.276506364</v>
      </c>
      <c r="AB259" s="2">
        <f t="shared" si="21"/>
        <v>420000</v>
      </c>
      <c r="AC259" s="2">
        <f t="shared" si="44"/>
        <v>47645830.802289486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49902291.540114477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183</v>
      </c>
      <c r="C260" s="7"/>
      <c r="D260" s="2" t="e">
        <f t="shared" si="12"/>
        <v>#N/A</v>
      </c>
      <c r="E260" s="2" t="e">
        <f t="shared" si="22"/>
        <v>#N/A</v>
      </c>
      <c r="F260" s="2">
        <v>701808.39790940285</v>
      </c>
      <c r="G260" s="2">
        <f t="shared" si="47"/>
        <v>526582.14285714284</v>
      </c>
      <c r="H260" s="2">
        <f t="shared" si="45"/>
        <v>111950798.05266325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5054277.8571428694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771498.26811847091</v>
      </c>
      <c r="Q260" s="2">
        <f t="shared" si="48"/>
        <v>550000</v>
      </c>
      <c r="R260" s="2">
        <f t="shared" si="46"/>
        <v>116824857.62663054</v>
      </c>
      <c r="S260" s="2">
        <f t="shared" si="17"/>
        <v>526582.14285714924</v>
      </c>
      <c r="T260" s="2">
        <f t="shared" si="18"/>
        <v>23417.857142857276</v>
      </c>
      <c r="U260" s="2">
        <f t="shared" si="19"/>
        <v>550000</v>
      </c>
      <c r="V260" s="2">
        <f t="shared" si="34"/>
        <v>67717898.052662715</v>
      </c>
      <c r="W260" s="2">
        <f t="shared" si="20"/>
        <v>526582.14285714924</v>
      </c>
      <c r="X260" s="2">
        <f t="shared" si="6"/>
        <v>23417.857142850757</v>
      </c>
      <c r="Y260" s="2">
        <f t="shared" si="43"/>
        <v>49106959.573967874</v>
      </c>
      <c r="Z260" s="2" t="str">
        <f t="shared" si="8"/>
        <v>MEEP</v>
      </c>
      <c r="AA260" s="2">
        <f>IF(Z260="HERE",Y260,AA259+Graph!$G$1*1000)</f>
        <v>63860966.276506364</v>
      </c>
      <c r="AB260" s="2">
        <f t="shared" si="21"/>
        <v>420000</v>
      </c>
      <c r="AC260" s="2">
        <f t="shared" si="44"/>
        <v>47645830.802289486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49902291.540114477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184</v>
      </c>
      <c r="C261" s="7"/>
      <c r="D261" s="2" t="e">
        <f t="shared" si="12"/>
        <v>#N/A</v>
      </c>
      <c r="E261" s="2" t="e">
        <f t="shared" si="22"/>
        <v>#N/A</v>
      </c>
      <c r="F261" s="2">
        <v>703409.61981084943</v>
      </c>
      <c r="G261" s="2">
        <f t="shared" si="47"/>
        <v>526582.14285714284</v>
      </c>
      <c r="H261" s="2">
        <f t="shared" si="45"/>
        <v>112477380.1955204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5077695.7142857267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773413.16187158227</v>
      </c>
      <c r="Q261" s="2">
        <f t="shared" si="48"/>
        <v>550000</v>
      </c>
      <c r="R261" s="2">
        <f t="shared" si="46"/>
        <v>117374857.62663054</v>
      </c>
      <c r="S261" s="2">
        <f t="shared" si="17"/>
        <v>526582.14285714924</v>
      </c>
      <c r="T261" s="2">
        <f t="shared" si="18"/>
        <v>23417.857142857276</v>
      </c>
      <c r="U261" s="2">
        <f t="shared" si="19"/>
        <v>550000</v>
      </c>
      <c r="V261" s="2">
        <f t="shared" si="34"/>
        <v>68244480.195519865</v>
      </c>
      <c r="W261" s="2">
        <f t="shared" si="20"/>
        <v>526582.14285714924</v>
      </c>
      <c r="X261" s="2">
        <f t="shared" si="6"/>
        <v>23417.857142850757</v>
      </c>
      <c r="Y261" s="2">
        <f t="shared" si="43"/>
        <v>49130377.431110725</v>
      </c>
      <c r="Z261" s="2" t="str">
        <f t="shared" si="8"/>
        <v>MEEP</v>
      </c>
      <c r="AA261" s="2">
        <f>IF(Z261="HERE",Y261,AA260+Graph!$G$1*1000)</f>
        <v>64280966.276506364</v>
      </c>
      <c r="AB261" s="2">
        <f t="shared" si="21"/>
        <v>420000</v>
      </c>
      <c r="AC261" s="2">
        <f t="shared" si="44"/>
        <v>47645830.802289486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49902291.540114477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185</v>
      </c>
      <c r="C262" s="7"/>
      <c r="D262" s="2" t="e">
        <f t="shared" si="12"/>
        <v>#N/A</v>
      </c>
      <c r="E262" s="2" t="e">
        <f t="shared" si="22"/>
        <v>#N/A</v>
      </c>
      <c r="F262" s="2">
        <v>705010.84171229601</v>
      </c>
      <c r="G262" s="2">
        <f t="shared" si="47"/>
        <v>526582.14285714284</v>
      </c>
      <c r="H262" s="2">
        <f t="shared" si="45"/>
        <v>113003962.33837755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5101113.5714285839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775328.05562469363</v>
      </c>
      <c r="Q262" s="2">
        <f t="shared" si="48"/>
        <v>550000</v>
      </c>
      <c r="R262" s="2">
        <f t="shared" si="46"/>
        <v>117924857.62663054</v>
      </c>
      <c r="S262" s="2">
        <f t="shared" si="17"/>
        <v>526582.14285714924</v>
      </c>
      <c r="T262" s="2">
        <f t="shared" si="18"/>
        <v>23417.857142857276</v>
      </c>
      <c r="U262" s="2">
        <f t="shared" si="19"/>
        <v>550000</v>
      </c>
      <c r="V262" s="2">
        <f t="shared" si="34"/>
        <v>68771062.338377014</v>
      </c>
      <c r="W262" s="2">
        <f t="shared" si="20"/>
        <v>526582.14285714924</v>
      </c>
      <c r="X262" s="2">
        <f t="shared" si="6"/>
        <v>23417.857142850757</v>
      </c>
      <c r="Y262" s="2">
        <f t="shared" si="43"/>
        <v>49153795.288253576</v>
      </c>
      <c r="Z262" s="2" t="str">
        <f t="shared" si="8"/>
        <v>MEEP</v>
      </c>
      <c r="AA262" s="2">
        <f>IF(Z262="HERE",Y262,AA261+Graph!$G$1*1000)</f>
        <v>64700966.276506364</v>
      </c>
      <c r="AB262" s="2">
        <f t="shared" si="21"/>
        <v>420000</v>
      </c>
      <c r="AC262" s="2">
        <f t="shared" si="44"/>
        <v>47645830.802289486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49902291.540114477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186</v>
      </c>
      <c r="C263" s="7"/>
      <c r="D263" s="2" t="e">
        <f t="shared" si="12"/>
        <v>#N/A</v>
      </c>
      <c r="E263" s="2" t="e">
        <f t="shared" si="22"/>
        <v>#N/A</v>
      </c>
      <c r="F263" s="2">
        <v>706612.06361372769</v>
      </c>
      <c r="G263" s="2">
        <f t="shared" si="47"/>
        <v>526582.14285714284</v>
      </c>
      <c r="H263" s="2">
        <f t="shared" si="45"/>
        <v>113530544.4812347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5124531.4285714412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777242.94937780499</v>
      </c>
      <c r="Q263" s="2">
        <f t="shared" si="48"/>
        <v>550000</v>
      </c>
      <c r="R263" s="2">
        <f t="shared" si="46"/>
        <v>118474857.62663054</v>
      </c>
      <c r="S263" s="2">
        <f t="shared" si="17"/>
        <v>526582.14285714924</v>
      </c>
      <c r="T263" s="2">
        <f t="shared" si="18"/>
        <v>23417.857142857276</v>
      </c>
      <c r="U263" s="2">
        <f t="shared" si="19"/>
        <v>550000</v>
      </c>
      <c r="V263" s="2">
        <f t="shared" si="34"/>
        <v>69297644.481234163</v>
      </c>
      <c r="W263" s="2">
        <f t="shared" si="20"/>
        <v>526582.14285714924</v>
      </c>
      <c r="X263" s="2">
        <f t="shared" si="6"/>
        <v>23417.857142850757</v>
      </c>
      <c r="Y263" s="2">
        <f t="shared" si="43"/>
        <v>49177213.145396426</v>
      </c>
      <c r="Z263" s="2" t="str">
        <f t="shared" si="8"/>
        <v>MEEP</v>
      </c>
      <c r="AA263" s="2">
        <f>IF(Z263="HERE",Y263,AA262+Graph!$G$1*1000)</f>
        <v>65120966.276506364</v>
      </c>
      <c r="AB263" s="2">
        <f t="shared" si="21"/>
        <v>420000</v>
      </c>
      <c r="AC263" s="2">
        <f t="shared" si="44"/>
        <v>47645830.802289486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49902291.540114477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187</v>
      </c>
      <c r="C264" s="7"/>
      <c r="D264" s="2" t="e">
        <f t="shared" si="12"/>
        <v>#N/A</v>
      </c>
      <c r="E264" s="2" t="e">
        <f t="shared" si="22"/>
        <v>#N/A</v>
      </c>
      <c r="F264" s="2">
        <v>708213.28551517427</v>
      </c>
      <c r="G264" s="2">
        <f t="shared" si="47"/>
        <v>526582.14285714284</v>
      </c>
      <c r="H264" s="2">
        <f t="shared" si="45"/>
        <v>114057126.62409185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5147949.2857142985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779157.84313091636</v>
      </c>
      <c r="Q264" s="2">
        <f t="shared" si="48"/>
        <v>550000</v>
      </c>
      <c r="R264" s="2">
        <f t="shared" si="46"/>
        <v>119024857.62663054</v>
      </c>
      <c r="S264" s="2">
        <f t="shared" si="17"/>
        <v>526582.14285714924</v>
      </c>
      <c r="T264" s="2">
        <f t="shared" si="18"/>
        <v>23417.857142857276</v>
      </c>
      <c r="U264" s="2">
        <f t="shared" si="19"/>
        <v>550000</v>
      </c>
      <c r="V264" s="2">
        <f t="shared" si="34"/>
        <v>69824226.624091312</v>
      </c>
      <c r="W264" s="2">
        <f t="shared" si="20"/>
        <v>526582.14285714924</v>
      </c>
      <c r="X264" s="2">
        <f t="shared" si="6"/>
        <v>23417.857142850757</v>
      </c>
      <c r="Y264" s="2">
        <f t="shared" si="43"/>
        <v>49200631.002539277</v>
      </c>
      <c r="Z264" s="2" t="str">
        <f t="shared" si="8"/>
        <v>MEEP</v>
      </c>
      <c r="AA264" s="2">
        <f>IF(Z264="HERE",Y264,AA263+Graph!$G$1*1000)</f>
        <v>65540966.276506364</v>
      </c>
      <c r="AB264" s="2">
        <f t="shared" si="21"/>
        <v>420000</v>
      </c>
      <c r="AC264" s="2">
        <f t="shared" si="44"/>
        <v>47645830.802289486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49902291.540114477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188</v>
      </c>
      <c r="C265" s="7"/>
      <c r="D265" s="2" t="e">
        <f t="shared" si="12"/>
        <v>#N/A</v>
      </c>
      <c r="E265" s="2" t="e">
        <f t="shared" si="22"/>
        <v>#N/A</v>
      </c>
      <c r="F265" s="2">
        <v>709814.50741662085</v>
      </c>
      <c r="G265" s="2">
        <f t="shared" si="47"/>
        <v>526582.14285714284</v>
      </c>
      <c r="H265" s="2">
        <f t="shared" si="45"/>
        <v>114583708.766949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5171367.1428571558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781072.73688402772</v>
      </c>
      <c r="Q265" s="2">
        <f t="shared" si="48"/>
        <v>550000</v>
      </c>
      <c r="R265" s="2">
        <f t="shared" si="46"/>
        <v>119574857.62663054</v>
      </c>
      <c r="S265" s="2">
        <f t="shared" si="17"/>
        <v>526582.14285714924</v>
      </c>
      <c r="T265" s="2">
        <f t="shared" si="18"/>
        <v>23417.857142857276</v>
      </c>
      <c r="U265" s="2">
        <f t="shared" si="19"/>
        <v>550000</v>
      </c>
      <c r="V265" s="2">
        <f t="shared" si="34"/>
        <v>70350808.766948462</v>
      </c>
      <c r="W265" s="2">
        <f t="shared" si="20"/>
        <v>526582.14285714924</v>
      </c>
      <c r="X265" s="2">
        <f t="shared" si="6"/>
        <v>23417.857142850757</v>
      </c>
      <c r="Y265" s="2">
        <f t="shared" si="43"/>
        <v>49224048.859682128</v>
      </c>
      <c r="Z265" s="2" t="str">
        <f t="shared" si="8"/>
        <v>MEEP</v>
      </c>
      <c r="AA265" s="2">
        <f>IF(Z265="HERE",Y265,AA264+Graph!$G$1*1000)</f>
        <v>65960966.276506364</v>
      </c>
      <c r="AB265" s="2">
        <f t="shared" si="21"/>
        <v>420000</v>
      </c>
      <c r="AC265" s="2">
        <f t="shared" si="44"/>
        <v>47645830.802289486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49902291.540114477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189</v>
      </c>
      <c r="C266" s="7"/>
      <c r="D266" s="2" t="e">
        <f t="shared" si="12"/>
        <v>#N/A</v>
      </c>
      <c r="E266" s="2" t="e">
        <f t="shared" si="22"/>
        <v>#N/A</v>
      </c>
      <c r="F266" s="2">
        <v>711415.72931806743</v>
      </c>
      <c r="G266" s="2">
        <f t="shared" si="47"/>
        <v>526582.14285714284</v>
      </c>
      <c r="H266" s="2">
        <f t="shared" si="45"/>
        <v>115110290.90980615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5194785.000000013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782987.63063713908</v>
      </c>
      <c r="Q266" s="2">
        <f t="shared" si="48"/>
        <v>550000</v>
      </c>
      <c r="R266" s="2">
        <f t="shared" si="46"/>
        <v>120124857.62663054</v>
      </c>
      <c r="S266" s="2">
        <f t="shared" si="17"/>
        <v>526582.14285714924</v>
      </c>
      <c r="T266" s="2">
        <f t="shared" si="18"/>
        <v>23417.857142857276</v>
      </c>
      <c r="U266" s="2">
        <f t="shared" si="19"/>
        <v>550000</v>
      </c>
      <c r="V266" s="2">
        <f t="shared" si="34"/>
        <v>70877390.909805611</v>
      </c>
      <c r="W266" s="2">
        <f t="shared" si="20"/>
        <v>526582.14285714924</v>
      </c>
      <c r="X266" s="2">
        <f t="shared" si="6"/>
        <v>23417.857142850757</v>
      </c>
      <c r="Y266" s="2">
        <f t="shared" si="43"/>
        <v>49247466.716824979</v>
      </c>
      <c r="Z266" s="2" t="str">
        <f t="shared" si="8"/>
        <v>MEEP</v>
      </c>
      <c r="AA266" s="2">
        <f>IF(Z266="HERE",Y266,AA265+Graph!$G$1*1000)</f>
        <v>66380966.276506364</v>
      </c>
      <c r="AB266" s="2">
        <f t="shared" si="21"/>
        <v>420000</v>
      </c>
      <c r="AC266" s="2">
        <f t="shared" si="44"/>
        <v>47645830.802289486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49923291.540114477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190</v>
      </c>
      <c r="C267" s="7"/>
      <c r="D267" s="2" t="e">
        <f t="shared" si="12"/>
        <v>#N/A</v>
      </c>
      <c r="E267" s="2" t="e">
        <f t="shared" si="22"/>
        <v>#N/A</v>
      </c>
      <c r="F267" s="2">
        <v>713016.95121951401</v>
      </c>
      <c r="G267" s="2">
        <f t="shared" si="47"/>
        <v>526582.14285714284</v>
      </c>
      <c r="H267" s="2">
        <f t="shared" si="45"/>
        <v>115636873.0526633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5218202.8571428703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784902.52439025044</v>
      </c>
      <c r="Q267" s="2">
        <f t="shared" si="48"/>
        <v>550000</v>
      </c>
      <c r="R267" s="2">
        <f t="shared" si="46"/>
        <v>120674857.62663054</v>
      </c>
      <c r="S267" s="2">
        <f t="shared" si="17"/>
        <v>526582.14285714924</v>
      </c>
      <c r="T267" s="2">
        <f t="shared" si="18"/>
        <v>23417.857142857276</v>
      </c>
      <c r="U267" s="2">
        <f t="shared" si="19"/>
        <v>550000</v>
      </c>
      <c r="V267" s="2">
        <f t="shared" si="34"/>
        <v>71403973.05266276</v>
      </c>
      <c r="W267" s="2">
        <f t="shared" si="20"/>
        <v>526582.14285714924</v>
      </c>
      <c r="X267" s="2">
        <f t="shared" si="6"/>
        <v>23417.857142850757</v>
      </c>
      <c r="Y267" s="2">
        <f t="shared" si="43"/>
        <v>49270884.573967829</v>
      </c>
      <c r="Z267" s="2" t="str">
        <f t="shared" si="8"/>
        <v>MEEP</v>
      </c>
      <c r="AA267" s="2">
        <f>IF(Z267="HERE",Y267,AA266+Graph!$G$1*1000)</f>
        <v>66800966.276506364</v>
      </c>
      <c r="AB267" s="2">
        <f t="shared" si="21"/>
        <v>420000</v>
      </c>
      <c r="AC267" s="2">
        <f t="shared" si="44"/>
        <v>47645830.802289486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49944291.540114477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191</v>
      </c>
      <c r="C268" s="7"/>
      <c r="D268" s="2" t="e">
        <f t="shared" si="12"/>
        <v>#N/A</v>
      </c>
      <c r="E268" s="2" t="e">
        <f t="shared" si="22"/>
        <v>#N/A</v>
      </c>
      <c r="F268" s="2">
        <v>714618.17312094569</v>
      </c>
      <c r="G268" s="2">
        <f t="shared" si="47"/>
        <v>526582.14285714284</v>
      </c>
      <c r="H268" s="2">
        <f t="shared" si="45"/>
        <v>116163455.19552045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5241620.7142857276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786817.41814336181</v>
      </c>
      <c r="Q268" s="2">
        <f t="shared" si="48"/>
        <v>550000</v>
      </c>
      <c r="R268" s="2">
        <f t="shared" si="46"/>
        <v>121224857.62663054</v>
      </c>
      <c r="S268" s="2">
        <f t="shared" si="17"/>
        <v>526582.14285714924</v>
      </c>
      <c r="T268" s="2">
        <f t="shared" si="18"/>
        <v>23417.857142857276</v>
      </c>
      <c r="U268" s="2">
        <f t="shared" si="19"/>
        <v>550000</v>
      </c>
      <c r="V268" s="2">
        <f t="shared" si="34"/>
        <v>71930555.195519909</v>
      </c>
      <c r="W268" s="2">
        <f t="shared" si="20"/>
        <v>526582.14285714924</v>
      </c>
      <c r="X268" s="2">
        <f t="shared" si="6"/>
        <v>23417.857142850757</v>
      </c>
      <c r="Y268" s="2">
        <f t="shared" si="43"/>
        <v>49294302.43111068</v>
      </c>
      <c r="Z268" s="2" t="str">
        <f t="shared" si="8"/>
        <v>MEEP</v>
      </c>
      <c r="AA268" s="2">
        <f>IF(Z268="HERE",Y268,AA267+Graph!$G$1*1000)</f>
        <v>67220966.276506364</v>
      </c>
      <c r="AB268" s="2">
        <f t="shared" si="21"/>
        <v>420000</v>
      </c>
      <c r="AC268" s="2">
        <f t="shared" si="44"/>
        <v>47645830.802289486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49965291.540114477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192</v>
      </c>
      <c r="C269" s="7"/>
      <c r="D269" s="2" t="e">
        <f t="shared" si="12"/>
        <v>#N/A</v>
      </c>
      <c r="E269" s="2" t="e">
        <f t="shared" si="22"/>
        <v>#N/A</v>
      </c>
      <c r="F269" s="2">
        <v>716219.39502239227</v>
      </c>
      <c r="G269" s="2">
        <f t="shared" si="47"/>
        <v>526582.14285714284</v>
      </c>
      <c r="H269" s="2">
        <f t="shared" si="45"/>
        <v>116690037.33837759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5265038.5714285849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788732.31189647317</v>
      </c>
      <c r="Q269" s="2">
        <f t="shared" si="48"/>
        <v>550000</v>
      </c>
      <c r="R269" s="2">
        <f t="shared" si="46"/>
        <v>121774857.62663054</v>
      </c>
      <c r="S269" s="2">
        <f t="shared" si="17"/>
        <v>526582.14285714924</v>
      </c>
      <c r="T269" s="2">
        <f t="shared" si="18"/>
        <v>23417.857142857276</v>
      </c>
      <c r="U269" s="2">
        <f t="shared" si="19"/>
        <v>550000</v>
      </c>
      <c r="V269" s="2">
        <f t="shared" si="34"/>
        <v>72457137.338377059</v>
      </c>
      <c r="W269" s="2">
        <f t="shared" si="20"/>
        <v>526582.14285714924</v>
      </c>
      <c r="X269" s="2">
        <f t="shared" si="6"/>
        <v>23417.857142850757</v>
      </c>
      <c r="Y269" s="2">
        <f t="shared" si="43"/>
        <v>49317720.288253531</v>
      </c>
      <c r="Z269" s="2" t="str">
        <f t="shared" si="8"/>
        <v>MEEP</v>
      </c>
      <c r="AA269" s="2">
        <f>IF(Z269="HERE",Y269,AA268+Graph!$G$1*1000)</f>
        <v>67640966.276506364</v>
      </c>
      <c r="AB269" s="2">
        <f t="shared" si="21"/>
        <v>420000</v>
      </c>
      <c r="AC269" s="2">
        <f t="shared" si="44"/>
        <v>47645830.802289486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49986291.540114477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193</v>
      </c>
      <c r="C270" s="7"/>
      <c r="D270" s="2" t="e">
        <f t="shared" si="12"/>
        <v>#N/A</v>
      </c>
      <c r="E270" s="2" t="e">
        <f t="shared" si="22"/>
        <v>#N/A</v>
      </c>
      <c r="F270" s="2">
        <v>717820.61692383885</v>
      </c>
      <c r="G270" s="2">
        <f t="shared" si="47"/>
        <v>526582.14285714284</v>
      </c>
      <c r="H270" s="2">
        <f t="shared" si="45"/>
        <v>117216619.48123474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5288456.4285714421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790647.20564958453</v>
      </c>
      <c r="Q270" s="2">
        <f t="shared" si="48"/>
        <v>550000</v>
      </c>
      <c r="R270" s="2">
        <f t="shared" si="46"/>
        <v>122324857.62663054</v>
      </c>
      <c r="S270" s="2">
        <f t="shared" si="17"/>
        <v>526582.14285714924</v>
      </c>
      <c r="T270" s="2">
        <f t="shared" si="18"/>
        <v>23417.857142857276</v>
      </c>
      <c r="U270" s="2">
        <f t="shared" si="19"/>
        <v>550000</v>
      </c>
      <c r="V270" s="2">
        <f t="shared" si="34"/>
        <v>72983719.481234208</v>
      </c>
      <c r="W270" s="2">
        <f t="shared" si="20"/>
        <v>526582.14285714924</v>
      </c>
      <c r="X270" s="2">
        <f t="shared" si="6"/>
        <v>23417.857142850757</v>
      </c>
      <c r="Y270" s="2">
        <f t="shared" si="43"/>
        <v>49341138.145396382</v>
      </c>
      <c r="Z270" s="2" t="str">
        <f t="shared" si="8"/>
        <v>MEEP</v>
      </c>
      <c r="AA270" s="2">
        <f>IF(Z270="HERE",Y270,AA269+Graph!$G$1*1000)</f>
        <v>68060966.276506364</v>
      </c>
      <c r="AB270" s="2">
        <f t="shared" si="21"/>
        <v>420000</v>
      </c>
      <c r="AC270" s="2">
        <f t="shared" si="44"/>
        <v>47645830.802289486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50007291.540114477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194</v>
      </c>
      <c r="C271" s="7"/>
      <c r="D271" s="2" t="e">
        <f t="shared" si="12"/>
        <v>#N/A</v>
      </c>
      <c r="E271" s="2" t="e">
        <f t="shared" si="22"/>
        <v>#N/A</v>
      </c>
      <c r="F271" s="2">
        <v>719421.83882528543</v>
      </c>
      <c r="G271" s="2">
        <f t="shared" si="47"/>
        <v>526582.14285714284</v>
      </c>
      <c r="H271" s="2">
        <f t="shared" si="45"/>
        <v>117743201.62409189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5311874.2857142994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792562.09940269589</v>
      </c>
      <c r="Q271" s="2">
        <f t="shared" si="48"/>
        <v>550000</v>
      </c>
      <c r="R271" s="2">
        <f t="shared" si="46"/>
        <v>122874857.62663054</v>
      </c>
      <c r="S271" s="2">
        <f t="shared" si="17"/>
        <v>526582.14285714924</v>
      </c>
      <c r="T271" s="2">
        <f t="shared" si="18"/>
        <v>23417.857142857276</v>
      </c>
      <c r="U271" s="2">
        <f t="shared" si="19"/>
        <v>550000</v>
      </c>
      <c r="V271" s="2">
        <f t="shared" si="34"/>
        <v>73510301.624091357</v>
      </c>
      <c r="W271" s="2">
        <f t="shared" si="20"/>
        <v>526582.14285714924</v>
      </c>
      <c r="X271" s="2">
        <f t="shared" si="6"/>
        <v>23417.857142850757</v>
      </c>
      <c r="Y271" s="2">
        <f t="shared" si="43"/>
        <v>49364556.002539232</v>
      </c>
      <c r="Z271" s="2" t="str">
        <f t="shared" si="8"/>
        <v>MEEP</v>
      </c>
      <c r="AA271" s="2">
        <f>IF(Z271="HERE",Y271,AA270+Graph!$G$1*1000)</f>
        <v>68480966.276506364</v>
      </c>
      <c r="AB271" s="2">
        <f t="shared" si="21"/>
        <v>420000</v>
      </c>
      <c r="AC271" s="2">
        <f t="shared" si="44"/>
        <v>47645830.802289486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50028291.540114477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195</v>
      </c>
      <c r="C272" s="7"/>
      <c r="D272" s="2" t="e">
        <f t="shared" si="12"/>
        <v>#N/A</v>
      </c>
      <c r="E272" s="2" t="e">
        <f t="shared" si="22"/>
        <v>#N/A</v>
      </c>
      <c r="F272" s="2">
        <v>721023.06072673202</v>
      </c>
      <c r="G272" s="2">
        <f t="shared" si="47"/>
        <v>526582.14285714284</v>
      </c>
      <c r="H272" s="2">
        <f t="shared" si="45"/>
        <v>118269783.76694904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5335292.1428571567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794476.99315580726</v>
      </c>
      <c r="Q272" s="2">
        <f t="shared" si="48"/>
        <v>550000</v>
      </c>
      <c r="R272" s="2">
        <f t="shared" si="46"/>
        <v>123424857.62663054</v>
      </c>
      <c r="S272" s="2">
        <f t="shared" si="17"/>
        <v>526582.14285714924</v>
      </c>
      <c r="T272" s="2">
        <f t="shared" si="18"/>
        <v>23417.857142857276</v>
      </c>
      <c r="U272" s="2">
        <f t="shared" si="19"/>
        <v>550000</v>
      </c>
      <c r="V272" s="2">
        <f t="shared" si="34"/>
        <v>74036883.766948506</v>
      </c>
      <c r="W272" s="2">
        <f t="shared" si="20"/>
        <v>526582.14285714924</v>
      </c>
      <c r="X272" s="2">
        <f t="shared" si="6"/>
        <v>23417.857142850757</v>
      </c>
      <c r="Y272" s="2">
        <f t="shared" si="43"/>
        <v>49387973.859682083</v>
      </c>
      <c r="Z272" s="2" t="str">
        <f t="shared" si="8"/>
        <v>MEEP</v>
      </c>
      <c r="AA272" s="2">
        <f>IF(Z272="HERE",Y272,AA271+Graph!$G$1*1000)</f>
        <v>68900966.276506364</v>
      </c>
      <c r="AB272" s="2">
        <f t="shared" si="21"/>
        <v>420000</v>
      </c>
      <c r="AC272" s="2">
        <f t="shared" si="44"/>
        <v>47645830.802289486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50049291.540114477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196</v>
      </c>
      <c r="C273" s="7"/>
      <c r="D273" s="2" t="e">
        <f t="shared" si="12"/>
        <v>#N/A</v>
      </c>
      <c r="E273" s="2" t="e">
        <f t="shared" si="22"/>
        <v>#N/A</v>
      </c>
      <c r="F273" s="2">
        <v>722624.2826281637</v>
      </c>
      <c r="G273" s="2">
        <f t="shared" si="47"/>
        <v>526582.14285714284</v>
      </c>
      <c r="H273" s="2">
        <f t="shared" si="45"/>
        <v>118796365.90980619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5358710.000000014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796391.88690891862</v>
      </c>
      <c r="Q273" s="2">
        <f t="shared" si="48"/>
        <v>550000</v>
      </c>
      <c r="R273" s="2">
        <f t="shared" si="46"/>
        <v>123974857.62663054</v>
      </c>
      <c r="S273" s="2">
        <f t="shared" si="17"/>
        <v>526582.14285714924</v>
      </c>
      <c r="T273" s="2">
        <f t="shared" si="18"/>
        <v>23417.857142857276</v>
      </c>
      <c r="U273" s="2">
        <f t="shared" si="19"/>
        <v>550000</v>
      </c>
      <c r="V273" s="2">
        <f t="shared" si="34"/>
        <v>74563465.909805655</v>
      </c>
      <c r="W273" s="2">
        <f t="shared" si="20"/>
        <v>526582.14285714924</v>
      </c>
      <c r="X273" s="2">
        <f t="shared" si="6"/>
        <v>23417.857142850757</v>
      </c>
      <c r="Y273" s="2">
        <f t="shared" si="43"/>
        <v>49411391.716824934</v>
      </c>
      <c r="Z273" s="2" t="str">
        <f t="shared" si="8"/>
        <v>MEEP</v>
      </c>
      <c r="AA273" s="2">
        <f>IF(Z273="HERE",Y273,AA272+Graph!$G$1*1000)</f>
        <v>69320966.276506364</v>
      </c>
      <c r="AB273" s="2">
        <f t="shared" si="21"/>
        <v>420000</v>
      </c>
      <c r="AC273" s="2">
        <f t="shared" si="44"/>
        <v>47645830.802289486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50070291.540114477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197</v>
      </c>
      <c r="C274" s="7"/>
      <c r="D274" s="2" t="e">
        <f t="shared" si="12"/>
        <v>#N/A</v>
      </c>
      <c r="E274" s="2" t="e">
        <f t="shared" si="22"/>
        <v>#N/A</v>
      </c>
      <c r="F274" s="2">
        <v>724225.50452961028</v>
      </c>
      <c r="G274" s="2">
        <f t="shared" si="47"/>
        <v>526582.14285714284</v>
      </c>
      <c r="H274" s="2">
        <f t="shared" si="45"/>
        <v>119322948.05266334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5382127.8571428712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798306.78066202998</v>
      </c>
      <c r="Q274" s="2">
        <f t="shared" si="48"/>
        <v>550000</v>
      </c>
      <c r="R274" s="2">
        <f t="shared" si="46"/>
        <v>124524857.62663054</v>
      </c>
      <c r="S274" s="2">
        <f t="shared" si="17"/>
        <v>526582.14285714924</v>
      </c>
      <c r="T274" s="2">
        <f t="shared" si="18"/>
        <v>23417.857142857276</v>
      </c>
      <c r="U274" s="2">
        <f t="shared" si="19"/>
        <v>550000</v>
      </c>
      <c r="V274" s="2">
        <f t="shared" si="34"/>
        <v>75090048.052662805</v>
      </c>
      <c r="W274" s="2">
        <f t="shared" si="20"/>
        <v>526582.14285714924</v>
      </c>
      <c r="X274" s="2">
        <f t="shared" si="6"/>
        <v>23417.857142850757</v>
      </c>
      <c r="Y274" s="2">
        <f t="shared" si="43"/>
        <v>49434809.573967785</v>
      </c>
      <c r="Z274" s="2" t="str">
        <f t="shared" si="8"/>
        <v>MEEP</v>
      </c>
      <c r="AA274" s="2">
        <f>IF(Z274="HERE",Y274,AA273+Graph!$G$1*1000)</f>
        <v>69740966.276506364</v>
      </c>
      <c r="AB274" s="2">
        <f t="shared" si="21"/>
        <v>420000</v>
      </c>
      <c r="AC274" s="2">
        <f t="shared" si="44"/>
        <v>47645830.802289486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50091291.540114477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198</v>
      </c>
      <c r="C275" s="7"/>
      <c r="D275" s="2" t="e">
        <f t="shared" si="12"/>
        <v>#N/A</v>
      </c>
      <c r="E275" s="2" t="e">
        <f t="shared" si="22"/>
        <v>#N/A</v>
      </c>
      <c r="F275" s="2">
        <v>725826.72643105686</v>
      </c>
      <c r="G275" s="2">
        <f t="shared" si="47"/>
        <v>526582.14285714284</v>
      </c>
      <c r="H275" s="2">
        <f t="shared" si="45"/>
        <v>119849530.19552049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5405545.7142857285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800221.67441514134</v>
      </c>
      <c r="Q275" s="2">
        <f t="shared" si="48"/>
        <v>550000</v>
      </c>
      <c r="R275" s="2">
        <f t="shared" si="46"/>
        <v>125074857.62663054</v>
      </c>
      <c r="S275" s="2">
        <f t="shared" si="17"/>
        <v>526582.14285714924</v>
      </c>
      <c r="T275" s="2">
        <f t="shared" si="18"/>
        <v>23417.857142857276</v>
      </c>
      <c r="U275" s="2">
        <f t="shared" si="19"/>
        <v>550000</v>
      </c>
      <c r="V275" s="2">
        <f t="shared" si="34"/>
        <v>75616630.195519954</v>
      </c>
      <c r="W275" s="2">
        <f t="shared" si="20"/>
        <v>526582.14285714924</v>
      </c>
      <c r="X275" s="2">
        <f t="shared" si="6"/>
        <v>23417.857142850757</v>
      </c>
      <c r="Y275" s="2">
        <f t="shared" si="43"/>
        <v>49458227.431110635</v>
      </c>
      <c r="Z275" s="2" t="str">
        <f t="shared" si="8"/>
        <v>MEEP</v>
      </c>
      <c r="AA275" s="2">
        <f>IF(Z275="HERE",Y275,AA274+Graph!$G$1*1000)</f>
        <v>70160966.276506364</v>
      </c>
      <c r="AB275" s="2">
        <f t="shared" si="21"/>
        <v>420000</v>
      </c>
      <c r="AC275" s="2">
        <f t="shared" si="44"/>
        <v>47645830.802289486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50112291.540114477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199</v>
      </c>
      <c r="C276" s="7"/>
      <c r="D276" s="2" t="e">
        <f t="shared" si="12"/>
        <v>#N/A</v>
      </c>
      <c r="E276" s="2" t="e">
        <f t="shared" si="22"/>
        <v>#N/A</v>
      </c>
      <c r="F276" s="2">
        <v>727427.94833250344</v>
      </c>
      <c r="G276" s="2">
        <f t="shared" si="47"/>
        <v>526582.14285714284</v>
      </c>
      <c r="H276" s="2">
        <f t="shared" si="45"/>
        <v>120376112.33837764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5428963.5714285858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802136.56816825271</v>
      </c>
      <c r="Q276" s="2">
        <f t="shared" si="48"/>
        <v>550000</v>
      </c>
      <c r="R276" s="2">
        <f t="shared" si="46"/>
        <v>125624857.62663054</v>
      </c>
      <c r="S276" s="2">
        <f t="shared" si="17"/>
        <v>526582.14285714924</v>
      </c>
      <c r="T276" s="2">
        <f t="shared" si="18"/>
        <v>23417.857142857276</v>
      </c>
      <c r="U276" s="2">
        <f t="shared" si="19"/>
        <v>550000</v>
      </c>
      <c r="V276" s="2">
        <f t="shared" si="34"/>
        <v>76143212.338377103</v>
      </c>
      <c r="W276" s="2">
        <f t="shared" si="20"/>
        <v>526582.14285714924</v>
      </c>
      <c r="X276" s="2">
        <f t="shared" si="6"/>
        <v>23417.857142850757</v>
      </c>
      <c r="Y276" s="2">
        <f t="shared" si="43"/>
        <v>49481645.288253486</v>
      </c>
      <c r="Z276" s="2" t="str">
        <f t="shared" si="8"/>
        <v>MEEP</v>
      </c>
      <c r="AA276" s="2">
        <f>IF(Z276="HERE",Y276,AA275+Graph!$G$1*1000)</f>
        <v>70580966.276506364</v>
      </c>
      <c r="AB276" s="2">
        <f t="shared" si="21"/>
        <v>420000</v>
      </c>
      <c r="AC276" s="2">
        <f t="shared" si="44"/>
        <v>47645830.802289486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50133291.540114477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200</v>
      </c>
      <c r="C277" s="7"/>
      <c r="D277" s="2" t="e">
        <f t="shared" si="12"/>
        <v>#N/A</v>
      </c>
      <c r="E277" s="2" t="e">
        <f t="shared" si="22"/>
        <v>#N/A</v>
      </c>
      <c r="F277" s="2">
        <v>729029.17023395002</v>
      </c>
      <c r="G277" s="2">
        <f t="shared" si="47"/>
        <v>526582.14285714284</v>
      </c>
      <c r="H277" s="2">
        <f t="shared" si="45"/>
        <v>120902694.48123479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5452381.4285714431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804051.46192136407</v>
      </c>
      <c r="Q277" s="2">
        <f t="shared" si="48"/>
        <v>550000</v>
      </c>
      <c r="R277" s="2">
        <f t="shared" si="46"/>
        <v>126174857.62663054</v>
      </c>
      <c r="S277" s="2">
        <f t="shared" si="17"/>
        <v>526582.14285714924</v>
      </c>
      <c r="T277" s="2">
        <f t="shared" si="18"/>
        <v>23417.857142857276</v>
      </c>
      <c r="U277" s="2">
        <f t="shared" si="19"/>
        <v>550000</v>
      </c>
      <c r="V277" s="2">
        <f t="shared" si="34"/>
        <v>76669794.481234252</v>
      </c>
      <c r="W277" s="2">
        <f t="shared" si="20"/>
        <v>526582.14285714924</v>
      </c>
      <c r="X277" s="2">
        <f t="shared" si="6"/>
        <v>23417.857142850757</v>
      </c>
      <c r="Y277" s="2">
        <f t="shared" si="43"/>
        <v>49505063.145396337</v>
      </c>
      <c r="Z277" s="2" t="str">
        <f t="shared" si="8"/>
        <v>MEEP</v>
      </c>
      <c r="AA277" s="2">
        <f>IF(Z277="HERE",Y277,AA276+Graph!$G$1*1000)</f>
        <v>71000966.276506364</v>
      </c>
      <c r="AB277" s="2">
        <f t="shared" si="21"/>
        <v>420000</v>
      </c>
      <c r="AC277" s="2">
        <f t="shared" si="44"/>
        <v>47645830.802289486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50154291.540114477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201</v>
      </c>
      <c r="C278" s="7"/>
      <c r="D278" s="2" t="e">
        <f t="shared" si="12"/>
        <v>#N/A</v>
      </c>
      <c r="E278" s="2" t="e">
        <f t="shared" si="22"/>
        <v>#N/A</v>
      </c>
      <c r="F278" s="2">
        <v>730630.3921353817</v>
      </c>
      <c r="G278" s="2">
        <f t="shared" si="47"/>
        <v>526582.14285714284</v>
      </c>
      <c r="H278" s="2">
        <f t="shared" si="45"/>
        <v>121429276.62409194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5475799.2857143003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805966.35567447543</v>
      </c>
      <c r="Q278" s="2">
        <f t="shared" si="48"/>
        <v>550000</v>
      </c>
      <c r="R278" s="2">
        <f t="shared" si="46"/>
        <v>126724857.62663054</v>
      </c>
      <c r="S278" s="2">
        <f t="shared" si="17"/>
        <v>526582.14285714924</v>
      </c>
      <c r="T278" s="2">
        <f t="shared" si="18"/>
        <v>23417.857142857276</v>
      </c>
      <c r="U278" s="2">
        <f t="shared" si="19"/>
        <v>550000</v>
      </c>
      <c r="V278" s="2">
        <f t="shared" si="34"/>
        <v>77196376.624091402</v>
      </c>
      <c r="W278" s="2">
        <f t="shared" si="20"/>
        <v>526582.14285714924</v>
      </c>
      <c r="X278" s="2">
        <f t="shared" si="6"/>
        <v>23417.857142850757</v>
      </c>
      <c r="Y278" s="2">
        <f t="shared" si="43"/>
        <v>49528481.002539188</v>
      </c>
      <c r="Z278" s="2" t="str">
        <f t="shared" si="8"/>
        <v>MEEP</v>
      </c>
      <c r="AA278" s="2">
        <f>IF(Z278="HERE",Y278,AA277+Graph!$G$1*1000)</f>
        <v>71420966.276506364</v>
      </c>
      <c r="AB278" s="2">
        <f t="shared" si="21"/>
        <v>420000</v>
      </c>
      <c r="AC278" s="2">
        <f t="shared" si="44"/>
        <v>47645830.802289486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202</v>
      </c>
      <c r="C279" s="7"/>
      <c r="D279" s="2" t="e">
        <f t="shared" si="12"/>
        <v>#N/A</v>
      </c>
      <c r="E279" s="2" t="e">
        <f t="shared" si="22"/>
        <v>#N/A</v>
      </c>
      <c r="F279" s="2">
        <v>732231.61403682828</v>
      </c>
      <c r="G279" s="2">
        <f t="shared" si="47"/>
        <v>526582.14285714284</v>
      </c>
      <c r="H279" s="2">
        <f t="shared" si="45"/>
        <v>121955858.76694909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5499217.1428571576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807881.24942758679</v>
      </c>
      <c r="Q279" s="2">
        <f t="shared" si="48"/>
        <v>550000</v>
      </c>
      <c r="R279" s="2">
        <f t="shared" si="46"/>
        <v>127274857.62663054</v>
      </c>
      <c r="S279" s="2">
        <f t="shared" si="17"/>
        <v>526582.14285714924</v>
      </c>
      <c r="T279" s="2">
        <f t="shared" si="18"/>
        <v>23417.857142857276</v>
      </c>
      <c r="U279" s="2">
        <f t="shared" si="19"/>
        <v>550000</v>
      </c>
      <c r="V279" s="2">
        <f t="shared" si="34"/>
        <v>77722958.766948551</v>
      </c>
      <c r="W279" s="2">
        <f t="shared" si="20"/>
        <v>526582.14285714924</v>
      </c>
      <c r="X279" s="2">
        <f t="shared" si="6"/>
        <v>23417.857142850757</v>
      </c>
      <c r="Y279" s="2">
        <f t="shared" si="43"/>
        <v>49551898.859682038</v>
      </c>
      <c r="Z279" s="2" t="str">
        <f t="shared" si="8"/>
        <v>MEEP</v>
      </c>
      <c r="AA279" s="2">
        <f>IF(Z279="HERE",Y279,AA278+Graph!$G$1*1000)</f>
        <v>71840966.276506364</v>
      </c>
      <c r="AB279" s="2">
        <f t="shared" si="21"/>
        <v>420000</v>
      </c>
      <c r="AC279" s="2">
        <f t="shared" si="44"/>
        <v>47645830.802289486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203</v>
      </c>
      <c r="C280" s="7"/>
      <c r="D280" s="2" t="e">
        <f t="shared" si="12"/>
        <v>#N/A</v>
      </c>
      <c r="E280" s="2" t="e">
        <f t="shared" si="22"/>
        <v>#N/A</v>
      </c>
      <c r="F280" s="2">
        <v>733832.83593827486</v>
      </c>
      <c r="G280" s="2">
        <f t="shared" si="47"/>
        <v>526582.14285714284</v>
      </c>
      <c r="H280" s="2">
        <f t="shared" si="45"/>
        <v>122482440.90980624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5522635.0000000149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809796.14318069816</v>
      </c>
      <c r="Q280" s="2">
        <f t="shared" si="48"/>
        <v>550000</v>
      </c>
      <c r="R280" s="2">
        <f t="shared" si="46"/>
        <v>127824857.62663054</v>
      </c>
      <c r="S280" s="2">
        <f t="shared" si="17"/>
        <v>526582.14285714924</v>
      </c>
      <c r="T280" s="2">
        <f t="shared" si="18"/>
        <v>23417.857142857276</v>
      </c>
      <c r="U280" s="2">
        <f t="shared" si="19"/>
        <v>550000</v>
      </c>
      <c r="V280" s="2">
        <f t="shared" si="34"/>
        <v>78249540.9098057</v>
      </c>
      <c r="W280" s="2">
        <f t="shared" si="20"/>
        <v>526582.14285714924</v>
      </c>
      <c r="X280" s="2">
        <f t="shared" si="6"/>
        <v>23417.857142850757</v>
      </c>
      <c r="Y280" s="2">
        <f t="shared" si="43"/>
        <v>49575316.716824889</v>
      </c>
      <c r="Z280" s="2" t="str">
        <f t="shared" si="8"/>
        <v>MEEP</v>
      </c>
      <c r="AA280" s="2">
        <f>IF(Z280="HERE",Y280,AA279+Graph!$G$1*1000)</f>
        <v>72260966.276506364</v>
      </c>
      <c r="AB280" s="2">
        <f t="shared" si="21"/>
        <v>420000</v>
      </c>
      <c r="AC280" s="2">
        <f t="shared" si="44"/>
        <v>47645830.802289486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204</v>
      </c>
      <c r="C281" s="7"/>
      <c r="D281" s="2" t="e">
        <f t="shared" si="12"/>
        <v>#N/A</v>
      </c>
      <c r="E281" s="2" t="e">
        <f t="shared" si="22"/>
        <v>#N/A</v>
      </c>
      <c r="F281" s="2">
        <v>735434.05783972144</v>
      </c>
      <c r="G281" s="2">
        <f t="shared" si="47"/>
        <v>526582.14285714284</v>
      </c>
      <c r="H281" s="2">
        <f t="shared" si="45"/>
        <v>123009023.05266339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5546052.8571428722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811711.03693380952</v>
      </c>
      <c r="Q281" s="2">
        <f t="shared" si="48"/>
        <v>550000</v>
      </c>
      <c r="R281" s="2">
        <f t="shared" si="46"/>
        <v>128374857.62663054</v>
      </c>
      <c r="S281" s="2">
        <f t="shared" si="17"/>
        <v>526582.14285714924</v>
      </c>
      <c r="T281" s="2">
        <f t="shared" si="18"/>
        <v>23417.857142857276</v>
      </c>
      <c r="U281" s="2">
        <f t="shared" si="19"/>
        <v>550000</v>
      </c>
      <c r="V281" s="2">
        <f t="shared" si="34"/>
        <v>78776123.052662849</v>
      </c>
      <c r="W281" s="2">
        <f t="shared" si="20"/>
        <v>526582.14285714924</v>
      </c>
      <c r="X281" s="2">
        <f t="shared" si="6"/>
        <v>23417.857142850757</v>
      </c>
      <c r="Y281" s="2">
        <f t="shared" si="43"/>
        <v>49598734.57396774</v>
      </c>
      <c r="Z281" s="2" t="str">
        <f t="shared" si="8"/>
        <v>MEEP</v>
      </c>
      <c r="AA281" s="2">
        <f>IF(Z281="HERE",Y281,AA280+Graph!$G$1*1000)</f>
        <v>72680966.276506364</v>
      </c>
      <c r="AB281" s="2">
        <f t="shared" si="21"/>
        <v>420000</v>
      </c>
      <c r="AC281" s="2">
        <f t="shared" si="44"/>
        <v>47645830.802289486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205</v>
      </c>
      <c r="C282" s="7"/>
      <c r="D282" s="2" t="e">
        <f t="shared" si="12"/>
        <v>#N/A</v>
      </c>
      <c r="E282" s="2" t="e">
        <f t="shared" si="22"/>
        <v>#N/A</v>
      </c>
      <c r="F282" s="2">
        <v>737035.27974116802</v>
      </c>
      <c r="G282" s="2">
        <f t="shared" si="47"/>
        <v>526582.14285714284</v>
      </c>
      <c r="H282" s="2">
        <f t="shared" si="45"/>
        <v>123535605.19552054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5569470.7142857295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813625.93068692088</v>
      </c>
      <c r="Q282" s="2">
        <f t="shared" si="48"/>
        <v>550000</v>
      </c>
      <c r="R282" s="2">
        <f t="shared" si="46"/>
        <v>128924857.62663054</v>
      </c>
      <c r="S282" s="2">
        <f t="shared" si="17"/>
        <v>526582.14285714924</v>
      </c>
      <c r="T282" s="2">
        <f t="shared" si="18"/>
        <v>23417.857142857276</v>
      </c>
      <c r="U282" s="2">
        <f t="shared" si="19"/>
        <v>550000</v>
      </c>
      <c r="V282" s="2">
        <f t="shared" si="34"/>
        <v>79302705.195519999</v>
      </c>
      <c r="W282" s="2">
        <f t="shared" si="20"/>
        <v>526582.14285714924</v>
      </c>
      <c r="X282" s="2">
        <f t="shared" si="6"/>
        <v>23417.857142850757</v>
      </c>
      <c r="Y282" s="2">
        <f t="shared" si="43"/>
        <v>49622152.431110591</v>
      </c>
      <c r="Z282" s="2" t="str">
        <f t="shared" si="8"/>
        <v>MEEP</v>
      </c>
      <c r="AA282" s="2">
        <f>IF(Z282="HERE",Y282,AA281+Graph!$G$1*1000)</f>
        <v>73100966.276506364</v>
      </c>
      <c r="AB282" s="2">
        <f t="shared" si="21"/>
        <v>420000</v>
      </c>
      <c r="AC282" s="2">
        <f t="shared" si="44"/>
        <v>47645830.802289486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206</v>
      </c>
      <c r="C283" s="7"/>
      <c r="D283" s="2" t="e">
        <f t="shared" si="12"/>
        <v>#N/A</v>
      </c>
      <c r="E283" s="2" t="e">
        <f t="shared" si="22"/>
        <v>#N/A</v>
      </c>
      <c r="F283" s="2">
        <v>738636.5016425997</v>
      </c>
      <c r="G283" s="2">
        <f t="shared" si="47"/>
        <v>526582.14285714284</v>
      </c>
      <c r="H283" s="2">
        <f t="shared" si="45"/>
        <v>124062187.33837768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5592888.5714285867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815540.82444003224</v>
      </c>
      <c r="Q283" s="2">
        <f t="shared" si="48"/>
        <v>550000</v>
      </c>
      <c r="R283" s="2">
        <f t="shared" si="46"/>
        <v>129474857.62663054</v>
      </c>
      <c r="S283" s="2">
        <f t="shared" si="17"/>
        <v>526582.14285714924</v>
      </c>
      <c r="T283" s="2">
        <f t="shared" si="18"/>
        <v>23417.857142857276</v>
      </c>
      <c r="U283" s="2">
        <f t="shared" si="19"/>
        <v>550000</v>
      </c>
      <c r="V283" s="2">
        <f t="shared" si="34"/>
        <v>79829287.338377148</v>
      </c>
      <c r="W283" s="2">
        <f t="shared" si="20"/>
        <v>526582.14285714924</v>
      </c>
      <c r="X283" s="2">
        <f t="shared" si="6"/>
        <v>23417.857142850757</v>
      </c>
      <c r="Y283" s="2">
        <f t="shared" si="43"/>
        <v>49645570.288253441</v>
      </c>
      <c r="Z283" s="2" t="str">
        <f t="shared" si="8"/>
        <v>MEEP</v>
      </c>
      <c r="AA283" s="2">
        <f>IF(Z283="HERE",Y283,AA282+Graph!$G$1*1000)</f>
        <v>73520966.276506364</v>
      </c>
      <c r="AB283" s="2">
        <f t="shared" si="21"/>
        <v>420000</v>
      </c>
      <c r="AC283" s="2">
        <f t="shared" si="44"/>
        <v>47645830.802289486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207</v>
      </c>
      <c r="C284" s="7"/>
      <c r="D284" s="2" t="e">
        <f t="shared" si="12"/>
        <v>#N/A</v>
      </c>
      <c r="E284" s="2" t="e">
        <f t="shared" si="22"/>
        <v>#N/A</v>
      </c>
      <c r="F284" s="2">
        <v>740237.72354404628</v>
      </c>
      <c r="G284" s="2">
        <f t="shared" si="47"/>
        <v>526582.14285714284</v>
      </c>
      <c r="H284" s="2">
        <f t="shared" si="45"/>
        <v>124588769.48123483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5616306.428571444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817455.71819314361</v>
      </c>
      <c r="Q284" s="2">
        <f t="shared" si="48"/>
        <v>550000</v>
      </c>
      <c r="R284" s="2">
        <f t="shared" si="46"/>
        <v>130024857.62663054</v>
      </c>
      <c r="S284" s="2">
        <f t="shared" si="17"/>
        <v>526582.14285714924</v>
      </c>
      <c r="T284" s="2">
        <f t="shared" si="18"/>
        <v>23417.857142857276</v>
      </c>
      <c r="U284" s="2">
        <f t="shared" si="19"/>
        <v>550000</v>
      </c>
      <c r="V284" s="2">
        <f t="shared" si="34"/>
        <v>80355869.481234297</v>
      </c>
      <c r="W284" s="2">
        <f t="shared" si="20"/>
        <v>526582.14285714924</v>
      </c>
      <c r="X284" s="2">
        <f t="shared" si="6"/>
        <v>23417.857142850757</v>
      </c>
      <c r="Y284" s="2">
        <f t="shared" si="43"/>
        <v>49668988.145396292</v>
      </c>
      <c r="Z284" s="2" t="str">
        <f t="shared" si="8"/>
        <v>MEEP</v>
      </c>
      <c r="AA284" s="2">
        <f>IF(Z284="HERE",Y284,AA283+Graph!$G$1*1000)</f>
        <v>73940966.276506364</v>
      </c>
      <c r="AB284" s="2">
        <f t="shared" si="21"/>
        <v>420000</v>
      </c>
      <c r="AC284" s="2">
        <f t="shared" si="44"/>
        <v>47645830.802289486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208</v>
      </c>
      <c r="C285" s="7"/>
      <c r="D285" s="2" t="e">
        <f t="shared" si="12"/>
        <v>#N/A</v>
      </c>
      <c r="E285" s="2" t="e">
        <f t="shared" si="22"/>
        <v>#N/A</v>
      </c>
      <c r="F285" s="2">
        <v>741838.94544549286</v>
      </c>
      <c r="G285" s="2">
        <f t="shared" si="47"/>
        <v>526582.14285714284</v>
      </c>
      <c r="H285" s="2">
        <f t="shared" si="45"/>
        <v>125115351.62409198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5639724.2857143013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819370.61194625497</v>
      </c>
      <c r="Q285" s="2">
        <f t="shared" si="48"/>
        <v>550000</v>
      </c>
      <c r="R285" s="2">
        <f t="shared" si="46"/>
        <v>130574857.62663054</v>
      </c>
      <c r="S285" s="2">
        <f t="shared" si="17"/>
        <v>526582.14285714924</v>
      </c>
      <c r="T285" s="2">
        <f t="shared" si="18"/>
        <v>23417.857142857276</v>
      </c>
      <c r="U285" s="2">
        <f t="shared" si="19"/>
        <v>550000</v>
      </c>
      <c r="V285" s="2">
        <f t="shared" si="34"/>
        <v>80882451.624091446</v>
      </c>
      <c r="W285" s="2">
        <f t="shared" si="20"/>
        <v>526582.14285714924</v>
      </c>
      <c r="X285" s="2">
        <f t="shared" si="6"/>
        <v>23417.857142850757</v>
      </c>
      <c r="Y285" s="2">
        <f t="shared" si="43"/>
        <v>49692406.002539143</v>
      </c>
      <c r="Z285" s="2" t="str">
        <f t="shared" si="8"/>
        <v>MEEP</v>
      </c>
      <c r="AA285" s="2">
        <f>IF(Z285="HERE",Y285,AA284+Graph!$G$1*1000)</f>
        <v>74360966.276506364</v>
      </c>
      <c r="AB285" s="2">
        <f t="shared" si="21"/>
        <v>420000</v>
      </c>
      <c r="AC285" s="2">
        <f t="shared" si="44"/>
        <v>47645830.802289486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209</v>
      </c>
      <c r="C286" s="7"/>
      <c r="D286" s="2" t="e">
        <f t="shared" si="12"/>
        <v>#N/A</v>
      </c>
      <c r="E286" s="2" t="e">
        <f t="shared" si="22"/>
        <v>#N/A</v>
      </c>
      <c r="F286" s="2">
        <v>743440.16734693944</v>
      </c>
      <c r="G286" s="2">
        <f t="shared" si="47"/>
        <v>526582.14285714284</v>
      </c>
      <c r="H286" s="2">
        <f t="shared" si="45"/>
        <v>125641933.76694913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5663142.1428571586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821285.50569936633</v>
      </c>
      <c r="Q286" s="2">
        <f t="shared" si="48"/>
        <v>550000</v>
      </c>
      <c r="R286" s="2">
        <f t="shared" si="46"/>
        <v>131124857.62663054</v>
      </c>
      <c r="S286" s="2">
        <f t="shared" si="17"/>
        <v>526582.14285714924</v>
      </c>
      <c r="T286" s="2">
        <f t="shared" si="18"/>
        <v>23417.857142857276</v>
      </c>
      <c r="U286" s="2">
        <f t="shared" si="19"/>
        <v>550000</v>
      </c>
      <c r="V286" s="2">
        <f t="shared" si="34"/>
        <v>81409033.766948596</v>
      </c>
      <c r="W286" s="2">
        <f t="shared" si="20"/>
        <v>526582.14285714924</v>
      </c>
      <c r="X286" s="2">
        <f t="shared" ref="X286:X385" si="51">SUM(U286-W286)</f>
        <v>23417.857142850757</v>
      </c>
      <c r="Y286" s="2">
        <f t="shared" si="43"/>
        <v>49715823.859681994</v>
      </c>
      <c r="Z286" s="2" t="str">
        <f t="shared" ref="Z286:Z385" si="52">IF(V286&lt;Y286,"HERE","MEEP")</f>
        <v>MEEP</v>
      </c>
      <c r="AA286" s="2">
        <f>IF(Z286="HERE",Y286,AA285+Graph!$G$1*1000)</f>
        <v>74780966.276506364</v>
      </c>
      <c r="AB286" s="2">
        <f t="shared" si="21"/>
        <v>420000</v>
      </c>
      <c r="AC286" s="2">
        <f t="shared" si="44"/>
        <v>47645830.802289486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210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745041.38924838603</v>
      </c>
      <c r="G287" s="2">
        <f t="shared" si="47"/>
        <v>526582.14285714284</v>
      </c>
      <c r="H287" s="2">
        <f t="shared" si="45"/>
        <v>126168515.90980628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5686560.0000000158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823200.39945246279</v>
      </c>
      <c r="Q287" s="2">
        <f t="shared" si="48"/>
        <v>550000</v>
      </c>
      <c r="R287" s="2">
        <f t="shared" si="46"/>
        <v>131674857.62663054</v>
      </c>
      <c r="S287" s="2">
        <f t="shared" ref="S287:S385" si="58">SUM(H287-H286)</f>
        <v>526582.14285714924</v>
      </c>
      <c r="T287" s="2">
        <f t="shared" ref="T287:T385" si="59">SUM(L287-L286)</f>
        <v>23417.857142857276</v>
      </c>
      <c r="U287" s="2">
        <f t="shared" ref="U287:U385" si="60">SUM(R287-R286)</f>
        <v>550000</v>
      </c>
      <c r="V287" s="2">
        <f t="shared" si="34"/>
        <v>81935615.909805745</v>
      </c>
      <c r="W287" s="2">
        <f t="shared" ref="W287:W385" si="61">SUM(V287-V286)</f>
        <v>526582.14285714924</v>
      </c>
      <c r="X287" s="2">
        <f t="shared" si="51"/>
        <v>23417.857142850757</v>
      </c>
      <c r="Y287" s="2">
        <f t="shared" ref="Y287:Y350" si="62">IF(COUNT($C288)=0,IF(COUNT($C287)=1,C287,SUM(Y286+X287)),C287)</f>
        <v>49739241.716824844</v>
      </c>
      <c r="Z287" s="2" t="str">
        <f t="shared" si="52"/>
        <v>MEEP</v>
      </c>
      <c r="AA287" s="2">
        <f>IF(Z287="HERE",Y287,AA286+Graph!$G$1*1000)</f>
        <v>75200966.276506364</v>
      </c>
      <c r="AB287" s="2">
        <f t="shared" ref="AB287:AB385" si="63">SUM(AA287-AA286)</f>
        <v>420000</v>
      </c>
      <c r="AC287" s="2">
        <f t="shared" ref="AC287:AC350" si="64">IF(Z288="HERE",V287,AC286)</f>
        <v>47645830.802289486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211</v>
      </c>
      <c r="C288" s="7"/>
      <c r="D288" s="2" t="e">
        <f t="shared" si="55"/>
        <v>#N/A</v>
      </c>
      <c r="E288" s="2" t="e">
        <f t="shared" si="22"/>
        <v>#N/A</v>
      </c>
      <c r="F288" s="2">
        <v>746642.61114981771</v>
      </c>
      <c r="G288" s="2">
        <f t="shared" si="47"/>
        <v>526582.14285714284</v>
      </c>
      <c r="H288" s="2">
        <f t="shared" ref="H288:H351" si="65">IF(COUNT($C289)=0,IF(COUNT($C288)=1,C288,SUM(H287+G288)),C288)</f>
        <v>126695098.05266343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5709977.8571428731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825115.29320557415</v>
      </c>
      <c r="Q288" s="2">
        <f t="shared" si="48"/>
        <v>550000</v>
      </c>
      <c r="R288" s="2">
        <f t="shared" ref="R288:R351" si="66">IF(COUNT($C289)=0,IF(COUNT($C288)=1,M288,SUM(R287+Q288)),M288)</f>
        <v>132224857.62663054</v>
      </c>
      <c r="S288" s="2">
        <f t="shared" si="58"/>
        <v>526582.14285714924</v>
      </c>
      <c r="T288" s="2">
        <f t="shared" si="59"/>
        <v>23417.857142857276</v>
      </c>
      <c r="U288" s="2">
        <f t="shared" si="60"/>
        <v>550000</v>
      </c>
      <c r="V288" s="2">
        <f t="shared" si="34"/>
        <v>82462198.052662894</v>
      </c>
      <c r="W288" s="2">
        <f t="shared" si="61"/>
        <v>526582.14285714924</v>
      </c>
      <c r="X288" s="2">
        <f t="shared" si="51"/>
        <v>23417.857142850757</v>
      </c>
      <c r="Y288" s="2">
        <f t="shared" si="62"/>
        <v>49762659.573967695</v>
      </c>
      <c r="Z288" s="2" t="str">
        <f t="shared" si="52"/>
        <v>MEEP</v>
      </c>
      <c r="AA288" s="2">
        <f>IF(Z288="HERE",Y288,AA287+Graph!$G$1*1000)</f>
        <v>75620966.276506364</v>
      </c>
      <c r="AB288" s="2">
        <f t="shared" si="63"/>
        <v>420000</v>
      </c>
      <c r="AC288" s="2">
        <f t="shared" si="64"/>
        <v>47645830.802289486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212</v>
      </c>
      <c r="C289" s="7"/>
      <c r="D289" s="2" t="e">
        <f t="shared" si="55"/>
        <v>#N/A</v>
      </c>
      <c r="E289" s="2" t="e">
        <f t="shared" si="22"/>
        <v>#N/A</v>
      </c>
      <c r="F289" s="2">
        <v>748243.83305126429</v>
      </c>
      <c r="G289" s="2">
        <f t="shared" si="47"/>
        <v>526582.14285714284</v>
      </c>
      <c r="H289" s="2">
        <f t="shared" si="65"/>
        <v>127221680.19552058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5733395.7142857304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827030.18695868552</v>
      </c>
      <c r="Q289" s="2">
        <f t="shared" si="48"/>
        <v>550000</v>
      </c>
      <c r="R289" s="2">
        <f t="shared" si="66"/>
        <v>132774857.62663054</v>
      </c>
      <c r="S289" s="2">
        <f t="shared" si="58"/>
        <v>526582.14285714924</v>
      </c>
      <c r="T289" s="2">
        <f t="shared" si="59"/>
        <v>23417.857142857276</v>
      </c>
      <c r="U289" s="2">
        <f t="shared" si="60"/>
        <v>550000</v>
      </c>
      <c r="V289" s="2">
        <f t="shared" si="34"/>
        <v>82988780.195520043</v>
      </c>
      <c r="W289" s="2">
        <f t="shared" si="61"/>
        <v>526582.14285714924</v>
      </c>
      <c r="X289" s="2">
        <f t="shared" si="51"/>
        <v>23417.857142850757</v>
      </c>
      <c r="Y289" s="2">
        <f t="shared" si="62"/>
        <v>49786077.431110546</v>
      </c>
      <c r="Z289" s="2" t="str">
        <f t="shared" si="52"/>
        <v>MEEP</v>
      </c>
      <c r="AA289" s="2">
        <f>IF(Z289="HERE",Y289,AA288+Graph!$G$1*1000)</f>
        <v>76040966.276506364</v>
      </c>
      <c r="AB289" s="2">
        <f t="shared" si="63"/>
        <v>420000</v>
      </c>
      <c r="AC289" s="2">
        <f t="shared" si="64"/>
        <v>47645830.802289486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213</v>
      </c>
      <c r="C290" s="7"/>
      <c r="D290" s="2" t="e">
        <f t="shared" si="55"/>
        <v>#N/A</v>
      </c>
      <c r="E290" s="2" t="e">
        <f t="shared" si="22"/>
        <v>#N/A</v>
      </c>
      <c r="F290" s="2">
        <v>749845.05495271087</v>
      </c>
      <c r="G290" s="2">
        <f t="shared" si="47"/>
        <v>526582.14285714284</v>
      </c>
      <c r="H290" s="2">
        <f t="shared" si="65"/>
        <v>127748262.33837773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5756813.5714285877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828945.08071179688</v>
      </c>
      <c r="Q290" s="2">
        <f t="shared" si="48"/>
        <v>550000</v>
      </c>
      <c r="R290" s="2">
        <f t="shared" si="66"/>
        <v>133324857.62663054</v>
      </c>
      <c r="S290" s="2">
        <f t="shared" si="58"/>
        <v>526582.14285714924</v>
      </c>
      <c r="T290" s="2">
        <f t="shared" si="59"/>
        <v>23417.857142857276</v>
      </c>
      <c r="U290" s="2">
        <f t="shared" si="60"/>
        <v>550000</v>
      </c>
      <c r="V290" s="2">
        <f t="shared" si="34"/>
        <v>83515362.338377193</v>
      </c>
      <c r="W290" s="2">
        <f t="shared" si="61"/>
        <v>526582.14285714924</v>
      </c>
      <c r="X290" s="2">
        <f t="shared" si="51"/>
        <v>23417.857142850757</v>
      </c>
      <c r="Y290" s="2">
        <f t="shared" si="62"/>
        <v>49809495.288253397</v>
      </c>
      <c r="Z290" s="2" t="str">
        <f t="shared" si="52"/>
        <v>MEEP</v>
      </c>
      <c r="AA290" s="2">
        <f>IF(Z290="HERE",Y290,AA289+Graph!$G$1*1000)</f>
        <v>76460966.276506364</v>
      </c>
      <c r="AB290" s="2">
        <f t="shared" si="63"/>
        <v>420000</v>
      </c>
      <c r="AC290" s="2">
        <f t="shared" si="64"/>
        <v>47645830.802289486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214</v>
      </c>
      <c r="C291" s="7"/>
      <c r="D291" s="2" t="e">
        <f t="shared" si="55"/>
        <v>#N/A</v>
      </c>
      <c r="E291" s="2" t="e">
        <f t="shared" si="22"/>
        <v>#N/A</v>
      </c>
      <c r="F291" s="2">
        <v>751446.27685415745</v>
      </c>
      <c r="G291" s="2">
        <f t="shared" si="47"/>
        <v>526582.14285714284</v>
      </c>
      <c r="H291" s="2">
        <f t="shared" si="65"/>
        <v>128274844.48123488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5780231.4285714449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830859.97446490824</v>
      </c>
      <c r="Q291" s="2">
        <f t="shared" si="48"/>
        <v>550000</v>
      </c>
      <c r="R291" s="2">
        <f t="shared" si="66"/>
        <v>133874857.62663054</v>
      </c>
      <c r="S291" s="2">
        <f t="shared" si="58"/>
        <v>526582.14285714924</v>
      </c>
      <c r="T291" s="2">
        <f t="shared" si="59"/>
        <v>23417.857142857276</v>
      </c>
      <c r="U291" s="2">
        <f t="shared" si="60"/>
        <v>550000</v>
      </c>
      <c r="V291" s="2">
        <f t="shared" si="34"/>
        <v>84041944.481234342</v>
      </c>
      <c r="W291" s="2">
        <f t="shared" si="61"/>
        <v>526582.14285714924</v>
      </c>
      <c r="X291" s="2">
        <f t="shared" si="51"/>
        <v>23417.857142850757</v>
      </c>
      <c r="Y291" s="2">
        <f t="shared" si="62"/>
        <v>49832913.145396248</v>
      </c>
      <c r="Z291" s="2" t="str">
        <f t="shared" si="52"/>
        <v>MEEP</v>
      </c>
      <c r="AA291" s="2">
        <f>IF(Z291="HERE",Y291,AA290+Graph!$G$1*1000)</f>
        <v>76880966.276506364</v>
      </c>
      <c r="AB291" s="2">
        <f t="shared" si="63"/>
        <v>420000</v>
      </c>
      <c r="AC291" s="2">
        <f t="shared" si="64"/>
        <v>47645830.802289486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215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753047.49875558913</v>
      </c>
      <c r="G292" s="2">
        <f t="shared" si="47"/>
        <v>526582.14285714284</v>
      </c>
      <c r="H292" s="2">
        <f t="shared" si="65"/>
        <v>128801426.62409203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5803649.2857143022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832774.8682180196</v>
      </c>
      <c r="Q292" s="2">
        <f t="shared" si="48"/>
        <v>550000</v>
      </c>
      <c r="R292" s="2">
        <f t="shared" si="66"/>
        <v>134424857.62663054</v>
      </c>
      <c r="S292" s="2">
        <f t="shared" si="58"/>
        <v>526582.14285714924</v>
      </c>
      <c r="T292" s="2">
        <f t="shared" si="59"/>
        <v>23417.857142857276</v>
      </c>
      <c r="U292" s="2">
        <f t="shared" si="60"/>
        <v>550000</v>
      </c>
      <c r="V292" s="2">
        <f t="shared" si="34"/>
        <v>84568526.624091491</v>
      </c>
      <c r="W292" s="2">
        <f t="shared" si="61"/>
        <v>526582.14285714924</v>
      </c>
      <c r="X292" s="2">
        <f t="shared" si="51"/>
        <v>23417.857142850757</v>
      </c>
      <c r="Y292" s="2">
        <f t="shared" si="62"/>
        <v>49856331.002539098</v>
      </c>
      <c r="Z292" s="2" t="str">
        <f t="shared" si="52"/>
        <v>MEEP</v>
      </c>
      <c r="AA292" s="2">
        <f>IF(Z292="HERE",Y292,AA291+Graph!$G$1*1000)</f>
        <v>77300966.276506364</v>
      </c>
      <c r="AB292" s="2">
        <f t="shared" si="63"/>
        <v>420000</v>
      </c>
      <c r="AC292" s="2">
        <f t="shared" si="64"/>
        <v>47645830.802289486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216</v>
      </c>
      <c r="C293" s="7"/>
      <c r="D293" s="2" t="e">
        <f t="shared" si="55"/>
        <v>#N/A</v>
      </c>
      <c r="E293" s="2" t="e">
        <f t="shared" si="67"/>
        <v>#N/A</v>
      </c>
      <c r="F293" s="2">
        <v>754648.72065703571</v>
      </c>
      <c r="G293" s="2">
        <f t="shared" si="47"/>
        <v>526582.14285714284</v>
      </c>
      <c r="H293" s="2">
        <f t="shared" si="65"/>
        <v>129328008.76694918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5827067.1428571595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834689.76197113097</v>
      </c>
      <c r="Q293" s="2">
        <f t="shared" si="48"/>
        <v>550000</v>
      </c>
      <c r="R293" s="2">
        <f t="shared" si="66"/>
        <v>134974857.62663054</v>
      </c>
      <c r="S293" s="2">
        <f t="shared" si="58"/>
        <v>526582.14285714924</v>
      </c>
      <c r="T293" s="2">
        <f t="shared" si="59"/>
        <v>23417.857142857276</v>
      </c>
      <c r="U293" s="2">
        <f t="shared" si="60"/>
        <v>550000</v>
      </c>
      <c r="V293" s="2">
        <f t="shared" si="34"/>
        <v>85095108.76694864</v>
      </c>
      <c r="W293" s="2">
        <f t="shared" si="61"/>
        <v>526582.14285714924</v>
      </c>
      <c r="X293" s="2">
        <f t="shared" si="51"/>
        <v>23417.857142850757</v>
      </c>
      <c r="Y293" s="2">
        <f t="shared" si="62"/>
        <v>49879748.859681949</v>
      </c>
      <c r="Z293" s="2" t="str">
        <f t="shared" si="52"/>
        <v>MEEP</v>
      </c>
      <c r="AA293" s="2">
        <f>IF(Z293="HERE",Y293,AA292+Graph!$G$1*1000)</f>
        <v>77720966.276506364</v>
      </c>
      <c r="AB293" s="2">
        <f t="shared" si="63"/>
        <v>420000</v>
      </c>
      <c r="AC293" s="2">
        <f t="shared" si="64"/>
        <v>47645830.802289486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217</v>
      </c>
      <c r="C294" s="7"/>
      <c r="D294" s="2" t="e">
        <f t="shared" si="55"/>
        <v>#N/A</v>
      </c>
      <c r="E294" s="2" t="e">
        <f t="shared" si="67"/>
        <v>#N/A</v>
      </c>
      <c r="F294" s="2">
        <v>756249.94255848229</v>
      </c>
      <c r="G294" s="2">
        <f t="shared" ref="G294:G357" si="70">IF(F294&gt;550000,$AK$31*1000,F294)</f>
        <v>526582.14285714284</v>
      </c>
      <c r="H294" s="2">
        <f t="shared" si="65"/>
        <v>129854590.90980633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5850485.0000000168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836604.65572424233</v>
      </c>
      <c r="Q294" s="2">
        <f t="shared" ref="Q294:Q357" si="71">IF(P294&gt;550000,550000,P294)</f>
        <v>550000</v>
      </c>
      <c r="R294" s="2">
        <f t="shared" si="66"/>
        <v>135524857.62663054</v>
      </c>
      <c r="S294" s="2">
        <f t="shared" si="58"/>
        <v>526582.14285714924</v>
      </c>
      <c r="T294" s="2">
        <f t="shared" si="59"/>
        <v>23417.857142857276</v>
      </c>
      <c r="U294" s="2">
        <f t="shared" si="60"/>
        <v>550000</v>
      </c>
      <c r="V294" s="2">
        <f t="shared" si="34"/>
        <v>85621690.90980579</v>
      </c>
      <c r="W294" s="2">
        <f t="shared" si="61"/>
        <v>526582.14285714924</v>
      </c>
      <c r="X294" s="2">
        <f t="shared" si="51"/>
        <v>23417.857142850757</v>
      </c>
      <c r="Y294" s="2">
        <f t="shared" si="62"/>
        <v>49903166.7168248</v>
      </c>
      <c r="Z294" s="2" t="str">
        <f t="shared" si="52"/>
        <v>MEEP</v>
      </c>
      <c r="AA294" s="2">
        <f>IF(Z294="HERE",Y294,AA293+Graph!$G$1*1000)</f>
        <v>78140966.276506364</v>
      </c>
      <c r="AB294" s="2">
        <f t="shared" si="63"/>
        <v>420000</v>
      </c>
      <c r="AC294" s="2">
        <f t="shared" si="64"/>
        <v>47645830.802289486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218</v>
      </c>
      <c r="C295" s="7"/>
      <c r="D295" s="2" t="e">
        <f t="shared" si="55"/>
        <v>#N/A</v>
      </c>
      <c r="E295" s="2" t="e">
        <f t="shared" si="67"/>
        <v>#N/A</v>
      </c>
      <c r="F295" s="2">
        <v>757851.16445992887</v>
      </c>
      <c r="G295" s="2">
        <f t="shared" si="70"/>
        <v>526582.14285714284</v>
      </c>
      <c r="H295" s="2">
        <f t="shared" si="65"/>
        <v>130381173.05266348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5873902.857142874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838519.54947735369</v>
      </c>
      <c r="Q295" s="2">
        <f t="shared" si="71"/>
        <v>550000</v>
      </c>
      <c r="R295" s="2">
        <f t="shared" si="66"/>
        <v>136074857.62663054</v>
      </c>
      <c r="S295" s="2">
        <f t="shared" si="58"/>
        <v>526582.14285714924</v>
      </c>
      <c r="T295" s="2">
        <f t="shared" si="59"/>
        <v>23417.857142857276</v>
      </c>
      <c r="U295" s="2">
        <f t="shared" si="60"/>
        <v>550000</v>
      </c>
      <c r="V295" s="2">
        <f t="shared" si="34"/>
        <v>86148273.052662939</v>
      </c>
      <c r="W295" s="2">
        <f t="shared" si="61"/>
        <v>526582.14285714924</v>
      </c>
      <c r="X295" s="2">
        <f t="shared" si="51"/>
        <v>23417.857142850757</v>
      </c>
      <c r="Y295" s="2">
        <f t="shared" si="62"/>
        <v>49926584.573967651</v>
      </c>
      <c r="Z295" s="2" t="str">
        <f t="shared" si="52"/>
        <v>MEEP</v>
      </c>
      <c r="AA295" s="2">
        <f>IF(Z295="HERE",Y295,AA294+Graph!$G$1*1000)</f>
        <v>78560966.276506364</v>
      </c>
      <c r="AB295" s="2">
        <f t="shared" si="63"/>
        <v>420000</v>
      </c>
      <c r="AC295" s="2">
        <f t="shared" si="64"/>
        <v>47645830.802289486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219</v>
      </c>
      <c r="C296" s="7"/>
      <c r="D296" s="2" t="e">
        <f t="shared" si="55"/>
        <v>#N/A</v>
      </c>
      <c r="E296" s="2" t="e">
        <f t="shared" si="67"/>
        <v>#N/A</v>
      </c>
      <c r="F296" s="2">
        <v>759452.38636137545</v>
      </c>
      <c r="G296" s="2">
        <f t="shared" si="70"/>
        <v>526582.14285714284</v>
      </c>
      <c r="H296" s="2">
        <f t="shared" si="65"/>
        <v>130907755.19552062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5897320.7142857313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840434.44323046505</v>
      </c>
      <c r="Q296" s="2">
        <f t="shared" si="71"/>
        <v>550000</v>
      </c>
      <c r="R296" s="2">
        <f t="shared" si="66"/>
        <v>136624857.62663054</v>
      </c>
      <c r="S296" s="2">
        <f t="shared" si="58"/>
        <v>526582.14285714924</v>
      </c>
      <c r="T296" s="2">
        <f t="shared" si="59"/>
        <v>23417.857142857276</v>
      </c>
      <c r="U296" s="2">
        <f t="shared" si="60"/>
        <v>550000</v>
      </c>
      <c r="V296" s="2">
        <f t="shared" si="34"/>
        <v>86674855.195520088</v>
      </c>
      <c r="W296" s="2">
        <f t="shared" si="61"/>
        <v>526582.14285714924</v>
      </c>
      <c r="X296" s="2">
        <f t="shared" si="51"/>
        <v>23417.857142850757</v>
      </c>
      <c r="Y296" s="2">
        <f t="shared" si="62"/>
        <v>49950002.431110501</v>
      </c>
      <c r="Z296" s="2" t="str">
        <f t="shared" si="52"/>
        <v>MEEP</v>
      </c>
      <c r="AA296" s="2">
        <f>IF(Z296="HERE",Y296,AA295+Graph!$G$1*1000)</f>
        <v>78980966.276506364</v>
      </c>
      <c r="AB296" s="2">
        <f t="shared" si="63"/>
        <v>420000</v>
      </c>
      <c r="AC296" s="2">
        <f t="shared" si="64"/>
        <v>47645830.802289486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220</v>
      </c>
      <c r="C297" s="7"/>
      <c r="D297" s="2" t="e">
        <f t="shared" si="55"/>
        <v>#N/A</v>
      </c>
      <c r="E297" s="2" t="e">
        <f t="shared" si="67"/>
        <v>#N/A</v>
      </c>
      <c r="F297" s="2">
        <v>761053.60826280713</v>
      </c>
      <c r="G297" s="2">
        <f t="shared" si="70"/>
        <v>526582.14285714284</v>
      </c>
      <c r="H297" s="2">
        <f t="shared" si="65"/>
        <v>131434337.33837777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5920738.5714285886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842349.33698357642</v>
      </c>
      <c r="Q297" s="2">
        <f t="shared" si="71"/>
        <v>550000</v>
      </c>
      <c r="R297" s="2">
        <f t="shared" si="66"/>
        <v>137174857.62663054</v>
      </c>
      <c r="S297" s="2">
        <f t="shared" si="58"/>
        <v>526582.14285714924</v>
      </c>
      <c r="T297" s="2">
        <f t="shared" si="59"/>
        <v>23417.857142857276</v>
      </c>
      <c r="U297" s="2">
        <f t="shared" si="60"/>
        <v>550000</v>
      </c>
      <c r="V297" s="2">
        <f t="shared" si="34"/>
        <v>87201437.338377237</v>
      </c>
      <c r="W297" s="2">
        <f t="shared" si="61"/>
        <v>526582.14285714924</v>
      </c>
      <c r="X297" s="2">
        <f t="shared" si="51"/>
        <v>23417.857142850757</v>
      </c>
      <c r="Y297" s="2">
        <f t="shared" si="62"/>
        <v>49973420.288253352</v>
      </c>
      <c r="Z297" s="2" t="str">
        <f t="shared" si="52"/>
        <v>MEEP</v>
      </c>
      <c r="AA297" s="2">
        <f>IF(Z297="HERE",Y297,AA296+Graph!$G$1*1000)</f>
        <v>79400966.276506364</v>
      </c>
      <c r="AB297" s="2">
        <f t="shared" si="63"/>
        <v>420000</v>
      </c>
      <c r="AC297" s="2">
        <f t="shared" si="64"/>
        <v>47645830.802289486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221</v>
      </c>
      <c r="C298" s="7"/>
      <c r="D298" s="2" t="e">
        <f t="shared" si="55"/>
        <v>#N/A</v>
      </c>
      <c r="E298" s="2" t="e">
        <f t="shared" si="67"/>
        <v>#N/A</v>
      </c>
      <c r="F298" s="2">
        <v>762654.83016425371</v>
      </c>
      <c r="G298" s="2">
        <f t="shared" si="70"/>
        <v>526582.14285714284</v>
      </c>
      <c r="H298" s="2">
        <f t="shared" si="65"/>
        <v>131960919.48123492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5944156.4285714459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844264.23073668778</v>
      </c>
      <c r="Q298" s="2">
        <f t="shared" si="71"/>
        <v>550000</v>
      </c>
      <c r="R298" s="2">
        <f t="shared" si="66"/>
        <v>137724857.62663054</v>
      </c>
      <c r="S298" s="2">
        <f t="shared" si="58"/>
        <v>526582.14285714924</v>
      </c>
      <c r="T298" s="2">
        <f t="shared" si="59"/>
        <v>23417.857142857276</v>
      </c>
      <c r="U298" s="2">
        <f t="shared" si="60"/>
        <v>550000</v>
      </c>
      <c r="V298" s="2">
        <f t="shared" si="34"/>
        <v>87728019.481234387</v>
      </c>
      <c r="W298" s="2">
        <f t="shared" si="61"/>
        <v>526582.14285714924</v>
      </c>
      <c r="X298" s="2">
        <f t="shared" si="51"/>
        <v>23417.857142850757</v>
      </c>
      <c r="Y298" s="2">
        <f t="shared" si="62"/>
        <v>49996838.145396203</v>
      </c>
      <c r="Z298" s="2" t="str">
        <f t="shared" si="52"/>
        <v>MEEP</v>
      </c>
      <c r="AA298" s="2">
        <f>IF(Z298="HERE",Y298,AA297+Graph!$G$1*1000)</f>
        <v>79820966.276506364</v>
      </c>
      <c r="AB298" s="2">
        <f t="shared" si="63"/>
        <v>420000</v>
      </c>
      <c r="AC298" s="2">
        <f t="shared" si="64"/>
        <v>47645830.802289486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222</v>
      </c>
      <c r="C299" s="7"/>
      <c r="D299" s="2" t="e">
        <f t="shared" si="55"/>
        <v>#N/A</v>
      </c>
      <c r="E299" s="2" t="e">
        <f t="shared" si="67"/>
        <v>#N/A</v>
      </c>
      <c r="F299" s="2">
        <v>764256.05206570029</v>
      </c>
      <c r="G299" s="2">
        <f t="shared" si="70"/>
        <v>526582.14285714284</v>
      </c>
      <c r="H299" s="2">
        <f t="shared" si="65"/>
        <v>132487501.62409207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5967574.2857143031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846179.12448979914</v>
      </c>
      <c r="Q299" s="2">
        <f t="shared" si="71"/>
        <v>550000</v>
      </c>
      <c r="R299" s="2">
        <f t="shared" si="66"/>
        <v>138274857.62663054</v>
      </c>
      <c r="S299" s="2">
        <f t="shared" si="58"/>
        <v>526582.14285714924</v>
      </c>
      <c r="T299" s="2">
        <f t="shared" si="59"/>
        <v>23417.857142857276</v>
      </c>
      <c r="U299" s="2">
        <f t="shared" si="60"/>
        <v>550000</v>
      </c>
      <c r="V299" s="2">
        <f t="shared" si="34"/>
        <v>88254601.624091536</v>
      </c>
      <c r="W299" s="2">
        <f t="shared" si="61"/>
        <v>526582.14285714924</v>
      </c>
      <c r="X299" s="2">
        <f t="shared" si="51"/>
        <v>23417.857142850757</v>
      </c>
      <c r="Y299" s="2">
        <f t="shared" si="62"/>
        <v>50020256.002539054</v>
      </c>
      <c r="Z299" s="2" t="str">
        <f t="shared" si="52"/>
        <v>MEEP</v>
      </c>
      <c r="AA299" s="2">
        <f>IF(Z299="HERE",Y299,AA298+Graph!$G$1*1000)</f>
        <v>80240966.276506364</v>
      </c>
      <c r="AB299" s="2">
        <f t="shared" si="63"/>
        <v>420000</v>
      </c>
      <c r="AC299" s="2">
        <f t="shared" si="64"/>
        <v>47645830.802289486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223</v>
      </c>
      <c r="C300" s="7"/>
      <c r="D300" s="2" t="e">
        <f t="shared" si="55"/>
        <v>#N/A</v>
      </c>
      <c r="E300" s="2" t="e">
        <f t="shared" si="67"/>
        <v>#N/A</v>
      </c>
      <c r="F300" s="2">
        <v>765857.27396714687</v>
      </c>
      <c r="G300" s="2">
        <f t="shared" si="70"/>
        <v>526582.14285714284</v>
      </c>
      <c r="H300" s="2">
        <f t="shared" si="65"/>
        <v>133014083.76694922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5990992.1428571604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848094.0182429105</v>
      </c>
      <c r="Q300" s="2">
        <f t="shared" si="71"/>
        <v>550000</v>
      </c>
      <c r="R300" s="2">
        <f t="shared" si="66"/>
        <v>138824857.62663054</v>
      </c>
      <c r="S300" s="2">
        <f t="shared" si="58"/>
        <v>526582.14285714924</v>
      </c>
      <c r="T300" s="2">
        <f t="shared" si="59"/>
        <v>23417.857142857276</v>
      </c>
      <c r="U300" s="2">
        <f t="shared" si="60"/>
        <v>550000</v>
      </c>
      <c r="V300" s="2">
        <f t="shared" si="34"/>
        <v>88781183.766948685</v>
      </c>
      <c r="W300" s="2">
        <f t="shared" si="61"/>
        <v>526582.14285714924</v>
      </c>
      <c r="X300" s="2">
        <f t="shared" si="51"/>
        <v>23417.857142850757</v>
      </c>
      <c r="Y300" s="2">
        <f t="shared" si="62"/>
        <v>50043673.859681904</v>
      </c>
      <c r="Z300" s="2" t="str">
        <f t="shared" si="52"/>
        <v>MEEP</v>
      </c>
      <c r="AA300" s="2">
        <f>IF(Z300="HERE",Y300,AA299+Graph!$G$1*1000)</f>
        <v>80660966.276506364</v>
      </c>
      <c r="AB300" s="2">
        <f t="shared" si="63"/>
        <v>420000</v>
      </c>
      <c r="AC300" s="2">
        <f t="shared" si="64"/>
        <v>47645830.802289486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224</v>
      </c>
      <c r="C301" s="7"/>
      <c r="D301" s="2" t="e">
        <f t="shared" si="55"/>
        <v>#N/A</v>
      </c>
      <c r="E301" s="2" t="e">
        <f t="shared" si="67"/>
        <v>#N/A</v>
      </c>
      <c r="F301" s="2">
        <v>767458.49586859345</v>
      </c>
      <c r="G301" s="2">
        <f t="shared" si="70"/>
        <v>526582.14285714284</v>
      </c>
      <c r="H301" s="2">
        <f t="shared" si="65"/>
        <v>133540665.90980637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6014410.0000000177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850008.91199602187</v>
      </c>
      <c r="Q301" s="2">
        <f t="shared" si="71"/>
        <v>550000</v>
      </c>
      <c r="R301" s="2">
        <f t="shared" si="66"/>
        <v>139374857.62663054</v>
      </c>
      <c r="S301" s="2">
        <f t="shared" si="58"/>
        <v>526582.14285714924</v>
      </c>
      <c r="T301" s="2">
        <f t="shared" si="59"/>
        <v>23417.857142857276</v>
      </c>
      <c r="U301" s="2">
        <f t="shared" si="60"/>
        <v>550000</v>
      </c>
      <c r="V301" s="2">
        <f t="shared" si="34"/>
        <v>89307765.909805834</v>
      </c>
      <c r="W301" s="2">
        <f t="shared" si="61"/>
        <v>526582.14285714924</v>
      </c>
      <c r="X301" s="2">
        <f t="shared" si="51"/>
        <v>23417.857142850757</v>
      </c>
      <c r="Y301" s="2">
        <f t="shared" si="62"/>
        <v>50067091.716824755</v>
      </c>
      <c r="Z301" s="2" t="str">
        <f t="shared" si="52"/>
        <v>MEEP</v>
      </c>
      <c r="AA301" s="2">
        <f>IF(Z301="HERE",Y301,AA300+Graph!$G$1*1000)</f>
        <v>81080966.276506364</v>
      </c>
      <c r="AB301" s="2">
        <f t="shared" si="63"/>
        <v>420000</v>
      </c>
      <c r="AC301" s="2">
        <f t="shared" si="64"/>
        <v>47645830.802289486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225</v>
      </c>
      <c r="C302" s="7"/>
      <c r="D302" s="2" t="e">
        <f t="shared" si="55"/>
        <v>#N/A</v>
      </c>
      <c r="E302" s="2" t="e">
        <f t="shared" si="67"/>
        <v>#N/A</v>
      </c>
      <c r="F302" s="2">
        <v>769059.71777002513</v>
      </c>
      <c r="G302" s="2">
        <f t="shared" si="70"/>
        <v>526582.14285714284</v>
      </c>
      <c r="H302" s="2">
        <f t="shared" si="65"/>
        <v>134067248.05266352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6037827.857142875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851923.80574913323</v>
      </c>
      <c r="Q302" s="2">
        <f t="shared" si="71"/>
        <v>550000</v>
      </c>
      <c r="R302" s="2">
        <f t="shared" si="66"/>
        <v>139924857.62663054</v>
      </c>
      <c r="S302" s="2">
        <f t="shared" si="58"/>
        <v>526582.14285714924</v>
      </c>
      <c r="T302" s="2">
        <f t="shared" si="59"/>
        <v>23417.857142857276</v>
      </c>
      <c r="U302" s="2">
        <f t="shared" si="60"/>
        <v>550000</v>
      </c>
      <c r="V302" s="2">
        <f t="shared" si="34"/>
        <v>89834348.052662984</v>
      </c>
      <c r="W302" s="2">
        <f t="shared" si="61"/>
        <v>526582.14285714924</v>
      </c>
      <c r="X302" s="2">
        <f t="shared" si="51"/>
        <v>23417.857142850757</v>
      </c>
      <c r="Y302" s="2">
        <f t="shared" si="62"/>
        <v>50090509.573967606</v>
      </c>
      <c r="Z302" s="2" t="str">
        <f t="shared" si="52"/>
        <v>MEEP</v>
      </c>
      <c r="AA302" s="2">
        <f>IF(Z302="HERE",Y302,AA301+Graph!$G$1*1000)</f>
        <v>81500966.276506364</v>
      </c>
      <c r="AB302" s="2">
        <f t="shared" si="63"/>
        <v>420000</v>
      </c>
      <c r="AC302" s="2">
        <f t="shared" si="64"/>
        <v>47645830.802289486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226</v>
      </c>
      <c r="C303" s="7"/>
      <c r="D303" s="2" t="e">
        <f t="shared" si="55"/>
        <v>#N/A</v>
      </c>
      <c r="E303" s="2" t="e">
        <f t="shared" si="67"/>
        <v>#N/A</v>
      </c>
      <c r="F303" s="2">
        <v>770660.93967147171</v>
      </c>
      <c r="G303" s="2">
        <f t="shared" si="70"/>
        <v>526582.14285714284</v>
      </c>
      <c r="H303" s="2">
        <f t="shared" si="65"/>
        <v>134593830.19552067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6061245.7142857322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853838.69950224459</v>
      </c>
      <c r="Q303" s="2">
        <f t="shared" si="71"/>
        <v>550000</v>
      </c>
      <c r="R303" s="2">
        <f t="shared" si="66"/>
        <v>140474857.62663054</v>
      </c>
      <c r="S303" s="2">
        <f t="shared" si="58"/>
        <v>526582.14285714924</v>
      </c>
      <c r="T303" s="2">
        <f t="shared" si="59"/>
        <v>23417.857142857276</v>
      </c>
      <c r="U303" s="2">
        <f t="shared" si="60"/>
        <v>550000</v>
      </c>
      <c r="V303" s="2">
        <f t="shared" si="34"/>
        <v>90360930.195520133</v>
      </c>
      <c r="W303" s="2">
        <f t="shared" si="61"/>
        <v>526582.14285714924</v>
      </c>
      <c r="X303" s="2">
        <f t="shared" si="51"/>
        <v>23417.857142850757</v>
      </c>
      <c r="Y303" s="2">
        <f t="shared" si="62"/>
        <v>50113927.431110457</v>
      </c>
      <c r="Z303" s="2" t="str">
        <f t="shared" si="52"/>
        <v>MEEP</v>
      </c>
      <c r="AA303" s="2">
        <f>IF(Z303="HERE",Y303,AA302+Graph!$G$1*1000)</f>
        <v>81920966.276506364</v>
      </c>
      <c r="AB303" s="2">
        <f t="shared" si="63"/>
        <v>420000</v>
      </c>
      <c r="AC303" s="2">
        <f t="shared" si="64"/>
        <v>47645830.802289486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227</v>
      </c>
      <c r="C304" s="7"/>
      <c r="D304" s="2" t="e">
        <f t="shared" si="55"/>
        <v>#N/A</v>
      </c>
      <c r="E304" s="2" t="e">
        <f t="shared" si="67"/>
        <v>#N/A</v>
      </c>
      <c r="F304" s="2">
        <v>772262.1615729183</v>
      </c>
      <c r="G304" s="2">
        <f t="shared" si="70"/>
        <v>526582.14285714284</v>
      </c>
      <c r="H304" s="2">
        <f t="shared" si="65"/>
        <v>135120412.3383778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6084663.5714285895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855753.59325535595</v>
      </c>
      <c r="Q304" s="2">
        <f t="shared" si="71"/>
        <v>550000</v>
      </c>
      <c r="R304" s="2">
        <f t="shared" si="66"/>
        <v>141024857.62663054</v>
      </c>
      <c r="S304" s="2">
        <f t="shared" si="58"/>
        <v>526582.14285713434</v>
      </c>
      <c r="T304" s="2">
        <f t="shared" si="59"/>
        <v>23417.857142857276</v>
      </c>
      <c r="U304" s="2">
        <f t="shared" si="60"/>
        <v>550000</v>
      </c>
      <c r="V304" s="2">
        <f t="shared" si="34"/>
        <v>90887512.338377282</v>
      </c>
      <c r="W304" s="2">
        <f t="shared" si="61"/>
        <v>526582.14285714924</v>
      </c>
      <c r="X304" s="2">
        <f t="shared" si="51"/>
        <v>23417.857142850757</v>
      </c>
      <c r="Y304" s="2">
        <f t="shared" si="62"/>
        <v>50137345.288253307</v>
      </c>
      <c r="Z304" s="2" t="str">
        <f t="shared" si="52"/>
        <v>MEEP</v>
      </c>
      <c r="AA304" s="2">
        <f>IF(Z304="HERE",Y304,AA303+Graph!$G$1*1000)</f>
        <v>82340966.276506364</v>
      </c>
      <c r="AB304" s="2">
        <f t="shared" si="63"/>
        <v>420000</v>
      </c>
      <c r="AC304" s="2">
        <f t="shared" si="64"/>
        <v>47645830.802289486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228</v>
      </c>
      <c r="C305" s="7"/>
      <c r="D305" s="2" t="e">
        <f t="shared" si="55"/>
        <v>#N/A</v>
      </c>
      <c r="E305" s="2" t="e">
        <f t="shared" si="67"/>
        <v>#N/A</v>
      </c>
      <c r="F305" s="2">
        <v>773863.38347436488</v>
      </c>
      <c r="G305" s="2">
        <f t="shared" si="70"/>
        <v>526582.14285714284</v>
      </c>
      <c r="H305" s="2">
        <f t="shared" si="65"/>
        <v>135646994.48123494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6108081.4285714468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857668.48700846732</v>
      </c>
      <c r="Q305" s="2">
        <f t="shared" si="71"/>
        <v>550000</v>
      </c>
      <c r="R305" s="2">
        <f t="shared" si="66"/>
        <v>141574857.62663054</v>
      </c>
      <c r="S305" s="2">
        <f t="shared" si="58"/>
        <v>526582.14285713434</v>
      </c>
      <c r="T305" s="2">
        <f t="shared" si="59"/>
        <v>23417.857142857276</v>
      </c>
      <c r="U305" s="2">
        <f t="shared" si="60"/>
        <v>550000</v>
      </c>
      <c r="V305" s="2">
        <f t="shared" si="34"/>
        <v>91414094.481234431</v>
      </c>
      <c r="W305" s="2">
        <f t="shared" si="61"/>
        <v>526582.14285714924</v>
      </c>
      <c r="X305" s="2">
        <f t="shared" si="51"/>
        <v>23417.857142850757</v>
      </c>
      <c r="Y305" s="2">
        <f t="shared" si="62"/>
        <v>50160763.145396158</v>
      </c>
      <c r="Z305" s="2" t="str">
        <f t="shared" si="52"/>
        <v>MEEP</v>
      </c>
      <c r="AA305" s="2">
        <f>IF(Z305="HERE",Y305,AA304+Graph!$G$1*1000)</f>
        <v>82760966.276506364</v>
      </c>
      <c r="AB305" s="2">
        <f t="shared" si="63"/>
        <v>420000</v>
      </c>
      <c r="AC305" s="2">
        <f t="shared" si="64"/>
        <v>47645830.802289486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229</v>
      </c>
      <c r="C306" s="7"/>
      <c r="D306" s="2" t="e">
        <f t="shared" si="55"/>
        <v>#N/A</v>
      </c>
      <c r="E306" s="2" t="e">
        <f t="shared" si="67"/>
        <v>#N/A</v>
      </c>
      <c r="F306" s="2">
        <v>775464.60537581146</v>
      </c>
      <c r="G306" s="2">
        <f t="shared" si="70"/>
        <v>526582.14285714284</v>
      </c>
      <c r="H306" s="2">
        <f t="shared" si="65"/>
        <v>136173576.62409207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6131499.2857143041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859583.38076157868</v>
      </c>
      <c r="Q306" s="2">
        <f t="shared" si="71"/>
        <v>550000</v>
      </c>
      <c r="R306" s="2">
        <f t="shared" si="66"/>
        <v>142124857.62663054</v>
      </c>
      <c r="S306" s="2">
        <f t="shared" si="58"/>
        <v>526582.14285713434</v>
      </c>
      <c r="T306" s="2">
        <f t="shared" si="59"/>
        <v>23417.857142857276</v>
      </c>
      <c r="U306" s="2">
        <f t="shared" si="60"/>
        <v>550000</v>
      </c>
      <c r="V306" s="2">
        <f t="shared" si="34"/>
        <v>91940676.624091581</v>
      </c>
      <c r="W306" s="2">
        <f t="shared" si="61"/>
        <v>526582.14285714924</v>
      </c>
      <c r="X306" s="2">
        <f t="shared" si="51"/>
        <v>23417.857142850757</v>
      </c>
      <c r="Y306" s="2">
        <f t="shared" si="62"/>
        <v>50184181.002539009</v>
      </c>
      <c r="Z306" s="2" t="str">
        <f t="shared" si="52"/>
        <v>MEEP</v>
      </c>
      <c r="AA306" s="2">
        <f>IF(Z306="HERE",Y306,AA305+Graph!$G$1*1000)</f>
        <v>83180966.276506364</v>
      </c>
      <c r="AB306" s="2">
        <f t="shared" si="63"/>
        <v>420000</v>
      </c>
      <c r="AC306" s="2">
        <f t="shared" si="64"/>
        <v>47645830.802289486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230</v>
      </c>
      <c r="C307" s="7"/>
      <c r="D307" s="2" t="e">
        <f t="shared" si="55"/>
        <v>#N/A</v>
      </c>
      <c r="E307" s="2" t="e">
        <f t="shared" si="67"/>
        <v>#N/A</v>
      </c>
      <c r="F307" s="2">
        <v>777065.82727724314</v>
      </c>
      <c r="G307" s="2">
        <f t="shared" si="70"/>
        <v>526582.14285714284</v>
      </c>
      <c r="H307" s="2">
        <f t="shared" si="65"/>
        <v>136700158.76694921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6154917.1428571614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861498.27451469004</v>
      </c>
      <c r="Q307" s="2">
        <f t="shared" si="71"/>
        <v>550000</v>
      </c>
      <c r="R307" s="2">
        <f t="shared" si="66"/>
        <v>142674857.62663054</v>
      </c>
      <c r="S307" s="2">
        <f t="shared" si="58"/>
        <v>526582.14285713434</v>
      </c>
      <c r="T307" s="2">
        <f t="shared" si="59"/>
        <v>23417.857142857276</v>
      </c>
      <c r="U307" s="2">
        <f t="shared" si="60"/>
        <v>550000</v>
      </c>
      <c r="V307" s="2">
        <f t="shared" si="34"/>
        <v>92467258.76694873</v>
      </c>
      <c r="W307" s="2">
        <f t="shared" si="61"/>
        <v>526582.14285714924</v>
      </c>
      <c r="X307" s="2">
        <f t="shared" si="51"/>
        <v>23417.857142850757</v>
      </c>
      <c r="Y307" s="2">
        <f t="shared" si="62"/>
        <v>50207598.85968186</v>
      </c>
      <c r="Z307" s="2" t="str">
        <f t="shared" si="52"/>
        <v>MEEP</v>
      </c>
      <c r="AA307" s="2">
        <f>IF(Z307="HERE",Y307,AA306+Graph!$G$1*1000)</f>
        <v>83600966.276506364</v>
      </c>
      <c r="AB307" s="2">
        <f t="shared" si="63"/>
        <v>420000</v>
      </c>
      <c r="AC307" s="2">
        <f t="shared" si="64"/>
        <v>47645830.802289486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231</v>
      </c>
      <c r="C308" s="7"/>
      <c r="D308" s="2" t="e">
        <f t="shared" si="55"/>
        <v>#N/A</v>
      </c>
      <c r="E308" s="2" t="e">
        <f t="shared" si="67"/>
        <v>#N/A</v>
      </c>
      <c r="F308" s="2">
        <v>778667.04917868972</v>
      </c>
      <c r="G308" s="2">
        <f t="shared" si="70"/>
        <v>526582.14285714284</v>
      </c>
      <c r="H308" s="2">
        <f t="shared" si="65"/>
        <v>137226740.90980634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6178335.0000000186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863413.1682678014</v>
      </c>
      <c r="Q308" s="2">
        <f t="shared" si="71"/>
        <v>550000</v>
      </c>
      <c r="R308" s="2">
        <f t="shared" si="66"/>
        <v>143224857.62663054</v>
      </c>
      <c r="S308" s="2">
        <f t="shared" si="58"/>
        <v>526582.14285713434</v>
      </c>
      <c r="T308" s="2">
        <f t="shared" si="59"/>
        <v>23417.857142857276</v>
      </c>
      <c r="U308" s="2">
        <f t="shared" si="60"/>
        <v>550000</v>
      </c>
      <c r="V308" s="2">
        <f t="shared" si="34"/>
        <v>92993840.909805879</v>
      </c>
      <c r="W308" s="2">
        <f t="shared" si="61"/>
        <v>526582.14285714924</v>
      </c>
      <c r="X308" s="2">
        <f t="shared" si="51"/>
        <v>23417.857142850757</v>
      </c>
      <c r="Y308" s="2">
        <f t="shared" si="62"/>
        <v>50231016.71682471</v>
      </c>
      <c r="Z308" s="2" t="str">
        <f t="shared" si="52"/>
        <v>MEEP</v>
      </c>
      <c r="AA308" s="2">
        <f>IF(Z308="HERE",Y308,AA307+Graph!$G$1*1000)</f>
        <v>84020966.276506364</v>
      </c>
      <c r="AB308" s="2">
        <f t="shared" si="63"/>
        <v>420000</v>
      </c>
      <c r="AC308" s="2">
        <f t="shared" si="64"/>
        <v>47645830.802289486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232</v>
      </c>
      <c r="C309" s="7"/>
      <c r="D309" s="2" t="e">
        <f t="shared" si="55"/>
        <v>#N/A</v>
      </c>
      <c r="E309" s="2" t="e">
        <f t="shared" si="67"/>
        <v>#N/A</v>
      </c>
      <c r="F309" s="2">
        <v>780268.2710801363</v>
      </c>
      <c r="G309" s="2">
        <f t="shared" si="70"/>
        <v>526582.14285714284</v>
      </c>
      <c r="H309" s="2">
        <f t="shared" si="65"/>
        <v>137753323.05266348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6201752.8571428759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865328.06202091277</v>
      </c>
      <c r="Q309" s="2">
        <f t="shared" si="71"/>
        <v>550000</v>
      </c>
      <c r="R309" s="2">
        <f t="shared" si="66"/>
        <v>143774857.62663054</v>
      </c>
      <c r="S309" s="2">
        <f t="shared" si="58"/>
        <v>526582.14285713434</v>
      </c>
      <c r="T309" s="2">
        <f t="shared" si="59"/>
        <v>23417.857142857276</v>
      </c>
      <c r="U309" s="2">
        <f t="shared" si="60"/>
        <v>550000</v>
      </c>
      <c r="V309" s="2">
        <f t="shared" si="34"/>
        <v>93520423.052663028</v>
      </c>
      <c r="W309" s="2">
        <f t="shared" si="61"/>
        <v>526582.14285714924</v>
      </c>
      <c r="X309" s="2">
        <f t="shared" si="51"/>
        <v>23417.857142850757</v>
      </c>
      <c r="Y309" s="2">
        <f t="shared" si="62"/>
        <v>50254434.573967561</v>
      </c>
      <c r="Z309" s="2" t="str">
        <f t="shared" si="52"/>
        <v>MEEP</v>
      </c>
      <c r="AA309" s="2">
        <f>IF(Z309="HERE",Y309,AA308+Graph!$G$1*1000)</f>
        <v>84440966.276506364</v>
      </c>
      <c r="AB309" s="2">
        <f t="shared" si="63"/>
        <v>420000</v>
      </c>
      <c r="AC309" s="2">
        <f t="shared" si="64"/>
        <v>47645830.802289486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233</v>
      </c>
      <c r="C310" s="7"/>
      <c r="D310" s="2" t="e">
        <f t="shared" si="55"/>
        <v>#N/A</v>
      </c>
      <c r="E310" s="2" t="e">
        <f t="shared" si="67"/>
        <v>#N/A</v>
      </c>
      <c r="F310" s="2">
        <v>781869.49298158288</v>
      </c>
      <c r="G310" s="2">
        <f t="shared" si="70"/>
        <v>526582.14285714284</v>
      </c>
      <c r="H310" s="2">
        <f t="shared" si="65"/>
        <v>138279905.19552061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6225170.7142857332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867242.95577402413</v>
      </c>
      <c r="Q310" s="2">
        <f t="shared" si="71"/>
        <v>550000</v>
      </c>
      <c r="R310" s="2">
        <f t="shared" si="66"/>
        <v>144324857.62663054</v>
      </c>
      <c r="S310" s="2">
        <f t="shared" si="58"/>
        <v>526582.14285713434</v>
      </c>
      <c r="T310" s="2">
        <f t="shared" si="59"/>
        <v>23417.857142857276</v>
      </c>
      <c r="U310" s="2">
        <f t="shared" si="60"/>
        <v>550000</v>
      </c>
      <c r="V310" s="2">
        <f t="shared" si="34"/>
        <v>94047005.195520177</v>
      </c>
      <c r="W310" s="2">
        <f t="shared" si="61"/>
        <v>526582.14285714924</v>
      </c>
      <c r="X310" s="2">
        <f t="shared" si="51"/>
        <v>23417.857142850757</v>
      </c>
      <c r="Y310" s="2">
        <f t="shared" si="62"/>
        <v>50277852.431110412</v>
      </c>
      <c r="Z310" s="2" t="str">
        <f t="shared" si="52"/>
        <v>MEEP</v>
      </c>
      <c r="AA310" s="2">
        <f>IF(Z310="HERE",Y310,AA309+Graph!$G$1*1000)</f>
        <v>84860966.276506364</v>
      </c>
      <c r="AB310" s="2">
        <f t="shared" si="63"/>
        <v>420000</v>
      </c>
      <c r="AC310" s="2">
        <f t="shared" si="64"/>
        <v>47645830.802289486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234</v>
      </c>
      <c r="C311" s="7"/>
      <c r="D311" s="2" t="e">
        <f t="shared" si="55"/>
        <v>#N/A</v>
      </c>
      <c r="E311" s="2" t="e">
        <f t="shared" si="67"/>
        <v>#N/A</v>
      </c>
      <c r="F311" s="2">
        <v>783470.71488302946</v>
      </c>
      <c r="G311" s="2">
        <f t="shared" si="70"/>
        <v>526582.14285714284</v>
      </c>
      <c r="H311" s="2">
        <f t="shared" si="65"/>
        <v>138806487.33837774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6248588.5714285905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869157.84952713549</v>
      </c>
      <c r="Q311" s="2">
        <f t="shared" si="71"/>
        <v>550000</v>
      </c>
      <c r="R311" s="2">
        <f t="shared" si="66"/>
        <v>144874857.62663054</v>
      </c>
      <c r="S311" s="2">
        <f t="shared" si="58"/>
        <v>526582.14285713434</v>
      </c>
      <c r="T311" s="2">
        <f t="shared" si="59"/>
        <v>23417.857142857276</v>
      </c>
      <c r="U311" s="2">
        <f t="shared" si="60"/>
        <v>550000</v>
      </c>
      <c r="V311" s="2">
        <f t="shared" si="34"/>
        <v>94573587.338377327</v>
      </c>
      <c r="W311" s="2">
        <f t="shared" si="61"/>
        <v>526582.14285714924</v>
      </c>
      <c r="X311" s="2">
        <f t="shared" si="51"/>
        <v>23417.857142850757</v>
      </c>
      <c r="Y311" s="2">
        <f t="shared" si="62"/>
        <v>50301270.288253263</v>
      </c>
      <c r="Z311" s="2" t="str">
        <f t="shared" si="52"/>
        <v>MEEP</v>
      </c>
      <c r="AA311" s="2">
        <f>IF(Z311="HERE",Y311,AA310+Graph!$G$1*1000)</f>
        <v>85280966.276506364</v>
      </c>
      <c r="AB311" s="2">
        <f t="shared" si="63"/>
        <v>420000</v>
      </c>
      <c r="AC311" s="2">
        <f t="shared" si="64"/>
        <v>47645830.802289486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235</v>
      </c>
      <c r="C312" s="7"/>
      <c r="D312" s="2" t="e">
        <f t="shared" si="55"/>
        <v>#N/A</v>
      </c>
      <c r="E312" s="2" t="e">
        <f t="shared" si="67"/>
        <v>#N/A</v>
      </c>
      <c r="F312" s="2">
        <v>785071.93678446114</v>
      </c>
      <c r="G312" s="2">
        <f t="shared" si="70"/>
        <v>526582.14285714284</v>
      </c>
      <c r="H312" s="2">
        <f t="shared" si="65"/>
        <v>139333069.48123488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6272006.4285714477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871072.74328024685</v>
      </c>
      <c r="Q312" s="2">
        <f t="shared" si="71"/>
        <v>550000</v>
      </c>
      <c r="R312" s="2">
        <f t="shared" si="66"/>
        <v>145424857.62663054</v>
      </c>
      <c r="S312" s="2">
        <f t="shared" si="58"/>
        <v>526582.14285713434</v>
      </c>
      <c r="T312" s="2">
        <f t="shared" si="59"/>
        <v>23417.857142857276</v>
      </c>
      <c r="U312" s="2">
        <f t="shared" si="60"/>
        <v>550000</v>
      </c>
      <c r="V312" s="2">
        <f t="shared" si="34"/>
        <v>95100169.481234476</v>
      </c>
      <c r="W312" s="2">
        <f t="shared" si="61"/>
        <v>526582.14285714924</v>
      </c>
      <c r="X312" s="2">
        <f t="shared" si="51"/>
        <v>23417.857142850757</v>
      </c>
      <c r="Y312" s="2">
        <f t="shared" si="62"/>
        <v>50324688.145396113</v>
      </c>
      <c r="Z312" s="2" t="str">
        <f t="shared" si="52"/>
        <v>MEEP</v>
      </c>
      <c r="AA312" s="2">
        <f>IF(Z312="HERE",Y312,AA311+Graph!$G$1*1000)</f>
        <v>85700966.276506364</v>
      </c>
      <c r="AB312" s="2">
        <f t="shared" si="63"/>
        <v>420000</v>
      </c>
      <c r="AC312" s="2">
        <f t="shared" si="64"/>
        <v>47645830.802289486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236</v>
      </c>
      <c r="C313" s="7"/>
      <c r="D313" s="2" t="e">
        <f t="shared" si="55"/>
        <v>#N/A</v>
      </c>
      <c r="E313" s="2" t="e">
        <f t="shared" si="67"/>
        <v>#N/A</v>
      </c>
      <c r="F313" s="2">
        <v>786673.15868590772</v>
      </c>
      <c r="G313" s="2">
        <f t="shared" si="70"/>
        <v>526582.14285714284</v>
      </c>
      <c r="H313" s="2">
        <f t="shared" si="65"/>
        <v>139859651.62409201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6295424.285714305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872987.63703335822</v>
      </c>
      <c r="Q313" s="2">
        <f t="shared" si="71"/>
        <v>550000</v>
      </c>
      <c r="R313" s="2">
        <f t="shared" si="66"/>
        <v>145974857.62663054</v>
      </c>
      <c r="S313" s="2">
        <f t="shared" si="58"/>
        <v>526582.14285713434</v>
      </c>
      <c r="T313" s="2">
        <f t="shared" si="59"/>
        <v>23417.857142857276</v>
      </c>
      <c r="U313" s="2">
        <f t="shared" si="60"/>
        <v>550000</v>
      </c>
      <c r="V313" s="2">
        <f t="shared" si="34"/>
        <v>95626751.624091625</v>
      </c>
      <c r="W313" s="2">
        <f t="shared" si="61"/>
        <v>526582.14285714924</v>
      </c>
      <c r="X313" s="2">
        <f t="shared" si="51"/>
        <v>23417.857142850757</v>
      </c>
      <c r="Y313" s="2">
        <f t="shared" si="62"/>
        <v>50348106.002538964</v>
      </c>
      <c r="Z313" s="2" t="str">
        <f t="shared" si="52"/>
        <v>MEEP</v>
      </c>
      <c r="AA313" s="2">
        <f>IF(Z313="HERE",Y313,AA312+Graph!$G$1*1000)</f>
        <v>86120966.276506364</v>
      </c>
      <c r="AB313" s="2">
        <f t="shared" si="63"/>
        <v>420000</v>
      </c>
      <c r="AC313" s="2">
        <f t="shared" si="64"/>
        <v>47645830.802289486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237</v>
      </c>
      <c r="C314" s="7"/>
      <c r="D314" s="2" t="e">
        <f t="shared" si="55"/>
        <v>#N/A</v>
      </c>
      <c r="E314" s="2" t="e">
        <f t="shared" si="67"/>
        <v>#N/A</v>
      </c>
      <c r="F314" s="2">
        <v>788274.3805873543</v>
      </c>
      <c r="G314" s="2">
        <f t="shared" si="70"/>
        <v>526582.14285714284</v>
      </c>
      <c r="H314" s="2">
        <f t="shared" si="65"/>
        <v>140386233.76694915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6318842.1428571623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874902.53078646958</v>
      </c>
      <c r="Q314" s="2">
        <f t="shared" si="71"/>
        <v>550000</v>
      </c>
      <c r="R314" s="2">
        <f t="shared" si="66"/>
        <v>146524857.62663054</v>
      </c>
      <c r="S314" s="2">
        <f t="shared" si="58"/>
        <v>526582.14285713434</v>
      </c>
      <c r="T314" s="2">
        <f t="shared" si="59"/>
        <v>23417.857142857276</v>
      </c>
      <c r="U314" s="2">
        <f t="shared" si="60"/>
        <v>550000</v>
      </c>
      <c r="V314" s="2">
        <f t="shared" si="34"/>
        <v>96153333.766948774</v>
      </c>
      <c r="W314" s="2">
        <f t="shared" si="61"/>
        <v>526582.14285714924</v>
      </c>
      <c r="X314" s="2">
        <f t="shared" si="51"/>
        <v>23417.857142850757</v>
      </c>
      <c r="Y314" s="2">
        <f t="shared" si="62"/>
        <v>50371523.859681815</v>
      </c>
      <c r="Z314" s="2" t="str">
        <f t="shared" si="52"/>
        <v>MEEP</v>
      </c>
      <c r="AA314" s="2">
        <f>IF(Z314="HERE",Y314,AA313+Graph!$G$1*1000)</f>
        <v>86540966.276506364</v>
      </c>
      <c r="AB314" s="2">
        <f t="shared" si="63"/>
        <v>420000</v>
      </c>
      <c r="AC314" s="2">
        <f t="shared" si="64"/>
        <v>47645830.802289486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238</v>
      </c>
      <c r="C315" s="7"/>
      <c r="D315" s="2" t="e">
        <f t="shared" si="55"/>
        <v>#N/A</v>
      </c>
      <c r="E315" s="2" t="e">
        <f t="shared" si="67"/>
        <v>#N/A</v>
      </c>
      <c r="F315" s="2">
        <v>789875.60248880088</v>
      </c>
      <c r="G315" s="2">
        <f t="shared" si="70"/>
        <v>526582.14285714284</v>
      </c>
      <c r="H315" s="2">
        <f t="shared" si="65"/>
        <v>140912815.90980628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6342260.0000000196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876817.42453958094</v>
      </c>
      <c r="Q315" s="2">
        <f t="shared" si="71"/>
        <v>550000</v>
      </c>
      <c r="R315" s="2">
        <f t="shared" si="66"/>
        <v>147074857.62663054</v>
      </c>
      <c r="S315" s="2">
        <f t="shared" si="58"/>
        <v>526582.14285713434</v>
      </c>
      <c r="T315" s="2">
        <f t="shared" si="59"/>
        <v>23417.857142857276</v>
      </c>
      <c r="U315" s="2">
        <f t="shared" si="60"/>
        <v>550000</v>
      </c>
      <c r="V315" s="2">
        <f t="shared" si="34"/>
        <v>96679915.909805924</v>
      </c>
      <c r="W315" s="2">
        <f t="shared" si="61"/>
        <v>526582.14285714924</v>
      </c>
      <c r="X315" s="2">
        <f t="shared" si="51"/>
        <v>23417.857142850757</v>
      </c>
      <c r="Y315" s="2">
        <f t="shared" si="62"/>
        <v>50394941.716824666</v>
      </c>
      <c r="Z315" s="2" t="str">
        <f t="shared" si="52"/>
        <v>MEEP</v>
      </c>
      <c r="AA315" s="2">
        <f>IF(Z315="HERE",Y315,AA314+Graph!$G$1*1000)</f>
        <v>86960966.276506364</v>
      </c>
      <c r="AB315" s="2">
        <f t="shared" si="63"/>
        <v>420000</v>
      </c>
      <c r="AC315" s="2">
        <f t="shared" si="64"/>
        <v>47645830.802289486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239</v>
      </c>
      <c r="C316" s="7"/>
      <c r="D316" s="2" t="e">
        <f t="shared" si="55"/>
        <v>#N/A</v>
      </c>
      <c r="E316" s="2" t="e">
        <f t="shared" si="67"/>
        <v>#N/A</v>
      </c>
      <c r="F316" s="2">
        <v>791476.82439024746</v>
      </c>
      <c r="G316" s="2">
        <f t="shared" si="70"/>
        <v>526582.14285714284</v>
      </c>
      <c r="H316" s="2">
        <f t="shared" si="65"/>
        <v>141439398.05266342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6365677.8571428768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878732.3182926923</v>
      </c>
      <c r="Q316" s="2">
        <f t="shared" si="71"/>
        <v>550000</v>
      </c>
      <c r="R316" s="2">
        <f t="shared" si="66"/>
        <v>147624857.62663054</v>
      </c>
      <c r="S316" s="2">
        <f t="shared" si="58"/>
        <v>526582.14285713434</v>
      </c>
      <c r="T316" s="2">
        <f t="shared" si="59"/>
        <v>23417.857142857276</v>
      </c>
      <c r="U316" s="2">
        <f t="shared" si="60"/>
        <v>550000</v>
      </c>
      <c r="V316" s="2">
        <f t="shared" si="34"/>
        <v>97206498.052663073</v>
      </c>
      <c r="W316" s="2">
        <f t="shared" si="61"/>
        <v>526582.14285714924</v>
      </c>
      <c r="X316" s="2">
        <f t="shared" si="51"/>
        <v>23417.857142850757</v>
      </c>
      <c r="Y316" s="2">
        <f t="shared" si="62"/>
        <v>50418359.573967516</v>
      </c>
      <c r="Z316" s="2" t="str">
        <f t="shared" si="52"/>
        <v>MEEP</v>
      </c>
      <c r="AA316" s="2">
        <f>IF(Z316="HERE",Y316,AA315+Graph!$G$1*1000)</f>
        <v>87380966.276506364</v>
      </c>
      <c r="AB316" s="2">
        <f t="shared" si="63"/>
        <v>420000</v>
      </c>
      <c r="AC316" s="2">
        <f t="shared" si="64"/>
        <v>47645830.802289486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240</v>
      </c>
      <c r="C317" s="7"/>
      <c r="D317" s="2" t="e">
        <f t="shared" si="55"/>
        <v>#N/A</v>
      </c>
      <c r="E317" s="2" t="e">
        <f t="shared" si="67"/>
        <v>#N/A</v>
      </c>
      <c r="F317" s="2">
        <v>793078.04629167914</v>
      </c>
      <c r="G317" s="2">
        <f t="shared" si="70"/>
        <v>526582.14285714284</v>
      </c>
      <c r="H317" s="2">
        <f t="shared" si="65"/>
        <v>141965980.19552055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6389095.7142857341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880647.21204580367</v>
      </c>
      <c r="Q317" s="2">
        <f t="shared" si="71"/>
        <v>550000</v>
      </c>
      <c r="R317" s="2">
        <f t="shared" si="66"/>
        <v>148174857.62663054</v>
      </c>
      <c r="S317" s="2">
        <f t="shared" si="58"/>
        <v>526582.14285713434</v>
      </c>
      <c r="T317" s="2">
        <f t="shared" si="59"/>
        <v>23417.857142857276</v>
      </c>
      <c r="U317" s="2">
        <f t="shared" si="60"/>
        <v>550000</v>
      </c>
      <c r="V317" s="2">
        <f t="shared" si="34"/>
        <v>97733080.195520222</v>
      </c>
      <c r="W317" s="2">
        <f t="shared" si="61"/>
        <v>526582.14285714924</v>
      </c>
      <c r="X317" s="2">
        <f t="shared" si="51"/>
        <v>23417.857142850757</v>
      </c>
      <c r="Y317" s="2">
        <f t="shared" si="62"/>
        <v>50441777.431110367</v>
      </c>
      <c r="Z317" s="2" t="str">
        <f t="shared" si="52"/>
        <v>MEEP</v>
      </c>
      <c r="AA317" s="2">
        <f>IF(Z317="HERE",Y317,AA316+Graph!$G$1*1000)</f>
        <v>87800966.276506364</v>
      </c>
      <c r="AB317" s="2">
        <f t="shared" si="63"/>
        <v>420000</v>
      </c>
      <c r="AC317" s="2">
        <f t="shared" si="64"/>
        <v>47645830.802289486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241</v>
      </c>
      <c r="C318" s="7"/>
      <c r="D318" s="2" t="e">
        <f t="shared" si="55"/>
        <v>#N/A</v>
      </c>
      <c r="E318" s="2" t="e">
        <f t="shared" si="67"/>
        <v>#N/A</v>
      </c>
      <c r="F318" s="2">
        <v>794679.26819312572</v>
      </c>
      <c r="G318" s="2">
        <f t="shared" si="70"/>
        <v>526582.14285714284</v>
      </c>
      <c r="H318" s="2">
        <f t="shared" si="65"/>
        <v>142492562.33837768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6412513.5714285914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882562.10579891503</v>
      </c>
      <c r="Q318" s="2">
        <f t="shared" si="71"/>
        <v>550000</v>
      </c>
      <c r="R318" s="2">
        <f t="shared" si="66"/>
        <v>148724857.62663054</v>
      </c>
      <c r="S318" s="2">
        <f t="shared" si="58"/>
        <v>526582.14285713434</v>
      </c>
      <c r="T318" s="2">
        <f t="shared" si="59"/>
        <v>23417.857142857276</v>
      </c>
      <c r="U318" s="2">
        <f t="shared" si="60"/>
        <v>550000</v>
      </c>
      <c r="V318" s="2">
        <f t="shared" si="34"/>
        <v>98259662.338377371</v>
      </c>
      <c r="W318" s="2">
        <f t="shared" si="61"/>
        <v>526582.14285714924</v>
      </c>
      <c r="X318" s="2">
        <f t="shared" si="51"/>
        <v>23417.857142850757</v>
      </c>
      <c r="Y318" s="2">
        <f t="shared" si="62"/>
        <v>50465195.288253218</v>
      </c>
      <c r="Z318" s="2" t="str">
        <f t="shared" si="52"/>
        <v>MEEP</v>
      </c>
      <c r="AA318" s="2">
        <f>IF(Z318="HERE",Y318,AA317+Graph!$G$1*1000)</f>
        <v>88220966.276506364</v>
      </c>
      <c r="AB318" s="2">
        <f t="shared" si="63"/>
        <v>420000</v>
      </c>
      <c r="AC318" s="2">
        <f t="shared" si="64"/>
        <v>47645830.802289486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242</v>
      </c>
      <c r="C319" s="7"/>
      <c r="D319" s="2" t="e">
        <f t="shared" si="55"/>
        <v>#N/A</v>
      </c>
      <c r="E319" s="2" t="e">
        <f t="shared" si="67"/>
        <v>#N/A</v>
      </c>
      <c r="F319" s="2">
        <v>796280.49009457231</v>
      </c>
      <c r="G319" s="2">
        <f t="shared" si="70"/>
        <v>526582.14285714284</v>
      </c>
      <c r="H319" s="2">
        <f t="shared" si="65"/>
        <v>143019144.48123482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6435931.4285714487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884476.99955202639</v>
      </c>
      <c r="Q319" s="2">
        <f t="shared" si="71"/>
        <v>550000</v>
      </c>
      <c r="R319" s="2">
        <f t="shared" si="66"/>
        <v>149274857.62663054</v>
      </c>
      <c r="S319" s="2">
        <f t="shared" si="58"/>
        <v>526582.14285713434</v>
      </c>
      <c r="T319" s="2">
        <f t="shared" si="59"/>
        <v>23417.857142857276</v>
      </c>
      <c r="U319" s="2">
        <f t="shared" si="60"/>
        <v>550000</v>
      </c>
      <c r="V319" s="2">
        <f t="shared" si="34"/>
        <v>98786244.481234521</v>
      </c>
      <c r="W319" s="2">
        <f t="shared" si="61"/>
        <v>526582.14285714924</v>
      </c>
      <c r="X319" s="2">
        <f t="shared" si="51"/>
        <v>23417.857142850757</v>
      </c>
      <c r="Y319" s="2">
        <f t="shared" si="62"/>
        <v>50488613.145396069</v>
      </c>
      <c r="Z319" s="2" t="str">
        <f t="shared" si="52"/>
        <v>MEEP</v>
      </c>
      <c r="AA319" s="2">
        <f>IF(Z319="HERE",Y319,AA318+Graph!$G$1*1000)</f>
        <v>88640966.276506364</v>
      </c>
      <c r="AB319" s="2">
        <f t="shared" si="63"/>
        <v>420000</v>
      </c>
      <c r="AC319" s="2">
        <f t="shared" si="64"/>
        <v>47645830.802289486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243</v>
      </c>
      <c r="C320" s="7"/>
      <c r="D320" s="2" t="e">
        <f t="shared" si="55"/>
        <v>#N/A</v>
      </c>
      <c r="E320" s="2" t="e">
        <f t="shared" si="67"/>
        <v>#N/A</v>
      </c>
      <c r="F320" s="2">
        <v>797881.71199601889</v>
      </c>
      <c r="G320" s="2">
        <f t="shared" si="70"/>
        <v>526582.14285714284</v>
      </c>
      <c r="H320" s="2">
        <f t="shared" si="65"/>
        <v>143545726.62409195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6459349.2857143059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886391.89330513775</v>
      </c>
      <c r="Q320" s="2">
        <f t="shared" si="71"/>
        <v>550000</v>
      </c>
      <c r="R320" s="2">
        <f t="shared" si="66"/>
        <v>149824857.62663054</v>
      </c>
      <c r="S320" s="2">
        <f t="shared" si="58"/>
        <v>526582.14285713434</v>
      </c>
      <c r="T320" s="2">
        <f t="shared" si="59"/>
        <v>23417.857142857276</v>
      </c>
      <c r="U320" s="2">
        <f t="shared" si="60"/>
        <v>550000</v>
      </c>
      <c r="V320" s="2">
        <f t="shared" si="34"/>
        <v>99312826.62409167</v>
      </c>
      <c r="W320" s="2">
        <f t="shared" si="61"/>
        <v>526582.14285714924</v>
      </c>
      <c r="X320" s="2">
        <f t="shared" si="51"/>
        <v>23417.857142850757</v>
      </c>
      <c r="Y320" s="2">
        <f t="shared" si="62"/>
        <v>50512031.002538919</v>
      </c>
      <c r="Z320" s="2" t="str">
        <f t="shared" si="52"/>
        <v>MEEP</v>
      </c>
      <c r="AA320" s="2">
        <f>IF(Z320="HERE",Y320,AA319+Graph!$G$1*1000)</f>
        <v>89060966.276506364</v>
      </c>
      <c r="AB320" s="2">
        <f t="shared" si="63"/>
        <v>420000</v>
      </c>
      <c r="AC320" s="2">
        <f t="shared" si="64"/>
        <v>47645830.802289486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244</v>
      </c>
      <c r="C321" s="7"/>
      <c r="D321" s="2" t="e">
        <f t="shared" si="55"/>
        <v>#N/A</v>
      </c>
      <c r="E321" s="2" t="e">
        <f t="shared" si="67"/>
        <v>#N/A</v>
      </c>
      <c r="F321" s="2">
        <v>799482.93389745057</v>
      </c>
      <c r="G321" s="2">
        <f t="shared" si="70"/>
        <v>526582.14285714284</v>
      </c>
      <c r="H321" s="2">
        <f t="shared" si="65"/>
        <v>144072308.76694909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6482767.1428571632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888306.78705824912</v>
      </c>
      <c r="Q321" s="2">
        <f t="shared" si="71"/>
        <v>550000</v>
      </c>
      <c r="R321" s="2">
        <f t="shared" si="66"/>
        <v>150374857.62663054</v>
      </c>
      <c r="S321" s="2">
        <f t="shared" si="58"/>
        <v>526582.14285713434</v>
      </c>
      <c r="T321" s="2">
        <f t="shared" si="59"/>
        <v>23417.857142857276</v>
      </c>
      <c r="U321" s="2">
        <f t="shared" si="60"/>
        <v>550000</v>
      </c>
      <c r="V321" s="2">
        <f t="shared" si="34"/>
        <v>99839408.766948819</v>
      </c>
      <c r="W321" s="2">
        <f t="shared" si="61"/>
        <v>526582.14285714924</v>
      </c>
      <c r="X321" s="2">
        <f t="shared" si="51"/>
        <v>23417.857142850757</v>
      </c>
      <c r="Y321" s="2">
        <f t="shared" si="62"/>
        <v>50535448.85968177</v>
      </c>
      <c r="Z321" s="2" t="str">
        <f t="shared" si="52"/>
        <v>MEEP</v>
      </c>
      <c r="AA321" s="2">
        <f>IF(Z321="HERE",Y321,AA320+Graph!$G$1*1000)</f>
        <v>89480966.276506364</v>
      </c>
      <c r="AB321" s="2">
        <f t="shared" si="63"/>
        <v>420000</v>
      </c>
      <c r="AC321" s="2">
        <f t="shared" si="64"/>
        <v>47645830.802289486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245</v>
      </c>
      <c r="C322" s="7"/>
      <c r="D322" s="2" t="e">
        <f t="shared" si="55"/>
        <v>#N/A</v>
      </c>
      <c r="E322" s="2" t="e">
        <f t="shared" si="67"/>
        <v>#N/A</v>
      </c>
      <c r="F322" s="2">
        <v>801084.15579889715</v>
      </c>
      <c r="G322" s="2">
        <f t="shared" si="70"/>
        <v>526582.14285714284</v>
      </c>
      <c r="H322" s="2">
        <f t="shared" si="65"/>
        <v>144598890.90980622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6506185.0000000205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890221.68081136048</v>
      </c>
      <c r="Q322" s="2">
        <f t="shared" si="71"/>
        <v>550000</v>
      </c>
      <c r="R322" s="2">
        <f t="shared" si="66"/>
        <v>150924857.62663054</v>
      </c>
      <c r="S322" s="2">
        <f t="shared" si="58"/>
        <v>526582.14285713434</v>
      </c>
      <c r="T322" s="2">
        <f t="shared" si="59"/>
        <v>23417.857142857276</v>
      </c>
      <c r="U322" s="2">
        <f t="shared" si="60"/>
        <v>550000</v>
      </c>
      <c r="V322" s="2">
        <f t="shared" si="34"/>
        <v>100365990.90980597</v>
      </c>
      <c r="W322" s="2">
        <f t="shared" si="61"/>
        <v>526582.14285714924</v>
      </c>
      <c r="X322" s="2">
        <f t="shared" si="51"/>
        <v>23417.857142850757</v>
      </c>
      <c r="Y322" s="2">
        <f t="shared" si="62"/>
        <v>50558866.716824621</v>
      </c>
      <c r="Z322" s="2" t="str">
        <f t="shared" si="52"/>
        <v>MEEP</v>
      </c>
      <c r="AA322" s="2">
        <f>IF(Z322="HERE",Y322,AA321+Graph!$G$1*1000)</f>
        <v>89900966.276506364</v>
      </c>
      <c r="AB322" s="2">
        <f t="shared" si="63"/>
        <v>420000</v>
      </c>
      <c r="AC322" s="2">
        <f t="shared" si="64"/>
        <v>47645830.802289486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246</v>
      </c>
      <c r="C323" s="7"/>
      <c r="D323" s="2" t="e">
        <f t="shared" si="55"/>
        <v>#N/A</v>
      </c>
      <c r="E323" s="2" t="e">
        <f t="shared" si="67"/>
        <v>#N/A</v>
      </c>
      <c r="F323" s="2">
        <v>802685.37770034373</v>
      </c>
      <c r="G323" s="2">
        <f t="shared" si="70"/>
        <v>526582.14285714284</v>
      </c>
      <c r="H323" s="2">
        <f t="shared" si="65"/>
        <v>145125473.05266336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6529602.8571428778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892136.57456447184</v>
      </c>
      <c r="Q323" s="2">
        <f t="shared" si="71"/>
        <v>550000</v>
      </c>
      <c r="R323" s="2">
        <f t="shared" si="66"/>
        <v>151474857.62663054</v>
      </c>
      <c r="S323" s="2">
        <f t="shared" si="58"/>
        <v>526582.14285713434</v>
      </c>
      <c r="T323" s="2">
        <f t="shared" si="59"/>
        <v>23417.857142857276</v>
      </c>
      <c r="U323" s="2">
        <f t="shared" si="60"/>
        <v>550000</v>
      </c>
      <c r="V323" s="2">
        <f t="shared" si="34"/>
        <v>100892573.05266312</v>
      </c>
      <c r="W323" s="2">
        <f t="shared" si="61"/>
        <v>526582.14285714924</v>
      </c>
      <c r="X323" s="2">
        <f t="shared" si="51"/>
        <v>23417.857142850757</v>
      </c>
      <c r="Y323" s="2">
        <f t="shared" si="62"/>
        <v>50582284.573967472</v>
      </c>
      <c r="Z323" s="2" t="str">
        <f t="shared" si="52"/>
        <v>MEEP</v>
      </c>
      <c r="AA323" s="2">
        <f>IF(Z323="HERE",Y323,AA322+Graph!$G$1*1000)</f>
        <v>90320966.276506364</v>
      </c>
      <c r="AB323" s="2">
        <f t="shared" si="63"/>
        <v>420000</v>
      </c>
      <c r="AC323" s="2">
        <f t="shared" si="64"/>
        <v>47645830.802289486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247</v>
      </c>
      <c r="C324" s="7"/>
      <c r="D324" s="2" t="e">
        <f t="shared" si="55"/>
        <v>#N/A</v>
      </c>
      <c r="E324" s="2" t="e">
        <f t="shared" si="67"/>
        <v>#N/A</v>
      </c>
      <c r="F324" s="2">
        <v>804286.59960179031</v>
      </c>
      <c r="G324" s="2">
        <f t="shared" si="70"/>
        <v>526582.14285714284</v>
      </c>
      <c r="H324" s="2">
        <f t="shared" si="65"/>
        <v>145652055.19552049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6553020.714285735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894051.4683175832</v>
      </c>
      <c r="Q324" s="2">
        <f t="shared" si="71"/>
        <v>550000</v>
      </c>
      <c r="R324" s="2">
        <f t="shared" si="66"/>
        <v>152024857.62663054</v>
      </c>
      <c r="S324" s="2">
        <f t="shared" si="58"/>
        <v>526582.14285713434</v>
      </c>
      <c r="T324" s="2">
        <f t="shared" si="59"/>
        <v>23417.857142857276</v>
      </c>
      <c r="U324" s="2">
        <f t="shared" si="60"/>
        <v>550000</v>
      </c>
      <c r="V324" s="2">
        <f t="shared" si="34"/>
        <v>101419155.19552027</v>
      </c>
      <c r="W324" s="2">
        <f t="shared" si="61"/>
        <v>526582.14285714924</v>
      </c>
      <c r="X324" s="2">
        <f t="shared" si="51"/>
        <v>23417.857142850757</v>
      </c>
      <c r="Y324" s="2">
        <f t="shared" si="62"/>
        <v>50605702.431110322</v>
      </c>
      <c r="Z324" s="2" t="str">
        <f t="shared" si="52"/>
        <v>MEEP</v>
      </c>
      <c r="AA324" s="2">
        <f>IF(Z324="HERE",Y324,AA323+Graph!$G$1*1000)</f>
        <v>90740966.276506364</v>
      </c>
      <c r="AB324" s="2">
        <f t="shared" si="63"/>
        <v>420000</v>
      </c>
      <c r="AC324" s="2">
        <f t="shared" si="64"/>
        <v>47645830.802289486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248</v>
      </c>
      <c r="C325" s="7"/>
      <c r="D325" s="2" t="e">
        <f t="shared" si="55"/>
        <v>#N/A</v>
      </c>
      <c r="E325" s="2" t="e">
        <f t="shared" si="67"/>
        <v>#N/A</v>
      </c>
      <c r="F325" s="2">
        <v>805887.82150323689</v>
      </c>
      <c r="G325" s="2">
        <f t="shared" si="70"/>
        <v>526582.14285714284</v>
      </c>
      <c r="H325" s="2">
        <f t="shared" si="65"/>
        <v>146178637.33837762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6576438.5714285923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895966.36207069457</v>
      </c>
      <c r="Q325" s="2">
        <f t="shared" si="71"/>
        <v>550000</v>
      </c>
      <c r="R325" s="2">
        <f t="shared" si="66"/>
        <v>152574857.62663054</v>
      </c>
      <c r="S325" s="2">
        <f t="shared" si="58"/>
        <v>526582.14285713434</v>
      </c>
      <c r="T325" s="2">
        <f t="shared" si="59"/>
        <v>23417.857142857276</v>
      </c>
      <c r="U325" s="2">
        <f t="shared" si="60"/>
        <v>550000</v>
      </c>
      <c r="V325" s="2">
        <f t="shared" si="34"/>
        <v>101945737.33837742</v>
      </c>
      <c r="W325" s="2">
        <f t="shared" si="61"/>
        <v>526582.14285714924</v>
      </c>
      <c r="X325" s="2">
        <f t="shared" si="51"/>
        <v>23417.857142850757</v>
      </c>
      <c r="Y325" s="2">
        <f t="shared" si="62"/>
        <v>50629120.288253173</v>
      </c>
      <c r="Z325" s="2" t="str">
        <f t="shared" si="52"/>
        <v>MEEP</v>
      </c>
      <c r="AA325" s="2">
        <f>IF(Z325="HERE",Y325,AA324+Graph!$G$1*1000)</f>
        <v>91160966.276506364</v>
      </c>
      <c r="AB325" s="2">
        <f t="shared" si="63"/>
        <v>420000</v>
      </c>
      <c r="AC325" s="2">
        <f t="shared" si="64"/>
        <v>47645830.802289486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249</v>
      </c>
      <c r="C326" s="7"/>
      <c r="D326" s="2" t="e">
        <f t="shared" si="55"/>
        <v>#N/A</v>
      </c>
      <c r="E326" s="2" t="e">
        <f t="shared" si="67"/>
        <v>#N/A</v>
      </c>
      <c r="F326" s="2">
        <v>807489.04340466857</v>
      </c>
      <c r="G326" s="2">
        <f t="shared" si="70"/>
        <v>526582.14285714284</v>
      </c>
      <c r="H326" s="2">
        <f t="shared" si="65"/>
        <v>146705219.48123476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6599856.4285714496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897881.25582380593</v>
      </c>
      <c r="Q326" s="2">
        <f t="shared" si="71"/>
        <v>550000</v>
      </c>
      <c r="R326" s="2">
        <f t="shared" si="66"/>
        <v>153124857.62663054</v>
      </c>
      <c r="S326" s="2">
        <f t="shared" si="58"/>
        <v>526582.14285713434</v>
      </c>
      <c r="T326" s="2">
        <f t="shared" si="59"/>
        <v>23417.857142857276</v>
      </c>
      <c r="U326" s="2">
        <f t="shared" si="60"/>
        <v>550000</v>
      </c>
      <c r="V326" s="2">
        <f t="shared" si="34"/>
        <v>102472319.48123457</v>
      </c>
      <c r="W326" s="2">
        <f t="shared" si="61"/>
        <v>526582.14285714924</v>
      </c>
      <c r="X326" s="2">
        <f t="shared" si="51"/>
        <v>23417.857142850757</v>
      </c>
      <c r="Y326" s="2">
        <f t="shared" si="62"/>
        <v>50652538.145396024</v>
      </c>
      <c r="Z326" s="2" t="str">
        <f t="shared" si="52"/>
        <v>MEEP</v>
      </c>
      <c r="AA326" s="2">
        <f>IF(Z326="HERE",Y326,AA325+Graph!$G$1*1000)</f>
        <v>91580966.276506364</v>
      </c>
      <c r="AB326" s="2">
        <f t="shared" si="63"/>
        <v>420000</v>
      </c>
      <c r="AC326" s="2">
        <f t="shared" si="64"/>
        <v>47645830.802289486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250</v>
      </c>
      <c r="C327" s="7"/>
      <c r="D327" s="2" t="e">
        <f t="shared" si="55"/>
        <v>#N/A</v>
      </c>
      <c r="E327" s="2" t="e">
        <f t="shared" si="67"/>
        <v>#N/A</v>
      </c>
      <c r="F327" s="2">
        <v>809090.26530611515</v>
      </c>
      <c r="G327" s="2">
        <f t="shared" si="70"/>
        <v>526582.14285714284</v>
      </c>
      <c r="H327" s="2">
        <f t="shared" si="65"/>
        <v>147231801.62409189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6623274.2857143069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899796.14957691729</v>
      </c>
      <c r="Q327" s="2">
        <f t="shared" si="71"/>
        <v>550000</v>
      </c>
      <c r="R327" s="2">
        <f t="shared" si="66"/>
        <v>153674857.62663054</v>
      </c>
      <c r="S327" s="2">
        <f t="shared" si="58"/>
        <v>526582.14285713434</v>
      </c>
      <c r="T327" s="2">
        <f t="shared" si="59"/>
        <v>23417.857142857276</v>
      </c>
      <c r="U327" s="2">
        <f t="shared" si="60"/>
        <v>550000</v>
      </c>
      <c r="V327" s="2">
        <f t="shared" si="34"/>
        <v>102998901.62409171</v>
      </c>
      <c r="W327" s="2">
        <f t="shared" si="61"/>
        <v>526582.14285714924</v>
      </c>
      <c r="X327" s="2">
        <f t="shared" si="51"/>
        <v>23417.857142850757</v>
      </c>
      <c r="Y327" s="2">
        <f t="shared" si="62"/>
        <v>50675956.002538875</v>
      </c>
      <c r="Z327" s="2" t="str">
        <f t="shared" si="52"/>
        <v>MEEP</v>
      </c>
      <c r="AA327" s="2">
        <f>IF(Z327="HERE",Y327,AA326+Graph!$G$1*1000)</f>
        <v>92000966.276506364</v>
      </c>
      <c r="AB327" s="2">
        <f t="shared" si="63"/>
        <v>420000</v>
      </c>
      <c r="AC327" s="2">
        <f t="shared" si="64"/>
        <v>47645830.802289486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251</v>
      </c>
      <c r="C328" s="7"/>
      <c r="D328" s="2" t="e">
        <f t="shared" si="55"/>
        <v>#N/A</v>
      </c>
      <c r="E328" s="2" t="e">
        <f t="shared" si="67"/>
        <v>#N/A</v>
      </c>
      <c r="F328" s="2">
        <v>810691.48720756173</v>
      </c>
      <c r="G328" s="2">
        <f t="shared" si="70"/>
        <v>526582.14285714284</v>
      </c>
      <c r="H328" s="2">
        <f t="shared" si="65"/>
        <v>147758383.76694903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6646692.1428571641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901711.04333001375</v>
      </c>
      <c r="Q328" s="2">
        <f t="shared" si="71"/>
        <v>550000</v>
      </c>
      <c r="R328" s="2">
        <f t="shared" si="66"/>
        <v>154224857.62663054</v>
      </c>
      <c r="S328" s="2">
        <f t="shared" si="58"/>
        <v>526582.14285713434</v>
      </c>
      <c r="T328" s="2">
        <f t="shared" si="59"/>
        <v>23417.857142857276</v>
      </c>
      <c r="U328" s="2">
        <f t="shared" si="60"/>
        <v>550000</v>
      </c>
      <c r="V328" s="2">
        <f t="shared" si="34"/>
        <v>103525483.76694886</v>
      </c>
      <c r="W328" s="2">
        <f t="shared" si="61"/>
        <v>526582.14285714924</v>
      </c>
      <c r="X328" s="2">
        <f t="shared" si="51"/>
        <v>23417.857142850757</v>
      </c>
      <c r="Y328" s="2">
        <f t="shared" si="62"/>
        <v>50699373.859681726</v>
      </c>
      <c r="Z328" s="2" t="str">
        <f t="shared" si="52"/>
        <v>MEEP</v>
      </c>
      <c r="AA328" s="2">
        <f>IF(Z328="HERE",Y328,AA327+Graph!$G$1*1000)</f>
        <v>92420966.276506364</v>
      </c>
      <c r="AB328" s="2">
        <f t="shared" si="63"/>
        <v>420000</v>
      </c>
      <c r="AC328" s="2">
        <f t="shared" si="64"/>
        <v>47645830.802289486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252</v>
      </c>
      <c r="C329" s="7"/>
      <c r="D329" s="2" t="e">
        <f t="shared" si="55"/>
        <v>#N/A</v>
      </c>
      <c r="E329" s="2" t="e">
        <f t="shared" si="67"/>
        <v>#N/A</v>
      </c>
      <c r="F329" s="2">
        <v>812292.70910900831</v>
      </c>
      <c r="G329" s="2">
        <f t="shared" si="70"/>
        <v>526582.14285714284</v>
      </c>
      <c r="H329" s="2">
        <f t="shared" si="65"/>
        <v>148284965.90980616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6670110.0000000214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903625.93708312511</v>
      </c>
      <c r="Q329" s="2">
        <f t="shared" si="71"/>
        <v>550000</v>
      </c>
      <c r="R329" s="2">
        <f t="shared" si="66"/>
        <v>154774857.62663054</v>
      </c>
      <c r="S329" s="2">
        <f t="shared" si="58"/>
        <v>526582.14285713434</v>
      </c>
      <c r="T329" s="2">
        <f t="shared" si="59"/>
        <v>23417.857142857276</v>
      </c>
      <c r="U329" s="2">
        <f t="shared" si="60"/>
        <v>550000</v>
      </c>
      <c r="V329" s="2">
        <f t="shared" si="34"/>
        <v>104052065.90980601</v>
      </c>
      <c r="W329" s="2">
        <f t="shared" si="61"/>
        <v>526582.14285714924</v>
      </c>
      <c r="X329" s="2">
        <f t="shared" si="51"/>
        <v>23417.857142850757</v>
      </c>
      <c r="Y329" s="2">
        <f t="shared" si="62"/>
        <v>50722791.716824576</v>
      </c>
      <c r="Z329" s="2" t="str">
        <f t="shared" si="52"/>
        <v>MEEP</v>
      </c>
      <c r="AA329" s="2">
        <f>IF(Z329="HERE",Y329,AA328+Graph!$G$1*1000)</f>
        <v>92840966.276506364</v>
      </c>
      <c r="AB329" s="2">
        <f t="shared" si="63"/>
        <v>420000</v>
      </c>
      <c r="AC329" s="2">
        <f t="shared" si="64"/>
        <v>47645830.802289486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253</v>
      </c>
      <c r="C330" s="7"/>
      <c r="D330" s="2" t="e">
        <f t="shared" si="55"/>
        <v>#N/A</v>
      </c>
      <c r="E330" s="2" t="e">
        <f t="shared" si="67"/>
        <v>#N/A</v>
      </c>
      <c r="F330" s="2">
        <v>813893.93101045489</v>
      </c>
      <c r="G330" s="2">
        <f t="shared" si="70"/>
        <v>526582.14285714284</v>
      </c>
      <c r="H330" s="2">
        <f t="shared" si="65"/>
        <v>148811548.0526633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6693527.8571428787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905540.83083623648</v>
      </c>
      <c r="Q330" s="2">
        <f t="shared" si="71"/>
        <v>550000</v>
      </c>
      <c r="R330" s="2">
        <f t="shared" si="66"/>
        <v>155324857.62663054</v>
      </c>
      <c r="S330" s="2">
        <f t="shared" si="58"/>
        <v>526582.14285713434</v>
      </c>
      <c r="T330" s="2">
        <f t="shared" si="59"/>
        <v>23417.857142857276</v>
      </c>
      <c r="U330" s="2">
        <f t="shared" si="60"/>
        <v>550000</v>
      </c>
      <c r="V330" s="2">
        <f t="shared" si="34"/>
        <v>104578648.05266316</v>
      </c>
      <c r="W330" s="2">
        <f t="shared" si="61"/>
        <v>526582.14285714924</v>
      </c>
      <c r="X330" s="2">
        <f t="shared" si="51"/>
        <v>23417.857142850757</v>
      </c>
      <c r="Y330" s="2">
        <f t="shared" si="62"/>
        <v>50746209.573967427</v>
      </c>
      <c r="Z330" s="2" t="str">
        <f t="shared" si="52"/>
        <v>MEEP</v>
      </c>
      <c r="AA330" s="2">
        <f>IF(Z330="HERE",Y330,AA329+Graph!$G$1*1000)</f>
        <v>93260966.276506364</v>
      </c>
      <c r="AB330" s="2">
        <f t="shared" si="63"/>
        <v>420000</v>
      </c>
      <c r="AC330" s="2">
        <f t="shared" si="64"/>
        <v>47645830.802289486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254</v>
      </c>
      <c r="C331" s="7"/>
      <c r="D331" s="2" t="e">
        <f t="shared" si="55"/>
        <v>#N/A</v>
      </c>
      <c r="E331" s="2" t="e">
        <f t="shared" si="67"/>
        <v>#N/A</v>
      </c>
      <c r="F331" s="2">
        <v>815495.15291188657</v>
      </c>
      <c r="G331" s="2">
        <f t="shared" si="70"/>
        <v>526582.14285714284</v>
      </c>
      <c r="H331" s="2">
        <f t="shared" si="65"/>
        <v>149338130.19552043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6716945.714285736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907455.72458934784</v>
      </c>
      <c r="Q331" s="2">
        <f t="shared" si="71"/>
        <v>550000</v>
      </c>
      <c r="R331" s="2">
        <f t="shared" si="66"/>
        <v>155874857.62663054</v>
      </c>
      <c r="S331" s="2">
        <f t="shared" si="58"/>
        <v>526582.14285713434</v>
      </c>
      <c r="T331" s="2">
        <f t="shared" si="59"/>
        <v>23417.857142857276</v>
      </c>
      <c r="U331" s="2">
        <f t="shared" si="60"/>
        <v>550000</v>
      </c>
      <c r="V331" s="2">
        <f t="shared" si="34"/>
        <v>105105230.19552031</v>
      </c>
      <c r="W331" s="2">
        <f t="shared" si="61"/>
        <v>526582.14285714924</v>
      </c>
      <c r="X331" s="2">
        <f t="shared" si="51"/>
        <v>23417.857142850757</v>
      </c>
      <c r="Y331" s="2">
        <f t="shared" si="62"/>
        <v>50769627.431110278</v>
      </c>
      <c r="Z331" s="2" t="str">
        <f t="shared" si="52"/>
        <v>MEEP</v>
      </c>
      <c r="AA331" s="2">
        <f>IF(Z331="HERE",Y331,AA330+Graph!$G$1*1000)</f>
        <v>93680966.276506364</v>
      </c>
      <c r="AB331" s="2">
        <f t="shared" si="63"/>
        <v>420000</v>
      </c>
      <c r="AC331" s="2">
        <f t="shared" si="64"/>
        <v>47645830.802289486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255</v>
      </c>
      <c r="C332" s="7"/>
      <c r="D332" s="2" t="e">
        <f t="shared" si="55"/>
        <v>#N/A</v>
      </c>
      <c r="E332" s="2" t="e">
        <f t="shared" si="67"/>
        <v>#N/A</v>
      </c>
      <c r="F332" s="2">
        <v>817096.37481333315</v>
      </c>
      <c r="G332" s="2">
        <f t="shared" si="70"/>
        <v>526582.14285714284</v>
      </c>
      <c r="H332" s="2">
        <f t="shared" si="65"/>
        <v>149864712.33837757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6740363.5714285932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909370.6183424592</v>
      </c>
      <c r="Q332" s="2">
        <f t="shared" si="71"/>
        <v>550000</v>
      </c>
      <c r="R332" s="2">
        <f t="shared" si="66"/>
        <v>156424857.62663054</v>
      </c>
      <c r="S332" s="2">
        <f t="shared" si="58"/>
        <v>526582.14285713434</v>
      </c>
      <c r="T332" s="2">
        <f t="shared" si="59"/>
        <v>23417.857142857276</v>
      </c>
      <c r="U332" s="2">
        <f t="shared" si="60"/>
        <v>550000</v>
      </c>
      <c r="V332" s="2">
        <f t="shared" si="34"/>
        <v>105631812.33837746</v>
      </c>
      <c r="W332" s="2">
        <f t="shared" si="61"/>
        <v>526582.14285714924</v>
      </c>
      <c r="X332" s="2">
        <f t="shared" si="51"/>
        <v>23417.857142850757</v>
      </c>
      <c r="Y332" s="2">
        <f t="shared" si="62"/>
        <v>50793045.288253129</v>
      </c>
      <c r="Z332" s="2" t="str">
        <f t="shared" si="52"/>
        <v>MEEP</v>
      </c>
      <c r="AA332" s="2">
        <f>IF(Z332="HERE",Y332,AA331+Graph!$G$1*1000)</f>
        <v>94100966.276506364</v>
      </c>
      <c r="AB332" s="2">
        <f t="shared" si="63"/>
        <v>420000</v>
      </c>
      <c r="AC332" s="2">
        <f t="shared" si="64"/>
        <v>47645830.802289486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256</v>
      </c>
      <c r="C333" s="7"/>
      <c r="D333" s="2" t="e">
        <f t="shared" si="55"/>
        <v>#N/A</v>
      </c>
      <c r="E333" s="2" t="e">
        <f t="shared" si="67"/>
        <v>#N/A</v>
      </c>
      <c r="F333" s="2">
        <v>818697.59671477973</v>
      </c>
      <c r="G333" s="2">
        <f t="shared" si="70"/>
        <v>526582.14285714284</v>
      </c>
      <c r="H333" s="2">
        <f t="shared" si="65"/>
        <v>150391294.4812347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6763781.4285714505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911285.51209557056</v>
      </c>
      <c r="Q333" s="2">
        <f t="shared" si="71"/>
        <v>550000</v>
      </c>
      <c r="R333" s="2">
        <f t="shared" si="66"/>
        <v>156974857.62663054</v>
      </c>
      <c r="S333" s="2">
        <f t="shared" si="58"/>
        <v>526582.14285713434</v>
      </c>
      <c r="T333" s="2">
        <f t="shared" si="59"/>
        <v>23417.857142857276</v>
      </c>
      <c r="U333" s="2">
        <f t="shared" si="60"/>
        <v>550000</v>
      </c>
      <c r="V333" s="2">
        <f t="shared" si="34"/>
        <v>106158394.48123461</v>
      </c>
      <c r="W333" s="2">
        <f t="shared" si="61"/>
        <v>526582.14285714924</v>
      </c>
      <c r="X333" s="2">
        <f t="shared" si="51"/>
        <v>23417.857142850757</v>
      </c>
      <c r="Y333" s="2">
        <f t="shared" si="62"/>
        <v>50816463.145395979</v>
      </c>
      <c r="Z333" s="2" t="str">
        <f t="shared" si="52"/>
        <v>MEEP</v>
      </c>
      <c r="AA333" s="2">
        <f>IF(Z333="HERE",Y333,AA332+Graph!$G$1*1000)</f>
        <v>94520966.276506364</v>
      </c>
      <c r="AB333" s="2">
        <f t="shared" si="63"/>
        <v>420000</v>
      </c>
      <c r="AC333" s="2">
        <f t="shared" si="64"/>
        <v>47645830.802289486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257</v>
      </c>
      <c r="C334" s="7"/>
      <c r="D334" s="2" t="e">
        <f t="shared" si="55"/>
        <v>#N/A</v>
      </c>
      <c r="E334" s="2" t="e">
        <f t="shared" si="67"/>
        <v>#N/A</v>
      </c>
      <c r="F334" s="2">
        <v>820298.81861622632</v>
      </c>
      <c r="G334" s="2">
        <f t="shared" si="70"/>
        <v>526582.14285714284</v>
      </c>
      <c r="H334" s="2">
        <f t="shared" si="65"/>
        <v>150917876.62409183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6787199.2857143078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913200.40584868193</v>
      </c>
      <c r="Q334" s="2">
        <f t="shared" si="71"/>
        <v>550000</v>
      </c>
      <c r="R334" s="2">
        <f t="shared" si="66"/>
        <v>157524857.62663054</v>
      </c>
      <c r="S334" s="2">
        <f t="shared" si="58"/>
        <v>526582.14285713434</v>
      </c>
      <c r="T334" s="2">
        <f t="shared" si="59"/>
        <v>23417.857142857276</v>
      </c>
      <c r="U334" s="2">
        <f t="shared" si="60"/>
        <v>550000</v>
      </c>
      <c r="V334" s="2">
        <f t="shared" si="34"/>
        <v>106684976.62409176</v>
      </c>
      <c r="W334" s="2">
        <f t="shared" si="61"/>
        <v>526582.14285714924</v>
      </c>
      <c r="X334" s="2">
        <f t="shared" si="51"/>
        <v>23417.857142850757</v>
      </c>
      <c r="Y334" s="2">
        <f t="shared" si="62"/>
        <v>50839881.00253883</v>
      </c>
      <c r="Z334" s="2" t="str">
        <f t="shared" si="52"/>
        <v>MEEP</v>
      </c>
      <c r="AA334" s="2">
        <f>IF(Z334="HERE",Y334,AA333+Graph!$G$1*1000)</f>
        <v>94940966.276506364</v>
      </c>
      <c r="AB334" s="2">
        <f t="shared" si="63"/>
        <v>420000</v>
      </c>
      <c r="AC334" s="2">
        <f t="shared" si="64"/>
        <v>47645830.802289486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258</v>
      </c>
      <c r="C335" s="7"/>
      <c r="D335" s="2" t="e">
        <f t="shared" si="55"/>
        <v>#N/A</v>
      </c>
      <c r="E335" s="2" t="e">
        <f t="shared" si="67"/>
        <v>#N/A</v>
      </c>
      <c r="F335" s="2">
        <v>821900.0405176729</v>
      </c>
      <c r="G335" s="2">
        <f t="shared" si="70"/>
        <v>526582.14285714284</v>
      </c>
      <c r="H335" s="2">
        <f t="shared" si="65"/>
        <v>151444458.76694897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6810617.1428571651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915115.29960179329</v>
      </c>
      <c r="Q335" s="2">
        <f t="shared" si="71"/>
        <v>550000</v>
      </c>
      <c r="R335" s="2">
        <f t="shared" si="66"/>
        <v>158074857.62663054</v>
      </c>
      <c r="S335" s="2">
        <f t="shared" si="58"/>
        <v>526582.14285713434</v>
      </c>
      <c r="T335" s="2">
        <f t="shared" si="59"/>
        <v>23417.857142857276</v>
      </c>
      <c r="U335" s="2">
        <f t="shared" si="60"/>
        <v>550000</v>
      </c>
      <c r="V335" s="2">
        <f t="shared" si="34"/>
        <v>107211558.76694891</v>
      </c>
      <c r="W335" s="2">
        <f t="shared" si="61"/>
        <v>526582.14285714924</v>
      </c>
      <c r="X335" s="2">
        <f t="shared" si="51"/>
        <v>23417.857142850757</v>
      </c>
      <c r="Y335" s="2">
        <f t="shared" si="62"/>
        <v>50863298.859681681</v>
      </c>
      <c r="Z335" s="2" t="str">
        <f t="shared" si="52"/>
        <v>MEEP</v>
      </c>
      <c r="AA335" s="2">
        <f>IF(Z335="HERE",Y335,AA334+Graph!$G$1*1000)</f>
        <v>95360966.276506364</v>
      </c>
      <c r="AB335" s="2">
        <f t="shared" si="63"/>
        <v>420000</v>
      </c>
      <c r="AC335" s="2">
        <f t="shared" si="64"/>
        <v>47645830.802289486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259</v>
      </c>
      <c r="C336" s="7"/>
      <c r="D336" s="2" t="e">
        <f t="shared" si="55"/>
        <v>#N/A</v>
      </c>
      <c r="E336" s="2" t="e">
        <f t="shared" si="67"/>
        <v>#N/A</v>
      </c>
      <c r="F336" s="2">
        <v>823501.26241910458</v>
      </c>
      <c r="G336" s="2">
        <f t="shared" si="70"/>
        <v>526582.14285714284</v>
      </c>
      <c r="H336" s="2">
        <f t="shared" si="65"/>
        <v>151971040.9098061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6834035.0000000224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917030.19335490465</v>
      </c>
      <c r="Q336" s="2">
        <f t="shared" si="71"/>
        <v>550000</v>
      </c>
      <c r="R336" s="2">
        <f t="shared" si="66"/>
        <v>158624857.62663054</v>
      </c>
      <c r="S336" s="2">
        <f t="shared" si="58"/>
        <v>526582.14285713434</v>
      </c>
      <c r="T336" s="2">
        <f t="shared" si="59"/>
        <v>23417.857142857276</v>
      </c>
      <c r="U336" s="2">
        <f t="shared" si="60"/>
        <v>550000</v>
      </c>
      <c r="V336" s="2">
        <f t="shared" si="34"/>
        <v>107738140.90980606</v>
      </c>
      <c r="W336" s="2">
        <f t="shared" si="61"/>
        <v>526582.14285714924</v>
      </c>
      <c r="X336" s="2">
        <f t="shared" si="51"/>
        <v>23417.857142850757</v>
      </c>
      <c r="Y336" s="2">
        <f t="shared" si="62"/>
        <v>50886716.716824532</v>
      </c>
      <c r="Z336" s="2" t="str">
        <f t="shared" si="52"/>
        <v>MEEP</v>
      </c>
      <c r="AA336" s="2">
        <f>IF(Z336="HERE",Y336,AA335+Graph!$G$1*1000)</f>
        <v>95780966.276506364</v>
      </c>
      <c r="AB336" s="2">
        <f t="shared" si="63"/>
        <v>420000</v>
      </c>
      <c r="AC336" s="2">
        <f t="shared" si="64"/>
        <v>47645830.802289486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260</v>
      </c>
      <c r="C337" s="7"/>
      <c r="D337" s="2" t="e">
        <f t="shared" si="55"/>
        <v>#N/A</v>
      </c>
      <c r="E337" s="2" t="e">
        <f t="shared" si="67"/>
        <v>#N/A</v>
      </c>
      <c r="F337" s="2">
        <v>825102.48432055116</v>
      </c>
      <c r="G337" s="2">
        <f t="shared" si="70"/>
        <v>526582.14285714284</v>
      </c>
      <c r="H337" s="2">
        <f t="shared" si="65"/>
        <v>152497623.05266324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6857452.8571428796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918945.08710801601</v>
      </c>
      <c r="Q337" s="2">
        <f t="shared" si="71"/>
        <v>550000</v>
      </c>
      <c r="R337" s="2">
        <f t="shared" si="66"/>
        <v>159174857.62663054</v>
      </c>
      <c r="S337" s="2">
        <f t="shared" si="58"/>
        <v>526582.14285713434</v>
      </c>
      <c r="T337" s="2">
        <f t="shared" si="59"/>
        <v>23417.857142857276</v>
      </c>
      <c r="U337" s="2">
        <f t="shared" si="60"/>
        <v>550000</v>
      </c>
      <c r="V337" s="2">
        <f t="shared" si="34"/>
        <v>108264723.05266321</v>
      </c>
      <c r="W337" s="2">
        <f t="shared" si="61"/>
        <v>526582.14285714924</v>
      </c>
      <c r="X337" s="2">
        <f t="shared" si="51"/>
        <v>23417.857142850757</v>
      </c>
      <c r="Y337" s="2">
        <f t="shared" si="62"/>
        <v>50910134.573967382</v>
      </c>
      <c r="Z337" s="2" t="str">
        <f t="shared" si="52"/>
        <v>MEEP</v>
      </c>
      <c r="AA337" s="2">
        <f>IF(Z337="HERE",Y337,AA336+Graph!$G$1*1000)</f>
        <v>96200966.276506364</v>
      </c>
      <c r="AB337" s="2">
        <f t="shared" si="63"/>
        <v>420000</v>
      </c>
      <c r="AC337" s="2">
        <f t="shared" si="64"/>
        <v>47645830.802289486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261</v>
      </c>
      <c r="C338" s="7"/>
      <c r="D338" s="2" t="e">
        <f t="shared" si="55"/>
        <v>#N/A</v>
      </c>
      <c r="E338" s="2" t="e">
        <f t="shared" si="67"/>
        <v>#N/A</v>
      </c>
      <c r="F338" s="2">
        <v>826703.70622199774</v>
      </c>
      <c r="G338" s="2">
        <f t="shared" si="70"/>
        <v>526582.14285714284</v>
      </c>
      <c r="H338" s="2">
        <f t="shared" si="65"/>
        <v>153024205.19552037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6880870.7142857369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920859.98086112738</v>
      </c>
      <c r="Q338" s="2">
        <f t="shared" si="71"/>
        <v>550000</v>
      </c>
      <c r="R338" s="2">
        <f t="shared" si="66"/>
        <v>159724857.62663054</v>
      </c>
      <c r="S338" s="2">
        <f t="shared" si="58"/>
        <v>526582.14285713434</v>
      </c>
      <c r="T338" s="2">
        <f t="shared" si="59"/>
        <v>23417.857142857276</v>
      </c>
      <c r="U338" s="2">
        <f t="shared" si="60"/>
        <v>550000</v>
      </c>
      <c r="V338" s="2">
        <f t="shared" si="34"/>
        <v>108791305.19552036</v>
      </c>
      <c r="W338" s="2">
        <f t="shared" si="61"/>
        <v>526582.14285714924</v>
      </c>
      <c r="X338" s="2">
        <f t="shared" si="51"/>
        <v>23417.857142850757</v>
      </c>
      <c r="Y338" s="2">
        <f t="shared" si="62"/>
        <v>50933552.431110233</v>
      </c>
      <c r="Z338" s="2" t="str">
        <f t="shared" si="52"/>
        <v>MEEP</v>
      </c>
      <c r="AA338" s="2">
        <f>IF(Z338="HERE",Y338,AA337+Graph!$G$1*1000)</f>
        <v>96620966.276506364</v>
      </c>
      <c r="AB338" s="2">
        <f t="shared" si="63"/>
        <v>420000</v>
      </c>
      <c r="AC338" s="2">
        <f t="shared" si="64"/>
        <v>47645830.802289486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262</v>
      </c>
      <c r="C339" s="7"/>
      <c r="D339" s="2" t="e">
        <f t="shared" si="55"/>
        <v>#N/A</v>
      </c>
      <c r="E339" s="2" t="e">
        <f t="shared" si="67"/>
        <v>#N/A</v>
      </c>
      <c r="F339" s="2">
        <v>828304.92812344432</v>
      </c>
      <c r="G339" s="2">
        <f t="shared" si="70"/>
        <v>526582.14285714284</v>
      </c>
      <c r="H339" s="2">
        <f t="shared" si="65"/>
        <v>153550787.33837751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6904288.5714285942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922774.87461423874</v>
      </c>
      <c r="Q339" s="2">
        <f t="shared" si="71"/>
        <v>550000</v>
      </c>
      <c r="R339" s="2">
        <f t="shared" si="66"/>
        <v>160274857.62663054</v>
      </c>
      <c r="S339" s="2">
        <f t="shared" si="58"/>
        <v>526582.14285713434</v>
      </c>
      <c r="T339" s="2">
        <f t="shared" si="59"/>
        <v>23417.857142857276</v>
      </c>
      <c r="U339" s="2">
        <f t="shared" si="60"/>
        <v>550000</v>
      </c>
      <c r="V339" s="2">
        <f t="shared" si="34"/>
        <v>109317887.33837751</v>
      </c>
      <c r="W339" s="2">
        <f t="shared" si="61"/>
        <v>526582.14285714924</v>
      </c>
      <c r="X339" s="2">
        <f t="shared" si="51"/>
        <v>23417.857142850757</v>
      </c>
      <c r="Y339" s="2">
        <f t="shared" si="62"/>
        <v>50956970.288253084</v>
      </c>
      <c r="Z339" s="2" t="str">
        <f t="shared" si="52"/>
        <v>MEEP</v>
      </c>
      <c r="AA339" s="2">
        <f>IF(Z339="HERE",Y339,AA338+Graph!$G$1*1000)</f>
        <v>97040966.276506364</v>
      </c>
      <c r="AB339" s="2">
        <f t="shared" si="63"/>
        <v>420000</v>
      </c>
      <c r="AC339" s="2">
        <f t="shared" si="64"/>
        <v>47645830.802289486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263</v>
      </c>
      <c r="C340" s="7"/>
      <c r="D340" s="2" t="e">
        <f t="shared" si="55"/>
        <v>#N/A</v>
      </c>
      <c r="E340" s="2" t="e">
        <f t="shared" si="67"/>
        <v>#N/A</v>
      </c>
      <c r="F340" s="2">
        <v>829906.1500248909</v>
      </c>
      <c r="G340" s="2">
        <f t="shared" si="70"/>
        <v>526582.14285714284</v>
      </c>
      <c r="H340" s="2">
        <f t="shared" si="65"/>
        <v>154077369.48123464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6927706.4285714515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924689.7683673501</v>
      </c>
      <c r="Q340" s="2">
        <f t="shared" si="71"/>
        <v>550000</v>
      </c>
      <c r="R340" s="2">
        <f t="shared" si="66"/>
        <v>160824857.62663054</v>
      </c>
      <c r="S340" s="2">
        <f t="shared" si="58"/>
        <v>526582.14285713434</v>
      </c>
      <c r="T340" s="2">
        <f t="shared" si="59"/>
        <v>23417.857142857276</v>
      </c>
      <c r="U340" s="2">
        <f t="shared" si="60"/>
        <v>550000</v>
      </c>
      <c r="V340" s="2">
        <f t="shared" si="34"/>
        <v>109844469.48123465</v>
      </c>
      <c r="W340" s="2">
        <f t="shared" si="61"/>
        <v>526582.14285714924</v>
      </c>
      <c r="X340" s="2">
        <f t="shared" si="51"/>
        <v>23417.857142850757</v>
      </c>
      <c r="Y340" s="2">
        <f t="shared" si="62"/>
        <v>50980388.145395935</v>
      </c>
      <c r="Z340" s="2" t="str">
        <f t="shared" si="52"/>
        <v>MEEP</v>
      </c>
      <c r="AA340" s="2">
        <f>IF(Z340="HERE",Y340,AA339+Graph!$G$1*1000)</f>
        <v>97460966.276506364</v>
      </c>
      <c r="AB340" s="2">
        <f t="shared" si="63"/>
        <v>420000</v>
      </c>
      <c r="AC340" s="2">
        <f t="shared" si="64"/>
        <v>47645830.802289486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264</v>
      </c>
      <c r="C341" s="7"/>
      <c r="D341" s="2" t="e">
        <f t="shared" si="55"/>
        <v>#N/A</v>
      </c>
      <c r="E341" s="2" t="e">
        <f t="shared" si="67"/>
        <v>#N/A</v>
      </c>
      <c r="F341" s="2">
        <v>831507.37192632258</v>
      </c>
      <c r="G341" s="2">
        <f t="shared" si="70"/>
        <v>526582.14285714284</v>
      </c>
      <c r="H341" s="2">
        <f t="shared" si="65"/>
        <v>154603951.62409177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6951124.2857143087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926604.66212046146</v>
      </c>
      <c r="Q341" s="2">
        <f t="shared" si="71"/>
        <v>550000</v>
      </c>
      <c r="R341" s="2">
        <f t="shared" si="66"/>
        <v>161374857.62663054</v>
      </c>
      <c r="S341" s="2">
        <f t="shared" si="58"/>
        <v>526582.14285713434</v>
      </c>
      <c r="T341" s="2">
        <f t="shared" si="59"/>
        <v>23417.857142857276</v>
      </c>
      <c r="U341" s="2">
        <f t="shared" si="60"/>
        <v>550000</v>
      </c>
      <c r="V341" s="2">
        <f t="shared" si="34"/>
        <v>110371051.6240918</v>
      </c>
      <c r="W341" s="2">
        <f t="shared" si="61"/>
        <v>526582.14285714924</v>
      </c>
      <c r="X341" s="2">
        <f t="shared" si="51"/>
        <v>23417.857142850757</v>
      </c>
      <c r="Y341" s="2">
        <f t="shared" si="62"/>
        <v>51003806.002538785</v>
      </c>
      <c r="Z341" s="2" t="str">
        <f t="shared" si="52"/>
        <v>MEEP</v>
      </c>
      <c r="AA341" s="2">
        <f>IF(Z341="HERE",Y341,AA340+Graph!$G$1*1000)</f>
        <v>97880966.276506364</v>
      </c>
      <c r="AB341" s="2">
        <f t="shared" si="63"/>
        <v>420000</v>
      </c>
      <c r="AC341" s="2">
        <f t="shared" si="64"/>
        <v>47645830.802289486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265</v>
      </c>
      <c r="C342" s="7"/>
      <c r="D342" s="2" t="e">
        <f t="shared" si="55"/>
        <v>#N/A</v>
      </c>
      <c r="E342" s="2" t="e">
        <f t="shared" si="67"/>
        <v>#N/A</v>
      </c>
      <c r="F342" s="2">
        <v>833108.59382776916</v>
      </c>
      <c r="G342" s="2">
        <f t="shared" si="70"/>
        <v>526582.14285714284</v>
      </c>
      <c r="H342" s="2">
        <f t="shared" si="65"/>
        <v>155130533.76694891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6974542.142857166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928519.55587357283</v>
      </c>
      <c r="Q342" s="2">
        <f t="shared" si="71"/>
        <v>550000</v>
      </c>
      <c r="R342" s="2">
        <f t="shared" si="66"/>
        <v>161924857.62663054</v>
      </c>
      <c r="S342" s="2">
        <f t="shared" si="58"/>
        <v>526582.14285713434</v>
      </c>
      <c r="T342" s="2">
        <f t="shared" si="59"/>
        <v>23417.857142857276</v>
      </c>
      <c r="U342" s="2">
        <f t="shared" si="60"/>
        <v>550000</v>
      </c>
      <c r="V342" s="2">
        <f t="shared" si="34"/>
        <v>110897633.76694895</v>
      </c>
      <c r="W342" s="2">
        <f t="shared" si="61"/>
        <v>526582.14285714924</v>
      </c>
      <c r="X342" s="2">
        <f t="shared" si="51"/>
        <v>23417.857142850757</v>
      </c>
      <c r="Y342" s="2">
        <f t="shared" si="62"/>
        <v>51027223.859681636</v>
      </c>
      <c r="Z342" s="2" t="str">
        <f t="shared" si="52"/>
        <v>MEEP</v>
      </c>
      <c r="AA342" s="2">
        <f>IF(Z342="HERE",Y342,AA341+Graph!$G$1*1000)</f>
        <v>98300966.276506364</v>
      </c>
      <c r="AB342" s="2">
        <f t="shared" si="63"/>
        <v>420000</v>
      </c>
      <c r="AC342" s="2">
        <f t="shared" si="64"/>
        <v>47645830.802289486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266</v>
      </c>
      <c r="C343" s="7"/>
      <c r="D343" s="2" t="e">
        <f t="shared" si="55"/>
        <v>#N/A</v>
      </c>
      <c r="E343" s="2" t="e">
        <f t="shared" si="67"/>
        <v>#N/A</v>
      </c>
      <c r="F343" s="2">
        <v>834709.81572921574</v>
      </c>
      <c r="G343" s="2">
        <f t="shared" si="70"/>
        <v>526582.14285714284</v>
      </c>
      <c r="H343" s="2">
        <f t="shared" si="65"/>
        <v>155657115.90980604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6997960.0000000233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930434.44962668419</v>
      </c>
      <c r="Q343" s="2">
        <f t="shared" si="71"/>
        <v>550000</v>
      </c>
      <c r="R343" s="2">
        <f t="shared" si="66"/>
        <v>162474857.62663054</v>
      </c>
      <c r="S343" s="2">
        <f t="shared" si="58"/>
        <v>526582.14285713434</v>
      </c>
      <c r="T343" s="2">
        <f t="shared" si="59"/>
        <v>23417.857142857276</v>
      </c>
      <c r="U343" s="2">
        <f t="shared" si="60"/>
        <v>550000</v>
      </c>
      <c r="V343" s="2">
        <f t="shared" si="34"/>
        <v>111424215.9098061</v>
      </c>
      <c r="W343" s="2">
        <f t="shared" si="61"/>
        <v>526582.14285714924</v>
      </c>
      <c r="X343" s="2">
        <f t="shared" si="51"/>
        <v>23417.857142850757</v>
      </c>
      <c r="Y343" s="2">
        <f t="shared" si="62"/>
        <v>51050641.716824487</v>
      </c>
      <c r="Z343" s="2" t="str">
        <f t="shared" si="52"/>
        <v>MEEP</v>
      </c>
      <c r="AA343" s="2">
        <f>IF(Z343="HERE",Y343,AA342+Graph!$G$1*1000)</f>
        <v>98720966.276506364</v>
      </c>
      <c r="AB343" s="2">
        <f t="shared" si="63"/>
        <v>420000</v>
      </c>
      <c r="AC343" s="2">
        <f t="shared" si="64"/>
        <v>47645830.802289486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267</v>
      </c>
      <c r="C344" s="7"/>
      <c r="D344" s="2" t="e">
        <f t="shared" si="55"/>
        <v>#N/A</v>
      </c>
      <c r="E344" s="2" t="e">
        <f t="shared" si="67"/>
        <v>#N/A</v>
      </c>
      <c r="F344" s="2">
        <v>836311.03763066232</v>
      </c>
      <c r="G344" s="2">
        <f t="shared" si="70"/>
        <v>526582.14285714284</v>
      </c>
      <c r="H344" s="2">
        <f t="shared" si="65"/>
        <v>156183698.05266318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7021377.8571428806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932349.34337979555</v>
      </c>
      <c r="Q344" s="2">
        <f t="shared" si="71"/>
        <v>550000</v>
      </c>
      <c r="R344" s="2">
        <f t="shared" si="66"/>
        <v>163024857.62663054</v>
      </c>
      <c r="S344" s="2">
        <f t="shared" si="58"/>
        <v>526582.14285713434</v>
      </c>
      <c r="T344" s="2">
        <f t="shared" si="59"/>
        <v>23417.857142857276</v>
      </c>
      <c r="U344" s="2">
        <f t="shared" si="60"/>
        <v>550000</v>
      </c>
      <c r="V344" s="2">
        <f t="shared" si="34"/>
        <v>111950798.05266325</v>
      </c>
      <c r="W344" s="2">
        <f t="shared" si="61"/>
        <v>526582.14285714924</v>
      </c>
      <c r="X344" s="2">
        <f t="shared" si="51"/>
        <v>23417.857142850757</v>
      </c>
      <c r="Y344" s="2">
        <f t="shared" si="62"/>
        <v>51074059.573967338</v>
      </c>
      <c r="Z344" s="2" t="str">
        <f t="shared" si="52"/>
        <v>MEEP</v>
      </c>
      <c r="AA344" s="2">
        <f>IF(Z344="HERE",Y344,AA343+Graph!$G$1*1000)</f>
        <v>99140966.276506364</v>
      </c>
      <c r="AB344" s="2">
        <f t="shared" si="63"/>
        <v>420000</v>
      </c>
      <c r="AC344" s="2">
        <f t="shared" si="64"/>
        <v>47645830.802289486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268</v>
      </c>
      <c r="C345" s="7"/>
      <c r="D345" s="2" t="e">
        <f t="shared" si="55"/>
        <v>#N/A</v>
      </c>
      <c r="E345" s="2" t="e">
        <f t="shared" si="67"/>
        <v>#N/A</v>
      </c>
      <c r="F345" s="2">
        <v>837912.2595321089</v>
      </c>
      <c r="G345" s="2">
        <f t="shared" si="70"/>
        <v>526582.14285714284</v>
      </c>
      <c r="H345" s="2">
        <f t="shared" si="65"/>
        <v>156710280.19552031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7044795.7142857378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934264.23713290691</v>
      </c>
      <c r="Q345" s="2">
        <f t="shared" si="71"/>
        <v>550000</v>
      </c>
      <c r="R345" s="2">
        <f t="shared" si="66"/>
        <v>163574857.62663054</v>
      </c>
      <c r="S345" s="2">
        <f t="shared" si="58"/>
        <v>526582.14285713434</v>
      </c>
      <c r="T345" s="2">
        <f t="shared" si="59"/>
        <v>23417.857142857276</v>
      </c>
      <c r="U345" s="2">
        <f t="shared" si="60"/>
        <v>550000</v>
      </c>
      <c r="V345" s="2">
        <f t="shared" si="34"/>
        <v>112477380.1955204</v>
      </c>
      <c r="W345" s="2">
        <f t="shared" si="61"/>
        <v>526582.14285714924</v>
      </c>
      <c r="X345" s="2">
        <f t="shared" si="51"/>
        <v>23417.857142850757</v>
      </c>
      <c r="Y345" s="2">
        <f t="shared" si="62"/>
        <v>51097477.431110188</v>
      </c>
      <c r="Z345" s="2" t="str">
        <f t="shared" si="52"/>
        <v>MEEP</v>
      </c>
      <c r="AA345" s="2">
        <f>IF(Z345="HERE",Y345,AA344+Graph!$G$1*1000)</f>
        <v>99560966.276506364</v>
      </c>
      <c r="AB345" s="2">
        <f t="shared" si="63"/>
        <v>420000</v>
      </c>
      <c r="AC345" s="2">
        <f t="shared" si="64"/>
        <v>47645830.802289486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269</v>
      </c>
      <c r="C346" s="7"/>
      <c r="D346" s="2" t="e">
        <f t="shared" si="55"/>
        <v>#N/A</v>
      </c>
      <c r="E346" s="2" t="e">
        <f t="shared" si="67"/>
        <v>#N/A</v>
      </c>
      <c r="F346" s="2">
        <v>839513.48143354058</v>
      </c>
      <c r="G346" s="2">
        <f t="shared" si="70"/>
        <v>526582.14285714284</v>
      </c>
      <c r="H346" s="2">
        <f t="shared" si="65"/>
        <v>157236862.33837745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7068213.5714285951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936179.13088601828</v>
      </c>
      <c r="Q346" s="2">
        <f t="shared" si="71"/>
        <v>550000</v>
      </c>
      <c r="R346" s="2">
        <f t="shared" si="66"/>
        <v>164124857.62663054</v>
      </c>
      <c r="S346" s="2">
        <f t="shared" si="58"/>
        <v>526582.14285713434</v>
      </c>
      <c r="T346" s="2">
        <f t="shared" si="59"/>
        <v>23417.857142857276</v>
      </c>
      <c r="U346" s="2">
        <f t="shared" si="60"/>
        <v>550000</v>
      </c>
      <c r="V346" s="2">
        <f t="shared" si="34"/>
        <v>113003962.33837755</v>
      </c>
      <c r="W346" s="2">
        <f t="shared" si="61"/>
        <v>526582.14285714924</v>
      </c>
      <c r="X346" s="2">
        <f t="shared" si="51"/>
        <v>23417.857142850757</v>
      </c>
      <c r="Y346" s="2">
        <f t="shared" si="62"/>
        <v>51120895.288253039</v>
      </c>
      <c r="Z346" s="2" t="str">
        <f t="shared" si="52"/>
        <v>MEEP</v>
      </c>
      <c r="AA346" s="2">
        <f>IF(Z346="HERE",Y346,AA345+Graph!$G$1*1000)</f>
        <v>99980966.276506364</v>
      </c>
      <c r="AB346" s="2">
        <f t="shared" si="63"/>
        <v>420000</v>
      </c>
      <c r="AC346" s="2">
        <f t="shared" si="64"/>
        <v>47645830.802289486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270</v>
      </c>
      <c r="C347" s="7"/>
      <c r="D347" s="2" t="e">
        <f t="shared" si="55"/>
        <v>#N/A</v>
      </c>
      <c r="E347" s="2" t="e">
        <f t="shared" si="67"/>
        <v>#N/A</v>
      </c>
      <c r="F347" s="2">
        <v>841114.70333498716</v>
      </c>
      <c r="G347" s="2">
        <f t="shared" si="70"/>
        <v>526582.14285714284</v>
      </c>
      <c r="H347" s="2">
        <f t="shared" si="65"/>
        <v>157763444.48123458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7091631.4285714524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938094.02463912964</v>
      </c>
      <c r="Q347" s="2">
        <f t="shared" si="71"/>
        <v>550000</v>
      </c>
      <c r="R347" s="2">
        <f t="shared" si="66"/>
        <v>164674857.62663054</v>
      </c>
      <c r="S347" s="2">
        <f t="shared" si="58"/>
        <v>526582.14285713434</v>
      </c>
      <c r="T347" s="2">
        <f t="shared" si="59"/>
        <v>23417.857142857276</v>
      </c>
      <c r="U347" s="2">
        <f t="shared" si="60"/>
        <v>550000</v>
      </c>
      <c r="V347" s="2">
        <f t="shared" si="34"/>
        <v>113530544.4812347</v>
      </c>
      <c r="W347" s="2">
        <f t="shared" si="61"/>
        <v>526582.14285714924</v>
      </c>
      <c r="X347" s="2">
        <f t="shared" si="51"/>
        <v>23417.857142850757</v>
      </c>
      <c r="Y347" s="2">
        <f t="shared" si="62"/>
        <v>51144313.14539589</v>
      </c>
      <c r="Z347" s="2" t="str">
        <f t="shared" si="52"/>
        <v>MEEP</v>
      </c>
      <c r="AA347" s="2">
        <f>IF(Z347="HERE",Y347,AA346+Graph!$G$1*1000)</f>
        <v>100400966.27650636</v>
      </c>
      <c r="AB347" s="2">
        <f t="shared" si="63"/>
        <v>420000</v>
      </c>
      <c r="AC347" s="2">
        <f t="shared" si="64"/>
        <v>47645830.802289486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271</v>
      </c>
      <c r="C348" s="7"/>
      <c r="D348" s="2" t="e">
        <f t="shared" si="55"/>
        <v>#N/A</v>
      </c>
      <c r="E348" s="2" t="e">
        <f t="shared" si="67"/>
        <v>#N/A</v>
      </c>
      <c r="F348" s="2">
        <v>842715.92523643374</v>
      </c>
      <c r="G348" s="2">
        <f t="shared" si="70"/>
        <v>526582.14285714284</v>
      </c>
      <c r="H348" s="2">
        <f t="shared" si="65"/>
        <v>158290026.62409171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7115049.2857143097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940008.918392241</v>
      </c>
      <c r="Q348" s="2">
        <f t="shared" si="71"/>
        <v>550000</v>
      </c>
      <c r="R348" s="2">
        <f t="shared" si="66"/>
        <v>165224857.62663054</v>
      </c>
      <c r="S348" s="2">
        <f t="shared" si="58"/>
        <v>526582.14285713434</v>
      </c>
      <c r="T348" s="2">
        <f t="shared" si="59"/>
        <v>23417.857142857276</v>
      </c>
      <c r="U348" s="2">
        <f t="shared" si="60"/>
        <v>550000</v>
      </c>
      <c r="V348" s="2">
        <f t="shared" si="34"/>
        <v>114057126.62409185</v>
      </c>
      <c r="W348" s="2">
        <f t="shared" si="61"/>
        <v>526582.14285714924</v>
      </c>
      <c r="X348" s="2">
        <f t="shared" si="51"/>
        <v>23417.857142850757</v>
      </c>
      <c r="Y348" s="2">
        <f t="shared" si="62"/>
        <v>51167731.002538741</v>
      </c>
      <c r="Z348" s="2" t="str">
        <f t="shared" si="52"/>
        <v>MEEP</v>
      </c>
      <c r="AA348" s="2">
        <f>IF(Z348="HERE",Y348,AA347+Graph!$G$1*1000)</f>
        <v>100820966.27650636</v>
      </c>
      <c r="AB348" s="2">
        <f t="shared" si="63"/>
        <v>420000</v>
      </c>
      <c r="AC348" s="2">
        <f t="shared" si="64"/>
        <v>47645830.802289486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272</v>
      </c>
      <c r="C349" s="7"/>
      <c r="D349" s="2" t="e">
        <f t="shared" si="55"/>
        <v>#N/A</v>
      </c>
      <c r="E349" s="2" t="e">
        <f t="shared" si="67"/>
        <v>#N/A</v>
      </c>
      <c r="F349" s="2">
        <v>844317.14713788033</v>
      </c>
      <c r="G349" s="2">
        <f t="shared" si="70"/>
        <v>526582.14285714284</v>
      </c>
      <c r="H349" s="2">
        <f t="shared" si="65"/>
        <v>158816608.76694885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7138467.1428571669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941923.81214535236</v>
      </c>
      <c r="Q349" s="2">
        <f t="shared" si="71"/>
        <v>550000</v>
      </c>
      <c r="R349" s="2">
        <f t="shared" si="66"/>
        <v>165774857.62663054</v>
      </c>
      <c r="S349" s="2">
        <f t="shared" si="58"/>
        <v>526582.14285713434</v>
      </c>
      <c r="T349" s="2">
        <f t="shared" si="59"/>
        <v>23417.857142857276</v>
      </c>
      <c r="U349" s="2">
        <f t="shared" si="60"/>
        <v>550000</v>
      </c>
      <c r="V349" s="2">
        <f t="shared" si="34"/>
        <v>114583708.766949</v>
      </c>
      <c r="W349" s="2">
        <f t="shared" si="61"/>
        <v>526582.14285714924</v>
      </c>
      <c r="X349" s="2">
        <f t="shared" si="51"/>
        <v>23417.857142850757</v>
      </c>
      <c r="Y349" s="2">
        <f t="shared" si="62"/>
        <v>51191148.859681591</v>
      </c>
      <c r="Z349" s="2" t="str">
        <f t="shared" si="52"/>
        <v>MEEP</v>
      </c>
      <c r="AA349" s="2">
        <f>IF(Z349="HERE",Y349,AA348+Graph!$G$1*1000)</f>
        <v>101240966.27650636</v>
      </c>
      <c r="AB349" s="2">
        <f t="shared" si="63"/>
        <v>420000</v>
      </c>
      <c r="AC349" s="2">
        <f t="shared" si="64"/>
        <v>47645830.802289486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273</v>
      </c>
      <c r="C350" s="7"/>
      <c r="D350" s="2" t="e">
        <f t="shared" si="55"/>
        <v>#N/A</v>
      </c>
      <c r="E350" s="2" t="e">
        <f t="shared" si="67"/>
        <v>#N/A</v>
      </c>
      <c r="F350" s="2">
        <v>845918.36903932691</v>
      </c>
      <c r="G350" s="2">
        <f t="shared" si="70"/>
        <v>526582.14285714284</v>
      </c>
      <c r="H350" s="2">
        <f t="shared" si="65"/>
        <v>159343190.90980598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7161885.0000000242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943838.70589846373</v>
      </c>
      <c r="Q350" s="2">
        <f t="shared" si="71"/>
        <v>550000</v>
      </c>
      <c r="R350" s="2">
        <f t="shared" si="66"/>
        <v>166324857.62663054</v>
      </c>
      <c r="S350" s="2">
        <f t="shared" si="58"/>
        <v>526582.14285713434</v>
      </c>
      <c r="T350" s="2">
        <f t="shared" si="59"/>
        <v>23417.857142857276</v>
      </c>
      <c r="U350" s="2">
        <f t="shared" si="60"/>
        <v>550000</v>
      </c>
      <c r="V350" s="2">
        <f t="shared" si="34"/>
        <v>115110290.90980615</v>
      </c>
      <c r="W350" s="2">
        <f t="shared" si="61"/>
        <v>526582.14285714924</v>
      </c>
      <c r="X350" s="2">
        <f t="shared" si="51"/>
        <v>23417.857142850757</v>
      </c>
      <c r="Y350" s="2">
        <f t="shared" si="62"/>
        <v>51214566.716824442</v>
      </c>
      <c r="Z350" s="2" t="str">
        <f t="shared" si="52"/>
        <v>MEEP</v>
      </c>
      <c r="AA350" s="2">
        <f>IF(Z350="HERE",Y350,AA349+Graph!$G$1*1000)</f>
        <v>101660966.27650636</v>
      </c>
      <c r="AB350" s="2">
        <f t="shared" si="63"/>
        <v>420000</v>
      </c>
      <c r="AC350" s="2">
        <f t="shared" si="64"/>
        <v>47645830.802289486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274</v>
      </c>
      <c r="C351" s="7"/>
      <c r="D351" s="2" t="e">
        <f t="shared" si="55"/>
        <v>#N/A</v>
      </c>
      <c r="E351" s="2" t="e">
        <f t="shared" si="67"/>
        <v>#N/A</v>
      </c>
      <c r="F351" s="2">
        <v>847519.59094075859</v>
      </c>
      <c r="G351" s="2">
        <f t="shared" si="70"/>
        <v>526582.14285714284</v>
      </c>
      <c r="H351" s="2">
        <f t="shared" si="65"/>
        <v>159869773.05266312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7185302.8571428815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945753.59965157509</v>
      </c>
      <c r="Q351" s="2">
        <f t="shared" si="71"/>
        <v>550000</v>
      </c>
      <c r="R351" s="2">
        <f t="shared" si="66"/>
        <v>166874857.62663054</v>
      </c>
      <c r="S351" s="2">
        <f t="shared" si="58"/>
        <v>526582.14285713434</v>
      </c>
      <c r="T351" s="2">
        <f t="shared" si="59"/>
        <v>23417.857142857276</v>
      </c>
      <c r="U351" s="2">
        <f t="shared" si="60"/>
        <v>550000</v>
      </c>
      <c r="V351" s="2">
        <f t="shared" si="34"/>
        <v>115636873.0526633</v>
      </c>
      <c r="W351" s="2">
        <f t="shared" si="61"/>
        <v>526582.14285714924</v>
      </c>
      <c r="X351" s="2">
        <f t="shared" si="51"/>
        <v>23417.857142850757</v>
      </c>
      <c r="Y351" s="2">
        <f t="shared" ref="Y351:Y385" si="74">IF(COUNT($C352)=0,IF(COUNT($C351)=1,C351,SUM(Y350+X351)),C351)</f>
        <v>51237984.573967293</v>
      </c>
      <c r="Z351" s="2" t="str">
        <f t="shared" si="52"/>
        <v>MEEP</v>
      </c>
      <c r="AA351" s="2">
        <f>IF(Z351="HERE",Y351,AA350+Graph!$G$1*1000)</f>
        <v>102080966.27650636</v>
      </c>
      <c r="AB351" s="2">
        <f t="shared" si="63"/>
        <v>420000</v>
      </c>
      <c r="AC351" s="2">
        <f t="shared" ref="AC351:AC385" si="75">IF(Z352="HERE",V351,AC350)</f>
        <v>47645830.802289486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275</v>
      </c>
      <c r="C352" s="7"/>
      <c r="D352" s="2" t="e">
        <f t="shared" si="55"/>
        <v>#N/A</v>
      </c>
      <c r="E352" s="2" t="e">
        <f t="shared" si="67"/>
        <v>#N/A</v>
      </c>
      <c r="F352" s="2">
        <v>849120.81284220517</v>
      </c>
      <c r="G352" s="2">
        <f t="shared" si="70"/>
        <v>526582.14285714284</v>
      </c>
      <c r="H352" s="2">
        <f t="shared" ref="H352:H385" si="76">IF(COUNT($C353)=0,IF(COUNT($C352)=1,C352,SUM(H351+G352)),C352)</f>
        <v>160396355.19552025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7208720.7142857388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947668.49340468645</v>
      </c>
      <c r="Q352" s="2">
        <f t="shared" si="71"/>
        <v>550000</v>
      </c>
      <c r="R352" s="2">
        <f t="shared" ref="R352:R385" si="77">IF(COUNT($C353)=0,IF(COUNT($C352)=1,M352,SUM(R351+Q352)),M352)</f>
        <v>167424857.62663054</v>
      </c>
      <c r="S352" s="2">
        <f t="shared" si="58"/>
        <v>526582.14285713434</v>
      </c>
      <c r="T352" s="2">
        <f t="shared" si="59"/>
        <v>23417.857142857276</v>
      </c>
      <c r="U352" s="2">
        <f t="shared" si="60"/>
        <v>550000</v>
      </c>
      <c r="V352" s="2">
        <f t="shared" si="34"/>
        <v>116163455.19552045</v>
      </c>
      <c r="W352" s="2">
        <f t="shared" si="61"/>
        <v>526582.14285714924</v>
      </c>
      <c r="X352" s="2">
        <f t="shared" si="51"/>
        <v>23417.857142850757</v>
      </c>
      <c r="Y352" s="2">
        <f t="shared" si="74"/>
        <v>51261402.431110144</v>
      </c>
      <c r="Z352" s="2" t="str">
        <f t="shared" si="52"/>
        <v>MEEP</v>
      </c>
      <c r="AA352" s="2">
        <f>IF(Z352="HERE",Y352,AA351+Graph!$G$1*1000)</f>
        <v>102500966.27650636</v>
      </c>
      <c r="AB352" s="2">
        <f t="shared" si="63"/>
        <v>420000</v>
      </c>
      <c r="AC352" s="2">
        <f t="shared" si="75"/>
        <v>47645830.802289486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276</v>
      </c>
      <c r="C353" s="7"/>
      <c r="D353" s="2" t="e">
        <f t="shared" si="55"/>
        <v>#N/A</v>
      </c>
      <c r="E353" s="2" t="e">
        <f t="shared" si="67"/>
        <v>#N/A</v>
      </c>
      <c r="F353" s="2">
        <v>850722.03474365175</v>
      </c>
      <c r="G353" s="2">
        <f t="shared" si="70"/>
        <v>526582.14285714284</v>
      </c>
      <c r="H353" s="2">
        <f t="shared" si="76"/>
        <v>160922937.33837739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7232138.571428596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949583.38715779781</v>
      </c>
      <c r="Q353" s="2">
        <f t="shared" si="71"/>
        <v>550000</v>
      </c>
      <c r="R353" s="2">
        <f t="shared" si="77"/>
        <v>167974857.62663054</v>
      </c>
      <c r="S353" s="2">
        <f t="shared" si="58"/>
        <v>526582.14285713434</v>
      </c>
      <c r="T353" s="2">
        <f t="shared" si="59"/>
        <v>23417.857142857276</v>
      </c>
      <c r="U353" s="2">
        <f t="shared" si="60"/>
        <v>550000</v>
      </c>
      <c r="V353" s="2">
        <f t="shared" si="34"/>
        <v>116690037.33837759</v>
      </c>
      <c r="W353" s="2">
        <f t="shared" si="61"/>
        <v>526582.14285714924</v>
      </c>
      <c r="X353" s="2">
        <f t="shared" si="51"/>
        <v>23417.857142850757</v>
      </c>
      <c r="Y353" s="2">
        <f t="shared" si="74"/>
        <v>51284820.288252994</v>
      </c>
      <c r="Z353" s="2" t="str">
        <f t="shared" si="52"/>
        <v>MEEP</v>
      </c>
      <c r="AA353" s="2">
        <f>IF(Z353="HERE",Y353,AA352+Graph!$G$1*1000)</f>
        <v>102920966.27650636</v>
      </c>
      <c r="AB353" s="2">
        <f t="shared" si="63"/>
        <v>420000</v>
      </c>
      <c r="AC353" s="2">
        <f t="shared" si="75"/>
        <v>47645830.802289486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277</v>
      </c>
      <c r="C354" s="7"/>
      <c r="D354" s="2" t="e">
        <f t="shared" si="55"/>
        <v>#N/A</v>
      </c>
      <c r="E354" s="2" t="e">
        <f t="shared" si="67"/>
        <v>#N/A</v>
      </c>
      <c r="F354" s="2">
        <v>852323.25664509833</v>
      </c>
      <c r="G354" s="2">
        <f t="shared" si="70"/>
        <v>526582.14285714284</v>
      </c>
      <c r="H354" s="2">
        <f t="shared" si="76"/>
        <v>161449519.48123452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7255556.4285714533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951498.28091090918</v>
      </c>
      <c r="Q354" s="2">
        <f t="shared" si="71"/>
        <v>550000</v>
      </c>
      <c r="R354" s="2">
        <f t="shared" si="77"/>
        <v>168524857.62663054</v>
      </c>
      <c r="S354" s="2">
        <f t="shared" si="58"/>
        <v>526582.14285713434</v>
      </c>
      <c r="T354" s="2">
        <f t="shared" si="59"/>
        <v>23417.857142857276</v>
      </c>
      <c r="U354" s="2">
        <f t="shared" si="60"/>
        <v>550000</v>
      </c>
      <c r="V354" s="2">
        <f t="shared" si="34"/>
        <v>117216619.48123474</v>
      </c>
      <c r="W354" s="2">
        <f t="shared" si="61"/>
        <v>526582.14285714924</v>
      </c>
      <c r="X354" s="2">
        <f t="shared" si="51"/>
        <v>23417.857142850757</v>
      </c>
      <c r="Y354" s="2">
        <f t="shared" si="74"/>
        <v>51308238.145395845</v>
      </c>
      <c r="Z354" s="2" t="str">
        <f t="shared" si="52"/>
        <v>MEEP</v>
      </c>
      <c r="AA354" s="2">
        <f>IF(Z354="HERE",Y354,AA353+Graph!$G$1*1000)</f>
        <v>103340966.27650636</v>
      </c>
      <c r="AB354" s="2">
        <f t="shared" si="63"/>
        <v>420000</v>
      </c>
      <c r="AC354" s="2">
        <f t="shared" si="75"/>
        <v>47645830.802289486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278</v>
      </c>
      <c r="C355" s="7"/>
      <c r="D355" s="2" t="e">
        <f t="shared" si="55"/>
        <v>#N/A</v>
      </c>
      <c r="E355" s="2" t="e">
        <f t="shared" si="67"/>
        <v>#N/A</v>
      </c>
      <c r="F355" s="2">
        <v>853924.47854653001</v>
      </c>
      <c r="G355" s="2">
        <f t="shared" si="70"/>
        <v>526582.14285714284</v>
      </c>
      <c r="H355" s="2">
        <f t="shared" si="76"/>
        <v>161976101.62409166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7278974.2857143106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953413.17466402054</v>
      </c>
      <c r="Q355" s="2">
        <f t="shared" si="71"/>
        <v>550000</v>
      </c>
      <c r="R355" s="2">
        <f t="shared" si="77"/>
        <v>169074857.62663054</v>
      </c>
      <c r="S355" s="2">
        <f t="shared" si="58"/>
        <v>526582.14285713434</v>
      </c>
      <c r="T355" s="2">
        <f t="shared" si="59"/>
        <v>23417.857142857276</v>
      </c>
      <c r="U355" s="2">
        <f t="shared" si="60"/>
        <v>550000</v>
      </c>
      <c r="V355" s="2">
        <f t="shared" si="34"/>
        <v>117743201.62409189</v>
      </c>
      <c r="W355" s="2">
        <f t="shared" si="61"/>
        <v>526582.14285714924</v>
      </c>
      <c r="X355" s="2">
        <f t="shared" si="51"/>
        <v>23417.857142850757</v>
      </c>
      <c r="Y355" s="2">
        <f t="shared" si="74"/>
        <v>51331656.002538696</v>
      </c>
      <c r="Z355" s="2" t="str">
        <f t="shared" si="52"/>
        <v>MEEP</v>
      </c>
      <c r="AA355" s="2">
        <f>IF(Z355="HERE",Y355,AA354+Graph!$G$1*1000)</f>
        <v>103760966.27650636</v>
      </c>
      <c r="AB355" s="2">
        <f t="shared" si="63"/>
        <v>420000</v>
      </c>
      <c r="AC355" s="2">
        <f t="shared" si="75"/>
        <v>47645830.802289486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279</v>
      </c>
      <c r="C356" s="7"/>
      <c r="D356" s="2" t="e">
        <f t="shared" si="55"/>
        <v>#N/A</v>
      </c>
      <c r="E356" s="2" t="e">
        <f t="shared" si="67"/>
        <v>#N/A</v>
      </c>
      <c r="F356" s="2">
        <v>855525.70044797659</v>
      </c>
      <c r="G356" s="2">
        <f t="shared" si="70"/>
        <v>526582.14285714284</v>
      </c>
      <c r="H356" s="2">
        <f t="shared" si="76"/>
        <v>162502683.76694879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7302392.1428571679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955328.0684171319</v>
      </c>
      <c r="Q356" s="2">
        <f t="shared" si="71"/>
        <v>550000</v>
      </c>
      <c r="R356" s="2">
        <f t="shared" si="77"/>
        <v>169624857.62663054</v>
      </c>
      <c r="S356" s="2">
        <f t="shared" si="58"/>
        <v>526582.14285713434</v>
      </c>
      <c r="T356" s="2">
        <f t="shared" si="59"/>
        <v>23417.857142857276</v>
      </c>
      <c r="U356" s="2">
        <f t="shared" si="60"/>
        <v>550000</v>
      </c>
      <c r="V356" s="2">
        <f t="shared" ref="V356:V385" si="78">H272</f>
        <v>118269783.76694904</v>
      </c>
      <c r="W356" s="2">
        <f t="shared" si="61"/>
        <v>526582.14285714924</v>
      </c>
      <c r="X356" s="2">
        <f t="shared" si="51"/>
        <v>23417.857142850757</v>
      </c>
      <c r="Y356" s="2">
        <f t="shared" si="74"/>
        <v>51355073.859681547</v>
      </c>
      <c r="Z356" s="2" t="str">
        <f t="shared" si="52"/>
        <v>MEEP</v>
      </c>
      <c r="AA356" s="2">
        <f>IF(Z356="HERE",Y356,AA355+Graph!$G$1*1000)</f>
        <v>104180966.27650636</v>
      </c>
      <c r="AB356" s="2">
        <f t="shared" si="63"/>
        <v>420000</v>
      </c>
      <c r="AC356" s="2">
        <f t="shared" si="75"/>
        <v>47645830.802289486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280</v>
      </c>
      <c r="C357" s="7"/>
      <c r="D357" s="2" t="e">
        <f t="shared" si="55"/>
        <v>#N/A</v>
      </c>
      <c r="E357" s="2" t="e">
        <f t="shared" si="67"/>
        <v>#N/A</v>
      </c>
      <c r="F357" s="2">
        <v>857126.92234942317</v>
      </c>
      <c r="G357" s="2">
        <f t="shared" si="70"/>
        <v>526582.14285714284</v>
      </c>
      <c r="H357" s="2">
        <f t="shared" si="76"/>
        <v>163029265.90980592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7325810.0000000251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957242.96217024326</v>
      </c>
      <c r="Q357" s="2">
        <f t="shared" si="71"/>
        <v>550000</v>
      </c>
      <c r="R357" s="2">
        <f t="shared" si="77"/>
        <v>170174857.62663054</v>
      </c>
      <c r="S357" s="2">
        <f t="shared" si="58"/>
        <v>526582.14285713434</v>
      </c>
      <c r="T357" s="2">
        <f t="shared" si="59"/>
        <v>23417.857142857276</v>
      </c>
      <c r="U357" s="2">
        <f t="shared" si="60"/>
        <v>550000</v>
      </c>
      <c r="V357" s="2">
        <f t="shared" si="78"/>
        <v>118796365.90980619</v>
      </c>
      <c r="W357" s="2">
        <f t="shared" si="61"/>
        <v>526582.14285714924</v>
      </c>
      <c r="X357" s="2">
        <f t="shared" si="51"/>
        <v>23417.857142850757</v>
      </c>
      <c r="Y357" s="2">
        <f t="shared" si="74"/>
        <v>51378491.716824397</v>
      </c>
      <c r="Z357" s="2" t="str">
        <f t="shared" si="52"/>
        <v>MEEP</v>
      </c>
      <c r="AA357" s="2">
        <f>IF(Z357="HERE",Y357,AA356+Graph!$G$1*1000)</f>
        <v>104600966.27650636</v>
      </c>
      <c r="AB357" s="2">
        <f t="shared" si="63"/>
        <v>420000</v>
      </c>
      <c r="AC357" s="2">
        <f t="shared" si="75"/>
        <v>47645830.802289486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281</v>
      </c>
      <c r="C358" s="7"/>
      <c r="D358" s="2" t="e">
        <f t="shared" si="55"/>
        <v>#N/A</v>
      </c>
      <c r="E358" s="2" t="e">
        <f t="shared" si="67"/>
        <v>#N/A</v>
      </c>
      <c r="F358" s="2">
        <v>858728.14425086975</v>
      </c>
      <c r="G358" s="2">
        <f t="shared" ref="G358:G385" si="79">IF(F358&gt;550000,$AK$31*1000,F358)</f>
        <v>526582.14285714284</v>
      </c>
      <c r="H358" s="2">
        <f t="shared" si="76"/>
        <v>163555848.05266306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7349227.8571428824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959157.85592335463</v>
      </c>
      <c r="Q358" s="2">
        <f t="shared" ref="Q358:Q385" si="80">IF(P358&gt;550000,550000,P358)</f>
        <v>550000</v>
      </c>
      <c r="R358" s="2">
        <f t="shared" si="77"/>
        <v>170724857.62663054</v>
      </c>
      <c r="S358" s="2">
        <f t="shared" si="58"/>
        <v>526582.14285713434</v>
      </c>
      <c r="T358" s="2">
        <f t="shared" si="59"/>
        <v>23417.857142857276</v>
      </c>
      <c r="U358" s="2">
        <f t="shared" si="60"/>
        <v>550000</v>
      </c>
      <c r="V358" s="2">
        <f t="shared" si="78"/>
        <v>119322948.05266334</v>
      </c>
      <c r="W358" s="2">
        <f t="shared" si="61"/>
        <v>526582.14285714924</v>
      </c>
      <c r="X358" s="2">
        <f t="shared" si="51"/>
        <v>23417.857142850757</v>
      </c>
      <c r="Y358" s="2">
        <f t="shared" si="74"/>
        <v>51401909.573967248</v>
      </c>
      <c r="Z358" s="2" t="str">
        <f t="shared" si="52"/>
        <v>MEEP</v>
      </c>
      <c r="AA358" s="2">
        <f>IF(Z358="HERE",Y358,AA357+Graph!$G$1*1000)</f>
        <v>105020966.27650636</v>
      </c>
      <c r="AB358" s="2">
        <f t="shared" si="63"/>
        <v>420000</v>
      </c>
      <c r="AC358" s="2">
        <f t="shared" si="75"/>
        <v>47645830.802289486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282</v>
      </c>
      <c r="C359" s="7"/>
      <c r="D359" s="2" t="e">
        <f t="shared" si="55"/>
        <v>#N/A</v>
      </c>
      <c r="E359" s="2" t="e">
        <f t="shared" si="67"/>
        <v>#N/A</v>
      </c>
      <c r="F359" s="2">
        <v>860329.36615231633</v>
      </c>
      <c r="G359" s="2">
        <f t="shared" si="79"/>
        <v>526582.14285714284</v>
      </c>
      <c r="H359" s="2">
        <f t="shared" si="76"/>
        <v>164082430.19552019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7372645.7142857397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961072.74967646599</v>
      </c>
      <c r="Q359" s="2">
        <f t="shared" si="80"/>
        <v>550000</v>
      </c>
      <c r="R359" s="2">
        <f t="shared" si="77"/>
        <v>171274857.62663054</v>
      </c>
      <c r="S359" s="2">
        <f t="shared" si="58"/>
        <v>526582.14285713434</v>
      </c>
      <c r="T359" s="2">
        <f t="shared" si="59"/>
        <v>23417.857142857276</v>
      </c>
      <c r="U359" s="2">
        <f t="shared" si="60"/>
        <v>550000</v>
      </c>
      <c r="V359" s="2">
        <f t="shared" si="78"/>
        <v>119849530.19552049</v>
      </c>
      <c r="W359" s="2">
        <f t="shared" si="61"/>
        <v>526582.14285714924</v>
      </c>
      <c r="X359" s="2">
        <f t="shared" si="51"/>
        <v>23417.857142850757</v>
      </c>
      <c r="Y359" s="2">
        <f t="shared" si="74"/>
        <v>51425327.431110099</v>
      </c>
      <c r="Z359" s="2" t="str">
        <f t="shared" si="52"/>
        <v>MEEP</v>
      </c>
      <c r="AA359" s="2">
        <f>IF(Z359="HERE",Y359,AA358+Graph!$G$1*1000)</f>
        <v>105440966.27650636</v>
      </c>
      <c r="AB359" s="2">
        <f t="shared" si="63"/>
        <v>420000</v>
      </c>
      <c r="AC359" s="2">
        <f t="shared" si="75"/>
        <v>47645830.802289486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283</v>
      </c>
      <c r="C360" s="7"/>
      <c r="D360" s="2" t="e">
        <f t="shared" si="55"/>
        <v>#N/A</v>
      </c>
      <c r="E360" s="2" t="e">
        <f t="shared" si="67"/>
        <v>#N/A</v>
      </c>
      <c r="F360" s="2">
        <v>861930.58805374801</v>
      </c>
      <c r="G360" s="2">
        <f t="shared" si="79"/>
        <v>526582.14285714284</v>
      </c>
      <c r="H360" s="2">
        <f t="shared" si="76"/>
        <v>164609012.33837733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7396063.571428597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962987.64342957735</v>
      </c>
      <c r="Q360" s="2">
        <f t="shared" si="80"/>
        <v>550000</v>
      </c>
      <c r="R360" s="2">
        <f t="shared" si="77"/>
        <v>171824857.62663054</v>
      </c>
      <c r="S360" s="2">
        <f t="shared" si="58"/>
        <v>526582.14285713434</v>
      </c>
      <c r="T360" s="2">
        <f t="shared" si="59"/>
        <v>23417.857142857276</v>
      </c>
      <c r="U360" s="2">
        <f t="shared" si="60"/>
        <v>550000</v>
      </c>
      <c r="V360" s="2">
        <f t="shared" si="78"/>
        <v>120376112.33837764</v>
      </c>
      <c r="W360" s="2">
        <f t="shared" si="61"/>
        <v>526582.14285714924</v>
      </c>
      <c r="X360" s="2">
        <f t="shared" si="51"/>
        <v>23417.857142850757</v>
      </c>
      <c r="Y360" s="2">
        <f t="shared" si="74"/>
        <v>51448745.28825295</v>
      </c>
      <c r="Z360" s="2" t="str">
        <f t="shared" si="52"/>
        <v>MEEP</v>
      </c>
      <c r="AA360" s="2">
        <f>IF(Z360="HERE",Y360,AA359+Graph!$G$1*1000)</f>
        <v>105860966.27650636</v>
      </c>
      <c r="AB360" s="2">
        <f t="shared" si="63"/>
        <v>420000</v>
      </c>
      <c r="AC360" s="2">
        <f t="shared" si="75"/>
        <v>47645830.802289486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284</v>
      </c>
      <c r="C361" s="7"/>
      <c r="D361" s="2" t="e">
        <f t="shared" si="55"/>
        <v>#N/A</v>
      </c>
      <c r="E361" s="2" t="e">
        <f t="shared" si="67"/>
        <v>#N/A</v>
      </c>
      <c r="F361" s="2">
        <v>863531.80995519459</v>
      </c>
      <c r="G361" s="2">
        <f t="shared" si="79"/>
        <v>526582.14285714284</v>
      </c>
      <c r="H361" s="2">
        <f t="shared" si="76"/>
        <v>165135594.48123446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7419481.4285714542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964902.53718268871</v>
      </c>
      <c r="Q361" s="2">
        <f t="shared" si="80"/>
        <v>550000</v>
      </c>
      <c r="R361" s="2">
        <f t="shared" si="77"/>
        <v>172374857.62663054</v>
      </c>
      <c r="S361" s="2">
        <f t="shared" si="58"/>
        <v>526582.14285713434</v>
      </c>
      <c r="T361" s="2">
        <f t="shared" si="59"/>
        <v>23417.857142857276</v>
      </c>
      <c r="U361" s="2">
        <f t="shared" si="60"/>
        <v>550000</v>
      </c>
      <c r="V361" s="2">
        <f t="shared" si="78"/>
        <v>120902694.48123479</v>
      </c>
      <c r="W361" s="2">
        <f t="shared" si="61"/>
        <v>526582.14285714924</v>
      </c>
      <c r="X361" s="2">
        <f t="shared" si="51"/>
        <v>23417.857142850757</v>
      </c>
      <c r="Y361" s="2">
        <f t="shared" si="74"/>
        <v>51472163.1453958</v>
      </c>
      <c r="Z361" s="2" t="str">
        <f t="shared" si="52"/>
        <v>MEEP</v>
      </c>
      <c r="AA361" s="2">
        <f>IF(Z361="HERE",Y361,AA360+Graph!$G$1*1000)</f>
        <v>106280966.27650636</v>
      </c>
      <c r="AB361" s="2">
        <f t="shared" si="63"/>
        <v>420000</v>
      </c>
      <c r="AC361" s="2">
        <f t="shared" si="75"/>
        <v>47645830.802289486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285</v>
      </c>
      <c r="C362" s="7"/>
      <c r="D362" s="2" t="e">
        <f t="shared" si="55"/>
        <v>#N/A</v>
      </c>
      <c r="E362" s="2" t="e">
        <f t="shared" si="67"/>
        <v>#N/A</v>
      </c>
      <c r="F362" s="2">
        <v>865133.03185664117</v>
      </c>
      <c r="G362" s="2">
        <f t="shared" si="79"/>
        <v>526582.14285714284</v>
      </c>
      <c r="H362" s="2">
        <f t="shared" si="76"/>
        <v>165662176.6240916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7442899.2857143115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966817.43093580008</v>
      </c>
      <c r="Q362" s="2">
        <f t="shared" si="80"/>
        <v>550000</v>
      </c>
      <c r="R362" s="2">
        <f t="shared" si="77"/>
        <v>172924857.62663054</v>
      </c>
      <c r="S362" s="2">
        <f t="shared" si="58"/>
        <v>526582.14285713434</v>
      </c>
      <c r="T362" s="2">
        <f t="shared" si="59"/>
        <v>23417.857142857276</v>
      </c>
      <c r="U362" s="2">
        <f t="shared" si="60"/>
        <v>550000</v>
      </c>
      <c r="V362" s="2">
        <f t="shared" si="78"/>
        <v>121429276.62409194</v>
      </c>
      <c r="W362" s="2">
        <f t="shared" si="61"/>
        <v>526582.14285714924</v>
      </c>
      <c r="X362" s="2">
        <f t="shared" si="51"/>
        <v>23417.857142850757</v>
      </c>
      <c r="Y362" s="2">
        <f t="shared" si="74"/>
        <v>51495581.002538651</v>
      </c>
      <c r="Z362" s="2" t="str">
        <f t="shared" si="52"/>
        <v>MEEP</v>
      </c>
      <c r="AA362" s="2">
        <f>IF(Z362="HERE",Y362,AA361+Graph!$G$1*1000)</f>
        <v>106700966.27650636</v>
      </c>
      <c r="AB362" s="2">
        <f t="shared" si="63"/>
        <v>420000</v>
      </c>
      <c r="AC362" s="2">
        <f t="shared" si="75"/>
        <v>47645830.802289486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286</v>
      </c>
      <c r="C363" s="7"/>
      <c r="D363" s="2" t="e">
        <f t="shared" si="55"/>
        <v>#N/A</v>
      </c>
      <c r="E363" s="2" t="e">
        <f t="shared" si="67"/>
        <v>#N/A</v>
      </c>
      <c r="F363" s="2">
        <v>866734.25375808775</v>
      </c>
      <c r="G363" s="2">
        <f t="shared" si="79"/>
        <v>526582.14285714284</v>
      </c>
      <c r="H363" s="2">
        <f t="shared" si="76"/>
        <v>166188758.76694873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7466317.1428571688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968732.32468891144</v>
      </c>
      <c r="Q363" s="2">
        <f t="shared" si="80"/>
        <v>550000</v>
      </c>
      <c r="R363" s="2">
        <f t="shared" si="77"/>
        <v>173474857.62663054</v>
      </c>
      <c r="S363" s="2">
        <f t="shared" si="58"/>
        <v>526582.14285713434</v>
      </c>
      <c r="T363" s="2">
        <f t="shared" si="59"/>
        <v>23417.857142857276</v>
      </c>
      <c r="U363" s="2">
        <f t="shared" si="60"/>
        <v>550000</v>
      </c>
      <c r="V363" s="2">
        <f t="shared" si="78"/>
        <v>121955858.76694909</v>
      </c>
      <c r="W363" s="2">
        <f t="shared" si="61"/>
        <v>526582.14285714924</v>
      </c>
      <c r="X363" s="2">
        <f t="shared" si="51"/>
        <v>23417.857142850757</v>
      </c>
      <c r="Y363" s="2">
        <f t="shared" si="74"/>
        <v>51518998.859681502</v>
      </c>
      <c r="Z363" s="2" t="str">
        <f t="shared" si="52"/>
        <v>MEEP</v>
      </c>
      <c r="AA363" s="2">
        <f>IF(Z363="HERE",Y363,AA362+Graph!$G$1*1000)</f>
        <v>107120966.27650636</v>
      </c>
      <c r="AB363" s="2">
        <f t="shared" si="63"/>
        <v>420000</v>
      </c>
      <c r="AC363" s="2">
        <f t="shared" si="75"/>
        <v>47645830.802289486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287</v>
      </c>
      <c r="C364" s="7"/>
      <c r="D364" s="2" t="e">
        <f t="shared" si="55"/>
        <v>#N/A</v>
      </c>
      <c r="E364" s="2" t="e">
        <f t="shared" si="67"/>
        <v>#N/A</v>
      </c>
      <c r="F364" s="2">
        <v>868335.47565953434</v>
      </c>
      <c r="G364" s="2">
        <f t="shared" si="79"/>
        <v>526582.14285714284</v>
      </c>
      <c r="H364" s="2">
        <f t="shared" si="76"/>
        <v>166715340.90980586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7489735.0000000261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970647.2184420228</v>
      </c>
      <c r="Q364" s="2">
        <f t="shared" si="80"/>
        <v>550000</v>
      </c>
      <c r="R364" s="2">
        <f t="shared" si="77"/>
        <v>174024857.62663054</v>
      </c>
      <c r="S364" s="2">
        <f t="shared" si="58"/>
        <v>526582.14285713434</v>
      </c>
      <c r="T364" s="2">
        <f t="shared" si="59"/>
        <v>23417.857142857276</v>
      </c>
      <c r="U364" s="2">
        <f t="shared" si="60"/>
        <v>550000</v>
      </c>
      <c r="V364" s="2">
        <f t="shared" si="78"/>
        <v>122482440.90980624</v>
      </c>
      <c r="W364" s="2">
        <f t="shared" si="61"/>
        <v>526582.14285714924</v>
      </c>
      <c r="X364" s="2">
        <f t="shared" si="51"/>
        <v>23417.857142850757</v>
      </c>
      <c r="Y364" s="2">
        <f t="shared" si="74"/>
        <v>51542416.716824353</v>
      </c>
      <c r="Z364" s="2" t="str">
        <f t="shared" si="52"/>
        <v>MEEP</v>
      </c>
      <c r="AA364" s="2">
        <f>IF(Z364="HERE",Y364,AA363+Graph!$G$1*1000)</f>
        <v>107540966.27650636</v>
      </c>
      <c r="AB364" s="2">
        <f t="shared" si="63"/>
        <v>420000</v>
      </c>
      <c r="AC364" s="2">
        <f t="shared" si="75"/>
        <v>47645830.802289486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288</v>
      </c>
      <c r="C365" s="7"/>
      <c r="D365" s="2" t="e">
        <f t="shared" si="55"/>
        <v>#N/A</v>
      </c>
      <c r="E365" s="2" t="e">
        <f t="shared" si="67"/>
        <v>#N/A</v>
      </c>
      <c r="F365" s="2">
        <v>869936.69756096601</v>
      </c>
      <c r="G365" s="2">
        <f t="shared" si="79"/>
        <v>526582.14285714284</v>
      </c>
      <c r="H365" s="2">
        <f t="shared" si="76"/>
        <v>167241923.052663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7513152.8571428834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972562.11219513416</v>
      </c>
      <c r="Q365" s="2">
        <f t="shared" si="80"/>
        <v>550000</v>
      </c>
      <c r="R365" s="2">
        <f t="shared" si="77"/>
        <v>174574857.62663054</v>
      </c>
      <c r="S365" s="2">
        <f t="shared" si="58"/>
        <v>526582.14285713434</v>
      </c>
      <c r="T365" s="2">
        <f t="shared" si="59"/>
        <v>23417.857142857276</v>
      </c>
      <c r="U365" s="2">
        <f t="shared" si="60"/>
        <v>550000</v>
      </c>
      <c r="V365" s="2">
        <f t="shared" si="78"/>
        <v>123009023.05266339</v>
      </c>
      <c r="W365" s="2">
        <f t="shared" si="61"/>
        <v>526582.14285714924</v>
      </c>
      <c r="X365" s="2">
        <f t="shared" si="51"/>
        <v>23417.857142850757</v>
      </c>
      <c r="Y365" s="2">
        <f t="shared" si="74"/>
        <v>51565834.573967203</v>
      </c>
      <c r="Z365" s="2" t="str">
        <f t="shared" si="52"/>
        <v>MEEP</v>
      </c>
      <c r="AA365" s="2">
        <f>IF(Z365="HERE",Y365,AA364+Graph!$G$1*1000)</f>
        <v>107960966.27650636</v>
      </c>
      <c r="AB365" s="2">
        <f t="shared" si="63"/>
        <v>420000</v>
      </c>
      <c r="AC365" s="2">
        <f t="shared" si="75"/>
        <v>47645830.802289486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289</v>
      </c>
      <c r="C366" s="7"/>
      <c r="D366" s="2" t="e">
        <f t="shared" si="55"/>
        <v>#N/A</v>
      </c>
      <c r="E366" s="2" t="e">
        <f t="shared" si="67"/>
        <v>#N/A</v>
      </c>
      <c r="F366" s="2">
        <v>871537.9194624126</v>
      </c>
      <c r="G366" s="2">
        <f t="shared" si="79"/>
        <v>526582.14285714284</v>
      </c>
      <c r="H366" s="2">
        <f t="shared" si="76"/>
        <v>167768505.19552013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7536570.7142857406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974477.00594824553</v>
      </c>
      <c r="Q366" s="2">
        <f t="shared" si="80"/>
        <v>550000</v>
      </c>
      <c r="R366" s="2">
        <f t="shared" si="77"/>
        <v>175124857.62663054</v>
      </c>
      <c r="S366" s="2">
        <f t="shared" si="58"/>
        <v>526582.14285713434</v>
      </c>
      <c r="T366" s="2">
        <f t="shared" si="59"/>
        <v>23417.857142857276</v>
      </c>
      <c r="U366" s="2">
        <f t="shared" si="60"/>
        <v>550000</v>
      </c>
      <c r="V366" s="2">
        <f t="shared" si="78"/>
        <v>123535605.19552054</v>
      </c>
      <c r="W366" s="2">
        <f t="shared" si="61"/>
        <v>526582.14285714924</v>
      </c>
      <c r="X366" s="2">
        <f t="shared" si="51"/>
        <v>23417.857142850757</v>
      </c>
      <c r="Y366" s="2">
        <f t="shared" si="74"/>
        <v>51589252.431110054</v>
      </c>
      <c r="Z366" s="2" t="str">
        <f t="shared" si="52"/>
        <v>MEEP</v>
      </c>
      <c r="AA366" s="2">
        <f>IF(Z366="HERE",Y366,AA365+Graph!$G$1*1000)</f>
        <v>108380966.27650636</v>
      </c>
      <c r="AB366" s="2">
        <f t="shared" si="63"/>
        <v>420000</v>
      </c>
      <c r="AC366" s="2">
        <f t="shared" si="75"/>
        <v>47645830.802289486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290</v>
      </c>
      <c r="C367" s="7"/>
      <c r="D367" s="2" t="e">
        <f t="shared" si="55"/>
        <v>#N/A</v>
      </c>
      <c r="E367" s="2" t="e">
        <f t="shared" si="67"/>
        <v>#N/A</v>
      </c>
      <c r="F367" s="2">
        <v>873139.14136385918</v>
      </c>
      <c r="G367" s="2">
        <f t="shared" si="79"/>
        <v>526582.14285714284</v>
      </c>
      <c r="H367" s="2">
        <f t="shared" si="76"/>
        <v>168295087.33837727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7559988.5714285979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976391.89970135689</v>
      </c>
      <c r="Q367" s="2">
        <f t="shared" si="80"/>
        <v>550000</v>
      </c>
      <c r="R367" s="2">
        <f t="shared" si="77"/>
        <v>175674857.62663054</v>
      </c>
      <c r="S367" s="2">
        <f t="shared" si="58"/>
        <v>526582.14285713434</v>
      </c>
      <c r="T367" s="2">
        <f t="shared" si="59"/>
        <v>23417.857142857276</v>
      </c>
      <c r="U367" s="2">
        <f t="shared" si="60"/>
        <v>550000</v>
      </c>
      <c r="V367" s="2">
        <f t="shared" si="78"/>
        <v>124062187.33837768</v>
      </c>
      <c r="W367" s="2">
        <f t="shared" si="61"/>
        <v>526582.14285714924</v>
      </c>
      <c r="X367" s="2">
        <f t="shared" si="51"/>
        <v>23417.857142850757</v>
      </c>
      <c r="Y367" s="2">
        <f t="shared" si="74"/>
        <v>51612670.288252905</v>
      </c>
      <c r="Z367" s="2" t="str">
        <f t="shared" si="52"/>
        <v>MEEP</v>
      </c>
      <c r="AA367" s="2">
        <f>IF(Z367="HERE",Y367,AA366+Graph!$G$1*1000)</f>
        <v>108800966.27650636</v>
      </c>
      <c r="AB367" s="2">
        <f t="shared" si="63"/>
        <v>420000</v>
      </c>
      <c r="AC367" s="2">
        <f t="shared" si="75"/>
        <v>47645830.802289486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291</v>
      </c>
      <c r="C368" s="7"/>
      <c r="D368" s="2" t="e">
        <f t="shared" si="55"/>
        <v>#N/A</v>
      </c>
      <c r="E368" s="2" t="e">
        <f t="shared" si="67"/>
        <v>#N/A</v>
      </c>
      <c r="F368" s="2">
        <v>874740.36326530576</v>
      </c>
      <c r="G368" s="2">
        <f t="shared" si="79"/>
        <v>526582.14285714284</v>
      </c>
      <c r="H368" s="2">
        <f t="shared" si="76"/>
        <v>168821669.4812344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7583406.4285714552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978306.79345445335</v>
      </c>
      <c r="Q368" s="2">
        <f t="shared" si="80"/>
        <v>550000</v>
      </c>
      <c r="R368" s="2">
        <f t="shared" si="77"/>
        <v>176224857.62663054</v>
      </c>
      <c r="S368" s="2">
        <f t="shared" si="58"/>
        <v>526582.14285713434</v>
      </c>
      <c r="T368" s="2">
        <f t="shared" si="59"/>
        <v>23417.857142857276</v>
      </c>
      <c r="U368" s="2">
        <f t="shared" si="60"/>
        <v>550000</v>
      </c>
      <c r="V368" s="2">
        <f t="shared" si="78"/>
        <v>124588769.48123483</v>
      </c>
      <c r="W368" s="2">
        <f t="shared" si="61"/>
        <v>526582.14285714924</v>
      </c>
      <c r="X368" s="2">
        <f t="shared" si="51"/>
        <v>23417.857142850757</v>
      </c>
      <c r="Y368" s="2">
        <f t="shared" si="74"/>
        <v>51636088.145395756</v>
      </c>
      <c r="Z368" s="2" t="str">
        <f t="shared" si="52"/>
        <v>MEEP</v>
      </c>
      <c r="AA368" s="2">
        <f>IF(Z368="HERE",Y368,AA367+Graph!$G$1*1000)</f>
        <v>109220966.27650636</v>
      </c>
      <c r="AB368" s="2">
        <f t="shared" si="63"/>
        <v>420000</v>
      </c>
      <c r="AC368" s="2">
        <f t="shared" si="75"/>
        <v>47645830.802289486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292</v>
      </c>
      <c r="C369" s="7"/>
      <c r="D369" s="2" t="e">
        <f t="shared" si="55"/>
        <v>#N/A</v>
      </c>
      <c r="E369" s="2" t="e">
        <f t="shared" si="67"/>
        <v>#N/A</v>
      </c>
      <c r="F369" s="2">
        <v>876341.58516675234</v>
      </c>
      <c r="G369" s="2">
        <f t="shared" si="79"/>
        <v>526582.14285714284</v>
      </c>
      <c r="H369" s="2">
        <f t="shared" si="76"/>
        <v>169348251.62409154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7606824.2857143125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980221.68720756471</v>
      </c>
      <c r="Q369" s="2">
        <f t="shared" si="80"/>
        <v>550000</v>
      </c>
      <c r="R369" s="2">
        <f t="shared" si="77"/>
        <v>176774857.62663054</v>
      </c>
      <c r="S369" s="2">
        <f t="shared" si="58"/>
        <v>526582.14285713434</v>
      </c>
      <c r="T369" s="2">
        <f t="shared" si="59"/>
        <v>23417.857142857276</v>
      </c>
      <c r="U369" s="2">
        <f t="shared" si="60"/>
        <v>550000</v>
      </c>
      <c r="V369" s="2">
        <f t="shared" si="78"/>
        <v>125115351.62409198</v>
      </c>
      <c r="W369" s="2">
        <f t="shared" si="61"/>
        <v>526582.14285714924</v>
      </c>
      <c r="X369" s="2">
        <f t="shared" si="51"/>
        <v>23417.857142850757</v>
      </c>
      <c r="Y369" s="2">
        <f t="shared" si="74"/>
        <v>51659506.002538607</v>
      </c>
      <c r="Z369" s="2" t="str">
        <f t="shared" si="52"/>
        <v>MEEP</v>
      </c>
      <c r="AA369" s="2">
        <f>IF(Z369="HERE",Y369,AA368+Graph!$G$1*1000)</f>
        <v>109640966.27650636</v>
      </c>
      <c r="AB369" s="2">
        <f t="shared" si="63"/>
        <v>420000</v>
      </c>
      <c r="AC369" s="2">
        <f t="shared" si="75"/>
        <v>47645830.802289486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293</v>
      </c>
      <c r="C370" s="7"/>
      <c r="D370" s="2" t="e">
        <f t="shared" si="55"/>
        <v>#N/A</v>
      </c>
      <c r="E370" s="2" t="e">
        <f t="shared" si="67"/>
        <v>#N/A</v>
      </c>
      <c r="F370" s="2">
        <v>877942.80706818402</v>
      </c>
      <c r="G370" s="2">
        <f t="shared" si="79"/>
        <v>526582.14285714284</v>
      </c>
      <c r="H370" s="2">
        <f t="shared" si="76"/>
        <v>169874833.76694867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7630242.1428571697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982136.58096067607</v>
      </c>
      <c r="Q370" s="2">
        <f t="shared" si="80"/>
        <v>550000</v>
      </c>
      <c r="R370" s="2">
        <f t="shared" si="77"/>
        <v>177324857.62663054</v>
      </c>
      <c r="S370" s="2">
        <f t="shared" si="58"/>
        <v>526582.14285713434</v>
      </c>
      <c r="T370" s="2">
        <f t="shared" si="59"/>
        <v>23417.857142857276</v>
      </c>
      <c r="U370" s="2">
        <f t="shared" si="60"/>
        <v>550000</v>
      </c>
      <c r="V370" s="2">
        <f t="shared" si="78"/>
        <v>125641933.76694913</v>
      </c>
      <c r="W370" s="2">
        <f t="shared" si="61"/>
        <v>526582.14285714924</v>
      </c>
      <c r="X370" s="2">
        <f t="shared" si="51"/>
        <v>23417.857142850757</v>
      </c>
      <c r="Y370" s="2">
        <f t="shared" si="74"/>
        <v>51682923.859681457</v>
      </c>
      <c r="Z370" s="2" t="str">
        <f t="shared" si="52"/>
        <v>MEEP</v>
      </c>
      <c r="AA370" s="2">
        <f>IF(Z370="HERE",Y370,AA369+Graph!$G$1*1000)</f>
        <v>110060966.27650636</v>
      </c>
      <c r="AB370" s="2">
        <f t="shared" si="63"/>
        <v>420000</v>
      </c>
      <c r="AC370" s="2">
        <f t="shared" si="75"/>
        <v>47645830.802289486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294</v>
      </c>
      <c r="C371" s="7"/>
      <c r="D371" s="2" t="e">
        <f t="shared" si="55"/>
        <v>#N/A</v>
      </c>
      <c r="E371" s="2" t="e">
        <f t="shared" si="67"/>
        <v>#N/A</v>
      </c>
      <c r="F371" s="2">
        <v>879544.0289696306</v>
      </c>
      <c r="G371" s="2">
        <f t="shared" si="79"/>
        <v>526582.14285714284</v>
      </c>
      <c r="H371" s="2">
        <f t="shared" si="76"/>
        <v>170401415.9098058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7653660.000000027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984051.47471378744</v>
      </c>
      <c r="Q371" s="2">
        <f t="shared" si="80"/>
        <v>550000</v>
      </c>
      <c r="R371" s="2">
        <f t="shared" si="77"/>
        <v>177874857.62663054</v>
      </c>
      <c r="S371" s="2">
        <f t="shared" si="58"/>
        <v>526582.14285713434</v>
      </c>
      <c r="T371" s="2">
        <f t="shared" si="59"/>
        <v>23417.857142857276</v>
      </c>
      <c r="U371" s="2">
        <f t="shared" si="60"/>
        <v>550000</v>
      </c>
      <c r="V371" s="2">
        <f t="shared" si="78"/>
        <v>126168515.90980628</v>
      </c>
      <c r="W371" s="2">
        <f t="shared" si="61"/>
        <v>526582.14285714924</v>
      </c>
      <c r="X371" s="2">
        <f t="shared" si="51"/>
        <v>23417.857142850757</v>
      </c>
      <c r="Y371" s="2">
        <f t="shared" si="74"/>
        <v>51706341.716824308</v>
      </c>
      <c r="Z371" s="2" t="str">
        <f t="shared" si="52"/>
        <v>MEEP</v>
      </c>
      <c r="AA371" s="2">
        <f>IF(Z371="HERE",Y371,AA370+Graph!$G$1*1000)</f>
        <v>110480966.27650636</v>
      </c>
      <c r="AB371" s="2">
        <f t="shared" si="63"/>
        <v>420000</v>
      </c>
      <c r="AC371" s="2">
        <f t="shared" si="75"/>
        <v>47645830.802289486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295</v>
      </c>
      <c r="C372" s="7"/>
      <c r="D372" s="2" t="e">
        <f t="shared" si="55"/>
        <v>#N/A</v>
      </c>
      <c r="E372" s="2" t="e">
        <f t="shared" si="67"/>
        <v>#N/A</v>
      </c>
      <c r="F372" s="2">
        <v>881145.25087107718</v>
      </c>
      <c r="G372" s="2">
        <f t="shared" si="79"/>
        <v>526582.14285714284</v>
      </c>
      <c r="H372" s="2">
        <f t="shared" si="76"/>
        <v>170927998.05266294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7677077.8571428843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985966.3684668988</v>
      </c>
      <c r="Q372" s="2">
        <f t="shared" si="80"/>
        <v>550000</v>
      </c>
      <c r="R372" s="2">
        <f t="shared" si="77"/>
        <v>178424857.62663054</v>
      </c>
      <c r="S372" s="2">
        <f t="shared" si="58"/>
        <v>526582.14285713434</v>
      </c>
      <c r="T372" s="2">
        <f t="shared" si="59"/>
        <v>23417.857142857276</v>
      </c>
      <c r="U372" s="2">
        <f t="shared" si="60"/>
        <v>550000</v>
      </c>
      <c r="V372" s="2">
        <f t="shared" si="78"/>
        <v>126695098.05266343</v>
      </c>
      <c r="W372" s="2">
        <f t="shared" si="61"/>
        <v>526582.14285714924</v>
      </c>
      <c r="X372" s="2">
        <f t="shared" si="51"/>
        <v>23417.857142850757</v>
      </c>
      <c r="Y372" s="2">
        <f t="shared" si="74"/>
        <v>51729759.573967159</v>
      </c>
      <c r="Z372" s="2" t="str">
        <f t="shared" si="52"/>
        <v>MEEP</v>
      </c>
      <c r="AA372" s="2">
        <f>IF(Z372="HERE",Y372,AA371+Graph!$G$1*1000)</f>
        <v>110900966.27650636</v>
      </c>
      <c r="AB372" s="2">
        <f t="shared" si="63"/>
        <v>420000</v>
      </c>
      <c r="AC372" s="2">
        <f t="shared" si="75"/>
        <v>47645830.802289486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296</v>
      </c>
      <c r="C373" s="7"/>
      <c r="D373" s="2" t="e">
        <f t="shared" si="55"/>
        <v>#N/A</v>
      </c>
      <c r="E373" s="2" t="e">
        <f t="shared" si="67"/>
        <v>#N/A</v>
      </c>
      <c r="F373" s="2">
        <v>882746.47277252376</v>
      </c>
      <c r="G373" s="2">
        <f t="shared" si="79"/>
        <v>526582.14285714284</v>
      </c>
      <c r="H373" s="2">
        <f t="shared" si="76"/>
        <v>171454580.19552007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7700495.7142857416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987881.26222001016</v>
      </c>
      <c r="Q373" s="2">
        <f t="shared" si="80"/>
        <v>550000</v>
      </c>
      <c r="R373" s="2">
        <f t="shared" si="77"/>
        <v>178974857.62663054</v>
      </c>
      <c r="S373" s="2">
        <f t="shared" si="58"/>
        <v>526582.14285713434</v>
      </c>
      <c r="T373" s="2">
        <f t="shared" si="59"/>
        <v>23417.857142857276</v>
      </c>
      <c r="U373" s="2">
        <f t="shared" si="60"/>
        <v>550000</v>
      </c>
      <c r="V373" s="2">
        <f t="shared" si="78"/>
        <v>127221680.19552058</v>
      </c>
      <c r="W373" s="2">
        <f t="shared" si="61"/>
        <v>526582.14285714924</v>
      </c>
      <c r="X373" s="2">
        <f t="shared" si="51"/>
        <v>23417.857142850757</v>
      </c>
      <c r="Y373" s="2">
        <f t="shared" si="74"/>
        <v>51753177.43111001</v>
      </c>
      <c r="Z373" s="2" t="str">
        <f t="shared" si="52"/>
        <v>MEEP</v>
      </c>
      <c r="AA373" s="2">
        <f>IF(Z373="HERE",Y373,AA372+Graph!$G$1*1000)</f>
        <v>111320966.27650636</v>
      </c>
      <c r="AB373" s="2">
        <f t="shared" si="63"/>
        <v>420000</v>
      </c>
      <c r="AC373" s="2">
        <f t="shared" si="75"/>
        <v>47645830.802289486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297</v>
      </c>
      <c r="C374" s="7"/>
      <c r="D374" s="2" t="e">
        <f t="shared" si="55"/>
        <v>#N/A</v>
      </c>
      <c r="E374" s="2" t="e">
        <f t="shared" si="67"/>
        <v>#N/A</v>
      </c>
      <c r="F374" s="2">
        <v>884347.69467397034</v>
      </c>
      <c r="G374" s="2">
        <f t="shared" si="79"/>
        <v>526582.14285714284</v>
      </c>
      <c r="H374" s="2">
        <f t="shared" si="76"/>
        <v>171981162.33837721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7723913.5714285988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989796.15597312152</v>
      </c>
      <c r="Q374" s="2">
        <f t="shared" si="80"/>
        <v>550000</v>
      </c>
      <c r="R374" s="2">
        <f t="shared" si="77"/>
        <v>179524857.62663054</v>
      </c>
      <c r="S374" s="2">
        <f t="shared" si="58"/>
        <v>526582.14285713434</v>
      </c>
      <c r="T374" s="2">
        <f t="shared" si="59"/>
        <v>23417.857142857276</v>
      </c>
      <c r="U374" s="2">
        <f t="shared" si="60"/>
        <v>550000</v>
      </c>
      <c r="V374" s="2">
        <f t="shared" si="78"/>
        <v>127748262.33837773</v>
      </c>
      <c r="W374" s="2">
        <f t="shared" si="61"/>
        <v>526582.14285714924</v>
      </c>
      <c r="X374" s="2">
        <f t="shared" si="51"/>
        <v>23417.857142850757</v>
      </c>
      <c r="Y374" s="2">
        <f t="shared" si="74"/>
        <v>51776595.28825286</v>
      </c>
      <c r="Z374" s="2" t="str">
        <f t="shared" si="52"/>
        <v>MEEP</v>
      </c>
      <c r="AA374" s="2">
        <f>IF(Z374="HERE",Y374,AA373+Graph!$G$1*1000)</f>
        <v>111740966.27650636</v>
      </c>
      <c r="AB374" s="2">
        <f t="shared" si="63"/>
        <v>420000</v>
      </c>
      <c r="AC374" s="2">
        <f t="shared" si="75"/>
        <v>47645830.802289486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298</v>
      </c>
      <c r="C375" s="7"/>
      <c r="D375" s="2" t="e">
        <f t="shared" si="55"/>
        <v>#N/A</v>
      </c>
      <c r="E375" s="2" t="e">
        <f t="shared" si="67"/>
        <v>#N/A</v>
      </c>
      <c r="F375" s="2">
        <v>885948.91657540202</v>
      </c>
      <c r="G375" s="2">
        <f t="shared" si="79"/>
        <v>526582.14285714284</v>
      </c>
      <c r="H375" s="2">
        <f t="shared" si="76"/>
        <v>172507744.48123434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7747331.4285714561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991711.04972623289</v>
      </c>
      <c r="Q375" s="2">
        <f t="shared" si="80"/>
        <v>550000</v>
      </c>
      <c r="R375" s="2">
        <f t="shared" si="77"/>
        <v>180074857.62663054</v>
      </c>
      <c r="S375" s="2">
        <f t="shared" si="58"/>
        <v>526582.14285713434</v>
      </c>
      <c r="T375" s="2">
        <f t="shared" si="59"/>
        <v>23417.857142857276</v>
      </c>
      <c r="U375" s="2">
        <f t="shared" si="60"/>
        <v>550000</v>
      </c>
      <c r="V375" s="2">
        <f t="shared" si="78"/>
        <v>128274844.48123488</v>
      </c>
      <c r="W375" s="2">
        <f t="shared" si="61"/>
        <v>526582.14285714924</v>
      </c>
      <c r="X375" s="2">
        <f t="shared" si="51"/>
        <v>23417.857142850757</v>
      </c>
      <c r="Y375" s="2">
        <f t="shared" si="74"/>
        <v>51800013.145395711</v>
      </c>
      <c r="Z375" s="2" t="str">
        <f t="shared" si="52"/>
        <v>MEEP</v>
      </c>
      <c r="AA375" s="2">
        <f>IF(Z375="HERE",Y375,AA374+Graph!$G$1*1000)</f>
        <v>112160966.27650636</v>
      </c>
      <c r="AB375" s="2">
        <f t="shared" si="63"/>
        <v>420000</v>
      </c>
      <c r="AC375" s="2">
        <f t="shared" si="75"/>
        <v>47645830.802289486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299</v>
      </c>
      <c r="C376" s="7"/>
      <c r="D376" s="2" t="e">
        <f t="shared" si="55"/>
        <v>#N/A</v>
      </c>
      <c r="E376" s="2" t="e">
        <f t="shared" si="67"/>
        <v>#N/A</v>
      </c>
      <c r="F376" s="2">
        <v>887550.1384768486</v>
      </c>
      <c r="G376" s="2">
        <f t="shared" si="79"/>
        <v>526582.14285714284</v>
      </c>
      <c r="H376" s="2">
        <f t="shared" si="76"/>
        <v>173034326.62409148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7770749.2857143134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993625.94347934425</v>
      </c>
      <c r="Q376" s="2">
        <f t="shared" si="80"/>
        <v>550000</v>
      </c>
      <c r="R376" s="2">
        <f t="shared" si="77"/>
        <v>180624857.62663054</v>
      </c>
      <c r="S376" s="2">
        <f t="shared" si="58"/>
        <v>526582.14285713434</v>
      </c>
      <c r="T376" s="2">
        <f t="shared" si="59"/>
        <v>23417.857142857276</v>
      </c>
      <c r="U376" s="2">
        <f t="shared" si="60"/>
        <v>550000</v>
      </c>
      <c r="V376" s="2">
        <f t="shared" si="78"/>
        <v>128801426.62409203</v>
      </c>
      <c r="W376" s="2">
        <f t="shared" si="61"/>
        <v>526582.14285714924</v>
      </c>
      <c r="X376" s="2">
        <f t="shared" si="51"/>
        <v>23417.857142850757</v>
      </c>
      <c r="Y376" s="2">
        <f t="shared" si="74"/>
        <v>51823431.002538562</v>
      </c>
      <c r="Z376" s="2" t="str">
        <f t="shared" si="52"/>
        <v>MEEP</v>
      </c>
      <c r="AA376" s="2">
        <f>IF(Z376="HERE",Y376,AA375+Graph!$G$1*1000)</f>
        <v>112580966.27650636</v>
      </c>
      <c r="AB376" s="2">
        <f t="shared" si="63"/>
        <v>420000</v>
      </c>
      <c r="AC376" s="2">
        <f t="shared" si="75"/>
        <v>47645830.802289486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300</v>
      </c>
      <c r="C377" s="7"/>
      <c r="D377" s="2" t="e">
        <f t="shared" si="55"/>
        <v>#N/A</v>
      </c>
      <c r="E377" s="2" t="e">
        <f t="shared" si="67"/>
        <v>#N/A</v>
      </c>
      <c r="F377" s="2">
        <v>889151.36037829518</v>
      </c>
      <c r="G377" s="2">
        <f t="shared" si="79"/>
        <v>526582.14285714284</v>
      </c>
      <c r="H377" s="2">
        <f t="shared" si="76"/>
        <v>173560908.76694861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7794167.1428571707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995540.83723245561</v>
      </c>
      <c r="Q377" s="2">
        <f t="shared" si="80"/>
        <v>550000</v>
      </c>
      <c r="R377" s="2">
        <f t="shared" si="77"/>
        <v>181174857.62663054</v>
      </c>
      <c r="S377" s="2">
        <f t="shared" si="58"/>
        <v>526582.14285713434</v>
      </c>
      <c r="T377" s="2">
        <f t="shared" si="59"/>
        <v>23417.857142857276</v>
      </c>
      <c r="U377" s="2">
        <f t="shared" si="60"/>
        <v>550000</v>
      </c>
      <c r="V377" s="2">
        <f t="shared" si="78"/>
        <v>129328008.76694918</v>
      </c>
      <c r="W377" s="2">
        <f t="shared" si="61"/>
        <v>526582.14285714924</v>
      </c>
      <c r="X377" s="2">
        <f t="shared" si="51"/>
        <v>23417.857142850757</v>
      </c>
      <c r="Y377" s="2">
        <f t="shared" si="74"/>
        <v>51846848.859681413</v>
      </c>
      <c r="Z377" s="2" t="str">
        <f t="shared" si="52"/>
        <v>MEEP</v>
      </c>
      <c r="AA377" s="2">
        <f>IF(Z377="HERE",Y377,AA376+Graph!$G$1*1000)</f>
        <v>113000966.27650636</v>
      </c>
      <c r="AB377" s="2">
        <f t="shared" si="63"/>
        <v>420000</v>
      </c>
      <c r="AC377" s="2">
        <f t="shared" si="75"/>
        <v>47645830.802289486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301</v>
      </c>
      <c r="C378" s="7"/>
      <c r="D378" s="2" t="e">
        <f t="shared" si="55"/>
        <v>#N/A</v>
      </c>
      <c r="E378" s="2" t="e">
        <f t="shared" si="67"/>
        <v>#N/A</v>
      </c>
      <c r="F378" s="2">
        <v>890752.58227974176</v>
      </c>
      <c r="G378" s="2">
        <f t="shared" si="79"/>
        <v>526582.14285714284</v>
      </c>
      <c r="H378" s="2">
        <f t="shared" si="76"/>
        <v>174087490.90980574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7817585.0000000279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997455.73098556697</v>
      </c>
      <c r="Q378" s="2">
        <f t="shared" si="80"/>
        <v>550000</v>
      </c>
      <c r="R378" s="2">
        <f t="shared" si="77"/>
        <v>181724857.62663054</v>
      </c>
      <c r="S378" s="2">
        <f t="shared" si="58"/>
        <v>526582.14285713434</v>
      </c>
      <c r="T378" s="2">
        <f t="shared" si="59"/>
        <v>23417.857142857276</v>
      </c>
      <c r="U378" s="2">
        <f t="shared" si="60"/>
        <v>550000</v>
      </c>
      <c r="V378" s="2">
        <f t="shared" si="78"/>
        <v>129854590.90980633</v>
      </c>
      <c r="W378" s="2">
        <f t="shared" si="61"/>
        <v>526582.14285714924</v>
      </c>
      <c r="X378" s="2">
        <f t="shared" si="51"/>
        <v>23417.857142850757</v>
      </c>
      <c r="Y378" s="2">
        <f t="shared" si="74"/>
        <v>51870266.716824263</v>
      </c>
      <c r="Z378" s="2" t="str">
        <f t="shared" si="52"/>
        <v>MEEP</v>
      </c>
      <c r="AA378" s="2">
        <f>IF(Z378="HERE",Y378,AA377+Graph!$G$1*1000)</f>
        <v>113420966.27650636</v>
      </c>
      <c r="AB378" s="2">
        <f t="shared" si="63"/>
        <v>420000</v>
      </c>
      <c r="AC378" s="2">
        <f t="shared" si="75"/>
        <v>47645830.802289486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302</v>
      </c>
      <c r="C379" s="7"/>
      <c r="D379" s="2" t="e">
        <f t="shared" si="55"/>
        <v>#N/A</v>
      </c>
      <c r="E379" s="2" t="e">
        <f t="shared" si="67"/>
        <v>#N/A</v>
      </c>
      <c r="F379" s="2">
        <v>892353.80418118834</v>
      </c>
      <c r="G379" s="2">
        <f t="shared" si="79"/>
        <v>526582.14285714284</v>
      </c>
      <c r="H379" s="2">
        <f t="shared" si="76"/>
        <v>174614073.05266288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7841002.8571428852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999370.62473867834</v>
      </c>
      <c r="Q379" s="2">
        <f t="shared" si="80"/>
        <v>550000</v>
      </c>
      <c r="R379" s="2">
        <f t="shared" si="77"/>
        <v>182274857.62663054</v>
      </c>
      <c r="S379" s="2">
        <f t="shared" si="58"/>
        <v>526582.14285713434</v>
      </c>
      <c r="T379" s="2">
        <f t="shared" si="59"/>
        <v>23417.857142857276</v>
      </c>
      <c r="U379" s="2">
        <f t="shared" si="60"/>
        <v>550000</v>
      </c>
      <c r="V379" s="2">
        <f t="shared" si="78"/>
        <v>130381173.05266348</v>
      </c>
      <c r="W379" s="2">
        <f t="shared" si="61"/>
        <v>526582.14285714924</v>
      </c>
      <c r="X379" s="2">
        <f t="shared" si="51"/>
        <v>23417.857142850757</v>
      </c>
      <c r="Y379" s="2">
        <f t="shared" si="74"/>
        <v>51893684.573967114</v>
      </c>
      <c r="Z379" s="2" t="str">
        <f t="shared" si="52"/>
        <v>MEEP</v>
      </c>
      <c r="AA379" s="2">
        <f>IF(Z379="HERE",Y379,AA378+Graph!$G$1*1000)</f>
        <v>113840966.27650636</v>
      </c>
      <c r="AB379" s="2">
        <f t="shared" si="63"/>
        <v>420000</v>
      </c>
      <c r="AC379" s="2">
        <f t="shared" si="75"/>
        <v>47645830.802289486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303</v>
      </c>
      <c r="C380" s="7"/>
      <c r="D380" s="2" t="e">
        <f t="shared" si="55"/>
        <v>#N/A</v>
      </c>
      <c r="E380" s="2" t="e">
        <f t="shared" si="67"/>
        <v>#N/A</v>
      </c>
      <c r="F380" s="2">
        <v>893955.02608262002</v>
      </c>
      <c r="G380" s="2">
        <f t="shared" si="79"/>
        <v>526582.14285714284</v>
      </c>
      <c r="H380" s="2">
        <f t="shared" si="76"/>
        <v>175140655.19552001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7864420.7142857425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1001285.5184917897</v>
      </c>
      <c r="Q380" s="2">
        <f t="shared" si="80"/>
        <v>550000</v>
      </c>
      <c r="R380" s="2">
        <f t="shared" si="77"/>
        <v>182824857.62663054</v>
      </c>
      <c r="S380" s="2">
        <f t="shared" si="58"/>
        <v>526582.14285713434</v>
      </c>
      <c r="T380" s="2">
        <f t="shared" si="59"/>
        <v>23417.857142857276</v>
      </c>
      <c r="U380" s="2">
        <f t="shared" si="60"/>
        <v>550000</v>
      </c>
      <c r="V380" s="2">
        <f t="shared" si="78"/>
        <v>130907755.19552062</v>
      </c>
      <c r="W380" s="2">
        <f t="shared" si="61"/>
        <v>526582.14285714924</v>
      </c>
      <c r="X380" s="2">
        <f t="shared" si="51"/>
        <v>23417.857142850757</v>
      </c>
      <c r="Y380" s="2">
        <f t="shared" si="74"/>
        <v>51917102.431109965</v>
      </c>
      <c r="Z380" s="2" t="str">
        <f t="shared" si="52"/>
        <v>MEEP</v>
      </c>
      <c r="AA380" s="2">
        <f>IF(Z380="HERE",Y380,AA379+Graph!$G$1*1000)</f>
        <v>114260966.27650636</v>
      </c>
      <c r="AB380" s="2">
        <f t="shared" si="63"/>
        <v>420000</v>
      </c>
      <c r="AC380" s="2">
        <f t="shared" si="75"/>
        <v>47645830.802289486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304</v>
      </c>
      <c r="C381" s="7"/>
      <c r="D381" s="2" t="e">
        <f t="shared" si="55"/>
        <v>#N/A</v>
      </c>
      <c r="E381" s="2" t="e">
        <f t="shared" si="67"/>
        <v>#N/A</v>
      </c>
      <c r="F381" s="2">
        <v>895556.24798406661</v>
      </c>
      <c r="G381" s="2">
        <f t="shared" si="79"/>
        <v>526582.14285714284</v>
      </c>
      <c r="H381" s="2">
        <f t="shared" si="76"/>
        <v>175667237.33837715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7887838.5714285998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1003200.4122449011</v>
      </c>
      <c r="Q381" s="2">
        <f t="shared" si="80"/>
        <v>550000</v>
      </c>
      <c r="R381" s="2">
        <f t="shared" si="77"/>
        <v>183374857.62663054</v>
      </c>
      <c r="S381" s="2">
        <f t="shared" si="58"/>
        <v>526582.14285713434</v>
      </c>
      <c r="T381" s="2">
        <f t="shared" si="59"/>
        <v>23417.857142857276</v>
      </c>
      <c r="U381" s="2">
        <f t="shared" si="60"/>
        <v>550000</v>
      </c>
      <c r="V381" s="2">
        <f t="shared" si="78"/>
        <v>131434337.33837777</v>
      </c>
      <c r="W381" s="2">
        <f t="shared" si="61"/>
        <v>526582.14285714924</v>
      </c>
      <c r="X381" s="2">
        <f t="shared" si="51"/>
        <v>23417.857142850757</v>
      </c>
      <c r="Y381" s="2">
        <f t="shared" si="74"/>
        <v>51940520.288252816</v>
      </c>
      <c r="Z381" s="2" t="str">
        <f t="shared" si="52"/>
        <v>MEEP</v>
      </c>
      <c r="AA381" s="2">
        <f>IF(Z381="HERE",Y381,AA380+Graph!$G$1*1000)</f>
        <v>114680966.27650636</v>
      </c>
      <c r="AB381" s="2">
        <f t="shared" si="63"/>
        <v>420000</v>
      </c>
      <c r="AC381" s="2">
        <f t="shared" si="75"/>
        <v>47645830.802289486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305</v>
      </c>
      <c r="C382" s="7"/>
      <c r="D382" s="2" t="e">
        <f t="shared" si="55"/>
        <v>#N/A</v>
      </c>
      <c r="E382" s="2" t="e">
        <f t="shared" si="67"/>
        <v>#N/A</v>
      </c>
      <c r="F382" s="2">
        <v>897157.46988551319</v>
      </c>
      <c r="G382" s="2">
        <f t="shared" si="79"/>
        <v>526582.14285714284</v>
      </c>
      <c r="H382" s="2">
        <f t="shared" si="76"/>
        <v>176193819.48123428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7911256.428571457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1005115.3059980124</v>
      </c>
      <c r="Q382" s="2">
        <f t="shared" si="80"/>
        <v>550000</v>
      </c>
      <c r="R382" s="2">
        <f t="shared" si="77"/>
        <v>183924857.62663054</v>
      </c>
      <c r="S382" s="2">
        <f t="shared" si="58"/>
        <v>526582.14285713434</v>
      </c>
      <c r="T382" s="2">
        <f t="shared" si="59"/>
        <v>23417.857142857276</v>
      </c>
      <c r="U382" s="2">
        <f t="shared" si="60"/>
        <v>550000</v>
      </c>
      <c r="V382" s="2">
        <f t="shared" si="78"/>
        <v>131960919.48123492</v>
      </c>
      <c r="W382" s="2">
        <f t="shared" si="61"/>
        <v>526582.14285714924</v>
      </c>
      <c r="X382" s="2">
        <f t="shared" si="51"/>
        <v>23417.857142850757</v>
      </c>
      <c r="Y382" s="2">
        <f t="shared" si="74"/>
        <v>51963938.145395666</v>
      </c>
      <c r="Z382" s="2" t="str">
        <f t="shared" si="52"/>
        <v>MEEP</v>
      </c>
      <c r="AA382" s="2">
        <f>IF(Z382="HERE",Y382,AA381+Graph!$G$1*1000)</f>
        <v>115100966.27650636</v>
      </c>
      <c r="AB382" s="2">
        <f t="shared" si="63"/>
        <v>420000</v>
      </c>
      <c r="AC382" s="2">
        <f t="shared" si="75"/>
        <v>47645830.802289486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306</v>
      </c>
      <c r="C383" s="7"/>
      <c r="D383" s="2" t="e">
        <f t="shared" si="55"/>
        <v>#N/A</v>
      </c>
      <c r="E383" s="2" t="e">
        <f t="shared" si="67"/>
        <v>#N/A</v>
      </c>
      <c r="F383" s="2">
        <v>898758.69178695977</v>
      </c>
      <c r="G383" s="2">
        <f t="shared" si="79"/>
        <v>526582.14285714284</v>
      </c>
      <c r="H383" s="2">
        <f t="shared" si="76"/>
        <v>176720401.62409142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7934674.2857143143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1007030.1997511238</v>
      </c>
      <c r="Q383" s="2">
        <f t="shared" si="80"/>
        <v>550000</v>
      </c>
      <c r="R383" s="2">
        <f t="shared" si="77"/>
        <v>184474857.62663054</v>
      </c>
      <c r="S383" s="2">
        <f t="shared" si="58"/>
        <v>526582.14285713434</v>
      </c>
      <c r="T383" s="2">
        <f t="shared" si="59"/>
        <v>23417.857142857276</v>
      </c>
      <c r="U383" s="2">
        <f t="shared" si="60"/>
        <v>550000</v>
      </c>
      <c r="V383" s="2">
        <f t="shared" si="78"/>
        <v>132487501.62409207</v>
      </c>
      <c r="W383" s="2">
        <f t="shared" si="61"/>
        <v>526582.14285714924</v>
      </c>
      <c r="X383" s="2">
        <f t="shared" si="51"/>
        <v>23417.857142850757</v>
      </c>
      <c r="Y383" s="2">
        <f t="shared" si="74"/>
        <v>51987356.002538517</v>
      </c>
      <c r="Z383" s="2" t="str">
        <f t="shared" si="52"/>
        <v>MEEP</v>
      </c>
      <c r="AA383" s="2">
        <f>IF(Z383="HERE",Y383,AA382+Graph!$G$1*1000)</f>
        <v>115520966.27650636</v>
      </c>
      <c r="AB383" s="2">
        <f t="shared" si="63"/>
        <v>420000</v>
      </c>
      <c r="AC383" s="2">
        <f t="shared" si="75"/>
        <v>47645830.802289486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307</v>
      </c>
      <c r="C384" s="7"/>
      <c r="D384" s="2" t="e">
        <f t="shared" si="55"/>
        <v>#N/A</v>
      </c>
      <c r="E384" s="2" t="e">
        <f t="shared" si="67"/>
        <v>#N/A</v>
      </c>
      <c r="F384" s="2">
        <v>900359.91368839145</v>
      </c>
      <c r="G384" s="2">
        <f t="shared" si="79"/>
        <v>526582.14285714284</v>
      </c>
      <c r="H384" s="2">
        <f t="shared" si="76"/>
        <v>177246983.76694855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7958092.1428571716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1008945.0935042351</v>
      </c>
      <c r="Q384" s="2">
        <f t="shared" si="80"/>
        <v>550000</v>
      </c>
      <c r="R384" s="2">
        <f t="shared" si="77"/>
        <v>185024857.62663054</v>
      </c>
      <c r="S384" s="2">
        <f t="shared" si="58"/>
        <v>526582.14285713434</v>
      </c>
      <c r="T384" s="2">
        <f t="shared" si="59"/>
        <v>23417.857142857276</v>
      </c>
      <c r="U384" s="2">
        <f t="shared" si="60"/>
        <v>550000</v>
      </c>
      <c r="V384" s="2">
        <f t="shared" si="78"/>
        <v>133014083.76694922</v>
      </c>
      <c r="W384" s="2">
        <f t="shared" si="61"/>
        <v>526582.14285714924</v>
      </c>
      <c r="X384" s="2">
        <f t="shared" si="51"/>
        <v>23417.857142850757</v>
      </c>
      <c r="Y384" s="2">
        <f t="shared" si="74"/>
        <v>52010773.859681368</v>
      </c>
      <c r="Z384" s="2" t="str">
        <f t="shared" si="52"/>
        <v>MEEP</v>
      </c>
      <c r="AA384" s="2">
        <f>IF(Z384="HERE",Y384,AA383+Graph!$G$1*1000)</f>
        <v>115940966.27650636</v>
      </c>
      <c r="AB384" s="2">
        <f t="shared" si="63"/>
        <v>420000</v>
      </c>
      <c r="AC384" s="2">
        <f t="shared" si="75"/>
        <v>47645830.802289486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308</v>
      </c>
      <c r="C385" s="7"/>
      <c r="D385" s="2" t="e">
        <f t="shared" si="55"/>
        <v>#N/A</v>
      </c>
      <c r="E385" s="2" t="e">
        <f t="shared" si="67"/>
        <v>#N/A</v>
      </c>
      <c r="F385" s="2">
        <v>901961.13558983803</v>
      </c>
      <c r="G385" s="2">
        <f t="shared" si="79"/>
        <v>526582.14285714284</v>
      </c>
      <c r="H385" s="2">
        <f t="shared" si="76"/>
        <v>177773565.90980569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7981510.0000000289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1010859.9872573465</v>
      </c>
      <c r="Q385" s="2">
        <f t="shared" si="80"/>
        <v>550000</v>
      </c>
      <c r="R385" s="2">
        <f t="shared" si="77"/>
        <v>185574857.62663054</v>
      </c>
      <c r="S385" s="2">
        <f t="shared" si="58"/>
        <v>526582.14285713434</v>
      </c>
      <c r="T385" s="2">
        <f t="shared" si="59"/>
        <v>23417.857142857276</v>
      </c>
      <c r="U385" s="2">
        <f t="shared" si="60"/>
        <v>550000</v>
      </c>
      <c r="V385" s="2">
        <f t="shared" si="78"/>
        <v>133540665.90980637</v>
      </c>
      <c r="W385" s="2">
        <f t="shared" si="61"/>
        <v>526582.14285714924</v>
      </c>
      <c r="X385" s="2">
        <f t="shared" si="51"/>
        <v>23417.857142850757</v>
      </c>
      <c r="Y385" s="2">
        <f t="shared" si="74"/>
        <v>52034191.716824219</v>
      </c>
      <c r="Z385" s="2" t="str">
        <f t="shared" si="52"/>
        <v>MEEP</v>
      </c>
      <c r="AA385" s="2">
        <f>IF(Z385="HERE",Y385,AA384+Graph!$G$1*1000)</f>
        <v>116360966.27650636</v>
      </c>
      <c r="AB385" s="2">
        <f t="shared" si="63"/>
        <v>420000</v>
      </c>
      <c r="AC385" s="2">
        <f t="shared" si="75"/>
        <v>47645830.802289486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8:I385">
    <cfRule type="cellIs" dxfId="183" priority="40" operator="greaterThan">
      <formula>0</formula>
    </cfRule>
  </conditionalFormatting>
  <conditionalFormatting sqref="C31:C64 C117:C385 C78:C114">
    <cfRule type="cellIs" dxfId="182" priority="41" operator="greaterThan">
      <formula>0</formula>
    </cfRule>
  </conditionalFormatting>
  <conditionalFormatting sqref="C31:C64 C117:C385 C78:C114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81" priority="43" operator="greaterThan">
      <formula>0</formula>
    </cfRule>
  </conditionalFormatting>
  <conditionalFormatting sqref="C115">
    <cfRule type="cellIs" dxfId="180" priority="44" operator="greaterThan">
      <formula>0</formula>
    </cfRule>
  </conditionalFormatting>
  <conditionalFormatting sqref="C65">
    <cfRule type="cellIs" dxfId="179" priority="38" operator="greaterThan">
      <formula>0</formula>
    </cfRule>
  </conditionalFormatting>
  <conditionalFormatting sqref="C65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78" priority="37" operator="greaterThan">
      <formula>0</formula>
    </cfRule>
  </conditionalFormatting>
  <conditionalFormatting sqref="C66">
    <cfRule type="cellIs" dxfId="177" priority="35" operator="greaterThan">
      <formula>0</formula>
    </cfRule>
  </conditionalFormatting>
  <conditionalFormatting sqref="C66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76" priority="34" operator="greaterThan">
      <formula>0</formula>
    </cfRule>
  </conditionalFormatting>
  <conditionalFormatting sqref="C67">
    <cfRule type="cellIs" dxfId="175" priority="32" operator="greaterThan">
      <formula>0</formula>
    </cfRule>
  </conditionalFormatting>
  <conditionalFormatting sqref="C67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74" priority="31" operator="greaterThan">
      <formula>0</formula>
    </cfRule>
  </conditionalFormatting>
  <conditionalFormatting sqref="C68">
    <cfRule type="cellIs" dxfId="173" priority="29" operator="greaterThan">
      <formula>0</formula>
    </cfRule>
  </conditionalFormatting>
  <conditionalFormatting sqref="C68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72" priority="28" operator="greaterThan">
      <formula>0</formula>
    </cfRule>
  </conditionalFormatting>
  <conditionalFormatting sqref="C69">
    <cfRule type="cellIs" dxfId="171" priority="26" operator="greaterThan">
      <formula>0</formula>
    </cfRule>
  </conditionalFormatting>
  <conditionalFormatting sqref="C69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70" priority="25" operator="greaterThan">
      <formula>0</formula>
    </cfRule>
  </conditionalFormatting>
  <conditionalFormatting sqref="C70">
    <cfRule type="cellIs" dxfId="169" priority="23" operator="greaterThan">
      <formula>0</formula>
    </cfRule>
  </conditionalFormatting>
  <conditionalFormatting sqref="C70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68" priority="22" operator="greaterThan">
      <formula>0</formula>
    </cfRule>
  </conditionalFormatting>
  <conditionalFormatting sqref="C71">
    <cfRule type="cellIs" dxfId="167" priority="20" operator="greaterThan">
      <formula>0</formula>
    </cfRule>
  </conditionalFormatting>
  <conditionalFormatting sqref="C71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66" priority="19" operator="greaterThan">
      <formula>0</formula>
    </cfRule>
  </conditionalFormatting>
  <conditionalFormatting sqref="C72">
    <cfRule type="cellIs" dxfId="165" priority="17" operator="greaterThan">
      <formula>0</formula>
    </cfRule>
  </conditionalFormatting>
  <conditionalFormatting sqref="C72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64" priority="16" operator="greaterThan">
      <formula>0</formula>
    </cfRule>
  </conditionalFormatting>
  <conditionalFormatting sqref="C73">
    <cfRule type="cellIs" dxfId="163" priority="14" operator="greaterThan">
      <formula>0</formula>
    </cfRule>
  </conditionalFormatting>
  <conditionalFormatting sqref="C73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62" priority="13" operator="greaterThan">
      <formula>0</formula>
    </cfRule>
  </conditionalFormatting>
  <conditionalFormatting sqref="C74">
    <cfRule type="cellIs" dxfId="161" priority="11" operator="greaterThan">
      <formula>0</formula>
    </cfRule>
  </conditionalFormatting>
  <conditionalFormatting sqref="C7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160" priority="10" operator="greaterThan">
      <formula>0</formula>
    </cfRule>
  </conditionalFormatting>
  <conditionalFormatting sqref="C75">
    <cfRule type="cellIs" dxfId="159" priority="8" operator="greaterThan">
      <formula>0</formula>
    </cfRule>
  </conditionalFormatting>
  <conditionalFormatting sqref="C75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158" priority="7" operator="greaterThan">
      <formula>0</formula>
    </cfRule>
  </conditionalFormatting>
  <conditionalFormatting sqref="C76">
    <cfRule type="cellIs" dxfId="157" priority="5" operator="greaterThan">
      <formula>0</formula>
    </cfRule>
  </conditionalFormatting>
  <conditionalFormatting sqref="C7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156" priority="4" operator="greaterThan">
      <formula>0</formula>
    </cfRule>
  </conditionalFormatting>
  <conditionalFormatting sqref="C77">
    <cfRule type="cellIs" dxfId="13" priority="2" operator="greaterThan">
      <formula>0</formula>
    </cfRule>
  </conditionalFormatting>
  <conditionalFormatting sqref="C7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5" priority="1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EF8E-7875-4878-82A7-4EEBF6F5FAF0}">
  <dimension ref="A1:AK385"/>
  <sheetViews>
    <sheetView topLeftCell="A43" workbookViewId="0">
      <selection activeCell="I77" sqref="I77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72</v>
      </c>
      <c r="O1" s="2" t="s">
        <v>11</v>
      </c>
      <c r="P1" s="2" t="s">
        <v>12</v>
      </c>
      <c r="Q1" s="25" t="s">
        <v>79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50</v>
      </c>
      <c r="AE1" s="2" t="s">
        <v>23</v>
      </c>
      <c r="AF1" s="21" t="s">
        <v>51</v>
      </c>
      <c r="AG1" s="21" t="s">
        <v>52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-75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-74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-73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-72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-71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-70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-69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-68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-67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-66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-65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-64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-63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-62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-61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-60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-59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-58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-57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-56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-55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-54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-53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-52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-51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-50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-49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-48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-47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-46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SUM((600000-LOOKUP(2,1/(ISNUMBER($K$1:$K$194)),$K$1:$K$194))/1000)</f>
        <v>576.5821428571428</v>
      </c>
    </row>
    <row r="32" spans="1:37" ht="15" x14ac:dyDescent="0.25">
      <c r="A32" s="1">
        <v>44208</v>
      </c>
      <c r="B32" s="2">
        <f t="shared" si="0"/>
        <v>-45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-44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-43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-42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-41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-40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TREND(E37:INDEX(firstdoses600,1-$B37),$A37:INDEX(dates600,1-$B37),$A37:$A385)</f>
        <v>344735.91388750076</v>
      </c>
      <c r="G37" s="2">
        <f>IF(F37&gt;600000,$AK$31*1000,F37)</f>
        <v>344735.91388750076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TREND(O37:INDEX(bothdoses600,1-$B37),$A37:INDEX(dates600,1-$B37),$A37:$A385)</f>
        <v>344476.96117472649</v>
      </c>
      <c r="Q37" s="2">
        <f>IF(P37&gt;600000,600000,P37)</f>
        <v>344476.96117472649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-39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346337.13578894734</v>
      </c>
      <c r="G38" s="2">
        <f t="shared" ref="G38:G101" si="25">IF(F38&gt;600000,$AK$31*1000,F38)</f>
        <v>346337.13578894734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346391.85492783785</v>
      </c>
      <c r="Q38" s="2">
        <f t="shared" ref="Q38:Q101" si="26">IF(P38&gt;600000,600000,P38)</f>
        <v>346391.85492783785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-38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347938.35769039392</v>
      </c>
      <c r="G39" s="2">
        <f t="shared" si="25"/>
        <v>347938.35769039392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348306.74868094921</v>
      </c>
      <c r="Q39" s="2">
        <f t="shared" si="26"/>
        <v>348306.74868094921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-37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349539.57959184051</v>
      </c>
      <c r="G40" s="2">
        <f t="shared" si="25"/>
        <v>349539.57959184051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350221.64243406057</v>
      </c>
      <c r="Q40" s="2">
        <f t="shared" si="26"/>
        <v>350221.64243406057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-36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351140.80149327219</v>
      </c>
      <c r="G41" s="2">
        <f t="shared" si="25"/>
        <v>351140.80149327219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352136.53618715703</v>
      </c>
      <c r="Q41" s="2">
        <f t="shared" si="26"/>
        <v>352136.53618715703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-35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352742.02339471877</v>
      </c>
      <c r="G42" s="2">
        <f t="shared" si="25"/>
        <v>352742.02339471877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354051.4299402684</v>
      </c>
      <c r="Q42" s="2">
        <f t="shared" si="26"/>
        <v>354051.4299402684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-34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354343.24529616535</v>
      </c>
      <c r="G43" s="2">
        <f t="shared" si="25"/>
        <v>354343.24529616535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355966.32369337976</v>
      </c>
      <c r="Q43" s="2">
        <f t="shared" si="26"/>
        <v>355966.32369337976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-33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355944.46719761193</v>
      </c>
      <c r="G44" s="2">
        <f t="shared" si="25"/>
        <v>355944.46719761193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357881.21744649112</v>
      </c>
      <c r="Q44" s="2">
        <f t="shared" si="26"/>
        <v>357881.21744649112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-32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357545.68909904361</v>
      </c>
      <c r="G45" s="2">
        <f t="shared" si="25"/>
        <v>357545.68909904361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359796.11119960248</v>
      </c>
      <c r="Q45" s="2">
        <f t="shared" si="26"/>
        <v>359796.11119960248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-31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359146.91100049019</v>
      </c>
      <c r="G46" s="2">
        <f t="shared" si="25"/>
        <v>359146.91100049019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361711.00495271385</v>
      </c>
      <c r="Q46" s="2">
        <f t="shared" si="26"/>
        <v>361711.00495271385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-30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360748.13290193677</v>
      </c>
      <c r="G47" s="2">
        <f t="shared" si="25"/>
        <v>360748.13290193677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363625.89870582521</v>
      </c>
      <c r="Q47" s="2">
        <f t="shared" si="26"/>
        <v>363625.89870582521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-29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362349.35480338335</v>
      </c>
      <c r="G48" s="2">
        <f t="shared" si="25"/>
        <v>362349.35480338335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365540.79245893657</v>
      </c>
      <c r="Q48" s="2">
        <f t="shared" si="26"/>
        <v>365540.79245893657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-28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363950.57670482993</v>
      </c>
      <c r="G49" s="2">
        <f t="shared" si="25"/>
        <v>363950.57670482993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367455.68621204793</v>
      </c>
      <c r="Q49" s="2">
        <f t="shared" si="26"/>
        <v>367455.68621204793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-27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365551.79860626161</v>
      </c>
      <c r="G50" s="2">
        <f t="shared" si="25"/>
        <v>365551.79860626161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369370.5799651593</v>
      </c>
      <c r="Q50" s="2">
        <f t="shared" si="26"/>
        <v>369370.5799651593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-26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367153.02050770819</v>
      </c>
      <c r="G51" s="2">
        <f t="shared" si="25"/>
        <v>367153.02050770819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371285.47371827066</v>
      </c>
      <c r="Q51" s="2">
        <f t="shared" si="26"/>
        <v>371285.47371827066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-25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368754.24240915477</v>
      </c>
      <c r="G52" s="2">
        <f t="shared" si="25"/>
        <v>368754.24240915477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373200.36747138202</v>
      </c>
      <c r="Q52" s="2">
        <f t="shared" si="26"/>
        <v>373200.36747138202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-24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370355.46431060135</v>
      </c>
      <c r="G53" s="2">
        <f t="shared" si="25"/>
        <v>370355.46431060135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375115.26122449338</v>
      </c>
      <c r="Q53" s="2">
        <f t="shared" si="26"/>
        <v>375115.26122449338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-23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371956.68621204793</v>
      </c>
      <c r="G54" s="2">
        <f t="shared" si="25"/>
        <v>371956.68621204793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377030.15497760475</v>
      </c>
      <c r="Q54" s="2">
        <f t="shared" si="26"/>
        <v>377030.15497760475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-22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373557.90811347961</v>
      </c>
      <c r="G55" s="2">
        <f t="shared" si="25"/>
        <v>373557.90811347961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378945.04873071611</v>
      </c>
      <c r="Q55" s="2">
        <f t="shared" si="26"/>
        <v>378945.04873071611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-21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375159.1300149262</v>
      </c>
      <c r="G56" s="2">
        <f t="shared" si="25"/>
        <v>375159.1300149262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380859.94248382747</v>
      </c>
      <c r="Q56" s="2">
        <f t="shared" si="26"/>
        <v>380859.94248382747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-20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376760.35191637278</v>
      </c>
      <c r="G57" s="2">
        <f t="shared" si="25"/>
        <v>376760.35191637278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382774.83623693883</v>
      </c>
      <c r="Q57" s="2">
        <f t="shared" si="26"/>
        <v>382774.83623693883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-19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378361.57381781936</v>
      </c>
      <c r="G58" s="2">
        <f t="shared" si="25"/>
        <v>378361.57381781936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384689.7299900502</v>
      </c>
      <c r="Q58" s="2">
        <f t="shared" si="26"/>
        <v>384689.7299900502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-18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379962.79571926594</v>
      </c>
      <c r="G59" s="2">
        <f t="shared" si="25"/>
        <v>379962.79571926594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386604.62374316156</v>
      </c>
      <c r="Q59" s="2">
        <f t="shared" si="26"/>
        <v>386604.62374316156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-17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381564.01762069762</v>
      </c>
      <c r="G60" s="2">
        <f t="shared" si="25"/>
        <v>381564.01762069762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388519.51749627292</v>
      </c>
      <c r="Q60" s="2">
        <f t="shared" si="26"/>
        <v>388519.51749627292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-16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383165.2395221442</v>
      </c>
      <c r="G61" s="2">
        <f t="shared" si="25"/>
        <v>383165.2395221442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390434.41124938428</v>
      </c>
      <c r="Q61" s="2">
        <f t="shared" si="26"/>
        <v>390434.41124938428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-15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384766.46142359078</v>
      </c>
      <c r="G62" s="2">
        <f t="shared" si="25"/>
        <v>384766.46142359078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392349.30500249565</v>
      </c>
      <c r="Q62" s="2">
        <f t="shared" si="26"/>
        <v>392349.30500249565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-14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386367.68332503736</v>
      </c>
      <c r="G63" s="2">
        <f t="shared" si="25"/>
        <v>386367.68332503736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394264.19875560701</v>
      </c>
      <c r="Q63" s="2">
        <f t="shared" si="26"/>
        <v>394264.19875560701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-13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387968.90522648394</v>
      </c>
      <c r="G64" s="2">
        <f t="shared" si="25"/>
        <v>387968.90522648394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396179.09250871837</v>
      </c>
      <c r="Q64" s="2">
        <f t="shared" si="26"/>
        <v>396179.09250871837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-12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389570.12712791562</v>
      </c>
      <c r="G65" s="2">
        <f t="shared" si="25"/>
        <v>389570.12712791562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398093.98626182973</v>
      </c>
      <c r="Q65" s="2">
        <f t="shared" si="26"/>
        <v>398093.98626182973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-11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391171.3490293622</v>
      </c>
      <c r="G66" s="2">
        <f t="shared" si="25"/>
        <v>391171.3490293622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400008.8800149411</v>
      </c>
      <c r="Q66" s="2">
        <f t="shared" si="26"/>
        <v>400008.8800149411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-10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392772.57093080878</v>
      </c>
      <c r="G67" s="2">
        <f t="shared" si="25"/>
        <v>392772.57093080878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401923.77376805246</v>
      </c>
      <c r="Q67" s="2">
        <f t="shared" si="26"/>
        <v>401923.77376805246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-9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394373.79283225536</v>
      </c>
      <c r="G68" s="2">
        <f t="shared" si="25"/>
        <v>394373.79283225536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403838.66752116382</v>
      </c>
      <c r="Q68" s="2">
        <f t="shared" si="26"/>
        <v>403838.66752116382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-8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395975.01473370194</v>
      </c>
      <c r="G69" s="2">
        <f t="shared" si="25"/>
        <v>395975.01473370194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405753.56127427518</v>
      </c>
      <c r="Q69" s="2">
        <f t="shared" si="26"/>
        <v>405753.56127427518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-7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397576.23663513362</v>
      </c>
      <c r="G70" s="2">
        <f t="shared" si="25"/>
        <v>397576.23663513362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407668.45502738655</v>
      </c>
      <c r="Q70" s="2">
        <f t="shared" si="26"/>
        <v>407668.45502738655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-6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399177.4585365802</v>
      </c>
      <c r="G71" s="2">
        <f t="shared" si="25"/>
        <v>399177.4585365802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409583.34878049791</v>
      </c>
      <c r="Q71" s="2">
        <f t="shared" si="26"/>
        <v>409583.34878049791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-5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400778.68043802679</v>
      </c>
      <c r="G72" s="2">
        <f t="shared" si="25"/>
        <v>400778.68043802679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411498.24253360927</v>
      </c>
      <c r="Q72" s="2">
        <f t="shared" si="26"/>
        <v>411498.24253360927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-4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402379.90233947337</v>
      </c>
      <c r="G73" s="2">
        <f t="shared" si="25"/>
        <v>402379.90233947337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413413.13628672063</v>
      </c>
      <c r="Q73" s="2">
        <f t="shared" si="26"/>
        <v>413413.13628672063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-3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403981.12424090505</v>
      </c>
      <c r="G74" s="2">
        <f t="shared" si="25"/>
        <v>403981.12424090505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415328.030039832</v>
      </c>
      <c r="Q74" s="2">
        <f t="shared" si="26"/>
        <v>415328.030039832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-2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405582.34614235163</v>
      </c>
      <c r="G75" s="2">
        <f t="shared" si="25"/>
        <v>405582.34614235163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417242.92379294336</v>
      </c>
      <c r="Q75" s="2">
        <f t="shared" si="26"/>
        <v>417242.92379294336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-1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407183.56804379821</v>
      </c>
      <c r="G76" s="2">
        <f t="shared" si="25"/>
        <v>407183.56804379821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419157.81754605472</v>
      </c>
      <c r="Q76" s="2">
        <f t="shared" si="26"/>
        <v>419157.81754605472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0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408784.78994524479</v>
      </c>
      <c r="G77" s="2">
        <f t="shared" si="25"/>
        <v>408784.78994524479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421072.71129916608</v>
      </c>
      <c r="Q77" s="2">
        <f t="shared" si="26"/>
        <v>421072.71129916608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1</v>
      </c>
      <c r="C78" s="7"/>
      <c r="D78" s="2" t="e">
        <f t="shared" si="12"/>
        <v>#N/A</v>
      </c>
      <c r="E78" s="2" t="e">
        <f t="shared" si="22"/>
        <v>#N/A</v>
      </c>
      <c r="F78" s="2">
        <v>410386.01184669137</v>
      </c>
      <c r="G78" s="2">
        <f t="shared" si="25"/>
        <v>410386.01184669137</v>
      </c>
      <c r="H78" s="2">
        <f t="shared" si="13"/>
        <v>20092434.011846691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792227.85714285716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422987.60505227745</v>
      </c>
      <c r="Q78" s="2">
        <f t="shared" si="26"/>
        <v>422987.60505227745</v>
      </c>
      <c r="R78" s="2">
        <f t="shared" si="16"/>
        <v>20873845.605052277</v>
      </c>
      <c r="S78" s="2">
        <f t="shared" si="17"/>
        <v>410386.01184669137</v>
      </c>
      <c r="T78" s="2">
        <f t="shared" si="18"/>
        <v>23417.857142857159</v>
      </c>
      <c r="U78" s="2">
        <f t="shared" si="19"/>
        <v>422987.60505227745</v>
      </c>
      <c r="V78" s="2">
        <f t="shared" si="5"/>
        <v>778989.13043478259</v>
      </c>
      <c r="W78" s="2">
        <f t="shared" si="20"/>
        <v>10179.130434782594</v>
      </c>
      <c r="X78" s="2">
        <f t="shared" si="6"/>
        <v>412808.47461749485</v>
      </c>
      <c r="Y78" s="2">
        <f t="shared" si="7"/>
        <v>20094856.474617496</v>
      </c>
      <c r="Z78" s="2" t="str">
        <f t="shared" si="8"/>
        <v>HERE</v>
      </c>
      <c r="AA78" s="2">
        <f>IF(Z78="HERE",Y78,AA77+Graph!$G$1*1000)</f>
        <v>20094856.474617496</v>
      </c>
      <c r="AB78" s="2">
        <f t="shared" si="21"/>
        <v>412808.47461749613</v>
      </c>
      <c r="AC78" s="2">
        <f t="shared" si="9"/>
        <v>778989.13043478259</v>
      </c>
      <c r="AD78" s="3">
        <f t="shared" si="10"/>
        <v>20094856.474617496</v>
      </c>
      <c r="AE78" s="2">
        <f>IF(AE76&gt;=52800000,52800000,IF(AB57=Graph!G$1*1000,AE77+Graph!G$1*1000,AC78))</f>
        <v>778989.13043478259</v>
      </c>
      <c r="AF78" s="3">
        <f t="shared" si="11"/>
        <v>778989.13043478259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2</v>
      </c>
      <c r="C79" s="7"/>
      <c r="D79" s="2" t="e">
        <f t="shared" si="12"/>
        <v>#N/A</v>
      </c>
      <c r="E79" s="2" t="e">
        <f t="shared" si="22"/>
        <v>#N/A</v>
      </c>
      <c r="F79" s="2">
        <v>411987.23374812305</v>
      </c>
      <c r="G79" s="2">
        <f t="shared" si="25"/>
        <v>411987.23374812305</v>
      </c>
      <c r="H79" s="2">
        <f t="shared" si="13"/>
        <v>20504421.245594814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815645.71428571432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424902.49880538881</v>
      </c>
      <c r="Q79" s="2">
        <f t="shared" si="26"/>
        <v>424902.49880538881</v>
      </c>
      <c r="R79" s="2">
        <f t="shared" si="16"/>
        <v>21298748.103857666</v>
      </c>
      <c r="S79" s="2">
        <f t="shared" si="17"/>
        <v>411987.23374812305</v>
      </c>
      <c r="T79" s="2">
        <f t="shared" si="18"/>
        <v>23417.857142857159</v>
      </c>
      <c r="U79" s="2">
        <f t="shared" si="19"/>
        <v>424902.49880538881</v>
      </c>
      <c r="V79" s="2">
        <f t="shared" si="5"/>
        <v>789168.26086956519</v>
      </c>
      <c r="W79" s="2">
        <f t="shared" si="20"/>
        <v>10179.130434782594</v>
      </c>
      <c r="X79" s="2">
        <f t="shared" si="6"/>
        <v>414723.36837060621</v>
      </c>
      <c r="Y79" s="2">
        <f t="shared" si="7"/>
        <v>20509579.842988104</v>
      </c>
      <c r="Z79" s="2" t="str">
        <f t="shared" si="8"/>
        <v>HERE</v>
      </c>
      <c r="AA79" s="2">
        <f>IF(Z79="HERE",Y79,AA78+Graph!$G$1*1000)</f>
        <v>20509579.842988104</v>
      </c>
      <c r="AB79" s="2">
        <f t="shared" si="21"/>
        <v>414723.3683706075</v>
      </c>
      <c r="AC79" s="2">
        <f t="shared" si="9"/>
        <v>789168.26086956519</v>
      </c>
      <c r="AD79" s="3">
        <f t="shared" si="10"/>
        <v>20509579.842988104</v>
      </c>
      <c r="AE79" s="2">
        <f>IF(AE77&gt;=52800000,52800000,IF(AB58=Graph!G$1*1000,AE78+Graph!G$1*1000,AC79))</f>
        <v>789168.26086956519</v>
      </c>
      <c r="AF79" s="3">
        <f t="shared" si="11"/>
        <v>789168.26086956519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3</v>
      </c>
      <c r="C80" s="7"/>
      <c r="D80" s="2" t="e">
        <f t="shared" si="12"/>
        <v>#N/A</v>
      </c>
      <c r="E80" s="2" t="e">
        <f t="shared" si="22"/>
        <v>#N/A</v>
      </c>
      <c r="F80" s="2">
        <v>413588.45564956963</v>
      </c>
      <c r="G80" s="2">
        <f t="shared" si="25"/>
        <v>413588.45564956963</v>
      </c>
      <c r="H80" s="2">
        <f t="shared" si="13"/>
        <v>20918009.701244384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839063.57142857148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426817.39255850017</v>
      </c>
      <c r="Q80" s="2">
        <f t="shared" si="26"/>
        <v>426817.39255850017</v>
      </c>
      <c r="R80" s="2">
        <f t="shared" si="16"/>
        <v>21725565.496416166</v>
      </c>
      <c r="S80" s="2">
        <f t="shared" si="17"/>
        <v>413588.45564956963</v>
      </c>
      <c r="T80" s="2">
        <f t="shared" si="18"/>
        <v>23417.857142857159</v>
      </c>
      <c r="U80" s="2">
        <f t="shared" si="19"/>
        <v>426817.39255850017</v>
      </c>
      <c r="V80" s="2">
        <f t="shared" si="5"/>
        <v>799347.39130434778</v>
      </c>
      <c r="W80" s="2">
        <f t="shared" si="20"/>
        <v>10179.130434782594</v>
      </c>
      <c r="X80" s="2">
        <f t="shared" si="6"/>
        <v>416638.26212371758</v>
      </c>
      <c r="Y80" s="2">
        <f t="shared" si="7"/>
        <v>20926218.105111822</v>
      </c>
      <c r="Z80" s="2" t="str">
        <f t="shared" si="8"/>
        <v>HERE</v>
      </c>
      <c r="AA80" s="2">
        <f>IF(Z80="HERE",Y80,AA79+Graph!$G$1*1000)</f>
        <v>20926218.105111822</v>
      </c>
      <c r="AB80" s="2">
        <f t="shared" si="21"/>
        <v>416638.26212371886</v>
      </c>
      <c r="AC80" s="2">
        <f t="shared" si="9"/>
        <v>799347.39130434778</v>
      </c>
      <c r="AD80" s="3">
        <f t="shared" si="10"/>
        <v>20926218.105111822</v>
      </c>
      <c r="AE80" s="2">
        <f>IF(AE78&gt;=52800000,52800000,IF(AB59=Graph!G$1*1000,AE79+Graph!G$1*1000,AC80))</f>
        <v>799347.39130434778</v>
      </c>
      <c r="AF80" s="3">
        <f t="shared" si="11"/>
        <v>799347.39130434778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4</v>
      </c>
      <c r="C81" s="7"/>
      <c r="D81" s="2" t="e">
        <f t="shared" si="12"/>
        <v>#N/A</v>
      </c>
      <c r="E81" s="2" t="e">
        <f t="shared" si="22"/>
        <v>#N/A</v>
      </c>
      <c r="F81" s="2">
        <v>415189.67755101621</v>
      </c>
      <c r="G81" s="2">
        <f t="shared" si="25"/>
        <v>415189.67755101621</v>
      </c>
      <c r="H81" s="2">
        <f t="shared" si="13"/>
        <v>21333199.3787954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862481.42857142864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428732.28631161153</v>
      </c>
      <c r="Q81" s="2">
        <f t="shared" si="26"/>
        <v>428732.28631161153</v>
      </c>
      <c r="R81" s="2">
        <f t="shared" si="16"/>
        <v>22154297.782727778</v>
      </c>
      <c r="S81" s="2">
        <f t="shared" si="17"/>
        <v>415189.67755101621</v>
      </c>
      <c r="T81" s="2">
        <f t="shared" si="18"/>
        <v>23417.857142857159</v>
      </c>
      <c r="U81" s="2">
        <f t="shared" si="19"/>
        <v>428732.28631161153</v>
      </c>
      <c r="V81" s="2">
        <f t="shared" si="5"/>
        <v>809526.52173913037</v>
      </c>
      <c r="W81" s="2">
        <f t="shared" si="20"/>
        <v>10179.130434782594</v>
      </c>
      <c r="X81" s="2">
        <f t="shared" si="6"/>
        <v>418553.15587682894</v>
      </c>
      <c r="Y81" s="2">
        <f t="shared" si="7"/>
        <v>21344771.260988653</v>
      </c>
      <c r="Z81" s="2" t="str">
        <f t="shared" si="8"/>
        <v>HERE</v>
      </c>
      <c r="AA81" s="2">
        <f>IF(Z81="HERE",Y81,AA80+Graph!$G$1*1000)</f>
        <v>21344771.260988653</v>
      </c>
      <c r="AB81" s="2">
        <f t="shared" si="21"/>
        <v>418553.15587683022</v>
      </c>
      <c r="AC81" s="2">
        <f t="shared" si="9"/>
        <v>809526.52173913037</v>
      </c>
      <c r="AD81" s="3">
        <f t="shared" si="10"/>
        <v>21344771.260988653</v>
      </c>
      <c r="AE81" s="2">
        <f>IF(AE79&gt;=52800000,52800000,IF(AB60=Graph!G$1*1000,AE80+Graph!G$1*1000,AC81))</f>
        <v>809526.52173913037</v>
      </c>
      <c r="AF81" s="3">
        <f t="shared" si="11"/>
        <v>809526.52173913037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5</v>
      </c>
      <c r="C82" s="7"/>
      <c r="D82" s="2" t="e">
        <f t="shared" si="12"/>
        <v>#N/A</v>
      </c>
      <c r="E82" s="2" t="e">
        <f t="shared" si="22"/>
        <v>#N/A</v>
      </c>
      <c r="F82" s="2">
        <v>416790.89945246279</v>
      </c>
      <c r="G82" s="2">
        <f t="shared" si="25"/>
        <v>416790.89945246279</v>
      </c>
      <c r="H82" s="2">
        <f t="shared" si="13"/>
        <v>21749990.278247863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885899.2857142858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430647.18006470799</v>
      </c>
      <c r="Q82" s="2">
        <f t="shared" si="26"/>
        <v>430647.18006470799</v>
      </c>
      <c r="R82" s="2">
        <f t="shared" si="16"/>
        <v>22584944.962792486</v>
      </c>
      <c r="S82" s="2">
        <f t="shared" si="17"/>
        <v>416790.89945246279</v>
      </c>
      <c r="T82" s="2">
        <f t="shared" si="18"/>
        <v>23417.857142857159</v>
      </c>
      <c r="U82" s="2">
        <f t="shared" si="19"/>
        <v>430647.18006470799</v>
      </c>
      <c r="V82" s="2">
        <f t="shared" si="5"/>
        <v>819705.65217391308</v>
      </c>
      <c r="W82" s="2">
        <f t="shared" si="20"/>
        <v>10179.13043478271</v>
      </c>
      <c r="X82" s="2">
        <f t="shared" si="6"/>
        <v>420468.04962992528</v>
      </c>
      <c r="Y82" s="2">
        <f t="shared" si="7"/>
        <v>21765239.310618579</v>
      </c>
      <c r="Z82" s="2" t="str">
        <f t="shared" si="8"/>
        <v>HERE</v>
      </c>
      <c r="AA82" s="2">
        <f>IF(Z82="HERE",Y82,AA81+Graph!$G$1*1000)</f>
        <v>21765239.310618579</v>
      </c>
      <c r="AB82" s="2">
        <f t="shared" si="21"/>
        <v>420468.04962992668</v>
      </c>
      <c r="AC82" s="2">
        <f t="shared" si="9"/>
        <v>819705.65217391308</v>
      </c>
      <c r="AD82" s="3">
        <f t="shared" si="10"/>
        <v>21765239.310618579</v>
      </c>
      <c r="AE82" s="2">
        <f>IF(AE80&gt;=52800000,52800000,IF(AB61=Graph!G$1*1000,AE81+Graph!G$1*1000,AC82))</f>
        <v>819705.65217391308</v>
      </c>
      <c r="AF82" s="3">
        <f t="shared" si="11"/>
        <v>819705.65217391308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6</v>
      </c>
      <c r="C83" s="7"/>
      <c r="D83" s="2" t="e">
        <f t="shared" si="12"/>
        <v>#N/A</v>
      </c>
      <c r="E83" s="2" t="e">
        <f t="shared" si="22"/>
        <v>#N/A</v>
      </c>
      <c r="F83" s="2">
        <v>418392.12135390937</v>
      </c>
      <c r="G83" s="2">
        <f t="shared" si="25"/>
        <v>418392.12135390937</v>
      </c>
      <c r="H83" s="2">
        <f t="shared" si="13"/>
        <v>22168382.399601772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909317.14285714296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432562.07381781936</v>
      </c>
      <c r="Q83" s="2">
        <f t="shared" si="26"/>
        <v>432562.07381781936</v>
      </c>
      <c r="R83" s="2">
        <f t="shared" si="16"/>
        <v>23017507.036610305</v>
      </c>
      <c r="S83" s="2">
        <f t="shared" si="17"/>
        <v>418392.12135390937</v>
      </c>
      <c r="T83" s="2">
        <f t="shared" si="18"/>
        <v>23417.857142857159</v>
      </c>
      <c r="U83" s="2">
        <f t="shared" si="19"/>
        <v>432562.07381781936</v>
      </c>
      <c r="V83" s="2">
        <f t="shared" si="5"/>
        <v>829884.78260869568</v>
      </c>
      <c r="W83" s="2">
        <f t="shared" si="20"/>
        <v>10179.130434782594</v>
      </c>
      <c r="X83" s="2">
        <f t="shared" si="6"/>
        <v>422382.94338303676</v>
      </c>
      <c r="Y83" s="2">
        <f t="shared" si="7"/>
        <v>22187622.254001617</v>
      </c>
      <c r="Z83" s="2" t="str">
        <f t="shared" si="8"/>
        <v>HERE</v>
      </c>
      <c r="AA83" s="2">
        <f>IF(Z83="HERE",Y83,AA82+Graph!$G$1*1000)</f>
        <v>22187622.254001617</v>
      </c>
      <c r="AB83" s="2">
        <f t="shared" si="21"/>
        <v>422382.94338303804</v>
      </c>
      <c r="AC83" s="2">
        <f t="shared" si="9"/>
        <v>829884.78260869568</v>
      </c>
      <c r="AD83" s="3">
        <f t="shared" si="10"/>
        <v>22187622.254001617</v>
      </c>
      <c r="AE83" s="2">
        <f>IF(AE81&gt;=52800000,52800000,IF(AB62=Graph!G$1*1000,AE82+Graph!G$1*1000,AC83))</f>
        <v>829884.78260869568</v>
      </c>
      <c r="AF83" s="3">
        <f t="shared" si="11"/>
        <v>829884.78260869568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7</v>
      </c>
      <c r="C84" s="7"/>
      <c r="D84" s="2" t="e">
        <f t="shared" si="12"/>
        <v>#N/A</v>
      </c>
      <c r="E84" s="2" t="e">
        <f t="shared" si="22"/>
        <v>#N/A</v>
      </c>
      <c r="F84" s="2">
        <v>419993.34325534105</v>
      </c>
      <c r="G84" s="2">
        <f t="shared" si="25"/>
        <v>419993.34325534105</v>
      </c>
      <c r="H84" s="2">
        <f t="shared" si="13"/>
        <v>22588375.742857113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932735.00000000012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434476.96757093072</v>
      </c>
      <c r="Q84" s="2">
        <f t="shared" si="26"/>
        <v>434476.96757093072</v>
      </c>
      <c r="R84" s="2">
        <f t="shared" si="16"/>
        <v>23451984.004181236</v>
      </c>
      <c r="S84" s="2">
        <f t="shared" si="17"/>
        <v>419993.34325534105</v>
      </c>
      <c r="T84" s="2">
        <f t="shared" si="18"/>
        <v>23417.857142857159</v>
      </c>
      <c r="U84" s="2">
        <f t="shared" si="19"/>
        <v>434476.96757093072</v>
      </c>
      <c r="V84" s="2">
        <f t="shared" si="5"/>
        <v>840063.91304347827</v>
      </c>
      <c r="W84" s="2">
        <f t="shared" si="20"/>
        <v>10179.130434782594</v>
      </c>
      <c r="X84" s="2">
        <f t="shared" si="6"/>
        <v>424297.83713614813</v>
      </c>
      <c r="Y84" s="2">
        <f t="shared" si="7"/>
        <v>22611920.091137767</v>
      </c>
      <c r="Z84" s="2" t="str">
        <f t="shared" si="8"/>
        <v>HERE</v>
      </c>
      <c r="AA84" s="2">
        <f>IF(Z84="HERE",Y84,AA83+Graph!$G$1*1000)</f>
        <v>22611920.091137767</v>
      </c>
      <c r="AB84" s="2">
        <f t="shared" si="21"/>
        <v>424297.83713614941</v>
      </c>
      <c r="AC84" s="2">
        <f t="shared" si="9"/>
        <v>840063.91304347827</v>
      </c>
      <c r="AD84" s="3">
        <f t="shared" si="10"/>
        <v>22611920.091137767</v>
      </c>
      <c r="AE84" s="2">
        <f>IF(AE82&gt;=52800000,52800000,IF(AB63=Graph!G$1*1000,AE83+Graph!G$1*1000,AC84))</f>
        <v>840063.91304347827</v>
      </c>
      <c r="AF84" s="3">
        <f t="shared" si="11"/>
        <v>840063.91304347827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8</v>
      </c>
      <c r="C85" s="7"/>
      <c r="D85" s="2" t="e">
        <f t="shared" si="12"/>
        <v>#N/A</v>
      </c>
      <c r="E85" s="2" t="e">
        <f t="shared" si="22"/>
        <v>#N/A</v>
      </c>
      <c r="F85" s="2">
        <v>421594.56515678763</v>
      </c>
      <c r="G85" s="2">
        <f t="shared" si="25"/>
        <v>421594.56515678763</v>
      </c>
      <c r="H85" s="2">
        <f t="shared" si="13"/>
        <v>23009970.308013901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956152.85714285728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436391.86132404208</v>
      </c>
      <c r="Q85" s="2">
        <f t="shared" si="26"/>
        <v>436391.86132404208</v>
      </c>
      <c r="R85" s="2">
        <f t="shared" si="16"/>
        <v>23888375.865505278</v>
      </c>
      <c r="S85" s="2">
        <f t="shared" si="17"/>
        <v>421594.56515678763</v>
      </c>
      <c r="T85" s="2">
        <f t="shared" si="18"/>
        <v>23417.857142857159</v>
      </c>
      <c r="U85" s="2">
        <f t="shared" si="19"/>
        <v>436391.86132404208</v>
      </c>
      <c r="V85" s="2">
        <f t="shared" si="5"/>
        <v>850243.04347826086</v>
      </c>
      <c r="W85" s="2">
        <f t="shared" si="20"/>
        <v>10179.130434782594</v>
      </c>
      <c r="X85" s="2">
        <f t="shared" si="6"/>
        <v>426212.73088925949</v>
      </c>
      <c r="Y85" s="2">
        <f t="shared" si="7"/>
        <v>23038132.822027028</v>
      </c>
      <c r="Z85" s="2" t="str">
        <f t="shared" si="8"/>
        <v>HERE</v>
      </c>
      <c r="AA85" s="2">
        <f>IF(Z85="HERE",Y85,AA84+Graph!$G$1*1000)</f>
        <v>23038132.822027028</v>
      </c>
      <c r="AB85" s="2">
        <f t="shared" si="21"/>
        <v>426212.73088926077</v>
      </c>
      <c r="AC85" s="2">
        <f t="shared" si="9"/>
        <v>850243.04347826086</v>
      </c>
      <c r="AD85" s="3">
        <f t="shared" si="10"/>
        <v>23038132.822027028</v>
      </c>
      <c r="AE85" s="2">
        <f>IF(AE83&gt;=52800000,52800000,IF(AB64=Graph!G$1*1000,AE84+Graph!G$1*1000,AC85))</f>
        <v>850243.04347826086</v>
      </c>
      <c r="AF85" s="3">
        <f t="shared" si="11"/>
        <v>850243.04347826086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9</v>
      </c>
      <c r="C86" s="7"/>
      <c r="D86" s="2" t="e">
        <f t="shared" si="12"/>
        <v>#N/A</v>
      </c>
      <c r="E86" s="2" t="e">
        <f t="shared" si="22"/>
        <v>#N/A</v>
      </c>
      <c r="F86" s="2">
        <v>423195.78705823421</v>
      </c>
      <c r="G86" s="2">
        <f t="shared" si="25"/>
        <v>423195.78705823421</v>
      </c>
      <c r="H86" s="2">
        <f t="shared" si="13"/>
        <v>23433166.095072135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979570.71428571444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438306.75507715344</v>
      </c>
      <c r="Q86" s="2">
        <f t="shared" si="26"/>
        <v>438306.75507715344</v>
      </c>
      <c r="R86" s="2">
        <f t="shared" si="16"/>
        <v>24326682.620582432</v>
      </c>
      <c r="S86" s="2">
        <f t="shared" si="17"/>
        <v>423195.78705823421</v>
      </c>
      <c r="T86" s="2">
        <f t="shared" si="18"/>
        <v>23417.857142857159</v>
      </c>
      <c r="U86" s="2">
        <f t="shared" si="19"/>
        <v>438306.75507715344</v>
      </c>
      <c r="V86" s="2">
        <f t="shared" si="5"/>
        <v>860422.17391304346</v>
      </c>
      <c r="W86" s="2">
        <f t="shared" si="20"/>
        <v>10179.130434782594</v>
      </c>
      <c r="X86" s="2">
        <f t="shared" si="6"/>
        <v>428127.62464237085</v>
      </c>
      <c r="Y86" s="2">
        <f t="shared" si="7"/>
        <v>23466260.4466694</v>
      </c>
      <c r="Z86" s="2" t="str">
        <f t="shared" si="8"/>
        <v>HERE</v>
      </c>
      <c r="AA86" s="2">
        <f>IF(Z86="HERE",Y86,AA85+Graph!$G$1*1000)</f>
        <v>23466260.4466694</v>
      </c>
      <c r="AB86" s="2">
        <f t="shared" si="21"/>
        <v>428127.62464237213</v>
      </c>
      <c r="AC86" s="2">
        <f t="shared" si="9"/>
        <v>860422.17391304346</v>
      </c>
      <c r="AD86" s="3">
        <f t="shared" si="10"/>
        <v>23466260.4466694</v>
      </c>
      <c r="AE86" s="2">
        <f>IF(AE84&gt;=52800000,52800000,IF(AB65=Graph!G$1*1000,AE85+Graph!G$1*1000,AC86))</f>
        <v>860422.17391304346</v>
      </c>
      <c r="AF86" s="3">
        <f t="shared" si="11"/>
        <v>860422.17391304346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10</v>
      </c>
      <c r="C87" s="7"/>
      <c r="D87" s="2" t="e">
        <f t="shared" si="12"/>
        <v>#N/A</v>
      </c>
      <c r="E87" s="2" t="e">
        <f t="shared" si="22"/>
        <v>#N/A</v>
      </c>
      <c r="F87" s="2">
        <v>424797.0089596808</v>
      </c>
      <c r="G87" s="2">
        <f t="shared" si="25"/>
        <v>424797.0089596808</v>
      </c>
      <c r="H87" s="2">
        <f t="shared" si="13"/>
        <v>23857963.104031816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1002988.5714285716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440221.64883026481</v>
      </c>
      <c r="Q87" s="2">
        <f t="shared" si="26"/>
        <v>440221.64883026481</v>
      </c>
      <c r="R87" s="2">
        <f t="shared" si="16"/>
        <v>24766904.269412696</v>
      </c>
      <c r="S87" s="2">
        <f t="shared" si="17"/>
        <v>424797.0089596808</v>
      </c>
      <c r="T87" s="2">
        <f t="shared" si="18"/>
        <v>23417.857142857159</v>
      </c>
      <c r="U87" s="2">
        <f t="shared" si="19"/>
        <v>440221.64883026481</v>
      </c>
      <c r="V87" s="2">
        <f t="shared" si="5"/>
        <v>870601.30434782605</v>
      </c>
      <c r="W87" s="2">
        <f t="shared" si="20"/>
        <v>10179.130434782594</v>
      </c>
      <c r="X87" s="2">
        <f t="shared" si="6"/>
        <v>430042.51839548221</v>
      </c>
      <c r="Y87" s="2">
        <f t="shared" si="7"/>
        <v>23896302.965064883</v>
      </c>
      <c r="Z87" s="2" t="str">
        <f t="shared" si="8"/>
        <v>HERE</v>
      </c>
      <c r="AA87" s="2">
        <f>IF(Z87="HERE",Y87,AA86+Graph!$G$1*1000)</f>
        <v>23896302.965064883</v>
      </c>
      <c r="AB87" s="2">
        <f t="shared" si="21"/>
        <v>430042.51839548349</v>
      </c>
      <c r="AC87" s="2">
        <f t="shared" si="9"/>
        <v>870601.30434782605</v>
      </c>
      <c r="AD87" s="3">
        <f t="shared" si="10"/>
        <v>23896302.965064883</v>
      </c>
      <c r="AE87" s="2">
        <f>IF(AE85&gt;=52800000,52800000,IF(AB66=Graph!G$1*1000,AE86+Graph!G$1*1000,AC87))</f>
        <v>870601.30434782605</v>
      </c>
      <c r="AF87" s="3">
        <f t="shared" si="11"/>
        <v>870601.30434782605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11</v>
      </c>
      <c r="C88" s="7"/>
      <c r="D88" s="2" t="e">
        <f t="shared" si="12"/>
        <v>#N/A</v>
      </c>
      <c r="E88" s="2" t="e">
        <f t="shared" si="22"/>
        <v>#N/A</v>
      </c>
      <c r="F88" s="2">
        <v>426398.23086112738</v>
      </c>
      <c r="G88" s="2">
        <f t="shared" si="25"/>
        <v>426398.23086112738</v>
      </c>
      <c r="H88" s="2">
        <f t="shared" si="13"/>
        <v>24284361.334892944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1026406.4285714288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442136.54258337617</v>
      </c>
      <c r="Q88" s="2">
        <f t="shared" si="26"/>
        <v>442136.54258337617</v>
      </c>
      <c r="R88" s="2">
        <f t="shared" si="16"/>
        <v>25209040.811996073</v>
      </c>
      <c r="S88" s="2">
        <f t="shared" si="17"/>
        <v>426398.23086112738</v>
      </c>
      <c r="T88" s="2">
        <f t="shared" si="18"/>
        <v>23417.857142857159</v>
      </c>
      <c r="U88" s="2">
        <f t="shared" si="19"/>
        <v>442136.54258337617</v>
      </c>
      <c r="V88" s="2">
        <f t="shared" si="5"/>
        <v>880780.43478260865</v>
      </c>
      <c r="W88" s="2">
        <f t="shared" si="20"/>
        <v>10179.130434782594</v>
      </c>
      <c r="X88" s="2">
        <f t="shared" si="6"/>
        <v>431957.41214859358</v>
      </c>
      <c r="Y88" s="2">
        <f t="shared" si="7"/>
        <v>24328260.377213478</v>
      </c>
      <c r="Z88" s="2" t="str">
        <f t="shared" si="8"/>
        <v>HERE</v>
      </c>
      <c r="AA88" s="2">
        <f>IF(Z88="HERE",Y88,AA87+Graph!$G$1*1000)</f>
        <v>24328260.377213478</v>
      </c>
      <c r="AB88" s="2">
        <f t="shared" si="21"/>
        <v>431957.41214859486</v>
      </c>
      <c r="AC88" s="2">
        <f t="shared" si="9"/>
        <v>880780.43478260865</v>
      </c>
      <c r="AD88" s="3">
        <f t="shared" si="10"/>
        <v>24328260.377213478</v>
      </c>
      <c r="AE88" s="2">
        <f>IF(AE86&gt;=52800000,52800000,IF(AB67=Graph!G$1*1000,AE87+Graph!G$1*1000,AC88))</f>
        <v>880780.43478260865</v>
      </c>
      <c r="AF88" s="3">
        <f t="shared" si="11"/>
        <v>880780.43478260865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12</v>
      </c>
      <c r="C89" s="7"/>
      <c r="D89" s="2" t="e">
        <f t="shared" si="12"/>
        <v>#N/A</v>
      </c>
      <c r="E89" s="2" t="e">
        <f t="shared" si="22"/>
        <v>#N/A</v>
      </c>
      <c r="F89" s="2">
        <v>427999.45276255906</v>
      </c>
      <c r="G89" s="2">
        <f t="shared" si="25"/>
        <v>427999.45276255906</v>
      </c>
      <c r="H89" s="2">
        <f t="shared" si="13"/>
        <v>24712360.787655503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1049824.2857142859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444051.43633648753</v>
      </c>
      <c r="Q89" s="2">
        <f t="shared" si="26"/>
        <v>444051.43633648753</v>
      </c>
      <c r="R89" s="2">
        <f t="shared" si="16"/>
        <v>25653092.24833256</v>
      </c>
      <c r="S89" s="2">
        <f t="shared" si="17"/>
        <v>427999.45276255906</v>
      </c>
      <c r="T89" s="2">
        <f t="shared" si="18"/>
        <v>23417.857142857159</v>
      </c>
      <c r="U89" s="2">
        <f t="shared" si="19"/>
        <v>444051.43633648753</v>
      </c>
      <c r="V89" s="2">
        <f t="shared" si="5"/>
        <v>890959.56521739135</v>
      </c>
      <c r="W89" s="2">
        <f t="shared" si="20"/>
        <v>10179.13043478271</v>
      </c>
      <c r="X89" s="2">
        <f t="shared" si="6"/>
        <v>433872.30590170482</v>
      </c>
      <c r="Y89" s="2">
        <f t="shared" si="7"/>
        <v>24762132.683115184</v>
      </c>
      <c r="Z89" s="2" t="str">
        <f t="shared" si="8"/>
        <v>HERE</v>
      </c>
      <c r="AA89" s="2">
        <f>IF(Z89="HERE",Y89,AA88+Graph!$G$1*1000)</f>
        <v>24762132.683115184</v>
      </c>
      <c r="AB89" s="2">
        <f t="shared" si="21"/>
        <v>433872.30590170622</v>
      </c>
      <c r="AC89" s="2">
        <f t="shared" si="9"/>
        <v>890959.56521739135</v>
      </c>
      <c r="AD89" s="3">
        <f t="shared" si="10"/>
        <v>24762132.683115184</v>
      </c>
      <c r="AE89" s="2">
        <f>IF(AE87&gt;=52800000,52800000,IF(AB68=Graph!G$1*1000,AE88+Graph!G$1*1000,AC89))</f>
        <v>890959.56521739135</v>
      </c>
      <c r="AF89" s="3">
        <f t="shared" si="11"/>
        <v>890959.56521739135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13</v>
      </c>
      <c r="C90" s="7"/>
      <c r="D90" s="2" t="e">
        <f t="shared" si="12"/>
        <v>#N/A</v>
      </c>
      <c r="E90" s="2" t="e">
        <f t="shared" si="22"/>
        <v>#N/A</v>
      </c>
      <c r="F90" s="2">
        <v>429600.67466400564</v>
      </c>
      <c r="G90" s="2">
        <f t="shared" si="25"/>
        <v>429600.67466400564</v>
      </c>
      <c r="H90" s="2">
        <f t="shared" si="13"/>
        <v>25141961.462319508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1073242.142857143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445966.33008959889</v>
      </c>
      <c r="Q90" s="2">
        <f t="shared" si="26"/>
        <v>445966.33008959889</v>
      </c>
      <c r="R90" s="2">
        <f t="shared" si="16"/>
        <v>26099058.578422159</v>
      </c>
      <c r="S90" s="2">
        <f t="shared" si="17"/>
        <v>429600.67466400564</v>
      </c>
      <c r="T90" s="2">
        <f t="shared" si="18"/>
        <v>23417.857142857043</v>
      </c>
      <c r="U90" s="2">
        <f t="shared" si="19"/>
        <v>445966.33008959889</v>
      </c>
      <c r="V90" s="2">
        <f t="shared" si="5"/>
        <v>901138.69565217383</v>
      </c>
      <c r="W90" s="2">
        <f t="shared" si="20"/>
        <v>10179.130434782477</v>
      </c>
      <c r="X90" s="2">
        <f t="shared" si="6"/>
        <v>435787.19965481642</v>
      </c>
      <c r="Y90" s="2">
        <f t="shared" si="7"/>
        <v>25197919.882770002</v>
      </c>
      <c r="Z90" s="2" t="str">
        <f t="shared" si="8"/>
        <v>HERE</v>
      </c>
      <c r="AA90" s="2">
        <f>IF(Z90="HERE",Y90,AA89+Graph!$G$1*1000)</f>
        <v>25197919.882770002</v>
      </c>
      <c r="AB90" s="2">
        <f t="shared" si="21"/>
        <v>435787.19965481758</v>
      </c>
      <c r="AC90" s="2">
        <f t="shared" si="9"/>
        <v>901138.69565217383</v>
      </c>
      <c r="AD90" s="3">
        <f t="shared" si="10"/>
        <v>25197919.882770002</v>
      </c>
      <c r="AE90" s="2">
        <f>IF(AE88&gt;=52800000,52800000,IF(AB69=Graph!G$1*1000,AE89+Graph!G$1*1000,AC90))</f>
        <v>901138.69565217383</v>
      </c>
      <c r="AF90" s="3">
        <f t="shared" si="11"/>
        <v>901138.69565217383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14</v>
      </c>
      <c r="C91" s="7"/>
      <c r="D91" s="2" t="e">
        <f t="shared" si="12"/>
        <v>#N/A</v>
      </c>
      <c r="E91" s="2" t="e">
        <f t="shared" si="22"/>
        <v>#N/A</v>
      </c>
      <c r="F91" s="2">
        <v>431201.89656545222</v>
      </c>
      <c r="G91" s="2">
        <f t="shared" si="25"/>
        <v>431201.89656545222</v>
      </c>
      <c r="H91" s="2">
        <f t="shared" si="13"/>
        <v>25573163.35888496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1096660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447881.22384271026</v>
      </c>
      <c r="Q91" s="2">
        <f t="shared" si="26"/>
        <v>447881.22384271026</v>
      </c>
      <c r="R91" s="2">
        <f t="shared" si="16"/>
        <v>26546939.802264869</v>
      </c>
      <c r="S91" s="2">
        <f t="shared" si="17"/>
        <v>431201.89656545222</v>
      </c>
      <c r="T91" s="2">
        <f t="shared" si="18"/>
        <v>23417.857142857043</v>
      </c>
      <c r="U91" s="2">
        <f t="shared" si="19"/>
        <v>447881.22384271026</v>
      </c>
      <c r="V91" s="2">
        <f t="shared" si="5"/>
        <v>911317.82608695654</v>
      </c>
      <c r="W91" s="2">
        <f t="shared" si="20"/>
        <v>10179.13043478271</v>
      </c>
      <c r="X91" s="2">
        <f t="shared" si="6"/>
        <v>437702.09340792755</v>
      </c>
      <c r="Y91" s="2">
        <f t="shared" si="7"/>
        <v>25635621.976177931</v>
      </c>
      <c r="Z91" s="2" t="str">
        <f t="shared" si="8"/>
        <v>HERE</v>
      </c>
      <c r="AA91" s="2">
        <f>IF(Z91="HERE",Y91,AA90+Graph!$G$1*1000)</f>
        <v>25635621.976177931</v>
      </c>
      <c r="AB91" s="2">
        <f t="shared" si="21"/>
        <v>437702.09340792894</v>
      </c>
      <c r="AC91" s="2">
        <f t="shared" si="9"/>
        <v>911317.82608695654</v>
      </c>
      <c r="AD91" s="3">
        <f t="shared" si="10"/>
        <v>25635621.976177931</v>
      </c>
      <c r="AE91" s="2">
        <f>IF(AE89&gt;=52800000,52800000,IF(AB70=Graph!G$1*1000,AE90+Graph!G$1*1000,AC91))</f>
        <v>911317.82608695654</v>
      </c>
      <c r="AF91" s="3">
        <f t="shared" si="11"/>
        <v>911317.82608695654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15</v>
      </c>
      <c r="C92" s="7"/>
      <c r="D92" s="2" t="e">
        <f t="shared" si="12"/>
        <v>#N/A</v>
      </c>
      <c r="E92" s="2" t="e">
        <f t="shared" si="22"/>
        <v>#N/A</v>
      </c>
      <c r="F92" s="2">
        <v>432803.1184668988</v>
      </c>
      <c r="G92" s="2">
        <f t="shared" si="25"/>
        <v>432803.1184668988</v>
      </c>
      <c r="H92" s="2">
        <f t="shared" si="13"/>
        <v>26005966.477351859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1120077.857142857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449796.11759582162</v>
      </c>
      <c r="Q92" s="2">
        <f t="shared" si="26"/>
        <v>449796.11759582162</v>
      </c>
      <c r="R92" s="2">
        <f t="shared" si="16"/>
        <v>26996735.919860691</v>
      </c>
      <c r="S92" s="2">
        <f t="shared" si="17"/>
        <v>432803.1184668988</v>
      </c>
      <c r="T92" s="2">
        <f t="shared" si="18"/>
        <v>23417.857142857043</v>
      </c>
      <c r="U92" s="2">
        <f t="shared" si="19"/>
        <v>449796.11759582162</v>
      </c>
      <c r="V92" s="2">
        <f t="shared" si="5"/>
        <v>921496.95652173914</v>
      </c>
      <c r="W92" s="2">
        <f t="shared" si="20"/>
        <v>10179.130434782594</v>
      </c>
      <c r="X92" s="2">
        <f t="shared" si="6"/>
        <v>439616.98716103903</v>
      </c>
      <c r="Y92" s="2">
        <f t="shared" si="7"/>
        <v>26075238.963338971</v>
      </c>
      <c r="Z92" s="2" t="str">
        <f t="shared" si="8"/>
        <v>HERE</v>
      </c>
      <c r="AA92" s="2">
        <f>IF(Z92="HERE",Y92,AA91+Graph!$G$1*1000)</f>
        <v>26075238.963338971</v>
      </c>
      <c r="AB92" s="2">
        <f t="shared" si="21"/>
        <v>439616.98716104031</v>
      </c>
      <c r="AC92" s="2">
        <f t="shared" si="9"/>
        <v>921496.95652173914</v>
      </c>
      <c r="AD92" s="3">
        <f t="shared" si="10"/>
        <v>26075238.963338971</v>
      </c>
      <c r="AE92" s="2">
        <f>IF(AE90&gt;=52800000,52800000,IF(AB71=Graph!G$1*1000,AE91+Graph!G$1*1000,AC92))</f>
        <v>921496.95652173914</v>
      </c>
      <c r="AF92" s="3">
        <f t="shared" si="11"/>
        <v>921496.95652173914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16</v>
      </c>
      <c r="C93" s="7"/>
      <c r="D93" s="2" t="e">
        <f t="shared" si="12"/>
        <v>#N/A</v>
      </c>
      <c r="E93" s="2" t="e">
        <f t="shared" si="22"/>
        <v>#N/A</v>
      </c>
      <c r="F93" s="2">
        <v>434404.34036834538</v>
      </c>
      <c r="G93" s="2">
        <f t="shared" si="25"/>
        <v>434404.34036834538</v>
      </c>
      <c r="H93" s="2">
        <f t="shared" si="13"/>
        <v>26440370.817720205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1143495.7142857141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451711.01134893298</v>
      </c>
      <c r="Q93" s="2">
        <f t="shared" si="26"/>
        <v>451711.01134893298</v>
      </c>
      <c r="R93" s="2">
        <f t="shared" si="16"/>
        <v>27448446.931209624</v>
      </c>
      <c r="S93" s="2">
        <f t="shared" si="17"/>
        <v>434404.34036834538</v>
      </c>
      <c r="T93" s="2">
        <f t="shared" si="18"/>
        <v>23417.857142857043</v>
      </c>
      <c r="U93" s="2">
        <f t="shared" si="19"/>
        <v>451711.01134893298</v>
      </c>
      <c r="V93" s="2">
        <f t="shared" si="5"/>
        <v>931676.08695652173</v>
      </c>
      <c r="W93" s="2">
        <f t="shared" si="20"/>
        <v>10179.130434782594</v>
      </c>
      <c r="X93" s="2">
        <f t="shared" si="6"/>
        <v>441531.88091415039</v>
      </c>
      <c r="Y93" s="2">
        <f t="shared" si="7"/>
        <v>26516770.844253123</v>
      </c>
      <c r="Z93" s="2" t="str">
        <f t="shared" si="8"/>
        <v>HERE</v>
      </c>
      <c r="AA93" s="2">
        <f>IF(Z93="HERE",Y93,AA92+Graph!$G$1*1000)</f>
        <v>26516770.844253123</v>
      </c>
      <c r="AB93" s="2">
        <f t="shared" si="21"/>
        <v>441531.88091415167</v>
      </c>
      <c r="AC93" s="2">
        <f t="shared" si="9"/>
        <v>931676.08695652173</v>
      </c>
      <c r="AD93" s="3">
        <f t="shared" si="10"/>
        <v>26516770.844253123</v>
      </c>
      <c r="AE93" s="2">
        <f>IF(AE91&gt;=52800000,52800000,IF(AB72=Graph!G$1*1000,AE92+Graph!G$1*1000,AC93))</f>
        <v>931676.08695652173</v>
      </c>
      <c r="AF93" s="3">
        <f t="shared" si="11"/>
        <v>931676.08695652173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17</v>
      </c>
      <c r="C94" s="7"/>
      <c r="D94" s="2" t="e">
        <f t="shared" si="12"/>
        <v>#N/A</v>
      </c>
      <c r="E94" s="2" t="e">
        <f t="shared" si="22"/>
        <v>#N/A</v>
      </c>
      <c r="F94" s="2">
        <v>436005.56226977706</v>
      </c>
      <c r="G94" s="2">
        <f t="shared" si="25"/>
        <v>436005.56226977706</v>
      </c>
      <c r="H94" s="2">
        <f t="shared" si="13"/>
        <v>26876376.379989982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1166913.5714285711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453625.90510204434</v>
      </c>
      <c r="Q94" s="2">
        <f t="shared" si="26"/>
        <v>453625.90510204434</v>
      </c>
      <c r="R94" s="2">
        <f t="shared" si="16"/>
        <v>27902072.836311668</v>
      </c>
      <c r="S94" s="2">
        <f t="shared" si="17"/>
        <v>436005.56226977706</v>
      </c>
      <c r="T94" s="2">
        <f t="shared" si="18"/>
        <v>23417.857142857043</v>
      </c>
      <c r="U94" s="2">
        <f t="shared" si="19"/>
        <v>453625.90510204434</v>
      </c>
      <c r="V94" s="2">
        <f t="shared" si="5"/>
        <v>941855.21739130432</v>
      </c>
      <c r="W94" s="2">
        <f t="shared" si="20"/>
        <v>10179.130434782594</v>
      </c>
      <c r="X94" s="2">
        <f t="shared" si="6"/>
        <v>443446.77466726175</v>
      </c>
      <c r="Y94" s="2">
        <f t="shared" si="7"/>
        <v>26960217.618920386</v>
      </c>
      <c r="Z94" s="2" t="str">
        <f t="shared" si="8"/>
        <v>HERE</v>
      </c>
      <c r="AA94" s="2">
        <f>IF(Z94="HERE",Y94,AA93+Graph!$G$1*1000)</f>
        <v>26960217.618920386</v>
      </c>
      <c r="AB94" s="2">
        <f t="shared" si="21"/>
        <v>443446.77466726303</v>
      </c>
      <c r="AC94" s="2">
        <f t="shared" si="9"/>
        <v>941855.21739130432</v>
      </c>
      <c r="AD94" s="3">
        <f t="shared" si="10"/>
        <v>26960217.618920386</v>
      </c>
      <c r="AE94" s="2">
        <f>IF(AE92&gt;=52800000,52800000,IF(AB73=Graph!G$1*1000,AE93+Graph!G$1*1000,AC94))</f>
        <v>941855.21739130432</v>
      </c>
      <c r="AF94" s="3">
        <f t="shared" si="11"/>
        <v>941855.21739130432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18</v>
      </c>
      <c r="C95" s="7"/>
      <c r="D95" s="2" t="e">
        <f t="shared" si="12"/>
        <v>#N/A</v>
      </c>
      <c r="E95" s="2" t="e">
        <f t="shared" si="22"/>
        <v>#N/A</v>
      </c>
      <c r="F95" s="2">
        <v>437606.78417122364</v>
      </c>
      <c r="G95" s="2">
        <f t="shared" si="25"/>
        <v>437606.78417122364</v>
      </c>
      <c r="H95" s="2">
        <f t="shared" si="13"/>
        <v>27313983.164161205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1190331.4285714282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455540.79885515571</v>
      </c>
      <c r="Q95" s="2">
        <f t="shared" si="26"/>
        <v>455540.79885515571</v>
      </c>
      <c r="R95" s="2">
        <f t="shared" si="16"/>
        <v>28357613.635166824</v>
      </c>
      <c r="S95" s="2">
        <f t="shared" si="17"/>
        <v>437606.78417122364</v>
      </c>
      <c r="T95" s="2">
        <f t="shared" si="18"/>
        <v>23417.857142857043</v>
      </c>
      <c r="U95" s="2">
        <f t="shared" si="19"/>
        <v>455540.79885515571</v>
      </c>
      <c r="V95" s="2">
        <f t="shared" si="5"/>
        <v>952034.34782608692</v>
      </c>
      <c r="W95" s="2">
        <f t="shared" si="20"/>
        <v>10179.130434782594</v>
      </c>
      <c r="X95" s="2">
        <f t="shared" si="6"/>
        <v>445361.66842037311</v>
      </c>
      <c r="Y95" s="2">
        <f t="shared" ref="Y95:Y158" si="30">IF(COUNT($C96)=0,IF(COUNT($C95)=1,C95,SUM(Y94+X95)),C95)</f>
        <v>27405579.28734076</v>
      </c>
      <c r="Z95" s="2" t="str">
        <f t="shared" si="8"/>
        <v>HERE</v>
      </c>
      <c r="AA95" s="2">
        <f>IF(Z95="HERE",Y95,AA94+Graph!$G$1*1000)</f>
        <v>27405579.28734076</v>
      </c>
      <c r="AB95" s="2">
        <f t="shared" si="21"/>
        <v>445361.66842037439</v>
      </c>
      <c r="AC95" s="2">
        <f t="shared" ref="AC95:AC158" si="31">IF(Z96="HERE",V95,AC94)</f>
        <v>952034.34782608692</v>
      </c>
      <c r="AD95" s="3">
        <f t="shared" si="10"/>
        <v>27405579.28734076</v>
      </c>
      <c r="AE95" s="2">
        <f>IF(AE93&gt;=52800000,52800000,IF(AB74=Graph!G$1*1000,AE94+Graph!G$1*1000,AC95))</f>
        <v>952034.34782608692</v>
      </c>
      <c r="AF95" s="3">
        <f t="shared" si="11"/>
        <v>952034.34782608692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19</v>
      </c>
      <c r="C96" s="7"/>
      <c r="D96" s="2" t="e">
        <f t="shared" si="12"/>
        <v>#N/A</v>
      </c>
      <c r="E96" s="2" t="e">
        <f t="shared" si="22"/>
        <v>#N/A</v>
      </c>
      <c r="F96" s="2">
        <v>439208.00607267022</v>
      </c>
      <c r="G96" s="2">
        <f t="shared" si="25"/>
        <v>439208.00607267022</v>
      </c>
      <c r="H96" s="2">
        <f t="shared" ref="H96:H159" si="32">IF(COUNT($C97)=0,IF(COUNT($C96)=1,C96,SUM(H95+G96)),C96)</f>
        <v>27753191.170233876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1213749.2857142852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457455.69260826707</v>
      </c>
      <c r="Q96" s="2">
        <f t="shared" si="26"/>
        <v>457455.69260826707</v>
      </c>
      <c r="R96" s="2">
        <f t="shared" ref="R96:R159" si="33">IF(COUNT($C97)=0,IF(COUNT($C96)=1,M96,SUM(R95+Q96)),M96)</f>
        <v>28815069.327775091</v>
      </c>
      <c r="S96" s="2">
        <f t="shared" si="17"/>
        <v>439208.00607267022</v>
      </c>
      <c r="T96" s="2">
        <f t="shared" si="18"/>
        <v>23417.857142857043</v>
      </c>
      <c r="U96" s="2">
        <f t="shared" si="19"/>
        <v>457455.69260826707</v>
      </c>
      <c r="V96" s="2">
        <f t="shared" si="5"/>
        <v>962213.47826086963</v>
      </c>
      <c r="W96" s="2">
        <f t="shared" si="20"/>
        <v>10179.13043478271</v>
      </c>
      <c r="X96" s="2">
        <f t="shared" si="6"/>
        <v>447276.56217348436</v>
      </c>
      <c r="Y96" s="2">
        <f t="shared" si="30"/>
        <v>27852855.849514246</v>
      </c>
      <c r="Z96" s="2" t="str">
        <f t="shared" si="8"/>
        <v>HERE</v>
      </c>
      <c r="AA96" s="2">
        <f>IF(Z96="HERE",Y96,AA95+Graph!$G$1*1000)</f>
        <v>27852855.849514246</v>
      </c>
      <c r="AB96" s="2">
        <f t="shared" si="21"/>
        <v>447276.56217348576</v>
      </c>
      <c r="AC96" s="2">
        <f t="shared" si="31"/>
        <v>962213.47826086963</v>
      </c>
      <c r="AD96" s="3">
        <f t="shared" si="10"/>
        <v>27852855.849514246</v>
      </c>
      <c r="AE96" s="2">
        <f>IF(AE94&gt;=52800000,52800000,IF(AB75=Graph!G$1*1000,AE95+Graph!G$1*1000,AC96))</f>
        <v>962213.47826086963</v>
      </c>
      <c r="AF96" s="3">
        <f t="shared" si="11"/>
        <v>962213.47826086963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20</v>
      </c>
      <c r="C97" s="7"/>
      <c r="D97" s="2" t="e">
        <f t="shared" si="12"/>
        <v>#N/A</v>
      </c>
      <c r="E97" s="2" t="e">
        <f t="shared" si="22"/>
        <v>#N/A</v>
      </c>
      <c r="F97" s="2">
        <v>440809.2279741168</v>
      </c>
      <c r="G97" s="2">
        <f t="shared" si="25"/>
        <v>440809.2279741168</v>
      </c>
      <c r="H97" s="2">
        <f t="shared" si="32"/>
        <v>28194000.398207992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1237167.1428571423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459370.58636137843</v>
      </c>
      <c r="Q97" s="2">
        <f t="shared" si="26"/>
        <v>459370.58636137843</v>
      </c>
      <c r="R97" s="2">
        <f t="shared" si="33"/>
        <v>29274439.914136469</v>
      </c>
      <c r="S97" s="2">
        <f t="shared" si="17"/>
        <v>440809.2279741168</v>
      </c>
      <c r="T97" s="2">
        <f t="shared" si="18"/>
        <v>23417.857142857043</v>
      </c>
      <c r="U97" s="2">
        <f t="shared" si="19"/>
        <v>459370.58636137843</v>
      </c>
      <c r="V97" s="2">
        <f t="shared" si="5"/>
        <v>972392.6086956521</v>
      </c>
      <c r="W97" s="2">
        <f t="shared" si="20"/>
        <v>10179.130434782477</v>
      </c>
      <c r="X97" s="2">
        <f t="shared" si="6"/>
        <v>449191.45592659595</v>
      </c>
      <c r="Y97" s="2">
        <f t="shared" si="30"/>
        <v>28302047.305440843</v>
      </c>
      <c r="Z97" s="2" t="str">
        <f t="shared" si="8"/>
        <v>HERE</v>
      </c>
      <c r="AA97" s="2">
        <f>IF(Z97="HERE",Y97,AA96+Graph!$G$1*1000)</f>
        <v>28302047.305440843</v>
      </c>
      <c r="AB97" s="2">
        <f t="shared" si="21"/>
        <v>449191.45592659712</v>
      </c>
      <c r="AC97" s="2">
        <f t="shared" si="31"/>
        <v>972392.6086956521</v>
      </c>
      <c r="AD97" s="3">
        <f t="shared" si="10"/>
        <v>28302047.305440843</v>
      </c>
      <c r="AE97" s="2">
        <f>IF(AE95&gt;=52800000,52800000,IF(AB76=Graph!G$1*1000,AE96+Graph!G$1*1000,AC97))</f>
        <v>972392.6086956521</v>
      </c>
      <c r="AF97" s="3">
        <f t="shared" si="11"/>
        <v>972392.6086956521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21</v>
      </c>
      <c r="C98" s="7"/>
      <c r="D98" s="2" t="e">
        <f t="shared" si="12"/>
        <v>#N/A</v>
      </c>
      <c r="E98" s="2" t="e">
        <f t="shared" si="22"/>
        <v>#N/A</v>
      </c>
      <c r="F98" s="2">
        <v>442410.44987556338</v>
      </c>
      <c r="G98" s="2">
        <f t="shared" si="25"/>
        <v>442410.44987556338</v>
      </c>
      <c r="H98" s="2">
        <f t="shared" si="32"/>
        <v>28636410.848083556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1260584.9999999993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461285.48011448979</v>
      </c>
      <c r="Q98" s="2">
        <f t="shared" si="26"/>
        <v>461285.48011448979</v>
      </c>
      <c r="R98" s="2">
        <f t="shared" si="33"/>
        <v>29735725.394250959</v>
      </c>
      <c r="S98" s="2">
        <f t="shared" si="17"/>
        <v>442410.44987556338</v>
      </c>
      <c r="T98" s="2">
        <f t="shared" si="18"/>
        <v>23417.857142857043</v>
      </c>
      <c r="U98" s="2">
        <f t="shared" si="19"/>
        <v>461285.48011448979</v>
      </c>
      <c r="V98" s="2">
        <f t="shared" si="5"/>
        <v>982571.73913043481</v>
      </c>
      <c r="W98" s="2">
        <f t="shared" si="20"/>
        <v>10179.13043478271</v>
      </c>
      <c r="X98" s="2">
        <f t="shared" si="6"/>
        <v>451106.34967970708</v>
      </c>
      <c r="Y98" s="2">
        <f t="shared" si="30"/>
        <v>28753153.655120552</v>
      </c>
      <c r="Z98" s="2" t="str">
        <f t="shared" si="8"/>
        <v>HERE</v>
      </c>
      <c r="AA98" s="2">
        <f>IF(Z98="HERE",Y98,AA97+Graph!$G$1*1000)</f>
        <v>28753153.655120552</v>
      </c>
      <c r="AB98" s="2">
        <f t="shared" si="21"/>
        <v>451106.34967970848</v>
      </c>
      <c r="AC98" s="2">
        <f t="shared" si="31"/>
        <v>982571.73913043481</v>
      </c>
      <c r="AD98" s="3">
        <f t="shared" si="10"/>
        <v>28753153.655120552</v>
      </c>
      <c r="AE98" s="2">
        <f>IF(AE96&gt;=52800000,52800000,IF(AB77=Graph!G$1*1000,AE97+Graph!G$1*1000,AC98))</f>
        <v>982571.73913043481</v>
      </c>
      <c r="AF98" s="3">
        <f t="shared" si="11"/>
        <v>982571.73913043481</v>
      </c>
      <c r="AG98" s="3">
        <f t="shared" si="29"/>
        <v>17752283.699999999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22</v>
      </c>
      <c r="C99" s="7"/>
      <c r="D99" s="2" t="e">
        <f t="shared" si="12"/>
        <v>#N/A</v>
      </c>
      <c r="E99" s="2" t="e">
        <f t="shared" si="22"/>
        <v>#N/A</v>
      </c>
      <c r="F99" s="2">
        <v>444011.67177699506</v>
      </c>
      <c r="G99" s="2">
        <f t="shared" si="25"/>
        <v>444011.67177699506</v>
      </c>
      <c r="H99" s="2">
        <f t="shared" si="32"/>
        <v>29080422.519860551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1284002.8571428563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463200.37386760116</v>
      </c>
      <c r="Q99" s="2">
        <f t="shared" si="26"/>
        <v>463200.37386760116</v>
      </c>
      <c r="R99" s="2">
        <f t="shared" si="33"/>
        <v>30198925.76811856</v>
      </c>
      <c r="S99" s="2">
        <f t="shared" si="17"/>
        <v>444011.67177699506</v>
      </c>
      <c r="T99" s="2">
        <f t="shared" si="18"/>
        <v>23417.857142857043</v>
      </c>
      <c r="U99" s="2">
        <f t="shared" si="19"/>
        <v>463200.37386760116</v>
      </c>
      <c r="V99" s="2">
        <f t="shared" si="5"/>
        <v>992750.86956521741</v>
      </c>
      <c r="W99" s="2">
        <f t="shared" si="20"/>
        <v>10179.130434782594</v>
      </c>
      <c r="X99" s="2">
        <f t="shared" si="6"/>
        <v>453021.24343281856</v>
      </c>
      <c r="Y99" s="2">
        <f t="shared" si="30"/>
        <v>29206174.898553371</v>
      </c>
      <c r="Z99" s="2" t="str">
        <f t="shared" si="8"/>
        <v>HERE</v>
      </c>
      <c r="AA99" s="2">
        <f>IF(Z99="HERE",Y99,AA98+Graph!$G$1*1000)</f>
        <v>29206174.898553371</v>
      </c>
      <c r="AB99" s="2">
        <f t="shared" si="21"/>
        <v>453021.24343281984</v>
      </c>
      <c r="AC99" s="2">
        <f t="shared" si="31"/>
        <v>992750.86956521741</v>
      </c>
      <c r="AD99" s="3">
        <f t="shared" si="10"/>
        <v>29206174.898553371</v>
      </c>
      <c r="AE99" s="2">
        <f>IF(AE97&gt;=52800000,52800000,IF(AB78=Graph!G$1*1000,AE98+Graph!G$1*1000,AC99))</f>
        <v>992750.86956521741</v>
      </c>
      <c r="AF99" s="3">
        <f t="shared" si="11"/>
        <v>992750.86956521741</v>
      </c>
      <c r="AG99" s="3">
        <f t="shared" si="29"/>
        <v>18124320.283677485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23</v>
      </c>
      <c r="C100" s="14"/>
      <c r="D100" s="13" t="e">
        <f t="shared" si="12"/>
        <v>#N/A</v>
      </c>
      <c r="E100" s="13" t="e">
        <f t="shared" si="22"/>
        <v>#N/A</v>
      </c>
      <c r="F100" s="13">
        <v>445612.89367844164</v>
      </c>
      <c r="G100" s="2">
        <f t="shared" si="25"/>
        <v>445612.89367844164</v>
      </c>
      <c r="H100" s="13">
        <f t="shared" si="32"/>
        <v>29526035.413538992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1307420.7142857134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465115.26762071252</v>
      </c>
      <c r="Q100" s="2">
        <f t="shared" si="26"/>
        <v>465115.26762071252</v>
      </c>
      <c r="R100" s="13">
        <f t="shared" si="33"/>
        <v>30664041.035739273</v>
      </c>
      <c r="S100" s="13">
        <f t="shared" si="17"/>
        <v>445612.89367844164</v>
      </c>
      <c r="T100" s="13">
        <f t="shared" si="18"/>
        <v>23417.857142857043</v>
      </c>
      <c r="U100" s="13">
        <f t="shared" si="19"/>
        <v>465115.26762071252</v>
      </c>
      <c r="V100" s="13">
        <f t="shared" si="5"/>
        <v>1002930</v>
      </c>
      <c r="W100" s="13">
        <f t="shared" si="20"/>
        <v>10179.130434782594</v>
      </c>
      <c r="X100" s="13">
        <f t="shared" si="6"/>
        <v>454936.13718592993</v>
      </c>
      <c r="Y100" s="2">
        <f t="shared" si="30"/>
        <v>29661111.035739303</v>
      </c>
      <c r="Z100" s="2" t="str">
        <f t="shared" si="8"/>
        <v>HERE</v>
      </c>
      <c r="AA100" s="2">
        <f>IF(Z100="HERE",Y100,AA99+Graph!$G$1*1000)</f>
        <v>29661111.035739303</v>
      </c>
      <c r="AB100" s="2">
        <f t="shared" si="21"/>
        <v>454936.13718593121</v>
      </c>
      <c r="AC100" s="2">
        <f t="shared" si="31"/>
        <v>1002930</v>
      </c>
      <c r="AD100" s="3">
        <f t="shared" si="10"/>
        <v>29661111.035739303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18498080.27173277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24</v>
      </c>
      <c r="C101" s="7"/>
      <c r="D101" s="2" t="e">
        <f t="shared" si="12"/>
        <v>#N/A</v>
      </c>
      <c r="E101" s="2" t="e">
        <f t="shared" si="22"/>
        <v>#N/A</v>
      </c>
      <c r="F101" s="2">
        <v>447214.11557988822</v>
      </c>
      <c r="G101" s="2">
        <f t="shared" si="25"/>
        <v>447214.11557988822</v>
      </c>
      <c r="H101" s="2">
        <f t="shared" si="32"/>
        <v>29973249.529118881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1330838.5714285704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467030.16137382388</v>
      </c>
      <c r="Q101" s="2">
        <f t="shared" si="26"/>
        <v>467030.16137382388</v>
      </c>
      <c r="R101" s="2">
        <f t="shared" si="33"/>
        <v>31131071.197113097</v>
      </c>
      <c r="S101" s="2">
        <f t="shared" si="17"/>
        <v>447214.11557988822</v>
      </c>
      <c r="T101" s="2">
        <f t="shared" si="18"/>
        <v>23417.857142857043</v>
      </c>
      <c r="U101" s="2">
        <f t="shared" si="19"/>
        <v>467030.16137382388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413592.44708810956</v>
      </c>
      <c r="Y101" s="2">
        <f t="shared" si="30"/>
        <v>30074703.482827414</v>
      </c>
      <c r="Z101" s="2" t="str">
        <f t="shared" si="8"/>
        <v>HERE</v>
      </c>
      <c r="AA101" s="2">
        <f>IF(Z101="HERE",Y101,AA100+Graph!$G$1*1000)</f>
        <v>30074703.482827414</v>
      </c>
      <c r="AB101" s="2">
        <f t="shared" si="21"/>
        <v>413592.44708811119</v>
      </c>
      <c r="AC101" s="2">
        <f t="shared" si="31"/>
        <v>1056367.7142857143</v>
      </c>
      <c r="AD101" s="3">
        <f t="shared" si="10"/>
        <v>30074703.482827414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18873563.664165858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25</v>
      </c>
      <c r="C102" s="7"/>
      <c r="D102" s="2" t="e">
        <f t="shared" si="12"/>
        <v>#N/A</v>
      </c>
      <c r="E102" s="2" t="e">
        <f t="shared" si="22"/>
        <v>#N/A</v>
      </c>
      <c r="F102" s="2">
        <v>448815.33748133481</v>
      </c>
      <c r="G102" s="2">
        <f t="shared" ref="G102:G165" si="35">IF(F102&gt;600000,$AK$31*1000,F102)</f>
        <v>448815.33748133481</v>
      </c>
      <c r="H102" s="2">
        <f t="shared" si="32"/>
        <v>30422064.866600215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1354256.4285714275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468945.05512693524</v>
      </c>
      <c r="Q102" s="2">
        <f t="shared" ref="Q102:Q165" si="36">IF(P102&gt;600000,600000,P102)</f>
        <v>468945.05512693524</v>
      </c>
      <c r="R102" s="2">
        <f t="shared" si="33"/>
        <v>31600016.252240032</v>
      </c>
      <c r="S102" s="2">
        <f t="shared" si="17"/>
        <v>448815.33748133481</v>
      </c>
      <c r="T102" s="2">
        <f t="shared" si="18"/>
        <v>23417.857142857043</v>
      </c>
      <c r="U102" s="2">
        <f t="shared" si="19"/>
        <v>468945.05512693524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415507.34084122092</v>
      </c>
      <c r="Y102" s="2">
        <f t="shared" si="30"/>
        <v>30490210.823668636</v>
      </c>
      <c r="Z102" s="2" t="str">
        <f t="shared" si="8"/>
        <v>HERE</v>
      </c>
      <c r="AA102" s="2">
        <f>IF(Z102="HERE",Y102,AA101+Graph!$G$1*1000)</f>
        <v>30490210.823668636</v>
      </c>
      <c r="AB102" s="2">
        <f t="shared" si="21"/>
        <v>415507.34084122255</v>
      </c>
      <c r="AC102" s="2">
        <f t="shared" si="31"/>
        <v>1109805.4285714286</v>
      </c>
      <c r="AD102" s="3">
        <f t="shared" si="10"/>
        <v>30490210.823668636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19250770.460976746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26</v>
      </c>
      <c r="C103" s="7"/>
      <c r="D103" s="2" t="e">
        <f t="shared" si="12"/>
        <v>#N/A</v>
      </c>
      <c r="E103" s="2" t="e">
        <f t="shared" si="22"/>
        <v>#N/A</v>
      </c>
      <c r="F103" s="2">
        <v>450416.55938278139</v>
      </c>
      <c r="G103" s="2">
        <f t="shared" si="35"/>
        <v>450416.55938278139</v>
      </c>
      <c r="H103" s="2">
        <f t="shared" si="32"/>
        <v>30872481.425982997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1377674.2857142845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470859.94888004661</v>
      </c>
      <c r="Q103" s="2">
        <f t="shared" si="36"/>
        <v>470859.94888004661</v>
      </c>
      <c r="R103" s="2">
        <f t="shared" si="33"/>
        <v>32070876.201120079</v>
      </c>
      <c r="S103" s="2">
        <f t="shared" si="17"/>
        <v>450416.55938278139</v>
      </c>
      <c r="T103" s="2">
        <f t="shared" si="18"/>
        <v>23417.857142857043</v>
      </c>
      <c r="U103" s="2">
        <f t="shared" si="19"/>
        <v>470859.94888004661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417422.23459433252</v>
      </c>
      <c r="Y103" s="2">
        <f t="shared" si="30"/>
        <v>30907633.05826297</v>
      </c>
      <c r="Z103" s="2" t="str">
        <f t="shared" si="8"/>
        <v>HERE</v>
      </c>
      <c r="AA103" s="2">
        <f>IF(Z103="HERE",Y103,AA102+Graph!$G$1*1000)</f>
        <v>30907633.05826297</v>
      </c>
      <c r="AB103" s="2">
        <f t="shared" si="21"/>
        <v>417422.23459433392</v>
      </c>
      <c r="AC103" s="2">
        <f t="shared" si="31"/>
        <v>1163243.1428571427</v>
      </c>
      <c r="AD103" s="3">
        <f t="shared" si="10"/>
        <v>30907633.05826297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19629700.662165418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27</v>
      </c>
      <c r="C104" s="7"/>
      <c r="D104" s="2" t="e">
        <f t="shared" si="12"/>
        <v>#N/A</v>
      </c>
      <c r="E104" s="2" t="e">
        <f t="shared" si="22"/>
        <v>#N/A</v>
      </c>
      <c r="F104" s="2">
        <v>452017.78128421307</v>
      </c>
      <c r="G104" s="2">
        <f t="shared" si="35"/>
        <v>452017.78128421307</v>
      </c>
      <c r="H104" s="2">
        <f t="shared" si="32"/>
        <v>31324499.20726721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1401092.1428571416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472774.84263315797</v>
      </c>
      <c r="Q104" s="2">
        <f t="shared" si="36"/>
        <v>472774.84263315797</v>
      </c>
      <c r="R104" s="2">
        <f t="shared" si="33"/>
        <v>32543651.043753237</v>
      </c>
      <c r="S104" s="2">
        <f t="shared" si="17"/>
        <v>452017.78128421307</v>
      </c>
      <c r="T104" s="2">
        <f t="shared" si="18"/>
        <v>23417.857142857043</v>
      </c>
      <c r="U104" s="2">
        <f t="shared" si="19"/>
        <v>472774.84263315797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419337.12834744365</v>
      </c>
      <c r="Y104" s="2">
        <f t="shared" si="30"/>
        <v>31326970.186610416</v>
      </c>
      <c r="Z104" s="2" t="str">
        <f t="shared" si="8"/>
        <v>HERE</v>
      </c>
      <c r="AA104" s="2">
        <f>IF(Z104="HERE",Y104,AA103+Graph!$G$1*1000)</f>
        <v>31326970.186610416</v>
      </c>
      <c r="AB104" s="2">
        <f t="shared" si="21"/>
        <v>419337.12834744528</v>
      </c>
      <c r="AC104" s="2">
        <f t="shared" si="31"/>
        <v>1216680.857142857</v>
      </c>
      <c r="AD104" s="3">
        <f t="shared" si="10"/>
        <v>31326970.186610416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20010354.26773189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28</v>
      </c>
      <c r="C105" s="7"/>
      <c r="D105" s="2" t="e">
        <f t="shared" si="12"/>
        <v>#N/A</v>
      </c>
      <c r="E105" s="2" t="e">
        <f t="shared" si="22"/>
        <v>#N/A</v>
      </c>
      <c r="F105" s="2">
        <v>453619.00318565965</v>
      </c>
      <c r="G105" s="2">
        <f t="shared" si="35"/>
        <v>453619.00318565965</v>
      </c>
      <c r="H105" s="2">
        <f t="shared" si="32"/>
        <v>31778118.21045287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1424509.9999999986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474689.73638626933</v>
      </c>
      <c r="Q105" s="2">
        <f t="shared" si="36"/>
        <v>474689.73638626933</v>
      </c>
      <c r="R105" s="2">
        <f t="shared" si="33"/>
        <v>33018340.780139506</v>
      </c>
      <c r="S105" s="2">
        <f t="shared" si="17"/>
        <v>453619.00318565965</v>
      </c>
      <c r="T105" s="2">
        <f t="shared" si="18"/>
        <v>23417.857142857043</v>
      </c>
      <c r="U105" s="2">
        <f t="shared" si="19"/>
        <v>474689.73638626933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421252.02210055501</v>
      </c>
      <c r="Y105" s="2">
        <f t="shared" si="30"/>
        <v>31748222.208710972</v>
      </c>
      <c r="Z105" s="2" t="str">
        <f t="shared" si="8"/>
        <v>HERE</v>
      </c>
      <c r="AA105" s="2">
        <f>IF(Z105="HERE",Y105,AA104+Graph!$G$1*1000)</f>
        <v>31748222.208710972</v>
      </c>
      <c r="AB105" s="2">
        <f t="shared" si="21"/>
        <v>421252.02210055664</v>
      </c>
      <c r="AC105" s="2">
        <f t="shared" si="31"/>
        <v>1270118.5714285714</v>
      </c>
      <c r="AD105" s="3">
        <f t="shared" si="10"/>
        <v>31748222.208710972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20392731.277676165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29</v>
      </c>
      <c r="C106" s="7"/>
      <c r="D106" s="2" t="e">
        <f t="shared" si="12"/>
        <v>#N/A</v>
      </c>
      <c r="E106" s="2" t="e">
        <f t="shared" si="22"/>
        <v>#N/A</v>
      </c>
      <c r="F106" s="2">
        <v>455220.22508710623</v>
      </c>
      <c r="G106" s="2">
        <f t="shared" si="35"/>
        <v>455220.22508710623</v>
      </c>
      <c r="H106" s="2">
        <f t="shared" si="32"/>
        <v>32233338.435539976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1447927.8571428556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476604.63013938069</v>
      </c>
      <c r="Q106" s="2">
        <f t="shared" si="36"/>
        <v>476604.63013938069</v>
      </c>
      <c r="R106" s="2">
        <f t="shared" si="33"/>
        <v>33494945.410278887</v>
      </c>
      <c r="S106" s="2">
        <f t="shared" si="17"/>
        <v>455220.22508710623</v>
      </c>
      <c r="T106" s="2">
        <f t="shared" si="18"/>
        <v>23417.857142857043</v>
      </c>
      <c r="U106" s="2">
        <f t="shared" si="19"/>
        <v>476604.63013938069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423166.91585366637</v>
      </c>
      <c r="Y106" s="2">
        <f t="shared" si="30"/>
        <v>32171389.12456464</v>
      </c>
      <c r="Z106" s="2" t="str">
        <f t="shared" si="8"/>
        <v>HERE</v>
      </c>
      <c r="AA106" s="2">
        <f>IF(Z106="HERE",Y106,AA105+Graph!$G$1*1000)</f>
        <v>32171389.12456464</v>
      </c>
      <c r="AB106" s="2">
        <f t="shared" si="21"/>
        <v>423166.915853668</v>
      </c>
      <c r="AC106" s="2">
        <f t="shared" si="31"/>
        <v>1323556.2857142857</v>
      </c>
      <c r="AD106" s="3">
        <f t="shared" si="10"/>
        <v>32171389.12456464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20776831.69199824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30</v>
      </c>
      <c r="C107" s="7"/>
      <c r="D107" s="2" t="e">
        <f t="shared" si="12"/>
        <v>#N/A</v>
      </c>
      <c r="E107" s="2" t="e">
        <f t="shared" si="22"/>
        <v>#N/A</v>
      </c>
      <c r="F107" s="2">
        <v>456821.44698855281</v>
      </c>
      <c r="G107" s="2">
        <f t="shared" si="35"/>
        <v>456821.44698855281</v>
      </c>
      <c r="H107" s="2">
        <f t="shared" si="32"/>
        <v>32690159.882528529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1471345.7142857127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478519.52389249206</v>
      </c>
      <c r="Q107" s="2">
        <f t="shared" si="36"/>
        <v>478519.52389249206</v>
      </c>
      <c r="R107" s="2">
        <f t="shared" si="33"/>
        <v>33973464.934171379</v>
      </c>
      <c r="S107" s="2">
        <f t="shared" si="17"/>
        <v>456821.44698855281</v>
      </c>
      <c r="T107" s="2">
        <f t="shared" si="18"/>
        <v>23417.857142857043</v>
      </c>
      <c r="U107" s="2">
        <f t="shared" si="19"/>
        <v>478519.52389249206</v>
      </c>
      <c r="V107" s="2">
        <f t="shared" si="34"/>
        <v>1376994</v>
      </c>
      <c r="W107" s="2">
        <f t="shared" si="20"/>
        <v>53437.714285714319</v>
      </c>
      <c r="X107" s="2">
        <f t="shared" si="6"/>
        <v>425081.80960677774</v>
      </c>
      <c r="Y107" s="2">
        <f t="shared" si="30"/>
        <v>32596470.93417142</v>
      </c>
      <c r="Z107" s="2" t="str">
        <f t="shared" si="8"/>
        <v>HERE</v>
      </c>
      <c r="AA107" s="2">
        <f>IF(Z107="HERE",Y107,AA106+Graph!$G$1*1000)</f>
        <v>32596470.93417142</v>
      </c>
      <c r="AB107" s="2">
        <f t="shared" si="21"/>
        <v>425081.80960677937</v>
      </c>
      <c r="AC107" s="2">
        <f t="shared" si="31"/>
        <v>1376994</v>
      </c>
      <c r="AD107" s="3">
        <f t="shared" si="10"/>
        <v>32596470.93417142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21162655.510698114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31</v>
      </c>
      <c r="C108" s="7"/>
      <c r="D108" s="2" t="e">
        <f t="shared" si="12"/>
        <v>#N/A</v>
      </c>
      <c r="E108" s="2" t="e">
        <f t="shared" si="22"/>
        <v>#N/A</v>
      </c>
      <c r="F108" s="2">
        <v>458422.66888998449</v>
      </c>
      <c r="G108" s="2">
        <f t="shared" si="35"/>
        <v>458422.66888998449</v>
      </c>
      <c r="H108" s="2">
        <f t="shared" si="32"/>
        <v>33148582.551418513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1494763.5714285697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480434.41764560342</v>
      </c>
      <c r="Q108" s="2">
        <f t="shared" si="36"/>
        <v>480434.41764560342</v>
      </c>
      <c r="R108" s="2">
        <f t="shared" si="33"/>
        <v>34453899.351816982</v>
      </c>
      <c r="S108" s="2">
        <f t="shared" si="17"/>
        <v>458422.66888998449</v>
      </c>
      <c r="T108" s="2">
        <f t="shared" si="18"/>
        <v>23417.857142857043</v>
      </c>
      <c r="U108" s="2">
        <f t="shared" si="19"/>
        <v>480434.41764560342</v>
      </c>
      <c r="V108" s="2">
        <f t="shared" si="34"/>
        <v>1508825.75</v>
      </c>
      <c r="W108" s="2">
        <f t="shared" si="20"/>
        <v>131831.75</v>
      </c>
      <c r="X108" s="2">
        <f t="shared" si="6"/>
        <v>348602.66764560342</v>
      </c>
      <c r="Y108" s="2">
        <f t="shared" si="30"/>
        <v>32945073.601817023</v>
      </c>
      <c r="Z108" s="2" t="str">
        <f t="shared" si="8"/>
        <v>HERE</v>
      </c>
      <c r="AA108" s="2">
        <f>IF(Z108="HERE",Y108,AA107+Graph!$G$1*1000)</f>
        <v>32945073.601817023</v>
      </c>
      <c r="AB108" s="2">
        <f t="shared" si="21"/>
        <v>348602.66764560342</v>
      </c>
      <c r="AC108" s="2">
        <f t="shared" si="31"/>
        <v>1508825.75</v>
      </c>
      <c r="AD108" s="3">
        <f t="shared" si="10"/>
        <v>32945073.601817023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21550202.733775787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32</v>
      </c>
      <c r="C109" s="7"/>
      <c r="D109" s="2" t="e">
        <f t="shared" si="12"/>
        <v>#N/A</v>
      </c>
      <c r="E109" s="2" t="e">
        <f t="shared" si="22"/>
        <v>#N/A</v>
      </c>
      <c r="F109" s="2">
        <v>460023.89079143107</v>
      </c>
      <c r="G109" s="2">
        <f t="shared" si="35"/>
        <v>460023.89079143107</v>
      </c>
      <c r="H109" s="2">
        <f t="shared" si="32"/>
        <v>33608606.442209944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1518181.4285714268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482349.31139871478</v>
      </c>
      <c r="Q109" s="2">
        <f t="shared" si="36"/>
        <v>482349.31139871478</v>
      </c>
      <c r="R109" s="2">
        <f t="shared" si="33"/>
        <v>34936248.663215697</v>
      </c>
      <c r="S109" s="2">
        <f t="shared" si="17"/>
        <v>460023.89079143107</v>
      </c>
      <c r="T109" s="2">
        <f t="shared" si="18"/>
        <v>23417.857142857043</v>
      </c>
      <c r="U109" s="2">
        <f t="shared" si="19"/>
        <v>482349.31139871478</v>
      </c>
      <c r="V109" s="2">
        <f t="shared" si="34"/>
        <v>1640657.5</v>
      </c>
      <c r="W109" s="2">
        <f t="shared" si="20"/>
        <v>131831.75</v>
      </c>
      <c r="X109" s="2">
        <f t="shared" si="6"/>
        <v>350517.56139871478</v>
      </c>
      <c r="Y109" s="2">
        <f t="shared" si="30"/>
        <v>33295591.163215738</v>
      </c>
      <c r="Z109" s="2" t="str">
        <f t="shared" si="8"/>
        <v>HERE</v>
      </c>
      <c r="AA109" s="2">
        <f>IF(Z109="HERE",Y109,AA108+Graph!$G$1*1000)</f>
        <v>33295591.163215738</v>
      </c>
      <c r="AB109" s="2">
        <f t="shared" si="21"/>
        <v>350517.56139871478</v>
      </c>
      <c r="AC109" s="2">
        <f t="shared" si="31"/>
        <v>1640657.5</v>
      </c>
      <c r="AD109" s="3">
        <f t="shared" si="10"/>
        <v>33295591.163215738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21939473.36123126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33</v>
      </c>
      <c r="C110" s="7"/>
      <c r="D110" s="2" t="e">
        <f t="shared" si="12"/>
        <v>#N/A</v>
      </c>
      <c r="E110" s="2" t="e">
        <f t="shared" si="22"/>
        <v>#N/A</v>
      </c>
      <c r="F110" s="2">
        <v>461625.11269287765</v>
      </c>
      <c r="G110" s="2">
        <f t="shared" si="35"/>
        <v>461625.11269287765</v>
      </c>
      <c r="H110" s="2">
        <f t="shared" si="32"/>
        <v>34070231.554902822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1541599.2857142838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484264.20515182614</v>
      </c>
      <c r="Q110" s="2">
        <f t="shared" si="36"/>
        <v>484264.20515182614</v>
      </c>
      <c r="R110" s="2">
        <f t="shared" si="33"/>
        <v>35420512.868367523</v>
      </c>
      <c r="S110" s="2">
        <f t="shared" si="17"/>
        <v>461625.11269287765</v>
      </c>
      <c r="T110" s="2">
        <f t="shared" si="18"/>
        <v>23417.857142857043</v>
      </c>
      <c r="U110" s="2">
        <f t="shared" si="19"/>
        <v>484264.20515182614</v>
      </c>
      <c r="V110" s="2">
        <f t="shared" si="34"/>
        <v>1772489.25</v>
      </c>
      <c r="W110" s="2">
        <f t="shared" si="20"/>
        <v>131831.75</v>
      </c>
      <c r="X110" s="2">
        <f t="shared" si="6"/>
        <v>352432.45515182614</v>
      </c>
      <c r="Y110" s="2">
        <f t="shared" si="30"/>
        <v>33648023.618367568</v>
      </c>
      <c r="Z110" s="2" t="str">
        <f t="shared" si="8"/>
        <v>HERE</v>
      </c>
      <c r="AA110" s="2">
        <f>IF(Z110="HERE",Y110,AA109+Graph!$G$1*1000)</f>
        <v>33648023.618367568</v>
      </c>
      <c r="AB110" s="2">
        <f t="shared" si="21"/>
        <v>352432.45515182987</v>
      </c>
      <c r="AC110" s="2">
        <f t="shared" si="31"/>
        <v>1772489.25</v>
      </c>
      <c r="AD110" s="3">
        <f t="shared" si="10"/>
        <v>33648023.618367568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22330467.393064536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34</v>
      </c>
      <c r="C111" s="7"/>
      <c r="D111" s="2" t="e">
        <f t="shared" si="12"/>
        <v>#N/A</v>
      </c>
      <c r="E111" s="2" t="e">
        <f t="shared" si="22"/>
        <v>#N/A</v>
      </c>
      <c r="F111" s="2">
        <v>463226.33459432423</v>
      </c>
      <c r="G111" s="2">
        <f t="shared" si="35"/>
        <v>463226.33459432423</v>
      </c>
      <c r="H111" s="2">
        <f t="shared" si="32"/>
        <v>34533457.889497146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1565017.1428571409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486179.09890493751</v>
      </c>
      <c r="Q111" s="2">
        <f t="shared" si="36"/>
        <v>486179.09890493751</v>
      </c>
      <c r="R111" s="2">
        <f t="shared" si="33"/>
        <v>35906691.96727246</v>
      </c>
      <c r="S111" s="2">
        <f t="shared" si="17"/>
        <v>463226.33459432423</v>
      </c>
      <c r="T111" s="2">
        <f t="shared" si="18"/>
        <v>23417.857142857043</v>
      </c>
      <c r="U111" s="2">
        <f t="shared" si="19"/>
        <v>486179.09890493751</v>
      </c>
      <c r="V111" s="2">
        <f t="shared" si="34"/>
        <v>1904321</v>
      </c>
      <c r="W111" s="2">
        <f t="shared" si="20"/>
        <v>131831.75</v>
      </c>
      <c r="X111" s="2">
        <f t="shared" si="6"/>
        <v>354347.34890493751</v>
      </c>
      <c r="Y111" s="2">
        <f t="shared" si="30"/>
        <v>34002370.967272505</v>
      </c>
      <c r="Z111" s="2" t="str">
        <f t="shared" si="8"/>
        <v>HERE</v>
      </c>
      <c r="AA111" s="2">
        <f>IF(Z111="HERE",Y111,AA110+Graph!$G$1*1000)</f>
        <v>34002370.967272505</v>
      </c>
      <c r="AB111" s="2">
        <f t="shared" si="21"/>
        <v>354347.34890493751</v>
      </c>
      <c r="AC111" s="2">
        <f t="shared" si="31"/>
        <v>1904321</v>
      </c>
      <c r="AD111" s="3">
        <f t="shared" si="10"/>
        <v>34002370.967272505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22723184.829275612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35</v>
      </c>
      <c r="C112" s="7"/>
      <c r="D112" s="2" t="e">
        <f t="shared" si="12"/>
        <v>#N/A</v>
      </c>
      <c r="E112" s="2" t="e">
        <f t="shared" si="22"/>
        <v>#N/A</v>
      </c>
      <c r="F112" s="2">
        <v>464827.55649577081</v>
      </c>
      <c r="G112" s="2">
        <f t="shared" si="35"/>
        <v>464827.55649577081</v>
      </c>
      <c r="H112" s="2">
        <f t="shared" si="32"/>
        <v>34998285.445992917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1588434.9999999979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488093.99265804887</v>
      </c>
      <c r="Q112" s="2">
        <f t="shared" si="36"/>
        <v>488093.99265804887</v>
      </c>
      <c r="R112" s="2">
        <f t="shared" si="33"/>
        <v>36394785.959930509</v>
      </c>
      <c r="S112" s="2">
        <f t="shared" si="17"/>
        <v>464827.55649577081</v>
      </c>
      <c r="T112" s="2">
        <f t="shared" si="18"/>
        <v>23417.857142857043</v>
      </c>
      <c r="U112" s="2">
        <f t="shared" si="19"/>
        <v>488093.99265804887</v>
      </c>
      <c r="V112" s="2">
        <f t="shared" si="34"/>
        <v>2036152.75</v>
      </c>
      <c r="W112" s="2">
        <f t="shared" si="20"/>
        <v>131831.75</v>
      </c>
      <c r="X112" s="2">
        <f t="shared" si="6"/>
        <v>356262.24265804887</v>
      </c>
      <c r="Y112" s="2">
        <f t="shared" si="30"/>
        <v>34358633.209930554</v>
      </c>
      <c r="Z112" s="2" t="str">
        <f t="shared" si="8"/>
        <v>HERE</v>
      </c>
      <c r="AA112" s="2">
        <f>IF(Z112="HERE",Y112,AA111+Graph!$G$1*1000)</f>
        <v>34358633.209930554</v>
      </c>
      <c r="AB112" s="2">
        <f t="shared" si="21"/>
        <v>356262.24265804887</v>
      </c>
      <c r="AC112" s="2">
        <f t="shared" si="31"/>
        <v>2036152.75</v>
      </c>
      <c r="AD112" s="3">
        <f t="shared" si="10"/>
        <v>34358633.209930554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23117625.669864487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36</v>
      </c>
      <c r="C113" s="7"/>
      <c r="D113" s="2" t="e">
        <f t="shared" si="12"/>
        <v>#N/A</v>
      </c>
      <c r="E113" s="2" t="e">
        <f t="shared" si="22"/>
        <v>#N/A</v>
      </c>
      <c r="F113" s="2">
        <v>466428.77839720249</v>
      </c>
      <c r="G113" s="2">
        <f t="shared" si="35"/>
        <v>466428.77839720249</v>
      </c>
      <c r="H113" s="2">
        <f t="shared" si="32"/>
        <v>35464714.224390119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1611852.8571428549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490008.88641116023</v>
      </c>
      <c r="Q113" s="2">
        <f t="shared" si="36"/>
        <v>490008.88641116023</v>
      </c>
      <c r="R113" s="2">
        <f t="shared" si="33"/>
        <v>36884794.84634167</v>
      </c>
      <c r="S113" s="2">
        <f t="shared" si="17"/>
        <v>466428.77839720249</v>
      </c>
      <c r="T113" s="2">
        <f t="shared" si="18"/>
        <v>23417.857142857043</v>
      </c>
      <c r="U113" s="2">
        <f t="shared" si="19"/>
        <v>490008.88641116023</v>
      </c>
      <c r="V113" s="2">
        <f t="shared" si="34"/>
        <v>2167984.5</v>
      </c>
      <c r="W113" s="2">
        <f t="shared" si="20"/>
        <v>131831.75</v>
      </c>
      <c r="X113" s="2">
        <f t="shared" si="6"/>
        <v>358177.13641116023</v>
      </c>
      <c r="Y113" s="2">
        <f t="shared" si="30"/>
        <v>34716810.346341714</v>
      </c>
      <c r="Z113" s="2" t="str">
        <f t="shared" si="8"/>
        <v>HERE</v>
      </c>
      <c r="AA113" s="2">
        <f>IF(Z113="HERE",Y113,AA112+Graph!$G$1*1000)</f>
        <v>34716810.346341714</v>
      </c>
      <c r="AB113" s="2">
        <f t="shared" si="21"/>
        <v>358177.13641116023</v>
      </c>
      <c r="AC113" s="2">
        <f t="shared" si="31"/>
        <v>2167984.5</v>
      </c>
      <c r="AD113" s="3">
        <f t="shared" si="10"/>
        <v>34716810.346341714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23513789.914831161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37</v>
      </c>
      <c r="C114" s="7"/>
      <c r="D114" s="2" t="e">
        <f t="shared" si="12"/>
        <v>#N/A</v>
      </c>
      <c r="E114" s="2" t="e">
        <f t="shared" si="22"/>
        <v>#N/A</v>
      </c>
      <c r="F114" s="2">
        <v>468030.00029864907</v>
      </c>
      <c r="G114" s="2">
        <f t="shared" si="35"/>
        <v>468030.00029864907</v>
      </c>
      <c r="H114" s="2">
        <f t="shared" si="32"/>
        <v>35932744.224688768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1635270.714285712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491923.78016427159</v>
      </c>
      <c r="Q114" s="2">
        <f t="shared" si="36"/>
        <v>491923.78016427159</v>
      </c>
      <c r="R114" s="2">
        <f t="shared" si="33"/>
        <v>37376718.626505941</v>
      </c>
      <c r="S114" s="2">
        <f t="shared" si="17"/>
        <v>468030.00029864907</v>
      </c>
      <c r="T114" s="2">
        <f t="shared" si="18"/>
        <v>23417.857142857043</v>
      </c>
      <c r="U114" s="2">
        <f t="shared" si="19"/>
        <v>491923.78016427159</v>
      </c>
      <c r="V114" s="2">
        <f t="shared" si="34"/>
        <v>2299816.25</v>
      </c>
      <c r="W114" s="2">
        <f t="shared" si="20"/>
        <v>131831.75</v>
      </c>
      <c r="X114" s="2">
        <f t="shared" si="6"/>
        <v>360092.03016427159</v>
      </c>
      <c r="Y114" s="2">
        <f t="shared" si="30"/>
        <v>35076902.376505986</v>
      </c>
      <c r="Z114" s="2" t="str">
        <f t="shared" si="8"/>
        <v>HERE</v>
      </c>
      <c r="AA114" s="2">
        <f>IF(Z114="HERE",Y114,AA113+Graph!$G$1*1000)</f>
        <v>35076902.376505986</v>
      </c>
      <c r="AB114" s="2">
        <f t="shared" si="21"/>
        <v>360092.03016427159</v>
      </c>
      <c r="AC114" s="2">
        <f t="shared" si="31"/>
        <v>2299816.25</v>
      </c>
      <c r="AD114" s="3">
        <f t="shared" si="10"/>
        <v>35076902.376505986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23911677.564175636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38</v>
      </c>
      <c r="C115" s="7"/>
      <c r="D115" s="2" t="e">
        <f t="shared" si="12"/>
        <v>#N/A</v>
      </c>
      <c r="E115" s="2" t="e">
        <f t="shared" si="22"/>
        <v>#N/A</v>
      </c>
      <c r="F115" s="2">
        <v>469631.22220009565</v>
      </c>
      <c r="G115" s="2">
        <f t="shared" si="35"/>
        <v>469631.22220009565</v>
      </c>
      <c r="H115" s="2">
        <f t="shared" si="32"/>
        <v>36402375.446888864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1658688.571428569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493838.67391738296</v>
      </c>
      <c r="Q115" s="2">
        <f t="shared" si="36"/>
        <v>493838.67391738296</v>
      </c>
      <c r="R115" s="2">
        <f t="shared" si="33"/>
        <v>37870557.300423324</v>
      </c>
      <c r="S115" s="2">
        <f t="shared" si="17"/>
        <v>469631.22220009565</v>
      </c>
      <c r="T115" s="2">
        <f t="shared" si="18"/>
        <v>23417.857142857043</v>
      </c>
      <c r="U115" s="2">
        <f t="shared" si="19"/>
        <v>493838.67391738296</v>
      </c>
      <c r="V115" s="2">
        <f t="shared" si="34"/>
        <v>2431648</v>
      </c>
      <c r="W115" s="2">
        <f t="shared" si="20"/>
        <v>131831.75</v>
      </c>
      <c r="X115" s="2">
        <f t="shared" si="6"/>
        <v>362006.92391738296</v>
      </c>
      <c r="Y115" s="2">
        <f t="shared" si="30"/>
        <v>35438909.300423369</v>
      </c>
      <c r="Z115" s="2" t="str">
        <f t="shared" si="8"/>
        <v>HERE</v>
      </c>
      <c r="AA115" s="2">
        <f>IF(Z115="HERE",Y115,AA114+Graph!$G$1*1000)</f>
        <v>35438909.300423369</v>
      </c>
      <c r="AB115" s="2">
        <f t="shared" si="21"/>
        <v>362006.92391738296</v>
      </c>
      <c r="AC115" s="2">
        <f t="shared" si="31"/>
        <v>2431648</v>
      </c>
      <c r="AD115" s="3">
        <f t="shared" si="10"/>
        <v>35438909.300423369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24311288.617897913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39</v>
      </c>
      <c r="C116" s="7"/>
      <c r="D116" s="2" t="e">
        <f t="shared" si="12"/>
        <v>#N/A</v>
      </c>
      <c r="E116" s="2" t="e">
        <f t="shared" si="22"/>
        <v>#N/A</v>
      </c>
      <c r="F116" s="2">
        <v>471232.44410154223</v>
      </c>
      <c r="G116" s="2">
        <f t="shared" si="35"/>
        <v>471232.44410154223</v>
      </c>
      <c r="H116" s="2">
        <f t="shared" si="32"/>
        <v>36873607.890990406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1682106.4285714261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495753.56767049432</v>
      </c>
      <c r="Q116" s="2">
        <f t="shared" si="36"/>
        <v>495753.56767049432</v>
      </c>
      <c r="R116" s="2">
        <f t="shared" si="33"/>
        <v>38366310.868093818</v>
      </c>
      <c r="S116" s="2">
        <f t="shared" si="17"/>
        <v>471232.44410154223</v>
      </c>
      <c r="T116" s="2">
        <f t="shared" si="18"/>
        <v>23417.857142857043</v>
      </c>
      <c r="U116" s="2">
        <f t="shared" si="19"/>
        <v>495753.56767049432</v>
      </c>
      <c r="V116" s="2">
        <f t="shared" si="34"/>
        <v>2639309</v>
      </c>
      <c r="W116" s="2">
        <f t="shared" si="20"/>
        <v>207661</v>
      </c>
      <c r="X116" s="2">
        <f t="shared" si="6"/>
        <v>288092.56767049432</v>
      </c>
      <c r="Y116" s="2">
        <f t="shared" si="30"/>
        <v>35727001.868093863</v>
      </c>
      <c r="Z116" s="2" t="str">
        <f t="shared" si="8"/>
        <v>HERE</v>
      </c>
      <c r="AA116" s="2">
        <f>IF(Z116="HERE",Y116,AA115+Graph!$G$1*1000)</f>
        <v>35727001.868093863</v>
      </c>
      <c r="AB116" s="2">
        <f t="shared" si="21"/>
        <v>288092.56767049432</v>
      </c>
      <c r="AC116" s="2">
        <f t="shared" si="31"/>
        <v>2639309</v>
      </c>
      <c r="AD116" s="3">
        <f t="shared" si="10"/>
        <v>35727001.868093863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24712623.07599799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40</v>
      </c>
      <c r="C117" s="7"/>
      <c r="D117" s="2" t="e">
        <f t="shared" si="12"/>
        <v>#N/A</v>
      </c>
      <c r="E117" s="2" t="e">
        <f t="shared" si="22"/>
        <v>#N/A</v>
      </c>
      <c r="F117" s="2">
        <v>472833.66600298882</v>
      </c>
      <c r="G117" s="2">
        <f t="shared" si="35"/>
        <v>472833.66600298882</v>
      </c>
      <c r="H117" s="2">
        <f t="shared" si="32"/>
        <v>37346441.556993395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1705524.2857142831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497668.46142360568</v>
      </c>
      <c r="Q117" s="2">
        <f t="shared" si="36"/>
        <v>497668.46142360568</v>
      </c>
      <c r="R117" s="2">
        <f t="shared" si="33"/>
        <v>38863979.329517424</v>
      </c>
      <c r="S117" s="2">
        <f t="shared" si="17"/>
        <v>472833.66600298882</v>
      </c>
      <c r="T117" s="2">
        <f t="shared" si="18"/>
        <v>23417.857142857043</v>
      </c>
      <c r="U117" s="2">
        <f t="shared" si="19"/>
        <v>497668.46142360568</v>
      </c>
      <c r="V117" s="2">
        <f t="shared" si="34"/>
        <v>2918252</v>
      </c>
      <c r="W117" s="2">
        <f t="shared" si="20"/>
        <v>278943</v>
      </c>
      <c r="X117" s="2">
        <f t="shared" si="6"/>
        <v>218725.46142360568</v>
      </c>
      <c r="Y117" s="2">
        <f t="shared" si="30"/>
        <v>35945727.329517469</v>
      </c>
      <c r="Z117" s="2" t="str">
        <f t="shared" si="8"/>
        <v>HERE</v>
      </c>
      <c r="AA117" s="2">
        <f>IF(Z117="HERE",Y117,AA116+Graph!$G$1*1000)</f>
        <v>35945727.329517469</v>
      </c>
      <c r="AB117" s="2">
        <f t="shared" si="21"/>
        <v>218725.46142360568</v>
      </c>
      <c r="AC117" s="2">
        <f t="shared" si="31"/>
        <v>2918252</v>
      </c>
      <c r="AD117" s="3">
        <f t="shared" si="10"/>
        <v>35945727.329517469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25115680.938475866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41</v>
      </c>
      <c r="C118" s="7"/>
      <c r="D118" s="2" t="e">
        <f t="shared" si="12"/>
        <v>#N/A</v>
      </c>
      <c r="E118" s="2" t="e">
        <f t="shared" si="22"/>
        <v>#N/A</v>
      </c>
      <c r="F118" s="2">
        <v>474434.8879044205</v>
      </c>
      <c r="G118" s="2">
        <f t="shared" si="35"/>
        <v>474434.8879044205</v>
      </c>
      <c r="H118" s="2">
        <f t="shared" si="32"/>
        <v>37820876.444897816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1728942.1428571402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499583.35517671704</v>
      </c>
      <c r="Q118" s="2">
        <f t="shared" si="36"/>
        <v>499583.35517671704</v>
      </c>
      <c r="R118" s="2">
        <f t="shared" si="33"/>
        <v>39363562.684694141</v>
      </c>
      <c r="S118" s="2">
        <f t="shared" si="17"/>
        <v>474434.8879044205</v>
      </c>
      <c r="T118" s="2">
        <f t="shared" si="18"/>
        <v>23417.857142857043</v>
      </c>
      <c r="U118" s="2">
        <f t="shared" si="19"/>
        <v>499583.35517671704</v>
      </c>
      <c r="V118" s="2">
        <f t="shared" si="34"/>
        <v>3234946</v>
      </c>
      <c r="W118" s="2">
        <f t="shared" si="20"/>
        <v>316694</v>
      </c>
      <c r="X118" s="2">
        <f t="shared" si="6"/>
        <v>182889.35517671704</v>
      </c>
      <c r="Y118" s="2">
        <f t="shared" si="30"/>
        <v>36128616.684694186</v>
      </c>
      <c r="Z118" s="2" t="str">
        <f t="shared" si="8"/>
        <v>HERE</v>
      </c>
      <c r="AA118" s="2">
        <f>IF(Z118="HERE",Y118,AA117+Graph!$G$1*1000)</f>
        <v>36128616.684694186</v>
      </c>
      <c r="AB118" s="2">
        <f t="shared" si="21"/>
        <v>182889.35517671704</v>
      </c>
      <c r="AC118" s="2">
        <f t="shared" si="31"/>
        <v>3234946</v>
      </c>
      <c r="AD118" s="3">
        <f t="shared" si="10"/>
        <v>36128616.684694186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25520462.205331542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42</v>
      </c>
      <c r="C119" s="7"/>
      <c r="D119" s="2" t="e">
        <f t="shared" si="12"/>
        <v>#N/A</v>
      </c>
      <c r="E119" s="2" t="e">
        <f t="shared" si="22"/>
        <v>#N/A</v>
      </c>
      <c r="F119" s="2">
        <v>476036.10980586708</v>
      </c>
      <c r="G119" s="2">
        <f t="shared" si="35"/>
        <v>476036.10980586708</v>
      </c>
      <c r="H119" s="2">
        <f t="shared" si="32"/>
        <v>38296912.554703683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1752359.9999999972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501498.24892982841</v>
      </c>
      <c r="Q119" s="2">
        <f t="shared" si="36"/>
        <v>501498.24892982841</v>
      </c>
      <c r="R119" s="2">
        <f t="shared" si="33"/>
        <v>39865060.93362397</v>
      </c>
      <c r="S119" s="2">
        <f t="shared" si="17"/>
        <v>476036.10980586708</v>
      </c>
      <c r="T119" s="2">
        <f t="shared" si="18"/>
        <v>23417.857142857043</v>
      </c>
      <c r="U119" s="2">
        <f t="shared" si="19"/>
        <v>501498.24892982841</v>
      </c>
      <c r="V119" s="2">
        <f t="shared" si="34"/>
        <v>3559179</v>
      </c>
      <c r="W119" s="2">
        <f t="shared" si="20"/>
        <v>324233</v>
      </c>
      <c r="X119" s="2">
        <f t="shared" si="6"/>
        <v>177265.24892982841</v>
      </c>
      <c r="Y119" s="2">
        <f t="shared" si="30"/>
        <v>36305881.933624014</v>
      </c>
      <c r="Z119" s="2" t="str">
        <f t="shared" si="8"/>
        <v>HERE</v>
      </c>
      <c r="AA119" s="2">
        <f>IF(Z119="HERE",Y119,AA118+Graph!$G$1*1000)</f>
        <v>36305881.933624014</v>
      </c>
      <c r="AB119" s="2">
        <f t="shared" si="21"/>
        <v>177265.24892982841</v>
      </c>
      <c r="AC119" s="2">
        <f t="shared" si="31"/>
        <v>3559179</v>
      </c>
      <c r="AD119" s="3">
        <f t="shared" si="10"/>
        <v>36305881.933624014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25926966.876565021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43</v>
      </c>
      <c r="C120" s="7"/>
      <c r="D120" s="2" t="e">
        <f t="shared" si="12"/>
        <v>#N/A</v>
      </c>
      <c r="E120" s="2" t="e">
        <f t="shared" si="22"/>
        <v>#N/A</v>
      </c>
      <c r="F120" s="2">
        <v>477637.33170731366</v>
      </c>
      <c r="G120" s="2">
        <f t="shared" si="35"/>
        <v>477637.33170731366</v>
      </c>
      <c r="H120" s="2">
        <f t="shared" si="32"/>
        <v>38774549.886410996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1775777.8571428542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503413.14268293977</v>
      </c>
      <c r="Q120" s="2">
        <f t="shared" si="36"/>
        <v>503413.14268293977</v>
      </c>
      <c r="R120" s="2">
        <f t="shared" si="33"/>
        <v>40368474.076306909</v>
      </c>
      <c r="S120" s="2">
        <f t="shared" si="17"/>
        <v>477637.33170731366</v>
      </c>
      <c r="T120" s="2">
        <f t="shared" si="18"/>
        <v>23417.857142857043</v>
      </c>
      <c r="U120" s="2">
        <f t="shared" si="19"/>
        <v>503413.14268293977</v>
      </c>
      <c r="V120" s="2">
        <f t="shared" si="34"/>
        <v>3837094</v>
      </c>
      <c r="W120" s="2">
        <f t="shared" si="20"/>
        <v>277915</v>
      </c>
      <c r="X120" s="2">
        <f t="shared" si="6"/>
        <v>225498.14268293977</v>
      </c>
      <c r="Y120" s="2">
        <f t="shared" si="30"/>
        <v>36531380.076306954</v>
      </c>
      <c r="Z120" s="2" t="str">
        <f t="shared" si="8"/>
        <v>HERE</v>
      </c>
      <c r="AA120" s="2">
        <f>IF(Z120="HERE",Y120,AA119+Graph!$G$1*1000)</f>
        <v>36531380.076306954</v>
      </c>
      <c r="AB120" s="2">
        <f t="shared" si="21"/>
        <v>225498.14268293977</v>
      </c>
      <c r="AC120" s="2">
        <f t="shared" si="31"/>
        <v>3837094</v>
      </c>
      <c r="AD120" s="3">
        <f t="shared" si="10"/>
        <v>36531380.076306954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26335194.952176295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44</v>
      </c>
      <c r="C121" s="7"/>
      <c r="D121" s="2" t="e">
        <f t="shared" si="12"/>
        <v>#N/A</v>
      </c>
      <c r="E121" s="2" t="e">
        <f t="shared" si="22"/>
        <v>#N/A</v>
      </c>
      <c r="F121" s="2">
        <v>479238.55360876024</v>
      </c>
      <c r="G121" s="2">
        <f t="shared" si="35"/>
        <v>479238.55360876024</v>
      </c>
      <c r="H121" s="2">
        <f t="shared" si="32"/>
        <v>39253788.440019757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1799195.7142857113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505328.03643605113</v>
      </c>
      <c r="Q121" s="2">
        <f t="shared" si="36"/>
        <v>505328.03643605113</v>
      </c>
      <c r="R121" s="2">
        <f t="shared" si="33"/>
        <v>40873802.11274296</v>
      </c>
      <c r="S121" s="2">
        <f t="shared" si="17"/>
        <v>479238.55360876024</v>
      </c>
      <c r="T121" s="2">
        <f t="shared" si="18"/>
        <v>23417.857142857043</v>
      </c>
      <c r="U121" s="2">
        <f t="shared" si="19"/>
        <v>505328.03643605113</v>
      </c>
      <c r="V121" s="2">
        <f t="shared" si="34"/>
        <v>4062501</v>
      </c>
      <c r="W121" s="2">
        <f t="shared" si="20"/>
        <v>225407</v>
      </c>
      <c r="X121" s="2">
        <f t="shared" si="6"/>
        <v>279921.03643605113</v>
      </c>
      <c r="Y121" s="2">
        <f t="shared" si="30"/>
        <v>36811301.112743005</v>
      </c>
      <c r="Z121" s="2" t="str">
        <f t="shared" si="8"/>
        <v>HERE</v>
      </c>
      <c r="AA121" s="2">
        <f>IF(Z121="HERE",Y121,AA120+Graph!$G$1*1000)</f>
        <v>36811301.112743005</v>
      </c>
      <c r="AB121" s="2">
        <f t="shared" si="21"/>
        <v>279921.03643605113</v>
      </c>
      <c r="AC121" s="2">
        <f t="shared" si="31"/>
        <v>4062501</v>
      </c>
      <c r="AD121" s="3">
        <f t="shared" si="10"/>
        <v>36811301.112743005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26745146.432165373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45</v>
      </c>
      <c r="C122" s="7"/>
      <c r="D122" s="2" t="e">
        <f t="shared" si="12"/>
        <v>#N/A</v>
      </c>
      <c r="E122" s="2" t="e">
        <f t="shared" si="22"/>
        <v>#N/A</v>
      </c>
      <c r="F122" s="2">
        <v>480839.77551020682</v>
      </c>
      <c r="G122" s="2">
        <f t="shared" si="35"/>
        <v>480839.77551020682</v>
      </c>
      <c r="H122" s="2">
        <f t="shared" si="32"/>
        <v>39734628.215529963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1822613.5714285683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507242.93018916249</v>
      </c>
      <c r="Q122" s="2">
        <f t="shared" si="36"/>
        <v>507242.93018916249</v>
      </c>
      <c r="R122" s="2">
        <f t="shared" si="33"/>
        <v>41381045.042932123</v>
      </c>
      <c r="S122" s="2">
        <f t="shared" si="17"/>
        <v>480839.77551020682</v>
      </c>
      <c r="T122" s="2">
        <f t="shared" si="18"/>
        <v>23417.857142857043</v>
      </c>
      <c r="U122" s="2">
        <f t="shared" si="19"/>
        <v>507242.93018916249</v>
      </c>
      <c r="V122" s="2">
        <f t="shared" si="34"/>
        <v>4266577</v>
      </c>
      <c r="W122" s="2">
        <f t="shared" si="20"/>
        <v>204076</v>
      </c>
      <c r="X122" s="2">
        <f t="shared" si="6"/>
        <v>303166.93018916249</v>
      </c>
      <c r="Y122" s="2">
        <f t="shared" si="30"/>
        <v>37114468.042932168</v>
      </c>
      <c r="Z122" s="2" t="str">
        <f t="shared" si="8"/>
        <v>HERE</v>
      </c>
      <c r="AA122" s="2">
        <f>IF(Z122="HERE",Y122,AA121+Graph!$G$1*1000)</f>
        <v>37114468.042932168</v>
      </c>
      <c r="AB122" s="2">
        <f t="shared" si="21"/>
        <v>303166.93018916249</v>
      </c>
      <c r="AC122" s="2">
        <f t="shared" si="31"/>
        <v>4266577</v>
      </c>
      <c r="AD122" s="3">
        <f t="shared" si="10"/>
        <v>37114468.042932168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27120051.520258959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46</v>
      </c>
      <c r="C123" s="7"/>
      <c r="D123" s="2" t="e">
        <f t="shared" si="12"/>
        <v>#N/A</v>
      </c>
      <c r="E123" s="2" t="e">
        <f t="shared" si="22"/>
        <v>#N/A</v>
      </c>
      <c r="F123" s="2">
        <v>482440.9974116385</v>
      </c>
      <c r="G123" s="2">
        <f t="shared" si="35"/>
        <v>482440.9974116385</v>
      </c>
      <c r="H123" s="2">
        <f t="shared" si="32"/>
        <v>40217069.212941602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1846031.4285714254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509157.82394225895</v>
      </c>
      <c r="Q123" s="2">
        <f t="shared" si="36"/>
        <v>509157.82394225895</v>
      </c>
      <c r="R123" s="2">
        <f t="shared" si="33"/>
        <v>41890202.866874382</v>
      </c>
      <c r="S123" s="2">
        <f t="shared" si="17"/>
        <v>482440.9974116385</v>
      </c>
      <c r="T123" s="2">
        <f t="shared" si="18"/>
        <v>23417.857142857043</v>
      </c>
      <c r="U123" s="2">
        <f t="shared" si="19"/>
        <v>509157.82394225895</v>
      </c>
      <c r="V123" s="2">
        <f t="shared" si="34"/>
        <v>4609740</v>
      </c>
      <c r="W123" s="2">
        <f t="shared" si="20"/>
        <v>343163</v>
      </c>
      <c r="X123" s="2">
        <f t="shared" si="6"/>
        <v>165994.82394225895</v>
      </c>
      <c r="Y123" s="2">
        <f t="shared" si="30"/>
        <v>37280462.866874427</v>
      </c>
      <c r="Z123" s="2" t="str">
        <f t="shared" si="8"/>
        <v>HERE</v>
      </c>
      <c r="AA123" s="2">
        <f>IF(Z123="HERE",Y123,AA122+Graph!$G$1*1000)</f>
        <v>37280462.866874427</v>
      </c>
      <c r="AB123" s="2">
        <f t="shared" si="21"/>
        <v>165994.82394225895</v>
      </c>
      <c r="AC123" s="2">
        <f t="shared" si="31"/>
        <v>4609740</v>
      </c>
      <c r="AD123" s="3">
        <f t="shared" si="10"/>
        <v>37280462.866874427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27496680.012730345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47</v>
      </c>
      <c r="C124" s="7"/>
      <c r="D124" s="2" t="e">
        <f t="shared" si="12"/>
        <v>#N/A</v>
      </c>
      <c r="E124" s="2" t="e">
        <f t="shared" si="22"/>
        <v>#N/A</v>
      </c>
      <c r="F124" s="2">
        <v>484042.21931308508</v>
      </c>
      <c r="G124" s="2">
        <f t="shared" si="35"/>
        <v>484042.21931308508</v>
      </c>
      <c r="H124" s="2">
        <f t="shared" si="32"/>
        <v>40701111.432254687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1869449.2857142824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511072.71769537032</v>
      </c>
      <c r="Q124" s="2">
        <f t="shared" si="36"/>
        <v>511072.71769537032</v>
      </c>
      <c r="R124" s="2">
        <f t="shared" si="33"/>
        <v>42401275.584569752</v>
      </c>
      <c r="S124" s="2">
        <f t="shared" si="17"/>
        <v>484042.21931308508</v>
      </c>
      <c r="T124" s="2">
        <f t="shared" si="18"/>
        <v>23417.857142857043</v>
      </c>
      <c r="U124" s="2">
        <f t="shared" si="19"/>
        <v>511072.71769537032</v>
      </c>
      <c r="V124" s="2">
        <f t="shared" si="34"/>
        <v>4973248</v>
      </c>
      <c r="W124" s="2">
        <f t="shared" si="20"/>
        <v>363508</v>
      </c>
      <c r="X124" s="2">
        <f t="shared" si="6"/>
        <v>147564.71769537032</v>
      </c>
      <c r="Y124" s="2">
        <f t="shared" si="30"/>
        <v>37428027.584569797</v>
      </c>
      <c r="Z124" s="2" t="str">
        <f t="shared" si="8"/>
        <v>HERE</v>
      </c>
      <c r="AA124" s="2">
        <f>IF(Z124="HERE",Y124,AA123+Graph!$G$1*1000)</f>
        <v>37428027.584569797</v>
      </c>
      <c r="AB124" s="2">
        <f t="shared" si="21"/>
        <v>147564.71769537032</v>
      </c>
      <c r="AC124" s="2">
        <f t="shared" si="31"/>
        <v>4973248</v>
      </c>
      <c r="AD124" s="3">
        <f t="shared" si="10"/>
        <v>37428027.584569797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27875031.909579534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48</v>
      </c>
      <c r="C125" s="7"/>
      <c r="D125" s="2" t="e">
        <f t="shared" si="12"/>
        <v>#N/A</v>
      </c>
      <c r="E125" s="2" t="e">
        <f t="shared" si="22"/>
        <v>#N/A</v>
      </c>
      <c r="F125" s="2">
        <v>485643.44121453166</v>
      </c>
      <c r="G125" s="2">
        <f t="shared" si="35"/>
        <v>485643.44121453166</v>
      </c>
      <c r="H125" s="2">
        <f t="shared" si="32"/>
        <v>41186754.873469219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1892867.1428571395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512987.61144848168</v>
      </c>
      <c r="Q125" s="2">
        <f t="shared" si="36"/>
        <v>512987.61144848168</v>
      </c>
      <c r="R125" s="2">
        <f t="shared" si="33"/>
        <v>42914263.196018234</v>
      </c>
      <c r="S125" s="2">
        <f t="shared" si="17"/>
        <v>485643.44121453166</v>
      </c>
      <c r="T125" s="2">
        <f t="shared" si="18"/>
        <v>23417.857142857043</v>
      </c>
      <c r="U125" s="2">
        <f t="shared" si="19"/>
        <v>512987.61144848168</v>
      </c>
      <c r="V125" s="2">
        <f t="shared" si="34"/>
        <v>5383103</v>
      </c>
      <c r="W125" s="2">
        <f t="shared" si="20"/>
        <v>409855</v>
      </c>
      <c r="X125" s="2">
        <f t="shared" si="6"/>
        <v>103132.61144848168</v>
      </c>
      <c r="Y125" s="2">
        <f t="shared" si="30"/>
        <v>37531160.196018279</v>
      </c>
      <c r="Z125" s="2" t="str">
        <f t="shared" si="8"/>
        <v>HERE</v>
      </c>
      <c r="AA125" s="2">
        <f>IF(Z125="HERE",Y125,AA124+Graph!$G$1*1000)</f>
        <v>37531160.196018279</v>
      </c>
      <c r="AB125" s="2">
        <f t="shared" si="21"/>
        <v>103132.61144848168</v>
      </c>
      <c r="AC125" s="2">
        <f t="shared" si="31"/>
        <v>5383103</v>
      </c>
      <c r="AD125" s="3">
        <f t="shared" si="10"/>
        <v>37531160.196018279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28255107.210806519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49</v>
      </c>
      <c r="C126" s="7"/>
      <c r="D126" s="2" t="e">
        <f t="shared" si="12"/>
        <v>#N/A</v>
      </c>
      <c r="E126" s="2" t="e">
        <f t="shared" si="22"/>
        <v>#N/A</v>
      </c>
      <c r="F126" s="2">
        <v>487244.66311597824</v>
      </c>
      <c r="G126" s="2">
        <f t="shared" si="35"/>
        <v>487244.66311597824</v>
      </c>
      <c r="H126" s="2">
        <f t="shared" si="32"/>
        <v>41673999.536585197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1916284.9999999965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514902.50520159304</v>
      </c>
      <c r="Q126" s="2">
        <f t="shared" si="36"/>
        <v>514902.50520159304</v>
      </c>
      <c r="R126" s="2">
        <f t="shared" si="33"/>
        <v>43429165.701219827</v>
      </c>
      <c r="S126" s="2">
        <f t="shared" si="17"/>
        <v>487244.66311597824</v>
      </c>
      <c r="T126" s="2">
        <f t="shared" si="18"/>
        <v>23417.857142857043</v>
      </c>
      <c r="U126" s="2">
        <f t="shared" si="19"/>
        <v>514902.50520159304</v>
      </c>
      <c r="V126" s="2">
        <f t="shared" si="34"/>
        <v>5861351</v>
      </c>
      <c r="W126" s="2">
        <f t="shared" si="20"/>
        <v>478248</v>
      </c>
      <c r="X126" s="2">
        <f t="shared" si="6"/>
        <v>36654.505201593041</v>
      </c>
      <c r="Y126" s="2">
        <f t="shared" si="30"/>
        <v>37567814.701219872</v>
      </c>
      <c r="Z126" s="2" t="str">
        <f t="shared" si="8"/>
        <v>HERE</v>
      </c>
      <c r="AA126" s="2">
        <f>IF(Z126="HERE",Y126,AA125+Graph!$G$1*1000)</f>
        <v>37567814.701219872</v>
      </c>
      <c r="AB126" s="2">
        <f t="shared" si="21"/>
        <v>36654.505201593041</v>
      </c>
      <c r="AC126" s="2">
        <f t="shared" si="31"/>
        <v>5861351</v>
      </c>
      <c r="AD126" s="3">
        <f t="shared" si="10"/>
        <v>37567814.701219872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28636905.916411303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50</v>
      </c>
      <c r="C127" s="7"/>
      <c r="D127" s="2" t="e">
        <f t="shared" si="12"/>
        <v>#N/A</v>
      </c>
      <c r="E127" s="2" t="e">
        <f t="shared" si="22"/>
        <v>#N/A</v>
      </c>
      <c r="F127" s="2">
        <v>488845.88501742482</v>
      </c>
      <c r="G127" s="2">
        <f t="shared" si="35"/>
        <v>488845.88501742482</v>
      </c>
      <c r="H127" s="2">
        <f t="shared" si="32"/>
        <v>42162845.421602622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1939702.8571428536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516817.3989547044</v>
      </c>
      <c r="Q127" s="2">
        <f t="shared" si="36"/>
        <v>516817.3989547044</v>
      </c>
      <c r="R127" s="2">
        <f t="shared" si="33"/>
        <v>43945983.100174531</v>
      </c>
      <c r="S127" s="2">
        <f t="shared" si="17"/>
        <v>488845.88501742482</v>
      </c>
      <c r="T127" s="2">
        <f t="shared" si="18"/>
        <v>23417.857142857043</v>
      </c>
      <c r="U127" s="2">
        <f t="shared" si="19"/>
        <v>516817.3989547044</v>
      </c>
      <c r="V127" s="2">
        <f t="shared" si="34"/>
        <v>6353321</v>
      </c>
      <c r="W127" s="2">
        <f t="shared" si="20"/>
        <v>491970</v>
      </c>
      <c r="X127" s="2">
        <f t="shared" si="6"/>
        <v>24847.398954704404</v>
      </c>
      <c r="Y127" s="2">
        <f t="shared" si="30"/>
        <v>37592662.100174576</v>
      </c>
      <c r="Z127" s="2" t="str">
        <f t="shared" si="8"/>
        <v>HERE</v>
      </c>
      <c r="AA127" s="2">
        <f>IF(Z127="HERE",Y127,AA126+Graph!$G$1*1000)</f>
        <v>37592662.100174576</v>
      </c>
      <c r="AB127" s="2">
        <f t="shared" si="21"/>
        <v>24847.398954704404</v>
      </c>
      <c r="AC127" s="2">
        <f t="shared" si="31"/>
        <v>6353321</v>
      </c>
      <c r="AD127" s="3">
        <f t="shared" si="10"/>
        <v>37592662.100174576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29020428.02639389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51</v>
      </c>
      <c r="C128" s="7"/>
      <c r="D128" s="2" t="e">
        <f t="shared" si="12"/>
        <v>#N/A</v>
      </c>
      <c r="E128" s="2" t="e">
        <f t="shared" si="22"/>
        <v>#N/A</v>
      </c>
      <c r="F128" s="2">
        <v>490447.1069188565</v>
      </c>
      <c r="G128" s="2">
        <f t="shared" si="35"/>
        <v>490447.1069188565</v>
      </c>
      <c r="H128" s="2">
        <f t="shared" si="32"/>
        <v>42653292.528521478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1963120.7142857106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518732.29270781577</v>
      </c>
      <c r="Q128" s="2">
        <f t="shared" si="36"/>
        <v>518732.29270781577</v>
      </c>
      <c r="R128" s="2">
        <f t="shared" si="33"/>
        <v>44464715.392882347</v>
      </c>
      <c r="S128" s="2">
        <f t="shared" si="17"/>
        <v>490447.1069188565</v>
      </c>
      <c r="T128" s="2">
        <f t="shared" si="18"/>
        <v>23417.857142857043</v>
      </c>
      <c r="U128" s="2">
        <f t="shared" si="19"/>
        <v>518732.29270781577</v>
      </c>
      <c r="V128" s="2">
        <f t="shared" si="34"/>
        <v>6573570</v>
      </c>
      <c r="W128" s="2">
        <f t="shared" si="20"/>
        <v>220249</v>
      </c>
      <c r="X128" s="2">
        <f t="shared" si="6"/>
        <v>298483.29270781577</v>
      </c>
      <c r="Y128" s="2">
        <f t="shared" si="30"/>
        <v>37891145.392882392</v>
      </c>
      <c r="Z128" s="2" t="str">
        <f t="shared" si="8"/>
        <v>HERE</v>
      </c>
      <c r="AA128" s="2">
        <f>IF(Z128="HERE",Y128,AA127+Graph!$G$1*1000)</f>
        <v>37891145.392882392</v>
      </c>
      <c r="AB128" s="2">
        <f t="shared" si="21"/>
        <v>298483.29270781577</v>
      </c>
      <c r="AC128" s="2">
        <f t="shared" si="31"/>
        <v>6573570</v>
      </c>
      <c r="AD128" s="3">
        <f t="shared" si="10"/>
        <v>37891145.392882392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29405673.540754277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52</v>
      </c>
      <c r="C129" s="7"/>
      <c r="D129" s="2" t="e">
        <f t="shared" si="12"/>
        <v>#N/A</v>
      </c>
      <c r="E129" s="2" t="e">
        <f t="shared" si="22"/>
        <v>#N/A</v>
      </c>
      <c r="F129" s="2">
        <v>492048.32882030308</v>
      </c>
      <c r="G129" s="2">
        <f t="shared" si="35"/>
        <v>492048.32882030308</v>
      </c>
      <c r="H129" s="2">
        <f t="shared" si="32"/>
        <v>43145340.857341781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1986538.5714285676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520647.18646092713</v>
      </c>
      <c r="Q129" s="2">
        <f t="shared" si="36"/>
        <v>520647.18646092713</v>
      </c>
      <c r="R129" s="2">
        <f t="shared" si="33"/>
        <v>44985362.579343274</v>
      </c>
      <c r="S129" s="2">
        <f t="shared" si="17"/>
        <v>492048.32882030308</v>
      </c>
      <c r="T129" s="2">
        <f t="shared" si="18"/>
        <v>23417.857142857043</v>
      </c>
      <c r="U129" s="2">
        <f t="shared" si="19"/>
        <v>520647.18646092713</v>
      </c>
      <c r="V129" s="2">
        <f t="shared" si="34"/>
        <v>6853372</v>
      </c>
      <c r="W129" s="2">
        <f t="shared" si="20"/>
        <v>279802</v>
      </c>
      <c r="X129" s="2">
        <f t="shared" si="6"/>
        <v>240845.18646092713</v>
      </c>
      <c r="Y129" s="2">
        <f t="shared" si="30"/>
        <v>38131990.579343319</v>
      </c>
      <c r="Z129" s="2" t="str">
        <f t="shared" si="8"/>
        <v>HERE</v>
      </c>
      <c r="AA129" s="2">
        <f>IF(Z129="HERE",Y129,AA128+Graph!$G$1*1000)</f>
        <v>38131990.579343319</v>
      </c>
      <c r="AB129" s="2">
        <f t="shared" si="21"/>
        <v>240845.18646092713</v>
      </c>
      <c r="AC129" s="2">
        <f t="shared" si="31"/>
        <v>6853372</v>
      </c>
      <c r="AD129" s="3">
        <f t="shared" si="10"/>
        <v>38131990.579343319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29726007.529135324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53</v>
      </c>
      <c r="C130" s="7"/>
      <c r="D130" s="2" t="e">
        <f t="shared" si="12"/>
        <v>#N/A</v>
      </c>
      <c r="E130" s="2" t="e">
        <f t="shared" si="22"/>
        <v>#N/A</v>
      </c>
      <c r="F130" s="2">
        <v>493649.55072174966</v>
      </c>
      <c r="G130" s="2">
        <f t="shared" si="35"/>
        <v>493649.55072174966</v>
      </c>
      <c r="H130" s="2">
        <f t="shared" si="32"/>
        <v>43638990.408063531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2009956.4285714247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522562.08021403849</v>
      </c>
      <c r="Q130" s="2">
        <f t="shared" si="36"/>
        <v>522562.08021403849</v>
      </c>
      <c r="R130" s="2">
        <f t="shared" si="33"/>
        <v>45507924.659557313</v>
      </c>
      <c r="S130" s="2">
        <f t="shared" si="17"/>
        <v>493649.55072174966</v>
      </c>
      <c r="T130" s="2">
        <f t="shared" si="18"/>
        <v>23417.857142857043</v>
      </c>
      <c r="U130" s="2">
        <f t="shared" si="19"/>
        <v>522562.08021403849</v>
      </c>
      <c r="V130" s="2">
        <f t="shared" si="34"/>
        <v>7164387</v>
      </c>
      <c r="W130" s="2">
        <f t="shared" si="20"/>
        <v>311015</v>
      </c>
      <c r="X130" s="2">
        <f t="shared" si="6"/>
        <v>211547.08021403849</v>
      </c>
      <c r="Y130" s="2">
        <f t="shared" si="30"/>
        <v>38343537.659557357</v>
      </c>
      <c r="Z130" s="2" t="str">
        <f t="shared" si="8"/>
        <v>HERE</v>
      </c>
      <c r="AA130" s="2">
        <f>IF(Z130="HERE",Y130,AA129+Graph!$G$1*1000)</f>
        <v>38343537.659557357</v>
      </c>
      <c r="AB130" s="2">
        <f t="shared" si="21"/>
        <v>211547.08021403849</v>
      </c>
      <c r="AC130" s="2">
        <f t="shared" si="31"/>
        <v>7164387</v>
      </c>
      <c r="AD130" s="3">
        <f t="shared" si="10"/>
        <v>38343537.659557357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30048064.921894163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54</v>
      </c>
      <c r="C131" s="7"/>
      <c r="D131" s="2" t="e">
        <f t="shared" si="12"/>
        <v>#N/A</v>
      </c>
      <c r="E131" s="2" t="e">
        <f t="shared" si="22"/>
        <v>#N/A</v>
      </c>
      <c r="F131" s="2">
        <v>495250.77262319624</v>
      </c>
      <c r="G131" s="2">
        <f t="shared" si="35"/>
        <v>495250.77262319624</v>
      </c>
      <c r="H131" s="2">
        <f t="shared" si="32"/>
        <v>44134241.180686727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2033374.2857142817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524476.97396714985</v>
      </c>
      <c r="Q131" s="2">
        <f t="shared" si="36"/>
        <v>524476.97396714985</v>
      </c>
      <c r="R131" s="2">
        <f t="shared" si="33"/>
        <v>46032401.633524463</v>
      </c>
      <c r="S131" s="2">
        <f t="shared" si="17"/>
        <v>495250.77262319624</v>
      </c>
      <c r="T131" s="2">
        <f t="shared" si="18"/>
        <v>23417.857142857043</v>
      </c>
      <c r="U131" s="2">
        <f t="shared" si="19"/>
        <v>524476.97396714985</v>
      </c>
      <c r="V131" s="2">
        <f t="shared" si="34"/>
        <v>7447199</v>
      </c>
      <c r="W131" s="2">
        <f t="shared" si="20"/>
        <v>282812</v>
      </c>
      <c r="X131" s="2">
        <f t="shared" si="6"/>
        <v>241664.97396714985</v>
      </c>
      <c r="Y131" s="2">
        <f t="shared" si="30"/>
        <v>38585202.633524507</v>
      </c>
      <c r="Z131" s="2" t="str">
        <f t="shared" si="8"/>
        <v>HERE</v>
      </c>
      <c r="AA131" s="2">
        <f>IF(Z131="HERE",Y131,AA130+Graph!$G$1*1000)</f>
        <v>38585202.633524507</v>
      </c>
      <c r="AB131" s="2">
        <f t="shared" si="21"/>
        <v>241664.97396714985</v>
      </c>
      <c r="AC131" s="2">
        <f t="shared" si="31"/>
        <v>7447199</v>
      </c>
      <c r="AD131" s="3">
        <f t="shared" si="10"/>
        <v>38585202.633524507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30371845.719030809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55</v>
      </c>
      <c r="C132" s="7"/>
      <c r="D132" s="2" t="e">
        <f t="shared" si="12"/>
        <v>#N/A</v>
      </c>
      <c r="E132" s="2" t="e">
        <f t="shared" si="22"/>
        <v>#N/A</v>
      </c>
      <c r="F132" s="2">
        <v>496851.99452464283</v>
      </c>
      <c r="G132" s="2">
        <f t="shared" si="35"/>
        <v>496851.99452464283</v>
      </c>
      <c r="H132" s="2">
        <f t="shared" si="32"/>
        <v>44631093.17521137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2056792.1428571388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526391.86772026122</v>
      </c>
      <c r="Q132" s="2">
        <f t="shared" si="36"/>
        <v>526391.86772026122</v>
      </c>
      <c r="R132" s="2">
        <f t="shared" si="33"/>
        <v>46558793.501244724</v>
      </c>
      <c r="S132" s="2">
        <f t="shared" si="17"/>
        <v>496851.99452464283</v>
      </c>
      <c r="T132" s="2">
        <f t="shared" si="18"/>
        <v>23417.857142857043</v>
      </c>
      <c r="U132" s="2">
        <f t="shared" si="19"/>
        <v>526391.86772026122</v>
      </c>
      <c r="V132" s="2">
        <f t="shared" si="34"/>
        <v>7891184</v>
      </c>
      <c r="W132" s="2">
        <f t="shared" si="20"/>
        <v>443985</v>
      </c>
      <c r="X132" s="2">
        <f t="shared" si="6"/>
        <v>82406.867720261216</v>
      </c>
      <c r="Y132" s="2">
        <f t="shared" si="30"/>
        <v>38667609.501244769</v>
      </c>
      <c r="Z132" s="2" t="str">
        <f t="shared" si="8"/>
        <v>HERE</v>
      </c>
      <c r="AA132" s="2">
        <f>IF(Z132="HERE",Y132,AA131+Graph!$G$1*1000)</f>
        <v>38667609.501244769</v>
      </c>
      <c r="AB132" s="2">
        <f t="shared" si="21"/>
        <v>82406.867720261216</v>
      </c>
      <c r="AC132" s="2">
        <f t="shared" si="31"/>
        <v>7891184</v>
      </c>
      <c r="AD132" s="3">
        <f t="shared" si="10"/>
        <v>38667609.501244769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30697349.920545258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56</v>
      </c>
      <c r="C133" s="7"/>
      <c r="D133" s="2" t="e">
        <f t="shared" si="12"/>
        <v>#N/A</v>
      </c>
      <c r="E133" s="2" t="e">
        <f t="shared" si="22"/>
        <v>#N/A</v>
      </c>
      <c r="F133" s="2">
        <v>498453.2164260745</v>
      </c>
      <c r="G133" s="2">
        <f t="shared" si="35"/>
        <v>498453.2164260745</v>
      </c>
      <c r="H133" s="2">
        <f t="shared" si="32"/>
        <v>45129546.391637444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2080209.9999999958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528306.76147337258</v>
      </c>
      <c r="Q133" s="2">
        <f t="shared" si="36"/>
        <v>528306.76147337258</v>
      </c>
      <c r="R133" s="2">
        <f t="shared" si="33"/>
        <v>47087100.262718096</v>
      </c>
      <c r="S133" s="2">
        <f t="shared" si="17"/>
        <v>498453.2164260745</v>
      </c>
      <c r="T133" s="2">
        <f t="shared" si="18"/>
        <v>23417.857142857043</v>
      </c>
      <c r="U133" s="2">
        <f t="shared" si="19"/>
        <v>528306.76147337258</v>
      </c>
      <c r="V133" s="2">
        <f t="shared" si="34"/>
        <v>8378940</v>
      </c>
      <c r="W133" s="2">
        <f t="shared" si="20"/>
        <v>487756</v>
      </c>
      <c r="X133" s="2">
        <f t="shared" si="6"/>
        <v>40550.761473372579</v>
      </c>
      <c r="Y133" s="2">
        <f t="shared" si="30"/>
        <v>38708160.262718141</v>
      </c>
      <c r="Z133" s="2" t="str">
        <f t="shared" si="8"/>
        <v>HERE</v>
      </c>
      <c r="AA133" s="2">
        <f>IF(Z133="HERE",Y133,AA132+Graph!$G$1*1000)</f>
        <v>38708160.262718141</v>
      </c>
      <c r="AB133" s="2">
        <f t="shared" si="21"/>
        <v>40550.761473372579</v>
      </c>
      <c r="AC133" s="2">
        <f t="shared" si="31"/>
        <v>8378940</v>
      </c>
      <c r="AD133" s="3">
        <f t="shared" si="10"/>
        <v>38708160.262718141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31024577.526437499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57</v>
      </c>
      <c r="C134" s="7"/>
      <c r="D134" s="2" t="e">
        <f t="shared" si="12"/>
        <v>#N/A</v>
      </c>
      <c r="E134" s="2" t="e">
        <f t="shared" si="22"/>
        <v>#N/A</v>
      </c>
      <c r="F134" s="2">
        <v>500054.43832752109</v>
      </c>
      <c r="G134" s="2">
        <f t="shared" si="35"/>
        <v>500054.43832752109</v>
      </c>
      <c r="H134" s="2">
        <f t="shared" si="32"/>
        <v>45629600.829964966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2103627.8571428531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530221.65522648394</v>
      </c>
      <c r="Q134" s="2">
        <f t="shared" si="36"/>
        <v>530221.65522648394</v>
      </c>
      <c r="R134" s="2">
        <f t="shared" si="33"/>
        <v>47617321.91794458</v>
      </c>
      <c r="S134" s="2">
        <f t="shared" si="17"/>
        <v>500054.43832752109</v>
      </c>
      <c r="T134" s="2">
        <f t="shared" si="18"/>
        <v>23417.857142857276</v>
      </c>
      <c r="U134" s="2">
        <f t="shared" si="19"/>
        <v>530221.65522648394</v>
      </c>
      <c r="V134" s="2">
        <f t="shared" si="34"/>
        <v>8977329</v>
      </c>
      <c r="W134" s="2">
        <f t="shared" si="20"/>
        <v>598389</v>
      </c>
      <c r="X134" s="2">
        <f t="shared" si="6"/>
        <v>-68167.344773516059</v>
      </c>
      <c r="Y134" s="2">
        <f t="shared" si="30"/>
        <v>38639992.917944625</v>
      </c>
      <c r="Z134" s="2" t="str">
        <f t="shared" si="8"/>
        <v>HERE</v>
      </c>
      <c r="AA134" s="2">
        <f>IF(Z134="HERE",Y134,AA133+Graph!$G$1*1000)</f>
        <v>38639992.917944625</v>
      </c>
      <c r="AB134" s="2">
        <f t="shared" si="21"/>
        <v>-68167.344773516059</v>
      </c>
      <c r="AC134" s="2">
        <f t="shared" si="31"/>
        <v>8977329</v>
      </c>
      <c r="AD134" s="3">
        <f t="shared" si="10"/>
        <v>38639992.917944625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31353528.536707547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58</v>
      </c>
      <c r="C135" s="7"/>
      <c r="D135" s="2" t="e">
        <f t="shared" si="12"/>
        <v>#N/A</v>
      </c>
      <c r="E135" s="2" t="e">
        <f t="shared" si="22"/>
        <v>#N/A</v>
      </c>
      <c r="F135" s="2">
        <v>501655.66022896767</v>
      </c>
      <c r="G135" s="2">
        <f t="shared" si="35"/>
        <v>501655.66022896767</v>
      </c>
      <c r="H135" s="2">
        <f t="shared" si="32"/>
        <v>46131256.490193933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2127045.7142857104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532136.5489795953</v>
      </c>
      <c r="Q135" s="2">
        <f t="shared" si="36"/>
        <v>532136.5489795953</v>
      </c>
      <c r="R135" s="2">
        <f t="shared" si="33"/>
        <v>48149458.466924176</v>
      </c>
      <c r="S135" s="2">
        <f t="shared" si="17"/>
        <v>501655.66022896767</v>
      </c>
      <c r="T135" s="2">
        <f t="shared" si="18"/>
        <v>23417.857142857276</v>
      </c>
      <c r="U135" s="2">
        <f t="shared" si="19"/>
        <v>532136.5489795953</v>
      </c>
      <c r="V135" s="2">
        <f t="shared" si="34"/>
        <v>9296367</v>
      </c>
      <c r="W135" s="2">
        <f t="shared" si="20"/>
        <v>319038</v>
      </c>
      <c r="X135" s="2">
        <f t="shared" si="6"/>
        <v>213098.5489795953</v>
      </c>
      <c r="Y135" s="2">
        <f t="shared" si="30"/>
        <v>38853091.46692422</v>
      </c>
      <c r="Z135" s="2" t="str">
        <f t="shared" si="8"/>
        <v>HERE</v>
      </c>
      <c r="AA135" s="2">
        <f>IF(Z135="HERE",Y135,AA134+Graph!$G$1*1000)</f>
        <v>38853091.46692422</v>
      </c>
      <c r="AB135" s="2">
        <f t="shared" si="21"/>
        <v>213098.5489795953</v>
      </c>
      <c r="AC135" s="2">
        <f t="shared" si="31"/>
        <v>9296367</v>
      </c>
      <c r="AD135" s="3">
        <f t="shared" si="10"/>
        <v>38853091.46692422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31684202.951355387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59</v>
      </c>
      <c r="C136" s="7"/>
      <c r="D136" s="2" t="e">
        <f t="shared" si="12"/>
        <v>#N/A</v>
      </c>
      <c r="E136" s="2" t="e">
        <f t="shared" si="22"/>
        <v>#N/A</v>
      </c>
      <c r="F136" s="2">
        <v>503256.88213041425</v>
      </c>
      <c r="G136" s="2">
        <f t="shared" si="35"/>
        <v>503256.88213041425</v>
      </c>
      <c r="H136" s="2">
        <f t="shared" si="32"/>
        <v>46634513.372324347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2150463.5714285676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534051.44273270667</v>
      </c>
      <c r="Q136" s="2">
        <f t="shared" si="36"/>
        <v>534051.44273270667</v>
      </c>
      <c r="R136" s="2">
        <f t="shared" si="33"/>
        <v>48683509.909656882</v>
      </c>
      <c r="S136" s="2">
        <f t="shared" si="17"/>
        <v>503256.88213041425</v>
      </c>
      <c r="T136" s="2">
        <f t="shared" si="18"/>
        <v>23417.857142857276</v>
      </c>
      <c r="U136" s="2">
        <f t="shared" si="19"/>
        <v>534051.44273270667</v>
      </c>
      <c r="V136" s="2">
        <f t="shared" si="34"/>
        <v>9646715</v>
      </c>
      <c r="W136" s="2">
        <f t="shared" si="20"/>
        <v>350348</v>
      </c>
      <c r="X136" s="2">
        <f t="shared" si="6"/>
        <v>183703.44273270667</v>
      </c>
      <c r="Y136" s="2">
        <f t="shared" si="30"/>
        <v>39036794.909656927</v>
      </c>
      <c r="Z136" s="2" t="str">
        <f t="shared" si="8"/>
        <v>HERE</v>
      </c>
      <c r="AA136" s="2">
        <f>IF(Z136="HERE",Y136,AA135+Graph!$G$1*1000)</f>
        <v>39036794.909656927</v>
      </c>
      <c r="AB136" s="2">
        <f t="shared" si="21"/>
        <v>183703.44273270667</v>
      </c>
      <c r="AC136" s="2">
        <f t="shared" si="31"/>
        <v>9646715</v>
      </c>
      <c r="AD136" s="3">
        <f t="shared" si="10"/>
        <v>39036794.909656927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32016600.77038103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60</v>
      </c>
      <c r="C137" s="7"/>
      <c r="D137" s="2" t="e">
        <f t="shared" si="12"/>
        <v>#N/A</v>
      </c>
      <c r="E137" s="2" t="e">
        <f t="shared" si="22"/>
        <v>#N/A</v>
      </c>
      <c r="F137" s="2">
        <v>504858.10403184593</v>
      </c>
      <c r="G137" s="2">
        <f t="shared" si="35"/>
        <v>504858.10403184593</v>
      </c>
      <c r="H137" s="2">
        <f t="shared" si="32"/>
        <v>47139371.476356193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2173881.4285714249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535966.33648581803</v>
      </c>
      <c r="Q137" s="2">
        <f t="shared" si="36"/>
        <v>535966.33648581803</v>
      </c>
      <c r="R137" s="2">
        <f t="shared" si="33"/>
        <v>49219476.2461427</v>
      </c>
      <c r="S137" s="2">
        <f t="shared" si="17"/>
        <v>504858.10403184593</v>
      </c>
      <c r="T137" s="2">
        <f t="shared" si="18"/>
        <v>23417.857142857276</v>
      </c>
      <c r="U137" s="2">
        <f t="shared" si="19"/>
        <v>535966.33648581803</v>
      </c>
      <c r="V137" s="2">
        <f t="shared" si="34"/>
        <v>10021471</v>
      </c>
      <c r="W137" s="2">
        <f t="shared" si="20"/>
        <v>374756</v>
      </c>
      <c r="X137" s="2">
        <f t="shared" si="6"/>
        <v>161210.33648581803</v>
      </c>
      <c r="Y137" s="2">
        <f t="shared" si="30"/>
        <v>39198005.246142745</v>
      </c>
      <c r="Z137" s="2" t="str">
        <f t="shared" si="8"/>
        <v>HERE</v>
      </c>
      <c r="AA137" s="2">
        <f>IF(Z137="HERE",Y137,AA136+Graph!$G$1*1000)</f>
        <v>39198005.246142745</v>
      </c>
      <c r="AB137" s="2">
        <f t="shared" si="21"/>
        <v>161210.33648581803</v>
      </c>
      <c r="AC137" s="2">
        <f t="shared" si="31"/>
        <v>10021471</v>
      </c>
      <c r="AD137" s="3">
        <f t="shared" si="10"/>
        <v>39198005.246142745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32286267.131284475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61</v>
      </c>
      <c r="C138" s="7"/>
      <c r="D138" s="2" t="e">
        <f t="shared" si="12"/>
        <v>#N/A</v>
      </c>
      <c r="E138" s="2" t="e">
        <f t="shared" si="22"/>
        <v>#N/A</v>
      </c>
      <c r="F138" s="2">
        <v>506459.32593329251</v>
      </c>
      <c r="G138" s="2">
        <f t="shared" si="35"/>
        <v>506459.32593329251</v>
      </c>
      <c r="H138" s="2">
        <f t="shared" si="32"/>
        <v>47645830.802289486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2197299.2857142822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537881.23023892939</v>
      </c>
      <c r="Q138" s="2">
        <f t="shared" si="36"/>
        <v>537881.23023892939</v>
      </c>
      <c r="R138" s="2">
        <f t="shared" si="33"/>
        <v>49757357.47638163</v>
      </c>
      <c r="S138" s="2">
        <f t="shared" si="17"/>
        <v>506459.32593329251</v>
      </c>
      <c r="T138" s="2">
        <f t="shared" si="18"/>
        <v>23417.857142857276</v>
      </c>
      <c r="U138" s="2">
        <f t="shared" si="19"/>
        <v>537881.23023892939</v>
      </c>
      <c r="V138" s="2">
        <f t="shared" si="34"/>
        <v>10490487</v>
      </c>
      <c r="W138" s="2">
        <f t="shared" si="20"/>
        <v>469016</v>
      </c>
      <c r="X138" s="2">
        <f t="shared" si="6"/>
        <v>68865.230238929391</v>
      </c>
      <c r="Y138" s="2">
        <f t="shared" si="30"/>
        <v>39266870.476381674</v>
      </c>
      <c r="Z138" s="2" t="str">
        <f t="shared" si="8"/>
        <v>HERE</v>
      </c>
      <c r="AA138" s="2">
        <f>IF(Z138="HERE",Y138,AA137+Graph!$G$1*1000)</f>
        <v>39266870.476381674</v>
      </c>
      <c r="AB138" s="2">
        <f t="shared" si="21"/>
        <v>68865.230238929391</v>
      </c>
      <c r="AC138" s="2">
        <f t="shared" si="31"/>
        <v>10490487</v>
      </c>
      <c r="AD138" s="3">
        <f t="shared" si="10"/>
        <v>39266870.476381674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32497067.196565725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62</v>
      </c>
      <c r="C139" s="7"/>
      <c r="D139" s="2" t="e">
        <f t="shared" si="12"/>
        <v>#N/A</v>
      </c>
      <c r="E139" s="2" t="e">
        <f t="shared" si="22"/>
        <v>#N/A</v>
      </c>
      <c r="F139" s="2">
        <v>508060.54783473909</v>
      </c>
      <c r="G139" s="2">
        <f t="shared" si="35"/>
        <v>508060.54783473909</v>
      </c>
      <c r="H139" s="2">
        <f t="shared" si="32"/>
        <v>48153891.350124225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2220717.1428571395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539796.12399204075</v>
      </c>
      <c r="Q139" s="2">
        <f t="shared" si="36"/>
        <v>539796.12399204075</v>
      </c>
      <c r="R139" s="2">
        <f t="shared" si="33"/>
        <v>50297153.60037367</v>
      </c>
      <c r="S139" s="2">
        <f t="shared" si="17"/>
        <v>508060.54783473909</v>
      </c>
      <c r="T139" s="2">
        <f t="shared" si="18"/>
        <v>23417.857142857276</v>
      </c>
      <c r="U139" s="2">
        <f t="shared" si="19"/>
        <v>539796.12399204075</v>
      </c>
      <c r="V139" s="2">
        <f t="shared" si="34"/>
        <v>10971047</v>
      </c>
      <c r="W139" s="2">
        <f t="shared" si="20"/>
        <v>480560</v>
      </c>
      <c r="X139" s="2">
        <f t="shared" si="6"/>
        <v>59236.123992040753</v>
      </c>
      <c r="Y139" s="2">
        <f t="shared" si="30"/>
        <v>39326106.600373715</v>
      </c>
      <c r="Z139" s="2" t="str">
        <f t="shared" si="8"/>
        <v>HERE</v>
      </c>
      <c r="AA139" s="2">
        <f>IF(Z139="HERE",Y139,AA138+Graph!$G$1*1000)</f>
        <v>39326106.600373715</v>
      </c>
      <c r="AB139" s="2">
        <f t="shared" si="21"/>
        <v>59236.123992040753</v>
      </c>
      <c r="AC139" s="2">
        <f t="shared" si="31"/>
        <v>10971047</v>
      </c>
      <c r="AD139" s="3">
        <f t="shared" si="10"/>
        <v>39326106.600373715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32677502.316224769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63</v>
      </c>
      <c r="C140" s="7"/>
      <c r="D140" s="2" t="e">
        <f t="shared" si="12"/>
        <v>#N/A</v>
      </c>
      <c r="E140" s="2" t="e">
        <f t="shared" si="22"/>
        <v>#N/A</v>
      </c>
      <c r="F140" s="2">
        <v>509661.76973618567</v>
      </c>
      <c r="G140" s="2">
        <f t="shared" si="35"/>
        <v>509661.76973618567</v>
      </c>
      <c r="H140" s="2">
        <f t="shared" si="32"/>
        <v>48663553.119860411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2244134.9999999967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541711.01774515212</v>
      </c>
      <c r="Q140" s="2">
        <f t="shared" si="36"/>
        <v>541711.01774515212</v>
      </c>
      <c r="R140" s="2">
        <f t="shared" si="33"/>
        <v>50838864.618118823</v>
      </c>
      <c r="S140" s="2">
        <f t="shared" si="17"/>
        <v>509661.76973618567</v>
      </c>
      <c r="T140" s="2">
        <f t="shared" si="18"/>
        <v>23417.857142857276</v>
      </c>
      <c r="U140" s="2">
        <f t="shared" si="19"/>
        <v>541711.01774515212</v>
      </c>
      <c r="V140" s="2">
        <f t="shared" si="34"/>
        <v>11465210</v>
      </c>
      <c r="W140" s="2">
        <f t="shared" si="20"/>
        <v>494163</v>
      </c>
      <c r="X140" s="2">
        <f t="shared" si="6"/>
        <v>47548.017745152116</v>
      </c>
      <c r="Y140" s="2">
        <f t="shared" si="30"/>
        <v>39373654.618118867</v>
      </c>
      <c r="Z140" s="2" t="str">
        <f t="shared" si="8"/>
        <v>HERE</v>
      </c>
      <c r="AA140" s="2">
        <f>IF(Z140="HERE",Y140,AA139+Graph!$G$1*1000)</f>
        <v>39373654.618118867</v>
      </c>
      <c r="AB140" s="2">
        <f t="shared" si="21"/>
        <v>47548.017745152116</v>
      </c>
      <c r="AC140" s="2">
        <f t="shared" si="31"/>
        <v>11465210</v>
      </c>
      <c r="AD140" s="3">
        <f t="shared" si="10"/>
        <v>39373654.618118867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32853252.690261614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64</v>
      </c>
      <c r="C141" s="7"/>
      <c r="D141" s="2" t="e">
        <f t="shared" si="12"/>
        <v>#N/A</v>
      </c>
      <c r="E141" s="2" t="e">
        <f t="shared" si="22"/>
        <v>#N/A</v>
      </c>
      <c r="F141" s="2">
        <v>511262.99163763225</v>
      </c>
      <c r="G141" s="2">
        <f t="shared" si="35"/>
        <v>511262.99163763225</v>
      </c>
      <c r="H141" s="2">
        <f t="shared" si="32"/>
        <v>49174816.111498043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2267552.857142854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543625.91149826348</v>
      </c>
      <c r="Q141" s="2">
        <f t="shared" si="36"/>
        <v>543625.91149826348</v>
      </c>
      <c r="R141" s="2">
        <f t="shared" si="33"/>
        <v>51382490.529617086</v>
      </c>
      <c r="S141" s="2">
        <f t="shared" si="17"/>
        <v>511262.99163763225</v>
      </c>
      <c r="T141" s="2">
        <f t="shared" si="18"/>
        <v>23417.857142857276</v>
      </c>
      <c r="U141" s="2">
        <f t="shared" si="19"/>
        <v>543625.91149826348</v>
      </c>
      <c r="V141" s="2">
        <f t="shared" si="34"/>
        <v>12014288</v>
      </c>
      <c r="W141" s="2">
        <f t="shared" si="20"/>
        <v>549078</v>
      </c>
      <c r="X141" s="2">
        <f t="shared" si="6"/>
        <v>-5452.0885017365217</v>
      </c>
      <c r="Y141" s="2">
        <f t="shared" si="30"/>
        <v>39368202.529617131</v>
      </c>
      <c r="Z141" s="2" t="str">
        <f t="shared" si="8"/>
        <v>HERE</v>
      </c>
      <c r="AA141" s="2">
        <f>IF(Z141="HERE",Y141,AA140+Graph!$G$1*1000)</f>
        <v>39368202.529617131</v>
      </c>
      <c r="AB141" s="2">
        <f t="shared" si="21"/>
        <v>-5452.0885017365217</v>
      </c>
      <c r="AC141" s="2">
        <f t="shared" si="31"/>
        <v>12014288</v>
      </c>
      <c r="AD141" s="3">
        <f t="shared" si="10"/>
        <v>39368202.529617131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33070096.768676259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65</v>
      </c>
      <c r="C142" s="7"/>
      <c r="D142" s="2" t="e">
        <f t="shared" si="12"/>
        <v>#N/A</v>
      </c>
      <c r="E142" s="2" t="e">
        <f t="shared" si="22"/>
        <v>#N/A</v>
      </c>
      <c r="F142" s="2">
        <v>512864.21353906393</v>
      </c>
      <c r="G142" s="2">
        <f t="shared" si="35"/>
        <v>512864.21353906393</v>
      </c>
      <c r="H142" s="2">
        <f t="shared" si="32"/>
        <v>49687680.325037107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2290970.7142857113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545540.80525137484</v>
      </c>
      <c r="Q142" s="2">
        <f t="shared" si="36"/>
        <v>545540.80525137484</v>
      </c>
      <c r="R142" s="2">
        <f t="shared" si="33"/>
        <v>51928031.334868461</v>
      </c>
      <c r="S142" s="2">
        <f t="shared" si="17"/>
        <v>512864.21353906393</v>
      </c>
      <c r="T142" s="2">
        <f t="shared" si="18"/>
        <v>23417.857142857276</v>
      </c>
      <c r="U142" s="2">
        <f t="shared" si="19"/>
        <v>545540.80525137484</v>
      </c>
      <c r="V142" s="2">
        <f t="shared" si="34"/>
        <v>12294006</v>
      </c>
      <c r="W142" s="2">
        <f t="shared" si="20"/>
        <v>279718</v>
      </c>
      <c r="X142" s="2">
        <f t="shared" si="6"/>
        <v>265822.80525137484</v>
      </c>
      <c r="Y142" s="2">
        <f t="shared" si="30"/>
        <v>39634025.334868506</v>
      </c>
      <c r="Z142" s="2" t="str">
        <f t="shared" si="8"/>
        <v>HERE</v>
      </c>
      <c r="AA142" s="2">
        <f>IF(Z142="HERE",Y142,AA141+Graph!$G$1*1000)</f>
        <v>39634025.334868506</v>
      </c>
      <c r="AB142" s="2">
        <f t="shared" si="21"/>
        <v>265822.80525137484</v>
      </c>
      <c r="AC142" s="2">
        <f t="shared" si="31"/>
        <v>12294006</v>
      </c>
      <c r="AD142" s="3">
        <f t="shared" si="10"/>
        <v>39634025.334868506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33333296.051468708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66</v>
      </c>
      <c r="C143" s="7"/>
      <c r="D143" s="2" t="e">
        <f t="shared" si="12"/>
        <v>#N/A</v>
      </c>
      <c r="E143" s="2" t="e">
        <f t="shared" si="22"/>
        <v>#N/A</v>
      </c>
      <c r="F143" s="2">
        <v>514465.43544051051</v>
      </c>
      <c r="G143" s="2">
        <f t="shared" si="35"/>
        <v>514465.43544051051</v>
      </c>
      <c r="H143" s="2">
        <f t="shared" si="32"/>
        <v>50202145.760477617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2314388.5714285686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547455.6990044862</v>
      </c>
      <c r="Q143" s="2">
        <f t="shared" si="36"/>
        <v>547455.6990044862</v>
      </c>
      <c r="R143" s="2">
        <f t="shared" si="33"/>
        <v>52475487.033872947</v>
      </c>
      <c r="S143" s="2">
        <f t="shared" si="17"/>
        <v>514465.43544051051</v>
      </c>
      <c r="T143" s="2">
        <f t="shared" si="18"/>
        <v>23417.857142857276</v>
      </c>
      <c r="U143" s="2">
        <f t="shared" si="19"/>
        <v>547455.6990044862</v>
      </c>
      <c r="V143" s="2">
        <f t="shared" si="34"/>
        <v>12646486</v>
      </c>
      <c r="W143" s="2">
        <f t="shared" si="20"/>
        <v>352480</v>
      </c>
      <c r="X143" s="2">
        <f t="shared" si="6"/>
        <v>194975.6990044862</v>
      </c>
      <c r="Y143" s="2">
        <f t="shared" si="30"/>
        <v>39829001.033872992</v>
      </c>
      <c r="Z143" s="2" t="str">
        <f t="shared" si="8"/>
        <v>HERE</v>
      </c>
      <c r="AA143" s="2">
        <f>IF(Z143="HERE",Y143,AA142+Graph!$G$1*1000)</f>
        <v>39829001.033872992</v>
      </c>
      <c r="AB143" s="2">
        <f t="shared" si="21"/>
        <v>194975.6990044862</v>
      </c>
      <c r="AC143" s="2">
        <f t="shared" si="31"/>
        <v>12646486</v>
      </c>
      <c r="AD143" s="3">
        <f t="shared" si="10"/>
        <v>39829001.033872992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33616350.088638954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67</v>
      </c>
      <c r="C144" s="7"/>
      <c r="D144" s="2" t="e">
        <f t="shared" si="12"/>
        <v>#N/A</v>
      </c>
      <c r="E144" s="2" t="e">
        <f t="shared" si="22"/>
        <v>#N/A</v>
      </c>
      <c r="F144" s="2">
        <v>516066.65734195709</v>
      </c>
      <c r="G144" s="2">
        <f t="shared" si="35"/>
        <v>516066.65734195709</v>
      </c>
      <c r="H144" s="2">
        <f t="shared" si="32"/>
        <v>50718212.417819574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2337806.4285714258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549370.59275759757</v>
      </c>
      <c r="Q144" s="2">
        <f t="shared" si="36"/>
        <v>549370.59275759757</v>
      </c>
      <c r="R144" s="2">
        <f t="shared" si="33"/>
        <v>53024857.626630545</v>
      </c>
      <c r="S144" s="2">
        <f t="shared" si="17"/>
        <v>516066.65734195709</v>
      </c>
      <c r="T144" s="2">
        <f t="shared" si="18"/>
        <v>23417.857142857276</v>
      </c>
      <c r="U144" s="2">
        <f t="shared" si="19"/>
        <v>549370.59275759757</v>
      </c>
      <c r="V144" s="2">
        <f t="shared" si="34"/>
        <v>13058298</v>
      </c>
      <c r="W144" s="2">
        <f t="shared" si="20"/>
        <v>411812</v>
      </c>
      <c r="X144" s="2">
        <f t="shared" si="6"/>
        <v>137558.59275759757</v>
      </c>
      <c r="Y144" s="2">
        <f t="shared" si="30"/>
        <v>39966559.626630589</v>
      </c>
      <c r="Z144" s="2" t="str">
        <f t="shared" si="8"/>
        <v>HERE</v>
      </c>
      <c r="AA144" s="2">
        <f>IF(Z144="HERE",Y144,AA143+Graph!$G$1*1000)</f>
        <v>39966559.626630589</v>
      </c>
      <c r="AB144" s="2">
        <f t="shared" si="21"/>
        <v>137558.59275759757</v>
      </c>
      <c r="AC144" s="2">
        <f t="shared" si="31"/>
        <v>13058298</v>
      </c>
      <c r="AD144" s="3">
        <f t="shared" si="10"/>
        <v>39966559.626630589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33782903.580186985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68</v>
      </c>
      <c r="C145" s="7"/>
      <c r="D145" s="2" t="e">
        <f t="shared" si="12"/>
        <v>#N/A</v>
      </c>
      <c r="E145" s="2" t="e">
        <f t="shared" si="22"/>
        <v>#N/A</v>
      </c>
      <c r="F145" s="2">
        <v>517667.87924340367</v>
      </c>
      <c r="G145" s="2">
        <f t="shared" si="35"/>
        <v>517667.87924340367</v>
      </c>
      <c r="H145" s="2">
        <f t="shared" si="32"/>
        <v>51235880.297062978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2361224.2857142831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551285.48651070893</v>
      </c>
      <c r="Q145" s="2">
        <f t="shared" si="36"/>
        <v>551285.48651070893</v>
      </c>
      <c r="R145" s="2">
        <f t="shared" si="33"/>
        <v>53576143.113141254</v>
      </c>
      <c r="S145" s="2">
        <f t="shared" si="17"/>
        <v>517667.87924340367</v>
      </c>
      <c r="T145" s="2">
        <f t="shared" si="18"/>
        <v>23417.857142857276</v>
      </c>
      <c r="U145" s="2">
        <f t="shared" si="19"/>
        <v>551285.48651070893</v>
      </c>
      <c r="V145" s="2">
        <f t="shared" si="34"/>
        <v>13509108</v>
      </c>
      <c r="W145" s="2">
        <f t="shared" si="20"/>
        <v>450810</v>
      </c>
      <c r="X145" s="2">
        <f t="shared" si="6"/>
        <v>100475.48651070893</v>
      </c>
      <c r="Y145" s="2">
        <f t="shared" si="30"/>
        <v>40067035.113141298</v>
      </c>
      <c r="Z145" s="2" t="str">
        <f t="shared" si="8"/>
        <v>HERE</v>
      </c>
      <c r="AA145" s="2">
        <f>IF(Z145="HERE",Y145,AA144+Graph!$G$1*1000)</f>
        <v>40067035.113141298</v>
      </c>
      <c r="AB145" s="2">
        <f t="shared" si="21"/>
        <v>100475.48651070893</v>
      </c>
      <c r="AC145" s="2">
        <f t="shared" si="31"/>
        <v>13509108</v>
      </c>
      <c r="AD145" s="3">
        <f t="shared" si="10"/>
        <v>40067035.113141298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33933887.22611282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69</v>
      </c>
      <c r="C146" s="7"/>
      <c r="D146" s="2" t="e">
        <f t="shared" si="12"/>
        <v>#N/A</v>
      </c>
      <c r="E146" s="2" t="e">
        <f t="shared" si="22"/>
        <v>#N/A</v>
      </c>
      <c r="F146" s="2">
        <v>519269.10114485025</v>
      </c>
      <c r="G146" s="2">
        <f t="shared" si="35"/>
        <v>519269.10114485025</v>
      </c>
      <c r="H146" s="2">
        <f t="shared" si="32"/>
        <v>51755149.398207828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2384642.1428571404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553200.38026382029</v>
      </c>
      <c r="Q146" s="2">
        <f t="shared" si="36"/>
        <v>553200.38026382029</v>
      </c>
      <c r="R146" s="2">
        <f t="shared" si="33"/>
        <v>54129343.493405074</v>
      </c>
      <c r="S146" s="2">
        <f t="shared" si="17"/>
        <v>519269.10114485025</v>
      </c>
      <c r="T146" s="2">
        <f t="shared" si="18"/>
        <v>23417.857142857276</v>
      </c>
      <c r="U146" s="2">
        <f t="shared" si="19"/>
        <v>553200.38026382029</v>
      </c>
      <c r="V146" s="2">
        <f t="shared" si="34"/>
        <v>14012224</v>
      </c>
      <c r="W146" s="2">
        <f t="shared" si="20"/>
        <v>503116</v>
      </c>
      <c r="X146" s="2">
        <f t="shared" si="6"/>
        <v>50084.380263820291</v>
      </c>
      <c r="Y146" s="2">
        <f t="shared" si="30"/>
        <v>40117119.493405119</v>
      </c>
      <c r="Z146" s="2" t="str">
        <f t="shared" si="8"/>
        <v>HERE</v>
      </c>
      <c r="AA146" s="2">
        <f>IF(Z146="HERE",Y146,AA145+Graph!$G$1*1000)</f>
        <v>40117119.493405119</v>
      </c>
      <c r="AB146" s="2">
        <f t="shared" si="21"/>
        <v>50084.380263820291</v>
      </c>
      <c r="AC146" s="2">
        <f t="shared" si="31"/>
        <v>14012224</v>
      </c>
      <c r="AD146" s="3">
        <f t="shared" si="10"/>
        <v>40117119.493405119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34047199.326416448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70</v>
      </c>
      <c r="C147" s="7"/>
      <c r="D147" s="2" t="e">
        <f t="shared" si="12"/>
        <v>#N/A</v>
      </c>
      <c r="E147" s="2" t="e">
        <f t="shared" si="22"/>
        <v>#N/A</v>
      </c>
      <c r="F147" s="2">
        <v>520870.32304628193</v>
      </c>
      <c r="G147" s="2">
        <f t="shared" si="35"/>
        <v>520870.32304628193</v>
      </c>
      <c r="H147" s="2">
        <f t="shared" si="32"/>
        <v>52276019.72125411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2408059.9999999977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555115.27401693165</v>
      </c>
      <c r="Q147" s="2">
        <f t="shared" si="36"/>
        <v>555115.27401693165</v>
      </c>
      <c r="R147" s="2">
        <f t="shared" si="33"/>
        <v>54684458.767422006</v>
      </c>
      <c r="S147" s="2">
        <f t="shared" si="17"/>
        <v>520870.32304628193</v>
      </c>
      <c r="T147" s="2">
        <f t="shared" si="18"/>
        <v>23417.857142857276</v>
      </c>
      <c r="U147" s="2">
        <f t="shared" si="19"/>
        <v>555115.27401693165</v>
      </c>
      <c r="V147" s="2">
        <f t="shared" si="34"/>
        <v>14556827</v>
      </c>
      <c r="W147" s="2">
        <f t="shared" si="20"/>
        <v>544603</v>
      </c>
      <c r="X147" s="2">
        <f t="shared" si="6"/>
        <v>10512.274016931653</v>
      </c>
      <c r="Y147" s="2">
        <f t="shared" si="30"/>
        <v>40127631.76742205</v>
      </c>
      <c r="Z147" s="2" t="str">
        <f t="shared" si="8"/>
        <v>HERE</v>
      </c>
      <c r="AA147" s="2">
        <f>IF(Z147="HERE",Y147,AA146+Graph!$G$1*1000)</f>
        <v>40127631.76742205</v>
      </c>
      <c r="AB147" s="2">
        <f t="shared" si="21"/>
        <v>10512.274016931653</v>
      </c>
      <c r="AC147" s="2">
        <f t="shared" si="31"/>
        <v>14556827</v>
      </c>
      <c r="AD147" s="3">
        <f t="shared" si="10"/>
        <v>40127631.76742205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34104100.781097881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71</v>
      </c>
      <c r="C148" s="7"/>
      <c r="D148" s="2" t="e">
        <f t="shared" si="12"/>
        <v>#N/A</v>
      </c>
      <c r="E148" s="2" t="e">
        <f t="shared" si="22"/>
        <v>#N/A</v>
      </c>
      <c r="F148" s="2">
        <v>522471.54494772851</v>
      </c>
      <c r="G148" s="2">
        <f t="shared" si="35"/>
        <v>522471.54494772851</v>
      </c>
      <c r="H148" s="2">
        <f t="shared" si="32"/>
        <v>52798491.266201839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2431477.8571428549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557030.16777004302</v>
      </c>
      <c r="Q148" s="2">
        <f t="shared" si="36"/>
        <v>557030.16777004302</v>
      </c>
      <c r="R148" s="2">
        <f t="shared" si="33"/>
        <v>55241488.935192049</v>
      </c>
      <c r="S148" s="2">
        <f t="shared" si="17"/>
        <v>522471.54494772851</v>
      </c>
      <c r="T148" s="2">
        <f t="shared" si="18"/>
        <v>23417.857142857276</v>
      </c>
      <c r="U148" s="2">
        <f t="shared" si="19"/>
        <v>557030.16777004302</v>
      </c>
      <c r="V148" s="2">
        <f t="shared" si="34"/>
        <v>15062189</v>
      </c>
      <c r="W148" s="2">
        <f t="shared" si="20"/>
        <v>505362</v>
      </c>
      <c r="X148" s="2">
        <f t="shared" si="6"/>
        <v>51668.167770043015</v>
      </c>
      <c r="Y148" s="2">
        <f t="shared" si="30"/>
        <v>40179299.935192093</v>
      </c>
      <c r="Z148" s="2" t="str">
        <f t="shared" si="8"/>
        <v>HERE</v>
      </c>
      <c r="AA148" s="2">
        <f>IF(Z148="HERE",Y148,AA147+Graph!$G$1*1000)</f>
        <v>40179299.935192093</v>
      </c>
      <c r="AB148" s="2">
        <f t="shared" si="21"/>
        <v>51668.167770043015</v>
      </c>
      <c r="AC148" s="2">
        <f t="shared" si="31"/>
        <v>15062189</v>
      </c>
      <c r="AD148" s="3">
        <f t="shared" si="10"/>
        <v>40179299.935192093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34151061.940157115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72</v>
      </c>
      <c r="C149" s="7"/>
      <c r="D149" s="2" t="e">
        <f t="shared" si="12"/>
        <v>#N/A</v>
      </c>
      <c r="E149" s="2" t="e">
        <f t="shared" si="22"/>
        <v>#N/A</v>
      </c>
      <c r="F149" s="2">
        <v>524072.7668491751</v>
      </c>
      <c r="G149" s="2">
        <f t="shared" si="35"/>
        <v>524072.7668491751</v>
      </c>
      <c r="H149" s="2">
        <f t="shared" si="32"/>
        <v>53322564.033051014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2454895.7142857122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558945.06152315438</v>
      </c>
      <c r="Q149" s="2">
        <f t="shared" si="36"/>
        <v>558945.06152315438</v>
      </c>
      <c r="R149" s="2">
        <f t="shared" si="33"/>
        <v>55800433.996715203</v>
      </c>
      <c r="S149" s="2">
        <f t="shared" si="17"/>
        <v>524072.7668491751</v>
      </c>
      <c r="T149" s="2">
        <f t="shared" si="18"/>
        <v>23417.857142857276</v>
      </c>
      <c r="U149" s="2">
        <f t="shared" si="19"/>
        <v>558945.06152315438</v>
      </c>
      <c r="V149" s="2">
        <f t="shared" si="34"/>
        <v>15300151</v>
      </c>
      <c r="W149" s="2">
        <f t="shared" si="20"/>
        <v>237962</v>
      </c>
      <c r="X149" s="2">
        <f t="shared" si="6"/>
        <v>320983.06152315438</v>
      </c>
      <c r="Y149" s="2">
        <f t="shared" si="30"/>
        <v>40500282.996715248</v>
      </c>
      <c r="Z149" s="2" t="str">
        <f t="shared" si="8"/>
        <v>HERE</v>
      </c>
      <c r="AA149" s="2">
        <f>IF(Z149="HERE",Y149,AA148+Graph!$G$1*1000)</f>
        <v>40500282.996715248</v>
      </c>
      <c r="AB149" s="2">
        <f t="shared" si="21"/>
        <v>320983.06152315438</v>
      </c>
      <c r="AC149" s="2">
        <f t="shared" si="31"/>
        <v>15300151</v>
      </c>
      <c r="AD149" s="3">
        <f t="shared" si="10"/>
        <v>40500282.996715248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34430709.353594154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73</v>
      </c>
      <c r="C150" s="7"/>
      <c r="D150" s="2" t="e">
        <f t="shared" si="12"/>
        <v>#N/A</v>
      </c>
      <c r="E150" s="2" t="e">
        <f t="shared" si="22"/>
        <v>#N/A</v>
      </c>
      <c r="F150" s="2">
        <v>525673.98875062168</v>
      </c>
      <c r="G150" s="2">
        <f t="shared" si="35"/>
        <v>525673.98875062168</v>
      </c>
      <c r="H150" s="2">
        <f t="shared" si="32"/>
        <v>53848238.021801636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2478313.5714285695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560859.95527626574</v>
      </c>
      <c r="Q150" s="2">
        <f t="shared" si="36"/>
        <v>560859.95527626574</v>
      </c>
      <c r="R150" s="2">
        <f t="shared" si="33"/>
        <v>56361293.951991469</v>
      </c>
      <c r="S150" s="2">
        <f t="shared" si="17"/>
        <v>525673.98875062168</v>
      </c>
      <c r="T150" s="2">
        <f t="shared" si="18"/>
        <v>23417.857142857276</v>
      </c>
      <c r="U150" s="2">
        <f t="shared" si="19"/>
        <v>560859.95527626574</v>
      </c>
      <c r="V150" s="2">
        <f t="shared" si="34"/>
        <v>15576107</v>
      </c>
      <c r="W150" s="2">
        <f t="shared" si="20"/>
        <v>275956</v>
      </c>
      <c r="X150" s="2">
        <f t="shared" si="6"/>
        <v>284903.95527626574</v>
      </c>
      <c r="Y150" s="2">
        <f t="shared" si="30"/>
        <v>40785186.951991513</v>
      </c>
      <c r="Z150" s="2" t="str">
        <f t="shared" si="8"/>
        <v>HERE</v>
      </c>
      <c r="AA150" s="2">
        <f>IF(Z150="HERE",Y150,AA149+Graph!$G$1*1000)</f>
        <v>40785186.951991513</v>
      </c>
      <c r="AB150" s="2">
        <f t="shared" si="21"/>
        <v>284903.95527626574</v>
      </c>
      <c r="AC150" s="2">
        <f t="shared" si="31"/>
        <v>15576107</v>
      </c>
      <c r="AD150" s="3">
        <f t="shared" si="10"/>
        <v>40785186.951991513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34661460.121408992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74</v>
      </c>
      <c r="C151" s="7"/>
      <c r="D151" s="2" t="e">
        <f t="shared" si="12"/>
        <v>#N/A</v>
      </c>
      <c r="E151" s="2" t="e">
        <f t="shared" si="22"/>
        <v>#N/A</v>
      </c>
      <c r="F151" s="2">
        <v>527275.21065206826</v>
      </c>
      <c r="G151" s="2">
        <f t="shared" si="35"/>
        <v>527275.21065206826</v>
      </c>
      <c r="H151" s="2">
        <f t="shared" si="32"/>
        <v>54375513.232453704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2501731.4285714268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562774.8490293771</v>
      </c>
      <c r="Q151" s="2">
        <f t="shared" si="36"/>
        <v>562774.8490293771</v>
      </c>
      <c r="R151" s="2">
        <f t="shared" si="33"/>
        <v>56924068.801020846</v>
      </c>
      <c r="S151" s="2">
        <f t="shared" si="17"/>
        <v>527275.21065206826</v>
      </c>
      <c r="T151" s="2">
        <f t="shared" si="18"/>
        <v>23417.857142857276</v>
      </c>
      <c r="U151" s="2">
        <f t="shared" si="19"/>
        <v>562774.8490293771</v>
      </c>
      <c r="V151" s="2">
        <f t="shared" si="34"/>
        <v>15940972</v>
      </c>
      <c r="W151" s="2">
        <f t="shared" si="20"/>
        <v>364865</v>
      </c>
      <c r="X151" s="2">
        <f t="shared" si="6"/>
        <v>197909.8490293771</v>
      </c>
      <c r="Y151" s="2">
        <f t="shared" si="30"/>
        <v>40983096.80102089</v>
      </c>
      <c r="Z151" s="2" t="str">
        <f t="shared" si="8"/>
        <v>HERE</v>
      </c>
      <c r="AA151" s="2">
        <f>IF(Z151="HERE",Y151,AA150+Graph!$G$1*1000)</f>
        <v>40983096.80102089</v>
      </c>
      <c r="AB151" s="2">
        <f t="shared" si="21"/>
        <v>197909.8490293771</v>
      </c>
      <c r="AC151" s="2">
        <f t="shared" si="31"/>
        <v>15940972</v>
      </c>
      <c r="AD151" s="3">
        <f t="shared" si="10"/>
        <v>40983096.80102089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34867403.243601628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75</v>
      </c>
      <c r="C152" s="7"/>
      <c r="D152" s="2" t="e">
        <f t="shared" si="12"/>
        <v>#N/A</v>
      </c>
      <c r="E152" s="2" t="e">
        <f t="shared" si="22"/>
        <v>#N/A</v>
      </c>
      <c r="F152" s="2">
        <v>528876.43255349994</v>
      </c>
      <c r="G152" s="2">
        <f t="shared" si="35"/>
        <v>528876.43255349994</v>
      </c>
      <c r="H152" s="2">
        <f t="shared" si="32"/>
        <v>54904389.665007204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2525149.2857142841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564689.74278248847</v>
      </c>
      <c r="Q152" s="2">
        <f t="shared" si="36"/>
        <v>564689.74278248847</v>
      </c>
      <c r="R152" s="2">
        <f t="shared" si="33"/>
        <v>57488758.543803334</v>
      </c>
      <c r="S152" s="2">
        <f t="shared" si="17"/>
        <v>528876.43255349994</v>
      </c>
      <c r="T152" s="2">
        <f t="shared" si="18"/>
        <v>23417.857142857276</v>
      </c>
      <c r="U152" s="2">
        <f t="shared" si="19"/>
        <v>564689.74278248847</v>
      </c>
      <c r="V152" s="2">
        <f t="shared" si="34"/>
        <v>16423082</v>
      </c>
      <c r="W152" s="2">
        <f t="shared" si="20"/>
        <v>482110</v>
      </c>
      <c r="X152" s="2">
        <f t="shared" si="6"/>
        <v>82579.742782488465</v>
      </c>
      <c r="Y152" s="2">
        <f t="shared" si="30"/>
        <v>41065676.543803379</v>
      </c>
      <c r="Z152" s="2" t="str">
        <f t="shared" si="8"/>
        <v>HERE</v>
      </c>
      <c r="AA152" s="2">
        <f>IF(Z152="HERE",Y152,AA151+Graph!$G$1*1000)</f>
        <v>41065676.543803379</v>
      </c>
      <c r="AB152" s="2">
        <f t="shared" si="21"/>
        <v>82579.742782488465</v>
      </c>
      <c r="AC152" s="2">
        <f t="shared" si="31"/>
        <v>16423082</v>
      </c>
      <c r="AD152" s="3">
        <f t="shared" si="10"/>
        <v>41065676.543803379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35099042.320172064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76</v>
      </c>
      <c r="C153" s="7"/>
      <c r="D153" s="2" t="e">
        <f t="shared" si="12"/>
        <v>#N/A</v>
      </c>
      <c r="E153" s="2" t="e">
        <f t="shared" si="22"/>
        <v>#N/A</v>
      </c>
      <c r="F153" s="2">
        <v>530477.65445494652</v>
      </c>
      <c r="G153" s="2">
        <f t="shared" si="35"/>
        <v>530477.65445494652</v>
      </c>
      <c r="H153" s="2">
        <f t="shared" si="32"/>
        <v>55434867.31946215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2548567.1428571413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566604.63653559983</v>
      </c>
      <c r="Q153" s="2">
        <f t="shared" si="36"/>
        <v>566604.63653559983</v>
      </c>
      <c r="R153" s="2">
        <f t="shared" si="33"/>
        <v>58055363.180338934</v>
      </c>
      <c r="S153" s="2">
        <f t="shared" si="17"/>
        <v>530477.65445494652</v>
      </c>
      <c r="T153" s="2">
        <f t="shared" si="18"/>
        <v>23417.857142857276</v>
      </c>
      <c r="U153" s="2">
        <f t="shared" si="19"/>
        <v>566604.63653559983</v>
      </c>
      <c r="V153" s="2">
        <f t="shared" si="34"/>
        <v>16875536</v>
      </c>
      <c r="W153" s="2">
        <f t="shared" si="20"/>
        <v>452454</v>
      </c>
      <c r="X153" s="2">
        <f t="shared" si="6"/>
        <v>114150.63653559983</v>
      </c>
      <c r="Y153" s="2">
        <f t="shared" si="30"/>
        <v>41179827.180338979</v>
      </c>
      <c r="Z153" s="2" t="str">
        <f t="shared" si="8"/>
        <v>HERE</v>
      </c>
      <c r="AA153" s="2">
        <f>IF(Z153="HERE",Y153,AA152+Graph!$G$1*1000)</f>
        <v>41179827.180338979</v>
      </c>
      <c r="AB153" s="2">
        <f t="shared" si="21"/>
        <v>114150.63653559983</v>
      </c>
      <c r="AC153" s="2">
        <f t="shared" si="31"/>
        <v>16875536</v>
      </c>
      <c r="AD153" s="3">
        <f t="shared" si="10"/>
        <v>41179827.180338979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35195407.751120299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77</v>
      </c>
      <c r="C154" s="7"/>
      <c r="D154" s="2" t="e">
        <f t="shared" si="12"/>
        <v>#N/A</v>
      </c>
      <c r="E154" s="2" t="e">
        <f t="shared" si="22"/>
        <v>#N/A</v>
      </c>
      <c r="F154" s="2">
        <v>532078.8763563931</v>
      </c>
      <c r="G154" s="2">
        <f t="shared" si="35"/>
        <v>532078.8763563931</v>
      </c>
      <c r="H154" s="2">
        <f t="shared" si="32"/>
        <v>55966946.195818543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2571984.9999999986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568519.53028871119</v>
      </c>
      <c r="Q154" s="2">
        <f t="shared" si="36"/>
        <v>568519.53028871119</v>
      </c>
      <c r="R154" s="2">
        <f t="shared" si="33"/>
        <v>58623882.710627645</v>
      </c>
      <c r="S154" s="2">
        <f t="shared" si="17"/>
        <v>532078.8763563931</v>
      </c>
      <c r="T154" s="2">
        <f t="shared" si="18"/>
        <v>23417.857142857276</v>
      </c>
      <c r="U154" s="2">
        <f t="shared" si="19"/>
        <v>568519.53028871119</v>
      </c>
      <c r="V154" s="2">
        <f t="shared" si="34"/>
        <v>17247442</v>
      </c>
      <c r="W154" s="2">
        <f t="shared" si="20"/>
        <v>371906</v>
      </c>
      <c r="X154" s="2">
        <f t="shared" si="6"/>
        <v>196613.53028871119</v>
      </c>
      <c r="Y154" s="2">
        <f t="shared" si="30"/>
        <v>41376440.71062769</v>
      </c>
      <c r="Z154" s="2" t="str">
        <f t="shared" si="8"/>
        <v>HERE</v>
      </c>
      <c r="AA154" s="2">
        <f>IF(Z154="HERE",Y154,AA153+Graph!$G$1*1000)</f>
        <v>41376440.71062769</v>
      </c>
      <c r="AB154" s="2">
        <f t="shared" si="21"/>
        <v>196613.53028871119</v>
      </c>
      <c r="AC154" s="2">
        <f t="shared" si="31"/>
        <v>17247442</v>
      </c>
      <c r="AD154" s="3">
        <f t="shared" si="10"/>
        <v>41376440.71062769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35256291.236446328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78</v>
      </c>
      <c r="C155" s="7"/>
      <c r="D155" s="2" t="e">
        <f t="shared" si="12"/>
        <v>#N/A</v>
      </c>
      <c r="E155" s="2" t="e">
        <f t="shared" si="22"/>
        <v>#N/A</v>
      </c>
      <c r="F155" s="2">
        <v>533680.09825783968</v>
      </c>
      <c r="G155" s="2">
        <f t="shared" si="35"/>
        <v>533680.09825783968</v>
      </c>
      <c r="H155" s="2">
        <f t="shared" si="32"/>
        <v>56500626.294076383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2595402.8571428559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570434.42404182255</v>
      </c>
      <c r="Q155" s="2">
        <f t="shared" si="36"/>
        <v>570434.42404182255</v>
      </c>
      <c r="R155" s="2">
        <f t="shared" si="33"/>
        <v>59194317.134669468</v>
      </c>
      <c r="S155" s="2">
        <f t="shared" si="17"/>
        <v>533680.09825783968</v>
      </c>
      <c r="T155" s="2">
        <f t="shared" si="18"/>
        <v>23417.857142857276</v>
      </c>
      <c r="U155" s="2">
        <f t="shared" si="19"/>
        <v>570434.42404182255</v>
      </c>
      <c r="V155" s="2">
        <f t="shared" si="34"/>
        <v>17582121</v>
      </c>
      <c r="W155" s="2">
        <f t="shared" si="20"/>
        <v>334679</v>
      </c>
      <c r="X155" s="2">
        <f t="shared" si="6"/>
        <v>235755.42404182255</v>
      </c>
      <c r="Y155" s="2">
        <f t="shared" si="30"/>
        <v>41612196.134669513</v>
      </c>
      <c r="Z155" s="2" t="str">
        <f t="shared" si="8"/>
        <v>HERE</v>
      </c>
      <c r="AA155" s="2">
        <f>IF(Z155="HERE",Y155,AA154+Graph!$G$1*1000)</f>
        <v>41612196.134669513</v>
      </c>
      <c r="AB155" s="2">
        <f t="shared" si="21"/>
        <v>235755.42404182255</v>
      </c>
      <c r="AC155" s="2">
        <f t="shared" si="31"/>
        <v>17582121</v>
      </c>
      <c r="AD155" s="3">
        <f t="shared" si="10"/>
        <v>41612196.134669513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35224860.076150164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79</v>
      </c>
      <c r="C156" s="7"/>
      <c r="D156" s="2" t="e">
        <f t="shared" si="12"/>
        <v>#N/A</v>
      </c>
      <c r="E156" s="2" t="e">
        <f t="shared" si="22"/>
        <v>#N/A</v>
      </c>
      <c r="F156" s="2">
        <v>535281.32015928626</v>
      </c>
      <c r="G156" s="2">
        <f t="shared" si="35"/>
        <v>535281.32015928626</v>
      </c>
      <c r="H156" s="2">
        <f t="shared" si="32"/>
        <v>57035907.614235669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2618820.7142857132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572349.31779493392</v>
      </c>
      <c r="Q156" s="2">
        <f t="shared" si="36"/>
        <v>572349.31779493392</v>
      </c>
      <c r="R156" s="2">
        <f t="shared" si="33"/>
        <v>59766666.452464402</v>
      </c>
      <c r="S156" s="2">
        <f t="shared" si="17"/>
        <v>535281.32015928626</v>
      </c>
      <c r="T156" s="2">
        <f t="shared" si="18"/>
        <v>23417.857142857276</v>
      </c>
      <c r="U156" s="2">
        <f t="shared" si="19"/>
        <v>572349.31779493392</v>
      </c>
      <c r="V156" s="2">
        <f t="shared" si="34"/>
        <v>17723840</v>
      </c>
      <c r="W156" s="2">
        <f t="shared" si="20"/>
        <v>141719</v>
      </c>
      <c r="X156" s="2">
        <f t="shared" si="6"/>
        <v>430630.31779493392</v>
      </c>
      <c r="Y156" s="2">
        <f t="shared" si="30"/>
        <v>42042826.452464446</v>
      </c>
      <c r="Z156" s="2" t="str">
        <f t="shared" si="8"/>
        <v>HERE</v>
      </c>
      <c r="AA156" s="2">
        <f>IF(Z156="HERE",Y156,AA155+Graph!$G$1*1000)</f>
        <v>42042826.452464446</v>
      </c>
      <c r="AB156" s="2">
        <f t="shared" si="21"/>
        <v>430630.31779493392</v>
      </c>
      <c r="AC156" s="2">
        <f t="shared" si="31"/>
        <v>17723840</v>
      </c>
      <c r="AD156" s="3">
        <f t="shared" si="10"/>
        <v>42042826.452464446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35432600.670231804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80</v>
      </c>
      <c r="C157" s="7"/>
      <c r="D157" s="2" t="e">
        <f t="shared" si="12"/>
        <v>#N/A</v>
      </c>
      <c r="E157" s="2" t="e">
        <f t="shared" si="22"/>
        <v>#N/A</v>
      </c>
      <c r="F157" s="2">
        <v>536882.54206071794</v>
      </c>
      <c r="G157" s="2">
        <f t="shared" si="35"/>
        <v>536882.54206071794</v>
      </c>
      <c r="H157" s="2">
        <f t="shared" si="32"/>
        <v>57572790.156296387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2642238.5714285704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574264.21154804528</v>
      </c>
      <c r="Q157" s="2">
        <f t="shared" si="36"/>
        <v>574264.21154804528</v>
      </c>
      <c r="R157" s="2">
        <f t="shared" si="33"/>
        <v>60340930.664012447</v>
      </c>
      <c r="S157" s="2">
        <f t="shared" si="17"/>
        <v>536882.54206071794</v>
      </c>
      <c r="T157" s="2">
        <f t="shared" si="18"/>
        <v>23417.857142857276</v>
      </c>
      <c r="U157" s="2">
        <f t="shared" si="19"/>
        <v>574264.21154804528</v>
      </c>
      <c r="V157" s="2">
        <f t="shared" si="34"/>
        <v>17916181</v>
      </c>
      <c r="W157" s="2">
        <f t="shared" si="20"/>
        <v>192341</v>
      </c>
      <c r="X157" s="2">
        <f t="shared" si="6"/>
        <v>381923.21154804528</v>
      </c>
      <c r="Y157" s="2">
        <f t="shared" si="30"/>
        <v>42424749.664012492</v>
      </c>
      <c r="Z157" s="2" t="str">
        <f t="shared" si="8"/>
        <v>HERE</v>
      </c>
      <c r="AA157" s="2">
        <f>IF(Z157="HERE",Y157,AA156+Graph!$G$1*1000)</f>
        <v>42424749.664012492</v>
      </c>
      <c r="AB157" s="2">
        <f t="shared" si="21"/>
        <v>381923.21154804528</v>
      </c>
      <c r="AC157" s="2">
        <f t="shared" si="31"/>
        <v>17916181</v>
      </c>
      <c r="AD157" s="3">
        <f t="shared" si="10"/>
        <v>42424749.664012492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35615451.168691233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81</v>
      </c>
      <c r="C158" s="7"/>
      <c r="D158" s="2" t="e">
        <f t="shared" si="12"/>
        <v>#N/A</v>
      </c>
      <c r="E158" s="2" t="e">
        <f t="shared" si="22"/>
        <v>#N/A</v>
      </c>
      <c r="F158" s="2">
        <v>538483.76396216452</v>
      </c>
      <c r="G158" s="2">
        <f t="shared" si="35"/>
        <v>538483.76396216452</v>
      </c>
      <c r="H158" s="2">
        <f t="shared" si="32"/>
        <v>58111273.920258552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2665656.4285714277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576179.10530115664</v>
      </c>
      <c r="Q158" s="2">
        <f t="shared" si="36"/>
        <v>576179.10530115664</v>
      </c>
      <c r="R158" s="2">
        <f t="shared" si="33"/>
        <v>60917109.769313604</v>
      </c>
      <c r="S158" s="2">
        <f t="shared" si="17"/>
        <v>538483.76396216452</v>
      </c>
      <c r="T158" s="2">
        <f t="shared" si="18"/>
        <v>23417.857142857276</v>
      </c>
      <c r="U158" s="2">
        <f t="shared" si="19"/>
        <v>576179.10530115664</v>
      </c>
      <c r="V158" s="2">
        <f t="shared" si="34"/>
        <v>18242873</v>
      </c>
      <c r="W158" s="2">
        <f t="shared" si="20"/>
        <v>326692</v>
      </c>
      <c r="X158" s="2">
        <f t="shared" si="6"/>
        <v>249487.10530115664</v>
      </c>
      <c r="Y158" s="2">
        <f t="shared" si="30"/>
        <v>42674236.769313648</v>
      </c>
      <c r="Z158" s="2" t="str">
        <f t="shared" si="8"/>
        <v>HERE</v>
      </c>
      <c r="AA158" s="2">
        <f>IF(Z158="HERE",Y158,AA157+Graph!$G$1*1000)</f>
        <v>42674236.769313648</v>
      </c>
      <c r="AB158" s="2">
        <f t="shared" si="21"/>
        <v>249487.10530115664</v>
      </c>
      <c r="AC158" s="2">
        <f t="shared" si="31"/>
        <v>18242873</v>
      </c>
      <c r="AD158" s="3">
        <f t="shared" si="10"/>
        <v>42674236.769313648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35779278.271528468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82</v>
      </c>
      <c r="C159" s="7"/>
      <c r="D159" s="2" t="e">
        <f t="shared" si="12"/>
        <v>#N/A</v>
      </c>
      <c r="E159" s="2" t="e">
        <f t="shared" si="22"/>
        <v>#N/A</v>
      </c>
      <c r="F159" s="2">
        <v>540084.9858636111</v>
      </c>
      <c r="G159" s="2">
        <f t="shared" si="35"/>
        <v>540084.9858636111</v>
      </c>
      <c r="H159" s="2">
        <f t="shared" si="32"/>
        <v>58651358.906122163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2689074.285714285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578093.999054268</v>
      </c>
      <c r="Q159" s="2">
        <f t="shared" si="36"/>
        <v>578093.999054268</v>
      </c>
      <c r="R159" s="2">
        <f t="shared" si="33"/>
        <v>61495203.768367872</v>
      </c>
      <c r="S159" s="2">
        <f t="shared" si="17"/>
        <v>540084.9858636111</v>
      </c>
      <c r="T159" s="2">
        <f t="shared" si="18"/>
        <v>23417.857142857276</v>
      </c>
      <c r="U159" s="2">
        <f t="shared" si="19"/>
        <v>578093.999054268</v>
      </c>
      <c r="V159" s="2">
        <f t="shared" si="34"/>
        <v>18691835</v>
      </c>
      <c r="W159" s="2">
        <f t="shared" si="20"/>
        <v>448962</v>
      </c>
      <c r="X159" s="2">
        <f t="shared" si="6"/>
        <v>129131.999054268</v>
      </c>
      <c r="Y159" s="2">
        <f t="shared" ref="Y159:Y222" si="37">IF(COUNT($C160)=0,IF(COUNT($C159)=1,C159,SUM(Y158+X159)),C159)</f>
        <v>42803368.768367916</v>
      </c>
      <c r="Z159" s="2" t="str">
        <f t="shared" si="8"/>
        <v>HERE</v>
      </c>
      <c r="AA159" s="2">
        <f>IF(Z159="HERE",Y159,AA158+Graph!$G$1*1000)</f>
        <v>42803368.768367916</v>
      </c>
      <c r="AB159" s="2">
        <f t="shared" si="21"/>
        <v>129131.999054268</v>
      </c>
      <c r="AC159" s="2">
        <f t="shared" ref="AC159:AC222" si="38">IF(Z160="HERE",V159,AC158)</f>
        <v>18691835</v>
      </c>
      <c r="AD159" s="3">
        <f t="shared" si="10"/>
        <v>42803368.768367916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35864707.778743513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83</v>
      </c>
      <c r="C160" s="7"/>
      <c r="D160" s="2" t="e">
        <f t="shared" si="12"/>
        <v>#N/A</v>
      </c>
      <c r="E160" s="2" t="e">
        <f t="shared" si="22"/>
        <v>#N/A</v>
      </c>
      <c r="F160" s="2">
        <v>541686.20776505768</v>
      </c>
      <c r="G160" s="2">
        <f t="shared" si="35"/>
        <v>541686.20776505768</v>
      </c>
      <c r="H160" s="2">
        <f t="shared" ref="H160:H223" si="39">IF(COUNT($C161)=0,IF(COUNT($C160)=1,C160,SUM(H159+G160)),C160)</f>
        <v>59193045.113887221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2712492.1428571423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580008.89280737936</v>
      </c>
      <c r="Q160" s="2">
        <f t="shared" si="36"/>
        <v>580008.89280737936</v>
      </c>
      <c r="R160" s="2">
        <f t="shared" ref="R160:R223" si="40">IF(COUNT($C161)=0,IF(COUNT($C160)=1,M160,SUM(R159+Q160)),M160)</f>
        <v>62075212.661175251</v>
      </c>
      <c r="S160" s="2">
        <f t="shared" si="17"/>
        <v>541686.20776505768</v>
      </c>
      <c r="T160" s="2">
        <f t="shared" si="18"/>
        <v>23417.857142857276</v>
      </c>
      <c r="U160" s="2">
        <f t="shared" si="19"/>
        <v>580008.89280737936</v>
      </c>
      <c r="V160" s="2">
        <f t="shared" si="34"/>
        <v>19177555</v>
      </c>
      <c r="W160" s="2">
        <f t="shared" si="20"/>
        <v>485720</v>
      </c>
      <c r="X160" s="2">
        <f t="shared" si="6"/>
        <v>94288.892807379365</v>
      </c>
      <c r="Y160" s="2">
        <f t="shared" si="37"/>
        <v>42897657.661175296</v>
      </c>
      <c r="Z160" s="2" t="str">
        <f t="shared" si="8"/>
        <v>HERE</v>
      </c>
      <c r="AA160" s="2">
        <f>IF(Z160="HERE",Y160,AA159+Graph!$G$1*1000)</f>
        <v>42897657.661175296</v>
      </c>
      <c r="AB160" s="2">
        <f t="shared" si="21"/>
        <v>94288.892807379365</v>
      </c>
      <c r="AC160" s="2">
        <f t="shared" si="38"/>
        <v>19177555</v>
      </c>
      <c r="AD160" s="3">
        <f t="shared" si="10"/>
        <v>42897657.661175296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35942048.290336348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84</v>
      </c>
      <c r="C161" s="7"/>
      <c r="D161" s="2" t="e">
        <f t="shared" si="12"/>
        <v>#N/A</v>
      </c>
      <c r="E161" s="2" t="e">
        <f t="shared" si="22"/>
        <v>#N/A</v>
      </c>
      <c r="F161" s="2">
        <v>543287.42966650426</v>
      </c>
      <c r="G161" s="2">
        <f t="shared" si="35"/>
        <v>543287.42966650426</v>
      </c>
      <c r="H161" s="2">
        <f t="shared" si="39"/>
        <v>59736332.543553725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2735909.9999999995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581923.78656049073</v>
      </c>
      <c r="Q161" s="2">
        <f t="shared" si="36"/>
        <v>581923.78656049073</v>
      </c>
      <c r="R161" s="2">
        <f t="shared" si="40"/>
        <v>62657136.447735742</v>
      </c>
      <c r="S161" s="2">
        <f t="shared" si="17"/>
        <v>543287.42966650426</v>
      </c>
      <c r="T161" s="2">
        <f t="shared" si="18"/>
        <v>23417.857142857276</v>
      </c>
      <c r="U161" s="2">
        <f t="shared" si="19"/>
        <v>581923.78656049073</v>
      </c>
      <c r="V161" s="2">
        <f t="shared" si="34"/>
        <v>19682048</v>
      </c>
      <c r="W161" s="2">
        <f t="shared" si="20"/>
        <v>504493</v>
      </c>
      <c r="X161" s="2">
        <f t="shared" si="6"/>
        <v>77430.786560490727</v>
      </c>
      <c r="Y161" s="2">
        <f t="shared" si="37"/>
        <v>42975088.447735786</v>
      </c>
      <c r="Z161" s="2" t="str">
        <f t="shared" si="8"/>
        <v>HERE</v>
      </c>
      <c r="AA161" s="2">
        <f>IF(Z161="HERE",Y161,AA160+Graph!$G$1*1000)</f>
        <v>42975088.447735786</v>
      </c>
      <c r="AB161" s="2">
        <f t="shared" si="21"/>
        <v>77430.786560490727</v>
      </c>
      <c r="AC161" s="2">
        <f t="shared" si="38"/>
        <v>19682048</v>
      </c>
      <c r="AD161" s="3">
        <f t="shared" si="10"/>
        <v>42975088.447735786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9"/>
        <v>36009549.656306982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85</v>
      </c>
      <c r="C162" s="7"/>
      <c r="D162" s="2" t="e">
        <f t="shared" si="12"/>
        <v>#N/A</v>
      </c>
      <c r="E162" s="2" t="e">
        <f t="shared" si="22"/>
        <v>#N/A</v>
      </c>
      <c r="F162" s="2">
        <v>544888.65156793594</v>
      </c>
      <c r="G162" s="2">
        <f t="shared" si="35"/>
        <v>544888.65156793594</v>
      </c>
      <c r="H162" s="2">
        <f t="shared" si="39"/>
        <v>60281221.195121661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2759327.8571428568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583838.68031360209</v>
      </c>
      <c r="Q162" s="2">
        <f t="shared" si="36"/>
        <v>583838.68031360209</v>
      </c>
      <c r="R162" s="2">
        <f t="shared" si="40"/>
        <v>63240975.128049344</v>
      </c>
      <c r="S162" s="2">
        <f t="shared" si="17"/>
        <v>544888.65156793594</v>
      </c>
      <c r="T162" s="2">
        <f t="shared" si="18"/>
        <v>23417.857142857276</v>
      </c>
      <c r="U162" s="2">
        <f t="shared" si="19"/>
        <v>583838.68031360209</v>
      </c>
      <c r="V162" s="2">
        <f t="shared" si="34"/>
        <v>20092434.011846691</v>
      </c>
      <c r="W162" s="2">
        <f t="shared" si="20"/>
        <v>410386.01184669137</v>
      </c>
      <c r="X162" s="2">
        <f t="shared" si="6"/>
        <v>173452.66846691072</v>
      </c>
      <c r="Y162" s="2">
        <f t="shared" si="37"/>
        <v>43148541.116202697</v>
      </c>
      <c r="Z162" s="2" t="str">
        <f t="shared" si="8"/>
        <v>HERE</v>
      </c>
      <c r="AA162" s="2">
        <f>IF(Z162="HERE",Y162,AA161+Graph!$G$1*1000)</f>
        <v>43148541.116202697</v>
      </c>
      <c r="AB162" s="2">
        <f t="shared" si="21"/>
        <v>173452.66846691072</v>
      </c>
      <c r="AC162" s="2">
        <f t="shared" si="38"/>
        <v>20092434.011846691</v>
      </c>
      <c r="AD162" s="3">
        <f t="shared" si="10"/>
        <v>43148541.116202697</v>
      </c>
      <c r="AE162" s="2">
        <f>IF(AE160&gt;=52800000,52800000,IF(AB141=Graph!G$1*1000,AE161+Graph!G$1*1000,AC162))</f>
        <v>20092434.011846691</v>
      </c>
      <c r="AF162" s="3">
        <f t="shared" si="11"/>
        <v>20092434.011846691</v>
      </c>
      <c r="AG162" s="3">
        <f t="shared" si="29"/>
        <v>36032096.676655419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86</v>
      </c>
      <c r="C163" s="7"/>
      <c r="D163" s="2" t="e">
        <f t="shared" si="12"/>
        <v>#N/A</v>
      </c>
      <c r="E163" s="2" t="e">
        <f t="shared" si="22"/>
        <v>#N/A</v>
      </c>
      <c r="F163" s="2">
        <v>546489.87346938252</v>
      </c>
      <c r="G163" s="2">
        <f t="shared" si="35"/>
        <v>546489.87346938252</v>
      </c>
      <c r="H163" s="2">
        <f t="shared" si="39"/>
        <v>60827711.068591043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2782745.7142857141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585753.57406671345</v>
      </c>
      <c r="Q163" s="2">
        <f t="shared" si="36"/>
        <v>585753.57406671345</v>
      </c>
      <c r="R163" s="2">
        <f t="shared" si="40"/>
        <v>63826728.702116057</v>
      </c>
      <c r="S163" s="2">
        <f t="shared" si="17"/>
        <v>546489.87346938252</v>
      </c>
      <c r="T163" s="2">
        <f t="shared" si="18"/>
        <v>23417.857142857276</v>
      </c>
      <c r="U163" s="2">
        <f t="shared" si="19"/>
        <v>585753.57406671345</v>
      </c>
      <c r="V163" s="2">
        <f t="shared" si="34"/>
        <v>20504421.245594814</v>
      </c>
      <c r="W163" s="2">
        <f t="shared" si="20"/>
        <v>411987.23374812305</v>
      </c>
      <c r="X163" s="2">
        <f t="shared" si="6"/>
        <v>173766.3403185904</v>
      </c>
      <c r="Y163" s="2">
        <f t="shared" si="37"/>
        <v>43322307.456521288</v>
      </c>
      <c r="Z163" s="2" t="str">
        <f t="shared" si="8"/>
        <v>HERE</v>
      </c>
      <c r="AA163" s="2">
        <f>IF(Z163="HERE",Y163,AA162+Graph!$G$1*1000)</f>
        <v>43322307.456521288</v>
      </c>
      <c r="AB163" s="2">
        <f t="shared" si="21"/>
        <v>173766.3403185904</v>
      </c>
      <c r="AC163" s="2">
        <f t="shared" si="38"/>
        <v>20504421.245594814</v>
      </c>
      <c r="AD163" s="3">
        <f t="shared" si="10"/>
        <v>43322307.456521288</v>
      </c>
      <c r="AE163" s="2">
        <f>IF(AE161&gt;=52800000,52800000,IF(AB142=Graph!G$1*1000,AE162+Graph!G$1*1000,AC163))</f>
        <v>20504421.245594814</v>
      </c>
      <c r="AF163" s="3">
        <f t="shared" si="11"/>
        <v>20504421.245594814</v>
      </c>
      <c r="AG163" s="3">
        <f t="shared" si="29"/>
        <v>36285323.101381652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87</v>
      </c>
      <c r="C164" s="7"/>
      <c r="D164" s="2" t="e">
        <f t="shared" si="12"/>
        <v>#N/A</v>
      </c>
      <c r="E164" s="2" t="e">
        <f t="shared" si="22"/>
        <v>#N/A</v>
      </c>
      <c r="F164" s="2">
        <v>548091.09537082911</v>
      </c>
      <c r="G164" s="2">
        <f t="shared" si="35"/>
        <v>548091.09537082911</v>
      </c>
      <c r="H164" s="2">
        <f t="shared" si="39"/>
        <v>61375802.163961872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2806163.5714285714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587668.46781980991</v>
      </c>
      <c r="Q164" s="2">
        <f t="shared" si="36"/>
        <v>587668.46781980991</v>
      </c>
      <c r="R164" s="2">
        <f t="shared" si="40"/>
        <v>64414397.169935867</v>
      </c>
      <c r="S164" s="2">
        <f t="shared" si="17"/>
        <v>548091.09537082911</v>
      </c>
      <c r="T164" s="2">
        <f t="shared" si="18"/>
        <v>23417.857142857276</v>
      </c>
      <c r="U164" s="2">
        <f t="shared" si="19"/>
        <v>587668.46781980991</v>
      </c>
      <c r="V164" s="2">
        <f t="shared" si="34"/>
        <v>20918009.701244384</v>
      </c>
      <c r="W164" s="2">
        <f t="shared" si="20"/>
        <v>413588.45564956963</v>
      </c>
      <c r="X164" s="2">
        <f t="shared" si="6"/>
        <v>174080.01217024028</v>
      </c>
      <c r="Y164" s="2">
        <f t="shared" si="37"/>
        <v>43496387.468691528</v>
      </c>
      <c r="Z164" s="2" t="str">
        <f t="shared" si="8"/>
        <v>HERE</v>
      </c>
      <c r="AA164" s="2">
        <f>IF(Z164="HERE",Y164,AA163+Graph!$G$1*1000)</f>
        <v>43496387.468691528</v>
      </c>
      <c r="AB164" s="2">
        <f t="shared" si="21"/>
        <v>174080.01217024028</v>
      </c>
      <c r="AC164" s="2">
        <f t="shared" si="38"/>
        <v>20918009.701244384</v>
      </c>
      <c r="AD164" s="3">
        <f t="shared" si="10"/>
        <v>43496387.468691528</v>
      </c>
      <c r="AE164" s="2">
        <f>IF(AE162&gt;=52800000,52800000,IF(AB143=Graph!G$1*1000,AE163+Graph!G$1*1000,AC164))</f>
        <v>20918009.701244384</v>
      </c>
      <c r="AF164" s="3">
        <f t="shared" si="11"/>
        <v>20918009.701244384</v>
      </c>
      <c r="AG164" s="3">
        <f t="shared" si="29"/>
        <v>36478425.230485693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88</v>
      </c>
      <c r="C165" s="7"/>
      <c r="D165" s="2" t="e">
        <f t="shared" si="12"/>
        <v>#N/A</v>
      </c>
      <c r="E165" s="2" t="e">
        <f t="shared" si="22"/>
        <v>#N/A</v>
      </c>
      <c r="F165" s="2">
        <v>549692.31727227569</v>
      </c>
      <c r="G165" s="2">
        <f t="shared" si="35"/>
        <v>549692.31727227569</v>
      </c>
      <c r="H165" s="2">
        <f t="shared" si="39"/>
        <v>61925494.481234148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2829581.4285714286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589583.36157292128</v>
      </c>
      <c r="Q165" s="2">
        <f t="shared" si="36"/>
        <v>589583.36157292128</v>
      </c>
      <c r="R165" s="2">
        <f t="shared" si="40"/>
        <v>65003980.531508788</v>
      </c>
      <c r="S165" s="2">
        <f t="shared" si="17"/>
        <v>549692.31727227569</v>
      </c>
      <c r="T165" s="2">
        <f t="shared" si="18"/>
        <v>23417.857142857276</v>
      </c>
      <c r="U165" s="2">
        <f t="shared" si="19"/>
        <v>589583.36157292128</v>
      </c>
      <c r="V165" s="2">
        <f t="shared" si="34"/>
        <v>21333199.3787954</v>
      </c>
      <c r="W165" s="2">
        <f t="shared" si="20"/>
        <v>415189.67755101621</v>
      </c>
      <c r="X165" s="2">
        <f t="shared" si="6"/>
        <v>174393.68402190506</v>
      </c>
      <c r="Y165" s="2">
        <f t="shared" si="37"/>
        <v>43670781.152713433</v>
      </c>
      <c r="Z165" s="2" t="str">
        <f t="shared" si="8"/>
        <v>HERE</v>
      </c>
      <c r="AA165" s="2">
        <f>IF(Z165="HERE",Y165,AA164+Graph!$G$1*1000)</f>
        <v>43670781.152713433</v>
      </c>
      <c r="AB165" s="2">
        <f t="shared" si="21"/>
        <v>174393.68402190506</v>
      </c>
      <c r="AC165" s="2">
        <f t="shared" si="38"/>
        <v>21333199.3787954</v>
      </c>
      <c r="AD165" s="3">
        <f t="shared" si="10"/>
        <v>43670781.152713433</v>
      </c>
      <c r="AE165" s="2">
        <f>IF(AE163&gt;=52800000,52800000,IF(AB144=Graph!G$1*1000,AE164+Graph!G$1*1000,AC165))</f>
        <v>21333199.3787954</v>
      </c>
      <c r="AF165" s="3">
        <f t="shared" si="11"/>
        <v>21333199.3787954</v>
      </c>
      <c r="AG165" s="3">
        <f t="shared" si="29"/>
        <v>36622818.563967533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89</v>
      </c>
      <c r="C166" s="7"/>
      <c r="D166" s="2" t="e">
        <f t="shared" si="12"/>
        <v>#N/A</v>
      </c>
      <c r="E166" s="2" t="e">
        <f t="shared" si="22"/>
        <v>#N/A</v>
      </c>
      <c r="F166" s="2">
        <v>551293.53917372227</v>
      </c>
      <c r="G166" s="2">
        <f t="shared" ref="G166:G229" si="41">IF(F166&gt;600000,$AK$31*1000,F166)</f>
        <v>551293.53917372227</v>
      </c>
      <c r="H166" s="2">
        <f t="shared" si="39"/>
        <v>62476788.02040787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2852999.2857142859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591498.25532603264</v>
      </c>
      <c r="Q166" s="2">
        <f t="shared" ref="Q166:Q229" si="42">IF(P166&gt;600000,600000,P166)</f>
        <v>591498.25532603264</v>
      </c>
      <c r="R166" s="2">
        <f t="shared" si="40"/>
        <v>65595478.786834821</v>
      </c>
      <c r="S166" s="2">
        <f t="shared" si="17"/>
        <v>551293.53917372227</v>
      </c>
      <c r="T166" s="2">
        <f t="shared" si="18"/>
        <v>23417.857142857276</v>
      </c>
      <c r="U166" s="2">
        <f t="shared" si="19"/>
        <v>591498.25532603264</v>
      </c>
      <c r="V166" s="2">
        <f t="shared" si="34"/>
        <v>21749990.278247863</v>
      </c>
      <c r="W166" s="2">
        <f t="shared" si="20"/>
        <v>416790.89945246279</v>
      </c>
      <c r="X166" s="2">
        <f t="shared" si="6"/>
        <v>174707.35587356985</v>
      </c>
      <c r="Y166" s="2">
        <f t="shared" si="37"/>
        <v>43845488.508587003</v>
      </c>
      <c r="Z166" s="2" t="str">
        <f t="shared" si="8"/>
        <v>HERE</v>
      </c>
      <c r="AA166" s="2">
        <f>IF(Z166="HERE",Y166,AA165+Graph!$G$1*1000)</f>
        <v>43845488.508587003</v>
      </c>
      <c r="AB166" s="2">
        <f t="shared" si="21"/>
        <v>174707.35587356985</v>
      </c>
      <c r="AC166" s="2">
        <f t="shared" si="38"/>
        <v>21749990.278247863</v>
      </c>
      <c r="AD166" s="3">
        <f t="shared" si="10"/>
        <v>43845488.508587003</v>
      </c>
      <c r="AE166" s="2">
        <f>IF(AE164&gt;=52800000,52800000,IF(AB145=Graph!G$1*1000,AE165+Graph!G$1*1000,AC166))</f>
        <v>21749990.278247863</v>
      </c>
      <c r="AF166" s="3">
        <f t="shared" si="11"/>
        <v>21749990.278247863</v>
      </c>
      <c r="AG166" s="3">
        <f t="shared" si="29"/>
        <v>36735787.001827165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90</v>
      </c>
      <c r="C167" s="7"/>
      <c r="D167" s="2" t="e">
        <f t="shared" si="12"/>
        <v>#N/A</v>
      </c>
      <c r="E167" s="2" t="e">
        <f t="shared" si="22"/>
        <v>#N/A</v>
      </c>
      <c r="F167" s="2">
        <v>552894.76107515395</v>
      </c>
      <c r="G167" s="2">
        <f t="shared" si="41"/>
        <v>552894.76107515395</v>
      </c>
      <c r="H167" s="2">
        <f t="shared" si="39"/>
        <v>63029682.781483024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2876417.1428571432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593413.149079144</v>
      </c>
      <c r="Q167" s="2">
        <f t="shared" si="42"/>
        <v>593413.149079144</v>
      </c>
      <c r="R167" s="2">
        <f t="shared" si="40"/>
        <v>66188891.935913965</v>
      </c>
      <c r="S167" s="2">
        <f t="shared" si="17"/>
        <v>552894.76107515395</v>
      </c>
      <c r="T167" s="2">
        <f t="shared" si="18"/>
        <v>23417.857142857276</v>
      </c>
      <c r="U167" s="2">
        <f t="shared" si="19"/>
        <v>593413.149079144</v>
      </c>
      <c r="V167" s="2">
        <f t="shared" si="34"/>
        <v>22168382.399601772</v>
      </c>
      <c r="W167" s="2">
        <f t="shared" si="20"/>
        <v>418392.12135390937</v>
      </c>
      <c r="X167" s="2">
        <f t="shared" si="6"/>
        <v>175021.02772523463</v>
      </c>
      <c r="Y167" s="2">
        <f t="shared" si="37"/>
        <v>44020509.536312237</v>
      </c>
      <c r="Z167" s="2" t="str">
        <f t="shared" si="8"/>
        <v>HERE</v>
      </c>
      <c r="AA167" s="2">
        <f>IF(Z167="HERE",Y167,AA166+Graph!$G$1*1000)</f>
        <v>44020509.536312237</v>
      </c>
      <c r="AB167" s="2">
        <f t="shared" si="21"/>
        <v>175021.02772523463</v>
      </c>
      <c r="AC167" s="2">
        <f t="shared" si="38"/>
        <v>22168382.399601772</v>
      </c>
      <c r="AD167" s="3">
        <f t="shared" si="10"/>
        <v>44020509.536312237</v>
      </c>
      <c r="AE167" s="2">
        <f>IF(AE165&gt;=52800000,52800000,IF(AB146=Graph!G$1*1000,AE166+Graph!G$1*1000,AC167))</f>
        <v>22168382.399601772</v>
      </c>
      <c r="AF167" s="3">
        <f t="shared" si="11"/>
        <v>22168382.399601772</v>
      </c>
      <c r="AG167" s="3">
        <f t="shared" si="29"/>
        <v>36806018.744064614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91</v>
      </c>
      <c r="C168" s="7"/>
      <c r="D168" s="2" t="e">
        <f t="shared" si="12"/>
        <v>#N/A</v>
      </c>
      <c r="E168" s="2" t="e">
        <f t="shared" si="22"/>
        <v>#N/A</v>
      </c>
      <c r="F168" s="2">
        <v>554495.98297660053</v>
      </c>
      <c r="G168" s="2">
        <f t="shared" si="41"/>
        <v>554495.98297660053</v>
      </c>
      <c r="H168" s="2">
        <f t="shared" si="39"/>
        <v>63584178.764459625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2899835.0000000005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595328.04283225536</v>
      </c>
      <c r="Q168" s="2">
        <f t="shared" si="42"/>
        <v>595328.04283225536</v>
      </c>
      <c r="R168" s="2">
        <f t="shared" si="40"/>
        <v>66784219.97874622</v>
      </c>
      <c r="S168" s="2">
        <f t="shared" si="17"/>
        <v>554495.98297660053</v>
      </c>
      <c r="T168" s="2">
        <f t="shared" si="18"/>
        <v>23417.857142857276</v>
      </c>
      <c r="U168" s="2">
        <f t="shared" si="19"/>
        <v>595328.04283225536</v>
      </c>
      <c r="V168" s="2">
        <f t="shared" si="34"/>
        <v>22588375.742857113</v>
      </c>
      <c r="W168" s="2">
        <f t="shared" si="20"/>
        <v>419993.34325534105</v>
      </c>
      <c r="X168" s="2">
        <f t="shared" si="6"/>
        <v>175334.69957691431</v>
      </c>
      <c r="Y168" s="2">
        <f t="shared" si="37"/>
        <v>44195844.235889152</v>
      </c>
      <c r="Z168" s="2" t="str">
        <f t="shared" si="8"/>
        <v>HERE</v>
      </c>
      <c r="AA168" s="2">
        <f>IF(Z168="HERE",Y168,AA167+Graph!$G$1*1000)</f>
        <v>44195844.235889152</v>
      </c>
      <c r="AB168" s="2">
        <f t="shared" si="21"/>
        <v>175334.69957691431</v>
      </c>
      <c r="AC168" s="2">
        <f t="shared" si="38"/>
        <v>22588375.742857113</v>
      </c>
      <c r="AD168" s="3">
        <f t="shared" si="10"/>
        <v>44195844.235889152</v>
      </c>
      <c r="AE168" s="2">
        <f>IF(AE166&gt;=52800000,52800000,IF(AB147=Graph!G$1*1000,AE167+Graph!G$1*1000,AC168))</f>
        <v>22588375.742857113</v>
      </c>
      <c r="AF168" s="3">
        <f t="shared" si="11"/>
        <v>22588375.742857113</v>
      </c>
      <c r="AG168" s="3">
        <f t="shared" si="29"/>
        <v>36842709.940679848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92</v>
      </c>
      <c r="C169" s="7"/>
      <c r="D169" s="2" t="e">
        <f t="shared" si="12"/>
        <v>#N/A</v>
      </c>
      <c r="E169" s="2" t="e">
        <f t="shared" si="22"/>
        <v>#N/A</v>
      </c>
      <c r="F169" s="2">
        <v>556097.20487804711</v>
      </c>
      <c r="G169" s="2">
        <f t="shared" si="41"/>
        <v>556097.20487804711</v>
      </c>
      <c r="H169" s="2">
        <f t="shared" si="39"/>
        <v>64140275.969337672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2923252.8571428577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597242.93658536673</v>
      </c>
      <c r="Q169" s="2">
        <f t="shared" si="42"/>
        <v>597242.93658536673</v>
      </c>
      <c r="R169" s="2">
        <f t="shared" si="40"/>
        <v>67381462.915331587</v>
      </c>
      <c r="S169" s="2">
        <f t="shared" si="17"/>
        <v>556097.20487804711</v>
      </c>
      <c r="T169" s="2">
        <f t="shared" si="18"/>
        <v>23417.857142857276</v>
      </c>
      <c r="U169" s="2">
        <f t="shared" si="19"/>
        <v>597242.93658536673</v>
      </c>
      <c r="V169" s="2">
        <f t="shared" si="34"/>
        <v>23009970.308013901</v>
      </c>
      <c r="W169" s="2">
        <f t="shared" si="20"/>
        <v>421594.56515678763</v>
      </c>
      <c r="X169" s="2">
        <f t="shared" si="6"/>
        <v>175648.37142857909</v>
      </c>
      <c r="Y169" s="2">
        <f t="shared" si="37"/>
        <v>44371492.607317731</v>
      </c>
      <c r="Z169" s="2" t="str">
        <f t="shared" si="8"/>
        <v>HERE</v>
      </c>
      <c r="AA169" s="2">
        <f>IF(Z169="HERE",Y169,AA168+Graph!$G$1*1000)</f>
        <v>44371492.607317731</v>
      </c>
      <c r="AB169" s="2">
        <f t="shared" si="21"/>
        <v>175648.37142857909</v>
      </c>
      <c r="AC169" s="2">
        <f t="shared" si="38"/>
        <v>23009970.308013901</v>
      </c>
      <c r="AD169" s="3">
        <f t="shared" si="10"/>
        <v>44371492.607317731</v>
      </c>
      <c r="AE169" s="2">
        <f>IF(AE167&gt;=52800000,52800000,IF(AB148=Graph!G$1*1000,AE168+Graph!G$1*1000,AC169))</f>
        <v>23009970.308013901</v>
      </c>
      <c r="AF169" s="3">
        <f t="shared" si="11"/>
        <v>23009970.308013901</v>
      </c>
      <c r="AG169" s="3">
        <f t="shared" si="29"/>
        <v>36914479.391672887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93</v>
      </c>
      <c r="C170" s="7"/>
      <c r="D170" s="2" t="e">
        <f t="shared" si="12"/>
        <v>#N/A</v>
      </c>
      <c r="E170" s="2" t="e">
        <f t="shared" si="22"/>
        <v>#N/A</v>
      </c>
      <c r="F170" s="2">
        <v>557698.42677949369</v>
      </c>
      <c r="G170" s="2">
        <f t="shared" si="41"/>
        <v>557698.42677949369</v>
      </c>
      <c r="H170" s="2">
        <f t="shared" si="39"/>
        <v>64697974.396117166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2946670.714285715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599157.83033847809</v>
      </c>
      <c r="Q170" s="2">
        <f t="shared" si="42"/>
        <v>599157.83033847809</v>
      </c>
      <c r="R170" s="2">
        <f t="shared" si="40"/>
        <v>67980620.745670065</v>
      </c>
      <c r="S170" s="2">
        <f t="shared" si="17"/>
        <v>557698.42677949369</v>
      </c>
      <c r="T170" s="2">
        <f t="shared" si="18"/>
        <v>23417.857142857276</v>
      </c>
      <c r="U170" s="2">
        <f t="shared" si="19"/>
        <v>599157.83033847809</v>
      </c>
      <c r="V170" s="2">
        <f t="shared" si="34"/>
        <v>23433166.095072135</v>
      </c>
      <c r="W170" s="2">
        <f t="shared" si="20"/>
        <v>423195.78705823421</v>
      </c>
      <c r="X170" s="2">
        <f t="shared" si="6"/>
        <v>175962.04328024387</v>
      </c>
      <c r="Y170" s="2">
        <f t="shared" si="37"/>
        <v>44547454.650597975</v>
      </c>
      <c r="Z170" s="2" t="str">
        <f t="shared" si="8"/>
        <v>HERE</v>
      </c>
      <c r="AA170" s="2">
        <f>IF(Z170="HERE",Y170,AA169+Graph!$G$1*1000)</f>
        <v>44547454.650597975</v>
      </c>
      <c r="AB170" s="2">
        <f t="shared" si="21"/>
        <v>175962.04328024387</v>
      </c>
      <c r="AC170" s="2">
        <f t="shared" si="38"/>
        <v>23433166.095072135</v>
      </c>
      <c r="AD170" s="3">
        <f t="shared" si="10"/>
        <v>44547454.650597975</v>
      </c>
      <c r="AE170" s="2">
        <f>IF(AE168&gt;=52800000,52800000,IF(AB149=Graph!G$1*1000,AE169+Graph!G$1*1000,AC170))</f>
        <v>23433166.095072135</v>
      </c>
      <c r="AF170" s="3">
        <f t="shared" si="11"/>
        <v>23433166.095072135</v>
      </c>
      <c r="AG170" s="3">
        <f t="shared" si="29"/>
        <v>37215262.247043721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94</v>
      </c>
      <c r="C171" s="7"/>
      <c r="D171" s="2" t="e">
        <f t="shared" si="12"/>
        <v>#N/A</v>
      </c>
      <c r="E171" s="2" t="e">
        <f t="shared" si="22"/>
        <v>#N/A</v>
      </c>
      <c r="F171" s="2">
        <v>559299.64868092537</v>
      </c>
      <c r="G171" s="2">
        <f t="shared" si="41"/>
        <v>559299.64868092537</v>
      </c>
      <c r="H171" s="2">
        <f t="shared" si="39"/>
        <v>65257274.044798091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2970088.5714285723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601072.72409158945</v>
      </c>
      <c r="Q171" s="2">
        <f t="shared" si="42"/>
        <v>600000</v>
      </c>
      <c r="R171" s="2">
        <f t="shared" si="40"/>
        <v>68580620.745670065</v>
      </c>
      <c r="S171" s="2">
        <f t="shared" si="17"/>
        <v>559299.64868092537</v>
      </c>
      <c r="T171" s="2">
        <f t="shared" si="18"/>
        <v>23417.857142857276</v>
      </c>
      <c r="U171" s="2">
        <f t="shared" si="19"/>
        <v>600000</v>
      </c>
      <c r="V171" s="2">
        <f t="shared" si="34"/>
        <v>23857963.104031816</v>
      </c>
      <c r="W171" s="2">
        <f t="shared" si="20"/>
        <v>424797.0089596808</v>
      </c>
      <c r="X171" s="2">
        <f t="shared" si="6"/>
        <v>175202.9910403192</v>
      </c>
      <c r="Y171" s="2">
        <f t="shared" si="37"/>
        <v>44722657.641638294</v>
      </c>
      <c r="Z171" s="2" t="str">
        <f t="shared" si="8"/>
        <v>HERE</v>
      </c>
      <c r="AA171" s="2">
        <f>IF(Z171="HERE",Y171,AA170+Graph!$G$1*1000)</f>
        <v>44722657.641638294</v>
      </c>
      <c r="AB171" s="2">
        <f t="shared" si="21"/>
        <v>175202.9910403192</v>
      </c>
      <c r="AC171" s="2">
        <f t="shared" si="38"/>
        <v>23857963.104031816</v>
      </c>
      <c r="AD171" s="3">
        <f t="shared" si="10"/>
        <v>44722657.641638294</v>
      </c>
      <c r="AE171" s="2">
        <f>IF(AE169&gt;=52800000,52800000,IF(AB150=Graph!G$1*1000,AE170+Graph!G$1*1000,AC171))</f>
        <v>23857963.104031816</v>
      </c>
      <c r="AF171" s="3">
        <f t="shared" si="11"/>
        <v>23857963.104031816</v>
      </c>
      <c r="AG171" s="3">
        <f t="shared" si="29"/>
        <v>37485473.606792368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95</v>
      </c>
      <c r="C172" s="7"/>
      <c r="D172" s="2" t="e">
        <f t="shared" si="12"/>
        <v>#N/A</v>
      </c>
      <c r="E172" s="2" t="e">
        <f t="shared" si="22"/>
        <v>#N/A</v>
      </c>
      <c r="F172" s="2">
        <v>560900.87058237195</v>
      </c>
      <c r="G172" s="2">
        <f t="shared" si="41"/>
        <v>560900.87058237195</v>
      </c>
      <c r="H172" s="2">
        <f t="shared" si="39"/>
        <v>65818174.915380463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2993506.4285714296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602987.61784470081</v>
      </c>
      <c r="Q172" s="2">
        <f t="shared" si="42"/>
        <v>600000</v>
      </c>
      <c r="R172" s="2">
        <f t="shared" si="40"/>
        <v>69180620.745670065</v>
      </c>
      <c r="S172" s="2">
        <f t="shared" si="17"/>
        <v>560900.87058237195</v>
      </c>
      <c r="T172" s="2">
        <f t="shared" si="18"/>
        <v>23417.857142857276</v>
      </c>
      <c r="U172" s="2">
        <f t="shared" si="19"/>
        <v>600000</v>
      </c>
      <c r="V172" s="2">
        <f t="shared" si="34"/>
        <v>24284361.334892944</v>
      </c>
      <c r="W172" s="2">
        <f t="shared" si="20"/>
        <v>426398.23086112738</v>
      </c>
      <c r="X172" s="2">
        <f t="shared" si="6"/>
        <v>173601.76913887262</v>
      </c>
      <c r="Y172" s="2">
        <f t="shared" si="37"/>
        <v>44896259.410777166</v>
      </c>
      <c r="Z172" s="2" t="str">
        <f t="shared" si="8"/>
        <v>HERE</v>
      </c>
      <c r="AA172" s="2">
        <f>IF(Z172="HERE",Y172,AA171+Graph!$G$1*1000)</f>
        <v>44896259.410777166</v>
      </c>
      <c r="AB172" s="2">
        <f t="shared" si="21"/>
        <v>173601.76913887262</v>
      </c>
      <c r="AC172" s="2">
        <f t="shared" si="38"/>
        <v>24284361.334892944</v>
      </c>
      <c r="AD172" s="3">
        <f t="shared" si="10"/>
        <v>44896259.410777166</v>
      </c>
      <c r="AE172" s="2">
        <f>IF(AE170&gt;=52800000,52800000,IF(AB151=Graph!G$1*1000,AE171+Graph!G$1*1000,AC172))</f>
        <v>24284361.334892944</v>
      </c>
      <c r="AF172" s="3">
        <f t="shared" si="11"/>
        <v>24284361.334892944</v>
      </c>
      <c r="AG172" s="3">
        <f t="shared" si="29"/>
        <v>37681835.720918804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96</v>
      </c>
      <c r="C173" s="7"/>
      <c r="D173" s="2" t="e">
        <f t="shared" si="12"/>
        <v>#N/A</v>
      </c>
      <c r="E173" s="2" t="e">
        <f t="shared" si="22"/>
        <v>#N/A</v>
      </c>
      <c r="F173" s="2">
        <v>562502.09248381853</v>
      </c>
      <c r="G173" s="2">
        <f t="shared" si="41"/>
        <v>562502.09248381853</v>
      </c>
      <c r="H173" s="2">
        <f t="shared" si="39"/>
        <v>66380677.007864282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3016924.2857142868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604902.51159781218</v>
      </c>
      <c r="Q173" s="2">
        <f t="shared" si="42"/>
        <v>600000</v>
      </c>
      <c r="R173" s="2">
        <f t="shared" si="40"/>
        <v>69780620.745670065</v>
      </c>
      <c r="S173" s="2">
        <f t="shared" si="17"/>
        <v>562502.09248381853</v>
      </c>
      <c r="T173" s="2">
        <f t="shared" si="18"/>
        <v>23417.857142857276</v>
      </c>
      <c r="U173" s="2">
        <f t="shared" si="19"/>
        <v>600000</v>
      </c>
      <c r="V173" s="2">
        <f t="shared" si="34"/>
        <v>24712360.787655503</v>
      </c>
      <c r="W173" s="2">
        <f t="shared" si="20"/>
        <v>427999.45276255906</v>
      </c>
      <c r="X173" s="2">
        <f t="shared" si="6"/>
        <v>172000.54723744094</v>
      </c>
      <c r="Y173" s="2">
        <f t="shared" si="37"/>
        <v>45068259.958014607</v>
      </c>
      <c r="Z173" s="2" t="str">
        <f t="shared" si="8"/>
        <v>HERE</v>
      </c>
      <c r="AA173" s="2">
        <f>IF(Z173="HERE",Y173,AA172+Graph!$G$1*1000)</f>
        <v>45068259.958014607</v>
      </c>
      <c r="AB173" s="2">
        <f t="shared" si="21"/>
        <v>172000.54723744094</v>
      </c>
      <c r="AC173" s="2">
        <f t="shared" si="38"/>
        <v>24712360.787655503</v>
      </c>
      <c r="AD173" s="3">
        <f t="shared" si="10"/>
        <v>45068259.958014607</v>
      </c>
      <c r="AE173" s="2">
        <f>IF(AE171&gt;=52800000,52800000,IF(AB152=Graph!G$1*1000,AE172+Graph!G$1*1000,AC173))</f>
        <v>24712360.787655503</v>
      </c>
      <c r="AF173" s="3">
        <f t="shared" si="11"/>
        <v>24712360.787655503</v>
      </c>
      <c r="AG173" s="3">
        <f t="shared" si="29"/>
        <v>37780262.989423044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97</v>
      </c>
      <c r="C174" s="7"/>
      <c r="D174" s="2" t="e">
        <f t="shared" si="12"/>
        <v>#N/A</v>
      </c>
      <c r="E174" s="2" t="e">
        <f t="shared" si="22"/>
        <v>#N/A</v>
      </c>
      <c r="F174" s="2">
        <v>564103.31438526511</v>
      </c>
      <c r="G174" s="2">
        <f t="shared" si="41"/>
        <v>564103.31438526511</v>
      </c>
      <c r="H174" s="2">
        <f t="shared" si="39"/>
        <v>66944780.322249547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3040342.1428571441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606817.40535092354</v>
      </c>
      <c r="Q174" s="2">
        <f t="shared" si="42"/>
        <v>600000</v>
      </c>
      <c r="R174" s="2">
        <f t="shared" si="40"/>
        <v>70380620.745670065</v>
      </c>
      <c r="S174" s="2">
        <f t="shared" si="17"/>
        <v>564103.31438526511</v>
      </c>
      <c r="T174" s="2">
        <f t="shared" si="18"/>
        <v>23417.857142857276</v>
      </c>
      <c r="U174" s="2">
        <f t="shared" si="19"/>
        <v>600000</v>
      </c>
      <c r="V174" s="2">
        <f t="shared" si="34"/>
        <v>25141961.462319508</v>
      </c>
      <c r="W174" s="2">
        <f t="shared" si="20"/>
        <v>429600.67466400564</v>
      </c>
      <c r="X174" s="2">
        <f t="shared" si="6"/>
        <v>170399.32533599436</v>
      </c>
      <c r="Y174" s="2">
        <f t="shared" si="37"/>
        <v>45238659.283350602</v>
      </c>
      <c r="Z174" s="2" t="str">
        <f t="shared" si="8"/>
        <v>HERE</v>
      </c>
      <c r="AA174" s="2">
        <f>IF(Z174="HERE",Y174,AA173+Graph!$G$1*1000)</f>
        <v>45238659.283350602</v>
      </c>
      <c r="AB174" s="2">
        <f t="shared" si="21"/>
        <v>170399.32533599436</v>
      </c>
      <c r="AC174" s="2">
        <f t="shared" si="38"/>
        <v>25141961.462319508</v>
      </c>
      <c r="AD174" s="3">
        <f t="shared" si="10"/>
        <v>45238659.283350602</v>
      </c>
      <c r="AE174" s="2">
        <f>IF(AE172&gt;=52800000,52800000,IF(AB153=Graph!G$1*1000,AE173+Graph!G$1*1000,AC174))</f>
        <v>25141961.462319508</v>
      </c>
      <c r="AF174" s="3">
        <f t="shared" si="11"/>
        <v>25141961.462319508</v>
      </c>
      <c r="AG174" s="3">
        <f t="shared" si="29"/>
        <v>37905621.262305081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98</v>
      </c>
      <c r="C175" s="7"/>
      <c r="D175" s="2" t="e">
        <f t="shared" si="12"/>
        <v>#N/A</v>
      </c>
      <c r="E175" s="2" t="e">
        <f t="shared" si="22"/>
        <v>#N/A</v>
      </c>
      <c r="F175" s="2">
        <v>565704.53628671169</v>
      </c>
      <c r="G175" s="2">
        <f t="shared" si="41"/>
        <v>565704.53628671169</v>
      </c>
      <c r="H175" s="2">
        <f t="shared" si="39"/>
        <v>67510484.858536258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3063760.0000000014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608732.2991040349</v>
      </c>
      <c r="Q175" s="2">
        <f t="shared" si="42"/>
        <v>600000</v>
      </c>
      <c r="R175" s="2">
        <f t="shared" si="40"/>
        <v>70980620.745670065</v>
      </c>
      <c r="S175" s="2">
        <f t="shared" si="17"/>
        <v>565704.53628671169</v>
      </c>
      <c r="T175" s="2">
        <f t="shared" si="18"/>
        <v>23417.857142857276</v>
      </c>
      <c r="U175" s="2">
        <f t="shared" si="19"/>
        <v>600000</v>
      </c>
      <c r="V175" s="2">
        <f t="shared" si="34"/>
        <v>25573163.35888496</v>
      </c>
      <c r="W175" s="2">
        <f t="shared" si="20"/>
        <v>431201.89656545222</v>
      </c>
      <c r="X175" s="2">
        <f t="shared" si="6"/>
        <v>168798.10343454778</v>
      </c>
      <c r="Y175" s="2">
        <f t="shared" si="37"/>
        <v>45407457.38678515</v>
      </c>
      <c r="Z175" s="2" t="str">
        <f t="shared" si="8"/>
        <v>HERE</v>
      </c>
      <c r="AA175" s="2">
        <f>IF(Z175="HERE",Y175,AA174+Graph!$G$1*1000)</f>
        <v>45407457.38678515</v>
      </c>
      <c r="AB175" s="2">
        <f t="shared" si="21"/>
        <v>168798.10343454778</v>
      </c>
      <c r="AC175" s="2">
        <f t="shared" si="38"/>
        <v>25573163.35888496</v>
      </c>
      <c r="AD175" s="3">
        <f t="shared" si="10"/>
        <v>45407457.38678515</v>
      </c>
      <c r="AE175" s="2">
        <f>IF(AE173&gt;=52800000,52800000,IF(AB154=Graph!G$1*1000,AE174+Graph!G$1*1000,AC175))</f>
        <v>25573163.35888496</v>
      </c>
      <c r="AF175" s="3">
        <f t="shared" si="11"/>
        <v>25573163.35888496</v>
      </c>
      <c r="AG175" s="3">
        <f t="shared" si="29"/>
        <v>38101168.739564925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99</v>
      </c>
      <c r="C176" s="7"/>
      <c r="D176" s="2" t="e">
        <f t="shared" si="12"/>
        <v>#N/A</v>
      </c>
      <c r="E176" s="2" t="e">
        <f t="shared" si="22"/>
        <v>#N/A</v>
      </c>
      <c r="F176" s="2">
        <v>567305.75818814337</v>
      </c>
      <c r="G176" s="2">
        <f t="shared" si="41"/>
        <v>567305.75818814337</v>
      </c>
      <c r="H176" s="2">
        <f t="shared" si="39"/>
        <v>68077790.616724402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3087177.8571428587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610647.19285714626</v>
      </c>
      <c r="Q176" s="2">
        <f t="shared" si="42"/>
        <v>600000</v>
      </c>
      <c r="R176" s="2">
        <f t="shared" si="40"/>
        <v>71580620.745670065</v>
      </c>
      <c r="S176" s="2">
        <f t="shared" si="17"/>
        <v>567305.75818814337</v>
      </c>
      <c r="T176" s="2">
        <f t="shared" si="18"/>
        <v>23417.857142857276</v>
      </c>
      <c r="U176" s="2">
        <f t="shared" si="19"/>
        <v>600000</v>
      </c>
      <c r="V176" s="2">
        <f t="shared" si="34"/>
        <v>26005966.477351859</v>
      </c>
      <c r="W176" s="2">
        <f t="shared" si="20"/>
        <v>432803.1184668988</v>
      </c>
      <c r="X176" s="2">
        <f t="shared" si="6"/>
        <v>167196.8815331012</v>
      </c>
      <c r="Y176" s="2">
        <f t="shared" si="37"/>
        <v>45574654.268318251</v>
      </c>
      <c r="Z176" s="2" t="str">
        <f t="shared" si="8"/>
        <v>HERE</v>
      </c>
      <c r="AA176" s="2">
        <f>IF(Z176="HERE",Y176,AA175+Graph!$G$1*1000)</f>
        <v>45574654.268318251</v>
      </c>
      <c r="AB176" s="2">
        <f t="shared" si="21"/>
        <v>167196.8815331012</v>
      </c>
      <c r="AC176" s="2">
        <f t="shared" si="38"/>
        <v>26005966.477351859</v>
      </c>
      <c r="AD176" s="3">
        <f t="shared" si="10"/>
        <v>45574654.268318251</v>
      </c>
      <c r="AE176" s="2">
        <f>IF(AE174&gt;=52800000,52800000,IF(AB155=Graph!G$1*1000,AE175+Graph!G$1*1000,AC176))</f>
        <v>26005966.477351859</v>
      </c>
      <c r="AF176" s="3">
        <f t="shared" si="11"/>
        <v>26005966.477351859</v>
      </c>
      <c r="AG176" s="3">
        <f t="shared" si="29"/>
        <v>38330082.571202561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100</v>
      </c>
      <c r="C177" s="7"/>
      <c r="D177" s="2" t="e">
        <f t="shared" si="12"/>
        <v>#N/A</v>
      </c>
      <c r="E177" s="2" t="e">
        <f t="shared" si="22"/>
        <v>#N/A</v>
      </c>
      <c r="F177" s="2">
        <v>568906.98008958995</v>
      </c>
      <c r="G177" s="2">
        <f t="shared" si="41"/>
        <v>568906.98008958995</v>
      </c>
      <c r="H177" s="2">
        <f t="shared" si="39"/>
        <v>68646697.596813992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3110595.7142857159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612562.08661025763</v>
      </c>
      <c r="Q177" s="2">
        <f t="shared" si="42"/>
        <v>600000</v>
      </c>
      <c r="R177" s="2">
        <f t="shared" si="40"/>
        <v>72180620.745670065</v>
      </c>
      <c r="S177" s="2">
        <f t="shared" si="17"/>
        <v>568906.98008958995</v>
      </c>
      <c r="T177" s="2">
        <f t="shared" si="18"/>
        <v>23417.857142857276</v>
      </c>
      <c r="U177" s="2">
        <f t="shared" si="19"/>
        <v>600000</v>
      </c>
      <c r="V177" s="2">
        <f t="shared" si="34"/>
        <v>26440370.817720205</v>
      </c>
      <c r="W177" s="2">
        <f t="shared" si="20"/>
        <v>434404.34036834538</v>
      </c>
      <c r="X177" s="2">
        <f t="shared" si="6"/>
        <v>165595.65963165462</v>
      </c>
      <c r="Y177" s="2">
        <f t="shared" si="37"/>
        <v>45740249.927949905</v>
      </c>
      <c r="Z177" s="2" t="str">
        <f t="shared" si="8"/>
        <v>HERE</v>
      </c>
      <c r="AA177" s="2">
        <f>IF(Z177="HERE",Y177,AA176+Graph!$G$1*1000)</f>
        <v>45740249.927949905</v>
      </c>
      <c r="AB177" s="2">
        <f t="shared" si="21"/>
        <v>165595.65963165462</v>
      </c>
      <c r="AC177" s="2">
        <f t="shared" si="38"/>
        <v>26440370.817720205</v>
      </c>
      <c r="AD177" s="3">
        <f t="shared" si="10"/>
        <v>45740249.927949905</v>
      </c>
      <c r="AE177" s="2">
        <f>IF(AE175&gt;=52800000,52800000,IF(AB156=Graph!G$1*1000,AE176+Graph!G$1*1000,AC177))</f>
        <v>26440370.817720205</v>
      </c>
      <c r="AF177" s="3">
        <f t="shared" si="11"/>
        <v>26440370.817720205</v>
      </c>
      <c r="AG177" s="3">
        <f t="shared" si="29"/>
        <v>38724735.807218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101</v>
      </c>
      <c r="C178" s="7"/>
      <c r="D178" s="2" t="e">
        <f t="shared" si="12"/>
        <v>#N/A</v>
      </c>
      <c r="E178" s="2" t="e">
        <f t="shared" si="22"/>
        <v>#N/A</v>
      </c>
      <c r="F178" s="2">
        <v>570508.20199103653</v>
      </c>
      <c r="G178" s="2">
        <f t="shared" si="41"/>
        <v>570508.20199103653</v>
      </c>
      <c r="H178" s="2">
        <f t="shared" si="39"/>
        <v>69217205.798805028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3134013.5714285732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614476.98036336899</v>
      </c>
      <c r="Q178" s="2">
        <f t="shared" si="42"/>
        <v>600000</v>
      </c>
      <c r="R178" s="2">
        <f t="shared" si="40"/>
        <v>72780620.745670065</v>
      </c>
      <c r="S178" s="2">
        <f t="shared" si="17"/>
        <v>570508.20199103653</v>
      </c>
      <c r="T178" s="2">
        <f t="shared" si="18"/>
        <v>23417.857142857276</v>
      </c>
      <c r="U178" s="2">
        <f t="shared" si="19"/>
        <v>600000</v>
      </c>
      <c r="V178" s="2">
        <f t="shared" si="34"/>
        <v>26876376.379989982</v>
      </c>
      <c r="W178" s="2">
        <f t="shared" si="20"/>
        <v>436005.56226977706</v>
      </c>
      <c r="X178" s="2">
        <f t="shared" si="6"/>
        <v>163994.43773022294</v>
      </c>
      <c r="Y178" s="2">
        <f t="shared" si="37"/>
        <v>45904244.365680128</v>
      </c>
      <c r="Z178" s="2" t="str">
        <f t="shared" si="8"/>
        <v>HERE</v>
      </c>
      <c r="AA178" s="2">
        <f>IF(Z178="HERE",Y178,AA177+Graph!$G$1*1000)</f>
        <v>45904244.365680128</v>
      </c>
      <c r="AB178" s="2">
        <f t="shared" si="21"/>
        <v>163994.43773022294</v>
      </c>
      <c r="AC178" s="2">
        <f t="shared" si="38"/>
        <v>26876376.379989982</v>
      </c>
      <c r="AD178" s="3">
        <f t="shared" si="10"/>
        <v>45904244.365680128</v>
      </c>
      <c r="AE178" s="2">
        <f>IF(AE176&gt;=52800000,52800000,IF(AB157=Graph!G$1*1000,AE177+Graph!G$1*1000,AC178))</f>
        <v>26876376.379989982</v>
      </c>
      <c r="AF178" s="3">
        <f t="shared" si="11"/>
        <v>26876376.379989982</v>
      </c>
      <c r="AG178" s="3">
        <f t="shared" si="29"/>
        <v>39078083.74761124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102</v>
      </c>
      <c r="C179" s="7"/>
      <c r="D179" s="2" t="e">
        <f t="shared" si="12"/>
        <v>#N/A</v>
      </c>
      <c r="E179" s="2" t="e">
        <f t="shared" si="22"/>
        <v>#N/A</v>
      </c>
      <c r="F179" s="2">
        <v>572109.42389248312</v>
      </c>
      <c r="G179" s="2">
        <f t="shared" si="41"/>
        <v>572109.42389248312</v>
      </c>
      <c r="H179" s="2">
        <f t="shared" si="39"/>
        <v>69789315.222697511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3157431.4285714305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616391.87411648035</v>
      </c>
      <c r="Q179" s="2">
        <f t="shared" si="42"/>
        <v>600000</v>
      </c>
      <c r="R179" s="2">
        <f t="shared" si="40"/>
        <v>73380620.745670065</v>
      </c>
      <c r="S179" s="2">
        <f t="shared" si="17"/>
        <v>572109.42389248312</v>
      </c>
      <c r="T179" s="2">
        <f t="shared" si="18"/>
        <v>23417.857142857276</v>
      </c>
      <c r="U179" s="2">
        <f t="shared" si="19"/>
        <v>600000</v>
      </c>
      <c r="V179" s="2">
        <f t="shared" si="34"/>
        <v>27313983.164161205</v>
      </c>
      <c r="W179" s="2">
        <f t="shared" si="20"/>
        <v>437606.78417122364</v>
      </c>
      <c r="X179" s="2">
        <f t="shared" si="6"/>
        <v>162393.21582877636</v>
      </c>
      <c r="Y179" s="2">
        <f t="shared" si="37"/>
        <v>46066637.581508905</v>
      </c>
      <c r="Z179" s="2" t="str">
        <f t="shared" si="8"/>
        <v>HERE</v>
      </c>
      <c r="AA179" s="2">
        <f>IF(Z179="HERE",Y179,AA178+Graph!$G$1*1000)</f>
        <v>46066637.581508905</v>
      </c>
      <c r="AB179" s="2">
        <f t="shared" si="21"/>
        <v>162393.21582877636</v>
      </c>
      <c r="AC179" s="2">
        <f t="shared" si="38"/>
        <v>27313983.164161205</v>
      </c>
      <c r="AD179" s="3">
        <f t="shared" si="10"/>
        <v>46066637.581508905</v>
      </c>
      <c r="AE179" s="2">
        <f>IF(AE177&gt;=52800000,52800000,IF(AB158=Graph!G$1*1000,AE178+Graph!G$1*1000,AC179))</f>
        <v>27313983.164161205</v>
      </c>
      <c r="AF179" s="3">
        <f t="shared" si="11"/>
        <v>27313983.164161205</v>
      </c>
      <c r="AG179" s="3">
        <f t="shared" si="29"/>
        <v>39318956.742382281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103</v>
      </c>
      <c r="C180" s="7"/>
      <c r="D180" s="2" t="e">
        <f t="shared" si="12"/>
        <v>#N/A</v>
      </c>
      <c r="E180" s="2" t="e">
        <f t="shared" si="22"/>
        <v>#N/A</v>
      </c>
      <c r="F180" s="2">
        <v>573710.6457939297</v>
      </c>
      <c r="G180" s="2">
        <f t="shared" si="41"/>
        <v>573710.6457939297</v>
      </c>
      <c r="H180" s="2">
        <f t="shared" si="39"/>
        <v>70363025.868491441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3180849.2857142878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618306.76786959171</v>
      </c>
      <c r="Q180" s="2">
        <f t="shared" si="42"/>
        <v>600000</v>
      </c>
      <c r="R180" s="2">
        <f t="shared" si="40"/>
        <v>73980620.745670065</v>
      </c>
      <c r="S180" s="2">
        <f t="shared" si="17"/>
        <v>573710.6457939297</v>
      </c>
      <c r="T180" s="2">
        <f t="shared" si="18"/>
        <v>23417.857142857276</v>
      </c>
      <c r="U180" s="2">
        <f t="shared" si="19"/>
        <v>600000</v>
      </c>
      <c r="V180" s="2">
        <f t="shared" si="34"/>
        <v>27753191.170233876</v>
      </c>
      <c r="W180" s="2">
        <f t="shared" si="20"/>
        <v>439208.00607267022</v>
      </c>
      <c r="X180" s="2">
        <f t="shared" si="6"/>
        <v>160791.99392732978</v>
      </c>
      <c r="Y180" s="2">
        <f t="shared" si="37"/>
        <v>46227429.575436234</v>
      </c>
      <c r="Z180" s="2" t="str">
        <f t="shared" si="8"/>
        <v>HERE</v>
      </c>
      <c r="AA180" s="2">
        <f>IF(Z180="HERE",Y180,AA179+Graph!$G$1*1000)</f>
        <v>46227429.575436234</v>
      </c>
      <c r="AB180" s="2">
        <f t="shared" si="21"/>
        <v>160791.99392732978</v>
      </c>
      <c r="AC180" s="2">
        <f t="shared" si="38"/>
        <v>27753191.170233876</v>
      </c>
      <c r="AD180" s="3">
        <f t="shared" si="10"/>
        <v>46227429.575436234</v>
      </c>
      <c r="AE180" s="2">
        <f>IF(AE178&gt;=52800000,52800000,IF(AB159=Graph!G$1*1000,AE179+Graph!G$1*1000,AC180))</f>
        <v>27753191.170233876</v>
      </c>
      <c r="AF180" s="3">
        <f t="shared" si="11"/>
        <v>27753191.170233876</v>
      </c>
      <c r="AG180" s="3">
        <f t="shared" si="29"/>
        <v>39457623.641531125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104</v>
      </c>
      <c r="C181" s="7"/>
      <c r="D181" s="2" t="e">
        <f t="shared" si="12"/>
        <v>#N/A</v>
      </c>
      <c r="E181" s="2" t="e">
        <f t="shared" si="22"/>
        <v>#N/A</v>
      </c>
      <c r="F181" s="2">
        <v>575311.86769536138</v>
      </c>
      <c r="G181" s="2">
        <f t="shared" si="41"/>
        <v>575311.86769536138</v>
      </c>
      <c r="H181" s="2">
        <f t="shared" si="39"/>
        <v>70938337.736186802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3204267.1428571451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620221.66162270308</v>
      </c>
      <c r="Q181" s="2">
        <f t="shared" si="42"/>
        <v>600000</v>
      </c>
      <c r="R181" s="2">
        <f t="shared" si="40"/>
        <v>74580620.745670065</v>
      </c>
      <c r="S181" s="2">
        <f t="shared" si="17"/>
        <v>575311.86769536138</v>
      </c>
      <c r="T181" s="2">
        <f t="shared" si="18"/>
        <v>23417.857142857276</v>
      </c>
      <c r="U181" s="2">
        <f t="shared" si="19"/>
        <v>600000</v>
      </c>
      <c r="V181" s="2">
        <f t="shared" si="34"/>
        <v>28194000.398207992</v>
      </c>
      <c r="W181" s="2">
        <f t="shared" si="20"/>
        <v>440809.2279741168</v>
      </c>
      <c r="X181" s="2">
        <f t="shared" si="6"/>
        <v>159190.7720258832</v>
      </c>
      <c r="Y181" s="2">
        <f t="shared" si="37"/>
        <v>46386620.347462118</v>
      </c>
      <c r="Z181" s="2" t="str">
        <f t="shared" si="8"/>
        <v>HERE</v>
      </c>
      <c r="AA181" s="2">
        <f>IF(Z181="HERE",Y181,AA180+Graph!$G$1*1000)</f>
        <v>46386620.347462118</v>
      </c>
      <c r="AB181" s="2">
        <f t="shared" si="21"/>
        <v>159190.7720258832</v>
      </c>
      <c r="AC181" s="2">
        <f t="shared" si="38"/>
        <v>28194000.398207992</v>
      </c>
      <c r="AD181" s="3">
        <f t="shared" si="10"/>
        <v>46386620.347462118</v>
      </c>
      <c r="AE181" s="2">
        <f>IF(AE179&gt;=52800000,52800000,IF(AB160=Graph!G$1*1000,AE180+Graph!G$1*1000,AC181))</f>
        <v>28194000.398207992</v>
      </c>
      <c r="AF181" s="3">
        <f t="shared" si="11"/>
        <v>28194000.398207992</v>
      </c>
      <c r="AG181" s="3">
        <f t="shared" si="29"/>
        <v>39566769.645057768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105</v>
      </c>
      <c r="C182" s="7"/>
      <c r="D182" s="2" t="e">
        <f t="shared" si="12"/>
        <v>#N/A</v>
      </c>
      <c r="E182" s="2" t="e">
        <f t="shared" si="22"/>
        <v>#N/A</v>
      </c>
      <c r="F182" s="2">
        <v>576913.08959680796</v>
      </c>
      <c r="G182" s="2">
        <f t="shared" si="41"/>
        <v>576913.08959680796</v>
      </c>
      <c r="H182" s="2">
        <f t="shared" si="39"/>
        <v>71515250.82578361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3227685.0000000023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622136.55537581444</v>
      </c>
      <c r="Q182" s="2">
        <f t="shared" si="42"/>
        <v>600000</v>
      </c>
      <c r="R182" s="2">
        <f t="shared" si="40"/>
        <v>75180620.745670065</v>
      </c>
      <c r="S182" s="2">
        <f t="shared" si="17"/>
        <v>576913.08959680796</v>
      </c>
      <c r="T182" s="2">
        <f t="shared" si="18"/>
        <v>23417.857142857276</v>
      </c>
      <c r="U182" s="2">
        <f t="shared" si="19"/>
        <v>600000</v>
      </c>
      <c r="V182" s="2">
        <f t="shared" si="34"/>
        <v>28636410.848083556</v>
      </c>
      <c r="W182" s="2">
        <f t="shared" si="20"/>
        <v>442410.44987556338</v>
      </c>
      <c r="X182" s="2">
        <f t="shared" si="6"/>
        <v>157589.55012443662</v>
      </c>
      <c r="Y182" s="2">
        <f t="shared" si="37"/>
        <v>46544209.897586554</v>
      </c>
      <c r="Z182" s="2" t="str">
        <f t="shared" si="8"/>
        <v>HERE</v>
      </c>
      <c r="AA182" s="2">
        <f>IF(Z182="HERE",Y182,AA181+Graph!$G$1*1000)</f>
        <v>46544209.897586554</v>
      </c>
      <c r="AB182" s="2">
        <f t="shared" si="21"/>
        <v>157589.55012443662</v>
      </c>
      <c r="AC182" s="2">
        <f t="shared" si="38"/>
        <v>28636410.848083556</v>
      </c>
      <c r="AD182" s="3">
        <f t="shared" si="10"/>
        <v>46544209.897586554</v>
      </c>
      <c r="AE182" s="2">
        <f>IF(AE180&gt;=52800000,52800000,IF(AB161=Graph!G$1*1000,AE181+Graph!G$1*1000,AC182))</f>
        <v>28636410.848083556</v>
      </c>
      <c r="AF182" s="3">
        <f t="shared" si="11"/>
        <v>28636410.848083556</v>
      </c>
      <c r="AG182" s="3">
        <f t="shared" si="29"/>
        <v>39661682.002962209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106</v>
      </c>
      <c r="C183" s="7"/>
      <c r="D183" s="2" t="e">
        <f t="shared" si="12"/>
        <v>#N/A</v>
      </c>
      <c r="E183" s="2" t="e">
        <f t="shared" si="22"/>
        <v>#N/A</v>
      </c>
      <c r="F183" s="2">
        <v>578514.31149825454</v>
      </c>
      <c r="G183" s="2">
        <f t="shared" si="41"/>
        <v>578514.31149825454</v>
      </c>
      <c r="H183" s="2">
        <f t="shared" si="39"/>
        <v>72093765.137281865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3251102.8571428596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624051.4491289258</v>
      </c>
      <c r="Q183" s="2">
        <f t="shared" si="42"/>
        <v>600000</v>
      </c>
      <c r="R183" s="2">
        <f t="shared" si="40"/>
        <v>75780620.745670065</v>
      </c>
      <c r="S183" s="2">
        <f t="shared" si="17"/>
        <v>578514.31149825454</v>
      </c>
      <c r="T183" s="2">
        <f t="shared" si="18"/>
        <v>23417.857142857276</v>
      </c>
      <c r="U183" s="2">
        <f t="shared" si="19"/>
        <v>600000</v>
      </c>
      <c r="V183" s="2">
        <f t="shared" si="34"/>
        <v>29080422.519860551</v>
      </c>
      <c r="W183" s="2">
        <f t="shared" si="20"/>
        <v>444011.67177699506</v>
      </c>
      <c r="X183" s="2">
        <f t="shared" si="6"/>
        <v>155988.32822300494</v>
      </c>
      <c r="Y183" s="2">
        <f t="shared" si="37"/>
        <v>46700198.225809559</v>
      </c>
      <c r="Z183" s="2" t="str">
        <f t="shared" si="8"/>
        <v>HERE</v>
      </c>
      <c r="AA183" s="2">
        <f>IF(Z183="HERE",Y183,AA182+Graph!$G$1*1000)</f>
        <v>46700198.225809559</v>
      </c>
      <c r="AB183" s="2">
        <f t="shared" si="21"/>
        <v>155988.32822300494</v>
      </c>
      <c r="AC183" s="2">
        <f t="shared" si="38"/>
        <v>29080422.519860551</v>
      </c>
      <c r="AD183" s="3">
        <f t="shared" si="10"/>
        <v>46700198.225809559</v>
      </c>
      <c r="AE183" s="2">
        <f>IF(AE181&gt;=52800000,52800000,IF(AB162=Graph!G$1*1000,AE182+Graph!G$1*1000,AC183))</f>
        <v>29080422.519860551</v>
      </c>
      <c r="AF183" s="3">
        <f t="shared" si="11"/>
        <v>29080422.519860551</v>
      </c>
      <c r="AG183" s="3">
        <f t="shared" si="29"/>
        <v>39838308.705174759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107</v>
      </c>
      <c r="C184" s="7"/>
      <c r="D184" s="2" t="e">
        <f t="shared" si="12"/>
        <v>#N/A</v>
      </c>
      <c r="E184" s="2" t="e">
        <f t="shared" si="22"/>
        <v>#N/A</v>
      </c>
      <c r="F184" s="2">
        <v>580115.53339970112</v>
      </c>
      <c r="G184" s="2">
        <f t="shared" si="41"/>
        <v>580115.53339970112</v>
      </c>
      <c r="H184" s="2">
        <f t="shared" si="39"/>
        <v>72673880.670681566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3274520.7142857169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625966.34288203716</v>
      </c>
      <c r="Q184" s="2">
        <f t="shared" si="42"/>
        <v>600000</v>
      </c>
      <c r="R184" s="2">
        <f t="shared" si="40"/>
        <v>76380620.745670065</v>
      </c>
      <c r="S184" s="2">
        <f t="shared" si="17"/>
        <v>580115.53339970112</v>
      </c>
      <c r="T184" s="2">
        <f t="shared" si="18"/>
        <v>23417.857142857276</v>
      </c>
      <c r="U184" s="2">
        <f t="shared" si="19"/>
        <v>600000</v>
      </c>
      <c r="V184" s="2">
        <f t="shared" si="34"/>
        <v>29526035.413538992</v>
      </c>
      <c r="W184" s="2">
        <f t="shared" si="20"/>
        <v>445612.89367844164</v>
      </c>
      <c r="X184" s="2">
        <f t="shared" si="6"/>
        <v>154387.10632155836</v>
      </c>
      <c r="Y184" s="2">
        <f t="shared" si="37"/>
        <v>46854585.332131118</v>
      </c>
      <c r="Z184" s="2" t="str">
        <f t="shared" si="8"/>
        <v>HERE</v>
      </c>
      <c r="AA184" s="2">
        <f>IF(Z184="HERE",Y184,AA183+Graph!$G$1*1000)</f>
        <v>46854585.332131118</v>
      </c>
      <c r="AB184" s="2">
        <f t="shared" si="21"/>
        <v>154387.10632155836</v>
      </c>
      <c r="AC184" s="2">
        <f t="shared" si="38"/>
        <v>29526035.413538992</v>
      </c>
      <c r="AD184" s="3">
        <f t="shared" si="10"/>
        <v>46854585.332131118</v>
      </c>
      <c r="AE184" s="2">
        <f>IF(AE182&gt;=52800000,52800000,IF(AB163=Graph!G$1*1000,AE183+Graph!G$1*1000,AC184))</f>
        <v>29526035.413538992</v>
      </c>
      <c r="AF184" s="3">
        <f t="shared" si="11"/>
        <v>29526035.413538992</v>
      </c>
      <c r="AG184" s="3">
        <f t="shared" si="29"/>
        <v>40015297.773148902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108</v>
      </c>
      <c r="C185" s="7"/>
      <c r="D185" s="2" t="e">
        <f t="shared" si="12"/>
        <v>#N/A</v>
      </c>
      <c r="E185" s="2" t="e">
        <f t="shared" si="22"/>
        <v>#N/A</v>
      </c>
      <c r="F185" s="2">
        <v>581716.7553011477</v>
      </c>
      <c r="G185" s="2">
        <f t="shared" si="41"/>
        <v>581716.7553011477</v>
      </c>
      <c r="H185" s="2">
        <f t="shared" si="39"/>
        <v>73255597.425982714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3297938.5714285742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627881.23663514853</v>
      </c>
      <c r="Q185" s="2">
        <f t="shared" si="42"/>
        <v>600000</v>
      </c>
      <c r="R185" s="2">
        <f t="shared" si="40"/>
        <v>76980620.745670065</v>
      </c>
      <c r="S185" s="2">
        <f t="shared" si="17"/>
        <v>581716.7553011477</v>
      </c>
      <c r="T185" s="2">
        <f t="shared" si="18"/>
        <v>23417.857142857276</v>
      </c>
      <c r="U185" s="2">
        <f t="shared" si="19"/>
        <v>600000</v>
      </c>
      <c r="V185" s="2">
        <f t="shared" si="34"/>
        <v>29973249.529118881</v>
      </c>
      <c r="W185" s="2">
        <f t="shared" si="20"/>
        <v>447214.11557988822</v>
      </c>
      <c r="X185" s="2">
        <f t="shared" si="6"/>
        <v>152785.88442011178</v>
      </c>
      <c r="Y185" s="2">
        <f t="shared" si="37"/>
        <v>47007371.216551229</v>
      </c>
      <c r="Z185" s="2" t="str">
        <f t="shared" si="8"/>
        <v>HERE</v>
      </c>
      <c r="AA185" s="2">
        <f>IF(Z185="HERE",Y185,AA184+Graph!$G$1*1000)</f>
        <v>47007371.216551229</v>
      </c>
      <c r="AB185" s="2">
        <f t="shared" si="21"/>
        <v>152785.88442011178</v>
      </c>
      <c r="AC185" s="2">
        <f t="shared" si="38"/>
        <v>29973249.529118881</v>
      </c>
      <c r="AD185" s="3">
        <f t="shared" si="10"/>
        <v>47007371.216551229</v>
      </c>
      <c r="AE185" s="2">
        <f>IF(AE183&gt;=52800000,52800000,IF(AB164=Graph!G$1*1000,AE184+Graph!G$1*1000,AC185))</f>
        <v>29973249.529118881</v>
      </c>
      <c r="AF185" s="3">
        <f t="shared" si="11"/>
        <v>29973249.529118881</v>
      </c>
      <c r="AG185" s="3">
        <f t="shared" si="29"/>
        <v>40192649.206884593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109</v>
      </c>
      <c r="C186" s="7"/>
      <c r="D186" s="2" t="e">
        <f t="shared" si="12"/>
        <v>#N/A</v>
      </c>
      <c r="E186" s="2" t="e">
        <f t="shared" si="22"/>
        <v>#N/A</v>
      </c>
      <c r="F186" s="2">
        <v>583317.97720257938</v>
      </c>
      <c r="G186" s="2">
        <f t="shared" si="41"/>
        <v>583317.97720257938</v>
      </c>
      <c r="H186" s="2">
        <f t="shared" si="39"/>
        <v>73838915.403185293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3321356.4285714314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629796.13038825989</v>
      </c>
      <c r="Q186" s="2">
        <f t="shared" si="42"/>
        <v>600000</v>
      </c>
      <c r="R186" s="2">
        <f t="shared" si="40"/>
        <v>77580620.745670065</v>
      </c>
      <c r="S186" s="2">
        <f t="shared" si="17"/>
        <v>583317.97720257938</v>
      </c>
      <c r="T186" s="2">
        <f t="shared" si="18"/>
        <v>23417.857142857276</v>
      </c>
      <c r="U186" s="2">
        <f t="shared" si="19"/>
        <v>600000</v>
      </c>
      <c r="V186" s="2">
        <f t="shared" si="34"/>
        <v>30422064.866600215</v>
      </c>
      <c r="W186" s="2">
        <f t="shared" si="20"/>
        <v>448815.33748133481</v>
      </c>
      <c r="X186" s="2">
        <f t="shared" si="6"/>
        <v>151184.66251866519</v>
      </c>
      <c r="Y186" s="2">
        <f t="shared" si="37"/>
        <v>47158555.879069895</v>
      </c>
      <c r="Z186" s="2" t="str">
        <f t="shared" si="8"/>
        <v>HERE</v>
      </c>
      <c r="AA186" s="2">
        <f>IF(Z186="HERE",Y186,AA185+Graph!$G$1*1000)</f>
        <v>47158555.879069895</v>
      </c>
      <c r="AB186" s="2">
        <f t="shared" si="21"/>
        <v>151184.66251866519</v>
      </c>
      <c r="AC186" s="2">
        <f t="shared" si="38"/>
        <v>30422064.866600215</v>
      </c>
      <c r="AD186" s="3">
        <f t="shared" si="10"/>
        <v>47158555.879069895</v>
      </c>
      <c r="AE186" s="2">
        <f>IF(AE184&gt;=52800000,52800000,IF(AB165=Graph!G$1*1000,AE185+Graph!G$1*1000,AC186))</f>
        <v>30422064.866600215</v>
      </c>
      <c r="AF186" s="3">
        <f t="shared" si="11"/>
        <v>30422064.866600215</v>
      </c>
      <c r="AG186" s="3">
        <f t="shared" si="29"/>
        <v>40370363.006381854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110</v>
      </c>
      <c r="C187" s="7"/>
      <c r="D187" s="2" t="e">
        <f t="shared" si="12"/>
        <v>#N/A</v>
      </c>
      <c r="E187" s="2" t="e">
        <f t="shared" si="22"/>
        <v>#N/A</v>
      </c>
      <c r="F187" s="2">
        <v>584919.19910402596</v>
      </c>
      <c r="G187" s="2">
        <f t="shared" si="41"/>
        <v>584919.19910402596</v>
      </c>
      <c r="H187" s="2">
        <f t="shared" si="39"/>
        <v>74423834.602289319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3344774.2857142887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631711.02414137125</v>
      </c>
      <c r="Q187" s="2">
        <f t="shared" si="42"/>
        <v>600000</v>
      </c>
      <c r="R187" s="2">
        <f t="shared" si="40"/>
        <v>78180620.745670065</v>
      </c>
      <c r="S187" s="2">
        <f t="shared" si="17"/>
        <v>584919.19910402596</v>
      </c>
      <c r="T187" s="2">
        <f t="shared" si="18"/>
        <v>23417.857142857276</v>
      </c>
      <c r="U187" s="2">
        <f t="shared" si="19"/>
        <v>600000</v>
      </c>
      <c r="V187" s="2">
        <f t="shared" si="34"/>
        <v>30872481.425982997</v>
      </c>
      <c r="W187" s="2">
        <f t="shared" si="20"/>
        <v>450416.55938278139</v>
      </c>
      <c r="X187" s="2">
        <f t="shared" si="6"/>
        <v>149583.44061721861</v>
      </c>
      <c r="Y187" s="2">
        <f t="shared" si="37"/>
        <v>47308139.319687113</v>
      </c>
      <c r="Z187" s="2" t="str">
        <f t="shared" si="8"/>
        <v>HERE</v>
      </c>
      <c r="AA187" s="2">
        <f>IF(Z187="HERE",Y187,AA186+Graph!$G$1*1000)</f>
        <v>47308139.319687113</v>
      </c>
      <c r="AB187" s="2">
        <f t="shared" si="21"/>
        <v>149583.44061721861</v>
      </c>
      <c r="AC187" s="2">
        <f t="shared" si="38"/>
        <v>30872481.425982997</v>
      </c>
      <c r="AD187" s="3">
        <f t="shared" si="10"/>
        <v>47308139.319687113</v>
      </c>
      <c r="AE187" s="2">
        <f>IF(AE185&gt;=52800000,52800000,IF(AB166=Graph!G$1*1000,AE186+Graph!G$1*1000,AC187))</f>
        <v>30872481.425982997</v>
      </c>
      <c r="AF187" s="3">
        <f t="shared" si="11"/>
        <v>30872481.425982997</v>
      </c>
      <c r="AG187" s="3">
        <f t="shared" si="29"/>
        <v>40548439.171640702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111</v>
      </c>
      <c r="C188" s="7"/>
      <c r="D188" s="2" t="e">
        <f t="shared" si="12"/>
        <v>#N/A</v>
      </c>
      <c r="E188" s="2" t="e">
        <f t="shared" si="22"/>
        <v>#N/A</v>
      </c>
      <c r="F188" s="2">
        <v>586520.42100547254</v>
      </c>
      <c r="G188" s="2">
        <f t="shared" si="41"/>
        <v>586520.42100547254</v>
      </c>
      <c r="H188" s="2">
        <f t="shared" si="39"/>
        <v>75010355.023294792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3368192.142857146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633625.91789448261</v>
      </c>
      <c r="Q188" s="2">
        <f t="shared" si="42"/>
        <v>600000</v>
      </c>
      <c r="R188" s="2">
        <f t="shared" si="40"/>
        <v>78780620.745670065</v>
      </c>
      <c r="S188" s="2">
        <f t="shared" si="17"/>
        <v>586520.42100547254</v>
      </c>
      <c r="T188" s="2">
        <f t="shared" si="18"/>
        <v>23417.857142857276</v>
      </c>
      <c r="U188" s="2">
        <f t="shared" si="19"/>
        <v>600000</v>
      </c>
      <c r="V188" s="2">
        <f t="shared" si="34"/>
        <v>31324499.20726721</v>
      </c>
      <c r="W188" s="2">
        <f t="shared" si="20"/>
        <v>452017.78128421307</v>
      </c>
      <c r="X188" s="2">
        <f t="shared" si="6"/>
        <v>147982.21871578693</v>
      </c>
      <c r="Y188" s="2">
        <f t="shared" si="37"/>
        <v>47456121.5384029</v>
      </c>
      <c r="Z188" s="2" t="str">
        <f t="shared" si="8"/>
        <v>HERE</v>
      </c>
      <c r="AA188" s="2">
        <f>IF(Z188="HERE",Y188,AA187+Graph!$G$1*1000)</f>
        <v>47456121.5384029</v>
      </c>
      <c r="AB188" s="2">
        <f t="shared" si="21"/>
        <v>147982.21871578693</v>
      </c>
      <c r="AC188" s="2">
        <f t="shared" si="38"/>
        <v>31324499.20726721</v>
      </c>
      <c r="AD188" s="3">
        <f t="shared" si="10"/>
        <v>47456121.5384029</v>
      </c>
      <c r="AE188" s="2">
        <f>IF(AE186&gt;=52800000,52800000,IF(AB167=Graph!G$1*1000,AE187+Graph!G$1*1000,AC188))</f>
        <v>31324499.20726721</v>
      </c>
      <c r="AF188" s="3">
        <f t="shared" si="11"/>
        <v>31324499.20726721</v>
      </c>
      <c r="AG188" s="3">
        <f t="shared" si="29"/>
        <v>40726877.702661105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112</v>
      </c>
      <c r="C189" s="7"/>
      <c r="D189" s="2" t="e">
        <f t="shared" si="12"/>
        <v>#N/A</v>
      </c>
      <c r="E189" s="2" t="e">
        <f t="shared" si="22"/>
        <v>#N/A</v>
      </c>
      <c r="F189" s="2">
        <v>588121.64290691912</v>
      </c>
      <c r="G189" s="2">
        <f t="shared" si="41"/>
        <v>588121.64290691912</v>
      </c>
      <c r="H189" s="2">
        <f t="shared" si="39"/>
        <v>75598476.666201711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3391610.0000000033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635540.81164759398</v>
      </c>
      <c r="Q189" s="2">
        <f t="shared" si="42"/>
        <v>600000</v>
      </c>
      <c r="R189" s="2">
        <f t="shared" si="40"/>
        <v>79380620.745670065</v>
      </c>
      <c r="S189" s="2">
        <f t="shared" si="17"/>
        <v>588121.64290691912</v>
      </c>
      <c r="T189" s="2">
        <f t="shared" si="18"/>
        <v>23417.857142857276</v>
      </c>
      <c r="U189" s="2">
        <f t="shared" si="19"/>
        <v>600000</v>
      </c>
      <c r="V189" s="2">
        <f t="shared" si="34"/>
        <v>31778118.21045287</v>
      </c>
      <c r="W189" s="2">
        <f t="shared" si="20"/>
        <v>453619.00318565965</v>
      </c>
      <c r="X189" s="2">
        <f t="shared" si="6"/>
        <v>146380.99681434035</v>
      </c>
      <c r="Y189" s="2">
        <f t="shared" si="37"/>
        <v>47602502.53521724</v>
      </c>
      <c r="Z189" s="2" t="str">
        <f t="shared" si="8"/>
        <v>HERE</v>
      </c>
      <c r="AA189" s="2">
        <f>IF(Z189="HERE",Y189,AA188+Graph!$G$1*1000)</f>
        <v>47602502.53521724</v>
      </c>
      <c r="AB189" s="2">
        <f t="shared" si="21"/>
        <v>146380.99681434035</v>
      </c>
      <c r="AC189" s="2">
        <f t="shared" si="38"/>
        <v>31778118.21045287</v>
      </c>
      <c r="AD189" s="3">
        <f t="shared" si="10"/>
        <v>47602502.53521724</v>
      </c>
      <c r="AE189" s="2">
        <f>IF(AE187&gt;=52800000,52800000,IF(AB168=Graph!G$1*1000,AE188+Graph!G$1*1000,AC189))</f>
        <v>31778118.21045287</v>
      </c>
      <c r="AF189" s="3">
        <f t="shared" si="11"/>
        <v>31778118.21045287</v>
      </c>
      <c r="AG189" s="3">
        <f t="shared" si="29"/>
        <v>40905678.599443093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113</v>
      </c>
      <c r="C190" s="7"/>
      <c r="D190" s="2" t="e">
        <f t="shared" si="12"/>
        <v>#N/A</v>
      </c>
      <c r="E190" s="2" t="e">
        <f t="shared" si="22"/>
        <v>#N/A</v>
      </c>
      <c r="F190" s="2">
        <v>589722.8648083657</v>
      </c>
      <c r="G190" s="2">
        <f t="shared" si="41"/>
        <v>589722.8648083657</v>
      </c>
      <c r="H190" s="2">
        <f t="shared" si="39"/>
        <v>76188199.531010076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3415027.8571428605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637455.70540070534</v>
      </c>
      <c r="Q190" s="2">
        <f t="shared" si="42"/>
        <v>600000</v>
      </c>
      <c r="R190" s="2">
        <f t="shared" si="40"/>
        <v>79980620.745670065</v>
      </c>
      <c r="S190" s="2">
        <f t="shared" si="17"/>
        <v>589722.8648083657</v>
      </c>
      <c r="T190" s="2">
        <f t="shared" si="18"/>
        <v>23417.857142857276</v>
      </c>
      <c r="U190" s="2">
        <f t="shared" si="19"/>
        <v>600000</v>
      </c>
      <c r="V190" s="2">
        <f t="shared" si="34"/>
        <v>32233338.435539976</v>
      </c>
      <c r="W190" s="2">
        <f t="shared" si="20"/>
        <v>455220.22508710623</v>
      </c>
      <c r="X190" s="2">
        <f t="shared" si="6"/>
        <v>144779.77491289377</v>
      </c>
      <c r="Y190" s="2">
        <f t="shared" si="37"/>
        <v>47747282.310130134</v>
      </c>
      <c r="Z190" s="2" t="str">
        <f t="shared" si="8"/>
        <v>HERE</v>
      </c>
      <c r="AA190" s="2">
        <f>IF(Z190="HERE",Y190,AA189+Graph!$G$1*1000)</f>
        <v>47747282.310130134</v>
      </c>
      <c r="AB190" s="2">
        <f t="shared" si="21"/>
        <v>144779.77491289377</v>
      </c>
      <c r="AC190" s="2">
        <f t="shared" si="38"/>
        <v>32233338.435539976</v>
      </c>
      <c r="AD190" s="3">
        <f t="shared" si="10"/>
        <v>47747282.310130134</v>
      </c>
      <c r="AE190" s="2">
        <f>IF(AE188&gt;=52800000,52800000,IF(AB169=Graph!G$1*1000,AE189+Graph!G$1*1000,AC190))</f>
        <v>32233338.435539976</v>
      </c>
      <c r="AF190" s="3">
        <f t="shared" si="11"/>
        <v>32233338.435539976</v>
      </c>
      <c r="AG190" s="3">
        <f t="shared" si="29"/>
        <v>41084841.861986652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114</v>
      </c>
      <c r="C191" s="7"/>
      <c r="D191" s="2" t="e">
        <f t="shared" si="12"/>
        <v>#N/A</v>
      </c>
      <c r="E191" s="2" t="e">
        <f t="shared" si="22"/>
        <v>#N/A</v>
      </c>
      <c r="F191" s="2">
        <v>591324.08670979738</v>
      </c>
      <c r="G191" s="2">
        <f t="shared" si="41"/>
        <v>591324.08670979738</v>
      </c>
      <c r="H191" s="2">
        <f t="shared" si="39"/>
        <v>76779523.617719874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3438445.7142857178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639370.5991538167</v>
      </c>
      <c r="Q191" s="2">
        <f t="shared" si="42"/>
        <v>600000</v>
      </c>
      <c r="R191" s="2">
        <f t="shared" si="40"/>
        <v>80580620.745670065</v>
      </c>
      <c r="S191" s="2">
        <f t="shared" si="17"/>
        <v>591324.08670979738</v>
      </c>
      <c r="T191" s="2">
        <f t="shared" si="18"/>
        <v>23417.857142857276</v>
      </c>
      <c r="U191" s="2">
        <f t="shared" si="19"/>
        <v>600000</v>
      </c>
      <c r="V191" s="2">
        <f t="shared" si="34"/>
        <v>32690159.882528529</v>
      </c>
      <c r="W191" s="2">
        <f t="shared" si="20"/>
        <v>456821.44698855281</v>
      </c>
      <c r="X191" s="2">
        <f t="shared" si="6"/>
        <v>143178.55301144719</v>
      </c>
      <c r="Y191" s="2">
        <f t="shared" si="37"/>
        <v>47890460.863141581</v>
      </c>
      <c r="Z191" s="2" t="str">
        <f t="shared" si="8"/>
        <v>HERE</v>
      </c>
      <c r="AA191" s="2">
        <f>IF(Z191="HERE",Y191,AA190+Graph!$G$1*1000)</f>
        <v>47890460.863141581</v>
      </c>
      <c r="AB191" s="2">
        <f t="shared" si="21"/>
        <v>143178.55301144719</v>
      </c>
      <c r="AC191" s="2">
        <f t="shared" si="38"/>
        <v>32690159.882528529</v>
      </c>
      <c r="AD191" s="3">
        <f t="shared" si="10"/>
        <v>47890460.863141581</v>
      </c>
      <c r="AE191" s="2">
        <f>IF(AE189&gt;=52800000,52800000,IF(AB170=Graph!G$1*1000,AE190+Graph!G$1*1000,AC191))</f>
        <v>32690159.882528529</v>
      </c>
      <c r="AF191" s="3">
        <f t="shared" si="11"/>
        <v>32690159.882528529</v>
      </c>
      <c r="AG191" s="3">
        <f t="shared" si="29"/>
        <v>41264367.490291789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115</v>
      </c>
      <c r="C192" s="7"/>
      <c r="D192" s="2" t="e">
        <f t="shared" si="12"/>
        <v>#N/A</v>
      </c>
      <c r="E192" s="2" t="e">
        <f t="shared" si="22"/>
        <v>#N/A</v>
      </c>
      <c r="F192" s="2">
        <v>592925.30861124396</v>
      </c>
      <c r="G192" s="2">
        <f t="shared" si="41"/>
        <v>592925.30861124396</v>
      </c>
      <c r="H192" s="2">
        <f t="shared" si="39"/>
        <v>77372448.926331118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3461863.5714285751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641285.49290692806</v>
      </c>
      <c r="Q192" s="2">
        <f t="shared" si="42"/>
        <v>600000</v>
      </c>
      <c r="R192" s="2">
        <f t="shared" si="40"/>
        <v>81180620.745670065</v>
      </c>
      <c r="S192" s="2">
        <f t="shared" si="17"/>
        <v>592925.30861124396</v>
      </c>
      <c r="T192" s="2">
        <f t="shared" si="18"/>
        <v>23417.857142857276</v>
      </c>
      <c r="U192" s="2">
        <f t="shared" si="19"/>
        <v>600000</v>
      </c>
      <c r="V192" s="2">
        <f t="shared" si="34"/>
        <v>33148582.551418513</v>
      </c>
      <c r="W192" s="2">
        <f t="shared" si="20"/>
        <v>458422.66888998449</v>
      </c>
      <c r="X192" s="2">
        <f t="shared" si="6"/>
        <v>141577.33111001551</v>
      </c>
      <c r="Y192" s="2">
        <f t="shared" si="37"/>
        <v>48032038.194251597</v>
      </c>
      <c r="Z192" s="2" t="str">
        <f t="shared" si="8"/>
        <v>HERE</v>
      </c>
      <c r="AA192" s="2">
        <f>IF(Z192="HERE",Y192,AA191+Graph!$G$1*1000)</f>
        <v>48032038.194251597</v>
      </c>
      <c r="AB192" s="2">
        <f t="shared" si="21"/>
        <v>141577.33111001551</v>
      </c>
      <c r="AC192" s="2">
        <f t="shared" si="38"/>
        <v>33148582.551418513</v>
      </c>
      <c r="AD192" s="3">
        <f t="shared" si="10"/>
        <v>48032038.194251597</v>
      </c>
      <c r="AE192" s="2">
        <f>IF(AE190&gt;=52800000,52800000,IF(AB171=Graph!G$1*1000,AE191+Graph!G$1*1000,AC192))</f>
        <v>33148582.551418513</v>
      </c>
      <c r="AF192" s="3">
        <f t="shared" si="11"/>
        <v>33148582.551418513</v>
      </c>
      <c r="AG192" s="3">
        <f t="shared" si="29"/>
        <v>41443290.032676056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116</v>
      </c>
      <c r="C193" s="7"/>
      <c r="D193" s="2" t="e">
        <f t="shared" si="12"/>
        <v>#N/A</v>
      </c>
      <c r="E193" s="2" t="e">
        <f t="shared" si="22"/>
        <v>#N/A</v>
      </c>
      <c r="F193" s="2">
        <v>594526.53051269054</v>
      </c>
      <c r="G193" s="2">
        <f t="shared" si="41"/>
        <v>594526.53051269054</v>
      </c>
      <c r="H193" s="2">
        <f t="shared" si="39"/>
        <v>77966975.456843808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3485281.4285714324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643200.38666003942</v>
      </c>
      <c r="Q193" s="2">
        <f t="shared" si="42"/>
        <v>600000</v>
      </c>
      <c r="R193" s="2">
        <f t="shared" si="40"/>
        <v>81780620.745670065</v>
      </c>
      <c r="S193" s="2">
        <f t="shared" si="17"/>
        <v>594526.53051269054</v>
      </c>
      <c r="T193" s="2">
        <f t="shared" si="18"/>
        <v>23417.857142857276</v>
      </c>
      <c r="U193" s="2">
        <f t="shared" si="19"/>
        <v>600000</v>
      </c>
      <c r="V193" s="2">
        <f t="shared" si="34"/>
        <v>33608606.442209944</v>
      </c>
      <c r="W193" s="2">
        <f t="shared" si="20"/>
        <v>460023.89079143107</v>
      </c>
      <c r="X193" s="2">
        <f t="shared" si="6"/>
        <v>139976.10920856893</v>
      </c>
      <c r="Y193" s="2">
        <f t="shared" si="37"/>
        <v>48172014.303460166</v>
      </c>
      <c r="Z193" s="2" t="str">
        <f t="shared" si="8"/>
        <v>HERE</v>
      </c>
      <c r="AA193" s="2">
        <f>IF(Z193="HERE",Y193,AA192+Graph!$G$1*1000)</f>
        <v>48172014.303460166</v>
      </c>
      <c r="AB193" s="2">
        <f t="shared" si="21"/>
        <v>139976.10920856893</v>
      </c>
      <c r="AC193" s="2">
        <f t="shared" si="38"/>
        <v>33608606.442209944</v>
      </c>
      <c r="AD193" s="3">
        <f t="shared" si="10"/>
        <v>48172014.303460166</v>
      </c>
      <c r="AE193" s="2">
        <f>IF(AE191&gt;=52800000,52800000,IF(AB172=Graph!G$1*1000,AE192+Graph!G$1*1000,AC193))</f>
        <v>33608606.442209944</v>
      </c>
      <c r="AF193" s="3">
        <f t="shared" si="11"/>
        <v>33608606.442209944</v>
      </c>
      <c r="AG193" s="3">
        <f t="shared" si="29"/>
        <v>41620851.536444098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117</v>
      </c>
      <c r="C194" s="7"/>
      <c r="D194" s="2" t="e">
        <f t="shared" si="12"/>
        <v>#N/A</v>
      </c>
      <c r="E194" s="2" t="e">
        <f t="shared" si="22"/>
        <v>#N/A</v>
      </c>
      <c r="F194" s="2">
        <v>596127.75241413713</v>
      </c>
      <c r="G194" s="2">
        <f t="shared" si="41"/>
        <v>596127.75241413713</v>
      </c>
      <c r="H194" s="2">
        <f t="shared" si="39"/>
        <v>78563103.209257945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3508699.2857142896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645115.28041315079</v>
      </c>
      <c r="Q194" s="2">
        <f t="shared" si="42"/>
        <v>600000</v>
      </c>
      <c r="R194" s="2">
        <f t="shared" si="40"/>
        <v>82380620.745670065</v>
      </c>
      <c r="S194" s="2">
        <f t="shared" si="17"/>
        <v>596127.75241413713</v>
      </c>
      <c r="T194" s="2">
        <f t="shared" si="18"/>
        <v>23417.857142857276</v>
      </c>
      <c r="U194" s="2">
        <f t="shared" si="19"/>
        <v>600000</v>
      </c>
      <c r="V194" s="2">
        <f t="shared" si="34"/>
        <v>34070231.554902822</v>
      </c>
      <c r="W194" s="2">
        <f t="shared" si="20"/>
        <v>461625.11269287765</v>
      </c>
      <c r="X194" s="2">
        <f t="shared" si="6"/>
        <v>138374.88730712235</v>
      </c>
      <c r="Y194" s="2">
        <f t="shared" si="37"/>
        <v>48310389.190767288</v>
      </c>
      <c r="Z194" s="2" t="str">
        <f t="shared" si="8"/>
        <v>HERE</v>
      </c>
      <c r="AA194" s="2">
        <f>IF(Z194="HERE",Y194,AA193+Graph!$G$1*1000)</f>
        <v>48310389.190767288</v>
      </c>
      <c r="AB194" s="2">
        <f t="shared" si="21"/>
        <v>138374.88730712235</v>
      </c>
      <c r="AC194" s="2">
        <f t="shared" si="38"/>
        <v>34070231.554902822</v>
      </c>
      <c r="AD194" s="3">
        <f t="shared" si="10"/>
        <v>48310389.190767288</v>
      </c>
      <c r="AE194" s="2">
        <f>IF(AE192&gt;=52800000,52800000,IF(AB173=Graph!G$1*1000,AE193+Graph!G$1*1000,AC194))</f>
        <v>34070231.554902822</v>
      </c>
      <c r="AF194" s="3">
        <f t="shared" si="11"/>
        <v>34070231.554902822</v>
      </c>
      <c r="AG194" s="3">
        <f t="shared" si="29"/>
        <v>41797052.001595929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118</v>
      </c>
      <c r="C195" s="7"/>
      <c r="D195" s="2" t="e">
        <f t="shared" si="12"/>
        <v>#N/A</v>
      </c>
      <c r="E195" s="2" t="e">
        <f t="shared" si="22"/>
        <v>#N/A</v>
      </c>
      <c r="F195" s="2">
        <v>597728.97431558371</v>
      </c>
      <c r="G195" s="2">
        <f t="shared" si="41"/>
        <v>597728.97431558371</v>
      </c>
      <c r="H195" s="2">
        <f t="shared" si="39"/>
        <v>79160832.183573529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3532117.1428571469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647030.17416626215</v>
      </c>
      <c r="Q195" s="2">
        <f t="shared" si="42"/>
        <v>600000</v>
      </c>
      <c r="R195" s="2">
        <f t="shared" si="40"/>
        <v>82980620.745670065</v>
      </c>
      <c r="S195" s="2">
        <f t="shared" si="17"/>
        <v>597728.97431558371</v>
      </c>
      <c r="T195" s="2">
        <f t="shared" si="18"/>
        <v>23417.857142857276</v>
      </c>
      <c r="U195" s="2">
        <f t="shared" si="19"/>
        <v>600000</v>
      </c>
      <c r="V195" s="2">
        <f t="shared" si="34"/>
        <v>34533457.889497146</v>
      </c>
      <c r="W195" s="2">
        <f t="shared" si="20"/>
        <v>463226.33459432423</v>
      </c>
      <c r="X195" s="2">
        <f t="shared" si="6"/>
        <v>136773.66540567577</v>
      </c>
      <c r="Y195" s="2">
        <f t="shared" si="37"/>
        <v>48447162.856172964</v>
      </c>
      <c r="Z195" s="2" t="str">
        <f t="shared" si="8"/>
        <v>HERE</v>
      </c>
      <c r="AA195" s="2">
        <f>IF(Z195="HERE",Y195,AA194+Graph!$G$1*1000)</f>
        <v>48447162.856172964</v>
      </c>
      <c r="AB195" s="2">
        <f t="shared" si="21"/>
        <v>136773.66540567577</v>
      </c>
      <c r="AC195" s="2">
        <f t="shared" si="38"/>
        <v>34533457.889497146</v>
      </c>
      <c r="AD195" s="3">
        <f t="shared" si="10"/>
        <v>48447162.856172964</v>
      </c>
      <c r="AE195" s="2">
        <f>IF(AE193&gt;=52800000,52800000,IF(AB174=Graph!G$1*1000,AE194+Graph!G$1*1000,AC195))</f>
        <v>34533457.889497146</v>
      </c>
      <c r="AF195" s="3">
        <f t="shared" si="11"/>
        <v>34533457.889497146</v>
      </c>
      <c r="AG195" s="3">
        <f t="shared" si="29"/>
        <v>41971891.428131521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119</v>
      </c>
      <c r="C196" s="7"/>
      <c r="D196" s="2" t="e">
        <f t="shared" si="12"/>
        <v>#N/A</v>
      </c>
      <c r="E196" s="2" t="e">
        <f t="shared" si="22"/>
        <v>#N/A</v>
      </c>
      <c r="F196" s="2">
        <v>599330.19621701539</v>
      </c>
      <c r="G196" s="2">
        <f t="shared" si="41"/>
        <v>599330.19621701539</v>
      </c>
      <c r="H196" s="2">
        <f t="shared" si="39"/>
        <v>79760162.379790545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3555535.0000000042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648945.06791937351</v>
      </c>
      <c r="Q196" s="2">
        <f t="shared" si="42"/>
        <v>600000</v>
      </c>
      <c r="R196" s="2">
        <f t="shared" si="40"/>
        <v>83580620.745670065</v>
      </c>
      <c r="S196" s="2">
        <f t="shared" si="17"/>
        <v>599330.19621701539</v>
      </c>
      <c r="T196" s="2">
        <f t="shared" si="18"/>
        <v>23417.857142857276</v>
      </c>
      <c r="U196" s="2">
        <f t="shared" si="19"/>
        <v>600000</v>
      </c>
      <c r="V196" s="2">
        <f t="shared" si="34"/>
        <v>34998285.445992917</v>
      </c>
      <c r="W196" s="2">
        <f t="shared" si="20"/>
        <v>464827.55649577081</v>
      </c>
      <c r="X196" s="2">
        <f t="shared" si="6"/>
        <v>135172.44350422919</v>
      </c>
      <c r="Y196" s="2">
        <f t="shared" si="37"/>
        <v>48582335.299677193</v>
      </c>
      <c r="Z196" s="2" t="str">
        <f t="shared" si="8"/>
        <v>HERE</v>
      </c>
      <c r="AA196" s="2">
        <f>IF(Z196="HERE",Y196,AA195+Graph!$G$1*1000)</f>
        <v>48582335.299677193</v>
      </c>
      <c r="AB196" s="2">
        <f t="shared" si="21"/>
        <v>135172.44350422919</v>
      </c>
      <c r="AC196" s="2">
        <f t="shared" si="38"/>
        <v>34998285.445992917</v>
      </c>
      <c r="AD196" s="3">
        <f t="shared" si="10"/>
        <v>48582335.299677193</v>
      </c>
      <c r="AE196" s="2">
        <f>IF(AE194&gt;=52800000,52800000,IF(AB175=Graph!G$1*1000,AE195+Graph!G$1*1000,AC196))</f>
        <v>34998285.445992917</v>
      </c>
      <c r="AF196" s="3">
        <f t="shared" si="11"/>
        <v>34998285.445992917</v>
      </c>
      <c r="AG196" s="3">
        <f t="shared" si="29"/>
        <v>42145369.81605088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120</v>
      </c>
      <c r="C197" s="7"/>
      <c r="D197" s="2" t="e">
        <f t="shared" si="12"/>
        <v>#N/A</v>
      </c>
      <c r="E197" s="2" t="e">
        <f t="shared" si="22"/>
        <v>#N/A</v>
      </c>
      <c r="F197" s="2">
        <v>600931.41811846197</v>
      </c>
      <c r="G197" s="2">
        <f t="shared" si="41"/>
        <v>576582.14285714284</v>
      </c>
      <c r="H197" s="2">
        <f t="shared" si="39"/>
        <v>80336744.522647694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3578952.8571428615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650859.96167248487</v>
      </c>
      <c r="Q197" s="2">
        <f t="shared" si="42"/>
        <v>600000</v>
      </c>
      <c r="R197" s="2">
        <f t="shared" si="40"/>
        <v>84180620.745670065</v>
      </c>
      <c r="S197" s="2">
        <f t="shared" si="17"/>
        <v>576582.14285714924</v>
      </c>
      <c r="T197" s="2">
        <f t="shared" si="18"/>
        <v>23417.857142857276</v>
      </c>
      <c r="U197" s="2">
        <f t="shared" si="19"/>
        <v>600000</v>
      </c>
      <c r="V197" s="2">
        <f t="shared" si="34"/>
        <v>35464714.224390119</v>
      </c>
      <c r="W197" s="2">
        <f t="shared" si="20"/>
        <v>466428.77839720249</v>
      </c>
      <c r="X197" s="2">
        <f t="shared" si="6"/>
        <v>133571.22160279751</v>
      </c>
      <c r="Y197" s="2">
        <f t="shared" si="37"/>
        <v>48715906.521279991</v>
      </c>
      <c r="Z197" s="2" t="str">
        <f t="shared" si="8"/>
        <v>HERE</v>
      </c>
      <c r="AA197" s="2">
        <f>IF(Z197="HERE",Y197,AA196+Graph!$G$1*1000)</f>
        <v>48715906.521279991</v>
      </c>
      <c r="AB197" s="2">
        <f t="shared" si="21"/>
        <v>133571.22160279751</v>
      </c>
      <c r="AC197" s="2">
        <f t="shared" si="38"/>
        <v>35464714.224390119</v>
      </c>
      <c r="AD197" s="3">
        <f t="shared" si="10"/>
        <v>48715906.521279991</v>
      </c>
      <c r="AE197" s="2">
        <f>IF(AE195&gt;=52800000,52800000,IF(AB176=Graph!G$1*1000,AE196+Graph!G$1*1000,AC197))</f>
        <v>35464714.224390119</v>
      </c>
      <c r="AF197" s="3">
        <f t="shared" si="11"/>
        <v>35464714.224390119</v>
      </c>
      <c r="AG197" s="3">
        <f t="shared" si="29"/>
        <v>42317487.165354013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121</v>
      </c>
      <c r="C198" s="7"/>
      <c r="D198" s="2" t="e">
        <f t="shared" si="12"/>
        <v>#N/A</v>
      </c>
      <c r="E198" s="2" t="e">
        <f t="shared" si="22"/>
        <v>#N/A</v>
      </c>
      <c r="F198" s="2">
        <v>602532.64001990855</v>
      </c>
      <c r="G198" s="2">
        <f t="shared" si="41"/>
        <v>576582.14285714284</v>
      </c>
      <c r="H198" s="2">
        <f t="shared" si="39"/>
        <v>80913326.665504843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3602370.7142857187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652774.85542559624</v>
      </c>
      <c r="Q198" s="2">
        <f t="shared" si="42"/>
        <v>600000</v>
      </c>
      <c r="R198" s="2">
        <f t="shared" si="40"/>
        <v>84780620.745670065</v>
      </c>
      <c r="S198" s="2">
        <f t="shared" si="17"/>
        <v>576582.14285714924</v>
      </c>
      <c r="T198" s="2">
        <f t="shared" si="18"/>
        <v>23417.857142857276</v>
      </c>
      <c r="U198" s="2">
        <f t="shared" si="19"/>
        <v>600000</v>
      </c>
      <c r="V198" s="2">
        <f t="shared" si="34"/>
        <v>35932744.224688768</v>
      </c>
      <c r="W198" s="2">
        <f t="shared" si="20"/>
        <v>468030.00029864907</v>
      </c>
      <c r="X198" s="2">
        <f t="shared" si="6"/>
        <v>131969.99970135093</v>
      </c>
      <c r="Y198" s="2">
        <f t="shared" si="37"/>
        <v>48847876.520981342</v>
      </c>
      <c r="Z198" s="2" t="str">
        <f t="shared" si="8"/>
        <v>HERE</v>
      </c>
      <c r="AA198" s="2">
        <f>IF(Z198="HERE",Y198,AA197+Graph!$G$1*1000)</f>
        <v>48847876.520981342</v>
      </c>
      <c r="AB198" s="2">
        <f t="shared" si="21"/>
        <v>131969.99970135093</v>
      </c>
      <c r="AC198" s="2">
        <f t="shared" si="38"/>
        <v>35932744.224688768</v>
      </c>
      <c r="AD198" s="3">
        <f t="shared" si="10"/>
        <v>48847876.520981342</v>
      </c>
      <c r="AE198" s="2">
        <f>IF(AE196&gt;=52800000,52800000,IF(AB177=Graph!G$1*1000,AE197+Graph!G$1*1000,AC198))</f>
        <v>35932744.224688768</v>
      </c>
      <c r="AF198" s="3">
        <f t="shared" si="11"/>
        <v>35932744.224688768</v>
      </c>
      <c r="AG198" s="3">
        <f t="shared" si="29"/>
        <v>42488243.476040922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122</v>
      </c>
      <c r="C199" s="7"/>
      <c r="D199" s="2" t="e">
        <f t="shared" si="12"/>
        <v>#N/A</v>
      </c>
      <c r="E199" s="2" t="e">
        <f t="shared" si="22"/>
        <v>#N/A</v>
      </c>
      <c r="F199" s="2">
        <v>604133.86192135513</v>
      </c>
      <c r="G199" s="2">
        <f t="shared" si="41"/>
        <v>576582.14285714284</v>
      </c>
      <c r="H199" s="2">
        <f t="shared" si="39"/>
        <v>81489908.808361992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3625788.571428576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654689.7491787076</v>
      </c>
      <c r="Q199" s="2">
        <f t="shared" si="42"/>
        <v>600000</v>
      </c>
      <c r="R199" s="2">
        <f t="shared" si="40"/>
        <v>85380620.745670065</v>
      </c>
      <c r="S199" s="2">
        <f t="shared" si="17"/>
        <v>576582.14285714924</v>
      </c>
      <c r="T199" s="2">
        <f t="shared" si="18"/>
        <v>23417.857142857276</v>
      </c>
      <c r="U199" s="2">
        <f t="shared" si="19"/>
        <v>600000</v>
      </c>
      <c r="V199" s="2">
        <f t="shared" si="34"/>
        <v>36402375.446888864</v>
      </c>
      <c r="W199" s="2">
        <f t="shared" si="20"/>
        <v>469631.22220009565</v>
      </c>
      <c r="X199" s="2">
        <f t="shared" si="6"/>
        <v>130368.77779990435</v>
      </c>
      <c r="Y199" s="2">
        <f t="shared" si="37"/>
        <v>48978245.298781246</v>
      </c>
      <c r="Z199" s="2" t="str">
        <f t="shared" si="8"/>
        <v>HERE</v>
      </c>
      <c r="AA199" s="2">
        <f>IF(Z199="HERE",Y199,AA198+Graph!$G$1*1000)</f>
        <v>48978245.298781246</v>
      </c>
      <c r="AB199" s="2">
        <f t="shared" si="21"/>
        <v>130368.77779990435</v>
      </c>
      <c r="AC199" s="2">
        <f t="shared" si="38"/>
        <v>36402375.446888864</v>
      </c>
      <c r="AD199" s="3">
        <f t="shared" si="10"/>
        <v>48978245.298781246</v>
      </c>
      <c r="AE199" s="2">
        <f>IF(AE197&gt;=52800000,52800000,IF(AB178=Graph!G$1*1000,AE198+Graph!G$1*1000,AC199))</f>
        <v>36402375.446888864</v>
      </c>
      <c r="AF199" s="3">
        <f t="shared" si="11"/>
        <v>36402375.446888864</v>
      </c>
      <c r="AG199" s="3">
        <f t="shared" si="29"/>
        <v>42657638.748111613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123</v>
      </c>
      <c r="C200" s="7"/>
      <c r="D200" s="2" t="e">
        <f t="shared" si="12"/>
        <v>#N/A</v>
      </c>
      <c r="E200" s="2" t="e">
        <f t="shared" si="22"/>
        <v>#N/A</v>
      </c>
      <c r="F200" s="2">
        <v>605735.08382278681</v>
      </c>
      <c r="G200" s="2">
        <f t="shared" si="41"/>
        <v>576582.14285714284</v>
      </c>
      <c r="H200" s="2">
        <f t="shared" si="39"/>
        <v>82066490.951219141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3649206.4285714333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656604.64293181896</v>
      </c>
      <c r="Q200" s="2">
        <f t="shared" si="42"/>
        <v>600000</v>
      </c>
      <c r="R200" s="2">
        <f t="shared" si="40"/>
        <v>85980620.745670065</v>
      </c>
      <c r="S200" s="2">
        <f t="shared" si="17"/>
        <v>576582.14285714924</v>
      </c>
      <c r="T200" s="2">
        <f t="shared" si="18"/>
        <v>23417.857142857276</v>
      </c>
      <c r="U200" s="2">
        <f t="shared" si="19"/>
        <v>600000</v>
      </c>
      <c r="V200" s="2">
        <f t="shared" si="34"/>
        <v>36873607.890990406</v>
      </c>
      <c r="W200" s="2">
        <f t="shared" si="20"/>
        <v>471232.44410154223</v>
      </c>
      <c r="X200" s="2">
        <f t="shared" si="6"/>
        <v>128767.55589845777</v>
      </c>
      <c r="Y200" s="2">
        <f t="shared" si="37"/>
        <v>49107012.854679704</v>
      </c>
      <c r="Z200" s="2" t="str">
        <f t="shared" si="8"/>
        <v>HERE</v>
      </c>
      <c r="AA200" s="2">
        <f>IF(Z200="HERE",Y200,AA199+Graph!$G$1*1000)</f>
        <v>49107012.854679704</v>
      </c>
      <c r="AB200" s="2">
        <f t="shared" si="21"/>
        <v>128767.55589845777</v>
      </c>
      <c r="AC200" s="2">
        <f t="shared" si="38"/>
        <v>36873607.890990406</v>
      </c>
      <c r="AD200" s="3">
        <f t="shared" si="10"/>
        <v>49107012.854679704</v>
      </c>
      <c r="AE200" s="2">
        <f>IF(AE198&gt;=52800000,52800000,IF(AB179=Graph!G$1*1000,AE199+Graph!G$1*1000,AC200))</f>
        <v>36873607.890990406</v>
      </c>
      <c r="AF200" s="3">
        <f t="shared" si="11"/>
        <v>36873607.890990406</v>
      </c>
      <c r="AG200" s="3">
        <f t="shared" si="29"/>
        <v>42825672.981566072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124</v>
      </c>
      <c r="C201" s="7"/>
      <c r="D201" s="2" t="e">
        <f t="shared" si="12"/>
        <v>#N/A</v>
      </c>
      <c r="E201" s="2" t="e">
        <f t="shared" si="22"/>
        <v>#N/A</v>
      </c>
      <c r="F201" s="2">
        <v>607336.30572423339</v>
      </c>
      <c r="G201" s="2">
        <f t="shared" si="41"/>
        <v>576582.14285714284</v>
      </c>
      <c r="H201" s="2">
        <f t="shared" si="39"/>
        <v>82643073.094076291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3672624.2857142906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658519.53668493032</v>
      </c>
      <c r="Q201" s="2">
        <f t="shared" si="42"/>
        <v>600000</v>
      </c>
      <c r="R201" s="2">
        <f t="shared" si="40"/>
        <v>86580620.745670065</v>
      </c>
      <c r="S201" s="2">
        <f t="shared" si="17"/>
        <v>576582.14285714924</v>
      </c>
      <c r="T201" s="2">
        <f t="shared" si="18"/>
        <v>23417.857142857276</v>
      </c>
      <c r="U201" s="2">
        <f t="shared" si="19"/>
        <v>600000</v>
      </c>
      <c r="V201" s="2">
        <f t="shared" si="34"/>
        <v>37346441.556993395</v>
      </c>
      <c r="W201" s="2">
        <f t="shared" si="20"/>
        <v>472833.66600298882</v>
      </c>
      <c r="X201" s="2">
        <f t="shared" si="6"/>
        <v>127166.33399701118</v>
      </c>
      <c r="Y201" s="2">
        <f t="shared" si="37"/>
        <v>49234179.188676715</v>
      </c>
      <c r="Z201" s="2" t="str">
        <f t="shared" si="8"/>
        <v>HERE</v>
      </c>
      <c r="AA201" s="2">
        <f>IF(Z201="HERE",Y201,AA200+Graph!$G$1*1000)</f>
        <v>49234179.188676715</v>
      </c>
      <c r="AB201" s="2">
        <f t="shared" si="21"/>
        <v>127166.33399701118</v>
      </c>
      <c r="AC201" s="2">
        <f t="shared" si="38"/>
        <v>37346441.556993395</v>
      </c>
      <c r="AD201" s="3">
        <f t="shared" si="10"/>
        <v>49234179.188676715</v>
      </c>
      <c r="AE201" s="2">
        <f>IF(AE199&gt;=52800000,52800000,IF(AB180=Graph!G$1*1000,AE200+Graph!G$1*1000,AC201))</f>
        <v>37346441.556993395</v>
      </c>
      <c r="AF201" s="3">
        <f t="shared" si="11"/>
        <v>37346441.556993395</v>
      </c>
      <c r="AG201" s="3">
        <f t="shared" si="29"/>
        <v>42992346.176404312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125</v>
      </c>
      <c r="C202" s="7"/>
      <c r="D202" s="2" t="e">
        <f t="shared" si="12"/>
        <v>#N/A</v>
      </c>
      <c r="E202" s="2" t="e">
        <f t="shared" si="22"/>
        <v>#N/A</v>
      </c>
      <c r="F202" s="2">
        <v>608937.52762567997</v>
      </c>
      <c r="G202" s="2">
        <f t="shared" si="41"/>
        <v>576582.14285714284</v>
      </c>
      <c r="H202" s="2">
        <f t="shared" si="39"/>
        <v>83219655.23693344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3696042.1428571478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660434.43043804169</v>
      </c>
      <c r="Q202" s="2">
        <f t="shared" si="42"/>
        <v>600000</v>
      </c>
      <c r="R202" s="2">
        <f t="shared" si="40"/>
        <v>87180620.745670065</v>
      </c>
      <c r="S202" s="2">
        <f t="shared" si="17"/>
        <v>576582.14285714924</v>
      </c>
      <c r="T202" s="2">
        <f t="shared" si="18"/>
        <v>23417.857142857276</v>
      </c>
      <c r="U202" s="2">
        <f t="shared" si="19"/>
        <v>600000</v>
      </c>
      <c r="V202" s="2">
        <f t="shared" si="34"/>
        <v>37820876.444897816</v>
      </c>
      <c r="W202" s="2">
        <f t="shared" si="20"/>
        <v>474434.8879044205</v>
      </c>
      <c r="X202" s="2">
        <f t="shared" si="6"/>
        <v>125565.1120955795</v>
      </c>
      <c r="Y202" s="2">
        <f t="shared" si="37"/>
        <v>49359744.300772294</v>
      </c>
      <c r="Z202" s="2" t="str">
        <f t="shared" si="8"/>
        <v>HERE</v>
      </c>
      <c r="AA202" s="2">
        <f>IF(Z202="HERE",Y202,AA201+Graph!$G$1*1000)</f>
        <v>49359744.300772294</v>
      </c>
      <c r="AB202" s="2">
        <f t="shared" si="21"/>
        <v>125565.1120955795</v>
      </c>
      <c r="AC202" s="2">
        <f t="shared" si="38"/>
        <v>37820876.444897816</v>
      </c>
      <c r="AD202" s="3">
        <f t="shared" si="10"/>
        <v>49359744.300772294</v>
      </c>
      <c r="AE202" s="2">
        <f>IF(AE200&gt;=52800000,52800000,IF(AB181=Graph!G$1*1000,AE201+Graph!G$1*1000,AC202))</f>
        <v>37820876.444897816</v>
      </c>
      <c r="AF202" s="3">
        <f t="shared" si="11"/>
        <v>37820876.444897816</v>
      </c>
      <c r="AG202" s="3">
        <f t="shared" si="29"/>
        <v>43157658.332626313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126</v>
      </c>
      <c r="C203" s="7"/>
      <c r="D203" s="2" t="e">
        <f t="shared" si="12"/>
        <v>#N/A</v>
      </c>
      <c r="E203" s="2" t="e">
        <f t="shared" si="22"/>
        <v>#N/A</v>
      </c>
      <c r="F203" s="2">
        <v>610538.74952712655</v>
      </c>
      <c r="G203" s="2">
        <f t="shared" si="41"/>
        <v>576582.14285714284</v>
      </c>
      <c r="H203" s="2">
        <f t="shared" si="39"/>
        <v>83796237.379790589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3719460.0000000051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662349.32419115305</v>
      </c>
      <c r="Q203" s="2">
        <f t="shared" si="42"/>
        <v>600000</v>
      </c>
      <c r="R203" s="2">
        <f t="shared" si="40"/>
        <v>87780620.745670065</v>
      </c>
      <c r="S203" s="2">
        <f t="shared" si="17"/>
        <v>576582.14285714924</v>
      </c>
      <c r="T203" s="2">
        <f t="shared" si="18"/>
        <v>23417.857142857276</v>
      </c>
      <c r="U203" s="2">
        <f t="shared" si="19"/>
        <v>600000</v>
      </c>
      <c r="V203" s="2">
        <f t="shared" si="34"/>
        <v>38296912.554703683</v>
      </c>
      <c r="W203" s="2">
        <f t="shared" si="20"/>
        <v>476036.10980586708</v>
      </c>
      <c r="X203" s="2">
        <f t="shared" si="6"/>
        <v>123963.89019413292</v>
      </c>
      <c r="Y203" s="2">
        <f t="shared" si="37"/>
        <v>49483708.190966427</v>
      </c>
      <c r="Z203" s="2" t="str">
        <f t="shared" si="8"/>
        <v>HERE</v>
      </c>
      <c r="AA203" s="2">
        <f>IF(Z203="HERE",Y203,AA202+Graph!$G$1*1000)</f>
        <v>49483708.190966427</v>
      </c>
      <c r="AB203" s="2">
        <f t="shared" si="21"/>
        <v>123963.89019413292</v>
      </c>
      <c r="AC203" s="2">
        <f t="shared" si="38"/>
        <v>38296912.554703683</v>
      </c>
      <c r="AD203" s="3">
        <f t="shared" si="10"/>
        <v>49483708.190966427</v>
      </c>
      <c r="AE203" s="2">
        <f>IF(AE201&gt;=52800000,52800000,IF(AB182=Graph!G$1*1000,AE202+Graph!G$1*1000,AC203))</f>
        <v>38296912.554703683</v>
      </c>
      <c r="AF203" s="3">
        <f t="shared" si="11"/>
        <v>38296912.554703683</v>
      </c>
      <c r="AG203" s="3">
        <f t="shared" si="29"/>
        <v>43321609.450232074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127</v>
      </c>
      <c r="C204" s="7"/>
      <c r="D204" s="2" t="e">
        <f t="shared" si="12"/>
        <v>#N/A</v>
      </c>
      <c r="E204" s="2" t="e">
        <f t="shared" si="22"/>
        <v>#N/A</v>
      </c>
      <c r="F204" s="2">
        <v>612139.97142857313</v>
      </c>
      <c r="G204" s="2">
        <f t="shared" si="41"/>
        <v>576582.14285714284</v>
      </c>
      <c r="H204" s="2">
        <f t="shared" si="39"/>
        <v>84372819.522647738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3742877.8571428624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664264.21794426441</v>
      </c>
      <c r="Q204" s="2">
        <f t="shared" si="42"/>
        <v>600000</v>
      </c>
      <c r="R204" s="2">
        <f t="shared" si="40"/>
        <v>88380620.745670065</v>
      </c>
      <c r="S204" s="2">
        <f t="shared" si="17"/>
        <v>576582.14285714924</v>
      </c>
      <c r="T204" s="2">
        <f t="shared" si="18"/>
        <v>23417.857142857276</v>
      </c>
      <c r="U204" s="2">
        <f t="shared" si="19"/>
        <v>600000</v>
      </c>
      <c r="V204" s="2">
        <f t="shared" si="34"/>
        <v>38774549.886410996</v>
      </c>
      <c r="W204" s="2">
        <f t="shared" si="20"/>
        <v>477637.33170731366</v>
      </c>
      <c r="X204" s="2">
        <f t="shared" si="6"/>
        <v>122362.66829268634</v>
      </c>
      <c r="Y204" s="2">
        <f t="shared" si="37"/>
        <v>49606070.859259114</v>
      </c>
      <c r="Z204" s="2" t="str">
        <f t="shared" si="8"/>
        <v>HERE</v>
      </c>
      <c r="AA204" s="2">
        <f>IF(Z204="HERE",Y204,AA203+Graph!$G$1*1000)</f>
        <v>49606070.859259114</v>
      </c>
      <c r="AB204" s="2">
        <f t="shared" si="21"/>
        <v>122362.66829268634</v>
      </c>
      <c r="AC204" s="2">
        <f t="shared" si="38"/>
        <v>38774549.886410996</v>
      </c>
      <c r="AD204" s="3">
        <f t="shared" si="10"/>
        <v>49606070.859259114</v>
      </c>
      <c r="AE204" s="2">
        <f>IF(AE202&gt;=52800000,52800000,IF(AB183=Graph!G$1*1000,AE203+Graph!G$1*1000,AC204))</f>
        <v>38774549.886410996</v>
      </c>
      <c r="AF204" s="3">
        <f t="shared" si="11"/>
        <v>38774549.886410996</v>
      </c>
      <c r="AG204" s="3">
        <f t="shared" si="29"/>
        <v>43484199.529221632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128</v>
      </c>
      <c r="C205" s="7"/>
      <c r="D205" s="2" t="e">
        <f t="shared" si="12"/>
        <v>#N/A</v>
      </c>
      <c r="E205" s="2" t="e">
        <f t="shared" si="22"/>
        <v>#N/A</v>
      </c>
      <c r="F205" s="2">
        <v>613741.19333000481</v>
      </c>
      <c r="G205" s="2">
        <f t="shared" si="41"/>
        <v>576582.14285714284</v>
      </c>
      <c r="H205" s="2">
        <f t="shared" si="39"/>
        <v>84949401.665504888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3766295.7142857197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666179.11169736087</v>
      </c>
      <c r="Q205" s="2">
        <f t="shared" si="42"/>
        <v>600000</v>
      </c>
      <c r="R205" s="2">
        <f t="shared" si="40"/>
        <v>88980620.745670065</v>
      </c>
      <c r="S205" s="2">
        <f t="shared" si="17"/>
        <v>576582.14285714924</v>
      </c>
      <c r="T205" s="2">
        <f t="shared" si="18"/>
        <v>23417.857142857276</v>
      </c>
      <c r="U205" s="2">
        <f t="shared" si="19"/>
        <v>600000</v>
      </c>
      <c r="V205" s="2">
        <f t="shared" si="34"/>
        <v>39253788.440019757</v>
      </c>
      <c r="W205" s="2">
        <f t="shared" si="20"/>
        <v>479238.55360876024</v>
      </c>
      <c r="X205" s="2">
        <f t="shared" si="6"/>
        <v>120761.44639123976</v>
      </c>
      <c r="Y205" s="2">
        <f t="shared" si="37"/>
        <v>49726832.305650353</v>
      </c>
      <c r="Z205" s="2" t="str">
        <f t="shared" si="8"/>
        <v>HERE</v>
      </c>
      <c r="AA205" s="2">
        <f>IF(Z205="HERE",Y205,AA204+Graph!$G$1*1000)</f>
        <v>49726832.305650353</v>
      </c>
      <c r="AB205" s="2">
        <f t="shared" si="21"/>
        <v>120761.44639123976</v>
      </c>
      <c r="AC205" s="2">
        <f t="shared" si="38"/>
        <v>39253788.440019757</v>
      </c>
      <c r="AD205" s="3">
        <f t="shared" si="10"/>
        <v>49726832.305650353</v>
      </c>
      <c r="AE205" s="2">
        <f>IF(AE203&gt;=52800000,52800000,IF(AB184=Graph!G$1*1000,AE204+Graph!G$1*1000,AC205))</f>
        <v>39253788.440019757</v>
      </c>
      <c r="AF205" s="3">
        <f t="shared" si="11"/>
        <v>39253788.440019757</v>
      </c>
      <c r="AG205" s="3">
        <f t="shared" si="29"/>
        <v>43645428.569594957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129</v>
      </c>
      <c r="C206" s="7"/>
      <c r="D206" s="2" t="e">
        <f t="shared" si="12"/>
        <v>#N/A</v>
      </c>
      <c r="E206" s="2" t="e">
        <f t="shared" si="22"/>
        <v>#N/A</v>
      </c>
      <c r="F206" s="2">
        <v>615342.41523145139</v>
      </c>
      <c r="G206" s="2">
        <f t="shared" si="41"/>
        <v>576582.14285714284</v>
      </c>
      <c r="H206" s="2">
        <f t="shared" si="39"/>
        <v>85525983.808362037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3789713.5714285769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668094.00545047224</v>
      </c>
      <c r="Q206" s="2">
        <f t="shared" si="42"/>
        <v>600000</v>
      </c>
      <c r="R206" s="2">
        <f t="shared" si="40"/>
        <v>89580620.745670065</v>
      </c>
      <c r="S206" s="2">
        <f t="shared" si="17"/>
        <v>576582.14285714924</v>
      </c>
      <c r="T206" s="2">
        <f t="shared" si="18"/>
        <v>23417.857142857276</v>
      </c>
      <c r="U206" s="2">
        <f t="shared" si="19"/>
        <v>600000</v>
      </c>
      <c r="V206" s="2">
        <f t="shared" si="34"/>
        <v>39734628.215529963</v>
      </c>
      <c r="W206" s="2">
        <f t="shared" si="20"/>
        <v>480839.77551020682</v>
      </c>
      <c r="X206" s="2">
        <f t="shared" si="6"/>
        <v>119160.22448979318</v>
      </c>
      <c r="Y206" s="2">
        <f t="shared" si="37"/>
        <v>49845992.530140147</v>
      </c>
      <c r="Z206" s="2" t="str">
        <f t="shared" si="8"/>
        <v>HERE</v>
      </c>
      <c r="AA206" s="2">
        <f>IF(Z206="HERE",Y206,AA205+Graph!$G$1*1000)</f>
        <v>49845992.530140147</v>
      </c>
      <c r="AB206" s="2">
        <f t="shared" si="21"/>
        <v>119160.22448979318</v>
      </c>
      <c r="AC206" s="2">
        <f t="shared" si="38"/>
        <v>39734628.215529963</v>
      </c>
      <c r="AD206" s="3">
        <f t="shared" si="10"/>
        <v>49845992.530140147</v>
      </c>
      <c r="AE206" s="2">
        <f>IF(AE204&gt;=52800000,52800000,IF(AB185=Graph!G$1*1000,AE205+Graph!G$1*1000,AC206))</f>
        <v>39734628.215529963</v>
      </c>
      <c r="AF206" s="3">
        <f t="shared" si="11"/>
        <v>39734628.215529963</v>
      </c>
      <c r="AG206" s="3">
        <f t="shared" si="29"/>
        <v>43805296.57135205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130</v>
      </c>
      <c r="C207" s="7"/>
      <c r="D207" s="2" t="e">
        <f t="shared" si="12"/>
        <v>#N/A</v>
      </c>
      <c r="E207" s="2" t="e">
        <f t="shared" si="22"/>
        <v>#N/A</v>
      </c>
      <c r="F207" s="2">
        <v>616943.63713289797</v>
      </c>
      <c r="G207" s="2">
        <f t="shared" si="41"/>
        <v>576582.14285714284</v>
      </c>
      <c r="H207" s="2">
        <f t="shared" si="39"/>
        <v>86102565.951219186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3813131.4285714342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670008.8992035836</v>
      </c>
      <c r="Q207" s="2">
        <f t="shared" si="42"/>
        <v>600000</v>
      </c>
      <c r="R207" s="2">
        <f t="shared" si="40"/>
        <v>90180620.745670065</v>
      </c>
      <c r="S207" s="2">
        <f t="shared" si="17"/>
        <v>576582.14285714924</v>
      </c>
      <c r="T207" s="2">
        <f t="shared" si="18"/>
        <v>23417.857142857276</v>
      </c>
      <c r="U207" s="2">
        <f t="shared" si="19"/>
        <v>600000</v>
      </c>
      <c r="V207" s="2">
        <f t="shared" si="34"/>
        <v>40217069.212941602</v>
      </c>
      <c r="W207" s="2">
        <f t="shared" si="20"/>
        <v>482440.9974116385</v>
      </c>
      <c r="X207" s="2">
        <f t="shared" si="6"/>
        <v>117559.0025883615</v>
      </c>
      <c r="Y207" s="2">
        <f t="shared" si="37"/>
        <v>49963551.532728508</v>
      </c>
      <c r="Z207" s="2" t="str">
        <f t="shared" si="8"/>
        <v>HERE</v>
      </c>
      <c r="AA207" s="2">
        <f>IF(Z207="HERE",Y207,AA206+Graph!$G$1*1000)</f>
        <v>49963551.532728508</v>
      </c>
      <c r="AB207" s="2">
        <f t="shared" si="21"/>
        <v>117559.0025883615</v>
      </c>
      <c r="AC207" s="2">
        <f t="shared" si="38"/>
        <v>40217069.212941602</v>
      </c>
      <c r="AD207" s="3">
        <f t="shared" si="10"/>
        <v>49963551.532728508</v>
      </c>
      <c r="AE207" s="2">
        <f>IF(AE205&gt;=52800000,52800000,IF(AB186=Graph!G$1*1000,AE206+Graph!G$1*1000,AC207))</f>
        <v>40217069.212941602</v>
      </c>
      <c r="AF207" s="3">
        <f t="shared" si="11"/>
        <v>40217069.212941602</v>
      </c>
      <c r="AG207" s="3">
        <f t="shared" si="29"/>
        <v>43963803.534492917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131</v>
      </c>
      <c r="C208" s="7"/>
      <c r="D208" s="2" t="e">
        <f t="shared" si="12"/>
        <v>#N/A</v>
      </c>
      <c r="E208" s="2" t="e">
        <f t="shared" si="22"/>
        <v>#N/A</v>
      </c>
      <c r="F208" s="2">
        <v>618544.85903434455</v>
      </c>
      <c r="G208" s="2">
        <f t="shared" si="41"/>
        <v>576582.14285714284</v>
      </c>
      <c r="H208" s="2">
        <f t="shared" si="39"/>
        <v>86679148.094076335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3836549.2857142915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671923.79295669496</v>
      </c>
      <c r="Q208" s="2">
        <f t="shared" si="42"/>
        <v>600000</v>
      </c>
      <c r="R208" s="2">
        <f t="shared" si="40"/>
        <v>90780620.745670065</v>
      </c>
      <c r="S208" s="2">
        <f t="shared" si="17"/>
        <v>576582.14285714924</v>
      </c>
      <c r="T208" s="2">
        <f t="shared" si="18"/>
        <v>23417.857142857276</v>
      </c>
      <c r="U208" s="2">
        <f t="shared" si="19"/>
        <v>600000</v>
      </c>
      <c r="V208" s="2">
        <f t="shared" si="34"/>
        <v>40701111.432254687</v>
      </c>
      <c r="W208" s="2">
        <f t="shared" si="20"/>
        <v>484042.21931308508</v>
      </c>
      <c r="X208" s="2">
        <f t="shared" si="6"/>
        <v>115957.78068691492</v>
      </c>
      <c r="Y208" s="2">
        <f t="shared" si="37"/>
        <v>50079509.313415423</v>
      </c>
      <c r="Z208" s="2" t="str">
        <f t="shared" si="8"/>
        <v>HERE</v>
      </c>
      <c r="AA208" s="2">
        <f>IF(Z208="HERE",Y208,AA207+Graph!$G$1*1000)</f>
        <v>50079509.313415423</v>
      </c>
      <c r="AB208" s="2">
        <f t="shared" si="21"/>
        <v>115957.78068691492</v>
      </c>
      <c r="AC208" s="2">
        <f t="shared" si="38"/>
        <v>40701111.432254687</v>
      </c>
      <c r="AD208" s="3">
        <f t="shared" si="10"/>
        <v>50079509.313415423</v>
      </c>
      <c r="AE208" s="2">
        <f>IF(AE206&gt;=52800000,52800000,IF(AB187=Graph!G$1*1000,AE207+Graph!G$1*1000,AC208))</f>
        <v>40701111.432254687</v>
      </c>
      <c r="AF208" s="3">
        <f t="shared" si="11"/>
        <v>40701111.432254687</v>
      </c>
      <c r="AG208" s="3">
        <f t="shared" si="29"/>
        <v>44120949.459017552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132</v>
      </c>
      <c r="C209" s="7"/>
      <c r="D209" s="2" t="e">
        <f t="shared" si="12"/>
        <v>#N/A</v>
      </c>
      <c r="E209" s="2" t="e">
        <f t="shared" si="22"/>
        <v>#N/A</v>
      </c>
      <c r="F209" s="2">
        <v>620146.08093579113</v>
      </c>
      <c r="G209" s="2">
        <f t="shared" si="41"/>
        <v>576582.14285714284</v>
      </c>
      <c r="H209" s="2">
        <f t="shared" si="39"/>
        <v>87255730.236933485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3859967.1428571488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673838.68670980632</v>
      </c>
      <c r="Q209" s="2">
        <f t="shared" si="42"/>
        <v>600000</v>
      </c>
      <c r="R209" s="2">
        <f t="shared" si="40"/>
        <v>91380620.745670065</v>
      </c>
      <c r="S209" s="2">
        <f t="shared" si="17"/>
        <v>576582.14285714924</v>
      </c>
      <c r="T209" s="2">
        <f t="shared" si="18"/>
        <v>23417.857142857276</v>
      </c>
      <c r="U209" s="2">
        <f t="shared" si="19"/>
        <v>600000</v>
      </c>
      <c r="V209" s="2">
        <f t="shared" si="34"/>
        <v>41186754.873469219</v>
      </c>
      <c r="W209" s="2">
        <f t="shared" si="20"/>
        <v>485643.44121453166</v>
      </c>
      <c r="X209" s="2">
        <f t="shared" si="6"/>
        <v>114356.55878546834</v>
      </c>
      <c r="Y209" s="2">
        <f t="shared" si="37"/>
        <v>50193865.872200891</v>
      </c>
      <c r="Z209" s="2" t="str">
        <f t="shared" si="8"/>
        <v>HERE</v>
      </c>
      <c r="AA209" s="2">
        <f>IF(Z209="HERE",Y209,AA208+Graph!$G$1*1000)</f>
        <v>50193865.872200891</v>
      </c>
      <c r="AB209" s="2">
        <f t="shared" si="21"/>
        <v>114356.55878546834</v>
      </c>
      <c r="AC209" s="2">
        <f t="shared" si="38"/>
        <v>41186754.873469219</v>
      </c>
      <c r="AD209" s="3">
        <f t="shared" si="10"/>
        <v>50193865.872200891</v>
      </c>
      <c r="AE209" s="2">
        <f>IF(AE207&gt;=52800000,52800000,IF(AB188=Graph!G$1*1000,AE208+Graph!G$1*1000,AC209))</f>
        <v>41186754.873469219</v>
      </c>
      <c r="AF209" s="3">
        <f t="shared" si="11"/>
        <v>41186754.873469219</v>
      </c>
      <c r="AG209" s="3">
        <f t="shared" si="29"/>
        <v>44276734.34492597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133</v>
      </c>
      <c r="C210" s="7"/>
      <c r="D210" s="2" t="e">
        <f t="shared" si="12"/>
        <v>#N/A</v>
      </c>
      <c r="E210" s="2" t="e">
        <f t="shared" si="22"/>
        <v>#N/A</v>
      </c>
      <c r="F210" s="2">
        <v>621747.30283722281</v>
      </c>
      <c r="G210" s="2">
        <f t="shared" si="41"/>
        <v>576582.14285714284</v>
      </c>
      <c r="H210" s="2">
        <f t="shared" si="39"/>
        <v>87832312.379790634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3883385.0000000061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675753.58046291769</v>
      </c>
      <c r="Q210" s="2">
        <f t="shared" si="42"/>
        <v>600000</v>
      </c>
      <c r="R210" s="2">
        <f t="shared" si="40"/>
        <v>91980620.745670065</v>
      </c>
      <c r="S210" s="2">
        <f t="shared" si="17"/>
        <v>576582.14285714924</v>
      </c>
      <c r="T210" s="2">
        <f t="shared" si="18"/>
        <v>23417.857142857276</v>
      </c>
      <c r="U210" s="2">
        <f t="shared" si="19"/>
        <v>600000</v>
      </c>
      <c r="V210" s="2">
        <f t="shared" si="34"/>
        <v>41673999.536585197</v>
      </c>
      <c r="W210" s="2">
        <f t="shared" si="20"/>
        <v>487244.66311597824</v>
      </c>
      <c r="X210" s="2">
        <f t="shared" si="6"/>
        <v>112755.33688402176</v>
      </c>
      <c r="Y210" s="2">
        <f t="shared" si="37"/>
        <v>50306621.209084913</v>
      </c>
      <c r="Z210" s="2" t="str">
        <f t="shared" si="8"/>
        <v>HERE</v>
      </c>
      <c r="AA210" s="2">
        <f>IF(Z210="HERE",Y210,AA209+Graph!$G$1*1000)</f>
        <v>50306621.209084913</v>
      </c>
      <c r="AB210" s="2">
        <f t="shared" si="21"/>
        <v>112755.33688402176</v>
      </c>
      <c r="AC210" s="2">
        <f t="shared" si="38"/>
        <v>41673999.536585197</v>
      </c>
      <c r="AD210" s="3">
        <f t="shared" si="10"/>
        <v>50306621.209084913</v>
      </c>
      <c r="AE210" s="2">
        <f>IF(AE208&gt;=52800000,52800000,IF(AB189=Graph!G$1*1000,AE209+Graph!G$1*1000,AC210))</f>
        <v>41673999.536585197</v>
      </c>
      <c r="AF210" s="3">
        <f t="shared" si="11"/>
        <v>41673999.536585197</v>
      </c>
      <c r="AG210" s="3">
        <f t="shared" si="29"/>
        <v>44431158.192218155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134</v>
      </c>
      <c r="C211" s="7"/>
      <c r="D211" s="2" t="e">
        <f t="shared" si="12"/>
        <v>#N/A</v>
      </c>
      <c r="E211" s="2" t="e">
        <f t="shared" si="22"/>
        <v>#N/A</v>
      </c>
      <c r="F211" s="2">
        <v>623348.5247386694</v>
      </c>
      <c r="G211" s="2">
        <f t="shared" si="41"/>
        <v>576582.14285714284</v>
      </c>
      <c r="H211" s="2">
        <f t="shared" si="39"/>
        <v>88408894.522647783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3906802.8571428633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677668.47421602905</v>
      </c>
      <c r="Q211" s="2">
        <f t="shared" si="42"/>
        <v>600000</v>
      </c>
      <c r="R211" s="2">
        <f t="shared" si="40"/>
        <v>92580620.745670065</v>
      </c>
      <c r="S211" s="2">
        <f t="shared" si="17"/>
        <v>576582.14285714924</v>
      </c>
      <c r="T211" s="2">
        <f t="shared" si="18"/>
        <v>23417.857142857276</v>
      </c>
      <c r="U211" s="2">
        <f t="shared" si="19"/>
        <v>600000</v>
      </c>
      <c r="V211" s="2">
        <f t="shared" si="34"/>
        <v>42162845.421602622</v>
      </c>
      <c r="W211" s="2">
        <f t="shared" si="20"/>
        <v>488845.88501742482</v>
      </c>
      <c r="X211" s="2">
        <f t="shared" si="6"/>
        <v>111154.11498257518</v>
      </c>
      <c r="Y211" s="2">
        <f t="shared" si="37"/>
        <v>50417775.324067488</v>
      </c>
      <c r="Z211" s="2" t="str">
        <f t="shared" si="8"/>
        <v>HERE</v>
      </c>
      <c r="AA211" s="2">
        <f>IF(Z211="HERE",Y211,AA210+Graph!$G$1*1000)</f>
        <v>50417775.324067488</v>
      </c>
      <c r="AB211" s="2">
        <f t="shared" si="21"/>
        <v>111154.11498257518</v>
      </c>
      <c r="AC211" s="2">
        <f t="shared" si="38"/>
        <v>42162845.421602622</v>
      </c>
      <c r="AD211" s="3">
        <f t="shared" si="10"/>
        <v>50417775.324067488</v>
      </c>
      <c r="AE211" s="2">
        <f>IF(AE209&gt;=52800000,52800000,IF(AB190=Graph!G$1*1000,AE210+Graph!G$1*1000,AC211))</f>
        <v>42162845.421602622</v>
      </c>
      <c r="AF211" s="3">
        <f t="shared" si="11"/>
        <v>42162845.421602622</v>
      </c>
      <c r="AG211" s="3">
        <f t="shared" si="29"/>
        <v>44584221.000894114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135</v>
      </c>
      <c r="C212" s="7"/>
      <c r="D212" s="2" t="e">
        <f t="shared" si="12"/>
        <v>#N/A</v>
      </c>
      <c r="E212" s="2" t="e">
        <f t="shared" si="22"/>
        <v>#N/A</v>
      </c>
      <c r="F212" s="2">
        <v>624949.74664011598</v>
      </c>
      <c r="G212" s="2">
        <f t="shared" si="41"/>
        <v>576582.14285714284</v>
      </c>
      <c r="H212" s="2">
        <f t="shared" si="39"/>
        <v>88985476.665504932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3930220.7142857206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679583.36796914041</v>
      </c>
      <c r="Q212" s="2">
        <f t="shared" si="42"/>
        <v>600000</v>
      </c>
      <c r="R212" s="2">
        <f t="shared" si="40"/>
        <v>93180620.745670065</v>
      </c>
      <c r="S212" s="2">
        <f t="shared" si="17"/>
        <v>576582.14285714924</v>
      </c>
      <c r="T212" s="2">
        <f t="shared" si="18"/>
        <v>23417.857142857276</v>
      </c>
      <c r="U212" s="2">
        <f t="shared" si="19"/>
        <v>600000</v>
      </c>
      <c r="V212" s="2">
        <f t="shared" si="34"/>
        <v>42653292.528521478</v>
      </c>
      <c r="W212" s="2">
        <f t="shared" si="20"/>
        <v>490447.1069188565</v>
      </c>
      <c r="X212" s="2">
        <f t="shared" si="6"/>
        <v>109552.8930811435</v>
      </c>
      <c r="Y212" s="2">
        <f t="shared" si="37"/>
        <v>50527328.217148632</v>
      </c>
      <c r="Z212" s="2" t="str">
        <f t="shared" si="8"/>
        <v>HERE</v>
      </c>
      <c r="AA212" s="2">
        <f>IF(Z212="HERE",Y212,AA211+Graph!$G$1*1000)</f>
        <v>50527328.217148632</v>
      </c>
      <c r="AB212" s="2">
        <f t="shared" si="21"/>
        <v>109552.8930811435</v>
      </c>
      <c r="AC212" s="2">
        <f t="shared" si="38"/>
        <v>42653292.528521478</v>
      </c>
      <c r="AD212" s="3">
        <f t="shared" si="10"/>
        <v>50527328.217148632</v>
      </c>
      <c r="AE212" s="2">
        <f>IF(AE210&gt;=52800000,52800000,IF(AB191=Graph!G$1*1000,AE211+Graph!G$1*1000,AC212))</f>
        <v>42653292.528521478</v>
      </c>
      <c r="AF212" s="3">
        <f t="shared" si="11"/>
        <v>42653292.528521478</v>
      </c>
      <c r="AG212" s="3">
        <f t="shared" si="29"/>
        <v>44735922.770953849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136</v>
      </c>
      <c r="C213" s="7"/>
      <c r="D213" s="2" t="e">
        <f t="shared" si="12"/>
        <v>#N/A</v>
      </c>
      <c r="E213" s="2" t="e">
        <f t="shared" si="22"/>
        <v>#N/A</v>
      </c>
      <c r="F213" s="2">
        <v>626550.96854156256</v>
      </c>
      <c r="G213" s="2">
        <f t="shared" si="41"/>
        <v>576582.14285714284</v>
      </c>
      <c r="H213" s="2">
        <f t="shared" si="39"/>
        <v>89562058.808362082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3953638.5714285779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681498.26172225177</v>
      </c>
      <c r="Q213" s="2">
        <f t="shared" si="42"/>
        <v>600000</v>
      </c>
      <c r="R213" s="2">
        <f t="shared" si="40"/>
        <v>93780620.745670065</v>
      </c>
      <c r="S213" s="2">
        <f t="shared" si="17"/>
        <v>576582.14285714924</v>
      </c>
      <c r="T213" s="2">
        <f t="shared" si="18"/>
        <v>23417.857142857276</v>
      </c>
      <c r="U213" s="2">
        <f t="shared" si="19"/>
        <v>600000</v>
      </c>
      <c r="V213" s="2">
        <f t="shared" si="34"/>
        <v>43145340.857341781</v>
      </c>
      <c r="W213" s="2">
        <f t="shared" si="20"/>
        <v>492048.32882030308</v>
      </c>
      <c r="X213" s="2">
        <f t="shared" si="6"/>
        <v>107951.67117969692</v>
      </c>
      <c r="Y213" s="2">
        <f t="shared" si="37"/>
        <v>50635279.888328329</v>
      </c>
      <c r="Z213" s="2" t="str">
        <f t="shared" si="8"/>
        <v>HERE</v>
      </c>
      <c r="AA213" s="2">
        <f>IF(Z213="HERE",Y213,AA212+Graph!$G$1*1000)</f>
        <v>50635279.888328329</v>
      </c>
      <c r="AB213" s="2">
        <f t="shared" si="21"/>
        <v>107951.67117969692</v>
      </c>
      <c r="AC213" s="2">
        <f t="shared" si="38"/>
        <v>43145340.857341781</v>
      </c>
      <c r="AD213" s="3">
        <f t="shared" si="10"/>
        <v>50635279.888328329</v>
      </c>
      <c r="AE213" s="2">
        <f>IF(AE211&gt;=52800000,52800000,IF(AB192=Graph!G$1*1000,AE212+Graph!G$1*1000,AC213))</f>
        <v>43145340.857341781</v>
      </c>
      <c r="AF213" s="3">
        <f t="shared" si="11"/>
        <v>43145340.857341781</v>
      </c>
      <c r="AG213" s="3">
        <f t="shared" si="29"/>
        <v>44886263.502397366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137</v>
      </c>
      <c r="C214" s="7"/>
      <c r="D214" s="2" t="e">
        <f t="shared" si="12"/>
        <v>#N/A</v>
      </c>
      <c r="E214" s="2" t="e">
        <f t="shared" si="22"/>
        <v>#N/A</v>
      </c>
      <c r="F214" s="2">
        <v>628152.19044300914</v>
      </c>
      <c r="G214" s="2">
        <f t="shared" si="41"/>
        <v>576582.14285714284</v>
      </c>
      <c r="H214" s="2">
        <f t="shared" si="39"/>
        <v>90138640.951219231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3977056.4285714352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683413.15547536314</v>
      </c>
      <c r="Q214" s="2">
        <f t="shared" si="42"/>
        <v>600000</v>
      </c>
      <c r="R214" s="2">
        <f t="shared" si="40"/>
        <v>94380620.745670065</v>
      </c>
      <c r="S214" s="2">
        <f t="shared" si="17"/>
        <v>576582.14285714924</v>
      </c>
      <c r="T214" s="2">
        <f t="shared" si="18"/>
        <v>23417.857142857276</v>
      </c>
      <c r="U214" s="2">
        <f t="shared" si="19"/>
        <v>600000</v>
      </c>
      <c r="V214" s="2">
        <f t="shared" si="34"/>
        <v>43638990.408063531</v>
      </c>
      <c r="W214" s="2">
        <f t="shared" si="20"/>
        <v>493649.55072174966</v>
      </c>
      <c r="X214" s="2">
        <f t="shared" si="6"/>
        <v>106350.44927825034</v>
      </c>
      <c r="Y214" s="2">
        <f t="shared" si="37"/>
        <v>50741630.337606579</v>
      </c>
      <c r="Z214" s="2" t="str">
        <f t="shared" si="8"/>
        <v>HERE</v>
      </c>
      <c r="AA214" s="2">
        <f>IF(Z214="HERE",Y214,AA213+Graph!$G$1*1000)</f>
        <v>50741630.337606579</v>
      </c>
      <c r="AB214" s="2">
        <f t="shared" si="21"/>
        <v>106350.44927825034</v>
      </c>
      <c r="AC214" s="2">
        <f t="shared" si="38"/>
        <v>43638990.408063531</v>
      </c>
      <c r="AD214" s="3">
        <f t="shared" si="10"/>
        <v>50741630.337606579</v>
      </c>
      <c r="AE214" s="2">
        <f>IF(AE212&gt;=52800000,52800000,IF(AB193=Graph!G$1*1000,AE213+Graph!G$1*1000,AC214))</f>
        <v>43638990.408063531</v>
      </c>
      <c r="AF214" s="3">
        <f t="shared" si="11"/>
        <v>43638990.408063531</v>
      </c>
      <c r="AG214" s="3">
        <f t="shared" si="29"/>
        <v>45035243.19522465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138</v>
      </c>
      <c r="C215" s="7"/>
      <c r="D215" s="2" t="e">
        <f t="shared" si="12"/>
        <v>#N/A</v>
      </c>
      <c r="E215" s="2" t="e">
        <f t="shared" si="22"/>
        <v>#N/A</v>
      </c>
      <c r="F215" s="2">
        <v>629753.41234444082</v>
      </c>
      <c r="G215" s="2">
        <f t="shared" si="41"/>
        <v>576582.14285714284</v>
      </c>
      <c r="H215" s="2">
        <f t="shared" si="39"/>
        <v>90715223.09407638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4000474.2857142924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685328.0492284745</v>
      </c>
      <c r="Q215" s="2">
        <f t="shared" si="42"/>
        <v>600000</v>
      </c>
      <c r="R215" s="2">
        <f t="shared" si="40"/>
        <v>94980620.745670065</v>
      </c>
      <c r="S215" s="2">
        <f t="shared" si="17"/>
        <v>576582.14285714924</v>
      </c>
      <c r="T215" s="2">
        <f t="shared" si="18"/>
        <v>23417.857142857276</v>
      </c>
      <c r="U215" s="2">
        <f t="shared" si="19"/>
        <v>600000</v>
      </c>
      <c r="V215" s="2">
        <f t="shared" si="34"/>
        <v>44134241.180686727</v>
      </c>
      <c r="W215" s="2">
        <f t="shared" si="20"/>
        <v>495250.77262319624</v>
      </c>
      <c r="X215" s="2">
        <f t="shared" si="6"/>
        <v>104749.22737680376</v>
      </c>
      <c r="Y215" s="2">
        <f t="shared" si="37"/>
        <v>50846379.564983383</v>
      </c>
      <c r="Z215" s="2" t="str">
        <f t="shared" si="8"/>
        <v>HERE</v>
      </c>
      <c r="AA215" s="2">
        <f>IF(Z215="HERE",Y215,AA214+Graph!$G$1*1000)</f>
        <v>50846379.564983383</v>
      </c>
      <c r="AB215" s="2">
        <f t="shared" si="21"/>
        <v>104749.22737680376</v>
      </c>
      <c r="AC215" s="2">
        <f t="shared" si="38"/>
        <v>44134241.180686727</v>
      </c>
      <c r="AD215" s="3">
        <f t="shared" si="10"/>
        <v>50846379.564983383</v>
      </c>
      <c r="AE215" s="2">
        <f>IF(AE213&gt;=52800000,52800000,IF(AB194=Graph!G$1*1000,AE214+Graph!G$1*1000,AC215))</f>
        <v>44134241.180686727</v>
      </c>
      <c r="AF215" s="3">
        <f t="shared" si="11"/>
        <v>44134241.180686727</v>
      </c>
      <c r="AG215" s="3">
        <f t="shared" si="29"/>
        <v>45182861.849435702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139</v>
      </c>
      <c r="C216" s="7"/>
      <c r="D216" s="2" t="e">
        <f t="shared" si="12"/>
        <v>#N/A</v>
      </c>
      <c r="E216" s="2" t="e">
        <f t="shared" si="22"/>
        <v>#N/A</v>
      </c>
      <c r="F216" s="2">
        <v>631354.6342458874</v>
      </c>
      <c r="G216" s="2">
        <f t="shared" si="41"/>
        <v>576582.14285714284</v>
      </c>
      <c r="H216" s="2">
        <f t="shared" si="39"/>
        <v>91291805.236933529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4023892.1428571497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687242.94298158586</v>
      </c>
      <c r="Q216" s="2">
        <f t="shared" si="42"/>
        <v>600000</v>
      </c>
      <c r="R216" s="2">
        <f t="shared" si="40"/>
        <v>95580620.745670065</v>
      </c>
      <c r="S216" s="2">
        <f t="shared" si="17"/>
        <v>576582.14285714924</v>
      </c>
      <c r="T216" s="2">
        <f t="shared" si="18"/>
        <v>23417.857142857276</v>
      </c>
      <c r="U216" s="2">
        <f t="shared" si="19"/>
        <v>600000</v>
      </c>
      <c r="V216" s="2">
        <f t="shared" si="34"/>
        <v>44631093.17521137</v>
      </c>
      <c r="W216" s="2">
        <f t="shared" si="20"/>
        <v>496851.99452464283</v>
      </c>
      <c r="X216" s="2">
        <f t="shared" si="6"/>
        <v>103148.00547535717</v>
      </c>
      <c r="Y216" s="2">
        <f t="shared" si="37"/>
        <v>50949527.57045874</v>
      </c>
      <c r="Z216" s="2" t="str">
        <f t="shared" si="8"/>
        <v>HERE</v>
      </c>
      <c r="AA216" s="2">
        <f>IF(Z216="HERE",Y216,AA215+Graph!$G$1*1000)</f>
        <v>50949527.57045874</v>
      </c>
      <c r="AB216" s="2">
        <f t="shared" si="21"/>
        <v>103148.00547535717</v>
      </c>
      <c r="AC216" s="2">
        <f t="shared" si="38"/>
        <v>44631093.17521137</v>
      </c>
      <c r="AD216" s="3">
        <f t="shared" si="10"/>
        <v>50949527.57045874</v>
      </c>
      <c r="AE216" s="2">
        <f>IF(AE214&gt;=52800000,52800000,IF(AB195=Graph!G$1*1000,AE215+Graph!G$1*1000,AC216))</f>
        <v>44631093.17521137</v>
      </c>
      <c r="AF216" s="3">
        <f t="shared" si="11"/>
        <v>44631093.17521137</v>
      </c>
      <c r="AG216" s="3">
        <f t="shared" si="29"/>
        <v>45329119.465030529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140</v>
      </c>
      <c r="C217" s="7"/>
      <c r="D217" s="2" t="e">
        <f t="shared" si="12"/>
        <v>#N/A</v>
      </c>
      <c r="E217" s="2" t="e">
        <f t="shared" si="22"/>
        <v>#N/A</v>
      </c>
      <c r="F217" s="2">
        <v>632955.85614733398</v>
      </c>
      <c r="G217" s="2">
        <f t="shared" si="41"/>
        <v>576582.14285714284</v>
      </c>
      <c r="H217" s="2">
        <f t="shared" si="39"/>
        <v>91868387.379790679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4047310.000000007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689157.83673469722</v>
      </c>
      <c r="Q217" s="2">
        <f t="shared" si="42"/>
        <v>600000</v>
      </c>
      <c r="R217" s="2">
        <f t="shared" si="40"/>
        <v>96180620.745670065</v>
      </c>
      <c r="S217" s="2">
        <f t="shared" si="17"/>
        <v>576582.14285714924</v>
      </c>
      <c r="T217" s="2">
        <f t="shared" si="18"/>
        <v>23417.857142857276</v>
      </c>
      <c r="U217" s="2">
        <f t="shared" si="19"/>
        <v>600000</v>
      </c>
      <c r="V217" s="2">
        <f t="shared" si="34"/>
        <v>45129546.391637444</v>
      </c>
      <c r="W217" s="2">
        <f t="shared" si="20"/>
        <v>498453.2164260745</v>
      </c>
      <c r="X217" s="2">
        <f t="shared" si="6"/>
        <v>101546.7835739255</v>
      </c>
      <c r="Y217" s="2">
        <f t="shared" si="37"/>
        <v>51051074.354032665</v>
      </c>
      <c r="Z217" s="2" t="str">
        <f t="shared" si="8"/>
        <v>HERE</v>
      </c>
      <c r="AA217" s="2">
        <f>IF(Z217="HERE",Y217,AA216+Graph!$G$1*1000)</f>
        <v>51051074.354032665</v>
      </c>
      <c r="AB217" s="2">
        <f t="shared" si="21"/>
        <v>101546.7835739255</v>
      </c>
      <c r="AC217" s="2">
        <f t="shared" si="38"/>
        <v>45129546.391637444</v>
      </c>
      <c r="AD217" s="3">
        <f t="shared" si="10"/>
        <v>51051074.354032665</v>
      </c>
      <c r="AE217" s="2">
        <f>IF(AE215&gt;=52800000,52800000,IF(AB196=Graph!G$1*1000,AE216+Graph!G$1*1000,AC217))</f>
        <v>45129546.391637444</v>
      </c>
      <c r="AF217" s="3">
        <f t="shared" si="11"/>
        <v>45129546.391637444</v>
      </c>
      <c r="AG217" s="3">
        <f t="shared" si="29"/>
        <v>45474016.042009123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141</v>
      </c>
      <c r="C218" s="7"/>
      <c r="D218" s="2" t="e">
        <f t="shared" si="12"/>
        <v>#N/A</v>
      </c>
      <c r="E218" s="2" t="e">
        <f t="shared" si="22"/>
        <v>#N/A</v>
      </c>
      <c r="F218" s="2">
        <v>634557.07804878056</v>
      </c>
      <c r="G218" s="2">
        <f t="shared" si="41"/>
        <v>576582.14285714284</v>
      </c>
      <c r="H218" s="2">
        <f t="shared" si="39"/>
        <v>92444969.522647828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4070727.8571428643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691072.73048780859</v>
      </c>
      <c r="Q218" s="2">
        <f t="shared" si="42"/>
        <v>600000</v>
      </c>
      <c r="R218" s="2">
        <f t="shared" si="40"/>
        <v>96780620.745670065</v>
      </c>
      <c r="S218" s="2">
        <f t="shared" si="17"/>
        <v>576582.14285714924</v>
      </c>
      <c r="T218" s="2">
        <f t="shared" si="18"/>
        <v>23417.857142857276</v>
      </c>
      <c r="U218" s="2">
        <f t="shared" si="19"/>
        <v>600000</v>
      </c>
      <c r="V218" s="2">
        <f t="shared" si="34"/>
        <v>45629600.829964966</v>
      </c>
      <c r="W218" s="2">
        <f t="shared" si="20"/>
        <v>500054.43832752109</v>
      </c>
      <c r="X218" s="2">
        <f t="shared" si="6"/>
        <v>99945.561672478914</v>
      </c>
      <c r="Y218" s="2">
        <f t="shared" si="37"/>
        <v>51151019.915705144</v>
      </c>
      <c r="Z218" s="2" t="str">
        <f t="shared" si="8"/>
        <v>HERE</v>
      </c>
      <c r="AA218" s="2">
        <f>IF(Z218="HERE",Y218,AA217+Graph!$G$1*1000)</f>
        <v>51151019.915705144</v>
      </c>
      <c r="AB218" s="2">
        <f t="shared" si="21"/>
        <v>99945.561672478914</v>
      </c>
      <c r="AC218" s="2">
        <f t="shared" si="38"/>
        <v>45629600.829964966</v>
      </c>
      <c r="AD218" s="3">
        <f t="shared" si="10"/>
        <v>51151019.915705144</v>
      </c>
      <c r="AE218" s="2">
        <f>IF(AE216&gt;=52800000,52800000,IF(AB197=Graph!G$1*1000,AE217+Graph!G$1*1000,AC218))</f>
        <v>45629600.829964966</v>
      </c>
      <c r="AF218" s="3">
        <f t="shared" si="11"/>
        <v>45629600.829964966</v>
      </c>
      <c r="AG218" s="3">
        <f t="shared" si="29"/>
        <v>45617551.580371499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142</v>
      </c>
      <c r="C219" s="7"/>
      <c r="D219" s="2" t="e">
        <f t="shared" si="12"/>
        <v>#N/A</v>
      </c>
      <c r="E219" s="2" t="e">
        <f t="shared" si="22"/>
        <v>#N/A</v>
      </c>
      <c r="F219" s="2">
        <v>636158.29995022714</v>
      </c>
      <c r="G219" s="2">
        <f t="shared" si="41"/>
        <v>576582.14285714284</v>
      </c>
      <c r="H219" s="2">
        <f t="shared" si="39"/>
        <v>93021551.665504977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4094145.7142857215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692987.62424091995</v>
      </c>
      <c r="Q219" s="2">
        <f t="shared" si="42"/>
        <v>600000</v>
      </c>
      <c r="R219" s="2">
        <f t="shared" si="40"/>
        <v>97380620.745670065</v>
      </c>
      <c r="S219" s="2">
        <f t="shared" si="17"/>
        <v>576582.14285714924</v>
      </c>
      <c r="T219" s="2">
        <f t="shared" si="18"/>
        <v>23417.857142857276</v>
      </c>
      <c r="U219" s="2">
        <f t="shared" si="19"/>
        <v>600000</v>
      </c>
      <c r="V219" s="2">
        <f t="shared" si="34"/>
        <v>46131256.490193933</v>
      </c>
      <c r="W219" s="2">
        <f t="shared" si="20"/>
        <v>501655.66022896767</v>
      </c>
      <c r="X219" s="2">
        <f t="shared" si="6"/>
        <v>98344.339771032333</v>
      </c>
      <c r="Y219" s="2">
        <f t="shared" si="37"/>
        <v>51249364.255476177</v>
      </c>
      <c r="Z219" s="2" t="str">
        <f t="shared" si="8"/>
        <v>HERE</v>
      </c>
      <c r="AA219" s="2">
        <f>IF(Z219="HERE",Y219,AA218+Graph!$G$1*1000)</f>
        <v>51249364.255476177</v>
      </c>
      <c r="AB219" s="2">
        <f t="shared" si="21"/>
        <v>98344.339771032333</v>
      </c>
      <c r="AC219" s="2">
        <f t="shared" si="38"/>
        <v>46131256.490193933</v>
      </c>
      <c r="AD219" s="3">
        <f t="shared" si="10"/>
        <v>51249364.255476177</v>
      </c>
      <c r="AE219" s="2">
        <f>IF(AE217&gt;=52800000,52800000,IF(AB198=Graph!G$1*1000,AE218+Graph!G$1*1000,AC219))</f>
        <v>46131256.490193933</v>
      </c>
      <c r="AF219" s="3">
        <f t="shared" si="11"/>
        <v>46131256.490193933</v>
      </c>
      <c r="AG219" s="3">
        <f t="shared" si="29"/>
        <v>45759726.080117643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143</v>
      </c>
      <c r="C220" s="7"/>
      <c r="D220" s="2" t="e">
        <f t="shared" si="12"/>
        <v>#N/A</v>
      </c>
      <c r="E220" s="2" t="e">
        <f t="shared" si="22"/>
        <v>#N/A</v>
      </c>
      <c r="F220" s="2">
        <v>637759.52185165882</v>
      </c>
      <c r="G220" s="2">
        <f t="shared" si="41"/>
        <v>576582.14285714284</v>
      </c>
      <c r="H220" s="2">
        <f t="shared" si="39"/>
        <v>93598133.808362126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4117563.5714285788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694902.51799403131</v>
      </c>
      <c r="Q220" s="2">
        <f t="shared" si="42"/>
        <v>600000</v>
      </c>
      <c r="R220" s="2">
        <f t="shared" si="40"/>
        <v>97980620.745670065</v>
      </c>
      <c r="S220" s="2">
        <f t="shared" si="17"/>
        <v>576582.14285714924</v>
      </c>
      <c r="T220" s="2">
        <f t="shared" si="18"/>
        <v>23417.857142857276</v>
      </c>
      <c r="U220" s="2">
        <f t="shared" si="19"/>
        <v>600000</v>
      </c>
      <c r="V220" s="2">
        <f t="shared" si="34"/>
        <v>46634513.372324347</v>
      </c>
      <c r="W220" s="2">
        <f t="shared" si="20"/>
        <v>503256.88213041425</v>
      </c>
      <c r="X220" s="2">
        <f t="shared" si="6"/>
        <v>96743.117869585752</v>
      </c>
      <c r="Y220" s="2">
        <f t="shared" si="37"/>
        <v>51346107.373345762</v>
      </c>
      <c r="Z220" s="2" t="str">
        <f t="shared" si="8"/>
        <v>HERE</v>
      </c>
      <c r="AA220" s="2">
        <f>IF(Z220="HERE",Y220,AA219+Graph!$G$1*1000)</f>
        <v>51346107.373345762</v>
      </c>
      <c r="AB220" s="2">
        <f t="shared" si="21"/>
        <v>96743.117869585752</v>
      </c>
      <c r="AC220" s="2">
        <f t="shared" si="38"/>
        <v>46634513.372324347</v>
      </c>
      <c r="AD220" s="3">
        <f t="shared" si="10"/>
        <v>51346107.373345762</v>
      </c>
      <c r="AE220" s="2">
        <f>IF(AE218&gt;=52800000,52800000,IF(AB199=Graph!G$1*1000,AE219+Graph!G$1*1000,AC220))</f>
        <v>46634513.372324347</v>
      </c>
      <c r="AF220" s="3">
        <f t="shared" si="11"/>
        <v>46634513.372324347</v>
      </c>
      <c r="AG220" s="3">
        <f t="shared" si="29"/>
        <v>45900539.541247562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144</v>
      </c>
      <c r="C221" s="7"/>
      <c r="D221" s="2" t="e">
        <f t="shared" si="12"/>
        <v>#N/A</v>
      </c>
      <c r="E221" s="2" t="e">
        <f t="shared" si="22"/>
        <v>#N/A</v>
      </c>
      <c r="F221" s="2">
        <v>639360.7437531054</v>
      </c>
      <c r="G221" s="2">
        <f t="shared" si="41"/>
        <v>576582.14285714284</v>
      </c>
      <c r="H221" s="2">
        <f t="shared" si="39"/>
        <v>94174715.951219276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4140981.4285714361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696817.41174714267</v>
      </c>
      <c r="Q221" s="2">
        <f t="shared" si="42"/>
        <v>600000</v>
      </c>
      <c r="R221" s="2">
        <f t="shared" si="40"/>
        <v>98580620.745670065</v>
      </c>
      <c r="S221" s="2">
        <f t="shared" si="17"/>
        <v>576582.14285714924</v>
      </c>
      <c r="T221" s="2">
        <f t="shared" si="18"/>
        <v>23417.857142857276</v>
      </c>
      <c r="U221" s="2">
        <f t="shared" si="19"/>
        <v>600000</v>
      </c>
      <c r="V221" s="2">
        <f t="shared" si="34"/>
        <v>47139371.476356193</v>
      </c>
      <c r="W221" s="2">
        <f t="shared" si="20"/>
        <v>504858.10403184593</v>
      </c>
      <c r="X221" s="2">
        <f t="shared" si="6"/>
        <v>95141.895968154073</v>
      </c>
      <c r="Y221" s="2">
        <f t="shared" si="37"/>
        <v>51441249.269313917</v>
      </c>
      <c r="Z221" s="2" t="str">
        <f t="shared" si="8"/>
        <v>HERE</v>
      </c>
      <c r="AA221" s="2">
        <f>IF(Z221="HERE",Y221,AA220+Graph!$G$1*1000)</f>
        <v>51441249.269313917</v>
      </c>
      <c r="AB221" s="2">
        <f t="shared" si="21"/>
        <v>95141.895968154073</v>
      </c>
      <c r="AC221" s="2">
        <f t="shared" si="38"/>
        <v>47139371.476356193</v>
      </c>
      <c r="AD221" s="3">
        <f t="shared" si="10"/>
        <v>51441249.269313917</v>
      </c>
      <c r="AE221" s="2">
        <f>IF(AE219&gt;=52800000,52800000,IF(AB200=Graph!G$1*1000,AE220+Graph!G$1*1000,AC221))</f>
        <v>47139371.476356193</v>
      </c>
      <c r="AF221" s="3">
        <f t="shared" si="11"/>
        <v>47139371.476356193</v>
      </c>
      <c r="AG221" s="3">
        <f t="shared" si="29"/>
        <v>46039991.963761255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145</v>
      </c>
      <c r="C222" s="7"/>
      <c r="D222" s="2" t="e">
        <f t="shared" si="12"/>
        <v>#N/A</v>
      </c>
      <c r="E222" s="2" t="e">
        <f t="shared" si="22"/>
        <v>#N/A</v>
      </c>
      <c r="F222" s="2">
        <v>640961.96565455198</v>
      </c>
      <c r="G222" s="2">
        <f t="shared" si="41"/>
        <v>576582.14285714284</v>
      </c>
      <c r="H222" s="2">
        <f t="shared" si="39"/>
        <v>94751298.094076425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4164399.2857142934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698732.30550025403</v>
      </c>
      <c r="Q222" s="2">
        <f t="shared" si="42"/>
        <v>600000</v>
      </c>
      <c r="R222" s="2">
        <f t="shared" si="40"/>
        <v>99180620.745670065</v>
      </c>
      <c r="S222" s="2">
        <f t="shared" si="17"/>
        <v>576582.14285714924</v>
      </c>
      <c r="T222" s="2">
        <f t="shared" si="18"/>
        <v>23417.857142857276</v>
      </c>
      <c r="U222" s="2">
        <f t="shared" si="19"/>
        <v>600000</v>
      </c>
      <c r="V222" s="2">
        <f t="shared" si="34"/>
        <v>47645830.802289486</v>
      </c>
      <c r="W222" s="2">
        <f t="shared" si="20"/>
        <v>506459.32593329251</v>
      </c>
      <c r="X222" s="2">
        <f t="shared" si="6"/>
        <v>93540.674066707492</v>
      </c>
      <c r="Y222" s="2">
        <f t="shared" si="37"/>
        <v>51534789.943380624</v>
      </c>
      <c r="Z222" s="2" t="str">
        <f t="shared" si="8"/>
        <v>HERE</v>
      </c>
      <c r="AA222" s="2">
        <f>IF(Z222="HERE",Y222,AA221+Graph!$G$1*1000)</f>
        <v>51534789.943380624</v>
      </c>
      <c r="AB222" s="2">
        <f t="shared" si="21"/>
        <v>93540.674066707492</v>
      </c>
      <c r="AC222" s="2">
        <f t="shared" si="38"/>
        <v>47645830.802289486</v>
      </c>
      <c r="AD222" s="3">
        <f t="shared" si="10"/>
        <v>51534789.943380624</v>
      </c>
      <c r="AE222" s="2">
        <f>IF(AE220&gt;=52800000,52800000,IF(AB201=Graph!G$1*1000,AE221+Graph!G$1*1000,AC222))</f>
        <v>47645830.802289486</v>
      </c>
      <c r="AF222" s="3">
        <f t="shared" si="11"/>
        <v>47645830.802289486</v>
      </c>
      <c r="AG222" s="3">
        <f t="shared" si="29"/>
        <v>46178083.347658716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146</v>
      </c>
      <c r="C223" s="7"/>
      <c r="D223" s="2" t="e">
        <f t="shared" si="12"/>
        <v>#N/A</v>
      </c>
      <c r="E223" s="2" t="e">
        <f t="shared" si="22"/>
        <v>#N/A</v>
      </c>
      <c r="F223" s="2">
        <v>642563.18755599856</v>
      </c>
      <c r="G223" s="2">
        <f t="shared" si="41"/>
        <v>576582.14285714284</v>
      </c>
      <c r="H223" s="2">
        <f t="shared" si="39"/>
        <v>95327880.236933574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4187817.1428571506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700647.1992533654</v>
      </c>
      <c r="Q223" s="2">
        <f t="shared" si="42"/>
        <v>600000</v>
      </c>
      <c r="R223" s="2">
        <f t="shared" si="40"/>
        <v>99780620.745670065</v>
      </c>
      <c r="S223" s="2">
        <f t="shared" si="17"/>
        <v>576582.14285714924</v>
      </c>
      <c r="T223" s="2">
        <f t="shared" si="18"/>
        <v>23417.857142857276</v>
      </c>
      <c r="U223" s="2">
        <f t="shared" si="19"/>
        <v>600000</v>
      </c>
      <c r="V223" s="2">
        <f t="shared" si="34"/>
        <v>48153891.350124225</v>
      </c>
      <c r="W223" s="2">
        <f t="shared" si="20"/>
        <v>508060.54783473909</v>
      </c>
      <c r="X223" s="2">
        <f t="shared" si="6"/>
        <v>91939.452165260911</v>
      </c>
      <c r="Y223" s="2">
        <f t="shared" ref="Y223:Y286" si="43">IF(COUNT($C224)=0,IF(COUNT($C223)=1,C223,SUM(Y222+X223)),C223)</f>
        <v>51626729.395545885</v>
      </c>
      <c r="Z223" s="2" t="str">
        <f t="shared" si="8"/>
        <v>HERE</v>
      </c>
      <c r="AA223" s="2">
        <f>IF(Z223="HERE",Y223,AA222+Graph!$G$1*1000)</f>
        <v>51626729.395545885</v>
      </c>
      <c r="AB223" s="2">
        <f t="shared" si="21"/>
        <v>91939.452165260911</v>
      </c>
      <c r="AC223" s="2">
        <f t="shared" ref="AC223:AC286" si="44">IF(Z224="HERE",V223,AC222)</f>
        <v>48153891.350124225</v>
      </c>
      <c r="AD223" s="3">
        <f t="shared" si="10"/>
        <v>51626729.395545885</v>
      </c>
      <c r="AE223" s="2">
        <f>IF(AE221&gt;=52800000,52800000,IF(AB202=Graph!G$1*1000,AE222+Graph!G$1*1000,AC223))</f>
        <v>48153891.350124225</v>
      </c>
      <c r="AF223" s="3">
        <f t="shared" si="11"/>
        <v>48153891.350124225</v>
      </c>
      <c r="AG223" s="3">
        <f t="shared" si="29"/>
        <v>46314813.692939959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147</v>
      </c>
      <c r="C224" s="7"/>
      <c r="D224" s="2" t="e">
        <f t="shared" si="12"/>
        <v>#N/A</v>
      </c>
      <c r="E224" s="2" t="e">
        <f t="shared" si="22"/>
        <v>#N/A</v>
      </c>
      <c r="F224" s="2">
        <v>644164.40945744514</v>
      </c>
      <c r="G224" s="2">
        <f t="shared" si="41"/>
        <v>576582.14285714284</v>
      </c>
      <c r="H224" s="2">
        <f t="shared" ref="H224:H287" si="45">IF(COUNT($C225)=0,IF(COUNT($C224)=1,C224,SUM(H223+G224)),C224)</f>
        <v>95904462.379790723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4211235.0000000075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702562.09300647676</v>
      </c>
      <c r="Q224" s="2">
        <f t="shared" si="42"/>
        <v>600000</v>
      </c>
      <c r="R224" s="2">
        <f t="shared" ref="R224:R287" si="46">IF(COUNT($C225)=0,IF(COUNT($C224)=1,M224,SUM(R223+Q224)),M224)</f>
        <v>100380620.74567007</v>
      </c>
      <c r="S224" s="2">
        <f t="shared" si="17"/>
        <v>576582.14285714924</v>
      </c>
      <c r="T224" s="2">
        <f t="shared" si="18"/>
        <v>23417.85714285681</v>
      </c>
      <c r="U224" s="2">
        <f t="shared" si="19"/>
        <v>600000</v>
      </c>
      <c r="V224" s="2">
        <f t="shared" si="34"/>
        <v>48663553.119860411</v>
      </c>
      <c r="W224" s="2">
        <f t="shared" si="20"/>
        <v>509661.76973618567</v>
      </c>
      <c r="X224" s="2">
        <f t="shared" si="6"/>
        <v>90338.23026381433</v>
      </c>
      <c r="Y224" s="2">
        <f t="shared" si="43"/>
        <v>51717067.625809699</v>
      </c>
      <c r="Z224" s="2" t="str">
        <f t="shared" si="8"/>
        <v>HERE</v>
      </c>
      <c r="AA224" s="2">
        <f>IF(Z224="HERE",Y224,AA223+Graph!$G$1*1000)</f>
        <v>51717067.625809699</v>
      </c>
      <c r="AB224" s="2">
        <f t="shared" si="21"/>
        <v>90338.23026381433</v>
      </c>
      <c r="AC224" s="2">
        <f t="shared" si="44"/>
        <v>48663553.119860411</v>
      </c>
      <c r="AD224" s="3">
        <f t="shared" si="10"/>
        <v>51717067.625809699</v>
      </c>
      <c r="AE224" s="2">
        <f>IF(AE222&gt;=52800000,52800000,IF(AB203=Graph!G$1*1000,AE223+Graph!G$1*1000,AC224))</f>
        <v>48663553.119860411</v>
      </c>
      <c r="AF224" s="3">
        <f t="shared" si="11"/>
        <v>48663553.119860411</v>
      </c>
      <c r="AG224" s="3">
        <f t="shared" si="29"/>
        <v>46450182.99960497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148</v>
      </c>
      <c r="C225" s="7"/>
      <c r="D225" s="2" t="e">
        <f t="shared" si="12"/>
        <v>#N/A</v>
      </c>
      <c r="E225" s="2" t="e">
        <f t="shared" si="22"/>
        <v>#N/A</v>
      </c>
      <c r="F225" s="2">
        <v>645765.63135887682</v>
      </c>
      <c r="G225" s="2">
        <f t="shared" si="41"/>
        <v>576582.14285714284</v>
      </c>
      <c r="H225" s="2">
        <f t="shared" si="45"/>
        <v>96481044.522647873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4234652.8571428647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704476.98675958812</v>
      </c>
      <c r="Q225" s="2">
        <f t="shared" si="42"/>
        <v>600000</v>
      </c>
      <c r="R225" s="2">
        <f t="shared" si="46"/>
        <v>100980620.74567007</v>
      </c>
      <c r="S225" s="2">
        <f t="shared" si="17"/>
        <v>576582.14285714924</v>
      </c>
      <c r="T225" s="2">
        <f t="shared" si="18"/>
        <v>23417.857142857276</v>
      </c>
      <c r="U225" s="2">
        <f t="shared" si="19"/>
        <v>600000</v>
      </c>
      <c r="V225" s="2">
        <f t="shared" si="34"/>
        <v>49174816.111498043</v>
      </c>
      <c r="W225" s="2">
        <f t="shared" si="20"/>
        <v>511262.99163763225</v>
      </c>
      <c r="X225" s="2">
        <f t="shared" si="6"/>
        <v>88737.008362367749</v>
      </c>
      <c r="Y225" s="2">
        <f t="shared" si="43"/>
        <v>51805804.634172067</v>
      </c>
      <c r="Z225" s="2" t="str">
        <f t="shared" si="8"/>
        <v>HERE</v>
      </c>
      <c r="AA225" s="2">
        <f>IF(Z225="HERE",Y225,AA224+Graph!$G$1*1000)</f>
        <v>51805804.634172067</v>
      </c>
      <c r="AB225" s="2">
        <f t="shared" si="21"/>
        <v>88737.008362367749</v>
      </c>
      <c r="AC225" s="2">
        <f t="shared" si="44"/>
        <v>49174816.111498043</v>
      </c>
      <c r="AD225" s="3">
        <f t="shared" si="10"/>
        <v>51805804.634172067</v>
      </c>
      <c r="AE225" s="2">
        <f>IF(AE223&gt;=52800000,52800000,IF(AB204=Graph!G$1*1000,AE224+Graph!G$1*1000,AC225))</f>
        <v>49174816.111498043</v>
      </c>
      <c r="AF225" s="3">
        <f t="shared" si="11"/>
        <v>49174816.111498043</v>
      </c>
      <c r="AG225" s="3">
        <f t="shared" si="29"/>
        <v>46584191.267653756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149</v>
      </c>
      <c r="C226" s="7"/>
      <c r="D226" s="2" t="e">
        <f t="shared" si="12"/>
        <v>#N/A</v>
      </c>
      <c r="E226" s="2" t="e">
        <f t="shared" si="22"/>
        <v>#N/A</v>
      </c>
      <c r="F226" s="2">
        <v>647366.85326032341</v>
      </c>
      <c r="G226" s="2">
        <f t="shared" si="41"/>
        <v>576582.14285714284</v>
      </c>
      <c r="H226" s="2">
        <f t="shared" si="45"/>
        <v>97057626.665505022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4258070.714285722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706391.88051269948</v>
      </c>
      <c r="Q226" s="2">
        <f t="shared" si="42"/>
        <v>600000</v>
      </c>
      <c r="R226" s="2">
        <f t="shared" si="46"/>
        <v>101580620.74567007</v>
      </c>
      <c r="S226" s="2">
        <f t="shared" si="17"/>
        <v>576582.14285714924</v>
      </c>
      <c r="T226" s="2">
        <f t="shared" si="18"/>
        <v>23417.857142857276</v>
      </c>
      <c r="U226" s="2">
        <f t="shared" si="19"/>
        <v>600000</v>
      </c>
      <c r="V226" s="2">
        <f t="shared" si="34"/>
        <v>49687680.325037107</v>
      </c>
      <c r="W226" s="2">
        <f t="shared" si="20"/>
        <v>512864.21353906393</v>
      </c>
      <c r="X226" s="2">
        <f t="shared" si="6"/>
        <v>87135.786460936069</v>
      </c>
      <c r="Y226" s="2">
        <f t="shared" si="43"/>
        <v>51892940.420633003</v>
      </c>
      <c r="Z226" s="2" t="str">
        <f t="shared" si="8"/>
        <v>HERE</v>
      </c>
      <c r="AA226" s="2">
        <f>IF(Z226="HERE",Y226,AA225+Graph!$G$1*1000)</f>
        <v>51892940.420633003</v>
      </c>
      <c r="AB226" s="2">
        <f t="shared" si="21"/>
        <v>87135.786460936069</v>
      </c>
      <c r="AC226" s="2">
        <f t="shared" si="44"/>
        <v>49687680.325037107</v>
      </c>
      <c r="AD226" s="3">
        <f t="shared" si="10"/>
        <v>51892940.420633003</v>
      </c>
      <c r="AE226" s="2">
        <f>IF(AE224&gt;=52800000,52800000,IF(AB205=Graph!G$1*1000,AE225+Graph!G$1*1000,AC226))</f>
        <v>49687680.325037107</v>
      </c>
      <c r="AF226" s="3">
        <f t="shared" si="11"/>
        <v>49687680.325037107</v>
      </c>
      <c r="AG226" s="3">
        <f t="shared" si="29"/>
        <v>46716838.497086309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150</v>
      </c>
      <c r="C227" s="7"/>
      <c r="D227" s="2" t="e">
        <f t="shared" si="12"/>
        <v>#N/A</v>
      </c>
      <c r="E227" s="2" t="e">
        <f t="shared" si="22"/>
        <v>#N/A</v>
      </c>
      <c r="F227" s="2">
        <v>648968.07516176999</v>
      </c>
      <c r="G227" s="2">
        <f t="shared" si="41"/>
        <v>576582.14285714284</v>
      </c>
      <c r="H227" s="2">
        <f t="shared" si="45"/>
        <v>97634208.808362171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4281488.5714285793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708306.77426581085</v>
      </c>
      <c r="Q227" s="2">
        <f t="shared" si="42"/>
        <v>600000</v>
      </c>
      <c r="R227" s="2">
        <f t="shared" si="46"/>
        <v>102180620.74567007</v>
      </c>
      <c r="S227" s="2">
        <f t="shared" si="17"/>
        <v>576582.14285714924</v>
      </c>
      <c r="T227" s="2">
        <f t="shared" si="18"/>
        <v>23417.857142857276</v>
      </c>
      <c r="U227" s="2">
        <f t="shared" si="19"/>
        <v>600000</v>
      </c>
      <c r="V227" s="2">
        <f t="shared" si="34"/>
        <v>50202145.760477617</v>
      </c>
      <c r="W227" s="2">
        <f t="shared" si="20"/>
        <v>514465.43544051051</v>
      </c>
      <c r="X227" s="2">
        <f t="shared" si="6"/>
        <v>85534.564559489489</v>
      </c>
      <c r="Y227" s="2">
        <f t="shared" si="43"/>
        <v>51978474.985192493</v>
      </c>
      <c r="Z227" s="2" t="str">
        <f t="shared" si="8"/>
        <v>HERE</v>
      </c>
      <c r="AA227" s="2">
        <f>IF(Z227="HERE",Y227,AA226+Graph!$G$1*1000)</f>
        <v>51978474.985192493</v>
      </c>
      <c r="AB227" s="2">
        <f t="shared" si="21"/>
        <v>85534.564559489489</v>
      </c>
      <c r="AC227" s="2">
        <f t="shared" si="44"/>
        <v>50202145.760477617</v>
      </c>
      <c r="AD227" s="3">
        <f t="shared" si="10"/>
        <v>51978474.985192493</v>
      </c>
      <c r="AE227" s="2">
        <f>IF(AE225&gt;=52800000,52800000,IF(AB206=Graph!G$1*1000,AE226+Graph!G$1*1000,AC227))</f>
        <v>50202145.760477617</v>
      </c>
      <c r="AF227" s="3">
        <f t="shared" si="11"/>
        <v>50202145.760477617</v>
      </c>
      <c r="AG227" s="3">
        <f t="shared" si="29"/>
        <v>46848124.687902629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151</v>
      </c>
      <c r="C228" s="7"/>
      <c r="D228" s="2" t="e">
        <f t="shared" si="12"/>
        <v>#N/A</v>
      </c>
      <c r="E228" s="2" t="e">
        <f t="shared" si="22"/>
        <v>#N/A</v>
      </c>
      <c r="F228" s="2">
        <v>650569.29706321657</v>
      </c>
      <c r="G228" s="2">
        <f t="shared" si="41"/>
        <v>576582.14285714284</v>
      </c>
      <c r="H228" s="2">
        <f t="shared" si="45"/>
        <v>98210790.95121932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4304906.4285714366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710221.66801892221</v>
      </c>
      <c r="Q228" s="2">
        <f t="shared" si="42"/>
        <v>600000</v>
      </c>
      <c r="R228" s="2">
        <f t="shared" si="46"/>
        <v>102780620.74567007</v>
      </c>
      <c r="S228" s="2">
        <f t="shared" si="17"/>
        <v>576582.14285714924</v>
      </c>
      <c r="T228" s="2">
        <f t="shared" si="18"/>
        <v>23417.857142857276</v>
      </c>
      <c r="U228" s="2">
        <f t="shared" si="19"/>
        <v>600000</v>
      </c>
      <c r="V228" s="2">
        <f t="shared" si="34"/>
        <v>50718212.417819574</v>
      </c>
      <c r="W228" s="2">
        <f t="shared" si="20"/>
        <v>516066.65734195709</v>
      </c>
      <c r="X228" s="2">
        <f t="shared" si="6"/>
        <v>83933.342658042908</v>
      </c>
      <c r="Y228" s="2">
        <f t="shared" si="43"/>
        <v>52062408.327850536</v>
      </c>
      <c r="Z228" s="2" t="str">
        <f t="shared" si="8"/>
        <v>HERE</v>
      </c>
      <c r="AA228" s="2">
        <f>IF(Z228="HERE",Y228,AA227+Graph!$G$1*1000)</f>
        <v>52062408.327850536</v>
      </c>
      <c r="AB228" s="2">
        <f t="shared" si="21"/>
        <v>83933.342658042908</v>
      </c>
      <c r="AC228" s="2">
        <f t="shared" si="44"/>
        <v>50718212.417819574</v>
      </c>
      <c r="AD228" s="3">
        <f t="shared" si="10"/>
        <v>52062408.327850536</v>
      </c>
      <c r="AE228" s="2">
        <f>IF(AE226&gt;=52800000,52800000,IF(AB207=Graph!G$1*1000,AE227+Graph!G$1*1000,AC228))</f>
        <v>50718212.417819574</v>
      </c>
      <c r="AF228" s="3">
        <f t="shared" si="11"/>
        <v>50718212.417819574</v>
      </c>
      <c r="AG228" s="3">
        <f t="shared" si="29"/>
        <v>46978049.840102732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152</v>
      </c>
      <c r="C229" s="7"/>
      <c r="D229" s="2" t="e">
        <f t="shared" si="12"/>
        <v>#N/A</v>
      </c>
      <c r="E229" s="2" t="e">
        <f t="shared" si="22"/>
        <v>#N/A</v>
      </c>
      <c r="F229" s="2">
        <v>652170.51896464825</v>
      </c>
      <c r="G229" s="2">
        <f t="shared" si="41"/>
        <v>576582.14285714284</v>
      </c>
      <c r="H229" s="2">
        <f t="shared" si="45"/>
        <v>98787373.09407647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4328324.2857142938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712136.56177203357</v>
      </c>
      <c r="Q229" s="2">
        <f t="shared" si="42"/>
        <v>600000</v>
      </c>
      <c r="R229" s="2">
        <f t="shared" si="46"/>
        <v>103380620.74567007</v>
      </c>
      <c r="S229" s="2">
        <f t="shared" si="17"/>
        <v>576582.14285714924</v>
      </c>
      <c r="T229" s="2">
        <f t="shared" si="18"/>
        <v>23417.857142857276</v>
      </c>
      <c r="U229" s="2">
        <f t="shared" si="19"/>
        <v>600000</v>
      </c>
      <c r="V229" s="2">
        <f t="shared" si="34"/>
        <v>51235880.297062978</v>
      </c>
      <c r="W229" s="2">
        <f t="shared" si="20"/>
        <v>517667.87924340367</v>
      </c>
      <c r="X229" s="2">
        <f t="shared" si="6"/>
        <v>82332.120756596327</v>
      </c>
      <c r="Y229" s="2">
        <f t="shared" si="43"/>
        <v>52144740.448607132</v>
      </c>
      <c r="Z229" s="2" t="str">
        <f t="shared" si="8"/>
        <v>HERE</v>
      </c>
      <c r="AA229" s="2">
        <f>IF(Z229="HERE",Y229,AA228+Graph!$G$1*1000)</f>
        <v>52144740.448607132</v>
      </c>
      <c r="AB229" s="2">
        <f t="shared" si="21"/>
        <v>82332.120756596327</v>
      </c>
      <c r="AC229" s="2">
        <f t="shared" si="44"/>
        <v>51235880.297062978</v>
      </c>
      <c r="AD229" s="3">
        <f t="shared" si="10"/>
        <v>52144740.448607132</v>
      </c>
      <c r="AE229" s="2">
        <f>IF(AE227&gt;=52800000,52800000,IF(AB208=Graph!G$1*1000,AE228+Graph!G$1*1000,AC229))</f>
        <v>51235880.297062978</v>
      </c>
      <c r="AF229" s="3">
        <f t="shared" si="11"/>
        <v>51235880.297062978</v>
      </c>
      <c r="AG229" s="3">
        <f t="shared" si="29"/>
        <v>47106613.95368661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153</v>
      </c>
      <c r="C230" s="7"/>
      <c r="D230" s="2" t="e">
        <f t="shared" si="12"/>
        <v>#N/A</v>
      </c>
      <c r="E230" s="2" t="e">
        <f t="shared" si="22"/>
        <v>#N/A</v>
      </c>
      <c r="F230" s="2">
        <v>653771.74086609483</v>
      </c>
      <c r="G230" s="2">
        <f t="shared" ref="G230:G293" si="47">IF(F230&gt;600000,$AK$31*1000,F230)</f>
        <v>576582.14285714284</v>
      </c>
      <c r="H230" s="2">
        <f t="shared" si="45"/>
        <v>99363955.236933619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4351742.1428571511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714051.45552514493</v>
      </c>
      <c r="Q230" s="2">
        <f t="shared" ref="Q230:Q293" si="48">IF(P230&gt;600000,600000,P230)</f>
        <v>600000</v>
      </c>
      <c r="R230" s="2">
        <f t="shared" si="46"/>
        <v>103980620.74567007</v>
      </c>
      <c r="S230" s="2">
        <f t="shared" si="17"/>
        <v>576582.14285714924</v>
      </c>
      <c r="T230" s="2">
        <f t="shared" si="18"/>
        <v>23417.857142857276</v>
      </c>
      <c r="U230" s="2">
        <f t="shared" si="19"/>
        <v>600000</v>
      </c>
      <c r="V230" s="2">
        <f t="shared" si="34"/>
        <v>51755149.398207828</v>
      </c>
      <c r="W230" s="2">
        <f t="shared" si="20"/>
        <v>519269.10114485025</v>
      </c>
      <c r="X230" s="2">
        <f t="shared" si="6"/>
        <v>80730.898855149746</v>
      </c>
      <c r="Y230" s="2">
        <f t="shared" si="43"/>
        <v>52225471.347462282</v>
      </c>
      <c r="Z230" s="2" t="str">
        <f t="shared" si="8"/>
        <v>HERE</v>
      </c>
      <c r="AA230" s="2">
        <f>IF(Z230="HERE",Y230,AA229+Graph!$G$1*1000)</f>
        <v>52225471.347462282</v>
      </c>
      <c r="AB230" s="2">
        <f t="shared" si="21"/>
        <v>80730.898855149746</v>
      </c>
      <c r="AC230" s="2">
        <f t="shared" si="44"/>
        <v>51755149.398207828</v>
      </c>
      <c r="AD230" s="3">
        <f t="shared" si="10"/>
        <v>52225471.347462282</v>
      </c>
      <c r="AE230" s="2">
        <f>IF(AE228&gt;=52800000,52800000,IF(AB209=Graph!G$1*1000,AE229+Graph!G$1*1000,AC230))</f>
        <v>51755149.398207828</v>
      </c>
      <c r="AF230" s="3">
        <f t="shared" si="11"/>
        <v>51755149.398207828</v>
      </c>
      <c r="AG230" s="3">
        <f t="shared" si="29"/>
        <v>47233817.028654262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154</v>
      </c>
      <c r="C231" s="7"/>
      <c r="D231" s="2" t="e">
        <f t="shared" si="12"/>
        <v>#N/A</v>
      </c>
      <c r="E231" s="2" t="e">
        <f t="shared" si="22"/>
        <v>#N/A</v>
      </c>
      <c r="F231" s="2">
        <v>655372.96276754141</v>
      </c>
      <c r="G231" s="2">
        <f t="shared" si="47"/>
        <v>576582.14285714284</v>
      </c>
      <c r="H231" s="2">
        <f t="shared" si="45"/>
        <v>99940537.379790768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4375160.0000000084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715966.3492782563</v>
      </c>
      <c r="Q231" s="2">
        <f t="shared" si="48"/>
        <v>600000</v>
      </c>
      <c r="R231" s="2">
        <f t="shared" si="46"/>
        <v>104580620.74567007</v>
      </c>
      <c r="S231" s="2">
        <f t="shared" si="17"/>
        <v>576582.14285714924</v>
      </c>
      <c r="T231" s="2">
        <f t="shared" si="18"/>
        <v>23417.857142857276</v>
      </c>
      <c r="U231" s="2">
        <f t="shared" si="19"/>
        <v>600000</v>
      </c>
      <c r="V231" s="2">
        <f t="shared" si="34"/>
        <v>52276019.72125411</v>
      </c>
      <c r="W231" s="2">
        <f t="shared" si="20"/>
        <v>520870.32304628193</v>
      </c>
      <c r="X231" s="2">
        <f t="shared" si="6"/>
        <v>79129.676953718066</v>
      </c>
      <c r="Y231" s="2">
        <f t="shared" si="43"/>
        <v>52304601.024416</v>
      </c>
      <c r="Z231" s="2" t="str">
        <f t="shared" si="8"/>
        <v>HERE</v>
      </c>
      <c r="AA231" s="2">
        <f>IF(Z231="HERE",Y231,AA230+Graph!$G$1*1000)</f>
        <v>52304601.024416</v>
      </c>
      <c r="AB231" s="2">
        <f t="shared" si="21"/>
        <v>79129.676953718066</v>
      </c>
      <c r="AC231" s="2">
        <f t="shared" si="44"/>
        <v>51755149.398207828</v>
      </c>
      <c r="AD231" s="3">
        <f t="shared" si="10"/>
        <v>52304601.024416</v>
      </c>
      <c r="AE231" s="2">
        <f>IF(AE229&gt;=52800000,52800000,IF(AB210=Graph!G$1*1000,AE230+Graph!G$1*1000,AC231))</f>
        <v>51755149.398207828</v>
      </c>
      <c r="AF231" s="3">
        <f t="shared" si="11"/>
        <v>51755149.398207828</v>
      </c>
      <c r="AG231" s="3">
        <f t="shared" si="29"/>
        <v>47359659.065005682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155</v>
      </c>
      <c r="C232" s="7"/>
      <c r="D232" s="2" t="e">
        <f t="shared" si="12"/>
        <v>#N/A</v>
      </c>
      <c r="E232" s="2" t="e">
        <f t="shared" si="22"/>
        <v>#N/A</v>
      </c>
      <c r="F232" s="2">
        <v>656974.18466898799</v>
      </c>
      <c r="G232" s="2">
        <f t="shared" si="47"/>
        <v>576582.14285714284</v>
      </c>
      <c r="H232" s="2">
        <f t="shared" si="45"/>
        <v>100517119.52264792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4398577.8571428657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717881.24303136766</v>
      </c>
      <c r="Q232" s="2">
        <f t="shared" si="48"/>
        <v>600000</v>
      </c>
      <c r="R232" s="2">
        <f t="shared" si="46"/>
        <v>105180620.74567007</v>
      </c>
      <c r="S232" s="2">
        <f t="shared" si="17"/>
        <v>576582.14285714924</v>
      </c>
      <c r="T232" s="2">
        <f t="shared" si="18"/>
        <v>23417.857142857276</v>
      </c>
      <c r="U232" s="2">
        <f t="shared" si="19"/>
        <v>600000</v>
      </c>
      <c r="V232" s="2">
        <f t="shared" si="34"/>
        <v>52798491.266201839</v>
      </c>
      <c r="W232" s="2">
        <f t="shared" si="20"/>
        <v>522471.54494772851</v>
      </c>
      <c r="X232" s="2">
        <f t="shared" si="6"/>
        <v>77528.455052271485</v>
      </c>
      <c r="Y232" s="2">
        <f t="shared" si="43"/>
        <v>52382129.479468271</v>
      </c>
      <c r="Z232" s="2" t="str">
        <f t="shared" si="8"/>
        <v>MEEP</v>
      </c>
      <c r="AA232" s="2">
        <f>IF(Z232="HERE",Y232,AA231+Graph!$G$1*1000)</f>
        <v>52724601.024416</v>
      </c>
      <c r="AB232" s="2">
        <f t="shared" si="21"/>
        <v>420000</v>
      </c>
      <c r="AC232" s="2">
        <f t="shared" si="44"/>
        <v>51755149.398207828</v>
      </c>
      <c r="AD232" s="3">
        <f t="shared" si="10"/>
        <v>52724601.024416</v>
      </c>
      <c r="AE232" s="2">
        <f>IF(AE230&gt;=52800000,52800000,IF(AB211=Graph!G$1*1000,AE231+Graph!G$1*1000,AC232))</f>
        <v>51755149.398207828</v>
      </c>
      <c r="AF232" s="3">
        <f t="shared" si="11"/>
        <v>51755149.398207828</v>
      </c>
      <c r="AG232" s="3">
        <f t="shared" si="29"/>
        <v>47484140.06274087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156</v>
      </c>
      <c r="C233" s="7"/>
      <c r="D233" s="2" t="e">
        <f t="shared" si="12"/>
        <v>#N/A</v>
      </c>
      <c r="E233" s="2" t="e">
        <f t="shared" si="22"/>
        <v>#N/A</v>
      </c>
      <c r="F233" s="2">
        <v>658575.40657043457</v>
      </c>
      <c r="G233" s="2">
        <f t="shared" si="47"/>
        <v>576582.14285714284</v>
      </c>
      <c r="H233" s="2">
        <f t="shared" si="45"/>
        <v>101093701.66550507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4421995.7142857229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719796.13678447902</v>
      </c>
      <c r="Q233" s="2">
        <f t="shared" si="48"/>
        <v>600000</v>
      </c>
      <c r="R233" s="2">
        <f t="shared" si="46"/>
        <v>105780620.74567007</v>
      </c>
      <c r="S233" s="2">
        <f t="shared" si="17"/>
        <v>576582.14285714924</v>
      </c>
      <c r="T233" s="2">
        <f t="shared" si="18"/>
        <v>23417.857142857276</v>
      </c>
      <c r="U233" s="2">
        <f t="shared" si="19"/>
        <v>600000</v>
      </c>
      <c r="V233" s="2">
        <f t="shared" si="34"/>
        <v>53322564.033051014</v>
      </c>
      <c r="W233" s="2">
        <f t="shared" si="20"/>
        <v>524072.7668491751</v>
      </c>
      <c r="X233" s="2">
        <f t="shared" si="6"/>
        <v>75927.233150824904</v>
      </c>
      <c r="Y233" s="2">
        <f t="shared" si="43"/>
        <v>52458056.712619096</v>
      </c>
      <c r="Z233" s="2" t="str">
        <f t="shared" si="8"/>
        <v>MEEP</v>
      </c>
      <c r="AA233" s="2">
        <f>IF(Z233="HERE",Y233,AA232+Graph!$G$1*1000)</f>
        <v>53144601.024416</v>
      </c>
      <c r="AB233" s="2">
        <f t="shared" si="21"/>
        <v>420000</v>
      </c>
      <c r="AC233" s="2">
        <f t="shared" si="44"/>
        <v>51755149.398207828</v>
      </c>
      <c r="AD233" s="3">
        <f t="shared" si="10"/>
        <v>52800000</v>
      </c>
      <c r="AE233" s="2">
        <f>IF(AE231&gt;=52800000,52800000,IF(AB212=Graph!G$1*1000,AE232+Graph!G$1*1000,AC233))</f>
        <v>51755149.398207828</v>
      </c>
      <c r="AF233" s="3">
        <f t="shared" si="11"/>
        <v>51755149.398207828</v>
      </c>
      <c r="AG233" s="3">
        <f t="shared" si="29"/>
        <v>47607260.02185984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157</v>
      </c>
      <c r="C234" s="7"/>
      <c r="D234" s="2" t="e">
        <f t="shared" si="12"/>
        <v>#N/A</v>
      </c>
      <c r="E234" s="2" t="e">
        <f t="shared" si="22"/>
        <v>#N/A</v>
      </c>
      <c r="F234" s="2">
        <v>660176.62847186625</v>
      </c>
      <c r="G234" s="2">
        <f t="shared" si="47"/>
        <v>576582.14285714284</v>
      </c>
      <c r="H234" s="2">
        <f t="shared" si="45"/>
        <v>101670283.80836222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4445413.5714285802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721711.03053759038</v>
      </c>
      <c r="Q234" s="2">
        <f t="shared" si="48"/>
        <v>600000</v>
      </c>
      <c r="R234" s="2">
        <f t="shared" si="46"/>
        <v>106380620.74567007</v>
      </c>
      <c r="S234" s="2">
        <f t="shared" si="17"/>
        <v>576582.14285714924</v>
      </c>
      <c r="T234" s="2">
        <f t="shared" si="18"/>
        <v>23417.857142857276</v>
      </c>
      <c r="U234" s="2">
        <f t="shared" si="19"/>
        <v>600000</v>
      </c>
      <c r="V234" s="2">
        <f t="shared" si="34"/>
        <v>53848238.021801636</v>
      </c>
      <c r="W234" s="2">
        <f t="shared" si="20"/>
        <v>525673.98875062168</v>
      </c>
      <c r="X234" s="2">
        <f t="shared" si="6"/>
        <v>74326.011249378324</v>
      </c>
      <c r="Y234" s="2">
        <f t="shared" si="43"/>
        <v>52532382.723868474</v>
      </c>
      <c r="Z234" s="2" t="str">
        <f t="shared" si="8"/>
        <v>MEEP</v>
      </c>
      <c r="AA234" s="2">
        <f>IF(Z234="HERE",Y234,AA233+Graph!$G$1*1000)</f>
        <v>53564601.024416</v>
      </c>
      <c r="AB234" s="2">
        <f t="shared" si="21"/>
        <v>420000</v>
      </c>
      <c r="AC234" s="2">
        <f t="shared" si="44"/>
        <v>51755149.398207828</v>
      </c>
      <c r="AD234" s="3">
        <f t="shared" si="10"/>
        <v>52800000</v>
      </c>
      <c r="AE234" s="2">
        <f>IF(AE232&gt;=52800000,52800000,IF(AB213=Graph!G$1*1000,AE233+Graph!G$1*1000,AC234))</f>
        <v>51755149.398207828</v>
      </c>
      <c r="AF234" s="3">
        <f t="shared" si="11"/>
        <v>51755149.398207828</v>
      </c>
      <c r="AG234" s="3">
        <f t="shared" si="29"/>
        <v>47729018.942362584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158</v>
      </c>
      <c r="C235" s="7"/>
      <c r="D235" s="2" t="e">
        <f t="shared" si="12"/>
        <v>#N/A</v>
      </c>
      <c r="E235" s="2" t="e">
        <f t="shared" si="22"/>
        <v>#N/A</v>
      </c>
      <c r="F235" s="2">
        <v>661777.85037331283</v>
      </c>
      <c r="G235" s="2">
        <f t="shared" si="47"/>
        <v>576582.14285714284</v>
      </c>
      <c r="H235" s="2">
        <f t="shared" si="45"/>
        <v>102246865.95121937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4468831.4285714375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723625.92429070175</v>
      </c>
      <c r="Q235" s="2">
        <f t="shared" si="48"/>
        <v>600000</v>
      </c>
      <c r="R235" s="2">
        <f t="shared" si="46"/>
        <v>106980620.74567007</v>
      </c>
      <c r="S235" s="2">
        <f t="shared" si="17"/>
        <v>576582.14285714924</v>
      </c>
      <c r="T235" s="2">
        <f t="shared" si="18"/>
        <v>23417.857142857276</v>
      </c>
      <c r="U235" s="2">
        <f t="shared" si="19"/>
        <v>600000</v>
      </c>
      <c r="V235" s="2">
        <f t="shared" si="34"/>
        <v>54375513.232453704</v>
      </c>
      <c r="W235" s="2">
        <f t="shared" si="20"/>
        <v>527275.21065206826</v>
      </c>
      <c r="X235" s="2">
        <f t="shared" si="6"/>
        <v>72724.789347931743</v>
      </c>
      <c r="Y235" s="2">
        <f t="shared" si="43"/>
        <v>52605107.513216406</v>
      </c>
      <c r="Z235" s="2" t="str">
        <f t="shared" si="8"/>
        <v>MEEP</v>
      </c>
      <c r="AA235" s="2">
        <f>IF(Z235="HERE",Y235,AA234+Graph!$G$1*1000)</f>
        <v>53984601.024416</v>
      </c>
      <c r="AB235" s="2">
        <f t="shared" si="21"/>
        <v>420000</v>
      </c>
      <c r="AC235" s="2">
        <f t="shared" si="44"/>
        <v>51755149.398207828</v>
      </c>
      <c r="AD235" s="3">
        <f t="shared" si="10"/>
        <v>52800000</v>
      </c>
      <c r="AE235" s="2">
        <f>IF(AE233&gt;=52800000,52800000,IF(AB214=Graph!G$1*1000,AE234+Graph!G$1*1000,AC235))</f>
        <v>51755149.398207828</v>
      </c>
      <c r="AF235" s="3">
        <f t="shared" si="11"/>
        <v>51755149.398207828</v>
      </c>
      <c r="AG235" s="3">
        <f t="shared" si="29"/>
        <v>47849416.824249096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159</v>
      </c>
      <c r="C236" s="7"/>
      <c r="D236" s="2" t="e">
        <f t="shared" si="12"/>
        <v>#N/A</v>
      </c>
      <c r="E236" s="2" t="e">
        <f t="shared" si="22"/>
        <v>#N/A</v>
      </c>
      <c r="F236" s="2">
        <v>663379.07227475941</v>
      </c>
      <c r="G236" s="2">
        <f t="shared" si="47"/>
        <v>576582.14285714284</v>
      </c>
      <c r="H236" s="2">
        <f t="shared" si="45"/>
        <v>102823448.09407651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4492249.2857142948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725540.81804381311</v>
      </c>
      <c r="Q236" s="2">
        <f t="shared" si="48"/>
        <v>600000</v>
      </c>
      <c r="R236" s="2">
        <f t="shared" si="46"/>
        <v>107580620.74567007</v>
      </c>
      <c r="S236" s="2">
        <f t="shared" si="17"/>
        <v>576582.14285714924</v>
      </c>
      <c r="T236" s="2">
        <f t="shared" si="18"/>
        <v>23417.857142857276</v>
      </c>
      <c r="U236" s="2">
        <f t="shared" si="19"/>
        <v>600000</v>
      </c>
      <c r="V236" s="2">
        <f t="shared" si="34"/>
        <v>54904389.665007204</v>
      </c>
      <c r="W236" s="2">
        <f t="shared" si="20"/>
        <v>528876.43255349994</v>
      </c>
      <c r="X236" s="2">
        <f t="shared" si="6"/>
        <v>71123.567446500063</v>
      </c>
      <c r="Y236" s="2">
        <f t="shared" si="43"/>
        <v>52676231.080662906</v>
      </c>
      <c r="Z236" s="2" t="str">
        <f t="shared" si="8"/>
        <v>MEEP</v>
      </c>
      <c r="AA236" s="2">
        <f>IF(Z236="HERE",Y236,AA235+Graph!$G$1*1000)</f>
        <v>54404601.024416</v>
      </c>
      <c r="AB236" s="2">
        <f t="shared" si="21"/>
        <v>420000</v>
      </c>
      <c r="AC236" s="2">
        <f t="shared" si="44"/>
        <v>51755149.398207828</v>
      </c>
      <c r="AD236" s="3">
        <f t="shared" si="10"/>
        <v>52800000</v>
      </c>
      <c r="AE236" s="2">
        <f>IF(AE234&gt;=52800000,52800000,IF(AB215=Graph!G$1*1000,AE235+Graph!G$1*1000,AC236))</f>
        <v>51755149.398207828</v>
      </c>
      <c r="AF236" s="3">
        <f t="shared" si="11"/>
        <v>51755149.398207828</v>
      </c>
      <c r="AG236" s="3">
        <f t="shared" si="29"/>
        <v>47968453.667519376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160</v>
      </c>
      <c r="C237" s="7"/>
      <c r="D237" s="2" t="e">
        <f t="shared" si="12"/>
        <v>#N/A</v>
      </c>
      <c r="E237" s="2" t="e">
        <f t="shared" si="22"/>
        <v>#N/A</v>
      </c>
      <c r="F237" s="2">
        <v>664980.29417620599</v>
      </c>
      <c r="G237" s="2">
        <f t="shared" si="47"/>
        <v>576582.14285714284</v>
      </c>
      <c r="H237" s="2">
        <f t="shared" si="45"/>
        <v>103400030.23693366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4515667.142857152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727455.71179692447</v>
      </c>
      <c r="Q237" s="2">
        <f t="shared" si="48"/>
        <v>600000</v>
      </c>
      <c r="R237" s="2">
        <f t="shared" si="46"/>
        <v>108180620.74567007</v>
      </c>
      <c r="S237" s="2">
        <f t="shared" si="17"/>
        <v>576582.14285714924</v>
      </c>
      <c r="T237" s="2">
        <f t="shared" si="18"/>
        <v>23417.857142857276</v>
      </c>
      <c r="U237" s="2">
        <f t="shared" si="19"/>
        <v>600000</v>
      </c>
      <c r="V237" s="2">
        <f t="shared" si="34"/>
        <v>55434867.31946215</v>
      </c>
      <c r="W237" s="2">
        <f t="shared" si="20"/>
        <v>530477.65445494652</v>
      </c>
      <c r="X237" s="2">
        <f t="shared" si="6"/>
        <v>69522.345545053482</v>
      </c>
      <c r="Y237" s="2">
        <f t="shared" si="43"/>
        <v>52745753.42620796</v>
      </c>
      <c r="Z237" s="2" t="str">
        <f t="shared" si="8"/>
        <v>MEEP</v>
      </c>
      <c r="AA237" s="2">
        <f>IF(Z237="HERE",Y237,AA236+Graph!$G$1*1000)</f>
        <v>54824601.024416</v>
      </c>
      <c r="AB237" s="2">
        <f t="shared" si="21"/>
        <v>420000</v>
      </c>
      <c r="AC237" s="2">
        <f t="shared" si="44"/>
        <v>51755149.398207828</v>
      </c>
      <c r="AD237" s="3">
        <f t="shared" si="10"/>
        <v>52800000</v>
      </c>
      <c r="AE237" s="2">
        <f>IF(AE235&gt;=52800000,52800000,IF(AB216=Graph!G$1*1000,AE236+Graph!G$1*1000,AC237))</f>
        <v>51755149.398207828</v>
      </c>
      <c r="AF237" s="3">
        <f t="shared" si="11"/>
        <v>51755149.398207828</v>
      </c>
      <c r="AG237" s="3">
        <f t="shared" si="29"/>
        <v>48086129.472173437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161</v>
      </c>
      <c r="C238" s="7"/>
      <c r="D238" s="2" t="e">
        <f t="shared" si="12"/>
        <v>#N/A</v>
      </c>
      <c r="E238" s="2" t="e">
        <f t="shared" si="22"/>
        <v>#N/A</v>
      </c>
      <c r="F238" s="2">
        <v>666581.51607765257</v>
      </c>
      <c r="G238" s="2">
        <f t="shared" si="47"/>
        <v>576582.14285714284</v>
      </c>
      <c r="H238" s="2">
        <f t="shared" si="45"/>
        <v>103976612.37979081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4539085.0000000093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729370.60555003583</v>
      </c>
      <c r="Q238" s="2">
        <f t="shared" si="48"/>
        <v>600000</v>
      </c>
      <c r="R238" s="2">
        <f t="shared" si="46"/>
        <v>108780620.74567007</v>
      </c>
      <c r="S238" s="2">
        <f t="shared" si="17"/>
        <v>576582.14285714924</v>
      </c>
      <c r="T238" s="2">
        <f t="shared" si="18"/>
        <v>23417.857142857276</v>
      </c>
      <c r="U238" s="2">
        <f t="shared" si="19"/>
        <v>600000</v>
      </c>
      <c r="V238" s="2">
        <f t="shared" si="34"/>
        <v>55966946.195818543</v>
      </c>
      <c r="W238" s="2">
        <f t="shared" si="20"/>
        <v>532078.8763563931</v>
      </c>
      <c r="X238" s="2">
        <f t="shared" si="6"/>
        <v>67921.123643606901</v>
      </c>
      <c r="Y238" s="2">
        <f t="shared" si="43"/>
        <v>52813674.549851567</v>
      </c>
      <c r="Z238" s="2" t="str">
        <f t="shared" si="8"/>
        <v>MEEP</v>
      </c>
      <c r="AA238" s="2">
        <f>IF(Z238="HERE",Y238,AA237+Graph!$G$1*1000)</f>
        <v>55244601.024416</v>
      </c>
      <c r="AB238" s="2">
        <f t="shared" si="21"/>
        <v>420000</v>
      </c>
      <c r="AC238" s="2">
        <f t="shared" si="44"/>
        <v>51755149.398207828</v>
      </c>
      <c r="AD238" s="3">
        <f t="shared" si="10"/>
        <v>52800000</v>
      </c>
      <c r="AE238" s="2">
        <f>IF(AE236&gt;=52800000,52800000,IF(AB217=Graph!G$1*1000,AE237+Graph!G$1*1000,AC238))</f>
        <v>51755149.398207828</v>
      </c>
      <c r="AF238" s="3">
        <f t="shared" si="11"/>
        <v>51755149.398207828</v>
      </c>
      <c r="AG238" s="3">
        <f t="shared" si="29"/>
        <v>48202444.238211274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162</v>
      </c>
      <c r="C239" s="7"/>
      <c r="D239" s="2" t="e">
        <f t="shared" si="12"/>
        <v>#N/A</v>
      </c>
      <c r="E239" s="2" t="e">
        <f t="shared" si="22"/>
        <v>#N/A</v>
      </c>
      <c r="F239" s="2">
        <v>668182.73797908425</v>
      </c>
      <c r="G239" s="2">
        <f t="shared" si="47"/>
        <v>576582.14285714284</v>
      </c>
      <c r="H239" s="2">
        <f t="shared" si="45"/>
        <v>104553194.52264796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4562502.8571428666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731285.4993031472</v>
      </c>
      <c r="Q239" s="2">
        <f t="shared" si="48"/>
        <v>600000</v>
      </c>
      <c r="R239" s="2">
        <f t="shared" si="46"/>
        <v>109380620.74567007</v>
      </c>
      <c r="S239" s="2">
        <f t="shared" si="17"/>
        <v>576582.14285714924</v>
      </c>
      <c r="T239" s="2">
        <f t="shared" si="18"/>
        <v>23417.857142857276</v>
      </c>
      <c r="U239" s="2">
        <f t="shared" si="19"/>
        <v>600000</v>
      </c>
      <c r="V239" s="2">
        <f t="shared" si="34"/>
        <v>56500626.294076383</v>
      </c>
      <c r="W239" s="2">
        <f t="shared" si="20"/>
        <v>533680.09825783968</v>
      </c>
      <c r="X239" s="2">
        <f t="shared" si="6"/>
        <v>66319.90174216032</v>
      </c>
      <c r="Y239" s="2">
        <f t="shared" si="43"/>
        <v>52879994.451593727</v>
      </c>
      <c r="Z239" s="2" t="str">
        <f t="shared" si="8"/>
        <v>MEEP</v>
      </c>
      <c r="AA239" s="2">
        <f>IF(Z239="HERE",Y239,AA238+Graph!$G$1*1000)</f>
        <v>55664601.024416</v>
      </c>
      <c r="AB239" s="2">
        <f t="shared" si="21"/>
        <v>420000</v>
      </c>
      <c r="AC239" s="2">
        <f t="shared" si="44"/>
        <v>51755149.398207828</v>
      </c>
      <c r="AD239" s="3">
        <f t="shared" si="10"/>
        <v>52800000</v>
      </c>
      <c r="AE239" s="2">
        <f>IF(AE237&gt;=52800000,52800000,IF(AB218=Graph!G$1*1000,AE238+Graph!G$1*1000,AC239))</f>
        <v>51755149.398207828</v>
      </c>
      <c r="AF239" s="3">
        <f t="shared" si="11"/>
        <v>51755149.398207828</v>
      </c>
      <c r="AG239" s="3">
        <f t="shared" si="29"/>
        <v>48317397.965632886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163</v>
      </c>
      <c r="C240" s="7"/>
      <c r="D240" s="2" t="e">
        <f t="shared" si="12"/>
        <v>#N/A</v>
      </c>
      <c r="E240" s="2" t="e">
        <f t="shared" si="22"/>
        <v>#N/A</v>
      </c>
      <c r="F240" s="2">
        <v>669783.95988053083</v>
      </c>
      <c r="G240" s="2">
        <f t="shared" si="47"/>
        <v>576582.14285714284</v>
      </c>
      <c r="H240" s="2">
        <f t="shared" si="45"/>
        <v>105129776.66550511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4585920.7142857239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733200.39305625856</v>
      </c>
      <c r="Q240" s="2">
        <f t="shared" si="48"/>
        <v>600000</v>
      </c>
      <c r="R240" s="2">
        <f t="shared" si="46"/>
        <v>109980620.74567007</v>
      </c>
      <c r="S240" s="2">
        <f t="shared" si="17"/>
        <v>576582.14285714924</v>
      </c>
      <c r="T240" s="2">
        <f t="shared" si="18"/>
        <v>23417.857142857276</v>
      </c>
      <c r="U240" s="2">
        <f t="shared" si="19"/>
        <v>600000</v>
      </c>
      <c r="V240" s="2">
        <f t="shared" si="34"/>
        <v>57035907.614235669</v>
      </c>
      <c r="W240" s="2">
        <f t="shared" si="20"/>
        <v>535281.32015928626</v>
      </c>
      <c r="X240" s="2">
        <f t="shared" si="6"/>
        <v>64718.679840713739</v>
      </c>
      <c r="Y240" s="2">
        <f t="shared" si="43"/>
        <v>52944713.131434441</v>
      </c>
      <c r="Z240" s="2" t="str">
        <f t="shared" si="8"/>
        <v>MEEP</v>
      </c>
      <c r="AA240" s="2">
        <f>IF(Z240="HERE",Y240,AA239+Graph!$G$1*1000)</f>
        <v>56084601.024416</v>
      </c>
      <c r="AB240" s="2">
        <f t="shared" si="21"/>
        <v>420000</v>
      </c>
      <c r="AC240" s="2">
        <f t="shared" si="44"/>
        <v>51755149.398207828</v>
      </c>
      <c r="AD240" s="3">
        <f t="shared" si="10"/>
        <v>52800000</v>
      </c>
      <c r="AE240" s="2">
        <f>IF(AE238&gt;=52800000,52800000,IF(AB219=Graph!G$1*1000,AE239+Graph!G$1*1000,AC240))</f>
        <v>51755149.398207828</v>
      </c>
      <c r="AF240" s="3">
        <f t="shared" si="11"/>
        <v>51755149.398207828</v>
      </c>
      <c r="AG240" s="3">
        <f t="shared" si="29"/>
        <v>48430990.654438257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164</v>
      </c>
      <c r="C241" s="7"/>
      <c r="D241" s="2" t="e">
        <f t="shared" si="12"/>
        <v>#N/A</v>
      </c>
      <c r="E241" s="2" t="e">
        <f t="shared" si="22"/>
        <v>#N/A</v>
      </c>
      <c r="F241" s="2">
        <v>671385.18178197742</v>
      </c>
      <c r="G241" s="2">
        <f t="shared" si="47"/>
        <v>576582.14285714284</v>
      </c>
      <c r="H241" s="2">
        <f t="shared" si="45"/>
        <v>105706358.80836226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4609338.5714285811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735115.28680936992</v>
      </c>
      <c r="Q241" s="2">
        <f t="shared" si="48"/>
        <v>600000</v>
      </c>
      <c r="R241" s="2">
        <f t="shared" si="46"/>
        <v>110580620.74567007</v>
      </c>
      <c r="S241" s="2">
        <f t="shared" si="17"/>
        <v>576582.14285714924</v>
      </c>
      <c r="T241" s="2">
        <f t="shared" si="18"/>
        <v>23417.857142857276</v>
      </c>
      <c r="U241" s="2">
        <f t="shared" si="19"/>
        <v>600000</v>
      </c>
      <c r="V241" s="2">
        <f t="shared" si="34"/>
        <v>57572790.156296387</v>
      </c>
      <c r="W241" s="2">
        <f t="shared" si="20"/>
        <v>536882.54206071794</v>
      </c>
      <c r="X241" s="2">
        <f t="shared" si="6"/>
        <v>63117.45793928206</v>
      </c>
      <c r="Y241" s="2">
        <f t="shared" si="43"/>
        <v>53007830.589373723</v>
      </c>
      <c r="Z241" s="2" t="str">
        <f t="shared" si="8"/>
        <v>MEEP</v>
      </c>
      <c r="AA241" s="2">
        <f>IF(Z241="HERE",Y241,AA240+Graph!$G$1*1000)</f>
        <v>56504601.024416</v>
      </c>
      <c r="AB241" s="2">
        <f t="shared" si="21"/>
        <v>420000</v>
      </c>
      <c r="AC241" s="2">
        <f t="shared" si="44"/>
        <v>51755149.398207828</v>
      </c>
      <c r="AD241" s="3">
        <f t="shared" si="10"/>
        <v>52800000</v>
      </c>
      <c r="AE241" s="2">
        <f>IF(AE239&gt;=52800000,52800000,IF(AB220=Graph!G$1*1000,AE240+Graph!G$1*1000,AC241))</f>
        <v>51755149.398207828</v>
      </c>
      <c r="AF241" s="3">
        <f t="shared" si="11"/>
        <v>51755149.398207828</v>
      </c>
      <c r="AG241" s="3">
        <f t="shared" si="29"/>
        <v>48543222.304627411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165</v>
      </c>
      <c r="C242" s="7"/>
      <c r="D242" s="2" t="e">
        <f t="shared" si="12"/>
        <v>#N/A</v>
      </c>
      <c r="E242" s="2" t="e">
        <f t="shared" si="22"/>
        <v>#N/A</v>
      </c>
      <c r="F242" s="2">
        <v>672986.403683424</v>
      </c>
      <c r="G242" s="2">
        <f t="shared" si="47"/>
        <v>576582.14285714284</v>
      </c>
      <c r="H242" s="2">
        <f t="shared" si="45"/>
        <v>106282940.95121941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4632756.4285714384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737030.18056248128</v>
      </c>
      <c r="Q242" s="2">
        <f t="shared" si="48"/>
        <v>600000</v>
      </c>
      <c r="R242" s="2">
        <f t="shared" si="46"/>
        <v>111180620.74567007</v>
      </c>
      <c r="S242" s="2">
        <f t="shared" si="17"/>
        <v>576582.14285714924</v>
      </c>
      <c r="T242" s="2">
        <f t="shared" si="18"/>
        <v>23417.857142857276</v>
      </c>
      <c r="U242" s="2">
        <f t="shared" si="19"/>
        <v>600000</v>
      </c>
      <c r="V242" s="2">
        <f t="shared" si="34"/>
        <v>58111273.920258552</v>
      </c>
      <c r="W242" s="2">
        <f t="shared" si="20"/>
        <v>538483.76396216452</v>
      </c>
      <c r="X242" s="2">
        <f t="shared" si="6"/>
        <v>61516.236037835479</v>
      </c>
      <c r="Y242" s="2">
        <f t="shared" si="43"/>
        <v>53069346.825411558</v>
      </c>
      <c r="Z242" s="2" t="str">
        <f t="shared" si="8"/>
        <v>MEEP</v>
      </c>
      <c r="AA242" s="2">
        <f>IF(Z242="HERE",Y242,AA241+Graph!$G$1*1000)</f>
        <v>56924601.024416</v>
      </c>
      <c r="AB242" s="2">
        <f t="shared" si="21"/>
        <v>420000</v>
      </c>
      <c r="AC242" s="2">
        <f t="shared" si="44"/>
        <v>51755149.398207828</v>
      </c>
      <c r="AD242" s="3">
        <f t="shared" si="10"/>
        <v>52800000</v>
      </c>
      <c r="AE242" s="2">
        <f>IF(AE240&gt;=52800000,52800000,IF(AB221=Graph!G$1*1000,AE241+Graph!G$1*1000,AC242))</f>
        <v>51755149.398207828</v>
      </c>
      <c r="AF242" s="3">
        <f t="shared" si="11"/>
        <v>51755149.398207828</v>
      </c>
      <c r="AG242" s="3">
        <f t="shared" si="29"/>
        <v>48654092.91620034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166</v>
      </c>
      <c r="C243" s="7"/>
      <c r="D243" s="2" t="e">
        <f t="shared" si="12"/>
        <v>#N/A</v>
      </c>
      <c r="E243" s="2" t="e">
        <f t="shared" si="22"/>
        <v>#N/A</v>
      </c>
      <c r="F243" s="2">
        <v>674587.62558487058</v>
      </c>
      <c r="G243" s="2">
        <f t="shared" si="47"/>
        <v>576582.14285714284</v>
      </c>
      <c r="H243" s="2">
        <f t="shared" si="45"/>
        <v>106859523.09407656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4656174.2857142957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738945.07431559265</v>
      </c>
      <c r="Q243" s="2">
        <f t="shared" si="48"/>
        <v>600000</v>
      </c>
      <c r="R243" s="2">
        <f t="shared" si="46"/>
        <v>111780620.74567007</v>
      </c>
      <c r="S243" s="2">
        <f t="shared" si="17"/>
        <v>576582.14285714924</v>
      </c>
      <c r="T243" s="2">
        <f t="shared" si="18"/>
        <v>23417.857142857276</v>
      </c>
      <c r="U243" s="2">
        <f t="shared" si="19"/>
        <v>600000</v>
      </c>
      <c r="V243" s="2">
        <f t="shared" si="34"/>
        <v>58651358.906122163</v>
      </c>
      <c r="W243" s="2">
        <f t="shared" si="20"/>
        <v>540084.9858636111</v>
      </c>
      <c r="X243" s="2">
        <f t="shared" si="6"/>
        <v>59915.014136388898</v>
      </c>
      <c r="Y243" s="2">
        <f t="shared" si="43"/>
        <v>53129261.839547947</v>
      </c>
      <c r="Z243" s="2" t="str">
        <f t="shared" si="8"/>
        <v>MEEP</v>
      </c>
      <c r="AA243" s="2">
        <f>IF(Z243="HERE",Y243,AA242+Graph!$G$1*1000)</f>
        <v>57344601.024416</v>
      </c>
      <c r="AB243" s="2">
        <f t="shared" si="21"/>
        <v>420000</v>
      </c>
      <c r="AC243" s="2">
        <f t="shared" si="44"/>
        <v>51755149.398207828</v>
      </c>
      <c r="AD243" s="3">
        <f t="shared" si="10"/>
        <v>52800000</v>
      </c>
      <c r="AE243" s="2">
        <f>IF(AE241&gt;=52800000,52800000,IF(AB222=Graph!G$1*1000,AE242+Graph!G$1*1000,AC243))</f>
        <v>51755149.398207828</v>
      </c>
      <c r="AF243" s="3">
        <f t="shared" si="11"/>
        <v>51755149.398207828</v>
      </c>
      <c r="AG243" s="3">
        <f t="shared" si="29"/>
        <v>48763602.489157043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167</v>
      </c>
      <c r="C244" s="7"/>
      <c r="D244" s="2" t="e">
        <f t="shared" si="12"/>
        <v>#N/A</v>
      </c>
      <c r="E244" s="2" t="e">
        <f t="shared" si="22"/>
        <v>#N/A</v>
      </c>
      <c r="F244" s="2">
        <v>676188.84748630226</v>
      </c>
      <c r="G244" s="2">
        <f t="shared" si="47"/>
        <v>576582.14285714284</v>
      </c>
      <c r="H244" s="2">
        <f t="shared" si="45"/>
        <v>107436105.23693371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4679592.142857153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740859.96806870401</v>
      </c>
      <c r="Q244" s="2">
        <f t="shared" si="48"/>
        <v>600000</v>
      </c>
      <c r="R244" s="2">
        <f t="shared" si="46"/>
        <v>112380620.74567007</v>
      </c>
      <c r="S244" s="2">
        <f t="shared" si="17"/>
        <v>576582.14285714924</v>
      </c>
      <c r="T244" s="2">
        <f t="shared" si="18"/>
        <v>23417.857142857276</v>
      </c>
      <c r="U244" s="2">
        <f t="shared" si="19"/>
        <v>600000</v>
      </c>
      <c r="V244" s="2">
        <f t="shared" si="34"/>
        <v>59193045.113887221</v>
      </c>
      <c r="W244" s="2">
        <f t="shared" si="20"/>
        <v>541686.20776505768</v>
      </c>
      <c r="X244" s="2">
        <f t="shared" si="6"/>
        <v>58313.792234942317</v>
      </c>
      <c r="Y244" s="2">
        <f t="shared" si="43"/>
        <v>53187575.631782889</v>
      </c>
      <c r="Z244" s="2" t="str">
        <f t="shared" si="8"/>
        <v>MEEP</v>
      </c>
      <c r="AA244" s="2">
        <f>IF(Z244="HERE",Y244,AA243+Graph!$G$1*1000)</f>
        <v>57764601.024416</v>
      </c>
      <c r="AB244" s="2">
        <f t="shared" si="21"/>
        <v>420000</v>
      </c>
      <c r="AC244" s="2">
        <f t="shared" si="44"/>
        <v>51755149.398207828</v>
      </c>
      <c r="AD244" s="3">
        <f t="shared" si="10"/>
        <v>52800000</v>
      </c>
      <c r="AE244" s="2">
        <f>IF(AE242&gt;=52800000,52800000,IF(AB223=Graph!G$1*1000,AE243+Graph!G$1*1000,AC244))</f>
        <v>51755149.398207828</v>
      </c>
      <c r="AF244" s="3">
        <f t="shared" si="11"/>
        <v>51755149.398207828</v>
      </c>
      <c r="AG244" s="3">
        <f t="shared" si="29"/>
        <v>48871751.023497507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168</v>
      </c>
      <c r="C245" s="7"/>
      <c r="D245" s="2" t="e">
        <f t="shared" si="12"/>
        <v>#N/A</v>
      </c>
      <c r="E245" s="2" t="e">
        <f t="shared" si="22"/>
        <v>#N/A</v>
      </c>
      <c r="F245" s="2">
        <v>677790.06938774884</v>
      </c>
      <c r="G245" s="2">
        <f t="shared" si="47"/>
        <v>576582.14285714284</v>
      </c>
      <c r="H245" s="2">
        <f t="shared" si="45"/>
        <v>108012687.37979086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4703010.0000000102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742774.86182181537</v>
      </c>
      <c r="Q245" s="2">
        <f t="shared" si="48"/>
        <v>600000</v>
      </c>
      <c r="R245" s="2">
        <f t="shared" si="46"/>
        <v>112980620.74567007</v>
      </c>
      <c r="S245" s="2">
        <f t="shared" si="17"/>
        <v>576582.14285714924</v>
      </c>
      <c r="T245" s="2">
        <f t="shared" si="18"/>
        <v>23417.857142857276</v>
      </c>
      <c r="U245" s="2">
        <f t="shared" si="19"/>
        <v>600000</v>
      </c>
      <c r="V245" s="2">
        <f t="shared" si="34"/>
        <v>59736332.543553725</v>
      </c>
      <c r="W245" s="2">
        <f t="shared" si="20"/>
        <v>543287.42966650426</v>
      </c>
      <c r="X245" s="2">
        <f t="shared" si="6"/>
        <v>56712.570333495736</v>
      </c>
      <c r="Y245" s="2">
        <f t="shared" si="43"/>
        <v>53244288.202116385</v>
      </c>
      <c r="Z245" s="2" t="str">
        <f t="shared" si="8"/>
        <v>MEEP</v>
      </c>
      <c r="AA245" s="2">
        <f>IF(Z245="HERE",Y245,AA244+Graph!$G$1*1000)</f>
        <v>58184601.024416</v>
      </c>
      <c r="AB245" s="2">
        <f t="shared" si="21"/>
        <v>420000</v>
      </c>
      <c r="AC245" s="2">
        <f t="shared" si="44"/>
        <v>51755149.398207828</v>
      </c>
      <c r="AD245" s="3">
        <f t="shared" si="10"/>
        <v>52800000</v>
      </c>
      <c r="AE245" s="2">
        <f>IF(AE243&gt;=52800000,52800000,IF(AB224=Graph!G$1*1000,AE244+Graph!G$1*1000,AC245))</f>
        <v>51755149.398207828</v>
      </c>
      <c r="AF245" s="3">
        <f t="shared" si="11"/>
        <v>51755149.398207828</v>
      </c>
      <c r="AG245" s="3">
        <f t="shared" si="29"/>
        <v>48978538.519221753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169</v>
      </c>
      <c r="C246" s="7"/>
      <c r="D246" s="2" t="e">
        <f t="shared" si="12"/>
        <v>#N/A</v>
      </c>
      <c r="E246" s="2" t="e">
        <f t="shared" si="22"/>
        <v>#N/A</v>
      </c>
      <c r="F246" s="2">
        <v>679391.29128919542</v>
      </c>
      <c r="G246" s="2">
        <f t="shared" si="47"/>
        <v>576582.14285714284</v>
      </c>
      <c r="H246" s="2">
        <f t="shared" si="45"/>
        <v>108589269.52264801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4726427.8571428675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744689.75557491183</v>
      </c>
      <c r="Q246" s="2">
        <f t="shared" si="48"/>
        <v>600000</v>
      </c>
      <c r="R246" s="2">
        <f t="shared" si="46"/>
        <v>113580620.74567007</v>
      </c>
      <c r="S246" s="2">
        <f t="shared" si="17"/>
        <v>576582.14285714924</v>
      </c>
      <c r="T246" s="2">
        <f t="shared" si="18"/>
        <v>23417.857142857276</v>
      </c>
      <c r="U246" s="2">
        <f t="shared" si="19"/>
        <v>600000</v>
      </c>
      <c r="V246" s="2">
        <f t="shared" si="34"/>
        <v>60281221.195121661</v>
      </c>
      <c r="W246" s="2">
        <f t="shared" si="20"/>
        <v>544888.65156793594</v>
      </c>
      <c r="X246" s="2">
        <f t="shared" si="6"/>
        <v>55111.348432064056</v>
      </c>
      <c r="Y246" s="2">
        <f t="shared" si="43"/>
        <v>53299399.550548449</v>
      </c>
      <c r="Z246" s="2" t="str">
        <f t="shared" si="8"/>
        <v>MEEP</v>
      </c>
      <c r="AA246" s="2">
        <f>IF(Z246="HERE",Y246,AA245+Graph!$G$1*1000)</f>
        <v>58604601.024416</v>
      </c>
      <c r="AB246" s="2">
        <f t="shared" si="21"/>
        <v>420000</v>
      </c>
      <c r="AC246" s="2">
        <f t="shared" si="44"/>
        <v>51755149.398207828</v>
      </c>
      <c r="AD246" s="3">
        <f t="shared" si="10"/>
        <v>52800000</v>
      </c>
      <c r="AE246" s="2">
        <f>IF(AE244&gt;=52800000,52800000,IF(AB225=Graph!G$1*1000,AE245+Graph!G$1*1000,AC246))</f>
        <v>51755149.398207828</v>
      </c>
      <c r="AF246" s="3">
        <f t="shared" si="11"/>
        <v>51755149.398207828</v>
      </c>
      <c r="AG246" s="3">
        <f t="shared" si="29"/>
        <v>49083964.976329766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170</v>
      </c>
      <c r="C247" s="7"/>
      <c r="D247" s="2" t="e">
        <f t="shared" si="12"/>
        <v>#N/A</v>
      </c>
      <c r="E247" s="2" t="e">
        <f t="shared" si="22"/>
        <v>#N/A</v>
      </c>
      <c r="F247" s="2">
        <v>680992.513190642</v>
      </c>
      <c r="G247" s="2">
        <f t="shared" si="47"/>
        <v>576582.14285714284</v>
      </c>
      <c r="H247" s="2">
        <f t="shared" si="45"/>
        <v>109165851.66550516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4749845.7142857248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746604.6493280232</v>
      </c>
      <c r="Q247" s="2">
        <f t="shared" si="48"/>
        <v>600000</v>
      </c>
      <c r="R247" s="2">
        <f t="shared" si="46"/>
        <v>114180620.74567007</v>
      </c>
      <c r="S247" s="2">
        <f t="shared" si="17"/>
        <v>576582.14285714924</v>
      </c>
      <c r="T247" s="2">
        <f t="shared" si="18"/>
        <v>23417.857142857276</v>
      </c>
      <c r="U247" s="2">
        <f t="shared" si="19"/>
        <v>600000</v>
      </c>
      <c r="V247" s="2">
        <f t="shared" si="34"/>
        <v>60827711.068591043</v>
      </c>
      <c r="W247" s="2">
        <f t="shared" si="20"/>
        <v>546489.87346938252</v>
      </c>
      <c r="X247" s="2">
        <f t="shared" si="6"/>
        <v>53510.126530617476</v>
      </c>
      <c r="Y247" s="2">
        <f t="shared" si="43"/>
        <v>53352909.677079067</v>
      </c>
      <c r="Z247" s="2" t="str">
        <f t="shared" si="8"/>
        <v>MEEP</v>
      </c>
      <c r="AA247" s="2">
        <f>IF(Z247="HERE",Y247,AA246+Graph!$G$1*1000)</f>
        <v>59024601.024416</v>
      </c>
      <c r="AB247" s="2">
        <f t="shared" si="21"/>
        <v>420000</v>
      </c>
      <c r="AC247" s="2">
        <f t="shared" si="44"/>
        <v>51755149.398207828</v>
      </c>
      <c r="AD247" s="3">
        <f t="shared" si="10"/>
        <v>52800000</v>
      </c>
      <c r="AE247" s="2">
        <f>IF(AE245&gt;=52800000,52800000,IF(AB226=Graph!G$1*1000,AE246+Graph!G$1*1000,AC247))</f>
        <v>51755149.398207828</v>
      </c>
      <c r="AF247" s="3">
        <f t="shared" si="11"/>
        <v>51755149.398207828</v>
      </c>
      <c r="AG247" s="3">
        <f t="shared" si="29"/>
        <v>49188030.394821562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171</v>
      </c>
      <c r="C248" s="7"/>
      <c r="D248" s="2" t="e">
        <f t="shared" si="12"/>
        <v>#N/A</v>
      </c>
      <c r="E248" s="2" t="e">
        <f t="shared" si="22"/>
        <v>#N/A</v>
      </c>
      <c r="F248" s="2">
        <v>682593.73509208858</v>
      </c>
      <c r="G248" s="2">
        <f t="shared" si="47"/>
        <v>576582.14285714284</v>
      </c>
      <c r="H248" s="2">
        <f t="shared" si="45"/>
        <v>109742433.80836231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4773263.5714285821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748519.54308113456</v>
      </c>
      <c r="Q248" s="2">
        <f t="shared" si="48"/>
        <v>600000</v>
      </c>
      <c r="R248" s="2">
        <f t="shared" si="46"/>
        <v>114780620.74567007</v>
      </c>
      <c r="S248" s="2">
        <f t="shared" si="17"/>
        <v>576582.14285714924</v>
      </c>
      <c r="T248" s="2">
        <f t="shared" si="18"/>
        <v>23417.857142857276</v>
      </c>
      <c r="U248" s="2">
        <f t="shared" si="19"/>
        <v>600000</v>
      </c>
      <c r="V248" s="2">
        <f t="shared" si="34"/>
        <v>61375802.163961872</v>
      </c>
      <c r="W248" s="2">
        <f t="shared" si="20"/>
        <v>548091.09537082911</v>
      </c>
      <c r="X248" s="2">
        <f t="shared" si="6"/>
        <v>51908.904629170895</v>
      </c>
      <c r="Y248" s="2">
        <f t="shared" si="43"/>
        <v>53404818.581708238</v>
      </c>
      <c r="Z248" s="2" t="str">
        <f t="shared" si="8"/>
        <v>MEEP</v>
      </c>
      <c r="AA248" s="2">
        <f>IF(Z248="HERE",Y248,AA247+Graph!$G$1*1000)</f>
        <v>59444601.024416</v>
      </c>
      <c r="AB248" s="2">
        <f t="shared" si="21"/>
        <v>420000</v>
      </c>
      <c r="AC248" s="2">
        <f t="shared" si="44"/>
        <v>51755149.398207828</v>
      </c>
      <c r="AD248" s="3">
        <f t="shared" si="10"/>
        <v>52800000</v>
      </c>
      <c r="AE248" s="2">
        <f>IF(AE246&gt;=52800000,52800000,IF(AB227=Graph!G$1*1000,AE247+Graph!G$1*1000,AC248))</f>
        <v>51755149.398207828</v>
      </c>
      <c r="AF248" s="3">
        <f t="shared" si="11"/>
        <v>51755149.398207828</v>
      </c>
      <c r="AG248" s="3">
        <f t="shared" si="29"/>
        <v>49290734.774697125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172</v>
      </c>
      <c r="C249" s="7"/>
      <c r="D249" s="2" t="e">
        <f t="shared" si="12"/>
        <v>#N/A</v>
      </c>
      <c r="E249" s="2" t="e">
        <f t="shared" si="22"/>
        <v>#N/A</v>
      </c>
      <c r="F249" s="2">
        <v>684194.95699352026</v>
      </c>
      <c r="G249" s="2">
        <f t="shared" si="47"/>
        <v>576582.14285714284</v>
      </c>
      <c r="H249" s="2">
        <f t="shared" si="45"/>
        <v>110319015.95121945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4796681.4285714393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750434.43683424592</v>
      </c>
      <c r="Q249" s="2">
        <f t="shared" si="48"/>
        <v>600000</v>
      </c>
      <c r="R249" s="2">
        <f t="shared" si="46"/>
        <v>115380620.74567007</v>
      </c>
      <c r="S249" s="2">
        <f t="shared" si="17"/>
        <v>576582.14285714924</v>
      </c>
      <c r="T249" s="2">
        <f t="shared" si="18"/>
        <v>23417.857142857276</v>
      </c>
      <c r="U249" s="2">
        <f t="shared" si="19"/>
        <v>600000</v>
      </c>
      <c r="V249" s="2">
        <f t="shared" si="34"/>
        <v>61925494.481234148</v>
      </c>
      <c r="W249" s="2">
        <f t="shared" si="20"/>
        <v>549692.31727227569</v>
      </c>
      <c r="X249" s="2">
        <f t="shared" si="6"/>
        <v>50307.682727724314</v>
      </c>
      <c r="Y249" s="2">
        <f t="shared" si="43"/>
        <v>53455126.264435962</v>
      </c>
      <c r="Z249" s="2" t="str">
        <f t="shared" si="8"/>
        <v>MEEP</v>
      </c>
      <c r="AA249" s="2">
        <f>IF(Z249="HERE",Y249,AA248+Graph!$G$1*1000)</f>
        <v>59864601.024416</v>
      </c>
      <c r="AB249" s="2">
        <f t="shared" si="21"/>
        <v>420000</v>
      </c>
      <c r="AC249" s="2">
        <f t="shared" si="44"/>
        <v>51755149.398207828</v>
      </c>
      <c r="AD249" s="3">
        <f t="shared" si="10"/>
        <v>52800000</v>
      </c>
      <c r="AE249" s="2">
        <f>IF(AE247&gt;=52800000,52800000,IF(AB228=Graph!G$1*1000,AE248+Graph!G$1*1000,AC249))</f>
        <v>51755149.398207828</v>
      </c>
      <c r="AF249" s="3">
        <f t="shared" si="11"/>
        <v>51755149.398207828</v>
      </c>
      <c r="AG249" s="3">
        <f t="shared" si="29"/>
        <v>49392078.115956455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173</v>
      </c>
      <c r="C250" s="7"/>
      <c r="D250" s="2" t="e">
        <f t="shared" si="12"/>
        <v>#N/A</v>
      </c>
      <c r="E250" s="2" t="e">
        <f t="shared" si="22"/>
        <v>#N/A</v>
      </c>
      <c r="F250" s="2">
        <v>685796.17889496684</v>
      </c>
      <c r="G250" s="2">
        <f t="shared" si="47"/>
        <v>576582.14285714284</v>
      </c>
      <c r="H250" s="2">
        <f t="shared" si="45"/>
        <v>110895598.0940766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4820099.2857142966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752349.33058735728</v>
      </c>
      <c r="Q250" s="2">
        <f t="shared" si="48"/>
        <v>600000</v>
      </c>
      <c r="R250" s="2">
        <f t="shared" si="46"/>
        <v>115980620.74567007</v>
      </c>
      <c r="S250" s="2">
        <f t="shared" si="17"/>
        <v>576582.14285714924</v>
      </c>
      <c r="T250" s="2">
        <f t="shared" si="18"/>
        <v>23417.857142857276</v>
      </c>
      <c r="U250" s="2">
        <f t="shared" si="19"/>
        <v>600000</v>
      </c>
      <c r="V250" s="2">
        <f t="shared" si="34"/>
        <v>62476788.02040787</v>
      </c>
      <c r="W250" s="2">
        <f t="shared" si="20"/>
        <v>551293.53917372227</v>
      </c>
      <c r="X250" s="2">
        <f t="shared" si="6"/>
        <v>48706.460826277733</v>
      </c>
      <c r="Y250" s="2">
        <f t="shared" si="43"/>
        <v>53503832.72526224</v>
      </c>
      <c r="Z250" s="2" t="str">
        <f t="shared" si="8"/>
        <v>MEEP</v>
      </c>
      <c r="AA250" s="2">
        <f>IF(Z250="HERE",Y250,AA249+Graph!$G$1*1000)</f>
        <v>60284601.024416</v>
      </c>
      <c r="AB250" s="2">
        <f t="shared" si="21"/>
        <v>420000</v>
      </c>
      <c r="AC250" s="2">
        <f t="shared" si="44"/>
        <v>51755149.398207828</v>
      </c>
      <c r="AD250" s="3">
        <f t="shared" si="10"/>
        <v>52800000</v>
      </c>
      <c r="AE250" s="2">
        <f>IF(AE248&gt;=52800000,52800000,IF(AB229=Graph!G$1*1000,AE249+Graph!G$1*1000,AC250))</f>
        <v>51755149.398207828</v>
      </c>
      <c r="AF250" s="3">
        <f t="shared" si="11"/>
        <v>51755149.398207828</v>
      </c>
      <c r="AG250" s="3">
        <f t="shared" si="29"/>
        <v>49492060.418599568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174</v>
      </c>
      <c r="C251" s="7"/>
      <c r="D251" s="2" t="e">
        <f t="shared" si="12"/>
        <v>#N/A</v>
      </c>
      <c r="E251" s="2" t="e">
        <f t="shared" si="22"/>
        <v>#N/A</v>
      </c>
      <c r="F251" s="2">
        <v>687397.40079641342</v>
      </c>
      <c r="G251" s="2">
        <f t="shared" si="47"/>
        <v>576582.14285714284</v>
      </c>
      <c r="H251" s="2">
        <f t="shared" si="45"/>
        <v>111472180.23693375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4843517.1428571539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754264.22434046865</v>
      </c>
      <c r="Q251" s="2">
        <f t="shared" si="48"/>
        <v>600000</v>
      </c>
      <c r="R251" s="2">
        <f t="shared" si="46"/>
        <v>116580620.74567007</v>
      </c>
      <c r="S251" s="2">
        <f t="shared" si="17"/>
        <v>576582.14285714924</v>
      </c>
      <c r="T251" s="2">
        <f t="shared" si="18"/>
        <v>23417.857142857276</v>
      </c>
      <c r="U251" s="2">
        <f t="shared" si="19"/>
        <v>600000</v>
      </c>
      <c r="V251" s="2">
        <f t="shared" si="34"/>
        <v>63029682.781483024</v>
      </c>
      <c r="W251" s="2">
        <f t="shared" si="20"/>
        <v>552894.76107515395</v>
      </c>
      <c r="X251" s="2">
        <f t="shared" si="6"/>
        <v>47105.238924846053</v>
      </c>
      <c r="Y251" s="2">
        <f t="shared" si="43"/>
        <v>53550937.964187086</v>
      </c>
      <c r="Z251" s="2" t="str">
        <f t="shared" si="8"/>
        <v>MEEP</v>
      </c>
      <c r="AA251" s="2">
        <f>IF(Z251="HERE",Y251,AA250+Graph!$G$1*1000)</f>
        <v>60704601.024416</v>
      </c>
      <c r="AB251" s="2">
        <f t="shared" si="21"/>
        <v>420000</v>
      </c>
      <c r="AC251" s="2">
        <f t="shared" si="44"/>
        <v>51755149.398207828</v>
      </c>
      <c r="AD251" s="3">
        <f t="shared" si="10"/>
        <v>52800000</v>
      </c>
      <c r="AE251" s="2">
        <f>IF(AE249&gt;=52800000,52800000,IF(AB230=Graph!G$1*1000,AE250+Graph!G$1*1000,AC251))</f>
        <v>51755149.398207828</v>
      </c>
      <c r="AF251" s="3">
        <f t="shared" si="11"/>
        <v>51755149.398207828</v>
      </c>
      <c r="AG251" s="3">
        <f t="shared" si="29"/>
        <v>49590681.682626449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175</v>
      </c>
      <c r="C252" s="7"/>
      <c r="D252" s="2" t="e">
        <f t="shared" si="12"/>
        <v>#N/A</v>
      </c>
      <c r="E252" s="2" t="e">
        <f t="shared" si="22"/>
        <v>#N/A</v>
      </c>
      <c r="F252" s="2">
        <v>688998.62269786</v>
      </c>
      <c r="G252" s="2">
        <f t="shared" si="47"/>
        <v>576582.14285714284</v>
      </c>
      <c r="H252" s="2">
        <f t="shared" si="45"/>
        <v>112048762.3797909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4866935.0000000112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756179.11809358001</v>
      </c>
      <c r="Q252" s="2">
        <f t="shared" si="48"/>
        <v>600000</v>
      </c>
      <c r="R252" s="2">
        <f t="shared" si="46"/>
        <v>117180620.74567007</v>
      </c>
      <c r="S252" s="2">
        <f t="shared" si="17"/>
        <v>576582.14285714924</v>
      </c>
      <c r="T252" s="2">
        <f t="shared" si="18"/>
        <v>23417.857142857276</v>
      </c>
      <c r="U252" s="2">
        <f t="shared" si="19"/>
        <v>600000</v>
      </c>
      <c r="V252" s="2">
        <f t="shared" si="34"/>
        <v>63584178.764459625</v>
      </c>
      <c r="W252" s="2">
        <f t="shared" si="20"/>
        <v>554495.98297660053</v>
      </c>
      <c r="X252" s="2">
        <f t="shared" si="6"/>
        <v>45504.017023399472</v>
      </c>
      <c r="Y252" s="2">
        <f t="shared" si="43"/>
        <v>53596441.981210485</v>
      </c>
      <c r="Z252" s="2" t="str">
        <f t="shared" si="8"/>
        <v>MEEP</v>
      </c>
      <c r="AA252" s="2">
        <f>IF(Z252="HERE",Y252,AA251+Graph!$G$1*1000)</f>
        <v>61124601.024416</v>
      </c>
      <c r="AB252" s="2">
        <f t="shared" si="21"/>
        <v>420000</v>
      </c>
      <c r="AC252" s="2">
        <f t="shared" si="44"/>
        <v>51755149.398207828</v>
      </c>
      <c r="AD252" s="3">
        <f t="shared" si="10"/>
        <v>52800000</v>
      </c>
      <c r="AE252" s="2">
        <f>IF(AE250&gt;=52800000,52800000,IF(AB231=Graph!G$1*1000,AE251+Graph!G$1*1000,AC252))</f>
        <v>51755149.398207828</v>
      </c>
      <c r="AF252" s="3">
        <f t="shared" si="11"/>
        <v>51755149.398207828</v>
      </c>
      <c r="AG252" s="3">
        <f t="shared" si="29"/>
        <v>49661898.391884789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176</v>
      </c>
      <c r="C253" s="7"/>
      <c r="D253" s="2" t="e">
        <f t="shared" si="12"/>
        <v>#N/A</v>
      </c>
      <c r="E253" s="2" t="e">
        <f t="shared" si="22"/>
        <v>#N/A</v>
      </c>
      <c r="F253" s="2">
        <v>690599.84459930658</v>
      </c>
      <c r="G253" s="2">
        <f t="shared" si="47"/>
        <v>576582.14285714284</v>
      </c>
      <c r="H253" s="2">
        <f t="shared" si="45"/>
        <v>112625344.52264805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4890352.8571428685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758094.01184669137</v>
      </c>
      <c r="Q253" s="2">
        <f t="shared" si="48"/>
        <v>600000</v>
      </c>
      <c r="R253" s="2">
        <f t="shared" si="46"/>
        <v>117780620.74567007</v>
      </c>
      <c r="S253" s="2">
        <f t="shared" si="17"/>
        <v>576582.14285714924</v>
      </c>
      <c r="T253" s="2">
        <f t="shared" si="18"/>
        <v>23417.857142857276</v>
      </c>
      <c r="U253" s="2">
        <f t="shared" si="19"/>
        <v>600000</v>
      </c>
      <c r="V253" s="2">
        <f t="shared" si="34"/>
        <v>64140275.969337672</v>
      </c>
      <c r="W253" s="2">
        <f t="shared" si="20"/>
        <v>556097.20487804711</v>
      </c>
      <c r="X253" s="2">
        <f t="shared" si="6"/>
        <v>43902.795121952891</v>
      </c>
      <c r="Y253" s="2">
        <f t="shared" si="43"/>
        <v>53640344.776332438</v>
      </c>
      <c r="Z253" s="2" t="str">
        <f t="shared" si="8"/>
        <v>MEEP</v>
      </c>
      <c r="AA253" s="2">
        <f>IF(Z253="HERE",Y253,AA252+Graph!$G$1*1000)</f>
        <v>61544601.024416</v>
      </c>
      <c r="AB253" s="2">
        <f t="shared" si="21"/>
        <v>420000</v>
      </c>
      <c r="AC253" s="2">
        <f t="shared" si="44"/>
        <v>51755149.398207828</v>
      </c>
      <c r="AD253" s="3">
        <f t="shared" si="10"/>
        <v>52800000</v>
      </c>
      <c r="AE253" s="2">
        <f>IF(AE251&gt;=52800000,52800000,IF(AB232=Graph!G$1*1000,AE252+Graph!G$1*1000,AC253))</f>
        <v>52175149.398207828</v>
      </c>
      <c r="AF253" s="3">
        <f t="shared" si="11"/>
        <v>52175149.398207828</v>
      </c>
      <c r="AG253" s="3">
        <f t="shared" si="29"/>
        <v>50039898.391884789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177</v>
      </c>
      <c r="C254" s="7"/>
      <c r="D254" s="2" t="e">
        <f t="shared" si="12"/>
        <v>#N/A</v>
      </c>
      <c r="E254" s="2" t="e">
        <f t="shared" si="22"/>
        <v>#N/A</v>
      </c>
      <c r="F254" s="2">
        <v>692201.06650073826</v>
      </c>
      <c r="G254" s="2">
        <f t="shared" si="47"/>
        <v>576582.14285714284</v>
      </c>
      <c r="H254" s="2">
        <f t="shared" si="45"/>
        <v>113201926.6655052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4913770.7142857257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760008.90559980273</v>
      </c>
      <c r="Q254" s="2">
        <f t="shared" si="48"/>
        <v>600000</v>
      </c>
      <c r="R254" s="2">
        <f t="shared" si="46"/>
        <v>118380620.74567007</v>
      </c>
      <c r="S254" s="2">
        <f t="shared" si="17"/>
        <v>576582.14285714924</v>
      </c>
      <c r="T254" s="2">
        <f t="shared" si="18"/>
        <v>23417.857142857276</v>
      </c>
      <c r="U254" s="2">
        <f t="shared" si="19"/>
        <v>600000</v>
      </c>
      <c r="V254" s="2">
        <f t="shared" si="34"/>
        <v>64697974.396117166</v>
      </c>
      <c r="W254" s="2">
        <f t="shared" si="20"/>
        <v>557698.42677949369</v>
      </c>
      <c r="X254" s="2">
        <f t="shared" si="6"/>
        <v>42301.57322050631</v>
      </c>
      <c r="Y254" s="2">
        <f t="shared" si="43"/>
        <v>53682646.349552944</v>
      </c>
      <c r="Z254" s="2" t="str">
        <f t="shared" si="8"/>
        <v>MEEP</v>
      </c>
      <c r="AA254" s="2">
        <f>IF(Z254="HERE",Y254,AA253+Graph!$G$1*1000)</f>
        <v>61964601.024416</v>
      </c>
      <c r="AB254" s="2">
        <f t="shared" si="21"/>
        <v>420000</v>
      </c>
      <c r="AC254" s="2">
        <f t="shared" si="44"/>
        <v>51755149.398207828</v>
      </c>
      <c r="AD254" s="3">
        <f t="shared" si="10"/>
        <v>52800000</v>
      </c>
      <c r="AE254" s="2">
        <f>IF(AE252&gt;=52800000,52800000,IF(AB233=Graph!G$1*1000,AE253+Graph!G$1*1000,AC254))</f>
        <v>52595149.398207828</v>
      </c>
      <c r="AF254" s="3">
        <f t="shared" si="11"/>
        <v>52595149.398207828</v>
      </c>
      <c r="AG254" s="3">
        <f t="shared" si="29"/>
        <v>50107757.469910391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178</v>
      </c>
      <c r="C255" s="7"/>
      <c r="D255" s="2" t="e">
        <f t="shared" si="12"/>
        <v>#N/A</v>
      </c>
      <c r="E255" s="2" t="e">
        <f t="shared" si="22"/>
        <v>#N/A</v>
      </c>
      <c r="F255" s="2">
        <v>693802.28840218484</v>
      </c>
      <c r="G255" s="2">
        <f t="shared" si="47"/>
        <v>576582.14285714284</v>
      </c>
      <c r="H255" s="2">
        <f t="shared" si="45"/>
        <v>113778508.80836235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4937188.571428583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761923.79935291409</v>
      </c>
      <c r="Q255" s="2">
        <f t="shared" si="48"/>
        <v>600000</v>
      </c>
      <c r="R255" s="2">
        <f t="shared" si="46"/>
        <v>118980620.74567007</v>
      </c>
      <c r="S255" s="2">
        <f t="shared" si="17"/>
        <v>576582.14285714924</v>
      </c>
      <c r="T255" s="2">
        <f t="shared" si="18"/>
        <v>23417.857142857276</v>
      </c>
      <c r="U255" s="2">
        <f t="shared" si="19"/>
        <v>600000</v>
      </c>
      <c r="V255" s="2">
        <f t="shared" si="34"/>
        <v>65257274.044798091</v>
      </c>
      <c r="W255" s="2">
        <f t="shared" si="20"/>
        <v>559299.64868092537</v>
      </c>
      <c r="X255" s="2">
        <f t="shared" si="6"/>
        <v>40700.351319074631</v>
      </c>
      <c r="Y255" s="2">
        <f t="shared" si="43"/>
        <v>53723346.700872019</v>
      </c>
      <c r="Z255" s="2" t="str">
        <f t="shared" si="8"/>
        <v>MEEP</v>
      </c>
      <c r="AA255" s="2">
        <f>IF(Z255="HERE",Y255,AA254+Graph!$G$1*1000)</f>
        <v>62384601.024416</v>
      </c>
      <c r="AB255" s="2">
        <f t="shared" si="21"/>
        <v>420000</v>
      </c>
      <c r="AC255" s="2">
        <f t="shared" si="44"/>
        <v>51755149.398207828</v>
      </c>
      <c r="AD255" s="3">
        <f t="shared" si="10"/>
        <v>52800000</v>
      </c>
      <c r="AE255" s="2">
        <f>IF(AE253&gt;=52800000,52800000,IF(AB234=Graph!G$1*1000,AE254+Graph!G$1*1000,AC255))</f>
        <v>53015149.398207828</v>
      </c>
      <c r="AF255" s="3">
        <f t="shared" si="11"/>
        <v>52800000</v>
      </c>
      <c r="AG255" s="3">
        <f t="shared" si="29"/>
        <v>50107757.469910391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179</v>
      </c>
      <c r="C256" s="7"/>
      <c r="D256" s="2" t="e">
        <f t="shared" si="12"/>
        <v>#N/A</v>
      </c>
      <c r="E256" s="2" t="e">
        <f t="shared" si="22"/>
        <v>#N/A</v>
      </c>
      <c r="F256" s="2">
        <v>695403.51030363142</v>
      </c>
      <c r="G256" s="2">
        <f t="shared" si="47"/>
        <v>576582.14285714284</v>
      </c>
      <c r="H256" s="2">
        <f t="shared" si="45"/>
        <v>114355090.9512195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4960606.4285714403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763838.69310602546</v>
      </c>
      <c r="Q256" s="2">
        <f t="shared" si="48"/>
        <v>600000</v>
      </c>
      <c r="R256" s="2">
        <f t="shared" si="46"/>
        <v>119580620.74567007</v>
      </c>
      <c r="S256" s="2">
        <f t="shared" si="17"/>
        <v>576582.14285714924</v>
      </c>
      <c r="T256" s="2">
        <f t="shared" si="18"/>
        <v>23417.857142857276</v>
      </c>
      <c r="U256" s="2">
        <f t="shared" si="19"/>
        <v>600000</v>
      </c>
      <c r="V256" s="2">
        <f t="shared" si="34"/>
        <v>65818174.915380463</v>
      </c>
      <c r="W256" s="2">
        <f t="shared" si="20"/>
        <v>560900.87058237195</v>
      </c>
      <c r="X256" s="2">
        <f t="shared" si="6"/>
        <v>39099.12941762805</v>
      </c>
      <c r="Y256" s="2">
        <f t="shared" si="43"/>
        <v>53762445.830289647</v>
      </c>
      <c r="Z256" s="2" t="str">
        <f t="shared" si="8"/>
        <v>MEEP</v>
      </c>
      <c r="AA256" s="2">
        <f>IF(Z256="HERE",Y256,AA255+Graph!$G$1*1000)</f>
        <v>62804601.024416</v>
      </c>
      <c r="AB256" s="2">
        <f t="shared" si="21"/>
        <v>420000</v>
      </c>
      <c r="AC256" s="2">
        <f t="shared" si="44"/>
        <v>51755149.398207828</v>
      </c>
      <c r="AD256" s="3">
        <f t="shared" si="10"/>
        <v>52800000</v>
      </c>
      <c r="AE256" s="2">
        <f>IF(AE254&gt;=52800000,52800000,IF(AB235=Graph!G$1*1000,AE255+Graph!G$1*1000,AC256))</f>
        <v>53435149.398207828</v>
      </c>
      <c r="AF256" s="3">
        <f t="shared" si="11"/>
        <v>52800000</v>
      </c>
      <c r="AG256" s="3">
        <f t="shared" si="29"/>
        <v>50107757.469910391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180</v>
      </c>
      <c r="C257" s="7"/>
      <c r="D257" s="2" t="e">
        <f t="shared" si="12"/>
        <v>#N/A</v>
      </c>
      <c r="E257" s="2" t="e">
        <f t="shared" si="22"/>
        <v>#N/A</v>
      </c>
      <c r="F257" s="2">
        <v>697004.73220507801</v>
      </c>
      <c r="G257" s="2">
        <f t="shared" si="47"/>
        <v>576582.14285714284</v>
      </c>
      <c r="H257" s="2">
        <f t="shared" si="45"/>
        <v>114931673.09407665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4984024.2857142976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765753.58685913682</v>
      </c>
      <c r="Q257" s="2">
        <f t="shared" si="48"/>
        <v>600000</v>
      </c>
      <c r="R257" s="2">
        <f t="shared" si="46"/>
        <v>120180620.74567007</v>
      </c>
      <c r="S257" s="2">
        <f t="shared" si="17"/>
        <v>576582.14285714924</v>
      </c>
      <c r="T257" s="2">
        <f t="shared" si="18"/>
        <v>23417.857142857276</v>
      </c>
      <c r="U257" s="2">
        <f t="shared" si="19"/>
        <v>600000</v>
      </c>
      <c r="V257" s="2">
        <f t="shared" si="34"/>
        <v>66380677.007864282</v>
      </c>
      <c r="W257" s="2">
        <f t="shared" si="20"/>
        <v>562502.09248381853</v>
      </c>
      <c r="X257" s="2">
        <f t="shared" si="6"/>
        <v>37497.907516181469</v>
      </c>
      <c r="Y257" s="2">
        <f t="shared" si="43"/>
        <v>53799943.737805828</v>
      </c>
      <c r="Z257" s="2" t="str">
        <f t="shared" si="8"/>
        <v>MEEP</v>
      </c>
      <c r="AA257" s="2">
        <f>IF(Z257="HERE",Y257,AA256+Graph!$G$1*1000)</f>
        <v>63224601.024416</v>
      </c>
      <c r="AB257" s="2">
        <f t="shared" si="21"/>
        <v>420000</v>
      </c>
      <c r="AC257" s="2">
        <f t="shared" si="44"/>
        <v>51755149.398207828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50107757.469910391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181</v>
      </c>
      <c r="C258" s="7"/>
      <c r="D258" s="2" t="e">
        <f t="shared" si="12"/>
        <v>#N/A</v>
      </c>
      <c r="E258" s="2" t="e">
        <f t="shared" si="22"/>
        <v>#N/A</v>
      </c>
      <c r="F258" s="2">
        <v>698605.95410652459</v>
      </c>
      <c r="G258" s="2">
        <f t="shared" si="47"/>
        <v>576582.14285714284</v>
      </c>
      <c r="H258" s="2">
        <f t="shared" si="45"/>
        <v>115508255.2369338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5007442.1428571548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767668.48061224818</v>
      </c>
      <c r="Q258" s="2">
        <f t="shared" si="48"/>
        <v>600000</v>
      </c>
      <c r="R258" s="2">
        <f t="shared" si="46"/>
        <v>120780620.74567007</v>
      </c>
      <c r="S258" s="2">
        <f t="shared" si="17"/>
        <v>576582.14285714924</v>
      </c>
      <c r="T258" s="2">
        <f t="shared" si="18"/>
        <v>23417.857142857276</v>
      </c>
      <c r="U258" s="2">
        <f t="shared" si="19"/>
        <v>600000</v>
      </c>
      <c r="V258" s="2">
        <f t="shared" si="34"/>
        <v>66944780.322249547</v>
      </c>
      <c r="W258" s="2">
        <f t="shared" si="20"/>
        <v>564103.31438526511</v>
      </c>
      <c r="X258" s="2">
        <f t="shared" si="6"/>
        <v>35896.685614734888</v>
      </c>
      <c r="Y258" s="2">
        <f t="shared" si="43"/>
        <v>53835840.423420563</v>
      </c>
      <c r="Z258" s="2" t="str">
        <f t="shared" si="8"/>
        <v>MEEP</v>
      </c>
      <c r="AA258" s="2">
        <f>IF(Z258="HERE",Y258,AA257+Graph!$G$1*1000)</f>
        <v>63644601.024416</v>
      </c>
      <c r="AB258" s="2">
        <f t="shared" si="21"/>
        <v>420000</v>
      </c>
      <c r="AC258" s="2">
        <f t="shared" si="44"/>
        <v>51755149.398207828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50107757.469910391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182</v>
      </c>
      <c r="C259" s="7"/>
      <c r="D259" s="2" t="e">
        <f t="shared" si="12"/>
        <v>#N/A</v>
      </c>
      <c r="E259" s="2" t="e">
        <f t="shared" si="22"/>
        <v>#N/A</v>
      </c>
      <c r="F259" s="2">
        <v>700207.17600795627</v>
      </c>
      <c r="G259" s="2">
        <f t="shared" si="47"/>
        <v>576582.14285714284</v>
      </c>
      <c r="H259" s="2">
        <f t="shared" si="45"/>
        <v>116084837.37979095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5030860.0000000121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769583.37436535954</v>
      </c>
      <c r="Q259" s="2">
        <f t="shared" si="48"/>
        <v>600000</v>
      </c>
      <c r="R259" s="2">
        <f t="shared" si="46"/>
        <v>121380620.74567007</v>
      </c>
      <c r="S259" s="2">
        <f t="shared" si="17"/>
        <v>576582.14285714924</v>
      </c>
      <c r="T259" s="2">
        <f t="shared" si="18"/>
        <v>23417.857142857276</v>
      </c>
      <c r="U259" s="2">
        <f t="shared" si="19"/>
        <v>600000</v>
      </c>
      <c r="V259" s="2">
        <f t="shared" si="34"/>
        <v>67510484.858536258</v>
      </c>
      <c r="W259" s="2">
        <f t="shared" si="20"/>
        <v>565704.53628671169</v>
      </c>
      <c r="X259" s="2">
        <f t="shared" si="6"/>
        <v>34295.463713288307</v>
      </c>
      <c r="Y259" s="2">
        <f t="shared" si="43"/>
        <v>53870135.887133852</v>
      </c>
      <c r="Z259" s="2" t="str">
        <f t="shared" si="8"/>
        <v>MEEP</v>
      </c>
      <c r="AA259" s="2">
        <f>IF(Z259="HERE",Y259,AA258+Graph!$G$1*1000)</f>
        <v>64064601.024416</v>
      </c>
      <c r="AB259" s="2">
        <f t="shared" si="21"/>
        <v>420000</v>
      </c>
      <c r="AC259" s="2">
        <f t="shared" si="44"/>
        <v>51755149.398207828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50107757.469910391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183</v>
      </c>
      <c r="C260" s="7"/>
      <c r="D260" s="2" t="e">
        <f t="shared" si="12"/>
        <v>#N/A</v>
      </c>
      <c r="E260" s="2" t="e">
        <f t="shared" si="22"/>
        <v>#N/A</v>
      </c>
      <c r="F260" s="2">
        <v>701808.39790940285</v>
      </c>
      <c r="G260" s="2">
        <f t="shared" si="47"/>
        <v>576582.14285714284</v>
      </c>
      <c r="H260" s="2">
        <f t="shared" si="45"/>
        <v>116661419.5226481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5054277.8571428694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771498.26811847091</v>
      </c>
      <c r="Q260" s="2">
        <f t="shared" si="48"/>
        <v>600000</v>
      </c>
      <c r="R260" s="2">
        <f t="shared" si="46"/>
        <v>121980620.74567007</v>
      </c>
      <c r="S260" s="2">
        <f t="shared" si="17"/>
        <v>576582.14285714924</v>
      </c>
      <c r="T260" s="2">
        <f t="shared" si="18"/>
        <v>23417.857142857276</v>
      </c>
      <c r="U260" s="2">
        <f t="shared" si="19"/>
        <v>600000</v>
      </c>
      <c r="V260" s="2">
        <f t="shared" si="34"/>
        <v>68077790.616724402</v>
      </c>
      <c r="W260" s="2">
        <f t="shared" si="20"/>
        <v>567305.75818814337</v>
      </c>
      <c r="X260" s="2">
        <f t="shared" si="6"/>
        <v>32694.241811856627</v>
      </c>
      <c r="Y260" s="2">
        <f t="shared" si="43"/>
        <v>53902830.128945708</v>
      </c>
      <c r="Z260" s="2" t="str">
        <f t="shared" si="8"/>
        <v>MEEP</v>
      </c>
      <c r="AA260" s="2">
        <f>IF(Z260="HERE",Y260,AA259+Graph!$G$1*1000)</f>
        <v>64484601.024416</v>
      </c>
      <c r="AB260" s="2">
        <f t="shared" si="21"/>
        <v>420000</v>
      </c>
      <c r="AC260" s="2">
        <f t="shared" si="44"/>
        <v>51755149.398207828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50107757.469910391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184</v>
      </c>
      <c r="C261" s="7"/>
      <c r="D261" s="2" t="e">
        <f t="shared" si="12"/>
        <v>#N/A</v>
      </c>
      <c r="E261" s="2" t="e">
        <f t="shared" si="22"/>
        <v>#N/A</v>
      </c>
      <c r="F261" s="2">
        <v>703409.61981084943</v>
      </c>
      <c r="G261" s="2">
        <f t="shared" si="47"/>
        <v>576582.14285714284</v>
      </c>
      <c r="H261" s="2">
        <f t="shared" si="45"/>
        <v>117238001.66550525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5077695.7142857267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773413.16187158227</v>
      </c>
      <c r="Q261" s="2">
        <f t="shared" si="48"/>
        <v>600000</v>
      </c>
      <c r="R261" s="2">
        <f t="shared" si="46"/>
        <v>122580620.74567007</v>
      </c>
      <c r="S261" s="2">
        <f t="shared" si="17"/>
        <v>576582.14285714924</v>
      </c>
      <c r="T261" s="2">
        <f t="shared" si="18"/>
        <v>23417.857142857276</v>
      </c>
      <c r="U261" s="2">
        <f t="shared" si="19"/>
        <v>600000</v>
      </c>
      <c r="V261" s="2">
        <f t="shared" si="34"/>
        <v>68646697.596813992</v>
      </c>
      <c r="W261" s="2">
        <f t="shared" si="20"/>
        <v>568906.98008958995</v>
      </c>
      <c r="X261" s="2">
        <f t="shared" si="6"/>
        <v>31093.019910410047</v>
      </c>
      <c r="Y261" s="2">
        <f t="shared" si="43"/>
        <v>53933923.148856118</v>
      </c>
      <c r="Z261" s="2" t="str">
        <f t="shared" si="8"/>
        <v>MEEP</v>
      </c>
      <c r="AA261" s="2">
        <f>IF(Z261="HERE",Y261,AA260+Graph!$G$1*1000)</f>
        <v>64904601.024416</v>
      </c>
      <c r="AB261" s="2">
        <f t="shared" si="21"/>
        <v>420000</v>
      </c>
      <c r="AC261" s="2">
        <f t="shared" si="44"/>
        <v>51755149.398207828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50107757.469910391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185</v>
      </c>
      <c r="C262" s="7"/>
      <c r="D262" s="2" t="e">
        <f t="shared" si="12"/>
        <v>#N/A</v>
      </c>
      <c r="E262" s="2" t="e">
        <f t="shared" si="22"/>
        <v>#N/A</v>
      </c>
      <c r="F262" s="2">
        <v>705010.84171229601</v>
      </c>
      <c r="G262" s="2">
        <f t="shared" si="47"/>
        <v>576582.14285714284</v>
      </c>
      <c r="H262" s="2">
        <f t="shared" si="45"/>
        <v>117814583.80836239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5101113.5714285839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775328.05562469363</v>
      </c>
      <c r="Q262" s="2">
        <f t="shared" si="48"/>
        <v>600000</v>
      </c>
      <c r="R262" s="2">
        <f t="shared" si="46"/>
        <v>123180620.74567007</v>
      </c>
      <c r="S262" s="2">
        <f t="shared" si="17"/>
        <v>576582.14285714924</v>
      </c>
      <c r="T262" s="2">
        <f t="shared" si="18"/>
        <v>23417.857142857276</v>
      </c>
      <c r="U262" s="2">
        <f t="shared" si="19"/>
        <v>600000</v>
      </c>
      <c r="V262" s="2">
        <f t="shared" si="34"/>
        <v>69217205.798805028</v>
      </c>
      <c r="W262" s="2">
        <f t="shared" si="20"/>
        <v>570508.20199103653</v>
      </c>
      <c r="X262" s="2">
        <f t="shared" si="6"/>
        <v>29491.798008963466</v>
      </c>
      <c r="Y262" s="2">
        <f t="shared" si="43"/>
        <v>53963414.946865082</v>
      </c>
      <c r="Z262" s="2" t="str">
        <f t="shared" si="8"/>
        <v>MEEP</v>
      </c>
      <c r="AA262" s="2">
        <f>IF(Z262="HERE",Y262,AA261+Graph!$G$1*1000)</f>
        <v>65324601.024416</v>
      </c>
      <c r="AB262" s="2">
        <f t="shared" si="21"/>
        <v>420000</v>
      </c>
      <c r="AC262" s="2">
        <f t="shared" si="44"/>
        <v>51755149.398207828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50107757.469910391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186</v>
      </c>
      <c r="C263" s="7"/>
      <c r="D263" s="2" t="e">
        <f t="shared" si="12"/>
        <v>#N/A</v>
      </c>
      <c r="E263" s="2" t="e">
        <f t="shared" si="22"/>
        <v>#N/A</v>
      </c>
      <c r="F263" s="2">
        <v>706612.06361372769</v>
      </c>
      <c r="G263" s="2">
        <f t="shared" si="47"/>
        <v>576582.14285714284</v>
      </c>
      <c r="H263" s="2">
        <f t="shared" si="45"/>
        <v>118391165.95121954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5124531.4285714412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777242.94937780499</v>
      </c>
      <c r="Q263" s="2">
        <f t="shared" si="48"/>
        <v>600000</v>
      </c>
      <c r="R263" s="2">
        <f t="shared" si="46"/>
        <v>123780620.74567007</v>
      </c>
      <c r="S263" s="2">
        <f t="shared" si="17"/>
        <v>576582.14285714924</v>
      </c>
      <c r="T263" s="2">
        <f t="shared" si="18"/>
        <v>23417.857142857276</v>
      </c>
      <c r="U263" s="2">
        <f t="shared" si="19"/>
        <v>600000</v>
      </c>
      <c r="V263" s="2">
        <f t="shared" si="34"/>
        <v>69789315.222697511</v>
      </c>
      <c r="W263" s="2">
        <f t="shared" si="20"/>
        <v>572109.42389248312</v>
      </c>
      <c r="X263" s="2">
        <f t="shared" si="6"/>
        <v>27890.576107516885</v>
      </c>
      <c r="Y263" s="2">
        <f t="shared" si="43"/>
        <v>53991305.522972599</v>
      </c>
      <c r="Z263" s="2" t="str">
        <f t="shared" si="8"/>
        <v>MEEP</v>
      </c>
      <c r="AA263" s="2">
        <f>IF(Z263="HERE",Y263,AA262+Graph!$G$1*1000)</f>
        <v>65744601.024416</v>
      </c>
      <c r="AB263" s="2">
        <f t="shared" si="21"/>
        <v>420000</v>
      </c>
      <c r="AC263" s="2">
        <f t="shared" si="44"/>
        <v>51755149.398207828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50107757.469910391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187</v>
      </c>
      <c r="C264" s="7"/>
      <c r="D264" s="2" t="e">
        <f t="shared" si="12"/>
        <v>#N/A</v>
      </c>
      <c r="E264" s="2" t="e">
        <f t="shared" si="22"/>
        <v>#N/A</v>
      </c>
      <c r="F264" s="2">
        <v>708213.28551517427</v>
      </c>
      <c r="G264" s="2">
        <f t="shared" si="47"/>
        <v>576582.14285714284</v>
      </c>
      <c r="H264" s="2">
        <f t="shared" si="45"/>
        <v>118967748.09407669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5147949.2857142985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779157.84313091636</v>
      </c>
      <c r="Q264" s="2">
        <f t="shared" si="48"/>
        <v>600000</v>
      </c>
      <c r="R264" s="2">
        <f t="shared" si="46"/>
        <v>124380620.74567007</v>
      </c>
      <c r="S264" s="2">
        <f t="shared" si="17"/>
        <v>576582.14285714924</v>
      </c>
      <c r="T264" s="2">
        <f t="shared" si="18"/>
        <v>23417.857142857276</v>
      </c>
      <c r="U264" s="2">
        <f t="shared" si="19"/>
        <v>600000</v>
      </c>
      <c r="V264" s="2">
        <f t="shared" si="34"/>
        <v>70363025.868491441</v>
      </c>
      <c r="W264" s="2">
        <f t="shared" si="20"/>
        <v>573710.6457939297</v>
      </c>
      <c r="X264" s="2">
        <f t="shared" si="6"/>
        <v>26289.354206070304</v>
      </c>
      <c r="Y264" s="2">
        <f t="shared" si="43"/>
        <v>54017594.877178669</v>
      </c>
      <c r="Z264" s="2" t="str">
        <f t="shared" si="8"/>
        <v>MEEP</v>
      </c>
      <c r="AA264" s="2">
        <f>IF(Z264="HERE",Y264,AA263+Graph!$G$1*1000)</f>
        <v>66164601.024416</v>
      </c>
      <c r="AB264" s="2">
        <f t="shared" si="21"/>
        <v>420000</v>
      </c>
      <c r="AC264" s="2">
        <f t="shared" si="44"/>
        <v>51755149.398207828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50107757.469910391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188</v>
      </c>
      <c r="C265" s="7"/>
      <c r="D265" s="2" t="e">
        <f t="shared" si="12"/>
        <v>#N/A</v>
      </c>
      <c r="E265" s="2" t="e">
        <f t="shared" si="22"/>
        <v>#N/A</v>
      </c>
      <c r="F265" s="2">
        <v>709814.50741662085</v>
      </c>
      <c r="G265" s="2">
        <f t="shared" si="47"/>
        <v>576582.14285714284</v>
      </c>
      <c r="H265" s="2">
        <f t="shared" si="45"/>
        <v>119544330.23693384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5171367.1428571558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781072.73688402772</v>
      </c>
      <c r="Q265" s="2">
        <f t="shared" si="48"/>
        <v>600000</v>
      </c>
      <c r="R265" s="2">
        <f t="shared" si="46"/>
        <v>124980620.74567007</v>
      </c>
      <c r="S265" s="2">
        <f t="shared" si="17"/>
        <v>576582.14285714924</v>
      </c>
      <c r="T265" s="2">
        <f t="shared" si="18"/>
        <v>23417.857142857276</v>
      </c>
      <c r="U265" s="2">
        <f t="shared" si="19"/>
        <v>600000</v>
      </c>
      <c r="V265" s="2">
        <f t="shared" si="34"/>
        <v>70938337.736186802</v>
      </c>
      <c r="W265" s="2">
        <f t="shared" si="20"/>
        <v>575311.86769536138</v>
      </c>
      <c r="X265" s="2">
        <f t="shared" si="6"/>
        <v>24688.132304638624</v>
      </c>
      <c r="Y265" s="2">
        <f t="shared" si="43"/>
        <v>54042283.009483308</v>
      </c>
      <c r="Z265" s="2" t="str">
        <f t="shared" si="8"/>
        <v>MEEP</v>
      </c>
      <c r="AA265" s="2">
        <f>IF(Z265="HERE",Y265,AA264+Graph!$G$1*1000)</f>
        <v>66584601.024416</v>
      </c>
      <c r="AB265" s="2">
        <f t="shared" si="21"/>
        <v>420000</v>
      </c>
      <c r="AC265" s="2">
        <f t="shared" si="44"/>
        <v>51755149.398207828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50107757.469910391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189</v>
      </c>
      <c r="C266" s="7"/>
      <c r="D266" s="2" t="e">
        <f t="shared" si="12"/>
        <v>#N/A</v>
      </c>
      <c r="E266" s="2" t="e">
        <f t="shared" si="22"/>
        <v>#N/A</v>
      </c>
      <c r="F266" s="2">
        <v>711415.72931806743</v>
      </c>
      <c r="G266" s="2">
        <f t="shared" si="47"/>
        <v>576582.14285714284</v>
      </c>
      <c r="H266" s="2">
        <f t="shared" si="45"/>
        <v>120120912.37979099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5194785.000000013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782987.63063713908</v>
      </c>
      <c r="Q266" s="2">
        <f t="shared" si="48"/>
        <v>600000</v>
      </c>
      <c r="R266" s="2">
        <f t="shared" si="46"/>
        <v>125580620.74567007</v>
      </c>
      <c r="S266" s="2">
        <f t="shared" si="17"/>
        <v>576582.14285714924</v>
      </c>
      <c r="T266" s="2">
        <f t="shared" si="18"/>
        <v>23417.857142857276</v>
      </c>
      <c r="U266" s="2">
        <f t="shared" si="19"/>
        <v>600000</v>
      </c>
      <c r="V266" s="2">
        <f t="shared" si="34"/>
        <v>71515250.82578361</v>
      </c>
      <c r="W266" s="2">
        <f t="shared" si="20"/>
        <v>576913.08959680796</v>
      </c>
      <c r="X266" s="2">
        <f t="shared" si="6"/>
        <v>23086.910403192043</v>
      </c>
      <c r="Y266" s="2">
        <f t="shared" si="43"/>
        <v>54065369.9198865</v>
      </c>
      <c r="Z266" s="2" t="str">
        <f t="shared" si="8"/>
        <v>MEEP</v>
      </c>
      <c r="AA266" s="2">
        <f>IF(Z266="HERE",Y266,AA265+Graph!$G$1*1000)</f>
        <v>67004601.024416</v>
      </c>
      <c r="AB266" s="2">
        <f t="shared" si="21"/>
        <v>420000</v>
      </c>
      <c r="AC266" s="2">
        <f t="shared" si="44"/>
        <v>51755149.398207828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50107757.469910391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190</v>
      </c>
      <c r="C267" s="7"/>
      <c r="D267" s="2" t="e">
        <f t="shared" si="12"/>
        <v>#N/A</v>
      </c>
      <c r="E267" s="2" t="e">
        <f t="shared" si="22"/>
        <v>#N/A</v>
      </c>
      <c r="F267" s="2">
        <v>713016.95121951401</v>
      </c>
      <c r="G267" s="2">
        <f t="shared" si="47"/>
        <v>576582.14285714284</v>
      </c>
      <c r="H267" s="2">
        <f t="shared" si="45"/>
        <v>120697494.52264814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5218202.8571428703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784902.52439025044</v>
      </c>
      <c r="Q267" s="2">
        <f t="shared" si="48"/>
        <v>600000</v>
      </c>
      <c r="R267" s="2">
        <f t="shared" si="46"/>
        <v>126180620.74567007</v>
      </c>
      <c r="S267" s="2">
        <f t="shared" si="17"/>
        <v>576582.14285714924</v>
      </c>
      <c r="T267" s="2">
        <f t="shared" si="18"/>
        <v>23417.857142857276</v>
      </c>
      <c r="U267" s="2">
        <f t="shared" si="19"/>
        <v>600000</v>
      </c>
      <c r="V267" s="2">
        <f t="shared" si="34"/>
        <v>72093765.137281865</v>
      </c>
      <c r="W267" s="2">
        <f t="shared" si="20"/>
        <v>578514.31149825454</v>
      </c>
      <c r="X267" s="2">
        <f t="shared" si="6"/>
        <v>21485.688501745462</v>
      </c>
      <c r="Y267" s="2">
        <f t="shared" si="43"/>
        <v>54086855.608388245</v>
      </c>
      <c r="Z267" s="2" t="str">
        <f t="shared" si="8"/>
        <v>MEEP</v>
      </c>
      <c r="AA267" s="2">
        <f>IF(Z267="HERE",Y267,AA266+Graph!$G$1*1000)</f>
        <v>67424601.024416</v>
      </c>
      <c r="AB267" s="2">
        <f t="shared" si="21"/>
        <v>420000</v>
      </c>
      <c r="AC267" s="2">
        <f t="shared" si="44"/>
        <v>51755149.398207828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50107757.469910391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191</v>
      </c>
      <c r="C268" s="7"/>
      <c r="D268" s="2" t="e">
        <f t="shared" si="12"/>
        <v>#N/A</v>
      </c>
      <c r="E268" s="2" t="e">
        <f t="shared" si="22"/>
        <v>#N/A</v>
      </c>
      <c r="F268" s="2">
        <v>714618.17312094569</v>
      </c>
      <c r="G268" s="2">
        <f t="shared" si="47"/>
        <v>576582.14285714284</v>
      </c>
      <c r="H268" s="2">
        <f t="shared" si="45"/>
        <v>121274076.66550529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5241620.7142857276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786817.41814336181</v>
      </c>
      <c r="Q268" s="2">
        <f t="shared" si="48"/>
        <v>600000</v>
      </c>
      <c r="R268" s="2">
        <f t="shared" si="46"/>
        <v>126780620.74567007</v>
      </c>
      <c r="S268" s="2">
        <f t="shared" si="17"/>
        <v>576582.14285714924</v>
      </c>
      <c r="T268" s="2">
        <f t="shared" si="18"/>
        <v>23417.857142857276</v>
      </c>
      <c r="U268" s="2">
        <f t="shared" si="19"/>
        <v>600000</v>
      </c>
      <c r="V268" s="2">
        <f t="shared" si="34"/>
        <v>72673880.670681566</v>
      </c>
      <c r="W268" s="2">
        <f t="shared" si="20"/>
        <v>580115.53339970112</v>
      </c>
      <c r="X268" s="2">
        <f t="shared" si="6"/>
        <v>19884.466600298882</v>
      </c>
      <c r="Y268" s="2">
        <f t="shared" si="43"/>
        <v>54106740.074988544</v>
      </c>
      <c r="Z268" s="2" t="str">
        <f t="shared" si="8"/>
        <v>MEEP</v>
      </c>
      <c r="AA268" s="2">
        <f>IF(Z268="HERE",Y268,AA267+Graph!$G$1*1000)</f>
        <v>67844601.024416</v>
      </c>
      <c r="AB268" s="2">
        <f t="shared" si="21"/>
        <v>420000</v>
      </c>
      <c r="AC268" s="2">
        <f t="shared" si="44"/>
        <v>51755149.398207828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50107757.469910391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192</v>
      </c>
      <c r="C269" s="7"/>
      <c r="D269" s="2" t="e">
        <f t="shared" si="12"/>
        <v>#N/A</v>
      </c>
      <c r="E269" s="2" t="e">
        <f t="shared" si="22"/>
        <v>#N/A</v>
      </c>
      <c r="F269" s="2">
        <v>716219.39502239227</v>
      </c>
      <c r="G269" s="2">
        <f t="shared" si="47"/>
        <v>576582.14285714284</v>
      </c>
      <c r="H269" s="2">
        <f t="shared" si="45"/>
        <v>121850658.80836244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5265038.5714285849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788732.31189647317</v>
      </c>
      <c r="Q269" s="2">
        <f t="shared" si="48"/>
        <v>600000</v>
      </c>
      <c r="R269" s="2">
        <f t="shared" si="46"/>
        <v>127380620.74567007</v>
      </c>
      <c r="S269" s="2">
        <f t="shared" si="17"/>
        <v>576582.14285714924</v>
      </c>
      <c r="T269" s="2">
        <f t="shared" si="18"/>
        <v>23417.857142857276</v>
      </c>
      <c r="U269" s="2">
        <f t="shared" si="19"/>
        <v>600000</v>
      </c>
      <c r="V269" s="2">
        <f t="shared" si="34"/>
        <v>73255597.425982714</v>
      </c>
      <c r="W269" s="2">
        <f t="shared" si="20"/>
        <v>581716.7553011477</v>
      </c>
      <c r="X269" s="2">
        <f t="shared" si="6"/>
        <v>18283.244698852301</v>
      </c>
      <c r="Y269" s="2">
        <f t="shared" si="43"/>
        <v>54125023.319687396</v>
      </c>
      <c r="Z269" s="2" t="str">
        <f t="shared" si="8"/>
        <v>MEEP</v>
      </c>
      <c r="AA269" s="2">
        <f>IF(Z269="HERE",Y269,AA268+Graph!$G$1*1000)</f>
        <v>68264601.024416</v>
      </c>
      <c r="AB269" s="2">
        <f t="shared" si="21"/>
        <v>420000</v>
      </c>
      <c r="AC269" s="2">
        <f t="shared" si="44"/>
        <v>51755149.398207828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50107757.469910391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193</v>
      </c>
      <c r="C270" s="7"/>
      <c r="D270" s="2" t="e">
        <f t="shared" si="12"/>
        <v>#N/A</v>
      </c>
      <c r="E270" s="2" t="e">
        <f t="shared" si="22"/>
        <v>#N/A</v>
      </c>
      <c r="F270" s="2">
        <v>717820.61692383885</v>
      </c>
      <c r="G270" s="2">
        <f t="shared" si="47"/>
        <v>576582.14285714284</v>
      </c>
      <c r="H270" s="2">
        <f t="shared" si="45"/>
        <v>122427240.95121959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5288456.4285714421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790647.20564958453</v>
      </c>
      <c r="Q270" s="2">
        <f t="shared" si="48"/>
        <v>600000</v>
      </c>
      <c r="R270" s="2">
        <f t="shared" si="46"/>
        <v>127980620.74567007</v>
      </c>
      <c r="S270" s="2">
        <f t="shared" si="17"/>
        <v>576582.14285714924</v>
      </c>
      <c r="T270" s="2">
        <f t="shared" si="18"/>
        <v>23417.857142857276</v>
      </c>
      <c r="U270" s="2">
        <f t="shared" si="19"/>
        <v>600000</v>
      </c>
      <c r="V270" s="2">
        <f t="shared" si="34"/>
        <v>73838915.403185293</v>
      </c>
      <c r="W270" s="2">
        <f t="shared" si="20"/>
        <v>583317.97720257938</v>
      </c>
      <c r="X270" s="2">
        <f t="shared" si="6"/>
        <v>16682.022797420621</v>
      </c>
      <c r="Y270" s="2">
        <f t="shared" si="43"/>
        <v>54141705.342484817</v>
      </c>
      <c r="Z270" s="2" t="str">
        <f t="shared" si="8"/>
        <v>MEEP</v>
      </c>
      <c r="AA270" s="2">
        <f>IF(Z270="HERE",Y270,AA269+Graph!$G$1*1000)</f>
        <v>68684601.024416</v>
      </c>
      <c r="AB270" s="2">
        <f t="shared" si="21"/>
        <v>420000</v>
      </c>
      <c r="AC270" s="2">
        <f t="shared" si="44"/>
        <v>51755149.398207828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50107757.469910391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194</v>
      </c>
      <c r="C271" s="7"/>
      <c r="D271" s="2" t="e">
        <f t="shared" si="12"/>
        <v>#N/A</v>
      </c>
      <c r="E271" s="2" t="e">
        <f t="shared" si="22"/>
        <v>#N/A</v>
      </c>
      <c r="F271" s="2">
        <v>719421.83882528543</v>
      </c>
      <c r="G271" s="2">
        <f t="shared" si="47"/>
        <v>576582.14285714284</v>
      </c>
      <c r="H271" s="2">
        <f t="shared" si="45"/>
        <v>123003823.09407674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5311874.2857142994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792562.09940269589</v>
      </c>
      <c r="Q271" s="2">
        <f t="shared" si="48"/>
        <v>600000</v>
      </c>
      <c r="R271" s="2">
        <f t="shared" si="46"/>
        <v>128580620.74567007</v>
      </c>
      <c r="S271" s="2">
        <f t="shared" si="17"/>
        <v>576582.14285714924</v>
      </c>
      <c r="T271" s="2">
        <f t="shared" si="18"/>
        <v>23417.857142857276</v>
      </c>
      <c r="U271" s="2">
        <f t="shared" si="19"/>
        <v>600000</v>
      </c>
      <c r="V271" s="2">
        <f t="shared" si="34"/>
        <v>74423834.602289319</v>
      </c>
      <c r="W271" s="2">
        <f t="shared" si="20"/>
        <v>584919.19910402596</v>
      </c>
      <c r="X271" s="2">
        <f t="shared" si="6"/>
        <v>15080.80089597404</v>
      </c>
      <c r="Y271" s="2">
        <f t="shared" si="43"/>
        <v>54156786.143380791</v>
      </c>
      <c r="Z271" s="2" t="str">
        <f t="shared" si="8"/>
        <v>MEEP</v>
      </c>
      <c r="AA271" s="2">
        <f>IF(Z271="HERE",Y271,AA270+Graph!$G$1*1000)</f>
        <v>69104601.024416</v>
      </c>
      <c r="AB271" s="2">
        <f t="shared" si="21"/>
        <v>420000</v>
      </c>
      <c r="AC271" s="2">
        <f t="shared" si="44"/>
        <v>51755149.398207828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50107757.469910391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195</v>
      </c>
      <c r="C272" s="7"/>
      <c r="D272" s="2" t="e">
        <f t="shared" si="12"/>
        <v>#N/A</v>
      </c>
      <c r="E272" s="2" t="e">
        <f t="shared" si="22"/>
        <v>#N/A</v>
      </c>
      <c r="F272" s="2">
        <v>721023.06072673202</v>
      </c>
      <c r="G272" s="2">
        <f t="shared" si="47"/>
        <v>576582.14285714284</v>
      </c>
      <c r="H272" s="2">
        <f t="shared" si="45"/>
        <v>123580405.23693389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5335292.1428571567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794476.99315580726</v>
      </c>
      <c r="Q272" s="2">
        <f t="shared" si="48"/>
        <v>600000</v>
      </c>
      <c r="R272" s="2">
        <f t="shared" si="46"/>
        <v>129180620.74567007</v>
      </c>
      <c r="S272" s="2">
        <f t="shared" si="17"/>
        <v>576582.14285714924</v>
      </c>
      <c r="T272" s="2">
        <f t="shared" si="18"/>
        <v>23417.857142857276</v>
      </c>
      <c r="U272" s="2">
        <f t="shared" si="19"/>
        <v>600000</v>
      </c>
      <c r="V272" s="2">
        <f t="shared" si="34"/>
        <v>75010355.023294792</v>
      </c>
      <c r="W272" s="2">
        <f t="shared" si="20"/>
        <v>586520.42100547254</v>
      </c>
      <c r="X272" s="2">
        <f t="shared" si="6"/>
        <v>13479.578994527459</v>
      </c>
      <c r="Y272" s="2">
        <f t="shared" si="43"/>
        <v>54170265.722375318</v>
      </c>
      <c r="Z272" s="2" t="str">
        <f t="shared" si="8"/>
        <v>MEEP</v>
      </c>
      <c r="AA272" s="2">
        <f>IF(Z272="HERE",Y272,AA271+Graph!$G$1*1000)</f>
        <v>69524601.024416</v>
      </c>
      <c r="AB272" s="2">
        <f t="shared" si="21"/>
        <v>420000</v>
      </c>
      <c r="AC272" s="2">
        <f t="shared" si="44"/>
        <v>51755149.398207828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50107757.469910391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196</v>
      </c>
      <c r="C273" s="7"/>
      <c r="D273" s="2" t="e">
        <f t="shared" si="12"/>
        <v>#N/A</v>
      </c>
      <c r="E273" s="2" t="e">
        <f t="shared" si="22"/>
        <v>#N/A</v>
      </c>
      <c r="F273" s="2">
        <v>722624.2826281637</v>
      </c>
      <c r="G273" s="2">
        <f t="shared" si="47"/>
        <v>576582.14285714284</v>
      </c>
      <c r="H273" s="2">
        <f t="shared" si="45"/>
        <v>124156987.37979104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5358710.000000014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796391.88690891862</v>
      </c>
      <c r="Q273" s="2">
        <f t="shared" si="48"/>
        <v>600000</v>
      </c>
      <c r="R273" s="2">
        <f t="shared" si="46"/>
        <v>129780620.74567007</v>
      </c>
      <c r="S273" s="2">
        <f t="shared" si="17"/>
        <v>576582.14285714924</v>
      </c>
      <c r="T273" s="2">
        <f t="shared" si="18"/>
        <v>23417.857142857276</v>
      </c>
      <c r="U273" s="2">
        <f t="shared" si="19"/>
        <v>600000</v>
      </c>
      <c r="V273" s="2">
        <f t="shared" si="34"/>
        <v>75598476.666201711</v>
      </c>
      <c r="W273" s="2">
        <f t="shared" si="20"/>
        <v>588121.64290691912</v>
      </c>
      <c r="X273" s="2">
        <f t="shared" si="6"/>
        <v>11878.357093080878</v>
      </c>
      <c r="Y273" s="2">
        <f t="shared" si="43"/>
        <v>54182144.079468399</v>
      </c>
      <c r="Z273" s="2" t="str">
        <f t="shared" si="8"/>
        <v>MEEP</v>
      </c>
      <c r="AA273" s="2">
        <f>IF(Z273="HERE",Y273,AA272+Graph!$G$1*1000)</f>
        <v>69944601.024416</v>
      </c>
      <c r="AB273" s="2">
        <f t="shared" si="21"/>
        <v>420000</v>
      </c>
      <c r="AC273" s="2">
        <f t="shared" si="44"/>
        <v>51755149.398207828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50107757.469910391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197</v>
      </c>
      <c r="C274" s="7"/>
      <c r="D274" s="2" t="e">
        <f t="shared" si="12"/>
        <v>#N/A</v>
      </c>
      <c r="E274" s="2" t="e">
        <f t="shared" si="22"/>
        <v>#N/A</v>
      </c>
      <c r="F274" s="2">
        <v>724225.50452961028</v>
      </c>
      <c r="G274" s="2">
        <f t="shared" si="47"/>
        <v>576582.14285714284</v>
      </c>
      <c r="H274" s="2">
        <f t="shared" si="45"/>
        <v>124733569.52264819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5382127.8571428712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798306.78066202998</v>
      </c>
      <c r="Q274" s="2">
        <f t="shared" si="48"/>
        <v>600000</v>
      </c>
      <c r="R274" s="2">
        <f t="shared" si="46"/>
        <v>130380620.74567007</v>
      </c>
      <c r="S274" s="2">
        <f t="shared" si="17"/>
        <v>576582.14285714924</v>
      </c>
      <c r="T274" s="2">
        <f t="shared" si="18"/>
        <v>23417.857142857276</v>
      </c>
      <c r="U274" s="2">
        <f t="shared" si="19"/>
        <v>600000</v>
      </c>
      <c r="V274" s="2">
        <f t="shared" si="34"/>
        <v>76188199.531010076</v>
      </c>
      <c r="W274" s="2">
        <f t="shared" si="20"/>
        <v>589722.8648083657</v>
      </c>
      <c r="X274" s="2">
        <f t="shared" si="6"/>
        <v>10277.135191634297</v>
      </c>
      <c r="Y274" s="2">
        <f t="shared" si="43"/>
        <v>54192421.214660034</v>
      </c>
      <c r="Z274" s="2" t="str">
        <f t="shared" si="8"/>
        <v>MEEP</v>
      </c>
      <c r="AA274" s="2">
        <f>IF(Z274="HERE",Y274,AA273+Graph!$G$1*1000)</f>
        <v>70364601.024416</v>
      </c>
      <c r="AB274" s="2">
        <f t="shared" si="21"/>
        <v>420000</v>
      </c>
      <c r="AC274" s="2">
        <f t="shared" si="44"/>
        <v>51755149.398207828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50128757.469910391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198</v>
      </c>
      <c r="C275" s="7"/>
      <c r="D275" s="2" t="e">
        <f t="shared" si="12"/>
        <v>#N/A</v>
      </c>
      <c r="E275" s="2" t="e">
        <f t="shared" si="22"/>
        <v>#N/A</v>
      </c>
      <c r="F275" s="2">
        <v>725826.72643105686</v>
      </c>
      <c r="G275" s="2">
        <f t="shared" si="47"/>
        <v>576582.14285714284</v>
      </c>
      <c r="H275" s="2">
        <f t="shared" si="45"/>
        <v>125310151.66550533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5405545.7142857285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800221.67441514134</v>
      </c>
      <c r="Q275" s="2">
        <f t="shared" si="48"/>
        <v>600000</v>
      </c>
      <c r="R275" s="2">
        <f t="shared" si="46"/>
        <v>130980620.74567007</v>
      </c>
      <c r="S275" s="2">
        <f t="shared" si="17"/>
        <v>576582.14285714924</v>
      </c>
      <c r="T275" s="2">
        <f t="shared" si="18"/>
        <v>23417.857142857276</v>
      </c>
      <c r="U275" s="2">
        <f t="shared" si="19"/>
        <v>600000</v>
      </c>
      <c r="V275" s="2">
        <f t="shared" si="34"/>
        <v>76779523.617719874</v>
      </c>
      <c r="W275" s="2">
        <f t="shared" si="20"/>
        <v>591324.08670979738</v>
      </c>
      <c r="X275" s="2">
        <f t="shared" si="6"/>
        <v>8675.9132902026176</v>
      </c>
      <c r="Y275" s="2">
        <f t="shared" si="43"/>
        <v>54201097.127950236</v>
      </c>
      <c r="Z275" s="2" t="str">
        <f t="shared" si="8"/>
        <v>MEEP</v>
      </c>
      <c r="AA275" s="2">
        <f>IF(Z275="HERE",Y275,AA274+Graph!$G$1*1000)</f>
        <v>70784601.024416</v>
      </c>
      <c r="AB275" s="2">
        <f t="shared" si="21"/>
        <v>420000</v>
      </c>
      <c r="AC275" s="2">
        <f t="shared" si="44"/>
        <v>51755149.398207828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50149757.469910391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199</v>
      </c>
      <c r="C276" s="7"/>
      <c r="D276" s="2" t="e">
        <f t="shared" si="12"/>
        <v>#N/A</v>
      </c>
      <c r="E276" s="2" t="e">
        <f t="shared" si="22"/>
        <v>#N/A</v>
      </c>
      <c r="F276" s="2">
        <v>727427.94833250344</v>
      </c>
      <c r="G276" s="2">
        <f t="shared" si="47"/>
        <v>576582.14285714284</v>
      </c>
      <c r="H276" s="2">
        <f t="shared" si="45"/>
        <v>125886733.80836248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5428963.5714285858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802136.56816825271</v>
      </c>
      <c r="Q276" s="2">
        <f t="shared" si="48"/>
        <v>600000</v>
      </c>
      <c r="R276" s="2">
        <f t="shared" si="46"/>
        <v>131580620.74567007</v>
      </c>
      <c r="S276" s="2">
        <f t="shared" si="17"/>
        <v>576582.14285714924</v>
      </c>
      <c r="T276" s="2">
        <f t="shared" si="18"/>
        <v>23417.857142857276</v>
      </c>
      <c r="U276" s="2">
        <f t="shared" si="19"/>
        <v>600000</v>
      </c>
      <c r="V276" s="2">
        <f t="shared" si="34"/>
        <v>77372448.926331118</v>
      </c>
      <c r="W276" s="2">
        <f t="shared" si="20"/>
        <v>592925.30861124396</v>
      </c>
      <c r="X276" s="2">
        <f t="shared" si="6"/>
        <v>7074.6913887560368</v>
      </c>
      <c r="Y276" s="2">
        <f t="shared" si="43"/>
        <v>54208171.819338992</v>
      </c>
      <c r="Z276" s="2" t="str">
        <f t="shared" si="8"/>
        <v>MEEP</v>
      </c>
      <c r="AA276" s="2">
        <f>IF(Z276="HERE",Y276,AA275+Graph!$G$1*1000)</f>
        <v>71204601.024416</v>
      </c>
      <c r="AB276" s="2">
        <f t="shared" si="21"/>
        <v>420000</v>
      </c>
      <c r="AC276" s="2">
        <f t="shared" si="44"/>
        <v>51755149.398207828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200</v>
      </c>
      <c r="C277" s="7"/>
      <c r="D277" s="2" t="e">
        <f t="shared" si="12"/>
        <v>#N/A</v>
      </c>
      <c r="E277" s="2" t="e">
        <f t="shared" si="22"/>
        <v>#N/A</v>
      </c>
      <c r="F277" s="2">
        <v>729029.17023395002</v>
      </c>
      <c r="G277" s="2">
        <f t="shared" si="47"/>
        <v>576582.14285714284</v>
      </c>
      <c r="H277" s="2">
        <f t="shared" si="45"/>
        <v>126463315.95121963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5452381.4285714431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804051.46192136407</v>
      </c>
      <c r="Q277" s="2">
        <f t="shared" si="48"/>
        <v>600000</v>
      </c>
      <c r="R277" s="2">
        <f t="shared" si="46"/>
        <v>132180620.74567007</v>
      </c>
      <c r="S277" s="2">
        <f t="shared" si="17"/>
        <v>576582.14285714924</v>
      </c>
      <c r="T277" s="2">
        <f t="shared" si="18"/>
        <v>23417.857142857276</v>
      </c>
      <c r="U277" s="2">
        <f t="shared" si="19"/>
        <v>600000</v>
      </c>
      <c r="V277" s="2">
        <f t="shared" si="34"/>
        <v>77966975.456843808</v>
      </c>
      <c r="W277" s="2">
        <f t="shared" si="20"/>
        <v>594526.53051269054</v>
      </c>
      <c r="X277" s="2">
        <f t="shared" si="6"/>
        <v>5473.4694873094559</v>
      </c>
      <c r="Y277" s="2">
        <f t="shared" si="43"/>
        <v>54213645.288826302</v>
      </c>
      <c r="Z277" s="2" t="str">
        <f t="shared" si="8"/>
        <v>MEEP</v>
      </c>
      <c r="AA277" s="2">
        <f>IF(Z277="HERE",Y277,AA276+Graph!$G$1*1000)</f>
        <v>71624601.024416</v>
      </c>
      <c r="AB277" s="2">
        <f t="shared" si="21"/>
        <v>420000</v>
      </c>
      <c r="AC277" s="2">
        <f t="shared" si="44"/>
        <v>51755149.398207828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201</v>
      </c>
      <c r="C278" s="7"/>
      <c r="D278" s="2" t="e">
        <f t="shared" si="12"/>
        <v>#N/A</v>
      </c>
      <c r="E278" s="2" t="e">
        <f t="shared" si="22"/>
        <v>#N/A</v>
      </c>
      <c r="F278" s="2">
        <v>730630.3921353817</v>
      </c>
      <c r="G278" s="2">
        <f t="shared" si="47"/>
        <v>576582.14285714284</v>
      </c>
      <c r="H278" s="2">
        <f t="shared" si="45"/>
        <v>127039898.09407678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5475799.2857143003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805966.35567447543</v>
      </c>
      <c r="Q278" s="2">
        <f t="shared" si="48"/>
        <v>600000</v>
      </c>
      <c r="R278" s="2">
        <f t="shared" si="46"/>
        <v>132780620.74567007</v>
      </c>
      <c r="S278" s="2">
        <f t="shared" si="17"/>
        <v>576582.14285714924</v>
      </c>
      <c r="T278" s="2">
        <f t="shared" si="18"/>
        <v>23417.857142857276</v>
      </c>
      <c r="U278" s="2">
        <f t="shared" si="19"/>
        <v>600000</v>
      </c>
      <c r="V278" s="2">
        <f t="shared" si="34"/>
        <v>78563103.209257945</v>
      </c>
      <c r="W278" s="2">
        <f t="shared" si="20"/>
        <v>596127.75241413713</v>
      </c>
      <c r="X278" s="2">
        <f t="shared" si="6"/>
        <v>3872.247585862875</v>
      </c>
      <c r="Y278" s="2">
        <f t="shared" si="43"/>
        <v>54217517.536412165</v>
      </c>
      <c r="Z278" s="2" t="str">
        <f t="shared" si="8"/>
        <v>MEEP</v>
      </c>
      <c r="AA278" s="2">
        <f>IF(Z278="HERE",Y278,AA277+Graph!$G$1*1000)</f>
        <v>72044601.024416</v>
      </c>
      <c r="AB278" s="2">
        <f t="shared" si="21"/>
        <v>420000</v>
      </c>
      <c r="AC278" s="2">
        <f t="shared" si="44"/>
        <v>51755149.398207828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202</v>
      </c>
      <c r="C279" s="7"/>
      <c r="D279" s="2" t="e">
        <f t="shared" si="12"/>
        <v>#N/A</v>
      </c>
      <c r="E279" s="2" t="e">
        <f t="shared" si="22"/>
        <v>#N/A</v>
      </c>
      <c r="F279" s="2">
        <v>732231.61403682828</v>
      </c>
      <c r="G279" s="2">
        <f t="shared" si="47"/>
        <v>576582.14285714284</v>
      </c>
      <c r="H279" s="2">
        <f t="shared" si="45"/>
        <v>127616480.23693393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5499217.1428571576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807881.24942758679</v>
      </c>
      <c r="Q279" s="2">
        <f t="shared" si="48"/>
        <v>600000</v>
      </c>
      <c r="R279" s="2">
        <f t="shared" si="46"/>
        <v>133380620.74567007</v>
      </c>
      <c r="S279" s="2">
        <f t="shared" si="17"/>
        <v>576582.14285714924</v>
      </c>
      <c r="T279" s="2">
        <f t="shared" si="18"/>
        <v>23417.857142857276</v>
      </c>
      <c r="U279" s="2">
        <f t="shared" si="19"/>
        <v>600000</v>
      </c>
      <c r="V279" s="2">
        <f t="shared" si="34"/>
        <v>79160832.183573529</v>
      </c>
      <c r="W279" s="2">
        <f t="shared" si="20"/>
        <v>597728.97431558371</v>
      </c>
      <c r="X279" s="2">
        <f t="shared" si="6"/>
        <v>2271.0256844162941</v>
      </c>
      <c r="Y279" s="2">
        <f t="shared" si="43"/>
        <v>54219788.562096581</v>
      </c>
      <c r="Z279" s="2" t="str">
        <f t="shared" si="8"/>
        <v>MEEP</v>
      </c>
      <c r="AA279" s="2">
        <f>IF(Z279="HERE",Y279,AA278+Graph!$G$1*1000)</f>
        <v>72464601.024416</v>
      </c>
      <c r="AB279" s="2">
        <f t="shared" si="21"/>
        <v>420000</v>
      </c>
      <c r="AC279" s="2">
        <f t="shared" si="44"/>
        <v>51755149.398207828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203</v>
      </c>
      <c r="C280" s="7"/>
      <c r="D280" s="2" t="e">
        <f t="shared" si="12"/>
        <v>#N/A</v>
      </c>
      <c r="E280" s="2" t="e">
        <f t="shared" si="22"/>
        <v>#N/A</v>
      </c>
      <c r="F280" s="2">
        <v>733832.83593827486</v>
      </c>
      <c r="G280" s="2">
        <f t="shared" si="47"/>
        <v>576582.14285714284</v>
      </c>
      <c r="H280" s="2">
        <f t="shared" si="45"/>
        <v>128193062.37979108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5522635.0000000149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809796.14318069816</v>
      </c>
      <c r="Q280" s="2">
        <f t="shared" si="48"/>
        <v>600000</v>
      </c>
      <c r="R280" s="2">
        <f t="shared" si="46"/>
        <v>133980620.74567007</v>
      </c>
      <c r="S280" s="2">
        <f t="shared" si="17"/>
        <v>576582.14285714924</v>
      </c>
      <c r="T280" s="2">
        <f t="shared" si="18"/>
        <v>23417.857142857276</v>
      </c>
      <c r="U280" s="2">
        <f t="shared" si="19"/>
        <v>600000</v>
      </c>
      <c r="V280" s="2">
        <f t="shared" si="34"/>
        <v>79760162.379790545</v>
      </c>
      <c r="W280" s="2">
        <f t="shared" si="20"/>
        <v>599330.19621701539</v>
      </c>
      <c r="X280" s="2">
        <f t="shared" si="6"/>
        <v>669.80378298461437</v>
      </c>
      <c r="Y280" s="2">
        <f t="shared" si="43"/>
        <v>54220458.365879565</v>
      </c>
      <c r="Z280" s="2" t="str">
        <f t="shared" si="8"/>
        <v>MEEP</v>
      </c>
      <c r="AA280" s="2">
        <f>IF(Z280="HERE",Y280,AA279+Graph!$G$1*1000)</f>
        <v>72884601.024416</v>
      </c>
      <c r="AB280" s="2">
        <f t="shared" si="21"/>
        <v>420000</v>
      </c>
      <c r="AC280" s="2">
        <f t="shared" si="44"/>
        <v>51755149.398207828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204</v>
      </c>
      <c r="C281" s="7"/>
      <c r="D281" s="2" t="e">
        <f t="shared" si="12"/>
        <v>#N/A</v>
      </c>
      <c r="E281" s="2" t="e">
        <f t="shared" si="22"/>
        <v>#N/A</v>
      </c>
      <c r="F281" s="2">
        <v>735434.05783972144</v>
      </c>
      <c r="G281" s="2">
        <f t="shared" si="47"/>
        <v>576582.14285714284</v>
      </c>
      <c r="H281" s="2">
        <f t="shared" si="45"/>
        <v>128769644.52264823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5546052.8571428722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811711.03693380952</v>
      </c>
      <c r="Q281" s="2">
        <f t="shared" si="48"/>
        <v>600000</v>
      </c>
      <c r="R281" s="2">
        <f t="shared" si="46"/>
        <v>134580620.74567008</v>
      </c>
      <c r="S281" s="2">
        <f t="shared" si="17"/>
        <v>576582.14285714924</v>
      </c>
      <c r="T281" s="2">
        <f t="shared" si="18"/>
        <v>23417.857142857276</v>
      </c>
      <c r="U281" s="2">
        <f t="shared" si="19"/>
        <v>600000.0000000149</v>
      </c>
      <c r="V281" s="2">
        <f t="shared" si="34"/>
        <v>80336744.522647694</v>
      </c>
      <c r="W281" s="2">
        <f t="shared" si="20"/>
        <v>576582.14285714924</v>
      </c>
      <c r="X281" s="2">
        <f t="shared" si="6"/>
        <v>23417.857142865658</v>
      </c>
      <c r="Y281" s="2">
        <f t="shared" si="43"/>
        <v>54243876.223022431</v>
      </c>
      <c r="Z281" s="2" t="str">
        <f t="shared" si="8"/>
        <v>MEEP</v>
      </c>
      <c r="AA281" s="2">
        <f>IF(Z281="HERE",Y281,AA280+Graph!$G$1*1000)</f>
        <v>73304601.024416</v>
      </c>
      <c r="AB281" s="2">
        <f t="shared" si="21"/>
        <v>420000</v>
      </c>
      <c r="AC281" s="2">
        <f t="shared" si="44"/>
        <v>51755149.398207828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205</v>
      </c>
      <c r="C282" s="7"/>
      <c r="D282" s="2" t="e">
        <f t="shared" si="12"/>
        <v>#N/A</v>
      </c>
      <c r="E282" s="2" t="e">
        <f t="shared" si="22"/>
        <v>#N/A</v>
      </c>
      <c r="F282" s="2">
        <v>737035.27974116802</v>
      </c>
      <c r="G282" s="2">
        <f t="shared" si="47"/>
        <v>576582.14285714284</v>
      </c>
      <c r="H282" s="2">
        <f t="shared" si="45"/>
        <v>129346226.66550538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5569470.7142857295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813625.93068692088</v>
      </c>
      <c r="Q282" s="2">
        <f t="shared" si="48"/>
        <v>600000</v>
      </c>
      <c r="R282" s="2">
        <f t="shared" si="46"/>
        <v>135180620.74567008</v>
      </c>
      <c r="S282" s="2">
        <f t="shared" si="17"/>
        <v>576582.14285714924</v>
      </c>
      <c r="T282" s="2">
        <f t="shared" si="18"/>
        <v>23417.857142857276</v>
      </c>
      <c r="U282" s="2">
        <f t="shared" si="19"/>
        <v>600000</v>
      </c>
      <c r="V282" s="2">
        <f t="shared" si="34"/>
        <v>80913326.665504843</v>
      </c>
      <c r="W282" s="2">
        <f t="shared" si="20"/>
        <v>576582.14285714924</v>
      </c>
      <c r="X282" s="2">
        <f t="shared" si="6"/>
        <v>23417.857142850757</v>
      </c>
      <c r="Y282" s="2">
        <f t="shared" si="43"/>
        <v>54267294.080165282</v>
      </c>
      <c r="Z282" s="2" t="str">
        <f t="shared" si="8"/>
        <v>MEEP</v>
      </c>
      <c r="AA282" s="2">
        <f>IF(Z282="HERE",Y282,AA281+Graph!$G$1*1000)</f>
        <v>73724601.024416</v>
      </c>
      <c r="AB282" s="2">
        <f t="shared" si="21"/>
        <v>420000</v>
      </c>
      <c r="AC282" s="2">
        <f t="shared" si="44"/>
        <v>51755149.398207828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206</v>
      </c>
      <c r="C283" s="7"/>
      <c r="D283" s="2" t="e">
        <f t="shared" si="12"/>
        <v>#N/A</v>
      </c>
      <c r="E283" s="2" t="e">
        <f t="shared" si="22"/>
        <v>#N/A</v>
      </c>
      <c r="F283" s="2">
        <v>738636.5016425997</v>
      </c>
      <c r="G283" s="2">
        <f t="shared" si="47"/>
        <v>576582.14285714284</v>
      </c>
      <c r="H283" s="2">
        <f t="shared" si="45"/>
        <v>129922808.80836253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5592888.5714285867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815540.82444003224</v>
      </c>
      <c r="Q283" s="2">
        <f t="shared" si="48"/>
        <v>600000</v>
      </c>
      <c r="R283" s="2">
        <f t="shared" si="46"/>
        <v>135780620.74567008</v>
      </c>
      <c r="S283" s="2">
        <f t="shared" si="17"/>
        <v>576582.14285714924</v>
      </c>
      <c r="T283" s="2">
        <f t="shared" si="18"/>
        <v>23417.857142857276</v>
      </c>
      <c r="U283" s="2">
        <f t="shared" si="19"/>
        <v>600000</v>
      </c>
      <c r="V283" s="2">
        <f t="shared" si="34"/>
        <v>81489908.808361992</v>
      </c>
      <c r="W283" s="2">
        <f t="shared" si="20"/>
        <v>576582.14285714924</v>
      </c>
      <c r="X283" s="2">
        <f t="shared" si="6"/>
        <v>23417.857142850757</v>
      </c>
      <c r="Y283" s="2">
        <f t="shared" si="43"/>
        <v>54290711.937308133</v>
      </c>
      <c r="Z283" s="2" t="str">
        <f t="shared" si="8"/>
        <v>MEEP</v>
      </c>
      <c r="AA283" s="2">
        <f>IF(Z283="HERE",Y283,AA282+Graph!$G$1*1000)</f>
        <v>74144601.024416</v>
      </c>
      <c r="AB283" s="2">
        <f t="shared" si="21"/>
        <v>420000</v>
      </c>
      <c r="AC283" s="2">
        <f t="shared" si="44"/>
        <v>51755149.398207828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207</v>
      </c>
      <c r="C284" s="7"/>
      <c r="D284" s="2" t="e">
        <f t="shared" si="12"/>
        <v>#N/A</v>
      </c>
      <c r="E284" s="2" t="e">
        <f t="shared" si="22"/>
        <v>#N/A</v>
      </c>
      <c r="F284" s="2">
        <v>740237.72354404628</v>
      </c>
      <c r="G284" s="2">
        <f t="shared" si="47"/>
        <v>576582.14285714284</v>
      </c>
      <c r="H284" s="2">
        <f t="shared" si="45"/>
        <v>130499390.95121968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5616306.428571444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817455.71819314361</v>
      </c>
      <c r="Q284" s="2">
        <f t="shared" si="48"/>
        <v>600000</v>
      </c>
      <c r="R284" s="2">
        <f t="shared" si="46"/>
        <v>136380620.74567008</v>
      </c>
      <c r="S284" s="2">
        <f t="shared" si="17"/>
        <v>576582.14285714924</v>
      </c>
      <c r="T284" s="2">
        <f t="shared" si="18"/>
        <v>23417.857142857276</v>
      </c>
      <c r="U284" s="2">
        <f t="shared" si="19"/>
        <v>600000</v>
      </c>
      <c r="V284" s="2">
        <f t="shared" si="34"/>
        <v>82066490.951219141</v>
      </c>
      <c r="W284" s="2">
        <f t="shared" si="20"/>
        <v>576582.14285714924</v>
      </c>
      <c r="X284" s="2">
        <f t="shared" si="6"/>
        <v>23417.857142850757</v>
      </c>
      <c r="Y284" s="2">
        <f t="shared" si="43"/>
        <v>54314129.794450983</v>
      </c>
      <c r="Z284" s="2" t="str">
        <f t="shared" si="8"/>
        <v>MEEP</v>
      </c>
      <c r="AA284" s="2">
        <f>IF(Z284="HERE",Y284,AA283+Graph!$G$1*1000)</f>
        <v>74564601.024416</v>
      </c>
      <c r="AB284" s="2">
        <f t="shared" si="21"/>
        <v>420000</v>
      </c>
      <c r="AC284" s="2">
        <f t="shared" si="44"/>
        <v>51755149.398207828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208</v>
      </c>
      <c r="C285" s="7"/>
      <c r="D285" s="2" t="e">
        <f t="shared" si="12"/>
        <v>#N/A</v>
      </c>
      <c r="E285" s="2" t="e">
        <f t="shared" si="22"/>
        <v>#N/A</v>
      </c>
      <c r="F285" s="2">
        <v>741838.94544549286</v>
      </c>
      <c r="G285" s="2">
        <f t="shared" si="47"/>
        <v>576582.14285714284</v>
      </c>
      <c r="H285" s="2">
        <f t="shared" si="45"/>
        <v>131075973.09407683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5639724.2857143013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819370.61194625497</v>
      </c>
      <c r="Q285" s="2">
        <f t="shared" si="48"/>
        <v>600000</v>
      </c>
      <c r="R285" s="2">
        <f t="shared" si="46"/>
        <v>136980620.74567008</v>
      </c>
      <c r="S285" s="2">
        <f t="shared" si="17"/>
        <v>576582.14285714924</v>
      </c>
      <c r="T285" s="2">
        <f t="shared" si="18"/>
        <v>23417.857142857276</v>
      </c>
      <c r="U285" s="2">
        <f t="shared" si="19"/>
        <v>600000</v>
      </c>
      <c r="V285" s="2">
        <f t="shared" si="34"/>
        <v>82643073.094076291</v>
      </c>
      <c r="W285" s="2">
        <f t="shared" si="20"/>
        <v>576582.14285714924</v>
      </c>
      <c r="X285" s="2">
        <f t="shared" si="6"/>
        <v>23417.857142850757</v>
      </c>
      <c r="Y285" s="2">
        <f t="shared" si="43"/>
        <v>54337547.651593834</v>
      </c>
      <c r="Z285" s="2" t="str">
        <f t="shared" si="8"/>
        <v>MEEP</v>
      </c>
      <c r="AA285" s="2">
        <f>IF(Z285="HERE",Y285,AA284+Graph!$G$1*1000)</f>
        <v>74984601.024416</v>
      </c>
      <c r="AB285" s="2">
        <f t="shared" si="21"/>
        <v>420000</v>
      </c>
      <c r="AC285" s="2">
        <f t="shared" si="44"/>
        <v>51755149.398207828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209</v>
      </c>
      <c r="C286" s="7"/>
      <c r="D286" s="2" t="e">
        <f t="shared" si="12"/>
        <v>#N/A</v>
      </c>
      <c r="E286" s="2" t="e">
        <f t="shared" si="22"/>
        <v>#N/A</v>
      </c>
      <c r="F286" s="2">
        <v>743440.16734693944</v>
      </c>
      <c r="G286" s="2">
        <f t="shared" si="47"/>
        <v>576582.14285714284</v>
      </c>
      <c r="H286" s="2">
        <f t="shared" si="45"/>
        <v>131652555.23693398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5663142.1428571586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821285.50569936633</v>
      </c>
      <c r="Q286" s="2">
        <f t="shared" si="48"/>
        <v>600000</v>
      </c>
      <c r="R286" s="2">
        <f t="shared" si="46"/>
        <v>137580620.74567008</v>
      </c>
      <c r="S286" s="2">
        <f t="shared" si="17"/>
        <v>576582.14285714924</v>
      </c>
      <c r="T286" s="2">
        <f t="shared" si="18"/>
        <v>23417.857142857276</v>
      </c>
      <c r="U286" s="2">
        <f t="shared" si="19"/>
        <v>600000</v>
      </c>
      <c r="V286" s="2">
        <f t="shared" si="34"/>
        <v>83219655.23693344</v>
      </c>
      <c r="W286" s="2">
        <f t="shared" si="20"/>
        <v>576582.14285714924</v>
      </c>
      <c r="X286" s="2">
        <f t="shared" ref="X286:X385" si="51">SUM(U286-W286)</f>
        <v>23417.857142850757</v>
      </c>
      <c r="Y286" s="2">
        <f t="shared" si="43"/>
        <v>54360965.508736685</v>
      </c>
      <c r="Z286" s="2" t="str">
        <f t="shared" ref="Z286:Z385" si="52">IF(V286&lt;Y286,"HERE","MEEP")</f>
        <v>MEEP</v>
      </c>
      <c r="AA286" s="2">
        <f>IF(Z286="HERE",Y286,AA285+Graph!$G$1*1000)</f>
        <v>75404601.024416</v>
      </c>
      <c r="AB286" s="2">
        <f t="shared" si="21"/>
        <v>420000</v>
      </c>
      <c r="AC286" s="2">
        <f t="shared" si="44"/>
        <v>51755149.398207828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210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745041.38924838603</v>
      </c>
      <c r="G287" s="2">
        <f t="shared" si="47"/>
        <v>576582.14285714284</v>
      </c>
      <c r="H287" s="2">
        <f t="shared" si="45"/>
        <v>132229137.37979113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5686560.0000000158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823200.39945246279</v>
      </c>
      <c r="Q287" s="2">
        <f t="shared" si="48"/>
        <v>600000</v>
      </c>
      <c r="R287" s="2">
        <f t="shared" si="46"/>
        <v>138180620.74567008</v>
      </c>
      <c r="S287" s="2">
        <f t="shared" ref="S287:S385" si="58">SUM(H287-H286)</f>
        <v>576582.14285714924</v>
      </c>
      <c r="T287" s="2">
        <f t="shared" ref="T287:T385" si="59">SUM(L287-L286)</f>
        <v>23417.857142857276</v>
      </c>
      <c r="U287" s="2">
        <f t="shared" ref="U287:U385" si="60">SUM(R287-R286)</f>
        <v>600000</v>
      </c>
      <c r="V287" s="2">
        <f t="shared" si="34"/>
        <v>83796237.379790589</v>
      </c>
      <c r="W287" s="2">
        <f t="shared" ref="W287:W385" si="61">SUM(V287-V286)</f>
        <v>576582.14285714924</v>
      </c>
      <c r="X287" s="2">
        <f t="shared" si="51"/>
        <v>23417.857142850757</v>
      </c>
      <c r="Y287" s="2">
        <f t="shared" ref="Y287:Y350" si="62">IF(COUNT($C288)=0,IF(COUNT($C287)=1,C287,SUM(Y286+X287)),C287)</f>
        <v>54384383.365879536</v>
      </c>
      <c r="Z287" s="2" t="str">
        <f t="shared" si="52"/>
        <v>MEEP</v>
      </c>
      <c r="AA287" s="2">
        <f>IF(Z287="HERE",Y287,AA286+Graph!$G$1*1000)</f>
        <v>75824601.024416</v>
      </c>
      <c r="AB287" s="2">
        <f t="shared" ref="AB287:AB385" si="63">SUM(AA287-AA286)</f>
        <v>420000</v>
      </c>
      <c r="AC287" s="2">
        <f t="shared" ref="AC287:AC350" si="64">IF(Z288="HERE",V287,AC286)</f>
        <v>51755149.398207828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211</v>
      </c>
      <c r="C288" s="7"/>
      <c r="D288" s="2" t="e">
        <f t="shared" si="55"/>
        <v>#N/A</v>
      </c>
      <c r="E288" s="2" t="e">
        <f t="shared" si="22"/>
        <v>#N/A</v>
      </c>
      <c r="F288" s="2">
        <v>746642.61114981771</v>
      </c>
      <c r="G288" s="2">
        <f t="shared" si="47"/>
        <v>576582.14285714284</v>
      </c>
      <c r="H288" s="2">
        <f t="shared" ref="H288:H351" si="65">IF(COUNT($C289)=0,IF(COUNT($C288)=1,C288,SUM(H287+G288)),C288)</f>
        <v>132805719.52264827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5709977.8571428731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825115.29320557415</v>
      </c>
      <c r="Q288" s="2">
        <f t="shared" si="48"/>
        <v>600000</v>
      </c>
      <c r="R288" s="2">
        <f t="shared" ref="R288:R351" si="66">IF(COUNT($C289)=0,IF(COUNT($C288)=1,M288,SUM(R287+Q288)),M288)</f>
        <v>138780620.74567008</v>
      </c>
      <c r="S288" s="2">
        <f t="shared" si="58"/>
        <v>576582.14285714924</v>
      </c>
      <c r="T288" s="2">
        <f t="shared" si="59"/>
        <v>23417.857142857276</v>
      </c>
      <c r="U288" s="2">
        <f t="shared" si="60"/>
        <v>600000</v>
      </c>
      <c r="V288" s="2">
        <f t="shared" si="34"/>
        <v>84372819.522647738</v>
      </c>
      <c r="W288" s="2">
        <f t="shared" si="61"/>
        <v>576582.14285714924</v>
      </c>
      <c r="X288" s="2">
        <f t="shared" si="51"/>
        <v>23417.857142850757</v>
      </c>
      <c r="Y288" s="2">
        <f t="shared" si="62"/>
        <v>54407801.223022386</v>
      </c>
      <c r="Z288" s="2" t="str">
        <f t="shared" si="52"/>
        <v>MEEP</v>
      </c>
      <c r="AA288" s="2">
        <f>IF(Z288="HERE",Y288,AA287+Graph!$G$1*1000)</f>
        <v>76244601.024416</v>
      </c>
      <c r="AB288" s="2">
        <f t="shared" si="63"/>
        <v>420000</v>
      </c>
      <c r="AC288" s="2">
        <f t="shared" si="64"/>
        <v>51755149.398207828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212</v>
      </c>
      <c r="C289" s="7"/>
      <c r="D289" s="2" t="e">
        <f t="shared" si="55"/>
        <v>#N/A</v>
      </c>
      <c r="E289" s="2" t="e">
        <f t="shared" si="22"/>
        <v>#N/A</v>
      </c>
      <c r="F289" s="2">
        <v>748243.83305126429</v>
      </c>
      <c r="G289" s="2">
        <f t="shared" si="47"/>
        <v>576582.14285714284</v>
      </c>
      <c r="H289" s="2">
        <f t="shared" si="65"/>
        <v>133382301.66550542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5733395.7142857304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827030.18695868552</v>
      </c>
      <c r="Q289" s="2">
        <f t="shared" si="48"/>
        <v>600000</v>
      </c>
      <c r="R289" s="2">
        <f t="shared" si="66"/>
        <v>139380620.74567008</v>
      </c>
      <c r="S289" s="2">
        <f t="shared" si="58"/>
        <v>576582.14285714924</v>
      </c>
      <c r="T289" s="2">
        <f t="shared" si="59"/>
        <v>23417.857142857276</v>
      </c>
      <c r="U289" s="2">
        <f t="shared" si="60"/>
        <v>600000</v>
      </c>
      <c r="V289" s="2">
        <f t="shared" si="34"/>
        <v>84949401.665504888</v>
      </c>
      <c r="W289" s="2">
        <f t="shared" si="61"/>
        <v>576582.14285714924</v>
      </c>
      <c r="X289" s="2">
        <f t="shared" si="51"/>
        <v>23417.857142850757</v>
      </c>
      <c r="Y289" s="2">
        <f t="shared" si="62"/>
        <v>54431219.080165237</v>
      </c>
      <c r="Z289" s="2" t="str">
        <f t="shared" si="52"/>
        <v>MEEP</v>
      </c>
      <c r="AA289" s="2">
        <f>IF(Z289="HERE",Y289,AA288+Graph!$G$1*1000)</f>
        <v>76664601.024416</v>
      </c>
      <c r="AB289" s="2">
        <f t="shared" si="63"/>
        <v>420000</v>
      </c>
      <c r="AC289" s="2">
        <f t="shared" si="64"/>
        <v>51755149.398207828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213</v>
      </c>
      <c r="C290" s="7"/>
      <c r="D290" s="2" t="e">
        <f t="shared" si="55"/>
        <v>#N/A</v>
      </c>
      <c r="E290" s="2" t="e">
        <f t="shared" si="22"/>
        <v>#N/A</v>
      </c>
      <c r="F290" s="2">
        <v>749845.05495271087</v>
      </c>
      <c r="G290" s="2">
        <f t="shared" si="47"/>
        <v>576582.14285714284</v>
      </c>
      <c r="H290" s="2">
        <f t="shared" si="65"/>
        <v>133958883.80836257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5756813.5714285877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828945.08071179688</v>
      </c>
      <c r="Q290" s="2">
        <f t="shared" si="48"/>
        <v>600000</v>
      </c>
      <c r="R290" s="2">
        <f t="shared" si="66"/>
        <v>139980620.74567008</v>
      </c>
      <c r="S290" s="2">
        <f t="shared" si="58"/>
        <v>576582.14285714924</v>
      </c>
      <c r="T290" s="2">
        <f t="shared" si="59"/>
        <v>23417.857142857276</v>
      </c>
      <c r="U290" s="2">
        <f t="shared" si="60"/>
        <v>600000</v>
      </c>
      <c r="V290" s="2">
        <f t="shared" si="34"/>
        <v>85525983.808362037</v>
      </c>
      <c r="W290" s="2">
        <f t="shared" si="61"/>
        <v>576582.14285714924</v>
      </c>
      <c r="X290" s="2">
        <f t="shared" si="51"/>
        <v>23417.857142850757</v>
      </c>
      <c r="Y290" s="2">
        <f t="shared" si="62"/>
        <v>54454636.937308088</v>
      </c>
      <c r="Z290" s="2" t="str">
        <f t="shared" si="52"/>
        <v>MEEP</v>
      </c>
      <c r="AA290" s="2">
        <f>IF(Z290="HERE",Y290,AA289+Graph!$G$1*1000)</f>
        <v>77084601.024416</v>
      </c>
      <c r="AB290" s="2">
        <f t="shared" si="63"/>
        <v>420000</v>
      </c>
      <c r="AC290" s="2">
        <f t="shared" si="64"/>
        <v>51755149.398207828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214</v>
      </c>
      <c r="C291" s="7"/>
      <c r="D291" s="2" t="e">
        <f t="shared" si="55"/>
        <v>#N/A</v>
      </c>
      <c r="E291" s="2" t="e">
        <f t="shared" si="22"/>
        <v>#N/A</v>
      </c>
      <c r="F291" s="2">
        <v>751446.27685415745</v>
      </c>
      <c r="G291" s="2">
        <f t="shared" si="47"/>
        <v>576582.14285714284</v>
      </c>
      <c r="H291" s="2">
        <f t="shared" si="65"/>
        <v>134535465.95121971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5780231.4285714449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830859.97446490824</v>
      </c>
      <c r="Q291" s="2">
        <f t="shared" si="48"/>
        <v>600000</v>
      </c>
      <c r="R291" s="2">
        <f t="shared" si="66"/>
        <v>140580620.74567008</v>
      </c>
      <c r="S291" s="2">
        <f t="shared" si="58"/>
        <v>576582.14285713434</v>
      </c>
      <c r="T291" s="2">
        <f t="shared" si="59"/>
        <v>23417.857142857276</v>
      </c>
      <c r="U291" s="2">
        <f t="shared" si="60"/>
        <v>600000</v>
      </c>
      <c r="V291" s="2">
        <f t="shared" si="34"/>
        <v>86102565.951219186</v>
      </c>
      <c r="W291" s="2">
        <f t="shared" si="61"/>
        <v>576582.14285714924</v>
      </c>
      <c r="X291" s="2">
        <f t="shared" si="51"/>
        <v>23417.857142850757</v>
      </c>
      <c r="Y291" s="2">
        <f t="shared" si="62"/>
        <v>54478054.794450939</v>
      </c>
      <c r="Z291" s="2" t="str">
        <f t="shared" si="52"/>
        <v>MEEP</v>
      </c>
      <c r="AA291" s="2">
        <f>IF(Z291="HERE",Y291,AA290+Graph!$G$1*1000)</f>
        <v>77504601.024416</v>
      </c>
      <c r="AB291" s="2">
        <f t="shared" si="63"/>
        <v>420000</v>
      </c>
      <c r="AC291" s="2">
        <f t="shared" si="64"/>
        <v>51755149.398207828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215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753047.49875558913</v>
      </c>
      <c r="G292" s="2">
        <f t="shared" si="47"/>
        <v>576582.14285714284</v>
      </c>
      <c r="H292" s="2">
        <f t="shared" si="65"/>
        <v>135112048.09407684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5803649.2857143022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832774.8682180196</v>
      </c>
      <c r="Q292" s="2">
        <f t="shared" si="48"/>
        <v>600000</v>
      </c>
      <c r="R292" s="2">
        <f t="shared" si="66"/>
        <v>141180620.74567008</v>
      </c>
      <c r="S292" s="2">
        <f t="shared" si="58"/>
        <v>576582.14285713434</v>
      </c>
      <c r="T292" s="2">
        <f t="shared" si="59"/>
        <v>23417.857142857276</v>
      </c>
      <c r="U292" s="2">
        <f t="shared" si="60"/>
        <v>600000</v>
      </c>
      <c r="V292" s="2">
        <f t="shared" si="34"/>
        <v>86679148.094076335</v>
      </c>
      <c r="W292" s="2">
        <f t="shared" si="61"/>
        <v>576582.14285714924</v>
      </c>
      <c r="X292" s="2">
        <f t="shared" si="51"/>
        <v>23417.857142850757</v>
      </c>
      <c r="Y292" s="2">
        <f t="shared" si="62"/>
        <v>54501472.651593789</v>
      </c>
      <c r="Z292" s="2" t="str">
        <f t="shared" si="52"/>
        <v>MEEP</v>
      </c>
      <c r="AA292" s="2">
        <f>IF(Z292="HERE",Y292,AA291+Graph!$G$1*1000)</f>
        <v>77924601.024416</v>
      </c>
      <c r="AB292" s="2">
        <f t="shared" si="63"/>
        <v>420000</v>
      </c>
      <c r="AC292" s="2">
        <f t="shared" si="64"/>
        <v>51755149.398207828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216</v>
      </c>
      <c r="C293" s="7"/>
      <c r="D293" s="2" t="e">
        <f t="shared" si="55"/>
        <v>#N/A</v>
      </c>
      <c r="E293" s="2" t="e">
        <f t="shared" si="67"/>
        <v>#N/A</v>
      </c>
      <c r="F293" s="2">
        <v>754648.72065703571</v>
      </c>
      <c r="G293" s="2">
        <f t="shared" si="47"/>
        <v>576582.14285714284</v>
      </c>
      <c r="H293" s="2">
        <f t="shared" si="65"/>
        <v>135688630.23693398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5827067.1428571595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834689.76197113097</v>
      </c>
      <c r="Q293" s="2">
        <f t="shared" si="48"/>
        <v>600000</v>
      </c>
      <c r="R293" s="2">
        <f t="shared" si="66"/>
        <v>141780620.74567008</v>
      </c>
      <c r="S293" s="2">
        <f t="shared" si="58"/>
        <v>576582.14285713434</v>
      </c>
      <c r="T293" s="2">
        <f t="shared" si="59"/>
        <v>23417.857142857276</v>
      </c>
      <c r="U293" s="2">
        <f t="shared" si="60"/>
        <v>600000</v>
      </c>
      <c r="V293" s="2">
        <f t="shared" si="34"/>
        <v>87255730.236933485</v>
      </c>
      <c r="W293" s="2">
        <f t="shared" si="61"/>
        <v>576582.14285714924</v>
      </c>
      <c r="X293" s="2">
        <f t="shared" si="51"/>
        <v>23417.857142850757</v>
      </c>
      <c r="Y293" s="2">
        <f t="shared" si="62"/>
        <v>54524890.50873664</v>
      </c>
      <c r="Z293" s="2" t="str">
        <f t="shared" si="52"/>
        <v>MEEP</v>
      </c>
      <c r="AA293" s="2">
        <f>IF(Z293="HERE",Y293,AA292+Graph!$G$1*1000)</f>
        <v>78344601.024416</v>
      </c>
      <c r="AB293" s="2">
        <f t="shared" si="63"/>
        <v>420000</v>
      </c>
      <c r="AC293" s="2">
        <f t="shared" si="64"/>
        <v>51755149.398207828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217</v>
      </c>
      <c r="C294" s="7"/>
      <c r="D294" s="2" t="e">
        <f t="shared" si="55"/>
        <v>#N/A</v>
      </c>
      <c r="E294" s="2" t="e">
        <f t="shared" si="67"/>
        <v>#N/A</v>
      </c>
      <c r="F294" s="2">
        <v>756249.94255848229</v>
      </c>
      <c r="G294" s="2">
        <f t="shared" ref="G294:G357" si="70">IF(F294&gt;600000,$AK$31*1000,F294)</f>
        <v>576582.14285714284</v>
      </c>
      <c r="H294" s="2">
        <f t="shared" si="65"/>
        <v>136265212.37979111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5850485.0000000168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836604.65572424233</v>
      </c>
      <c r="Q294" s="2">
        <f t="shared" ref="Q294:Q357" si="71">IF(P294&gt;600000,600000,P294)</f>
        <v>600000</v>
      </c>
      <c r="R294" s="2">
        <f t="shared" si="66"/>
        <v>142380620.74567008</v>
      </c>
      <c r="S294" s="2">
        <f t="shared" si="58"/>
        <v>576582.14285713434</v>
      </c>
      <c r="T294" s="2">
        <f t="shared" si="59"/>
        <v>23417.857142857276</v>
      </c>
      <c r="U294" s="2">
        <f t="shared" si="60"/>
        <v>600000</v>
      </c>
      <c r="V294" s="2">
        <f t="shared" si="34"/>
        <v>87832312.379790634</v>
      </c>
      <c r="W294" s="2">
        <f t="shared" si="61"/>
        <v>576582.14285714924</v>
      </c>
      <c r="X294" s="2">
        <f t="shared" si="51"/>
        <v>23417.857142850757</v>
      </c>
      <c r="Y294" s="2">
        <f t="shared" si="62"/>
        <v>54548308.365879491</v>
      </c>
      <c r="Z294" s="2" t="str">
        <f t="shared" si="52"/>
        <v>MEEP</v>
      </c>
      <c r="AA294" s="2">
        <f>IF(Z294="HERE",Y294,AA293+Graph!$G$1*1000)</f>
        <v>78764601.024416</v>
      </c>
      <c r="AB294" s="2">
        <f t="shared" si="63"/>
        <v>420000</v>
      </c>
      <c r="AC294" s="2">
        <f t="shared" si="64"/>
        <v>51755149.398207828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218</v>
      </c>
      <c r="C295" s="7"/>
      <c r="D295" s="2" t="e">
        <f t="shared" si="55"/>
        <v>#N/A</v>
      </c>
      <c r="E295" s="2" t="e">
        <f t="shared" si="67"/>
        <v>#N/A</v>
      </c>
      <c r="F295" s="2">
        <v>757851.16445992887</v>
      </c>
      <c r="G295" s="2">
        <f t="shared" si="70"/>
        <v>576582.14285714284</v>
      </c>
      <c r="H295" s="2">
        <f t="shared" si="65"/>
        <v>136841794.52264825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5873902.857142874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838519.54947735369</v>
      </c>
      <c r="Q295" s="2">
        <f t="shared" si="71"/>
        <v>600000</v>
      </c>
      <c r="R295" s="2">
        <f t="shared" si="66"/>
        <v>142980620.74567008</v>
      </c>
      <c r="S295" s="2">
        <f t="shared" si="58"/>
        <v>576582.14285713434</v>
      </c>
      <c r="T295" s="2">
        <f t="shared" si="59"/>
        <v>23417.857142857276</v>
      </c>
      <c r="U295" s="2">
        <f t="shared" si="60"/>
        <v>600000</v>
      </c>
      <c r="V295" s="2">
        <f t="shared" si="34"/>
        <v>88408894.522647783</v>
      </c>
      <c r="W295" s="2">
        <f t="shared" si="61"/>
        <v>576582.14285714924</v>
      </c>
      <c r="X295" s="2">
        <f t="shared" si="51"/>
        <v>23417.857142850757</v>
      </c>
      <c r="Y295" s="2">
        <f t="shared" si="62"/>
        <v>54571726.223022342</v>
      </c>
      <c r="Z295" s="2" t="str">
        <f t="shared" si="52"/>
        <v>MEEP</v>
      </c>
      <c r="AA295" s="2">
        <f>IF(Z295="HERE",Y295,AA294+Graph!$G$1*1000)</f>
        <v>79184601.024416</v>
      </c>
      <c r="AB295" s="2">
        <f t="shared" si="63"/>
        <v>420000</v>
      </c>
      <c r="AC295" s="2">
        <f t="shared" si="64"/>
        <v>51755149.398207828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219</v>
      </c>
      <c r="C296" s="7"/>
      <c r="D296" s="2" t="e">
        <f t="shared" si="55"/>
        <v>#N/A</v>
      </c>
      <c r="E296" s="2" t="e">
        <f t="shared" si="67"/>
        <v>#N/A</v>
      </c>
      <c r="F296" s="2">
        <v>759452.38636137545</v>
      </c>
      <c r="G296" s="2">
        <f t="shared" si="70"/>
        <v>576582.14285714284</v>
      </c>
      <c r="H296" s="2">
        <f t="shared" si="65"/>
        <v>137418376.66550538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5897320.7142857313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840434.44323046505</v>
      </c>
      <c r="Q296" s="2">
        <f t="shared" si="71"/>
        <v>600000</v>
      </c>
      <c r="R296" s="2">
        <f t="shared" si="66"/>
        <v>143580620.74567008</v>
      </c>
      <c r="S296" s="2">
        <f t="shared" si="58"/>
        <v>576582.14285713434</v>
      </c>
      <c r="T296" s="2">
        <f t="shared" si="59"/>
        <v>23417.857142857276</v>
      </c>
      <c r="U296" s="2">
        <f t="shared" si="60"/>
        <v>600000</v>
      </c>
      <c r="V296" s="2">
        <f t="shared" si="34"/>
        <v>88985476.665504932</v>
      </c>
      <c r="W296" s="2">
        <f t="shared" si="61"/>
        <v>576582.14285714924</v>
      </c>
      <c r="X296" s="2">
        <f t="shared" si="51"/>
        <v>23417.857142850757</v>
      </c>
      <c r="Y296" s="2">
        <f t="shared" si="62"/>
        <v>54595144.080165192</v>
      </c>
      <c r="Z296" s="2" t="str">
        <f t="shared" si="52"/>
        <v>MEEP</v>
      </c>
      <c r="AA296" s="2">
        <f>IF(Z296="HERE",Y296,AA295+Graph!$G$1*1000)</f>
        <v>79604601.024416</v>
      </c>
      <c r="AB296" s="2">
        <f t="shared" si="63"/>
        <v>420000</v>
      </c>
      <c r="AC296" s="2">
        <f t="shared" si="64"/>
        <v>51755149.398207828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220</v>
      </c>
      <c r="C297" s="7"/>
      <c r="D297" s="2" t="e">
        <f t="shared" si="55"/>
        <v>#N/A</v>
      </c>
      <c r="E297" s="2" t="e">
        <f t="shared" si="67"/>
        <v>#N/A</v>
      </c>
      <c r="F297" s="2">
        <v>761053.60826280713</v>
      </c>
      <c r="G297" s="2">
        <f t="shared" si="70"/>
        <v>576582.14285714284</v>
      </c>
      <c r="H297" s="2">
        <f t="shared" si="65"/>
        <v>137994958.80836251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5920738.5714285886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842349.33698357642</v>
      </c>
      <c r="Q297" s="2">
        <f t="shared" si="71"/>
        <v>600000</v>
      </c>
      <c r="R297" s="2">
        <f t="shared" si="66"/>
        <v>144180620.74567008</v>
      </c>
      <c r="S297" s="2">
        <f t="shared" si="58"/>
        <v>576582.14285713434</v>
      </c>
      <c r="T297" s="2">
        <f t="shared" si="59"/>
        <v>23417.857142857276</v>
      </c>
      <c r="U297" s="2">
        <f t="shared" si="60"/>
        <v>600000</v>
      </c>
      <c r="V297" s="2">
        <f t="shared" si="34"/>
        <v>89562058.808362082</v>
      </c>
      <c r="W297" s="2">
        <f t="shared" si="61"/>
        <v>576582.14285714924</v>
      </c>
      <c r="X297" s="2">
        <f t="shared" si="51"/>
        <v>23417.857142850757</v>
      </c>
      <c r="Y297" s="2">
        <f t="shared" si="62"/>
        <v>54618561.937308043</v>
      </c>
      <c r="Z297" s="2" t="str">
        <f t="shared" si="52"/>
        <v>MEEP</v>
      </c>
      <c r="AA297" s="2">
        <f>IF(Z297="HERE",Y297,AA296+Graph!$G$1*1000)</f>
        <v>80024601.024416</v>
      </c>
      <c r="AB297" s="2">
        <f t="shared" si="63"/>
        <v>420000</v>
      </c>
      <c r="AC297" s="2">
        <f t="shared" si="64"/>
        <v>51755149.398207828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221</v>
      </c>
      <c r="C298" s="7"/>
      <c r="D298" s="2" t="e">
        <f t="shared" si="55"/>
        <v>#N/A</v>
      </c>
      <c r="E298" s="2" t="e">
        <f t="shared" si="67"/>
        <v>#N/A</v>
      </c>
      <c r="F298" s="2">
        <v>762654.83016425371</v>
      </c>
      <c r="G298" s="2">
        <f t="shared" si="70"/>
        <v>576582.14285714284</v>
      </c>
      <c r="H298" s="2">
        <f t="shared" si="65"/>
        <v>138571540.95121965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5944156.4285714459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844264.23073668778</v>
      </c>
      <c r="Q298" s="2">
        <f t="shared" si="71"/>
        <v>600000</v>
      </c>
      <c r="R298" s="2">
        <f t="shared" si="66"/>
        <v>144780620.74567008</v>
      </c>
      <c r="S298" s="2">
        <f t="shared" si="58"/>
        <v>576582.14285713434</v>
      </c>
      <c r="T298" s="2">
        <f t="shared" si="59"/>
        <v>23417.857142857276</v>
      </c>
      <c r="U298" s="2">
        <f t="shared" si="60"/>
        <v>600000</v>
      </c>
      <c r="V298" s="2">
        <f t="shared" si="34"/>
        <v>90138640.951219231</v>
      </c>
      <c r="W298" s="2">
        <f t="shared" si="61"/>
        <v>576582.14285714924</v>
      </c>
      <c r="X298" s="2">
        <f t="shared" si="51"/>
        <v>23417.857142850757</v>
      </c>
      <c r="Y298" s="2">
        <f t="shared" si="62"/>
        <v>54641979.794450894</v>
      </c>
      <c r="Z298" s="2" t="str">
        <f t="shared" si="52"/>
        <v>MEEP</v>
      </c>
      <c r="AA298" s="2">
        <f>IF(Z298="HERE",Y298,AA297+Graph!$G$1*1000)</f>
        <v>80444601.024416</v>
      </c>
      <c r="AB298" s="2">
        <f t="shared" si="63"/>
        <v>420000</v>
      </c>
      <c r="AC298" s="2">
        <f t="shared" si="64"/>
        <v>51755149.398207828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222</v>
      </c>
      <c r="C299" s="7"/>
      <c r="D299" s="2" t="e">
        <f t="shared" si="55"/>
        <v>#N/A</v>
      </c>
      <c r="E299" s="2" t="e">
        <f t="shared" si="67"/>
        <v>#N/A</v>
      </c>
      <c r="F299" s="2">
        <v>764256.05206570029</v>
      </c>
      <c r="G299" s="2">
        <f t="shared" si="70"/>
        <v>576582.14285714284</v>
      </c>
      <c r="H299" s="2">
        <f t="shared" si="65"/>
        <v>139148123.09407678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5967574.2857143031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846179.12448979914</v>
      </c>
      <c r="Q299" s="2">
        <f t="shared" si="71"/>
        <v>600000</v>
      </c>
      <c r="R299" s="2">
        <f t="shared" si="66"/>
        <v>145380620.74567008</v>
      </c>
      <c r="S299" s="2">
        <f t="shared" si="58"/>
        <v>576582.14285713434</v>
      </c>
      <c r="T299" s="2">
        <f t="shared" si="59"/>
        <v>23417.857142857276</v>
      </c>
      <c r="U299" s="2">
        <f t="shared" si="60"/>
        <v>600000</v>
      </c>
      <c r="V299" s="2">
        <f t="shared" si="34"/>
        <v>90715223.09407638</v>
      </c>
      <c r="W299" s="2">
        <f t="shared" si="61"/>
        <v>576582.14285714924</v>
      </c>
      <c r="X299" s="2">
        <f t="shared" si="51"/>
        <v>23417.857142850757</v>
      </c>
      <c r="Y299" s="2">
        <f t="shared" si="62"/>
        <v>54665397.651593745</v>
      </c>
      <c r="Z299" s="2" t="str">
        <f t="shared" si="52"/>
        <v>MEEP</v>
      </c>
      <c r="AA299" s="2">
        <f>IF(Z299="HERE",Y299,AA298+Graph!$G$1*1000)</f>
        <v>80864601.024416</v>
      </c>
      <c r="AB299" s="2">
        <f t="shared" si="63"/>
        <v>420000</v>
      </c>
      <c r="AC299" s="2">
        <f t="shared" si="64"/>
        <v>51755149.398207828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223</v>
      </c>
      <c r="C300" s="7"/>
      <c r="D300" s="2" t="e">
        <f t="shared" si="55"/>
        <v>#N/A</v>
      </c>
      <c r="E300" s="2" t="e">
        <f t="shared" si="67"/>
        <v>#N/A</v>
      </c>
      <c r="F300" s="2">
        <v>765857.27396714687</v>
      </c>
      <c r="G300" s="2">
        <f t="shared" si="70"/>
        <v>576582.14285714284</v>
      </c>
      <c r="H300" s="2">
        <f t="shared" si="65"/>
        <v>139724705.23693392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5990992.1428571604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848094.0182429105</v>
      </c>
      <c r="Q300" s="2">
        <f t="shared" si="71"/>
        <v>600000</v>
      </c>
      <c r="R300" s="2">
        <f t="shared" si="66"/>
        <v>145980620.74567008</v>
      </c>
      <c r="S300" s="2">
        <f t="shared" si="58"/>
        <v>576582.14285713434</v>
      </c>
      <c r="T300" s="2">
        <f t="shared" si="59"/>
        <v>23417.857142857276</v>
      </c>
      <c r="U300" s="2">
        <f t="shared" si="60"/>
        <v>600000</v>
      </c>
      <c r="V300" s="2">
        <f t="shared" si="34"/>
        <v>91291805.236933529</v>
      </c>
      <c r="W300" s="2">
        <f t="shared" si="61"/>
        <v>576582.14285714924</v>
      </c>
      <c r="X300" s="2">
        <f t="shared" si="51"/>
        <v>23417.857142850757</v>
      </c>
      <c r="Y300" s="2">
        <f t="shared" si="62"/>
        <v>54688815.508736596</v>
      </c>
      <c r="Z300" s="2" t="str">
        <f t="shared" si="52"/>
        <v>MEEP</v>
      </c>
      <c r="AA300" s="2">
        <f>IF(Z300="HERE",Y300,AA299+Graph!$G$1*1000)</f>
        <v>81284601.024416</v>
      </c>
      <c r="AB300" s="2">
        <f t="shared" si="63"/>
        <v>420000</v>
      </c>
      <c r="AC300" s="2">
        <f t="shared" si="64"/>
        <v>51755149.398207828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224</v>
      </c>
      <c r="C301" s="7"/>
      <c r="D301" s="2" t="e">
        <f t="shared" si="55"/>
        <v>#N/A</v>
      </c>
      <c r="E301" s="2" t="e">
        <f t="shared" si="67"/>
        <v>#N/A</v>
      </c>
      <c r="F301" s="2">
        <v>767458.49586859345</v>
      </c>
      <c r="G301" s="2">
        <f t="shared" si="70"/>
        <v>576582.14285714284</v>
      </c>
      <c r="H301" s="2">
        <f t="shared" si="65"/>
        <v>140301287.37979105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6014410.0000000177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850008.91199602187</v>
      </c>
      <c r="Q301" s="2">
        <f t="shared" si="71"/>
        <v>600000</v>
      </c>
      <c r="R301" s="2">
        <f t="shared" si="66"/>
        <v>146580620.74567008</v>
      </c>
      <c r="S301" s="2">
        <f t="shared" si="58"/>
        <v>576582.14285713434</v>
      </c>
      <c r="T301" s="2">
        <f t="shared" si="59"/>
        <v>23417.857142857276</v>
      </c>
      <c r="U301" s="2">
        <f t="shared" si="60"/>
        <v>600000</v>
      </c>
      <c r="V301" s="2">
        <f t="shared" si="34"/>
        <v>91868387.379790679</v>
      </c>
      <c r="W301" s="2">
        <f t="shared" si="61"/>
        <v>576582.14285714924</v>
      </c>
      <c r="X301" s="2">
        <f t="shared" si="51"/>
        <v>23417.857142850757</v>
      </c>
      <c r="Y301" s="2">
        <f t="shared" si="62"/>
        <v>54712233.365879446</v>
      </c>
      <c r="Z301" s="2" t="str">
        <f t="shared" si="52"/>
        <v>MEEP</v>
      </c>
      <c r="AA301" s="2">
        <f>IF(Z301="HERE",Y301,AA300+Graph!$G$1*1000)</f>
        <v>81704601.024416</v>
      </c>
      <c r="AB301" s="2">
        <f t="shared" si="63"/>
        <v>420000</v>
      </c>
      <c r="AC301" s="2">
        <f t="shared" si="64"/>
        <v>51755149.398207828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225</v>
      </c>
      <c r="C302" s="7"/>
      <c r="D302" s="2" t="e">
        <f t="shared" si="55"/>
        <v>#N/A</v>
      </c>
      <c r="E302" s="2" t="e">
        <f t="shared" si="67"/>
        <v>#N/A</v>
      </c>
      <c r="F302" s="2">
        <v>769059.71777002513</v>
      </c>
      <c r="G302" s="2">
        <f t="shared" si="70"/>
        <v>576582.14285714284</v>
      </c>
      <c r="H302" s="2">
        <f t="shared" si="65"/>
        <v>140877869.52264819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6037827.857142875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851923.80574913323</v>
      </c>
      <c r="Q302" s="2">
        <f t="shared" si="71"/>
        <v>600000</v>
      </c>
      <c r="R302" s="2">
        <f t="shared" si="66"/>
        <v>147180620.74567008</v>
      </c>
      <c r="S302" s="2">
        <f t="shared" si="58"/>
        <v>576582.14285713434</v>
      </c>
      <c r="T302" s="2">
        <f t="shared" si="59"/>
        <v>23417.857142857276</v>
      </c>
      <c r="U302" s="2">
        <f t="shared" si="60"/>
        <v>600000</v>
      </c>
      <c r="V302" s="2">
        <f t="shared" si="34"/>
        <v>92444969.522647828</v>
      </c>
      <c r="W302" s="2">
        <f t="shared" si="61"/>
        <v>576582.14285714924</v>
      </c>
      <c r="X302" s="2">
        <f t="shared" si="51"/>
        <v>23417.857142850757</v>
      </c>
      <c r="Y302" s="2">
        <f t="shared" si="62"/>
        <v>54735651.223022297</v>
      </c>
      <c r="Z302" s="2" t="str">
        <f t="shared" si="52"/>
        <v>MEEP</v>
      </c>
      <c r="AA302" s="2">
        <f>IF(Z302="HERE",Y302,AA301+Graph!$G$1*1000)</f>
        <v>82124601.024416</v>
      </c>
      <c r="AB302" s="2">
        <f t="shared" si="63"/>
        <v>420000</v>
      </c>
      <c r="AC302" s="2">
        <f t="shared" si="64"/>
        <v>51755149.398207828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226</v>
      </c>
      <c r="C303" s="7"/>
      <c r="D303" s="2" t="e">
        <f t="shared" si="55"/>
        <v>#N/A</v>
      </c>
      <c r="E303" s="2" t="e">
        <f t="shared" si="67"/>
        <v>#N/A</v>
      </c>
      <c r="F303" s="2">
        <v>770660.93967147171</v>
      </c>
      <c r="G303" s="2">
        <f t="shared" si="70"/>
        <v>576582.14285714284</v>
      </c>
      <c r="H303" s="2">
        <f t="shared" si="65"/>
        <v>141454451.66550532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6061245.7142857322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853838.69950224459</v>
      </c>
      <c r="Q303" s="2">
        <f t="shared" si="71"/>
        <v>600000</v>
      </c>
      <c r="R303" s="2">
        <f t="shared" si="66"/>
        <v>147780620.74567008</v>
      </c>
      <c r="S303" s="2">
        <f t="shared" si="58"/>
        <v>576582.14285713434</v>
      </c>
      <c r="T303" s="2">
        <f t="shared" si="59"/>
        <v>23417.857142857276</v>
      </c>
      <c r="U303" s="2">
        <f t="shared" si="60"/>
        <v>600000</v>
      </c>
      <c r="V303" s="2">
        <f t="shared" si="34"/>
        <v>93021551.665504977</v>
      </c>
      <c r="W303" s="2">
        <f t="shared" si="61"/>
        <v>576582.14285714924</v>
      </c>
      <c r="X303" s="2">
        <f t="shared" si="51"/>
        <v>23417.857142850757</v>
      </c>
      <c r="Y303" s="2">
        <f t="shared" si="62"/>
        <v>54759069.080165148</v>
      </c>
      <c r="Z303" s="2" t="str">
        <f t="shared" si="52"/>
        <v>MEEP</v>
      </c>
      <c r="AA303" s="2">
        <f>IF(Z303="HERE",Y303,AA302+Graph!$G$1*1000)</f>
        <v>82544601.024416</v>
      </c>
      <c r="AB303" s="2">
        <f t="shared" si="63"/>
        <v>420000</v>
      </c>
      <c r="AC303" s="2">
        <f t="shared" si="64"/>
        <v>51755149.398207828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227</v>
      </c>
      <c r="C304" s="7"/>
      <c r="D304" s="2" t="e">
        <f t="shared" si="55"/>
        <v>#N/A</v>
      </c>
      <c r="E304" s="2" t="e">
        <f t="shared" si="67"/>
        <v>#N/A</v>
      </c>
      <c r="F304" s="2">
        <v>772262.1615729183</v>
      </c>
      <c r="G304" s="2">
        <f t="shared" si="70"/>
        <v>576582.14285714284</v>
      </c>
      <c r="H304" s="2">
        <f t="shared" si="65"/>
        <v>142031033.80836245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6084663.5714285895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855753.59325535595</v>
      </c>
      <c r="Q304" s="2">
        <f t="shared" si="71"/>
        <v>600000</v>
      </c>
      <c r="R304" s="2">
        <f t="shared" si="66"/>
        <v>148380620.74567008</v>
      </c>
      <c r="S304" s="2">
        <f t="shared" si="58"/>
        <v>576582.14285713434</v>
      </c>
      <c r="T304" s="2">
        <f t="shared" si="59"/>
        <v>23417.857142857276</v>
      </c>
      <c r="U304" s="2">
        <f t="shared" si="60"/>
        <v>600000</v>
      </c>
      <c r="V304" s="2">
        <f t="shared" si="34"/>
        <v>93598133.808362126</v>
      </c>
      <c r="W304" s="2">
        <f t="shared" si="61"/>
        <v>576582.14285714924</v>
      </c>
      <c r="X304" s="2">
        <f t="shared" si="51"/>
        <v>23417.857142850757</v>
      </c>
      <c r="Y304" s="2">
        <f t="shared" si="62"/>
        <v>54782486.937307999</v>
      </c>
      <c r="Z304" s="2" t="str">
        <f t="shared" si="52"/>
        <v>MEEP</v>
      </c>
      <c r="AA304" s="2">
        <f>IF(Z304="HERE",Y304,AA303+Graph!$G$1*1000)</f>
        <v>82964601.024416</v>
      </c>
      <c r="AB304" s="2">
        <f t="shared" si="63"/>
        <v>420000</v>
      </c>
      <c r="AC304" s="2">
        <f t="shared" si="64"/>
        <v>51755149.398207828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228</v>
      </c>
      <c r="C305" s="7"/>
      <c r="D305" s="2" t="e">
        <f t="shared" si="55"/>
        <v>#N/A</v>
      </c>
      <c r="E305" s="2" t="e">
        <f t="shared" si="67"/>
        <v>#N/A</v>
      </c>
      <c r="F305" s="2">
        <v>773863.38347436488</v>
      </c>
      <c r="G305" s="2">
        <f t="shared" si="70"/>
        <v>576582.14285714284</v>
      </c>
      <c r="H305" s="2">
        <f t="shared" si="65"/>
        <v>142607615.95121959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6108081.4285714468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857668.48700846732</v>
      </c>
      <c r="Q305" s="2">
        <f t="shared" si="71"/>
        <v>600000</v>
      </c>
      <c r="R305" s="2">
        <f t="shared" si="66"/>
        <v>148980620.74567008</v>
      </c>
      <c r="S305" s="2">
        <f t="shared" si="58"/>
        <v>576582.14285713434</v>
      </c>
      <c r="T305" s="2">
        <f t="shared" si="59"/>
        <v>23417.857142857276</v>
      </c>
      <c r="U305" s="2">
        <f t="shared" si="60"/>
        <v>600000</v>
      </c>
      <c r="V305" s="2">
        <f t="shared" si="34"/>
        <v>94174715.951219276</v>
      </c>
      <c r="W305" s="2">
        <f t="shared" si="61"/>
        <v>576582.14285714924</v>
      </c>
      <c r="X305" s="2">
        <f t="shared" si="51"/>
        <v>23417.857142850757</v>
      </c>
      <c r="Y305" s="2">
        <f t="shared" si="62"/>
        <v>54805904.794450849</v>
      </c>
      <c r="Z305" s="2" t="str">
        <f t="shared" si="52"/>
        <v>MEEP</v>
      </c>
      <c r="AA305" s="2">
        <f>IF(Z305="HERE",Y305,AA304+Graph!$G$1*1000)</f>
        <v>83384601.024416</v>
      </c>
      <c r="AB305" s="2">
        <f t="shared" si="63"/>
        <v>420000</v>
      </c>
      <c r="AC305" s="2">
        <f t="shared" si="64"/>
        <v>51755149.398207828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229</v>
      </c>
      <c r="C306" s="7"/>
      <c r="D306" s="2" t="e">
        <f t="shared" si="55"/>
        <v>#N/A</v>
      </c>
      <c r="E306" s="2" t="e">
        <f t="shared" si="67"/>
        <v>#N/A</v>
      </c>
      <c r="F306" s="2">
        <v>775464.60537581146</v>
      </c>
      <c r="G306" s="2">
        <f t="shared" si="70"/>
        <v>576582.14285714284</v>
      </c>
      <c r="H306" s="2">
        <f t="shared" si="65"/>
        <v>143184198.09407672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6131499.2857143041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859583.38076157868</v>
      </c>
      <c r="Q306" s="2">
        <f t="shared" si="71"/>
        <v>600000</v>
      </c>
      <c r="R306" s="2">
        <f t="shared" si="66"/>
        <v>149580620.74567008</v>
      </c>
      <c r="S306" s="2">
        <f t="shared" si="58"/>
        <v>576582.14285713434</v>
      </c>
      <c r="T306" s="2">
        <f t="shared" si="59"/>
        <v>23417.857142857276</v>
      </c>
      <c r="U306" s="2">
        <f t="shared" si="60"/>
        <v>600000</v>
      </c>
      <c r="V306" s="2">
        <f t="shared" si="34"/>
        <v>94751298.094076425</v>
      </c>
      <c r="W306" s="2">
        <f t="shared" si="61"/>
        <v>576582.14285714924</v>
      </c>
      <c r="X306" s="2">
        <f t="shared" si="51"/>
        <v>23417.857142850757</v>
      </c>
      <c r="Y306" s="2">
        <f t="shared" si="62"/>
        <v>54829322.6515937</v>
      </c>
      <c r="Z306" s="2" t="str">
        <f t="shared" si="52"/>
        <v>MEEP</v>
      </c>
      <c r="AA306" s="2">
        <f>IF(Z306="HERE",Y306,AA305+Graph!$G$1*1000)</f>
        <v>83804601.024416</v>
      </c>
      <c r="AB306" s="2">
        <f t="shared" si="63"/>
        <v>420000</v>
      </c>
      <c r="AC306" s="2">
        <f t="shared" si="64"/>
        <v>51755149.398207828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230</v>
      </c>
      <c r="C307" s="7"/>
      <c r="D307" s="2" t="e">
        <f t="shared" si="55"/>
        <v>#N/A</v>
      </c>
      <c r="E307" s="2" t="e">
        <f t="shared" si="67"/>
        <v>#N/A</v>
      </c>
      <c r="F307" s="2">
        <v>777065.82727724314</v>
      </c>
      <c r="G307" s="2">
        <f t="shared" si="70"/>
        <v>576582.14285714284</v>
      </c>
      <c r="H307" s="2">
        <f t="shared" si="65"/>
        <v>143760780.23693386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6154917.1428571614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861498.27451469004</v>
      </c>
      <c r="Q307" s="2">
        <f t="shared" si="71"/>
        <v>600000</v>
      </c>
      <c r="R307" s="2">
        <f t="shared" si="66"/>
        <v>150180620.74567008</v>
      </c>
      <c r="S307" s="2">
        <f t="shared" si="58"/>
        <v>576582.14285713434</v>
      </c>
      <c r="T307" s="2">
        <f t="shared" si="59"/>
        <v>23417.857142857276</v>
      </c>
      <c r="U307" s="2">
        <f t="shared" si="60"/>
        <v>600000</v>
      </c>
      <c r="V307" s="2">
        <f t="shared" si="34"/>
        <v>95327880.236933574</v>
      </c>
      <c r="W307" s="2">
        <f t="shared" si="61"/>
        <v>576582.14285714924</v>
      </c>
      <c r="X307" s="2">
        <f t="shared" si="51"/>
        <v>23417.857142850757</v>
      </c>
      <c r="Y307" s="2">
        <f t="shared" si="62"/>
        <v>54852740.508736551</v>
      </c>
      <c r="Z307" s="2" t="str">
        <f t="shared" si="52"/>
        <v>MEEP</v>
      </c>
      <c r="AA307" s="2">
        <f>IF(Z307="HERE",Y307,AA306+Graph!$G$1*1000)</f>
        <v>84224601.024416</v>
      </c>
      <c r="AB307" s="2">
        <f t="shared" si="63"/>
        <v>420000</v>
      </c>
      <c r="AC307" s="2">
        <f t="shared" si="64"/>
        <v>51755149.398207828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231</v>
      </c>
      <c r="C308" s="7"/>
      <c r="D308" s="2" t="e">
        <f t="shared" si="55"/>
        <v>#N/A</v>
      </c>
      <c r="E308" s="2" t="e">
        <f t="shared" si="67"/>
        <v>#N/A</v>
      </c>
      <c r="F308" s="2">
        <v>778667.04917868972</v>
      </c>
      <c r="G308" s="2">
        <f t="shared" si="70"/>
        <v>576582.14285714284</v>
      </c>
      <c r="H308" s="2">
        <f t="shared" si="65"/>
        <v>144337362.37979099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6178335.0000000186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863413.1682678014</v>
      </c>
      <c r="Q308" s="2">
        <f t="shared" si="71"/>
        <v>600000</v>
      </c>
      <c r="R308" s="2">
        <f t="shared" si="66"/>
        <v>150780620.74567008</v>
      </c>
      <c r="S308" s="2">
        <f t="shared" si="58"/>
        <v>576582.14285713434</v>
      </c>
      <c r="T308" s="2">
        <f t="shared" si="59"/>
        <v>23417.857142857276</v>
      </c>
      <c r="U308" s="2">
        <f t="shared" si="60"/>
        <v>600000</v>
      </c>
      <c r="V308" s="2">
        <f t="shared" si="34"/>
        <v>95904462.379790723</v>
      </c>
      <c r="W308" s="2">
        <f t="shared" si="61"/>
        <v>576582.14285714924</v>
      </c>
      <c r="X308" s="2">
        <f t="shared" si="51"/>
        <v>23417.857142850757</v>
      </c>
      <c r="Y308" s="2">
        <f t="shared" si="62"/>
        <v>54876158.365879402</v>
      </c>
      <c r="Z308" s="2" t="str">
        <f t="shared" si="52"/>
        <v>MEEP</v>
      </c>
      <c r="AA308" s="2">
        <f>IF(Z308="HERE",Y308,AA307+Graph!$G$1*1000)</f>
        <v>84644601.024416</v>
      </c>
      <c r="AB308" s="2">
        <f t="shared" si="63"/>
        <v>420000</v>
      </c>
      <c r="AC308" s="2">
        <f t="shared" si="64"/>
        <v>51755149.398207828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232</v>
      </c>
      <c r="C309" s="7"/>
      <c r="D309" s="2" t="e">
        <f t="shared" si="55"/>
        <v>#N/A</v>
      </c>
      <c r="E309" s="2" t="e">
        <f t="shared" si="67"/>
        <v>#N/A</v>
      </c>
      <c r="F309" s="2">
        <v>780268.2710801363</v>
      </c>
      <c r="G309" s="2">
        <f t="shared" si="70"/>
        <v>576582.14285714284</v>
      </c>
      <c r="H309" s="2">
        <f t="shared" si="65"/>
        <v>144913944.52264813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6201752.8571428759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865328.06202091277</v>
      </c>
      <c r="Q309" s="2">
        <f t="shared" si="71"/>
        <v>600000</v>
      </c>
      <c r="R309" s="2">
        <f t="shared" si="66"/>
        <v>151380620.74567008</v>
      </c>
      <c r="S309" s="2">
        <f t="shared" si="58"/>
        <v>576582.14285713434</v>
      </c>
      <c r="T309" s="2">
        <f t="shared" si="59"/>
        <v>23417.857142857276</v>
      </c>
      <c r="U309" s="2">
        <f t="shared" si="60"/>
        <v>600000</v>
      </c>
      <c r="V309" s="2">
        <f t="shared" si="34"/>
        <v>96481044.522647873</v>
      </c>
      <c r="W309" s="2">
        <f t="shared" si="61"/>
        <v>576582.14285714924</v>
      </c>
      <c r="X309" s="2">
        <f t="shared" si="51"/>
        <v>23417.857142850757</v>
      </c>
      <c r="Y309" s="2">
        <f t="shared" si="62"/>
        <v>54899576.223022252</v>
      </c>
      <c r="Z309" s="2" t="str">
        <f t="shared" si="52"/>
        <v>MEEP</v>
      </c>
      <c r="AA309" s="2">
        <f>IF(Z309="HERE",Y309,AA308+Graph!$G$1*1000)</f>
        <v>85064601.024416</v>
      </c>
      <c r="AB309" s="2">
        <f t="shared" si="63"/>
        <v>420000</v>
      </c>
      <c r="AC309" s="2">
        <f t="shared" si="64"/>
        <v>51755149.398207828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233</v>
      </c>
      <c r="C310" s="7"/>
      <c r="D310" s="2" t="e">
        <f t="shared" si="55"/>
        <v>#N/A</v>
      </c>
      <c r="E310" s="2" t="e">
        <f t="shared" si="67"/>
        <v>#N/A</v>
      </c>
      <c r="F310" s="2">
        <v>781869.49298158288</v>
      </c>
      <c r="G310" s="2">
        <f t="shared" si="70"/>
        <v>576582.14285714284</v>
      </c>
      <c r="H310" s="2">
        <f t="shared" si="65"/>
        <v>145490526.66550526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6225170.7142857332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867242.95577402413</v>
      </c>
      <c r="Q310" s="2">
        <f t="shared" si="71"/>
        <v>600000</v>
      </c>
      <c r="R310" s="2">
        <f t="shared" si="66"/>
        <v>151980620.74567008</v>
      </c>
      <c r="S310" s="2">
        <f t="shared" si="58"/>
        <v>576582.14285713434</v>
      </c>
      <c r="T310" s="2">
        <f t="shared" si="59"/>
        <v>23417.857142857276</v>
      </c>
      <c r="U310" s="2">
        <f t="shared" si="60"/>
        <v>600000</v>
      </c>
      <c r="V310" s="2">
        <f t="shared" si="34"/>
        <v>97057626.665505022</v>
      </c>
      <c r="W310" s="2">
        <f t="shared" si="61"/>
        <v>576582.14285714924</v>
      </c>
      <c r="X310" s="2">
        <f t="shared" si="51"/>
        <v>23417.857142850757</v>
      </c>
      <c r="Y310" s="2">
        <f t="shared" si="62"/>
        <v>54922994.080165103</v>
      </c>
      <c r="Z310" s="2" t="str">
        <f t="shared" si="52"/>
        <v>MEEP</v>
      </c>
      <c r="AA310" s="2">
        <f>IF(Z310="HERE",Y310,AA309+Graph!$G$1*1000)</f>
        <v>85484601.024416</v>
      </c>
      <c r="AB310" s="2">
        <f t="shared" si="63"/>
        <v>420000</v>
      </c>
      <c r="AC310" s="2">
        <f t="shared" si="64"/>
        <v>51755149.398207828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234</v>
      </c>
      <c r="C311" s="7"/>
      <c r="D311" s="2" t="e">
        <f t="shared" si="55"/>
        <v>#N/A</v>
      </c>
      <c r="E311" s="2" t="e">
        <f t="shared" si="67"/>
        <v>#N/A</v>
      </c>
      <c r="F311" s="2">
        <v>783470.71488302946</v>
      </c>
      <c r="G311" s="2">
        <f t="shared" si="70"/>
        <v>576582.14285714284</v>
      </c>
      <c r="H311" s="2">
        <f t="shared" si="65"/>
        <v>146067108.80836239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6248588.5714285905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869157.84952713549</v>
      </c>
      <c r="Q311" s="2">
        <f t="shared" si="71"/>
        <v>600000</v>
      </c>
      <c r="R311" s="2">
        <f t="shared" si="66"/>
        <v>152580620.74567008</v>
      </c>
      <c r="S311" s="2">
        <f t="shared" si="58"/>
        <v>576582.14285713434</v>
      </c>
      <c r="T311" s="2">
        <f t="shared" si="59"/>
        <v>23417.857142857276</v>
      </c>
      <c r="U311" s="2">
        <f t="shared" si="60"/>
        <v>600000</v>
      </c>
      <c r="V311" s="2">
        <f t="shared" si="34"/>
        <v>97634208.808362171</v>
      </c>
      <c r="W311" s="2">
        <f t="shared" si="61"/>
        <v>576582.14285714924</v>
      </c>
      <c r="X311" s="2">
        <f t="shared" si="51"/>
        <v>23417.857142850757</v>
      </c>
      <c r="Y311" s="2">
        <f t="shared" si="62"/>
        <v>54946411.937307954</v>
      </c>
      <c r="Z311" s="2" t="str">
        <f t="shared" si="52"/>
        <v>MEEP</v>
      </c>
      <c r="AA311" s="2">
        <f>IF(Z311="HERE",Y311,AA310+Graph!$G$1*1000)</f>
        <v>85904601.024416</v>
      </c>
      <c r="AB311" s="2">
        <f t="shared" si="63"/>
        <v>420000</v>
      </c>
      <c r="AC311" s="2">
        <f t="shared" si="64"/>
        <v>51755149.398207828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235</v>
      </c>
      <c r="C312" s="7"/>
      <c r="D312" s="2" t="e">
        <f t="shared" si="55"/>
        <v>#N/A</v>
      </c>
      <c r="E312" s="2" t="e">
        <f t="shared" si="67"/>
        <v>#N/A</v>
      </c>
      <c r="F312" s="2">
        <v>785071.93678446114</v>
      </c>
      <c r="G312" s="2">
        <f t="shared" si="70"/>
        <v>576582.14285714284</v>
      </c>
      <c r="H312" s="2">
        <f t="shared" si="65"/>
        <v>146643690.95121953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6272006.4285714477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871072.74328024685</v>
      </c>
      <c r="Q312" s="2">
        <f t="shared" si="71"/>
        <v>600000</v>
      </c>
      <c r="R312" s="2">
        <f t="shared" si="66"/>
        <v>153180620.74567008</v>
      </c>
      <c r="S312" s="2">
        <f t="shared" si="58"/>
        <v>576582.14285713434</v>
      </c>
      <c r="T312" s="2">
        <f t="shared" si="59"/>
        <v>23417.857142857276</v>
      </c>
      <c r="U312" s="2">
        <f t="shared" si="60"/>
        <v>600000</v>
      </c>
      <c r="V312" s="2">
        <f t="shared" si="34"/>
        <v>98210790.95121932</v>
      </c>
      <c r="W312" s="2">
        <f t="shared" si="61"/>
        <v>576582.14285714924</v>
      </c>
      <c r="X312" s="2">
        <f t="shared" si="51"/>
        <v>23417.857142850757</v>
      </c>
      <c r="Y312" s="2">
        <f t="shared" si="62"/>
        <v>54969829.794450805</v>
      </c>
      <c r="Z312" s="2" t="str">
        <f t="shared" si="52"/>
        <v>MEEP</v>
      </c>
      <c r="AA312" s="2">
        <f>IF(Z312="HERE",Y312,AA311+Graph!$G$1*1000)</f>
        <v>86324601.024416</v>
      </c>
      <c r="AB312" s="2">
        <f t="shared" si="63"/>
        <v>420000</v>
      </c>
      <c r="AC312" s="2">
        <f t="shared" si="64"/>
        <v>51755149.398207828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236</v>
      </c>
      <c r="C313" s="7"/>
      <c r="D313" s="2" t="e">
        <f t="shared" si="55"/>
        <v>#N/A</v>
      </c>
      <c r="E313" s="2" t="e">
        <f t="shared" si="67"/>
        <v>#N/A</v>
      </c>
      <c r="F313" s="2">
        <v>786673.15868590772</v>
      </c>
      <c r="G313" s="2">
        <f t="shared" si="70"/>
        <v>576582.14285714284</v>
      </c>
      <c r="H313" s="2">
        <f t="shared" si="65"/>
        <v>147220273.09407666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6295424.285714305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872987.63703335822</v>
      </c>
      <c r="Q313" s="2">
        <f t="shared" si="71"/>
        <v>600000</v>
      </c>
      <c r="R313" s="2">
        <f t="shared" si="66"/>
        <v>153780620.74567008</v>
      </c>
      <c r="S313" s="2">
        <f t="shared" si="58"/>
        <v>576582.14285713434</v>
      </c>
      <c r="T313" s="2">
        <f t="shared" si="59"/>
        <v>23417.857142857276</v>
      </c>
      <c r="U313" s="2">
        <f t="shared" si="60"/>
        <v>600000</v>
      </c>
      <c r="V313" s="2">
        <f t="shared" si="34"/>
        <v>98787373.09407647</v>
      </c>
      <c r="W313" s="2">
        <f t="shared" si="61"/>
        <v>576582.14285714924</v>
      </c>
      <c r="X313" s="2">
        <f t="shared" si="51"/>
        <v>23417.857142850757</v>
      </c>
      <c r="Y313" s="2">
        <f t="shared" si="62"/>
        <v>54993247.651593655</v>
      </c>
      <c r="Z313" s="2" t="str">
        <f t="shared" si="52"/>
        <v>MEEP</v>
      </c>
      <c r="AA313" s="2">
        <f>IF(Z313="HERE",Y313,AA312+Graph!$G$1*1000)</f>
        <v>86744601.024416</v>
      </c>
      <c r="AB313" s="2">
        <f t="shared" si="63"/>
        <v>420000</v>
      </c>
      <c r="AC313" s="2">
        <f t="shared" si="64"/>
        <v>51755149.398207828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237</v>
      </c>
      <c r="C314" s="7"/>
      <c r="D314" s="2" t="e">
        <f t="shared" si="55"/>
        <v>#N/A</v>
      </c>
      <c r="E314" s="2" t="e">
        <f t="shared" si="67"/>
        <v>#N/A</v>
      </c>
      <c r="F314" s="2">
        <v>788274.3805873543</v>
      </c>
      <c r="G314" s="2">
        <f t="shared" si="70"/>
        <v>576582.14285714284</v>
      </c>
      <c r="H314" s="2">
        <f t="shared" si="65"/>
        <v>147796855.2369338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6318842.1428571623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874902.53078646958</v>
      </c>
      <c r="Q314" s="2">
        <f t="shared" si="71"/>
        <v>600000</v>
      </c>
      <c r="R314" s="2">
        <f t="shared" si="66"/>
        <v>154380620.74567008</v>
      </c>
      <c r="S314" s="2">
        <f t="shared" si="58"/>
        <v>576582.14285713434</v>
      </c>
      <c r="T314" s="2">
        <f t="shared" si="59"/>
        <v>23417.857142857276</v>
      </c>
      <c r="U314" s="2">
        <f t="shared" si="60"/>
        <v>600000</v>
      </c>
      <c r="V314" s="2">
        <f t="shared" si="34"/>
        <v>99363955.236933619</v>
      </c>
      <c r="W314" s="2">
        <f t="shared" si="61"/>
        <v>576582.14285714924</v>
      </c>
      <c r="X314" s="2">
        <f t="shared" si="51"/>
        <v>23417.857142850757</v>
      </c>
      <c r="Y314" s="2">
        <f t="shared" si="62"/>
        <v>55016665.508736506</v>
      </c>
      <c r="Z314" s="2" t="str">
        <f t="shared" si="52"/>
        <v>MEEP</v>
      </c>
      <c r="AA314" s="2">
        <f>IF(Z314="HERE",Y314,AA313+Graph!$G$1*1000)</f>
        <v>87164601.024416</v>
      </c>
      <c r="AB314" s="2">
        <f t="shared" si="63"/>
        <v>420000</v>
      </c>
      <c r="AC314" s="2">
        <f t="shared" si="64"/>
        <v>51755149.398207828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238</v>
      </c>
      <c r="C315" s="7"/>
      <c r="D315" s="2" t="e">
        <f t="shared" si="55"/>
        <v>#N/A</v>
      </c>
      <c r="E315" s="2" t="e">
        <f t="shared" si="67"/>
        <v>#N/A</v>
      </c>
      <c r="F315" s="2">
        <v>789875.60248880088</v>
      </c>
      <c r="G315" s="2">
        <f t="shared" si="70"/>
        <v>576582.14285714284</v>
      </c>
      <c r="H315" s="2">
        <f t="shared" si="65"/>
        <v>148373437.37979093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6342260.0000000196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876817.42453958094</v>
      </c>
      <c r="Q315" s="2">
        <f t="shared" si="71"/>
        <v>600000</v>
      </c>
      <c r="R315" s="2">
        <f t="shared" si="66"/>
        <v>154980620.74567008</v>
      </c>
      <c r="S315" s="2">
        <f t="shared" si="58"/>
        <v>576582.14285713434</v>
      </c>
      <c r="T315" s="2">
        <f t="shared" si="59"/>
        <v>23417.857142857276</v>
      </c>
      <c r="U315" s="2">
        <f t="shared" si="60"/>
        <v>600000</v>
      </c>
      <c r="V315" s="2">
        <f t="shared" si="34"/>
        <v>99940537.379790768</v>
      </c>
      <c r="W315" s="2">
        <f t="shared" si="61"/>
        <v>576582.14285714924</v>
      </c>
      <c r="X315" s="2">
        <f t="shared" si="51"/>
        <v>23417.857142850757</v>
      </c>
      <c r="Y315" s="2">
        <f t="shared" si="62"/>
        <v>55040083.365879357</v>
      </c>
      <c r="Z315" s="2" t="str">
        <f t="shared" si="52"/>
        <v>MEEP</v>
      </c>
      <c r="AA315" s="2">
        <f>IF(Z315="HERE",Y315,AA314+Graph!$G$1*1000)</f>
        <v>87584601.024416</v>
      </c>
      <c r="AB315" s="2">
        <f t="shared" si="63"/>
        <v>420000</v>
      </c>
      <c r="AC315" s="2">
        <f t="shared" si="64"/>
        <v>51755149.398207828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239</v>
      </c>
      <c r="C316" s="7"/>
      <c r="D316" s="2" t="e">
        <f t="shared" si="55"/>
        <v>#N/A</v>
      </c>
      <c r="E316" s="2" t="e">
        <f t="shared" si="67"/>
        <v>#N/A</v>
      </c>
      <c r="F316" s="2">
        <v>791476.82439024746</v>
      </c>
      <c r="G316" s="2">
        <f t="shared" si="70"/>
        <v>576582.14285714284</v>
      </c>
      <c r="H316" s="2">
        <f t="shared" si="65"/>
        <v>148950019.52264807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6365677.8571428768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878732.3182926923</v>
      </c>
      <c r="Q316" s="2">
        <f t="shared" si="71"/>
        <v>600000</v>
      </c>
      <c r="R316" s="2">
        <f t="shared" si="66"/>
        <v>155580620.74567008</v>
      </c>
      <c r="S316" s="2">
        <f t="shared" si="58"/>
        <v>576582.14285713434</v>
      </c>
      <c r="T316" s="2">
        <f t="shared" si="59"/>
        <v>23417.857142857276</v>
      </c>
      <c r="U316" s="2">
        <f t="shared" si="60"/>
        <v>600000</v>
      </c>
      <c r="V316" s="2">
        <f t="shared" si="34"/>
        <v>100517119.52264792</v>
      </c>
      <c r="W316" s="2">
        <f t="shared" si="61"/>
        <v>576582.14285714924</v>
      </c>
      <c r="X316" s="2">
        <f t="shared" si="51"/>
        <v>23417.857142850757</v>
      </c>
      <c r="Y316" s="2">
        <f t="shared" si="62"/>
        <v>55063501.223022208</v>
      </c>
      <c r="Z316" s="2" t="str">
        <f t="shared" si="52"/>
        <v>MEEP</v>
      </c>
      <c r="AA316" s="2">
        <f>IF(Z316="HERE",Y316,AA315+Graph!$G$1*1000)</f>
        <v>88004601.024416</v>
      </c>
      <c r="AB316" s="2">
        <f t="shared" si="63"/>
        <v>420000</v>
      </c>
      <c r="AC316" s="2">
        <f t="shared" si="64"/>
        <v>51755149.398207828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240</v>
      </c>
      <c r="C317" s="7"/>
      <c r="D317" s="2" t="e">
        <f t="shared" si="55"/>
        <v>#N/A</v>
      </c>
      <c r="E317" s="2" t="e">
        <f t="shared" si="67"/>
        <v>#N/A</v>
      </c>
      <c r="F317" s="2">
        <v>793078.04629167914</v>
      </c>
      <c r="G317" s="2">
        <f t="shared" si="70"/>
        <v>576582.14285714284</v>
      </c>
      <c r="H317" s="2">
        <f t="shared" si="65"/>
        <v>149526601.6655052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6389095.7142857341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880647.21204580367</v>
      </c>
      <c r="Q317" s="2">
        <f t="shared" si="71"/>
        <v>600000</v>
      </c>
      <c r="R317" s="2">
        <f t="shared" si="66"/>
        <v>156180620.74567008</v>
      </c>
      <c r="S317" s="2">
        <f t="shared" si="58"/>
        <v>576582.14285713434</v>
      </c>
      <c r="T317" s="2">
        <f t="shared" si="59"/>
        <v>23417.857142857276</v>
      </c>
      <c r="U317" s="2">
        <f t="shared" si="60"/>
        <v>600000</v>
      </c>
      <c r="V317" s="2">
        <f t="shared" si="34"/>
        <v>101093701.66550507</v>
      </c>
      <c r="W317" s="2">
        <f t="shared" si="61"/>
        <v>576582.14285714924</v>
      </c>
      <c r="X317" s="2">
        <f t="shared" si="51"/>
        <v>23417.857142850757</v>
      </c>
      <c r="Y317" s="2">
        <f t="shared" si="62"/>
        <v>55086919.080165058</v>
      </c>
      <c r="Z317" s="2" t="str">
        <f t="shared" si="52"/>
        <v>MEEP</v>
      </c>
      <c r="AA317" s="2">
        <f>IF(Z317="HERE",Y317,AA316+Graph!$G$1*1000)</f>
        <v>88424601.024416</v>
      </c>
      <c r="AB317" s="2">
        <f t="shared" si="63"/>
        <v>420000</v>
      </c>
      <c r="AC317" s="2">
        <f t="shared" si="64"/>
        <v>51755149.398207828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241</v>
      </c>
      <c r="C318" s="7"/>
      <c r="D318" s="2" t="e">
        <f t="shared" si="55"/>
        <v>#N/A</v>
      </c>
      <c r="E318" s="2" t="e">
        <f t="shared" si="67"/>
        <v>#N/A</v>
      </c>
      <c r="F318" s="2">
        <v>794679.26819312572</v>
      </c>
      <c r="G318" s="2">
        <f t="shared" si="70"/>
        <v>576582.14285714284</v>
      </c>
      <c r="H318" s="2">
        <f t="shared" si="65"/>
        <v>150103183.80836233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6412513.5714285914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882562.10579891503</v>
      </c>
      <c r="Q318" s="2">
        <f t="shared" si="71"/>
        <v>600000</v>
      </c>
      <c r="R318" s="2">
        <f t="shared" si="66"/>
        <v>156780620.74567008</v>
      </c>
      <c r="S318" s="2">
        <f t="shared" si="58"/>
        <v>576582.14285713434</v>
      </c>
      <c r="T318" s="2">
        <f t="shared" si="59"/>
        <v>23417.857142857276</v>
      </c>
      <c r="U318" s="2">
        <f t="shared" si="60"/>
        <v>600000</v>
      </c>
      <c r="V318" s="2">
        <f t="shared" si="34"/>
        <v>101670283.80836222</v>
      </c>
      <c r="W318" s="2">
        <f t="shared" si="61"/>
        <v>576582.14285714924</v>
      </c>
      <c r="X318" s="2">
        <f t="shared" si="51"/>
        <v>23417.857142850757</v>
      </c>
      <c r="Y318" s="2">
        <f t="shared" si="62"/>
        <v>55110336.937307909</v>
      </c>
      <c r="Z318" s="2" t="str">
        <f t="shared" si="52"/>
        <v>MEEP</v>
      </c>
      <c r="AA318" s="2">
        <f>IF(Z318="HERE",Y318,AA317+Graph!$G$1*1000)</f>
        <v>88844601.024416</v>
      </c>
      <c r="AB318" s="2">
        <f t="shared" si="63"/>
        <v>420000</v>
      </c>
      <c r="AC318" s="2">
        <f t="shared" si="64"/>
        <v>51755149.398207828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242</v>
      </c>
      <c r="C319" s="7"/>
      <c r="D319" s="2" t="e">
        <f t="shared" si="55"/>
        <v>#N/A</v>
      </c>
      <c r="E319" s="2" t="e">
        <f t="shared" si="67"/>
        <v>#N/A</v>
      </c>
      <c r="F319" s="2">
        <v>796280.49009457231</v>
      </c>
      <c r="G319" s="2">
        <f t="shared" si="70"/>
        <v>576582.14285714284</v>
      </c>
      <c r="H319" s="2">
        <f t="shared" si="65"/>
        <v>150679765.95121947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6435931.4285714487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884476.99955202639</v>
      </c>
      <c r="Q319" s="2">
        <f t="shared" si="71"/>
        <v>600000</v>
      </c>
      <c r="R319" s="2">
        <f t="shared" si="66"/>
        <v>157380620.74567008</v>
      </c>
      <c r="S319" s="2">
        <f t="shared" si="58"/>
        <v>576582.14285713434</v>
      </c>
      <c r="T319" s="2">
        <f t="shared" si="59"/>
        <v>23417.857142857276</v>
      </c>
      <c r="U319" s="2">
        <f t="shared" si="60"/>
        <v>600000</v>
      </c>
      <c r="V319" s="2">
        <f t="shared" si="34"/>
        <v>102246865.95121937</v>
      </c>
      <c r="W319" s="2">
        <f t="shared" si="61"/>
        <v>576582.14285714924</v>
      </c>
      <c r="X319" s="2">
        <f t="shared" si="51"/>
        <v>23417.857142850757</v>
      </c>
      <c r="Y319" s="2">
        <f t="shared" si="62"/>
        <v>55133754.79445076</v>
      </c>
      <c r="Z319" s="2" t="str">
        <f t="shared" si="52"/>
        <v>MEEP</v>
      </c>
      <c r="AA319" s="2">
        <f>IF(Z319="HERE",Y319,AA318+Graph!$G$1*1000)</f>
        <v>89264601.024416</v>
      </c>
      <c r="AB319" s="2">
        <f t="shared" si="63"/>
        <v>420000</v>
      </c>
      <c r="AC319" s="2">
        <f t="shared" si="64"/>
        <v>51755149.398207828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243</v>
      </c>
      <c r="C320" s="7"/>
      <c r="D320" s="2" t="e">
        <f t="shared" si="55"/>
        <v>#N/A</v>
      </c>
      <c r="E320" s="2" t="e">
        <f t="shared" si="67"/>
        <v>#N/A</v>
      </c>
      <c r="F320" s="2">
        <v>797881.71199601889</v>
      </c>
      <c r="G320" s="2">
        <f t="shared" si="70"/>
        <v>576582.14285714284</v>
      </c>
      <c r="H320" s="2">
        <f t="shared" si="65"/>
        <v>151256348.0940766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6459349.2857143059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886391.89330513775</v>
      </c>
      <c r="Q320" s="2">
        <f t="shared" si="71"/>
        <v>600000</v>
      </c>
      <c r="R320" s="2">
        <f t="shared" si="66"/>
        <v>157980620.74567008</v>
      </c>
      <c r="S320" s="2">
        <f t="shared" si="58"/>
        <v>576582.14285713434</v>
      </c>
      <c r="T320" s="2">
        <f t="shared" si="59"/>
        <v>23417.857142857276</v>
      </c>
      <c r="U320" s="2">
        <f t="shared" si="60"/>
        <v>600000</v>
      </c>
      <c r="V320" s="2">
        <f t="shared" si="34"/>
        <v>102823448.09407651</v>
      </c>
      <c r="W320" s="2">
        <f t="shared" si="61"/>
        <v>576582.14285714924</v>
      </c>
      <c r="X320" s="2">
        <f t="shared" si="51"/>
        <v>23417.857142850757</v>
      </c>
      <c r="Y320" s="2">
        <f t="shared" si="62"/>
        <v>55157172.651593611</v>
      </c>
      <c r="Z320" s="2" t="str">
        <f t="shared" si="52"/>
        <v>MEEP</v>
      </c>
      <c r="AA320" s="2">
        <f>IF(Z320="HERE",Y320,AA319+Graph!$G$1*1000)</f>
        <v>89684601.024416</v>
      </c>
      <c r="AB320" s="2">
        <f t="shared" si="63"/>
        <v>420000</v>
      </c>
      <c r="AC320" s="2">
        <f t="shared" si="64"/>
        <v>51755149.398207828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244</v>
      </c>
      <c r="C321" s="7"/>
      <c r="D321" s="2" t="e">
        <f t="shared" si="55"/>
        <v>#N/A</v>
      </c>
      <c r="E321" s="2" t="e">
        <f t="shared" si="67"/>
        <v>#N/A</v>
      </c>
      <c r="F321" s="2">
        <v>799482.93389745057</v>
      </c>
      <c r="G321" s="2">
        <f t="shared" si="70"/>
        <v>576582.14285714284</v>
      </c>
      <c r="H321" s="2">
        <f t="shared" si="65"/>
        <v>151832930.23693374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6482767.1428571632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888306.78705824912</v>
      </c>
      <c r="Q321" s="2">
        <f t="shared" si="71"/>
        <v>600000</v>
      </c>
      <c r="R321" s="2">
        <f t="shared" si="66"/>
        <v>158580620.74567008</v>
      </c>
      <c r="S321" s="2">
        <f t="shared" si="58"/>
        <v>576582.14285713434</v>
      </c>
      <c r="T321" s="2">
        <f t="shared" si="59"/>
        <v>23417.857142857276</v>
      </c>
      <c r="U321" s="2">
        <f t="shared" si="60"/>
        <v>600000</v>
      </c>
      <c r="V321" s="2">
        <f t="shared" si="34"/>
        <v>103400030.23693366</v>
      </c>
      <c r="W321" s="2">
        <f t="shared" si="61"/>
        <v>576582.14285714924</v>
      </c>
      <c r="X321" s="2">
        <f t="shared" si="51"/>
        <v>23417.857142850757</v>
      </c>
      <c r="Y321" s="2">
        <f t="shared" si="62"/>
        <v>55180590.508736461</v>
      </c>
      <c r="Z321" s="2" t="str">
        <f t="shared" si="52"/>
        <v>MEEP</v>
      </c>
      <c r="AA321" s="2">
        <f>IF(Z321="HERE",Y321,AA320+Graph!$G$1*1000)</f>
        <v>90104601.024416</v>
      </c>
      <c r="AB321" s="2">
        <f t="shared" si="63"/>
        <v>420000</v>
      </c>
      <c r="AC321" s="2">
        <f t="shared" si="64"/>
        <v>51755149.398207828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245</v>
      </c>
      <c r="C322" s="7"/>
      <c r="D322" s="2" t="e">
        <f t="shared" si="55"/>
        <v>#N/A</v>
      </c>
      <c r="E322" s="2" t="e">
        <f t="shared" si="67"/>
        <v>#N/A</v>
      </c>
      <c r="F322" s="2">
        <v>801084.15579889715</v>
      </c>
      <c r="G322" s="2">
        <f t="shared" si="70"/>
        <v>576582.14285714284</v>
      </c>
      <c r="H322" s="2">
        <f t="shared" si="65"/>
        <v>152409512.37979087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6506185.0000000205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890221.68081136048</v>
      </c>
      <c r="Q322" s="2">
        <f t="shared" si="71"/>
        <v>600000</v>
      </c>
      <c r="R322" s="2">
        <f t="shared" si="66"/>
        <v>159180620.74567008</v>
      </c>
      <c r="S322" s="2">
        <f t="shared" si="58"/>
        <v>576582.14285713434</v>
      </c>
      <c r="T322" s="2">
        <f t="shared" si="59"/>
        <v>23417.857142857276</v>
      </c>
      <c r="U322" s="2">
        <f t="shared" si="60"/>
        <v>600000</v>
      </c>
      <c r="V322" s="2">
        <f t="shared" si="34"/>
        <v>103976612.37979081</v>
      </c>
      <c r="W322" s="2">
        <f t="shared" si="61"/>
        <v>576582.14285714924</v>
      </c>
      <c r="X322" s="2">
        <f t="shared" si="51"/>
        <v>23417.857142850757</v>
      </c>
      <c r="Y322" s="2">
        <f t="shared" si="62"/>
        <v>55204008.365879312</v>
      </c>
      <c r="Z322" s="2" t="str">
        <f t="shared" si="52"/>
        <v>MEEP</v>
      </c>
      <c r="AA322" s="2">
        <f>IF(Z322="HERE",Y322,AA321+Graph!$G$1*1000)</f>
        <v>90524601.024416</v>
      </c>
      <c r="AB322" s="2">
        <f t="shared" si="63"/>
        <v>420000</v>
      </c>
      <c r="AC322" s="2">
        <f t="shared" si="64"/>
        <v>51755149.398207828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246</v>
      </c>
      <c r="C323" s="7"/>
      <c r="D323" s="2" t="e">
        <f t="shared" si="55"/>
        <v>#N/A</v>
      </c>
      <c r="E323" s="2" t="e">
        <f t="shared" si="67"/>
        <v>#N/A</v>
      </c>
      <c r="F323" s="2">
        <v>802685.37770034373</v>
      </c>
      <c r="G323" s="2">
        <f t="shared" si="70"/>
        <v>576582.14285714284</v>
      </c>
      <c r="H323" s="2">
        <f t="shared" si="65"/>
        <v>152986094.52264801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6529602.8571428778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892136.57456447184</v>
      </c>
      <c r="Q323" s="2">
        <f t="shared" si="71"/>
        <v>600000</v>
      </c>
      <c r="R323" s="2">
        <f t="shared" si="66"/>
        <v>159780620.74567008</v>
      </c>
      <c r="S323" s="2">
        <f t="shared" si="58"/>
        <v>576582.14285713434</v>
      </c>
      <c r="T323" s="2">
        <f t="shared" si="59"/>
        <v>23417.857142857276</v>
      </c>
      <c r="U323" s="2">
        <f t="shared" si="60"/>
        <v>600000</v>
      </c>
      <c r="V323" s="2">
        <f t="shared" si="34"/>
        <v>104553194.52264796</v>
      </c>
      <c r="W323" s="2">
        <f t="shared" si="61"/>
        <v>576582.14285714924</v>
      </c>
      <c r="X323" s="2">
        <f t="shared" si="51"/>
        <v>23417.857142850757</v>
      </c>
      <c r="Y323" s="2">
        <f t="shared" si="62"/>
        <v>55227426.223022163</v>
      </c>
      <c r="Z323" s="2" t="str">
        <f t="shared" si="52"/>
        <v>MEEP</v>
      </c>
      <c r="AA323" s="2">
        <f>IF(Z323="HERE",Y323,AA322+Graph!$G$1*1000)</f>
        <v>90944601.024416</v>
      </c>
      <c r="AB323" s="2">
        <f t="shared" si="63"/>
        <v>420000</v>
      </c>
      <c r="AC323" s="2">
        <f t="shared" si="64"/>
        <v>51755149.398207828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247</v>
      </c>
      <c r="C324" s="7"/>
      <c r="D324" s="2" t="e">
        <f t="shared" si="55"/>
        <v>#N/A</v>
      </c>
      <c r="E324" s="2" t="e">
        <f t="shared" si="67"/>
        <v>#N/A</v>
      </c>
      <c r="F324" s="2">
        <v>804286.59960179031</v>
      </c>
      <c r="G324" s="2">
        <f t="shared" si="70"/>
        <v>576582.14285714284</v>
      </c>
      <c r="H324" s="2">
        <f t="shared" si="65"/>
        <v>153562676.66550514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6553020.714285735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894051.4683175832</v>
      </c>
      <c r="Q324" s="2">
        <f t="shared" si="71"/>
        <v>600000</v>
      </c>
      <c r="R324" s="2">
        <f t="shared" si="66"/>
        <v>160380620.74567008</v>
      </c>
      <c r="S324" s="2">
        <f t="shared" si="58"/>
        <v>576582.14285713434</v>
      </c>
      <c r="T324" s="2">
        <f t="shared" si="59"/>
        <v>23417.857142857276</v>
      </c>
      <c r="U324" s="2">
        <f t="shared" si="60"/>
        <v>600000</v>
      </c>
      <c r="V324" s="2">
        <f t="shared" si="34"/>
        <v>105129776.66550511</v>
      </c>
      <c r="W324" s="2">
        <f t="shared" si="61"/>
        <v>576582.14285714924</v>
      </c>
      <c r="X324" s="2">
        <f t="shared" si="51"/>
        <v>23417.857142850757</v>
      </c>
      <c r="Y324" s="2">
        <f t="shared" si="62"/>
        <v>55250844.080165014</v>
      </c>
      <c r="Z324" s="2" t="str">
        <f t="shared" si="52"/>
        <v>MEEP</v>
      </c>
      <c r="AA324" s="2">
        <f>IF(Z324="HERE",Y324,AA323+Graph!$G$1*1000)</f>
        <v>91364601.024416</v>
      </c>
      <c r="AB324" s="2">
        <f t="shared" si="63"/>
        <v>420000</v>
      </c>
      <c r="AC324" s="2">
        <f t="shared" si="64"/>
        <v>51755149.398207828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248</v>
      </c>
      <c r="C325" s="7"/>
      <c r="D325" s="2" t="e">
        <f t="shared" si="55"/>
        <v>#N/A</v>
      </c>
      <c r="E325" s="2" t="e">
        <f t="shared" si="67"/>
        <v>#N/A</v>
      </c>
      <c r="F325" s="2">
        <v>805887.82150323689</v>
      </c>
      <c r="G325" s="2">
        <f t="shared" si="70"/>
        <v>576582.14285714284</v>
      </c>
      <c r="H325" s="2">
        <f t="shared" si="65"/>
        <v>154139258.80836228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6576438.5714285923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895966.36207069457</v>
      </c>
      <c r="Q325" s="2">
        <f t="shared" si="71"/>
        <v>600000</v>
      </c>
      <c r="R325" s="2">
        <f t="shared" si="66"/>
        <v>160980620.74567008</v>
      </c>
      <c r="S325" s="2">
        <f t="shared" si="58"/>
        <v>576582.14285713434</v>
      </c>
      <c r="T325" s="2">
        <f t="shared" si="59"/>
        <v>23417.857142857276</v>
      </c>
      <c r="U325" s="2">
        <f t="shared" si="60"/>
        <v>600000</v>
      </c>
      <c r="V325" s="2">
        <f t="shared" si="34"/>
        <v>105706358.80836226</v>
      </c>
      <c r="W325" s="2">
        <f t="shared" si="61"/>
        <v>576582.14285714924</v>
      </c>
      <c r="X325" s="2">
        <f t="shared" si="51"/>
        <v>23417.857142850757</v>
      </c>
      <c r="Y325" s="2">
        <f t="shared" si="62"/>
        <v>55274261.937307864</v>
      </c>
      <c r="Z325" s="2" t="str">
        <f t="shared" si="52"/>
        <v>MEEP</v>
      </c>
      <c r="AA325" s="2">
        <f>IF(Z325="HERE",Y325,AA324+Graph!$G$1*1000)</f>
        <v>91784601.024416</v>
      </c>
      <c r="AB325" s="2">
        <f t="shared" si="63"/>
        <v>420000</v>
      </c>
      <c r="AC325" s="2">
        <f t="shared" si="64"/>
        <v>51755149.398207828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249</v>
      </c>
      <c r="C326" s="7"/>
      <c r="D326" s="2" t="e">
        <f t="shared" si="55"/>
        <v>#N/A</v>
      </c>
      <c r="E326" s="2" t="e">
        <f t="shared" si="67"/>
        <v>#N/A</v>
      </c>
      <c r="F326" s="2">
        <v>807489.04340466857</v>
      </c>
      <c r="G326" s="2">
        <f t="shared" si="70"/>
        <v>576582.14285714284</v>
      </c>
      <c r="H326" s="2">
        <f t="shared" si="65"/>
        <v>154715840.95121941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6599856.4285714496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897881.25582380593</v>
      </c>
      <c r="Q326" s="2">
        <f t="shared" si="71"/>
        <v>600000</v>
      </c>
      <c r="R326" s="2">
        <f t="shared" si="66"/>
        <v>161580620.74567008</v>
      </c>
      <c r="S326" s="2">
        <f t="shared" si="58"/>
        <v>576582.14285713434</v>
      </c>
      <c r="T326" s="2">
        <f t="shared" si="59"/>
        <v>23417.857142857276</v>
      </c>
      <c r="U326" s="2">
        <f t="shared" si="60"/>
        <v>600000</v>
      </c>
      <c r="V326" s="2">
        <f t="shared" si="34"/>
        <v>106282940.95121941</v>
      </c>
      <c r="W326" s="2">
        <f t="shared" si="61"/>
        <v>576582.14285714924</v>
      </c>
      <c r="X326" s="2">
        <f t="shared" si="51"/>
        <v>23417.857142850757</v>
      </c>
      <c r="Y326" s="2">
        <f t="shared" si="62"/>
        <v>55297679.794450715</v>
      </c>
      <c r="Z326" s="2" t="str">
        <f t="shared" si="52"/>
        <v>MEEP</v>
      </c>
      <c r="AA326" s="2">
        <f>IF(Z326="HERE",Y326,AA325+Graph!$G$1*1000)</f>
        <v>92204601.024416</v>
      </c>
      <c r="AB326" s="2">
        <f t="shared" si="63"/>
        <v>420000</v>
      </c>
      <c r="AC326" s="2">
        <f t="shared" si="64"/>
        <v>51755149.398207828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250</v>
      </c>
      <c r="C327" s="7"/>
      <c r="D327" s="2" t="e">
        <f t="shared" si="55"/>
        <v>#N/A</v>
      </c>
      <c r="E327" s="2" t="e">
        <f t="shared" si="67"/>
        <v>#N/A</v>
      </c>
      <c r="F327" s="2">
        <v>809090.26530611515</v>
      </c>
      <c r="G327" s="2">
        <f t="shared" si="70"/>
        <v>576582.14285714284</v>
      </c>
      <c r="H327" s="2">
        <f t="shared" si="65"/>
        <v>155292423.09407654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6623274.2857143069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899796.14957691729</v>
      </c>
      <c r="Q327" s="2">
        <f t="shared" si="71"/>
        <v>600000</v>
      </c>
      <c r="R327" s="2">
        <f t="shared" si="66"/>
        <v>162180620.74567008</v>
      </c>
      <c r="S327" s="2">
        <f t="shared" si="58"/>
        <v>576582.14285713434</v>
      </c>
      <c r="T327" s="2">
        <f t="shared" si="59"/>
        <v>23417.857142857276</v>
      </c>
      <c r="U327" s="2">
        <f t="shared" si="60"/>
        <v>600000</v>
      </c>
      <c r="V327" s="2">
        <f t="shared" si="34"/>
        <v>106859523.09407656</v>
      </c>
      <c r="W327" s="2">
        <f t="shared" si="61"/>
        <v>576582.14285714924</v>
      </c>
      <c r="X327" s="2">
        <f t="shared" si="51"/>
        <v>23417.857142850757</v>
      </c>
      <c r="Y327" s="2">
        <f t="shared" si="62"/>
        <v>55321097.651593566</v>
      </c>
      <c r="Z327" s="2" t="str">
        <f t="shared" si="52"/>
        <v>MEEP</v>
      </c>
      <c r="AA327" s="2">
        <f>IF(Z327="HERE",Y327,AA326+Graph!$G$1*1000)</f>
        <v>92624601.024416</v>
      </c>
      <c r="AB327" s="2">
        <f t="shared" si="63"/>
        <v>420000</v>
      </c>
      <c r="AC327" s="2">
        <f t="shared" si="64"/>
        <v>51755149.398207828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251</v>
      </c>
      <c r="C328" s="7"/>
      <c r="D328" s="2" t="e">
        <f t="shared" si="55"/>
        <v>#N/A</v>
      </c>
      <c r="E328" s="2" t="e">
        <f t="shared" si="67"/>
        <v>#N/A</v>
      </c>
      <c r="F328" s="2">
        <v>810691.48720756173</v>
      </c>
      <c r="G328" s="2">
        <f t="shared" si="70"/>
        <v>576582.14285714284</v>
      </c>
      <c r="H328" s="2">
        <f t="shared" si="65"/>
        <v>155869005.23693368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6646692.1428571641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901711.04333001375</v>
      </c>
      <c r="Q328" s="2">
        <f t="shared" si="71"/>
        <v>600000</v>
      </c>
      <c r="R328" s="2">
        <f t="shared" si="66"/>
        <v>162780620.74567008</v>
      </c>
      <c r="S328" s="2">
        <f t="shared" si="58"/>
        <v>576582.14285713434</v>
      </c>
      <c r="T328" s="2">
        <f t="shared" si="59"/>
        <v>23417.857142857276</v>
      </c>
      <c r="U328" s="2">
        <f t="shared" si="60"/>
        <v>600000</v>
      </c>
      <c r="V328" s="2">
        <f t="shared" si="34"/>
        <v>107436105.23693371</v>
      </c>
      <c r="W328" s="2">
        <f t="shared" si="61"/>
        <v>576582.14285714924</v>
      </c>
      <c r="X328" s="2">
        <f t="shared" si="51"/>
        <v>23417.857142850757</v>
      </c>
      <c r="Y328" s="2">
        <f t="shared" si="62"/>
        <v>55344515.508736417</v>
      </c>
      <c r="Z328" s="2" t="str">
        <f t="shared" si="52"/>
        <v>MEEP</v>
      </c>
      <c r="AA328" s="2">
        <f>IF(Z328="HERE",Y328,AA327+Graph!$G$1*1000)</f>
        <v>93044601.024416</v>
      </c>
      <c r="AB328" s="2">
        <f t="shared" si="63"/>
        <v>420000</v>
      </c>
      <c r="AC328" s="2">
        <f t="shared" si="64"/>
        <v>51755149.398207828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252</v>
      </c>
      <c r="C329" s="7"/>
      <c r="D329" s="2" t="e">
        <f t="shared" si="55"/>
        <v>#N/A</v>
      </c>
      <c r="E329" s="2" t="e">
        <f t="shared" si="67"/>
        <v>#N/A</v>
      </c>
      <c r="F329" s="2">
        <v>812292.70910900831</v>
      </c>
      <c r="G329" s="2">
        <f t="shared" si="70"/>
        <v>576582.14285714284</v>
      </c>
      <c r="H329" s="2">
        <f t="shared" si="65"/>
        <v>156445587.37979081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6670110.0000000214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903625.93708312511</v>
      </c>
      <c r="Q329" s="2">
        <f t="shared" si="71"/>
        <v>600000</v>
      </c>
      <c r="R329" s="2">
        <f t="shared" si="66"/>
        <v>163380620.74567008</v>
      </c>
      <c r="S329" s="2">
        <f t="shared" si="58"/>
        <v>576582.14285713434</v>
      </c>
      <c r="T329" s="2">
        <f t="shared" si="59"/>
        <v>23417.857142857276</v>
      </c>
      <c r="U329" s="2">
        <f t="shared" si="60"/>
        <v>600000</v>
      </c>
      <c r="V329" s="2">
        <f t="shared" si="34"/>
        <v>108012687.37979086</v>
      </c>
      <c r="W329" s="2">
        <f t="shared" si="61"/>
        <v>576582.14285714924</v>
      </c>
      <c r="X329" s="2">
        <f t="shared" si="51"/>
        <v>23417.857142850757</v>
      </c>
      <c r="Y329" s="2">
        <f t="shared" si="62"/>
        <v>55367933.365879267</v>
      </c>
      <c r="Z329" s="2" t="str">
        <f t="shared" si="52"/>
        <v>MEEP</v>
      </c>
      <c r="AA329" s="2">
        <f>IF(Z329="HERE",Y329,AA328+Graph!$G$1*1000)</f>
        <v>93464601.024416</v>
      </c>
      <c r="AB329" s="2">
        <f t="shared" si="63"/>
        <v>420000</v>
      </c>
      <c r="AC329" s="2">
        <f t="shared" si="64"/>
        <v>51755149.398207828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253</v>
      </c>
      <c r="C330" s="7"/>
      <c r="D330" s="2" t="e">
        <f t="shared" si="55"/>
        <v>#N/A</v>
      </c>
      <c r="E330" s="2" t="e">
        <f t="shared" si="67"/>
        <v>#N/A</v>
      </c>
      <c r="F330" s="2">
        <v>813893.93101045489</v>
      </c>
      <c r="G330" s="2">
        <f t="shared" si="70"/>
        <v>576582.14285714284</v>
      </c>
      <c r="H330" s="2">
        <f t="shared" si="65"/>
        <v>157022169.52264795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6693527.8571428787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905540.83083623648</v>
      </c>
      <c r="Q330" s="2">
        <f t="shared" si="71"/>
        <v>600000</v>
      </c>
      <c r="R330" s="2">
        <f t="shared" si="66"/>
        <v>163980620.74567008</v>
      </c>
      <c r="S330" s="2">
        <f t="shared" si="58"/>
        <v>576582.14285713434</v>
      </c>
      <c r="T330" s="2">
        <f t="shared" si="59"/>
        <v>23417.857142857276</v>
      </c>
      <c r="U330" s="2">
        <f t="shared" si="60"/>
        <v>600000</v>
      </c>
      <c r="V330" s="2">
        <f t="shared" si="34"/>
        <v>108589269.52264801</v>
      </c>
      <c r="W330" s="2">
        <f t="shared" si="61"/>
        <v>576582.14285714924</v>
      </c>
      <c r="X330" s="2">
        <f t="shared" si="51"/>
        <v>23417.857142850757</v>
      </c>
      <c r="Y330" s="2">
        <f t="shared" si="62"/>
        <v>55391351.223022118</v>
      </c>
      <c r="Z330" s="2" t="str">
        <f t="shared" si="52"/>
        <v>MEEP</v>
      </c>
      <c r="AA330" s="2">
        <f>IF(Z330="HERE",Y330,AA329+Graph!$G$1*1000)</f>
        <v>93884601.024416</v>
      </c>
      <c r="AB330" s="2">
        <f t="shared" si="63"/>
        <v>420000</v>
      </c>
      <c r="AC330" s="2">
        <f t="shared" si="64"/>
        <v>51755149.398207828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254</v>
      </c>
      <c r="C331" s="7"/>
      <c r="D331" s="2" t="e">
        <f t="shared" si="55"/>
        <v>#N/A</v>
      </c>
      <c r="E331" s="2" t="e">
        <f t="shared" si="67"/>
        <v>#N/A</v>
      </c>
      <c r="F331" s="2">
        <v>815495.15291188657</v>
      </c>
      <c r="G331" s="2">
        <f t="shared" si="70"/>
        <v>576582.14285714284</v>
      </c>
      <c r="H331" s="2">
        <f t="shared" si="65"/>
        <v>157598751.66550508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6716945.714285736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907455.72458934784</v>
      </c>
      <c r="Q331" s="2">
        <f t="shared" si="71"/>
        <v>600000</v>
      </c>
      <c r="R331" s="2">
        <f t="shared" si="66"/>
        <v>164580620.74567008</v>
      </c>
      <c r="S331" s="2">
        <f t="shared" si="58"/>
        <v>576582.14285713434</v>
      </c>
      <c r="T331" s="2">
        <f t="shared" si="59"/>
        <v>23417.857142857276</v>
      </c>
      <c r="U331" s="2">
        <f t="shared" si="60"/>
        <v>600000</v>
      </c>
      <c r="V331" s="2">
        <f t="shared" si="34"/>
        <v>109165851.66550516</v>
      </c>
      <c r="W331" s="2">
        <f t="shared" si="61"/>
        <v>576582.14285714924</v>
      </c>
      <c r="X331" s="2">
        <f t="shared" si="51"/>
        <v>23417.857142850757</v>
      </c>
      <c r="Y331" s="2">
        <f t="shared" si="62"/>
        <v>55414769.080164969</v>
      </c>
      <c r="Z331" s="2" t="str">
        <f t="shared" si="52"/>
        <v>MEEP</v>
      </c>
      <c r="AA331" s="2">
        <f>IF(Z331="HERE",Y331,AA330+Graph!$G$1*1000)</f>
        <v>94304601.024416</v>
      </c>
      <c r="AB331" s="2">
        <f t="shared" si="63"/>
        <v>420000</v>
      </c>
      <c r="AC331" s="2">
        <f t="shared" si="64"/>
        <v>51755149.398207828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255</v>
      </c>
      <c r="C332" s="7"/>
      <c r="D332" s="2" t="e">
        <f t="shared" si="55"/>
        <v>#N/A</v>
      </c>
      <c r="E332" s="2" t="e">
        <f t="shared" si="67"/>
        <v>#N/A</v>
      </c>
      <c r="F332" s="2">
        <v>817096.37481333315</v>
      </c>
      <c r="G332" s="2">
        <f t="shared" si="70"/>
        <v>576582.14285714284</v>
      </c>
      <c r="H332" s="2">
        <f t="shared" si="65"/>
        <v>158175333.80836222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6740363.5714285932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909370.6183424592</v>
      </c>
      <c r="Q332" s="2">
        <f t="shared" si="71"/>
        <v>600000</v>
      </c>
      <c r="R332" s="2">
        <f t="shared" si="66"/>
        <v>165180620.74567008</v>
      </c>
      <c r="S332" s="2">
        <f t="shared" si="58"/>
        <v>576582.14285713434</v>
      </c>
      <c r="T332" s="2">
        <f t="shared" si="59"/>
        <v>23417.857142857276</v>
      </c>
      <c r="U332" s="2">
        <f t="shared" si="60"/>
        <v>600000</v>
      </c>
      <c r="V332" s="2">
        <f t="shared" si="34"/>
        <v>109742433.80836231</v>
      </c>
      <c r="W332" s="2">
        <f t="shared" si="61"/>
        <v>576582.14285714924</v>
      </c>
      <c r="X332" s="2">
        <f t="shared" si="51"/>
        <v>23417.857142850757</v>
      </c>
      <c r="Y332" s="2">
        <f t="shared" si="62"/>
        <v>55438186.93730782</v>
      </c>
      <c r="Z332" s="2" t="str">
        <f t="shared" si="52"/>
        <v>MEEP</v>
      </c>
      <c r="AA332" s="2">
        <f>IF(Z332="HERE",Y332,AA331+Graph!$G$1*1000)</f>
        <v>94724601.024416</v>
      </c>
      <c r="AB332" s="2">
        <f t="shared" si="63"/>
        <v>420000</v>
      </c>
      <c r="AC332" s="2">
        <f t="shared" si="64"/>
        <v>51755149.398207828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256</v>
      </c>
      <c r="C333" s="7"/>
      <c r="D333" s="2" t="e">
        <f t="shared" si="55"/>
        <v>#N/A</v>
      </c>
      <c r="E333" s="2" t="e">
        <f t="shared" si="67"/>
        <v>#N/A</v>
      </c>
      <c r="F333" s="2">
        <v>818697.59671477973</v>
      </c>
      <c r="G333" s="2">
        <f t="shared" si="70"/>
        <v>576582.14285714284</v>
      </c>
      <c r="H333" s="2">
        <f t="shared" si="65"/>
        <v>158751915.95121935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6763781.4285714505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911285.51209557056</v>
      </c>
      <c r="Q333" s="2">
        <f t="shared" si="71"/>
        <v>600000</v>
      </c>
      <c r="R333" s="2">
        <f t="shared" si="66"/>
        <v>165780620.74567008</v>
      </c>
      <c r="S333" s="2">
        <f t="shared" si="58"/>
        <v>576582.14285713434</v>
      </c>
      <c r="T333" s="2">
        <f t="shared" si="59"/>
        <v>23417.857142857276</v>
      </c>
      <c r="U333" s="2">
        <f t="shared" si="60"/>
        <v>600000</v>
      </c>
      <c r="V333" s="2">
        <f t="shared" si="34"/>
        <v>110319015.95121945</v>
      </c>
      <c r="W333" s="2">
        <f t="shared" si="61"/>
        <v>576582.14285714924</v>
      </c>
      <c r="X333" s="2">
        <f t="shared" si="51"/>
        <v>23417.857142850757</v>
      </c>
      <c r="Y333" s="2">
        <f t="shared" si="62"/>
        <v>55461604.79445067</v>
      </c>
      <c r="Z333" s="2" t="str">
        <f t="shared" si="52"/>
        <v>MEEP</v>
      </c>
      <c r="AA333" s="2">
        <f>IF(Z333="HERE",Y333,AA332+Graph!$G$1*1000)</f>
        <v>95144601.024416</v>
      </c>
      <c r="AB333" s="2">
        <f t="shared" si="63"/>
        <v>420000</v>
      </c>
      <c r="AC333" s="2">
        <f t="shared" si="64"/>
        <v>51755149.398207828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257</v>
      </c>
      <c r="C334" s="7"/>
      <c r="D334" s="2" t="e">
        <f t="shared" si="55"/>
        <v>#N/A</v>
      </c>
      <c r="E334" s="2" t="e">
        <f t="shared" si="67"/>
        <v>#N/A</v>
      </c>
      <c r="F334" s="2">
        <v>820298.81861622632</v>
      </c>
      <c r="G334" s="2">
        <f t="shared" si="70"/>
        <v>576582.14285714284</v>
      </c>
      <c r="H334" s="2">
        <f t="shared" si="65"/>
        <v>159328498.09407648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6787199.2857143078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913200.40584868193</v>
      </c>
      <c r="Q334" s="2">
        <f t="shared" si="71"/>
        <v>600000</v>
      </c>
      <c r="R334" s="2">
        <f t="shared" si="66"/>
        <v>166380620.74567008</v>
      </c>
      <c r="S334" s="2">
        <f t="shared" si="58"/>
        <v>576582.14285713434</v>
      </c>
      <c r="T334" s="2">
        <f t="shared" si="59"/>
        <v>23417.857142857276</v>
      </c>
      <c r="U334" s="2">
        <f t="shared" si="60"/>
        <v>600000</v>
      </c>
      <c r="V334" s="2">
        <f t="shared" si="34"/>
        <v>110895598.0940766</v>
      </c>
      <c r="W334" s="2">
        <f t="shared" si="61"/>
        <v>576582.14285714924</v>
      </c>
      <c r="X334" s="2">
        <f t="shared" si="51"/>
        <v>23417.857142850757</v>
      </c>
      <c r="Y334" s="2">
        <f t="shared" si="62"/>
        <v>55485022.651593521</v>
      </c>
      <c r="Z334" s="2" t="str">
        <f t="shared" si="52"/>
        <v>MEEP</v>
      </c>
      <c r="AA334" s="2">
        <f>IF(Z334="HERE",Y334,AA333+Graph!$G$1*1000)</f>
        <v>95564601.024416</v>
      </c>
      <c r="AB334" s="2">
        <f t="shared" si="63"/>
        <v>420000</v>
      </c>
      <c r="AC334" s="2">
        <f t="shared" si="64"/>
        <v>51755149.398207828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258</v>
      </c>
      <c r="C335" s="7"/>
      <c r="D335" s="2" t="e">
        <f t="shared" si="55"/>
        <v>#N/A</v>
      </c>
      <c r="E335" s="2" t="e">
        <f t="shared" si="67"/>
        <v>#N/A</v>
      </c>
      <c r="F335" s="2">
        <v>821900.0405176729</v>
      </c>
      <c r="G335" s="2">
        <f t="shared" si="70"/>
        <v>576582.14285714284</v>
      </c>
      <c r="H335" s="2">
        <f t="shared" si="65"/>
        <v>159905080.23693362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6810617.1428571651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915115.29960179329</v>
      </c>
      <c r="Q335" s="2">
        <f t="shared" si="71"/>
        <v>600000</v>
      </c>
      <c r="R335" s="2">
        <f t="shared" si="66"/>
        <v>166980620.74567008</v>
      </c>
      <c r="S335" s="2">
        <f t="shared" si="58"/>
        <v>576582.14285713434</v>
      </c>
      <c r="T335" s="2">
        <f t="shared" si="59"/>
        <v>23417.857142857276</v>
      </c>
      <c r="U335" s="2">
        <f t="shared" si="60"/>
        <v>600000</v>
      </c>
      <c r="V335" s="2">
        <f t="shared" si="34"/>
        <v>111472180.23693375</v>
      </c>
      <c r="W335" s="2">
        <f t="shared" si="61"/>
        <v>576582.14285714924</v>
      </c>
      <c r="X335" s="2">
        <f t="shared" si="51"/>
        <v>23417.857142850757</v>
      </c>
      <c r="Y335" s="2">
        <f t="shared" si="62"/>
        <v>55508440.508736372</v>
      </c>
      <c r="Z335" s="2" t="str">
        <f t="shared" si="52"/>
        <v>MEEP</v>
      </c>
      <c r="AA335" s="2">
        <f>IF(Z335="HERE",Y335,AA334+Graph!$G$1*1000)</f>
        <v>95984601.024416</v>
      </c>
      <c r="AB335" s="2">
        <f t="shared" si="63"/>
        <v>420000</v>
      </c>
      <c r="AC335" s="2">
        <f t="shared" si="64"/>
        <v>51755149.398207828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259</v>
      </c>
      <c r="C336" s="7"/>
      <c r="D336" s="2" t="e">
        <f t="shared" si="55"/>
        <v>#N/A</v>
      </c>
      <c r="E336" s="2" t="e">
        <f t="shared" si="67"/>
        <v>#N/A</v>
      </c>
      <c r="F336" s="2">
        <v>823501.26241910458</v>
      </c>
      <c r="G336" s="2">
        <f t="shared" si="70"/>
        <v>576582.14285714284</v>
      </c>
      <c r="H336" s="2">
        <f t="shared" si="65"/>
        <v>160481662.37979075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6834035.0000000224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917030.19335490465</v>
      </c>
      <c r="Q336" s="2">
        <f t="shared" si="71"/>
        <v>600000</v>
      </c>
      <c r="R336" s="2">
        <f t="shared" si="66"/>
        <v>167580620.74567008</v>
      </c>
      <c r="S336" s="2">
        <f t="shared" si="58"/>
        <v>576582.14285713434</v>
      </c>
      <c r="T336" s="2">
        <f t="shared" si="59"/>
        <v>23417.857142857276</v>
      </c>
      <c r="U336" s="2">
        <f t="shared" si="60"/>
        <v>600000</v>
      </c>
      <c r="V336" s="2">
        <f t="shared" si="34"/>
        <v>112048762.3797909</v>
      </c>
      <c r="W336" s="2">
        <f t="shared" si="61"/>
        <v>576582.14285714924</v>
      </c>
      <c r="X336" s="2">
        <f t="shared" si="51"/>
        <v>23417.857142850757</v>
      </c>
      <c r="Y336" s="2">
        <f t="shared" si="62"/>
        <v>55531858.365879223</v>
      </c>
      <c r="Z336" s="2" t="str">
        <f t="shared" si="52"/>
        <v>MEEP</v>
      </c>
      <c r="AA336" s="2">
        <f>IF(Z336="HERE",Y336,AA335+Graph!$G$1*1000)</f>
        <v>96404601.024416</v>
      </c>
      <c r="AB336" s="2">
        <f t="shared" si="63"/>
        <v>420000</v>
      </c>
      <c r="AC336" s="2">
        <f t="shared" si="64"/>
        <v>51755149.398207828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260</v>
      </c>
      <c r="C337" s="7"/>
      <c r="D337" s="2" t="e">
        <f t="shared" si="55"/>
        <v>#N/A</v>
      </c>
      <c r="E337" s="2" t="e">
        <f t="shared" si="67"/>
        <v>#N/A</v>
      </c>
      <c r="F337" s="2">
        <v>825102.48432055116</v>
      </c>
      <c r="G337" s="2">
        <f t="shared" si="70"/>
        <v>576582.14285714284</v>
      </c>
      <c r="H337" s="2">
        <f t="shared" si="65"/>
        <v>161058244.52264789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6857452.8571428796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918945.08710801601</v>
      </c>
      <c r="Q337" s="2">
        <f t="shared" si="71"/>
        <v>600000</v>
      </c>
      <c r="R337" s="2">
        <f t="shared" si="66"/>
        <v>168180620.74567008</v>
      </c>
      <c r="S337" s="2">
        <f t="shared" si="58"/>
        <v>576582.14285713434</v>
      </c>
      <c r="T337" s="2">
        <f t="shared" si="59"/>
        <v>23417.857142857276</v>
      </c>
      <c r="U337" s="2">
        <f t="shared" si="60"/>
        <v>600000</v>
      </c>
      <c r="V337" s="2">
        <f t="shared" si="34"/>
        <v>112625344.52264805</v>
      </c>
      <c r="W337" s="2">
        <f t="shared" si="61"/>
        <v>576582.14285714924</v>
      </c>
      <c r="X337" s="2">
        <f t="shared" si="51"/>
        <v>23417.857142850757</v>
      </c>
      <c r="Y337" s="2">
        <f t="shared" si="62"/>
        <v>55555276.223022074</v>
      </c>
      <c r="Z337" s="2" t="str">
        <f t="shared" si="52"/>
        <v>MEEP</v>
      </c>
      <c r="AA337" s="2">
        <f>IF(Z337="HERE",Y337,AA336+Graph!$G$1*1000)</f>
        <v>96824601.024416</v>
      </c>
      <c r="AB337" s="2">
        <f t="shared" si="63"/>
        <v>420000</v>
      </c>
      <c r="AC337" s="2">
        <f t="shared" si="64"/>
        <v>51755149.398207828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261</v>
      </c>
      <c r="C338" s="7"/>
      <c r="D338" s="2" t="e">
        <f t="shared" si="55"/>
        <v>#N/A</v>
      </c>
      <c r="E338" s="2" t="e">
        <f t="shared" si="67"/>
        <v>#N/A</v>
      </c>
      <c r="F338" s="2">
        <v>826703.70622199774</v>
      </c>
      <c r="G338" s="2">
        <f t="shared" si="70"/>
        <v>576582.14285714284</v>
      </c>
      <c r="H338" s="2">
        <f t="shared" si="65"/>
        <v>161634826.66550502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6880870.7142857369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920859.98086112738</v>
      </c>
      <c r="Q338" s="2">
        <f t="shared" si="71"/>
        <v>600000</v>
      </c>
      <c r="R338" s="2">
        <f t="shared" si="66"/>
        <v>168780620.74567008</v>
      </c>
      <c r="S338" s="2">
        <f t="shared" si="58"/>
        <v>576582.14285713434</v>
      </c>
      <c r="T338" s="2">
        <f t="shared" si="59"/>
        <v>23417.857142857276</v>
      </c>
      <c r="U338" s="2">
        <f t="shared" si="60"/>
        <v>600000</v>
      </c>
      <c r="V338" s="2">
        <f t="shared" si="34"/>
        <v>113201926.6655052</v>
      </c>
      <c r="W338" s="2">
        <f t="shared" si="61"/>
        <v>576582.14285714924</v>
      </c>
      <c r="X338" s="2">
        <f t="shared" si="51"/>
        <v>23417.857142850757</v>
      </c>
      <c r="Y338" s="2">
        <f t="shared" si="62"/>
        <v>55578694.080164924</v>
      </c>
      <c r="Z338" s="2" t="str">
        <f t="shared" si="52"/>
        <v>MEEP</v>
      </c>
      <c r="AA338" s="2">
        <f>IF(Z338="HERE",Y338,AA337+Graph!$G$1*1000)</f>
        <v>97244601.024416</v>
      </c>
      <c r="AB338" s="2">
        <f t="shared" si="63"/>
        <v>420000</v>
      </c>
      <c r="AC338" s="2">
        <f t="shared" si="64"/>
        <v>51755149.398207828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262</v>
      </c>
      <c r="C339" s="7"/>
      <c r="D339" s="2" t="e">
        <f t="shared" si="55"/>
        <v>#N/A</v>
      </c>
      <c r="E339" s="2" t="e">
        <f t="shared" si="67"/>
        <v>#N/A</v>
      </c>
      <c r="F339" s="2">
        <v>828304.92812344432</v>
      </c>
      <c r="G339" s="2">
        <f t="shared" si="70"/>
        <v>576582.14285714284</v>
      </c>
      <c r="H339" s="2">
        <f t="shared" si="65"/>
        <v>162211408.80836216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6904288.5714285942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922774.87461423874</v>
      </c>
      <c r="Q339" s="2">
        <f t="shared" si="71"/>
        <v>600000</v>
      </c>
      <c r="R339" s="2">
        <f t="shared" si="66"/>
        <v>169380620.74567008</v>
      </c>
      <c r="S339" s="2">
        <f t="shared" si="58"/>
        <v>576582.14285713434</v>
      </c>
      <c r="T339" s="2">
        <f t="shared" si="59"/>
        <v>23417.857142857276</v>
      </c>
      <c r="U339" s="2">
        <f t="shared" si="60"/>
        <v>600000</v>
      </c>
      <c r="V339" s="2">
        <f t="shared" si="34"/>
        <v>113778508.80836235</v>
      </c>
      <c r="W339" s="2">
        <f t="shared" si="61"/>
        <v>576582.14285714924</v>
      </c>
      <c r="X339" s="2">
        <f t="shared" si="51"/>
        <v>23417.857142850757</v>
      </c>
      <c r="Y339" s="2">
        <f t="shared" si="62"/>
        <v>55602111.937307775</v>
      </c>
      <c r="Z339" s="2" t="str">
        <f t="shared" si="52"/>
        <v>MEEP</v>
      </c>
      <c r="AA339" s="2">
        <f>IF(Z339="HERE",Y339,AA338+Graph!$G$1*1000)</f>
        <v>97664601.024416</v>
      </c>
      <c r="AB339" s="2">
        <f t="shared" si="63"/>
        <v>420000</v>
      </c>
      <c r="AC339" s="2">
        <f t="shared" si="64"/>
        <v>51755149.398207828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263</v>
      </c>
      <c r="C340" s="7"/>
      <c r="D340" s="2" t="e">
        <f t="shared" si="55"/>
        <v>#N/A</v>
      </c>
      <c r="E340" s="2" t="e">
        <f t="shared" si="67"/>
        <v>#N/A</v>
      </c>
      <c r="F340" s="2">
        <v>829906.1500248909</v>
      </c>
      <c r="G340" s="2">
        <f t="shared" si="70"/>
        <v>576582.14285714284</v>
      </c>
      <c r="H340" s="2">
        <f t="shared" si="65"/>
        <v>162787990.95121929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6927706.4285714515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924689.7683673501</v>
      </c>
      <c r="Q340" s="2">
        <f t="shared" si="71"/>
        <v>600000</v>
      </c>
      <c r="R340" s="2">
        <f t="shared" si="66"/>
        <v>169980620.74567008</v>
      </c>
      <c r="S340" s="2">
        <f t="shared" si="58"/>
        <v>576582.14285713434</v>
      </c>
      <c r="T340" s="2">
        <f t="shared" si="59"/>
        <v>23417.857142857276</v>
      </c>
      <c r="U340" s="2">
        <f t="shared" si="60"/>
        <v>600000</v>
      </c>
      <c r="V340" s="2">
        <f t="shared" si="34"/>
        <v>114355090.9512195</v>
      </c>
      <c r="W340" s="2">
        <f t="shared" si="61"/>
        <v>576582.14285714924</v>
      </c>
      <c r="X340" s="2">
        <f t="shared" si="51"/>
        <v>23417.857142850757</v>
      </c>
      <c r="Y340" s="2">
        <f t="shared" si="62"/>
        <v>55625529.794450626</v>
      </c>
      <c r="Z340" s="2" t="str">
        <f t="shared" si="52"/>
        <v>MEEP</v>
      </c>
      <c r="AA340" s="2">
        <f>IF(Z340="HERE",Y340,AA339+Graph!$G$1*1000)</f>
        <v>98084601.024416</v>
      </c>
      <c r="AB340" s="2">
        <f t="shared" si="63"/>
        <v>420000</v>
      </c>
      <c r="AC340" s="2">
        <f t="shared" si="64"/>
        <v>51755149.398207828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264</v>
      </c>
      <c r="C341" s="7"/>
      <c r="D341" s="2" t="e">
        <f t="shared" si="55"/>
        <v>#N/A</v>
      </c>
      <c r="E341" s="2" t="e">
        <f t="shared" si="67"/>
        <v>#N/A</v>
      </c>
      <c r="F341" s="2">
        <v>831507.37192632258</v>
      </c>
      <c r="G341" s="2">
        <f t="shared" si="70"/>
        <v>576582.14285714284</v>
      </c>
      <c r="H341" s="2">
        <f t="shared" si="65"/>
        <v>163364573.09407642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6951124.2857143087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926604.66212046146</v>
      </c>
      <c r="Q341" s="2">
        <f t="shared" si="71"/>
        <v>600000</v>
      </c>
      <c r="R341" s="2">
        <f t="shared" si="66"/>
        <v>170580620.74567008</v>
      </c>
      <c r="S341" s="2">
        <f t="shared" si="58"/>
        <v>576582.14285713434</v>
      </c>
      <c r="T341" s="2">
        <f t="shared" si="59"/>
        <v>23417.857142857276</v>
      </c>
      <c r="U341" s="2">
        <f t="shared" si="60"/>
        <v>600000</v>
      </c>
      <c r="V341" s="2">
        <f t="shared" si="34"/>
        <v>114931673.09407665</v>
      </c>
      <c r="W341" s="2">
        <f t="shared" si="61"/>
        <v>576582.14285714924</v>
      </c>
      <c r="X341" s="2">
        <f t="shared" si="51"/>
        <v>23417.857142850757</v>
      </c>
      <c r="Y341" s="2">
        <f t="shared" si="62"/>
        <v>55648947.651593477</v>
      </c>
      <c r="Z341" s="2" t="str">
        <f t="shared" si="52"/>
        <v>MEEP</v>
      </c>
      <c r="AA341" s="2">
        <f>IF(Z341="HERE",Y341,AA340+Graph!$G$1*1000)</f>
        <v>98504601.024416</v>
      </c>
      <c r="AB341" s="2">
        <f t="shared" si="63"/>
        <v>420000</v>
      </c>
      <c r="AC341" s="2">
        <f t="shared" si="64"/>
        <v>51755149.398207828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265</v>
      </c>
      <c r="C342" s="7"/>
      <c r="D342" s="2" t="e">
        <f t="shared" si="55"/>
        <v>#N/A</v>
      </c>
      <c r="E342" s="2" t="e">
        <f t="shared" si="67"/>
        <v>#N/A</v>
      </c>
      <c r="F342" s="2">
        <v>833108.59382776916</v>
      </c>
      <c r="G342" s="2">
        <f t="shared" si="70"/>
        <v>576582.14285714284</v>
      </c>
      <c r="H342" s="2">
        <f t="shared" si="65"/>
        <v>163941155.23693356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6974542.142857166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928519.55587357283</v>
      </c>
      <c r="Q342" s="2">
        <f t="shared" si="71"/>
        <v>600000</v>
      </c>
      <c r="R342" s="2">
        <f t="shared" si="66"/>
        <v>171180620.74567008</v>
      </c>
      <c r="S342" s="2">
        <f t="shared" si="58"/>
        <v>576582.14285713434</v>
      </c>
      <c r="T342" s="2">
        <f t="shared" si="59"/>
        <v>23417.857142857276</v>
      </c>
      <c r="U342" s="2">
        <f t="shared" si="60"/>
        <v>600000</v>
      </c>
      <c r="V342" s="2">
        <f t="shared" si="34"/>
        <v>115508255.2369338</v>
      </c>
      <c r="W342" s="2">
        <f t="shared" si="61"/>
        <v>576582.14285714924</v>
      </c>
      <c r="X342" s="2">
        <f t="shared" si="51"/>
        <v>23417.857142850757</v>
      </c>
      <c r="Y342" s="2">
        <f t="shared" si="62"/>
        <v>55672365.508736327</v>
      </c>
      <c r="Z342" s="2" t="str">
        <f t="shared" si="52"/>
        <v>MEEP</v>
      </c>
      <c r="AA342" s="2">
        <f>IF(Z342="HERE",Y342,AA341+Graph!$G$1*1000)</f>
        <v>98924601.024416</v>
      </c>
      <c r="AB342" s="2">
        <f t="shared" si="63"/>
        <v>420000</v>
      </c>
      <c r="AC342" s="2">
        <f t="shared" si="64"/>
        <v>51755149.398207828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266</v>
      </c>
      <c r="C343" s="7"/>
      <c r="D343" s="2" t="e">
        <f t="shared" si="55"/>
        <v>#N/A</v>
      </c>
      <c r="E343" s="2" t="e">
        <f t="shared" si="67"/>
        <v>#N/A</v>
      </c>
      <c r="F343" s="2">
        <v>834709.81572921574</v>
      </c>
      <c r="G343" s="2">
        <f t="shared" si="70"/>
        <v>576582.14285714284</v>
      </c>
      <c r="H343" s="2">
        <f t="shared" si="65"/>
        <v>164517737.37979069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6997960.0000000233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930434.44962668419</v>
      </c>
      <c r="Q343" s="2">
        <f t="shared" si="71"/>
        <v>600000</v>
      </c>
      <c r="R343" s="2">
        <f t="shared" si="66"/>
        <v>171780620.74567008</v>
      </c>
      <c r="S343" s="2">
        <f t="shared" si="58"/>
        <v>576582.14285713434</v>
      </c>
      <c r="T343" s="2">
        <f t="shared" si="59"/>
        <v>23417.857142857276</v>
      </c>
      <c r="U343" s="2">
        <f t="shared" si="60"/>
        <v>600000</v>
      </c>
      <c r="V343" s="2">
        <f t="shared" si="34"/>
        <v>116084837.37979095</v>
      </c>
      <c r="W343" s="2">
        <f t="shared" si="61"/>
        <v>576582.14285714924</v>
      </c>
      <c r="X343" s="2">
        <f t="shared" si="51"/>
        <v>23417.857142850757</v>
      </c>
      <c r="Y343" s="2">
        <f t="shared" si="62"/>
        <v>55695783.365879178</v>
      </c>
      <c r="Z343" s="2" t="str">
        <f t="shared" si="52"/>
        <v>MEEP</v>
      </c>
      <c r="AA343" s="2">
        <f>IF(Z343="HERE",Y343,AA342+Graph!$G$1*1000)</f>
        <v>99344601.024416</v>
      </c>
      <c r="AB343" s="2">
        <f t="shared" si="63"/>
        <v>420000</v>
      </c>
      <c r="AC343" s="2">
        <f t="shared" si="64"/>
        <v>51755149.398207828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267</v>
      </c>
      <c r="C344" s="7"/>
      <c r="D344" s="2" t="e">
        <f t="shared" si="55"/>
        <v>#N/A</v>
      </c>
      <c r="E344" s="2" t="e">
        <f t="shared" si="67"/>
        <v>#N/A</v>
      </c>
      <c r="F344" s="2">
        <v>836311.03763066232</v>
      </c>
      <c r="G344" s="2">
        <f t="shared" si="70"/>
        <v>576582.14285714284</v>
      </c>
      <c r="H344" s="2">
        <f t="shared" si="65"/>
        <v>165094319.52264783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7021377.8571428806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932349.34337979555</v>
      </c>
      <c r="Q344" s="2">
        <f t="shared" si="71"/>
        <v>600000</v>
      </c>
      <c r="R344" s="2">
        <f t="shared" si="66"/>
        <v>172380620.74567008</v>
      </c>
      <c r="S344" s="2">
        <f t="shared" si="58"/>
        <v>576582.14285713434</v>
      </c>
      <c r="T344" s="2">
        <f t="shared" si="59"/>
        <v>23417.857142857276</v>
      </c>
      <c r="U344" s="2">
        <f t="shared" si="60"/>
        <v>600000</v>
      </c>
      <c r="V344" s="2">
        <f t="shared" si="34"/>
        <v>116661419.5226481</v>
      </c>
      <c r="W344" s="2">
        <f t="shared" si="61"/>
        <v>576582.14285714924</v>
      </c>
      <c r="X344" s="2">
        <f t="shared" si="51"/>
        <v>23417.857142850757</v>
      </c>
      <c r="Y344" s="2">
        <f t="shared" si="62"/>
        <v>55719201.223022029</v>
      </c>
      <c r="Z344" s="2" t="str">
        <f t="shared" si="52"/>
        <v>MEEP</v>
      </c>
      <c r="AA344" s="2">
        <f>IF(Z344="HERE",Y344,AA343+Graph!$G$1*1000)</f>
        <v>99764601.024416</v>
      </c>
      <c r="AB344" s="2">
        <f t="shared" si="63"/>
        <v>420000</v>
      </c>
      <c r="AC344" s="2">
        <f t="shared" si="64"/>
        <v>51755149.398207828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268</v>
      </c>
      <c r="C345" s="7"/>
      <c r="D345" s="2" t="e">
        <f t="shared" si="55"/>
        <v>#N/A</v>
      </c>
      <c r="E345" s="2" t="e">
        <f t="shared" si="67"/>
        <v>#N/A</v>
      </c>
      <c r="F345" s="2">
        <v>837912.2595321089</v>
      </c>
      <c r="G345" s="2">
        <f t="shared" si="70"/>
        <v>576582.14285714284</v>
      </c>
      <c r="H345" s="2">
        <f t="shared" si="65"/>
        <v>165670901.66550496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7044795.7142857378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934264.23713290691</v>
      </c>
      <c r="Q345" s="2">
        <f t="shared" si="71"/>
        <v>600000</v>
      </c>
      <c r="R345" s="2">
        <f t="shared" si="66"/>
        <v>172980620.74567008</v>
      </c>
      <c r="S345" s="2">
        <f t="shared" si="58"/>
        <v>576582.14285713434</v>
      </c>
      <c r="T345" s="2">
        <f t="shared" si="59"/>
        <v>23417.857142857276</v>
      </c>
      <c r="U345" s="2">
        <f t="shared" si="60"/>
        <v>600000</v>
      </c>
      <c r="V345" s="2">
        <f t="shared" si="34"/>
        <v>117238001.66550525</v>
      </c>
      <c r="W345" s="2">
        <f t="shared" si="61"/>
        <v>576582.14285714924</v>
      </c>
      <c r="X345" s="2">
        <f t="shared" si="51"/>
        <v>23417.857142850757</v>
      </c>
      <c r="Y345" s="2">
        <f t="shared" si="62"/>
        <v>55742619.08016488</v>
      </c>
      <c r="Z345" s="2" t="str">
        <f t="shared" si="52"/>
        <v>MEEP</v>
      </c>
      <c r="AA345" s="2">
        <f>IF(Z345="HERE",Y345,AA344+Graph!$G$1*1000)</f>
        <v>100184601.024416</v>
      </c>
      <c r="AB345" s="2">
        <f t="shared" si="63"/>
        <v>420000</v>
      </c>
      <c r="AC345" s="2">
        <f t="shared" si="64"/>
        <v>51755149.398207828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269</v>
      </c>
      <c r="C346" s="7"/>
      <c r="D346" s="2" t="e">
        <f t="shared" si="55"/>
        <v>#N/A</v>
      </c>
      <c r="E346" s="2" t="e">
        <f t="shared" si="67"/>
        <v>#N/A</v>
      </c>
      <c r="F346" s="2">
        <v>839513.48143354058</v>
      </c>
      <c r="G346" s="2">
        <f t="shared" si="70"/>
        <v>576582.14285714284</v>
      </c>
      <c r="H346" s="2">
        <f t="shared" si="65"/>
        <v>166247483.8083621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7068213.5714285951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936179.13088601828</v>
      </c>
      <c r="Q346" s="2">
        <f t="shared" si="71"/>
        <v>600000</v>
      </c>
      <c r="R346" s="2">
        <f t="shared" si="66"/>
        <v>173580620.74567008</v>
      </c>
      <c r="S346" s="2">
        <f t="shared" si="58"/>
        <v>576582.14285713434</v>
      </c>
      <c r="T346" s="2">
        <f t="shared" si="59"/>
        <v>23417.857142857276</v>
      </c>
      <c r="U346" s="2">
        <f t="shared" si="60"/>
        <v>600000</v>
      </c>
      <c r="V346" s="2">
        <f t="shared" si="34"/>
        <v>117814583.80836239</v>
      </c>
      <c r="W346" s="2">
        <f t="shared" si="61"/>
        <v>576582.14285714924</v>
      </c>
      <c r="X346" s="2">
        <f t="shared" si="51"/>
        <v>23417.857142850757</v>
      </c>
      <c r="Y346" s="2">
        <f t="shared" si="62"/>
        <v>55766036.93730773</v>
      </c>
      <c r="Z346" s="2" t="str">
        <f t="shared" si="52"/>
        <v>MEEP</v>
      </c>
      <c r="AA346" s="2">
        <f>IF(Z346="HERE",Y346,AA345+Graph!$G$1*1000)</f>
        <v>100604601.024416</v>
      </c>
      <c r="AB346" s="2">
        <f t="shared" si="63"/>
        <v>420000</v>
      </c>
      <c r="AC346" s="2">
        <f t="shared" si="64"/>
        <v>51755149.398207828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270</v>
      </c>
      <c r="C347" s="7"/>
      <c r="D347" s="2" t="e">
        <f t="shared" si="55"/>
        <v>#N/A</v>
      </c>
      <c r="E347" s="2" t="e">
        <f t="shared" si="67"/>
        <v>#N/A</v>
      </c>
      <c r="F347" s="2">
        <v>841114.70333498716</v>
      </c>
      <c r="G347" s="2">
        <f t="shared" si="70"/>
        <v>576582.14285714284</v>
      </c>
      <c r="H347" s="2">
        <f t="shared" si="65"/>
        <v>166824065.95121923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7091631.4285714524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938094.02463912964</v>
      </c>
      <c r="Q347" s="2">
        <f t="shared" si="71"/>
        <v>600000</v>
      </c>
      <c r="R347" s="2">
        <f t="shared" si="66"/>
        <v>174180620.74567008</v>
      </c>
      <c r="S347" s="2">
        <f t="shared" si="58"/>
        <v>576582.14285713434</v>
      </c>
      <c r="T347" s="2">
        <f t="shared" si="59"/>
        <v>23417.857142857276</v>
      </c>
      <c r="U347" s="2">
        <f t="shared" si="60"/>
        <v>600000</v>
      </c>
      <c r="V347" s="2">
        <f t="shared" si="34"/>
        <v>118391165.95121954</v>
      </c>
      <c r="W347" s="2">
        <f t="shared" si="61"/>
        <v>576582.14285714924</v>
      </c>
      <c r="X347" s="2">
        <f t="shared" si="51"/>
        <v>23417.857142850757</v>
      </c>
      <c r="Y347" s="2">
        <f t="shared" si="62"/>
        <v>55789454.794450581</v>
      </c>
      <c r="Z347" s="2" t="str">
        <f t="shared" si="52"/>
        <v>MEEP</v>
      </c>
      <c r="AA347" s="2">
        <f>IF(Z347="HERE",Y347,AA346+Graph!$G$1*1000)</f>
        <v>101024601.024416</v>
      </c>
      <c r="AB347" s="2">
        <f t="shared" si="63"/>
        <v>420000</v>
      </c>
      <c r="AC347" s="2">
        <f t="shared" si="64"/>
        <v>51755149.398207828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271</v>
      </c>
      <c r="C348" s="7"/>
      <c r="D348" s="2" t="e">
        <f t="shared" si="55"/>
        <v>#N/A</v>
      </c>
      <c r="E348" s="2" t="e">
        <f t="shared" si="67"/>
        <v>#N/A</v>
      </c>
      <c r="F348" s="2">
        <v>842715.92523643374</v>
      </c>
      <c r="G348" s="2">
        <f t="shared" si="70"/>
        <v>576582.14285714284</v>
      </c>
      <c r="H348" s="2">
        <f t="shared" si="65"/>
        <v>167400648.09407637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7115049.2857143097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940008.918392241</v>
      </c>
      <c r="Q348" s="2">
        <f t="shared" si="71"/>
        <v>600000</v>
      </c>
      <c r="R348" s="2">
        <f t="shared" si="66"/>
        <v>174780620.74567008</v>
      </c>
      <c r="S348" s="2">
        <f t="shared" si="58"/>
        <v>576582.14285713434</v>
      </c>
      <c r="T348" s="2">
        <f t="shared" si="59"/>
        <v>23417.857142857276</v>
      </c>
      <c r="U348" s="2">
        <f t="shared" si="60"/>
        <v>600000</v>
      </c>
      <c r="V348" s="2">
        <f t="shared" si="34"/>
        <v>118967748.09407669</v>
      </c>
      <c r="W348" s="2">
        <f t="shared" si="61"/>
        <v>576582.14285714924</v>
      </c>
      <c r="X348" s="2">
        <f t="shared" si="51"/>
        <v>23417.857142850757</v>
      </c>
      <c r="Y348" s="2">
        <f t="shared" si="62"/>
        <v>55812872.651593432</v>
      </c>
      <c r="Z348" s="2" t="str">
        <f t="shared" si="52"/>
        <v>MEEP</v>
      </c>
      <c r="AA348" s="2">
        <f>IF(Z348="HERE",Y348,AA347+Graph!$G$1*1000)</f>
        <v>101444601.024416</v>
      </c>
      <c r="AB348" s="2">
        <f t="shared" si="63"/>
        <v>420000</v>
      </c>
      <c r="AC348" s="2">
        <f t="shared" si="64"/>
        <v>51755149.398207828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272</v>
      </c>
      <c r="C349" s="7"/>
      <c r="D349" s="2" t="e">
        <f t="shared" si="55"/>
        <v>#N/A</v>
      </c>
      <c r="E349" s="2" t="e">
        <f t="shared" si="67"/>
        <v>#N/A</v>
      </c>
      <c r="F349" s="2">
        <v>844317.14713788033</v>
      </c>
      <c r="G349" s="2">
        <f t="shared" si="70"/>
        <v>576582.14285714284</v>
      </c>
      <c r="H349" s="2">
        <f t="shared" si="65"/>
        <v>167977230.2369335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7138467.1428571669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941923.81214535236</v>
      </c>
      <c r="Q349" s="2">
        <f t="shared" si="71"/>
        <v>600000</v>
      </c>
      <c r="R349" s="2">
        <f t="shared" si="66"/>
        <v>175380620.74567008</v>
      </c>
      <c r="S349" s="2">
        <f t="shared" si="58"/>
        <v>576582.14285713434</v>
      </c>
      <c r="T349" s="2">
        <f t="shared" si="59"/>
        <v>23417.857142857276</v>
      </c>
      <c r="U349" s="2">
        <f t="shared" si="60"/>
        <v>600000</v>
      </c>
      <c r="V349" s="2">
        <f t="shared" si="34"/>
        <v>119544330.23693384</v>
      </c>
      <c r="W349" s="2">
        <f t="shared" si="61"/>
        <v>576582.14285714924</v>
      </c>
      <c r="X349" s="2">
        <f t="shared" si="51"/>
        <v>23417.857142850757</v>
      </c>
      <c r="Y349" s="2">
        <f t="shared" si="62"/>
        <v>55836290.508736283</v>
      </c>
      <c r="Z349" s="2" t="str">
        <f t="shared" si="52"/>
        <v>MEEP</v>
      </c>
      <c r="AA349" s="2">
        <f>IF(Z349="HERE",Y349,AA348+Graph!$G$1*1000)</f>
        <v>101864601.024416</v>
      </c>
      <c r="AB349" s="2">
        <f t="shared" si="63"/>
        <v>420000</v>
      </c>
      <c r="AC349" s="2">
        <f t="shared" si="64"/>
        <v>51755149.398207828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273</v>
      </c>
      <c r="C350" s="7"/>
      <c r="D350" s="2" t="e">
        <f t="shared" si="55"/>
        <v>#N/A</v>
      </c>
      <c r="E350" s="2" t="e">
        <f t="shared" si="67"/>
        <v>#N/A</v>
      </c>
      <c r="F350" s="2">
        <v>845918.36903932691</v>
      </c>
      <c r="G350" s="2">
        <f t="shared" si="70"/>
        <v>576582.14285714284</v>
      </c>
      <c r="H350" s="2">
        <f t="shared" si="65"/>
        <v>168553812.37979063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7161885.0000000242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943838.70589846373</v>
      </c>
      <c r="Q350" s="2">
        <f t="shared" si="71"/>
        <v>600000</v>
      </c>
      <c r="R350" s="2">
        <f t="shared" si="66"/>
        <v>175980620.74567008</v>
      </c>
      <c r="S350" s="2">
        <f t="shared" si="58"/>
        <v>576582.14285713434</v>
      </c>
      <c r="T350" s="2">
        <f t="shared" si="59"/>
        <v>23417.857142857276</v>
      </c>
      <c r="U350" s="2">
        <f t="shared" si="60"/>
        <v>600000</v>
      </c>
      <c r="V350" s="2">
        <f t="shared" si="34"/>
        <v>120120912.37979099</v>
      </c>
      <c r="W350" s="2">
        <f t="shared" si="61"/>
        <v>576582.14285714924</v>
      </c>
      <c r="X350" s="2">
        <f t="shared" si="51"/>
        <v>23417.857142850757</v>
      </c>
      <c r="Y350" s="2">
        <f t="shared" si="62"/>
        <v>55859708.365879133</v>
      </c>
      <c r="Z350" s="2" t="str">
        <f t="shared" si="52"/>
        <v>MEEP</v>
      </c>
      <c r="AA350" s="2">
        <f>IF(Z350="HERE",Y350,AA349+Graph!$G$1*1000)</f>
        <v>102284601.024416</v>
      </c>
      <c r="AB350" s="2">
        <f t="shared" si="63"/>
        <v>420000</v>
      </c>
      <c r="AC350" s="2">
        <f t="shared" si="64"/>
        <v>51755149.398207828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274</v>
      </c>
      <c r="C351" s="7"/>
      <c r="D351" s="2" t="e">
        <f t="shared" si="55"/>
        <v>#N/A</v>
      </c>
      <c r="E351" s="2" t="e">
        <f t="shared" si="67"/>
        <v>#N/A</v>
      </c>
      <c r="F351" s="2">
        <v>847519.59094075859</v>
      </c>
      <c r="G351" s="2">
        <f t="shared" si="70"/>
        <v>576582.14285714284</v>
      </c>
      <c r="H351" s="2">
        <f t="shared" si="65"/>
        <v>169130394.52264777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7185302.8571428815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945753.59965157509</v>
      </c>
      <c r="Q351" s="2">
        <f t="shared" si="71"/>
        <v>600000</v>
      </c>
      <c r="R351" s="2">
        <f t="shared" si="66"/>
        <v>176580620.74567008</v>
      </c>
      <c r="S351" s="2">
        <f t="shared" si="58"/>
        <v>576582.14285713434</v>
      </c>
      <c r="T351" s="2">
        <f t="shared" si="59"/>
        <v>23417.857142857276</v>
      </c>
      <c r="U351" s="2">
        <f t="shared" si="60"/>
        <v>600000</v>
      </c>
      <c r="V351" s="2">
        <f t="shared" si="34"/>
        <v>120697494.52264814</v>
      </c>
      <c r="W351" s="2">
        <f t="shared" si="61"/>
        <v>576582.14285714924</v>
      </c>
      <c r="X351" s="2">
        <f t="shared" si="51"/>
        <v>23417.857142850757</v>
      </c>
      <c r="Y351" s="2">
        <f t="shared" ref="Y351:Y385" si="74">IF(COUNT($C352)=0,IF(COUNT($C351)=1,C351,SUM(Y350+X351)),C351)</f>
        <v>55883126.223021984</v>
      </c>
      <c r="Z351" s="2" t="str">
        <f t="shared" si="52"/>
        <v>MEEP</v>
      </c>
      <c r="AA351" s="2">
        <f>IF(Z351="HERE",Y351,AA350+Graph!$G$1*1000)</f>
        <v>102704601.024416</v>
      </c>
      <c r="AB351" s="2">
        <f t="shared" si="63"/>
        <v>420000</v>
      </c>
      <c r="AC351" s="2">
        <f t="shared" ref="AC351:AC385" si="75">IF(Z352="HERE",V351,AC350)</f>
        <v>51755149.398207828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275</v>
      </c>
      <c r="C352" s="7"/>
      <c r="D352" s="2" t="e">
        <f t="shared" si="55"/>
        <v>#N/A</v>
      </c>
      <c r="E352" s="2" t="e">
        <f t="shared" si="67"/>
        <v>#N/A</v>
      </c>
      <c r="F352" s="2">
        <v>849120.81284220517</v>
      </c>
      <c r="G352" s="2">
        <f t="shared" si="70"/>
        <v>576582.14285714284</v>
      </c>
      <c r="H352" s="2">
        <f t="shared" ref="H352:H385" si="76">IF(COUNT($C353)=0,IF(COUNT($C352)=1,C352,SUM(H351+G352)),C352)</f>
        <v>169706976.6655049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7208720.7142857388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947668.49340468645</v>
      </c>
      <c r="Q352" s="2">
        <f t="shared" si="71"/>
        <v>600000</v>
      </c>
      <c r="R352" s="2">
        <f t="shared" ref="R352:R385" si="77">IF(COUNT($C353)=0,IF(COUNT($C352)=1,M352,SUM(R351+Q352)),M352)</f>
        <v>177180620.74567008</v>
      </c>
      <c r="S352" s="2">
        <f t="shared" si="58"/>
        <v>576582.14285713434</v>
      </c>
      <c r="T352" s="2">
        <f t="shared" si="59"/>
        <v>23417.857142857276</v>
      </c>
      <c r="U352" s="2">
        <f t="shared" si="60"/>
        <v>600000</v>
      </c>
      <c r="V352" s="2">
        <f t="shared" si="34"/>
        <v>121274076.66550529</v>
      </c>
      <c r="W352" s="2">
        <f t="shared" si="61"/>
        <v>576582.14285714924</v>
      </c>
      <c r="X352" s="2">
        <f t="shared" si="51"/>
        <v>23417.857142850757</v>
      </c>
      <c r="Y352" s="2">
        <f t="shared" si="74"/>
        <v>55906544.080164835</v>
      </c>
      <c r="Z352" s="2" t="str">
        <f t="shared" si="52"/>
        <v>MEEP</v>
      </c>
      <c r="AA352" s="2">
        <f>IF(Z352="HERE",Y352,AA351+Graph!$G$1*1000)</f>
        <v>103124601.024416</v>
      </c>
      <c r="AB352" s="2">
        <f t="shared" si="63"/>
        <v>420000</v>
      </c>
      <c r="AC352" s="2">
        <f t="shared" si="75"/>
        <v>51755149.398207828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276</v>
      </c>
      <c r="C353" s="7"/>
      <c r="D353" s="2" t="e">
        <f t="shared" si="55"/>
        <v>#N/A</v>
      </c>
      <c r="E353" s="2" t="e">
        <f t="shared" si="67"/>
        <v>#N/A</v>
      </c>
      <c r="F353" s="2">
        <v>850722.03474365175</v>
      </c>
      <c r="G353" s="2">
        <f t="shared" si="70"/>
        <v>576582.14285714284</v>
      </c>
      <c r="H353" s="2">
        <f t="shared" si="76"/>
        <v>170283558.80836204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7232138.571428596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949583.38715779781</v>
      </c>
      <c r="Q353" s="2">
        <f t="shared" si="71"/>
        <v>600000</v>
      </c>
      <c r="R353" s="2">
        <f t="shared" si="77"/>
        <v>177780620.74567008</v>
      </c>
      <c r="S353" s="2">
        <f t="shared" si="58"/>
        <v>576582.14285713434</v>
      </c>
      <c r="T353" s="2">
        <f t="shared" si="59"/>
        <v>23417.857142857276</v>
      </c>
      <c r="U353" s="2">
        <f t="shared" si="60"/>
        <v>600000</v>
      </c>
      <c r="V353" s="2">
        <f t="shared" si="34"/>
        <v>121850658.80836244</v>
      </c>
      <c r="W353" s="2">
        <f t="shared" si="61"/>
        <v>576582.14285714924</v>
      </c>
      <c r="X353" s="2">
        <f t="shared" si="51"/>
        <v>23417.857142850757</v>
      </c>
      <c r="Y353" s="2">
        <f t="shared" si="74"/>
        <v>55929961.937307686</v>
      </c>
      <c r="Z353" s="2" t="str">
        <f t="shared" si="52"/>
        <v>MEEP</v>
      </c>
      <c r="AA353" s="2">
        <f>IF(Z353="HERE",Y353,AA352+Graph!$G$1*1000)</f>
        <v>103544601.024416</v>
      </c>
      <c r="AB353" s="2">
        <f t="shared" si="63"/>
        <v>420000</v>
      </c>
      <c r="AC353" s="2">
        <f t="shared" si="75"/>
        <v>51755149.398207828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277</v>
      </c>
      <c r="C354" s="7"/>
      <c r="D354" s="2" t="e">
        <f t="shared" si="55"/>
        <v>#N/A</v>
      </c>
      <c r="E354" s="2" t="e">
        <f t="shared" si="67"/>
        <v>#N/A</v>
      </c>
      <c r="F354" s="2">
        <v>852323.25664509833</v>
      </c>
      <c r="G354" s="2">
        <f t="shared" si="70"/>
        <v>576582.14285714284</v>
      </c>
      <c r="H354" s="2">
        <f t="shared" si="76"/>
        <v>170860140.95121917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7255556.4285714533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951498.28091090918</v>
      </c>
      <c r="Q354" s="2">
        <f t="shared" si="71"/>
        <v>600000</v>
      </c>
      <c r="R354" s="2">
        <f t="shared" si="77"/>
        <v>178380620.74567008</v>
      </c>
      <c r="S354" s="2">
        <f t="shared" si="58"/>
        <v>576582.14285713434</v>
      </c>
      <c r="T354" s="2">
        <f t="shared" si="59"/>
        <v>23417.857142857276</v>
      </c>
      <c r="U354" s="2">
        <f t="shared" si="60"/>
        <v>600000</v>
      </c>
      <c r="V354" s="2">
        <f t="shared" si="34"/>
        <v>122427240.95121959</v>
      </c>
      <c r="W354" s="2">
        <f t="shared" si="61"/>
        <v>576582.14285714924</v>
      </c>
      <c r="X354" s="2">
        <f t="shared" si="51"/>
        <v>23417.857142850757</v>
      </c>
      <c r="Y354" s="2">
        <f t="shared" si="74"/>
        <v>55953379.794450536</v>
      </c>
      <c r="Z354" s="2" t="str">
        <f t="shared" si="52"/>
        <v>MEEP</v>
      </c>
      <c r="AA354" s="2">
        <f>IF(Z354="HERE",Y354,AA353+Graph!$G$1*1000)</f>
        <v>103964601.024416</v>
      </c>
      <c r="AB354" s="2">
        <f t="shared" si="63"/>
        <v>420000</v>
      </c>
      <c r="AC354" s="2">
        <f t="shared" si="75"/>
        <v>51755149.398207828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278</v>
      </c>
      <c r="C355" s="7"/>
      <c r="D355" s="2" t="e">
        <f t="shared" si="55"/>
        <v>#N/A</v>
      </c>
      <c r="E355" s="2" t="e">
        <f t="shared" si="67"/>
        <v>#N/A</v>
      </c>
      <c r="F355" s="2">
        <v>853924.47854653001</v>
      </c>
      <c r="G355" s="2">
        <f t="shared" si="70"/>
        <v>576582.14285714284</v>
      </c>
      <c r="H355" s="2">
        <f t="shared" si="76"/>
        <v>171436723.09407631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7278974.2857143106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953413.17466402054</v>
      </c>
      <c r="Q355" s="2">
        <f t="shared" si="71"/>
        <v>600000</v>
      </c>
      <c r="R355" s="2">
        <f t="shared" si="77"/>
        <v>178980620.74567008</v>
      </c>
      <c r="S355" s="2">
        <f t="shared" si="58"/>
        <v>576582.14285713434</v>
      </c>
      <c r="T355" s="2">
        <f t="shared" si="59"/>
        <v>23417.857142857276</v>
      </c>
      <c r="U355" s="2">
        <f t="shared" si="60"/>
        <v>600000</v>
      </c>
      <c r="V355" s="2">
        <f t="shared" si="34"/>
        <v>123003823.09407674</v>
      </c>
      <c r="W355" s="2">
        <f t="shared" si="61"/>
        <v>576582.14285714924</v>
      </c>
      <c r="X355" s="2">
        <f t="shared" si="51"/>
        <v>23417.857142850757</v>
      </c>
      <c r="Y355" s="2">
        <f t="shared" si="74"/>
        <v>55976797.651593387</v>
      </c>
      <c r="Z355" s="2" t="str">
        <f t="shared" si="52"/>
        <v>MEEP</v>
      </c>
      <c r="AA355" s="2">
        <f>IF(Z355="HERE",Y355,AA354+Graph!$G$1*1000)</f>
        <v>104384601.024416</v>
      </c>
      <c r="AB355" s="2">
        <f t="shared" si="63"/>
        <v>420000</v>
      </c>
      <c r="AC355" s="2">
        <f t="shared" si="75"/>
        <v>51755149.398207828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279</v>
      </c>
      <c r="C356" s="7"/>
      <c r="D356" s="2" t="e">
        <f t="shared" si="55"/>
        <v>#N/A</v>
      </c>
      <c r="E356" s="2" t="e">
        <f t="shared" si="67"/>
        <v>#N/A</v>
      </c>
      <c r="F356" s="2">
        <v>855525.70044797659</v>
      </c>
      <c r="G356" s="2">
        <f t="shared" si="70"/>
        <v>576582.14285714284</v>
      </c>
      <c r="H356" s="2">
        <f t="shared" si="76"/>
        <v>172013305.23693344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7302392.1428571679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955328.0684171319</v>
      </c>
      <c r="Q356" s="2">
        <f t="shared" si="71"/>
        <v>600000</v>
      </c>
      <c r="R356" s="2">
        <f t="shared" si="77"/>
        <v>179580620.74567008</v>
      </c>
      <c r="S356" s="2">
        <f t="shared" si="58"/>
        <v>576582.14285713434</v>
      </c>
      <c r="T356" s="2">
        <f t="shared" si="59"/>
        <v>23417.857142857276</v>
      </c>
      <c r="U356" s="2">
        <f t="shared" si="60"/>
        <v>600000</v>
      </c>
      <c r="V356" s="2">
        <f t="shared" ref="V356:V385" si="78">H272</f>
        <v>123580405.23693389</v>
      </c>
      <c r="W356" s="2">
        <f t="shared" si="61"/>
        <v>576582.14285714924</v>
      </c>
      <c r="X356" s="2">
        <f t="shared" si="51"/>
        <v>23417.857142850757</v>
      </c>
      <c r="Y356" s="2">
        <f t="shared" si="74"/>
        <v>56000215.508736238</v>
      </c>
      <c r="Z356" s="2" t="str">
        <f t="shared" si="52"/>
        <v>MEEP</v>
      </c>
      <c r="AA356" s="2">
        <f>IF(Z356="HERE",Y356,AA355+Graph!$G$1*1000)</f>
        <v>104804601.024416</v>
      </c>
      <c r="AB356" s="2">
        <f t="shared" si="63"/>
        <v>420000</v>
      </c>
      <c r="AC356" s="2">
        <f t="shared" si="75"/>
        <v>51755149.398207828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280</v>
      </c>
      <c r="C357" s="7"/>
      <c r="D357" s="2" t="e">
        <f t="shared" si="55"/>
        <v>#N/A</v>
      </c>
      <c r="E357" s="2" t="e">
        <f t="shared" si="67"/>
        <v>#N/A</v>
      </c>
      <c r="F357" s="2">
        <v>857126.92234942317</v>
      </c>
      <c r="G357" s="2">
        <f t="shared" si="70"/>
        <v>576582.14285714284</v>
      </c>
      <c r="H357" s="2">
        <f t="shared" si="76"/>
        <v>172589887.37979057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7325810.0000000251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957242.96217024326</v>
      </c>
      <c r="Q357" s="2">
        <f t="shared" si="71"/>
        <v>600000</v>
      </c>
      <c r="R357" s="2">
        <f t="shared" si="77"/>
        <v>180180620.74567008</v>
      </c>
      <c r="S357" s="2">
        <f t="shared" si="58"/>
        <v>576582.14285713434</v>
      </c>
      <c r="T357" s="2">
        <f t="shared" si="59"/>
        <v>23417.857142857276</v>
      </c>
      <c r="U357" s="2">
        <f t="shared" si="60"/>
        <v>600000</v>
      </c>
      <c r="V357" s="2">
        <f t="shared" si="78"/>
        <v>124156987.37979104</v>
      </c>
      <c r="W357" s="2">
        <f t="shared" si="61"/>
        <v>576582.14285714924</v>
      </c>
      <c r="X357" s="2">
        <f t="shared" si="51"/>
        <v>23417.857142850757</v>
      </c>
      <c r="Y357" s="2">
        <f t="shared" si="74"/>
        <v>56023633.365879089</v>
      </c>
      <c r="Z357" s="2" t="str">
        <f t="shared" si="52"/>
        <v>MEEP</v>
      </c>
      <c r="AA357" s="2">
        <f>IF(Z357="HERE",Y357,AA356+Graph!$G$1*1000)</f>
        <v>105224601.024416</v>
      </c>
      <c r="AB357" s="2">
        <f t="shared" si="63"/>
        <v>420000</v>
      </c>
      <c r="AC357" s="2">
        <f t="shared" si="75"/>
        <v>51755149.398207828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281</v>
      </c>
      <c r="C358" s="7"/>
      <c r="D358" s="2" t="e">
        <f t="shared" si="55"/>
        <v>#N/A</v>
      </c>
      <c r="E358" s="2" t="e">
        <f t="shared" si="67"/>
        <v>#N/A</v>
      </c>
      <c r="F358" s="2">
        <v>858728.14425086975</v>
      </c>
      <c r="G358" s="2">
        <f t="shared" ref="G358:G385" si="79">IF(F358&gt;600000,$AK$31*1000,F358)</f>
        <v>576582.14285714284</v>
      </c>
      <c r="H358" s="2">
        <f t="shared" si="76"/>
        <v>173166469.52264771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7349227.8571428824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959157.85592335463</v>
      </c>
      <c r="Q358" s="2">
        <f t="shared" ref="Q358:Q385" si="80">IF(P358&gt;600000,600000,P358)</f>
        <v>600000</v>
      </c>
      <c r="R358" s="2">
        <f t="shared" si="77"/>
        <v>180780620.74567008</v>
      </c>
      <c r="S358" s="2">
        <f t="shared" si="58"/>
        <v>576582.14285713434</v>
      </c>
      <c r="T358" s="2">
        <f t="shared" si="59"/>
        <v>23417.857142857276</v>
      </c>
      <c r="U358" s="2">
        <f t="shared" si="60"/>
        <v>600000</v>
      </c>
      <c r="V358" s="2">
        <f t="shared" si="78"/>
        <v>124733569.52264819</v>
      </c>
      <c r="W358" s="2">
        <f t="shared" si="61"/>
        <v>576582.14285714924</v>
      </c>
      <c r="X358" s="2">
        <f t="shared" si="51"/>
        <v>23417.857142850757</v>
      </c>
      <c r="Y358" s="2">
        <f t="shared" si="74"/>
        <v>56047051.223021939</v>
      </c>
      <c r="Z358" s="2" t="str">
        <f t="shared" si="52"/>
        <v>MEEP</v>
      </c>
      <c r="AA358" s="2">
        <f>IF(Z358="HERE",Y358,AA357+Graph!$G$1*1000)</f>
        <v>105644601.024416</v>
      </c>
      <c r="AB358" s="2">
        <f t="shared" si="63"/>
        <v>420000</v>
      </c>
      <c r="AC358" s="2">
        <f t="shared" si="75"/>
        <v>51755149.398207828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282</v>
      </c>
      <c r="C359" s="7"/>
      <c r="D359" s="2" t="e">
        <f t="shared" si="55"/>
        <v>#N/A</v>
      </c>
      <c r="E359" s="2" t="e">
        <f t="shared" si="67"/>
        <v>#N/A</v>
      </c>
      <c r="F359" s="2">
        <v>860329.36615231633</v>
      </c>
      <c r="G359" s="2">
        <f t="shared" si="79"/>
        <v>576582.14285714284</v>
      </c>
      <c r="H359" s="2">
        <f t="shared" si="76"/>
        <v>173743051.66550484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7372645.7142857397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961072.74967646599</v>
      </c>
      <c r="Q359" s="2">
        <f t="shared" si="80"/>
        <v>600000</v>
      </c>
      <c r="R359" s="2">
        <f t="shared" si="77"/>
        <v>181380620.74567008</v>
      </c>
      <c r="S359" s="2">
        <f t="shared" si="58"/>
        <v>576582.14285713434</v>
      </c>
      <c r="T359" s="2">
        <f t="shared" si="59"/>
        <v>23417.857142857276</v>
      </c>
      <c r="U359" s="2">
        <f t="shared" si="60"/>
        <v>600000</v>
      </c>
      <c r="V359" s="2">
        <f t="shared" si="78"/>
        <v>125310151.66550533</v>
      </c>
      <c r="W359" s="2">
        <f t="shared" si="61"/>
        <v>576582.14285714924</v>
      </c>
      <c r="X359" s="2">
        <f t="shared" si="51"/>
        <v>23417.857142850757</v>
      </c>
      <c r="Y359" s="2">
        <f t="shared" si="74"/>
        <v>56070469.08016479</v>
      </c>
      <c r="Z359" s="2" t="str">
        <f t="shared" si="52"/>
        <v>MEEP</v>
      </c>
      <c r="AA359" s="2">
        <f>IF(Z359="HERE",Y359,AA358+Graph!$G$1*1000)</f>
        <v>106064601.024416</v>
      </c>
      <c r="AB359" s="2">
        <f t="shared" si="63"/>
        <v>420000</v>
      </c>
      <c r="AC359" s="2">
        <f t="shared" si="75"/>
        <v>51755149.398207828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283</v>
      </c>
      <c r="C360" s="7"/>
      <c r="D360" s="2" t="e">
        <f t="shared" si="55"/>
        <v>#N/A</v>
      </c>
      <c r="E360" s="2" t="e">
        <f t="shared" si="67"/>
        <v>#N/A</v>
      </c>
      <c r="F360" s="2">
        <v>861930.58805374801</v>
      </c>
      <c r="G360" s="2">
        <f t="shared" si="79"/>
        <v>576582.14285714284</v>
      </c>
      <c r="H360" s="2">
        <f t="shared" si="76"/>
        <v>174319633.80836198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7396063.571428597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962987.64342957735</v>
      </c>
      <c r="Q360" s="2">
        <f t="shared" si="80"/>
        <v>600000</v>
      </c>
      <c r="R360" s="2">
        <f t="shared" si="77"/>
        <v>181980620.74567008</v>
      </c>
      <c r="S360" s="2">
        <f t="shared" si="58"/>
        <v>576582.14285713434</v>
      </c>
      <c r="T360" s="2">
        <f t="shared" si="59"/>
        <v>23417.857142857276</v>
      </c>
      <c r="U360" s="2">
        <f t="shared" si="60"/>
        <v>600000</v>
      </c>
      <c r="V360" s="2">
        <f t="shared" si="78"/>
        <v>125886733.80836248</v>
      </c>
      <c r="W360" s="2">
        <f t="shared" si="61"/>
        <v>576582.14285714924</v>
      </c>
      <c r="X360" s="2">
        <f t="shared" si="51"/>
        <v>23417.857142850757</v>
      </c>
      <c r="Y360" s="2">
        <f t="shared" si="74"/>
        <v>56093886.937307641</v>
      </c>
      <c r="Z360" s="2" t="str">
        <f t="shared" si="52"/>
        <v>MEEP</v>
      </c>
      <c r="AA360" s="2">
        <f>IF(Z360="HERE",Y360,AA359+Graph!$G$1*1000)</f>
        <v>106484601.024416</v>
      </c>
      <c r="AB360" s="2">
        <f t="shared" si="63"/>
        <v>420000</v>
      </c>
      <c r="AC360" s="2">
        <f t="shared" si="75"/>
        <v>51755149.398207828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284</v>
      </c>
      <c r="C361" s="7"/>
      <c r="D361" s="2" t="e">
        <f t="shared" si="55"/>
        <v>#N/A</v>
      </c>
      <c r="E361" s="2" t="e">
        <f t="shared" si="67"/>
        <v>#N/A</v>
      </c>
      <c r="F361" s="2">
        <v>863531.80995519459</v>
      </c>
      <c r="G361" s="2">
        <f t="shared" si="79"/>
        <v>576582.14285714284</v>
      </c>
      <c r="H361" s="2">
        <f t="shared" si="76"/>
        <v>174896215.95121911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7419481.4285714542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964902.53718268871</v>
      </c>
      <c r="Q361" s="2">
        <f t="shared" si="80"/>
        <v>600000</v>
      </c>
      <c r="R361" s="2">
        <f t="shared" si="77"/>
        <v>182580620.74567008</v>
      </c>
      <c r="S361" s="2">
        <f t="shared" si="58"/>
        <v>576582.14285713434</v>
      </c>
      <c r="T361" s="2">
        <f t="shared" si="59"/>
        <v>23417.857142857276</v>
      </c>
      <c r="U361" s="2">
        <f t="shared" si="60"/>
        <v>600000</v>
      </c>
      <c r="V361" s="2">
        <f t="shared" si="78"/>
        <v>126463315.95121963</v>
      </c>
      <c r="W361" s="2">
        <f t="shared" si="61"/>
        <v>576582.14285714924</v>
      </c>
      <c r="X361" s="2">
        <f t="shared" si="51"/>
        <v>23417.857142850757</v>
      </c>
      <c r="Y361" s="2">
        <f t="shared" si="74"/>
        <v>56117304.794450492</v>
      </c>
      <c r="Z361" s="2" t="str">
        <f t="shared" si="52"/>
        <v>MEEP</v>
      </c>
      <c r="AA361" s="2">
        <f>IF(Z361="HERE",Y361,AA360+Graph!$G$1*1000)</f>
        <v>106904601.024416</v>
      </c>
      <c r="AB361" s="2">
        <f t="shared" si="63"/>
        <v>420000</v>
      </c>
      <c r="AC361" s="2">
        <f t="shared" si="75"/>
        <v>51755149.398207828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285</v>
      </c>
      <c r="C362" s="7"/>
      <c r="D362" s="2" t="e">
        <f t="shared" si="55"/>
        <v>#N/A</v>
      </c>
      <c r="E362" s="2" t="e">
        <f t="shared" si="67"/>
        <v>#N/A</v>
      </c>
      <c r="F362" s="2">
        <v>865133.03185664117</v>
      </c>
      <c r="G362" s="2">
        <f t="shared" si="79"/>
        <v>576582.14285714284</v>
      </c>
      <c r="H362" s="2">
        <f t="shared" si="76"/>
        <v>175472798.09407625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7442899.2857143115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966817.43093580008</v>
      </c>
      <c r="Q362" s="2">
        <f t="shared" si="80"/>
        <v>600000</v>
      </c>
      <c r="R362" s="2">
        <f t="shared" si="77"/>
        <v>183180620.74567008</v>
      </c>
      <c r="S362" s="2">
        <f t="shared" si="58"/>
        <v>576582.14285713434</v>
      </c>
      <c r="T362" s="2">
        <f t="shared" si="59"/>
        <v>23417.857142857276</v>
      </c>
      <c r="U362" s="2">
        <f t="shared" si="60"/>
        <v>600000</v>
      </c>
      <c r="V362" s="2">
        <f t="shared" si="78"/>
        <v>127039898.09407678</v>
      </c>
      <c r="W362" s="2">
        <f t="shared" si="61"/>
        <v>576582.14285714924</v>
      </c>
      <c r="X362" s="2">
        <f t="shared" si="51"/>
        <v>23417.857142850757</v>
      </c>
      <c r="Y362" s="2">
        <f t="shared" si="74"/>
        <v>56140722.651593342</v>
      </c>
      <c r="Z362" s="2" t="str">
        <f t="shared" si="52"/>
        <v>MEEP</v>
      </c>
      <c r="AA362" s="2">
        <f>IF(Z362="HERE",Y362,AA361+Graph!$G$1*1000)</f>
        <v>107324601.024416</v>
      </c>
      <c r="AB362" s="2">
        <f t="shared" si="63"/>
        <v>420000</v>
      </c>
      <c r="AC362" s="2">
        <f t="shared" si="75"/>
        <v>51755149.398207828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286</v>
      </c>
      <c r="C363" s="7"/>
      <c r="D363" s="2" t="e">
        <f t="shared" si="55"/>
        <v>#N/A</v>
      </c>
      <c r="E363" s="2" t="e">
        <f t="shared" si="67"/>
        <v>#N/A</v>
      </c>
      <c r="F363" s="2">
        <v>866734.25375808775</v>
      </c>
      <c r="G363" s="2">
        <f t="shared" si="79"/>
        <v>576582.14285714284</v>
      </c>
      <c r="H363" s="2">
        <f t="shared" si="76"/>
        <v>176049380.23693338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7466317.1428571688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968732.32468891144</v>
      </c>
      <c r="Q363" s="2">
        <f t="shared" si="80"/>
        <v>600000</v>
      </c>
      <c r="R363" s="2">
        <f t="shared" si="77"/>
        <v>183780620.74567008</v>
      </c>
      <c r="S363" s="2">
        <f t="shared" si="58"/>
        <v>576582.14285713434</v>
      </c>
      <c r="T363" s="2">
        <f t="shared" si="59"/>
        <v>23417.857142857276</v>
      </c>
      <c r="U363" s="2">
        <f t="shared" si="60"/>
        <v>600000</v>
      </c>
      <c r="V363" s="2">
        <f t="shared" si="78"/>
        <v>127616480.23693393</v>
      </c>
      <c r="W363" s="2">
        <f t="shared" si="61"/>
        <v>576582.14285714924</v>
      </c>
      <c r="X363" s="2">
        <f t="shared" si="51"/>
        <v>23417.857142850757</v>
      </c>
      <c r="Y363" s="2">
        <f t="shared" si="74"/>
        <v>56164140.508736193</v>
      </c>
      <c r="Z363" s="2" t="str">
        <f t="shared" si="52"/>
        <v>MEEP</v>
      </c>
      <c r="AA363" s="2">
        <f>IF(Z363="HERE",Y363,AA362+Graph!$G$1*1000)</f>
        <v>107744601.024416</v>
      </c>
      <c r="AB363" s="2">
        <f t="shared" si="63"/>
        <v>420000</v>
      </c>
      <c r="AC363" s="2">
        <f t="shared" si="75"/>
        <v>51755149.398207828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287</v>
      </c>
      <c r="C364" s="7"/>
      <c r="D364" s="2" t="e">
        <f t="shared" si="55"/>
        <v>#N/A</v>
      </c>
      <c r="E364" s="2" t="e">
        <f t="shared" si="67"/>
        <v>#N/A</v>
      </c>
      <c r="F364" s="2">
        <v>868335.47565953434</v>
      </c>
      <c r="G364" s="2">
        <f t="shared" si="79"/>
        <v>576582.14285714284</v>
      </c>
      <c r="H364" s="2">
        <f t="shared" si="76"/>
        <v>176625962.37979051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7489735.0000000261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970647.2184420228</v>
      </c>
      <c r="Q364" s="2">
        <f t="shared" si="80"/>
        <v>600000</v>
      </c>
      <c r="R364" s="2">
        <f t="shared" si="77"/>
        <v>184380620.74567008</v>
      </c>
      <c r="S364" s="2">
        <f t="shared" si="58"/>
        <v>576582.14285713434</v>
      </c>
      <c r="T364" s="2">
        <f t="shared" si="59"/>
        <v>23417.857142857276</v>
      </c>
      <c r="U364" s="2">
        <f t="shared" si="60"/>
        <v>600000</v>
      </c>
      <c r="V364" s="2">
        <f t="shared" si="78"/>
        <v>128193062.37979108</v>
      </c>
      <c r="W364" s="2">
        <f t="shared" si="61"/>
        <v>576582.14285714924</v>
      </c>
      <c r="X364" s="2">
        <f t="shared" si="51"/>
        <v>23417.857142850757</v>
      </c>
      <c r="Y364" s="2">
        <f t="shared" si="74"/>
        <v>56187558.365879044</v>
      </c>
      <c r="Z364" s="2" t="str">
        <f t="shared" si="52"/>
        <v>MEEP</v>
      </c>
      <c r="AA364" s="2">
        <f>IF(Z364="HERE",Y364,AA363+Graph!$G$1*1000)</f>
        <v>108164601.024416</v>
      </c>
      <c r="AB364" s="2">
        <f t="shared" si="63"/>
        <v>420000</v>
      </c>
      <c r="AC364" s="2">
        <f t="shared" si="75"/>
        <v>51755149.398207828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288</v>
      </c>
      <c r="C365" s="7"/>
      <c r="D365" s="2" t="e">
        <f t="shared" si="55"/>
        <v>#N/A</v>
      </c>
      <c r="E365" s="2" t="e">
        <f t="shared" si="67"/>
        <v>#N/A</v>
      </c>
      <c r="F365" s="2">
        <v>869936.69756096601</v>
      </c>
      <c r="G365" s="2">
        <f t="shared" si="79"/>
        <v>576582.14285714284</v>
      </c>
      <c r="H365" s="2">
        <f t="shared" si="76"/>
        <v>177202544.52264765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7513152.8571428834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972562.11219513416</v>
      </c>
      <c r="Q365" s="2">
        <f t="shared" si="80"/>
        <v>600000</v>
      </c>
      <c r="R365" s="2">
        <f t="shared" si="77"/>
        <v>184980620.74567008</v>
      </c>
      <c r="S365" s="2">
        <f t="shared" si="58"/>
        <v>576582.14285713434</v>
      </c>
      <c r="T365" s="2">
        <f t="shared" si="59"/>
        <v>23417.857142857276</v>
      </c>
      <c r="U365" s="2">
        <f t="shared" si="60"/>
        <v>600000</v>
      </c>
      <c r="V365" s="2">
        <f t="shared" si="78"/>
        <v>128769644.52264823</v>
      </c>
      <c r="W365" s="2">
        <f t="shared" si="61"/>
        <v>576582.14285714924</v>
      </c>
      <c r="X365" s="2">
        <f t="shared" si="51"/>
        <v>23417.857142850757</v>
      </c>
      <c r="Y365" s="2">
        <f t="shared" si="74"/>
        <v>56210976.223021895</v>
      </c>
      <c r="Z365" s="2" t="str">
        <f t="shared" si="52"/>
        <v>MEEP</v>
      </c>
      <c r="AA365" s="2">
        <f>IF(Z365="HERE",Y365,AA364+Graph!$G$1*1000)</f>
        <v>108584601.024416</v>
      </c>
      <c r="AB365" s="2">
        <f t="shared" si="63"/>
        <v>420000</v>
      </c>
      <c r="AC365" s="2">
        <f t="shared" si="75"/>
        <v>51755149.398207828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289</v>
      </c>
      <c r="C366" s="7"/>
      <c r="D366" s="2" t="e">
        <f t="shared" si="55"/>
        <v>#N/A</v>
      </c>
      <c r="E366" s="2" t="e">
        <f t="shared" si="67"/>
        <v>#N/A</v>
      </c>
      <c r="F366" s="2">
        <v>871537.9194624126</v>
      </c>
      <c r="G366" s="2">
        <f t="shared" si="79"/>
        <v>576582.14285714284</v>
      </c>
      <c r="H366" s="2">
        <f t="shared" si="76"/>
        <v>177779126.66550478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7536570.7142857406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974477.00594824553</v>
      </c>
      <c r="Q366" s="2">
        <f t="shared" si="80"/>
        <v>600000</v>
      </c>
      <c r="R366" s="2">
        <f t="shared" si="77"/>
        <v>185580620.74567008</v>
      </c>
      <c r="S366" s="2">
        <f t="shared" si="58"/>
        <v>576582.14285713434</v>
      </c>
      <c r="T366" s="2">
        <f t="shared" si="59"/>
        <v>23417.857142857276</v>
      </c>
      <c r="U366" s="2">
        <f t="shared" si="60"/>
        <v>600000</v>
      </c>
      <c r="V366" s="2">
        <f t="shared" si="78"/>
        <v>129346226.66550538</v>
      </c>
      <c r="W366" s="2">
        <f t="shared" si="61"/>
        <v>576582.14285714924</v>
      </c>
      <c r="X366" s="2">
        <f t="shared" si="51"/>
        <v>23417.857142850757</v>
      </c>
      <c r="Y366" s="2">
        <f t="shared" si="74"/>
        <v>56234394.080164745</v>
      </c>
      <c r="Z366" s="2" t="str">
        <f t="shared" si="52"/>
        <v>MEEP</v>
      </c>
      <c r="AA366" s="2">
        <f>IF(Z366="HERE",Y366,AA365+Graph!$G$1*1000)</f>
        <v>109004601.024416</v>
      </c>
      <c r="AB366" s="2">
        <f t="shared" si="63"/>
        <v>420000</v>
      </c>
      <c r="AC366" s="2">
        <f t="shared" si="75"/>
        <v>51755149.398207828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290</v>
      </c>
      <c r="C367" s="7"/>
      <c r="D367" s="2" t="e">
        <f t="shared" si="55"/>
        <v>#N/A</v>
      </c>
      <c r="E367" s="2" t="e">
        <f t="shared" si="67"/>
        <v>#N/A</v>
      </c>
      <c r="F367" s="2">
        <v>873139.14136385918</v>
      </c>
      <c r="G367" s="2">
        <f t="shared" si="79"/>
        <v>576582.14285714284</v>
      </c>
      <c r="H367" s="2">
        <f t="shared" si="76"/>
        <v>178355708.80836192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7559988.5714285979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976391.89970135689</v>
      </c>
      <c r="Q367" s="2">
        <f t="shared" si="80"/>
        <v>600000</v>
      </c>
      <c r="R367" s="2">
        <f t="shared" si="77"/>
        <v>186180620.74567008</v>
      </c>
      <c r="S367" s="2">
        <f t="shared" si="58"/>
        <v>576582.14285713434</v>
      </c>
      <c r="T367" s="2">
        <f t="shared" si="59"/>
        <v>23417.857142857276</v>
      </c>
      <c r="U367" s="2">
        <f t="shared" si="60"/>
        <v>600000</v>
      </c>
      <c r="V367" s="2">
        <f t="shared" si="78"/>
        <v>129922808.80836253</v>
      </c>
      <c r="W367" s="2">
        <f t="shared" si="61"/>
        <v>576582.14285714924</v>
      </c>
      <c r="X367" s="2">
        <f t="shared" si="51"/>
        <v>23417.857142850757</v>
      </c>
      <c r="Y367" s="2">
        <f t="shared" si="74"/>
        <v>56257811.937307596</v>
      </c>
      <c r="Z367" s="2" t="str">
        <f t="shared" si="52"/>
        <v>MEEP</v>
      </c>
      <c r="AA367" s="2">
        <f>IF(Z367="HERE",Y367,AA366+Graph!$G$1*1000)</f>
        <v>109424601.024416</v>
      </c>
      <c r="AB367" s="2">
        <f t="shared" si="63"/>
        <v>420000</v>
      </c>
      <c r="AC367" s="2">
        <f t="shared" si="75"/>
        <v>51755149.398207828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291</v>
      </c>
      <c r="C368" s="7"/>
      <c r="D368" s="2" t="e">
        <f t="shared" si="55"/>
        <v>#N/A</v>
      </c>
      <c r="E368" s="2" t="e">
        <f t="shared" si="67"/>
        <v>#N/A</v>
      </c>
      <c r="F368" s="2">
        <v>874740.36326530576</v>
      </c>
      <c r="G368" s="2">
        <f t="shared" si="79"/>
        <v>576582.14285714284</v>
      </c>
      <c r="H368" s="2">
        <f t="shared" si="76"/>
        <v>178932290.95121905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7583406.4285714552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978306.79345445335</v>
      </c>
      <c r="Q368" s="2">
        <f t="shared" si="80"/>
        <v>600000</v>
      </c>
      <c r="R368" s="2">
        <f t="shared" si="77"/>
        <v>186780620.74567008</v>
      </c>
      <c r="S368" s="2">
        <f t="shared" si="58"/>
        <v>576582.14285713434</v>
      </c>
      <c r="T368" s="2">
        <f t="shared" si="59"/>
        <v>23417.857142857276</v>
      </c>
      <c r="U368" s="2">
        <f t="shared" si="60"/>
        <v>600000</v>
      </c>
      <c r="V368" s="2">
        <f t="shared" si="78"/>
        <v>130499390.95121968</v>
      </c>
      <c r="W368" s="2">
        <f t="shared" si="61"/>
        <v>576582.14285714924</v>
      </c>
      <c r="X368" s="2">
        <f t="shared" si="51"/>
        <v>23417.857142850757</v>
      </c>
      <c r="Y368" s="2">
        <f t="shared" si="74"/>
        <v>56281229.794450447</v>
      </c>
      <c r="Z368" s="2" t="str">
        <f t="shared" si="52"/>
        <v>MEEP</v>
      </c>
      <c r="AA368" s="2">
        <f>IF(Z368="HERE",Y368,AA367+Graph!$G$1*1000)</f>
        <v>109844601.024416</v>
      </c>
      <c r="AB368" s="2">
        <f t="shared" si="63"/>
        <v>420000</v>
      </c>
      <c r="AC368" s="2">
        <f t="shared" si="75"/>
        <v>51755149.398207828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292</v>
      </c>
      <c r="C369" s="7"/>
      <c r="D369" s="2" t="e">
        <f t="shared" si="55"/>
        <v>#N/A</v>
      </c>
      <c r="E369" s="2" t="e">
        <f t="shared" si="67"/>
        <v>#N/A</v>
      </c>
      <c r="F369" s="2">
        <v>876341.58516675234</v>
      </c>
      <c r="G369" s="2">
        <f t="shared" si="79"/>
        <v>576582.14285714284</v>
      </c>
      <c r="H369" s="2">
        <f t="shared" si="76"/>
        <v>179508873.09407619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7606824.2857143125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980221.68720756471</v>
      </c>
      <c r="Q369" s="2">
        <f t="shared" si="80"/>
        <v>600000</v>
      </c>
      <c r="R369" s="2">
        <f t="shared" si="77"/>
        <v>187380620.74567008</v>
      </c>
      <c r="S369" s="2">
        <f t="shared" si="58"/>
        <v>576582.14285713434</v>
      </c>
      <c r="T369" s="2">
        <f t="shared" si="59"/>
        <v>23417.857142857276</v>
      </c>
      <c r="U369" s="2">
        <f t="shared" si="60"/>
        <v>600000</v>
      </c>
      <c r="V369" s="2">
        <f t="shared" si="78"/>
        <v>131075973.09407683</v>
      </c>
      <c r="W369" s="2">
        <f t="shared" si="61"/>
        <v>576582.14285714924</v>
      </c>
      <c r="X369" s="2">
        <f t="shared" si="51"/>
        <v>23417.857142850757</v>
      </c>
      <c r="Y369" s="2">
        <f t="shared" si="74"/>
        <v>56304647.651593298</v>
      </c>
      <c r="Z369" s="2" t="str">
        <f t="shared" si="52"/>
        <v>MEEP</v>
      </c>
      <c r="AA369" s="2">
        <f>IF(Z369="HERE",Y369,AA368+Graph!$G$1*1000)</f>
        <v>110264601.024416</v>
      </c>
      <c r="AB369" s="2">
        <f t="shared" si="63"/>
        <v>420000</v>
      </c>
      <c r="AC369" s="2">
        <f t="shared" si="75"/>
        <v>51755149.398207828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293</v>
      </c>
      <c r="C370" s="7"/>
      <c r="D370" s="2" t="e">
        <f t="shared" si="55"/>
        <v>#N/A</v>
      </c>
      <c r="E370" s="2" t="e">
        <f t="shared" si="67"/>
        <v>#N/A</v>
      </c>
      <c r="F370" s="2">
        <v>877942.80706818402</v>
      </c>
      <c r="G370" s="2">
        <f t="shared" si="79"/>
        <v>576582.14285714284</v>
      </c>
      <c r="H370" s="2">
        <f t="shared" si="76"/>
        <v>180085455.23693332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7630242.1428571697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982136.58096067607</v>
      </c>
      <c r="Q370" s="2">
        <f t="shared" si="80"/>
        <v>600000</v>
      </c>
      <c r="R370" s="2">
        <f t="shared" si="77"/>
        <v>187980620.74567008</v>
      </c>
      <c r="S370" s="2">
        <f t="shared" si="58"/>
        <v>576582.14285713434</v>
      </c>
      <c r="T370" s="2">
        <f t="shared" si="59"/>
        <v>23417.857142857276</v>
      </c>
      <c r="U370" s="2">
        <f t="shared" si="60"/>
        <v>600000</v>
      </c>
      <c r="V370" s="2">
        <f t="shared" si="78"/>
        <v>131652555.23693398</v>
      </c>
      <c r="W370" s="2">
        <f t="shared" si="61"/>
        <v>576582.14285714924</v>
      </c>
      <c r="X370" s="2">
        <f t="shared" si="51"/>
        <v>23417.857142850757</v>
      </c>
      <c r="Y370" s="2">
        <f t="shared" si="74"/>
        <v>56328065.508736148</v>
      </c>
      <c r="Z370" s="2" t="str">
        <f t="shared" si="52"/>
        <v>MEEP</v>
      </c>
      <c r="AA370" s="2">
        <f>IF(Z370="HERE",Y370,AA369+Graph!$G$1*1000)</f>
        <v>110684601.024416</v>
      </c>
      <c r="AB370" s="2">
        <f t="shared" si="63"/>
        <v>420000</v>
      </c>
      <c r="AC370" s="2">
        <f t="shared" si="75"/>
        <v>51755149.398207828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294</v>
      </c>
      <c r="C371" s="7"/>
      <c r="D371" s="2" t="e">
        <f t="shared" si="55"/>
        <v>#N/A</v>
      </c>
      <c r="E371" s="2" t="e">
        <f t="shared" si="67"/>
        <v>#N/A</v>
      </c>
      <c r="F371" s="2">
        <v>879544.0289696306</v>
      </c>
      <c r="G371" s="2">
        <f t="shared" si="79"/>
        <v>576582.14285714284</v>
      </c>
      <c r="H371" s="2">
        <f t="shared" si="76"/>
        <v>180662037.37979046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7653660.000000027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984051.47471378744</v>
      </c>
      <c r="Q371" s="2">
        <f t="shared" si="80"/>
        <v>600000</v>
      </c>
      <c r="R371" s="2">
        <f t="shared" si="77"/>
        <v>188580620.74567008</v>
      </c>
      <c r="S371" s="2">
        <f t="shared" si="58"/>
        <v>576582.14285713434</v>
      </c>
      <c r="T371" s="2">
        <f t="shared" si="59"/>
        <v>23417.857142857276</v>
      </c>
      <c r="U371" s="2">
        <f t="shared" si="60"/>
        <v>600000</v>
      </c>
      <c r="V371" s="2">
        <f t="shared" si="78"/>
        <v>132229137.37979113</v>
      </c>
      <c r="W371" s="2">
        <f t="shared" si="61"/>
        <v>576582.14285714924</v>
      </c>
      <c r="X371" s="2">
        <f t="shared" si="51"/>
        <v>23417.857142850757</v>
      </c>
      <c r="Y371" s="2">
        <f t="shared" si="74"/>
        <v>56351483.365878999</v>
      </c>
      <c r="Z371" s="2" t="str">
        <f t="shared" si="52"/>
        <v>MEEP</v>
      </c>
      <c r="AA371" s="2">
        <f>IF(Z371="HERE",Y371,AA370+Graph!$G$1*1000)</f>
        <v>111104601.024416</v>
      </c>
      <c r="AB371" s="2">
        <f t="shared" si="63"/>
        <v>420000</v>
      </c>
      <c r="AC371" s="2">
        <f t="shared" si="75"/>
        <v>51755149.398207828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295</v>
      </c>
      <c r="C372" s="7"/>
      <c r="D372" s="2" t="e">
        <f t="shared" si="55"/>
        <v>#N/A</v>
      </c>
      <c r="E372" s="2" t="e">
        <f t="shared" si="67"/>
        <v>#N/A</v>
      </c>
      <c r="F372" s="2">
        <v>881145.25087107718</v>
      </c>
      <c r="G372" s="2">
        <f t="shared" si="79"/>
        <v>576582.14285714284</v>
      </c>
      <c r="H372" s="2">
        <f t="shared" si="76"/>
        <v>181238619.52264759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7677077.8571428843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985966.3684668988</v>
      </c>
      <c r="Q372" s="2">
        <f t="shared" si="80"/>
        <v>600000</v>
      </c>
      <c r="R372" s="2">
        <f t="shared" si="77"/>
        <v>189180620.74567008</v>
      </c>
      <c r="S372" s="2">
        <f t="shared" si="58"/>
        <v>576582.14285713434</v>
      </c>
      <c r="T372" s="2">
        <f t="shared" si="59"/>
        <v>23417.857142857276</v>
      </c>
      <c r="U372" s="2">
        <f t="shared" si="60"/>
        <v>600000</v>
      </c>
      <c r="V372" s="2">
        <f t="shared" si="78"/>
        <v>132805719.52264827</v>
      </c>
      <c r="W372" s="2">
        <f t="shared" si="61"/>
        <v>576582.14285714924</v>
      </c>
      <c r="X372" s="2">
        <f t="shared" si="51"/>
        <v>23417.857142850757</v>
      </c>
      <c r="Y372" s="2">
        <f t="shared" si="74"/>
        <v>56374901.22302185</v>
      </c>
      <c r="Z372" s="2" t="str">
        <f t="shared" si="52"/>
        <v>MEEP</v>
      </c>
      <c r="AA372" s="2">
        <f>IF(Z372="HERE",Y372,AA371+Graph!$G$1*1000)</f>
        <v>111524601.024416</v>
      </c>
      <c r="AB372" s="2">
        <f t="shared" si="63"/>
        <v>420000</v>
      </c>
      <c r="AC372" s="2">
        <f t="shared" si="75"/>
        <v>51755149.398207828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296</v>
      </c>
      <c r="C373" s="7"/>
      <c r="D373" s="2" t="e">
        <f t="shared" si="55"/>
        <v>#N/A</v>
      </c>
      <c r="E373" s="2" t="e">
        <f t="shared" si="67"/>
        <v>#N/A</v>
      </c>
      <c r="F373" s="2">
        <v>882746.47277252376</v>
      </c>
      <c r="G373" s="2">
        <f t="shared" si="79"/>
        <v>576582.14285714284</v>
      </c>
      <c r="H373" s="2">
        <f t="shared" si="76"/>
        <v>181815201.66550472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7700495.7142857416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987881.26222001016</v>
      </c>
      <c r="Q373" s="2">
        <f t="shared" si="80"/>
        <v>600000</v>
      </c>
      <c r="R373" s="2">
        <f t="shared" si="77"/>
        <v>189780620.74567008</v>
      </c>
      <c r="S373" s="2">
        <f t="shared" si="58"/>
        <v>576582.14285713434</v>
      </c>
      <c r="T373" s="2">
        <f t="shared" si="59"/>
        <v>23417.857142857276</v>
      </c>
      <c r="U373" s="2">
        <f t="shared" si="60"/>
        <v>600000</v>
      </c>
      <c r="V373" s="2">
        <f t="shared" si="78"/>
        <v>133382301.66550542</v>
      </c>
      <c r="W373" s="2">
        <f t="shared" si="61"/>
        <v>576582.14285714924</v>
      </c>
      <c r="X373" s="2">
        <f t="shared" si="51"/>
        <v>23417.857142850757</v>
      </c>
      <c r="Y373" s="2">
        <f t="shared" si="74"/>
        <v>56398319.080164701</v>
      </c>
      <c r="Z373" s="2" t="str">
        <f t="shared" si="52"/>
        <v>MEEP</v>
      </c>
      <c r="AA373" s="2">
        <f>IF(Z373="HERE",Y373,AA372+Graph!$G$1*1000)</f>
        <v>111944601.024416</v>
      </c>
      <c r="AB373" s="2">
        <f t="shared" si="63"/>
        <v>420000</v>
      </c>
      <c r="AC373" s="2">
        <f t="shared" si="75"/>
        <v>51755149.398207828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297</v>
      </c>
      <c r="C374" s="7"/>
      <c r="D374" s="2" t="e">
        <f t="shared" si="55"/>
        <v>#N/A</v>
      </c>
      <c r="E374" s="2" t="e">
        <f t="shared" si="67"/>
        <v>#N/A</v>
      </c>
      <c r="F374" s="2">
        <v>884347.69467397034</v>
      </c>
      <c r="G374" s="2">
        <f t="shared" si="79"/>
        <v>576582.14285714284</v>
      </c>
      <c r="H374" s="2">
        <f t="shared" si="76"/>
        <v>182391783.80836186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7723913.5714285988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989796.15597312152</v>
      </c>
      <c r="Q374" s="2">
        <f t="shared" si="80"/>
        <v>600000</v>
      </c>
      <c r="R374" s="2">
        <f t="shared" si="77"/>
        <v>190380620.74567008</v>
      </c>
      <c r="S374" s="2">
        <f t="shared" si="58"/>
        <v>576582.14285713434</v>
      </c>
      <c r="T374" s="2">
        <f t="shared" si="59"/>
        <v>23417.857142857276</v>
      </c>
      <c r="U374" s="2">
        <f t="shared" si="60"/>
        <v>600000</v>
      </c>
      <c r="V374" s="2">
        <f t="shared" si="78"/>
        <v>133958883.80836257</v>
      </c>
      <c r="W374" s="2">
        <f t="shared" si="61"/>
        <v>576582.14285714924</v>
      </c>
      <c r="X374" s="2">
        <f t="shared" si="51"/>
        <v>23417.857142850757</v>
      </c>
      <c r="Y374" s="2">
        <f t="shared" si="74"/>
        <v>56421736.937307552</v>
      </c>
      <c r="Z374" s="2" t="str">
        <f t="shared" si="52"/>
        <v>MEEP</v>
      </c>
      <c r="AA374" s="2">
        <f>IF(Z374="HERE",Y374,AA373+Graph!$G$1*1000)</f>
        <v>112364601.024416</v>
      </c>
      <c r="AB374" s="2">
        <f t="shared" si="63"/>
        <v>420000</v>
      </c>
      <c r="AC374" s="2">
        <f t="shared" si="75"/>
        <v>51755149.398207828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298</v>
      </c>
      <c r="C375" s="7"/>
      <c r="D375" s="2" t="e">
        <f t="shared" si="55"/>
        <v>#N/A</v>
      </c>
      <c r="E375" s="2" t="e">
        <f t="shared" si="67"/>
        <v>#N/A</v>
      </c>
      <c r="F375" s="2">
        <v>885948.91657540202</v>
      </c>
      <c r="G375" s="2">
        <f t="shared" si="79"/>
        <v>576582.14285714284</v>
      </c>
      <c r="H375" s="2">
        <f t="shared" si="76"/>
        <v>182968365.95121899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7747331.4285714561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991711.04972623289</v>
      </c>
      <c r="Q375" s="2">
        <f t="shared" si="80"/>
        <v>600000</v>
      </c>
      <c r="R375" s="2">
        <f t="shared" si="77"/>
        <v>190980620.74567008</v>
      </c>
      <c r="S375" s="2">
        <f t="shared" si="58"/>
        <v>576582.14285713434</v>
      </c>
      <c r="T375" s="2">
        <f t="shared" si="59"/>
        <v>23417.857142857276</v>
      </c>
      <c r="U375" s="2">
        <f t="shared" si="60"/>
        <v>600000</v>
      </c>
      <c r="V375" s="2">
        <f t="shared" si="78"/>
        <v>134535465.95121971</v>
      </c>
      <c r="W375" s="2">
        <f t="shared" si="61"/>
        <v>576582.14285713434</v>
      </c>
      <c r="X375" s="2">
        <f t="shared" si="51"/>
        <v>23417.857142865658</v>
      </c>
      <c r="Y375" s="2">
        <f t="shared" si="74"/>
        <v>56445154.794450417</v>
      </c>
      <c r="Z375" s="2" t="str">
        <f t="shared" si="52"/>
        <v>MEEP</v>
      </c>
      <c r="AA375" s="2">
        <f>IF(Z375="HERE",Y375,AA374+Graph!$G$1*1000)</f>
        <v>112784601.024416</v>
      </c>
      <c r="AB375" s="2">
        <f t="shared" si="63"/>
        <v>420000</v>
      </c>
      <c r="AC375" s="2">
        <f t="shared" si="75"/>
        <v>51755149.398207828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299</v>
      </c>
      <c r="C376" s="7"/>
      <c r="D376" s="2" t="e">
        <f t="shared" si="55"/>
        <v>#N/A</v>
      </c>
      <c r="E376" s="2" t="e">
        <f t="shared" si="67"/>
        <v>#N/A</v>
      </c>
      <c r="F376" s="2">
        <v>887550.1384768486</v>
      </c>
      <c r="G376" s="2">
        <f t="shared" si="79"/>
        <v>576582.14285714284</v>
      </c>
      <c r="H376" s="2">
        <f t="shared" si="76"/>
        <v>183544948.09407613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7770749.2857143134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993625.94347934425</v>
      </c>
      <c r="Q376" s="2">
        <f t="shared" si="80"/>
        <v>600000</v>
      </c>
      <c r="R376" s="2">
        <f t="shared" si="77"/>
        <v>191580620.74567008</v>
      </c>
      <c r="S376" s="2">
        <f t="shared" si="58"/>
        <v>576582.14285713434</v>
      </c>
      <c r="T376" s="2">
        <f t="shared" si="59"/>
        <v>23417.857142857276</v>
      </c>
      <c r="U376" s="2">
        <f t="shared" si="60"/>
        <v>600000</v>
      </c>
      <c r="V376" s="2">
        <f t="shared" si="78"/>
        <v>135112048.09407684</v>
      </c>
      <c r="W376" s="2">
        <f t="shared" si="61"/>
        <v>576582.14285713434</v>
      </c>
      <c r="X376" s="2">
        <f t="shared" si="51"/>
        <v>23417.857142865658</v>
      </c>
      <c r="Y376" s="2">
        <f t="shared" si="74"/>
        <v>56468572.651593283</v>
      </c>
      <c r="Z376" s="2" t="str">
        <f t="shared" si="52"/>
        <v>MEEP</v>
      </c>
      <c r="AA376" s="2">
        <f>IF(Z376="HERE",Y376,AA375+Graph!$G$1*1000)</f>
        <v>113204601.024416</v>
      </c>
      <c r="AB376" s="2">
        <f t="shared" si="63"/>
        <v>420000</v>
      </c>
      <c r="AC376" s="2">
        <f t="shared" si="75"/>
        <v>51755149.398207828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300</v>
      </c>
      <c r="C377" s="7"/>
      <c r="D377" s="2" t="e">
        <f t="shared" si="55"/>
        <v>#N/A</v>
      </c>
      <c r="E377" s="2" t="e">
        <f t="shared" si="67"/>
        <v>#N/A</v>
      </c>
      <c r="F377" s="2">
        <v>889151.36037829518</v>
      </c>
      <c r="G377" s="2">
        <f t="shared" si="79"/>
        <v>576582.14285714284</v>
      </c>
      <c r="H377" s="2">
        <f t="shared" si="76"/>
        <v>184121530.23693326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7794167.1428571707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995540.83723245561</v>
      </c>
      <c r="Q377" s="2">
        <f t="shared" si="80"/>
        <v>600000</v>
      </c>
      <c r="R377" s="2">
        <f t="shared" si="77"/>
        <v>192180620.74567008</v>
      </c>
      <c r="S377" s="2">
        <f t="shared" si="58"/>
        <v>576582.14285713434</v>
      </c>
      <c r="T377" s="2">
        <f t="shared" si="59"/>
        <v>23417.857142857276</v>
      </c>
      <c r="U377" s="2">
        <f t="shared" si="60"/>
        <v>600000</v>
      </c>
      <c r="V377" s="2">
        <f t="shared" si="78"/>
        <v>135688630.23693398</v>
      </c>
      <c r="W377" s="2">
        <f t="shared" si="61"/>
        <v>576582.14285713434</v>
      </c>
      <c r="X377" s="2">
        <f t="shared" si="51"/>
        <v>23417.857142865658</v>
      </c>
      <c r="Y377" s="2">
        <f t="shared" si="74"/>
        <v>56491990.508736148</v>
      </c>
      <c r="Z377" s="2" t="str">
        <f t="shared" si="52"/>
        <v>MEEP</v>
      </c>
      <c r="AA377" s="2">
        <f>IF(Z377="HERE",Y377,AA376+Graph!$G$1*1000)</f>
        <v>113624601.024416</v>
      </c>
      <c r="AB377" s="2">
        <f t="shared" si="63"/>
        <v>420000</v>
      </c>
      <c r="AC377" s="2">
        <f t="shared" si="75"/>
        <v>51755149.398207828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301</v>
      </c>
      <c r="C378" s="7"/>
      <c r="D378" s="2" t="e">
        <f t="shared" si="55"/>
        <v>#N/A</v>
      </c>
      <c r="E378" s="2" t="e">
        <f t="shared" si="67"/>
        <v>#N/A</v>
      </c>
      <c r="F378" s="2">
        <v>890752.58227974176</v>
      </c>
      <c r="G378" s="2">
        <f t="shared" si="79"/>
        <v>576582.14285714284</v>
      </c>
      <c r="H378" s="2">
        <f t="shared" si="76"/>
        <v>184698112.3797904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7817585.0000000279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997455.73098556697</v>
      </c>
      <c r="Q378" s="2">
        <f t="shared" si="80"/>
        <v>600000</v>
      </c>
      <c r="R378" s="2">
        <f t="shared" si="77"/>
        <v>192780620.74567008</v>
      </c>
      <c r="S378" s="2">
        <f t="shared" si="58"/>
        <v>576582.14285713434</v>
      </c>
      <c r="T378" s="2">
        <f t="shared" si="59"/>
        <v>23417.857142857276</v>
      </c>
      <c r="U378" s="2">
        <f t="shared" si="60"/>
        <v>600000</v>
      </c>
      <c r="V378" s="2">
        <f t="shared" si="78"/>
        <v>136265212.37979111</v>
      </c>
      <c r="W378" s="2">
        <f t="shared" si="61"/>
        <v>576582.14285713434</v>
      </c>
      <c r="X378" s="2">
        <f t="shared" si="51"/>
        <v>23417.857142865658</v>
      </c>
      <c r="Y378" s="2">
        <f t="shared" si="74"/>
        <v>56515408.365879014</v>
      </c>
      <c r="Z378" s="2" t="str">
        <f t="shared" si="52"/>
        <v>MEEP</v>
      </c>
      <c r="AA378" s="2">
        <f>IF(Z378="HERE",Y378,AA377+Graph!$G$1*1000)</f>
        <v>114044601.024416</v>
      </c>
      <c r="AB378" s="2">
        <f t="shared" si="63"/>
        <v>420000</v>
      </c>
      <c r="AC378" s="2">
        <f t="shared" si="75"/>
        <v>51755149.398207828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302</v>
      </c>
      <c r="C379" s="7"/>
      <c r="D379" s="2" t="e">
        <f t="shared" si="55"/>
        <v>#N/A</v>
      </c>
      <c r="E379" s="2" t="e">
        <f t="shared" si="67"/>
        <v>#N/A</v>
      </c>
      <c r="F379" s="2">
        <v>892353.80418118834</v>
      </c>
      <c r="G379" s="2">
        <f t="shared" si="79"/>
        <v>576582.14285714284</v>
      </c>
      <c r="H379" s="2">
        <f t="shared" si="76"/>
        <v>185274694.52264753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7841002.8571428852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999370.62473867834</v>
      </c>
      <c r="Q379" s="2">
        <f t="shared" si="80"/>
        <v>600000</v>
      </c>
      <c r="R379" s="2">
        <f t="shared" si="77"/>
        <v>193380620.74567008</v>
      </c>
      <c r="S379" s="2">
        <f t="shared" si="58"/>
        <v>576582.14285713434</v>
      </c>
      <c r="T379" s="2">
        <f t="shared" si="59"/>
        <v>23417.857142857276</v>
      </c>
      <c r="U379" s="2">
        <f t="shared" si="60"/>
        <v>600000</v>
      </c>
      <c r="V379" s="2">
        <f t="shared" si="78"/>
        <v>136841794.52264825</v>
      </c>
      <c r="W379" s="2">
        <f t="shared" si="61"/>
        <v>576582.14285713434</v>
      </c>
      <c r="X379" s="2">
        <f t="shared" si="51"/>
        <v>23417.857142865658</v>
      </c>
      <c r="Y379" s="2">
        <f t="shared" si="74"/>
        <v>56538826.22302188</v>
      </c>
      <c r="Z379" s="2" t="str">
        <f t="shared" si="52"/>
        <v>MEEP</v>
      </c>
      <c r="AA379" s="2">
        <f>IF(Z379="HERE",Y379,AA378+Graph!$G$1*1000)</f>
        <v>114464601.024416</v>
      </c>
      <c r="AB379" s="2">
        <f t="shared" si="63"/>
        <v>420000</v>
      </c>
      <c r="AC379" s="2">
        <f t="shared" si="75"/>
        <v>51755149.398207828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303</v>
      </c>
      <c r="C380" s="7"/>
      <c r="D380" s="2" t="e">
        <f t="shared" si="55"/>
        <v>#N/A</v>
      </c>
      <c r="E380" s="2" t="e">
        <f t="shared" si="67"/>
        <v>#N/A</v>
      </c>
      <c r="F380" s="2">
        <v>893955.02608262002</v>
      </c>
      <c r="G380" s="2">
        <f t="shared" si="79"/>
        <v>576582.14285714284</v>
      </c>
      <c r="H380" s="2">
        <f t="shared" si="76"/>
        <v>185851276.66550466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7864420.7142857425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1001285.5184917897</v>
      </c>
      <c r="Q380" s="2">
        <f t="shared" si="80"/>
        <v>600000</v>
      </c>
      <c r="R380" s="2">
        <f t="shared" si="77"/>
        <v>193980620.74567008</v>
      </c>
      <c r="S380" s="2">
        <f t="shared" si="58"/>
        <v>576582.14285713434</v>
      </c>
      <c r="T380" s="2">
        <f t="shared" si="59"/>
        <v>23417.857142857276</v>
      </c>
      <c r="U380" s="2">
        <f t="shared" si="60"/>
        <v>600000</v>
      </c>
      <c r="V380" s="2">
        <f t="shared" si="78"/>
        <v>137418376.66550538</v>
      </c>
      <c r="W380" s="2">
        <f t="shared" si="61"/>
        <v>576582.14285713434</v>
      </c>
      <c r="X380" s="2">
        <f t="shared" si="51"/>
        <v>23417.857142865658</v>
      </c>
      <c r="Y380" s="2">
        <f t="shared" si="74"/>
        <v>56562244.080164745</v>
      </c>
      <c r="Z380" s="2" t="str">
        <f t="shared" si="52"/>
        <v>MEEP</v>
      </c>
      <c r="AA380" s="2">
        <f>IF(Z380="HERE",Y380,AA379+Graph!$G$1*1000)</f>
        <v>114884601.024416</v>
      </c>
      <c r="AB380" s="2">
        <f t="shared" si="63"/>
        <v>420000</v>
      </c>
      <c r="AC380" s="2">
        <f t="shared" si="75"/>
        <v>51755149.398207828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304</v>
      </c>
      <c r="C381" s="7"/>
      <c r="D381" s="2" t="e">
        <f t="shared" si="55"/>
        <v>#N/A</v>
      </c>
      <c r="E381" s="2" t="e">
        <f t="shared" si="67"/>
        <v>#N/A</v>
      </c>
      <c r="F381" s="2">
        <v>895556.24798406661</v>
      </c>
      <c r="G381" s="2">
        <f t="shared" si="79"/>
        <v>576582.14285714284</v>
      </c>
      <c r="H381" s="2">
        <f t="shared" si="76"/>
        <v>186427858.8083618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7887838.5714285998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1003200.4122449011</v>
      </c>
      <c r="Q381" s="2">
        <f t="shared" si="80"/>
        <v>600000</v>
      </c>
      <c r="R381" s="2">
        <f t="shared" si="77"/>
        <v>194580620.74567008</v>
      </c>
      <c r="S381" s="2">
        <f t="shared" si="58"/>
        <v>576582.14285713434</v>
      </c>
      <c r="T381" s="2">
        <f t="shared" si="59"/>
        <v>23417.857142857276</v>
      </c>
      <c r="U381" s="2">
        <f t="shared" si="60"/>
        <v>600000</v>
      </c>
      <c r="V381" s="2">
        <f t="shared" si="78"/>
        <v>137994958.80836251</v>
      </c>
      <c r="W381" s="2">
        <f t="shared" si="61"/>
        <v>576582.14285713434</v>
      </c>
      <c r="X381" s="2">
        <f t="shared" si="51"/>
        <v>23417.857142865658</v>
      </c>
      <c r="Y381" s="2">
        <f t="shared" si="74"/>
        <v>56585661.937307611</v>
      </c>
      <c r="Z381" s="2" t="str">
        <f t="shared" si="52"/>
        <v>MEEP</v>
      </c>
      <c r="AA381" s="2">
        <f>IF(Z381="HERE",Y381,AA380+Graph!$G$1*1000)</f>
        <v>115304601.024416</v>
      </c>
      <c r="AB381" s="2">
        <f t="shared" si="63"/>
        <v>420000</v>
      </c>
      <c r="AC381" s="2">
        <f t="shared" si="75"/>
        <v>51755149.398207828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305</v>
      </c>
      <c r="C382" s="7"/>
      <c r="D382" s="2" t="e">
        <f t="shared" si="55"/>
        <v>#N/A</v>
      </c>
      <c r="E382" s="2" t="e">
        <f t="shared" si="67"/>
        <v>#N/A</v>
      </c>
      <c r="F382" s="2">
        <v>897157.46988551319</v>
      </c>
      <c r="G382" s="2">
        <f t="shared" si="79"/>
        <v>576582.14285714284</v>
      </c>
      <c r="H382" s="2">
        <f t="shared" si="76"/>
        <v>187004440.95121893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7911256.428571457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1005115.3059980124</v>
      </c>
      <c r="Q382" s="2">
        <f t="shared" si="80"/>
        <v>600000</v>
      </c>
      <c r="R382" s="2">
        <f t="shared" si="77"/>
        <v>195180620.74567008</v>
      </c>
      <c r="S382" s="2">
        <f t="shared" si="58"/>
        <v>576582.14285713434</v>
      </c>
      <c r="T382" s="2">
        <f t="shared" si="59"/>
        <v>23417.857142857276</v>
      </c>
      <c r="U382" s="2">
        <f t="shared" si="60"/>
        <v>600000</v>
      </c>
      <c r="V382" s="2">
        <f t="shared" si="78"/>
        <v>138571540.95121965</v>
      </c>
      <c r="W382" s="2">
        <f t="shared" si="61"/>
        <v>576582.14285713434</v>
      </c>
      <c r="X382" s="2">
        <f t="shared" si="51"/>
        <v>23417.857142865658</v>
      </c>
      <c r="Y382" s="2">
        <f t="shared" si="74"/>
        <v>56609079.794450477</v>
      </c>
      <c r="Z382" s="2" t="str">
        <f t="shared" si="52"/>
        <v>MEEP</v>
      </c>
      <c r="AA382" s="2">
        <f>IF(Z382="HERE",Y382,AA381+Graph!$G$1*1000)</f>
        <v>115724601.024416</v>
      </c>
      <c r="AB382" s="2">
        <f t="shared" si="63"/>
        <v>420000</v>
      </c>
      <c r="AC382" s="2">
        <f t="shared" si="75"/>
        <v>51755149.398207828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306</v>
      </c>
      <c r="C383" s="7"/>
      <c r="D383" s="2" t="e">
        <f t="shared" si="55"/>
        <v>#N/A</v>
      </c>
      <c r="E383" s="2" t="e">
        <f t="shared" si="67"/>
        <v>#N/A</v>
      </c>
      <c r="F383" s="2">
        <v>898758.69178695977</v>
      </c>
      <c r="G383" s="2">
        <f t="shared" si="79"/>
        <v>576582.14285714284</v>
      </c>
      <c r="H383" s="2">
        <f t="shared" si="76"/>
        <v>187581023.09407607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7934674.2857143143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1007030.1997511238</v>
      </c>
      <c r="Q383" s="2">
        <f t="shared" si="80"/>
        <v>600000</v>
      </c>
      <c r="R383" s="2">
        <f t="shared" si="77"/>
        <v>195780620.74567008</v>
      </c>
      <c r="S383" s="2">
        <f t="shared" si="58"/>
        <v>576582.14285713434</v>
      </c>
      <c r="T383" s="2">
        <f t="shared" si="59"/>
        <v>23417.857142857276</v>
      </c>
      <c r="U383" s="2">
        <f t="shared" si="60"/>
        <v>600000</v>
      </c>
      <c r="V383" s="2">
        <f t="shared" si="78"/>
        <v>139148123.09407678</v>
      </c>
      <c r="W383" s="2">
        <f t="shared" si="61"/>
        <v>576582.14285713434</v>
      </c>
      <c r="X383" s="2">
        <f t="shared" si="51"/>
        <v>23417.857142865658</v>
      </c>
      <c r="Y383" s="2">
        <f t="shared" si="74"/>
        <v>56632497.651593342</v>
      </c>
      <c r="Z383" s="2" t="str">
        <f t="shared" si="52"/>
        <v>MEEP</v>
      </c>
      <c r="AA383" s="2">
        <f>IF(Z383="HERE",Y383,AA382+Graph!$G$1*1000)</f>
        <v>116144601.024416</v>
      </c>
      <c r="AB383" s="2">
        <f t="shared" si="63"/>
        <v>420000</v>
      </c>
      <c r="AC383" s="2">
        <f t="shared" si="75"/>
        <v>51755149.398207828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307</v>
      </c>
      <c r="C384" s="7"/>
      <c r="D384" s="2" t="e">
        <f t="shared" si="55"/>
        <v>#N/A</v>
      </c>
      <c r="E384" s="2" t="e">
        <f t="shared" si="67"/>
        <v>#N/A</v>
      </c>
      <c r="F384" s="2">
        <v>900359.91368839145</v>
      </c>
      <c r="G384" s="2">
        <f t="shared" si="79"/>
        <v>576582.14285714284</v>
      </c>
      <c r="H384" s="2">
        <f t="shared" si="76"/>
        <v>188157605.2369332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7958092.1428571716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1008945.0935042351</v>
      </c>
      <c r="Q384" s="2">
        <f t="shared" si="80"/>
        <v>600000</v>
      </c>
      <c r="R384" s="2">
        <f t="shared" si="77"/>
        <v>196380620.74567008</v>
      </c>
      <c r="S384" s="2">
        <f t="shared" si="58"/>
        <v>576582.14285713434</v>
      </c>
      <c r="T384" s="2">
        <f t="shared" si="59"/>
        <v>23417.857142857276</v>
      </c>
      <c r="U384" s="2">
        <f t="shared" si="60"/>
        <v>600000</v>
      </c>
      <c r="V384" s="2">
        <f t="shared" si="78"/>
        <v>139724705.23693392</v>
      </c>
      <c r="W384" s="2">
        <f t="shared" si="61"/>
        <v>576582.14285713434</v>
      </c>
      <c r="X384" s="2">
        <f t="shared" si="51"/>
        <v>23417.857142865658</v>
      </c>
      <c r="Y384" s="2">
        <f t="shared" si="74"/>
        <v>56655915.508736208</v>
      </c>
      <c r="Z384" s="2" t="str">
        <f t="shared" si="52"/>
        <v>MEEP</v>
      </c>
      <c r="AA384" s="2">
        <f>IF(Z384="HERE",Y384,AA383+Graph!$G$1*1000)</f>
        <v>116564601.024416</v>
      </c>
      <c r="AB384" s="2">
        <f t="shared" si="63"/>
        <v>420000</v>
      </c>
      <c r="AC384" s="2">
        <f t="shared" si="75"/>
        <v>51755149.398207828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308</v>
      </c>
      <c r="C385" s="7"/>
      <c r="D385" s="2" t="e">
        <f t="shared" si="55"/>
        <v>#N/A</v>
      </c>
      <c r="E385" s="2" t="e">
        <f t="shared" si="67"/>
        <v>#N/A</v>
      </c>
      <c r="F385" s="2">
        <v>901961.13558983803</v>
      </c>
      <c r="G385" s="2">
        <f t="shared" si="79"/>
        <v>576582.14285714284</v>
      </c>
      <c r="H385" s="2">
        <f t="shared" si="76"/>
        <v>188734187.37979034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7981510.0000000289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1010859.9872573465</v>
      </c>
      <c r="Q385" s="2">
        <f t="shared" si="80"/>
        <v>600000</v>
      </c>
      <c r="R385" s="2">
        <f t="shared" si="77"/>
        <v>196980620.74567008</v>
      </c>
      <c r="S385" s="2">
        <f t="shared" si="58"/>
        <v>576582.14285713434</v>
      </c>
      <c r="T385" s="2">
        <f t="shared" si="59"/>
        <v>23417.857142857276</v>
      </c>
      <c r="U385" s="2">
        <f t="shared" si="60"/>
        <v>600000</v>
      </c>
      <c r="V385" s="2">
        <f t="shared" si="78"/>
        <v>140301287.37979105</v>
      </c>
      <c r="W385" s="2">
        <f t="shared" si="61"/>
        <v>576582.14285713434</v>
      </c>
      <c r="X385" s="2">
        <f t="shared" si="51"/>
        <v>23417.857142865658</v>
      </c>
      <c r="Y385" s="2">
        <f t="shared" si="74"/>
        <v>56679333.365879074</v>
      </c>
      <c r="Z385" s="2" t="str">
        <f t="shared" si="52"/>
        <v>MEEP</v>
      </c>
      <c r="AA385" s="2">
        <f>IF(Z385="HERE",Y385,AA384+Graph!$G$1*1000)</f>
        <v>116984601.024416</v>
      </c>
      <c r="AB385" s="2">
        <f t="shared" si="63"/>
        <v>420000</v>
      </c>
      <c r="AC385" s="2">
        <f t="shared" si="75"/>
        <v>51755149.398207828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8:I385">
    <cfRule type="cellIs" dxfId="155" priority="40" operator="greaterThan">
      <formula>0</formula>
    </cfRule>
  </conditionalFormatting>
  <conditionalFormatting sqref="C31:C64 C117:C385 C78:C114">
    <cfRule type="cellIs" dxfId="154" priority="41" operator="greaterThan">
      <formula>0</formula>
    </cfRule>
  </conditionalFormatting>
  <conditionalFormatting sqref="C31:C64 C117:C385 C78:C114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53" priority="43" operator="greaterThan">
      <formula>0</formula>
    </cfRule>
  </conditionalFormatting>
  <conditionalFormatting sqref="C115">
    <cfRule type="cellIs" dxfId="152" priority="44" operator="greaterThan">
      <formula>0</formula>
    </cfRule>
  </conditionalFormatting>
  <conditionalFormatting sqref="C65">
    <cfRule type="cellIs" dxfId="151" priority="38" operator="greaterThan">
      <formula>0</formula>
    </cfRule>
  </conditionalFormatting>
  <conditionalFormatting sqref="C65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50" priority="37" operator="greaterThan">
      <formula>0</formula>
    </cfRule>
  </conditionalFormatting>
  <conditionalFormatting sqref="C66">
    <cfRule type="cellIs" dxfId="149" priority="35" operator="greaterThan">
      <formula>0</formula>
    </cfRule>
  </conditionalFormatting>
  <conditionalFormatting sqref="C66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48" priority="34" operator="greaterThan">
      <formula>0</formula>
    </cfRule>
  </conditionalFormatting>
  <conditionalFormatting sqref="C67">
    <cfRule type="cellIs" dxfId="147" priority="32" operator="greaterThan">
      <formula>0</formula>
    </cfRule>
  </conditionalFormatting>
  <conditionalFormatting sqref="C67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46" priority="31" operator="greaterThan">
      <formula>0</formula>
    </cfRule>
  </conditionalFormatting>
  <conditionalFormatting sqref="C68">
    <cfRule type="cellIs" dxfId="145" priority="29" operator="greaterThan">
      <formula>0</formula>
    </cfRule>
  </conditionalFormatting>
  <conditionalFormatting sqref="C68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44" priority="28" operator="greaterThan">
      <formula>0</formula>
    </cfRule>
  </conditionalFormatting>
  <conditionalFormatting sqref="C69">
    <cfRule type="cellIs" dxfId="143" priority="26" operator="greaterThan">
      <formula>0</formula>
    </cfRule>
  </conditionalFormatting>
  <conditionalFormatting sqref="C69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42" priority="25" operator="greaterThan">
      <formula>0</formula>
    </cfRule>
  </conditionalFormatting>
  <conditionalFormatting sqref="C70">
    <cfRule type="cellIs" dxfId="141" priority="23" operator="greaterThan">
      <formula>0</formula>
    </cfRule>
  </conditionalFormatting>
  <conditionalFormatting sqref="C70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40" priority="22" operator="greaterThan">
      <formula>0</formula>
    </cfRule>
  </conditionalFormatting>
  <conditionalFormatting sqref="C71">
    <cfRule type="cellIs" dxfId="139" priority="20" operator="greaterThan">
      <formula>0</formula>
    </cfRule>
  </conditionalFormatting>
  <conditionalFormatting sqref="C71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38" priority="19" operator="greaterThan">
      <formula>0</formula>
    </cfRule>
  </conditionalFormatting>
  <conditionalFormatting sqref="C72">
    <cfRule type="cellIs" dxfId="137" priority="17" operator="greaterThan">
      <formula>0</formula>
    </cfRule>
  </conditionalFormatting>
  <conditionalFormatting sqref="C72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36" priority="16" operator="greaterThan">
      <formula>0</formula>
    </cfRule>
  </conditionalFormatting>
  <conditionalFormatting sqref="C73">
    <cfRule type="cellIs" dxfId="135" priority="14" operator="greaterThan">
      <formula>0</formula>
    </cfRule>
  </conditionalFormatting>
  <conditionalFormatting sqref="C73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34" priority="13" operator="greaterThan">
      <formula>0</formula>
    </cfRule>
  </conditionalFormatting>
  <conditionalFormatting sqref="C74">
    <cfRule type="cellIs" dxfId="133" priority="11" operator="greaterThan">
      <formula>0</formula>
    </cfRule>
  </conditionalFormatting>
  <conditionalFormatting sqref="C7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132" priority="10" operator="greaterThan">
      <formula>0</formula>
    </cfRule>
  </conditionalFormatting>
  <conditionalFormatting sqref="C75">
    <cfRule type="cellIs" dxfId="131" priority="8" operator="greaterThan">
      <formula>0</formula>
    </cfRule>
  </conditionalFormatting>
  <conditionalFormatting sqref="C75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130" priority="7" operator="greaterThan">
      <formula>0</formula>
    </cfRule>
  </conditionalFormatting>
  <conditionalFormatting sqref="C76">
    <cfRule type="cellIs" dxfId="129" priority="5" operator="greaterThan">
      <formula>0</formula>
    </cfRule>
  </conditionalFormatting>
  <conditionalFormatting sqref="C7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128" priority="4" operator="greaterThan">
      <formula>0</formula>
    </cfRule>
  </conditionalFormatting>
  <conditionalFormatting sqref="C77">
    <cfRule type="cellIs" dxfId="12" priority="2" operator="greaterThan">
      <formula>0</formula>
    </cfRule>
  </conditionalFormatting>
  <conditionalFormatting sqref="C7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4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9B6B2-3588-4261-8436-7765BB650B06}">
  <dimension ref="A1:AK385"/>
  <sheetViews>
    <sheetView topLeftCell="A43" workbookViewId="0">
      <selection activeCell="I77" sqref="I77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74</v>
      </c>
      <c r="O1" s="2" t="s">
        <v>11</v>
      </c>
      <c r="P1" s="2" t="s">
        <v>12</v>
      </c>
      <c r="Q1" s="25" t="s">
        <v>80</v>
      </c>
      <c r="R1" s="25" t="s">
        <v>80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53</v>
      </c>
      <c r="AE1" s="2" t="s">
        <v>23</v>
      </c>
      <c r="AF1" s="21" t="s">
        <v>54</v>
      </c>
      <c r="AG1" s="21" t="s">
        <v>55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-75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-74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-73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-72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-71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-70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-69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-68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-67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-66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-65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-64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-63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-62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-61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-60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-59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-58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-57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-56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-55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-54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-53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-52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-51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-50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-49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-48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-47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-46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/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SUM((650000-LOOKUP(2,1/(ISNUMBER($K$1:$K$194)),$K$1:$K$194))/1000)</f>
        <v>626.5821428571428</v>
      </c>
    </row>
    <row r="32" spans="1:37" ht="15" x14ac:dyDescent="0.25">
      <c r="A32" s="1">
        <v>44208</v>
      </c>
      <c r="B32" s="2">
        <f t="shared" si="0"/>
        <v>-45</v>
      </c>
      <c r="C32" s="7">
        <v>2639309</v>
      </c>
      <c r="D32" s="2">
        <f t="shared" ref="D32:D286" si="11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2">IF(COUNT($C33)=0,IF(COUNT($C32)=1,C32,SUM(H31+G32)),C32)</f>
        <v>2639309</v>
      </c>
      <c r="I32" s="7">
        <v>428232</v>
      </c>
      <c r="J32" s="2">
        <f t="shared" ref="J32:J286" si="13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4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5">IF(COUNT($C33)=0,IF(COUNT($C32)=1,M32,SUM(R31+Q32)),M32)</f>
        <v>3067541</v>
      </c>
      <c r="S32" s="2">
        <f t="shared" ref="S32:S286" si="16">SUM(H32-H31)</f>
        <v>207661</v>
      </c>
      <c r="T32" s="2">
        <f t="shared" ref="T32:T286" si="17">SUM(L32-L31)</f>
        <v>16065</v>
      </c>
      <c r="U32" s="2">
        <f t="shared" ref="U32:U286" si="18">SUM(R32-R31)</f>
        <v>223726</v>
      </c>
      <c r="V32" s="2">
        <f t="shared" si="5"/>
        <v>428232</v>
      </c>
      <c r="W32" s="2">
        <f t="shared" ref="W32:W286" si="19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0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ref="AF32:AF285" si="21">IF(AE32&gt;52800000,52800000,AE32)</f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-44</v>
      </c>
      <c r="C33" s="7">
        <v>2918252</v>
      </c>
      <c r="D33" s="2">
        <f t="shared" si="11"/>
        <v>278943</v>
      </c>
      <c r="E33" s="2" t="e">
        <v>#N/A</v>
      </c>
      <c r="F33" s="2" t="e">
        <v>#N/A</v>
      </c>
      <c r="G33" s="2" t="e">
        <v>#N/A</v>
      </c>
      <c r="H33" s="2">
        <f t="shared" si="12"/>
        <v>2918252</v>
      </c>
      <c r="I33" s="7">
        <v>437977</v>
      </c>
      <c r="J33" s="2">
        <f t="shared" si="13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4"/>
        <v>288688</v>
      </c>
      <c r="O33" s="2" t="e">
        <v>#N/A</v>
      </c>
      <c r="P33" s="2" t="e">
        <v>#N/A</v>
      </c>
      <c r="Q33" s="2" t="e">
        <v>#N/A</v>
      </c>
      <c r="R33" s="2">
        <f t="shared" si="15"/>
        <v>3356229</v>
      </c>
      <c r="S33" s="2">
        <f t="shared" si="16"/>
        <v>278943</v>
      </c>
      <c r="T33" s="2">
        <f t="shared" si="17"/>
        <v>9745</v>
      </c>
      <c r="U33" s="2">
        <f t="shared" si="18"/>
        <v>288688</v>
      </c>
      <c r="V33" s="2">
        <f t="shared" si="5"/>
        <v>437977</v>
      </c>
      <c r="W33" s="2">
        <f t="shared" si="19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0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2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-43</v>
      </c>
      <c r="C34" s="7">
        <v>3234946</v>
      </c>
      <c r="D34" s="2">
        <f t="shared" si="11"/>
        <v>316694</v>
      </c>
      <c r="E34" s="2" t="e">
        <v>#N/A</v>
      </c>
      <c r="F34" s="2" t="e">
        <v>#N/A</v>
      </c>
      <c r="G34" s="2" t="e">
        <v>#N/A</v>
      </c>
      <c r="H34" s="2">
        <f t="shared" si="12"/>
        <v>3234946</v>
      </c>
      <c r="I34" s="7">
        <v>443234</v>
      </c>
      <c r="J34" s="2">
        <f t="shared" si="13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4"/>
        <v>321951</v>
      </c>
      <c r="O34" s="2" t="e">
        <v>#N/A</v>
      </c>
      <c r="P34" s="2" t="e">
        <v>#N/A</v>
      </c>
      <c r="Q34" s="2" t="e">
        <v>#N/A</v>
      </c>
      <c r="R34" s="2">
        <f t="shared" si="15"/>
        <v>3678180</v>
      </c>
      <c r="S34" s="2">
        <f t="shared" si="16"/>
        <v>316694</v>
      </c>
      <c r="T34" s="2">
        <f t="shared" si="17"/>
        <v>5257</v>
      </c>
      <c r="U34" s="2">
        <f t="shared" si="18"/>
        <v>321951</v>
      </c>
      <c r="V34" s="2">
        <f t="shared" si="5"/>
        <v>443234</v>
      </c>
      <c r="W34" s="2">
        <f t="shared" si="19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0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2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-42</v>
      </c>
      <c r="C35" s="7">
        <v>3559179</v>
      </c>
      <c r="D35" s="2">
        <f t="shared" si="11"/>
        <v>324233</v>
      </c>
      <c r="E35" s="2" t="e">
        <v>#N/A</v>
      </c>
      <c r="F35" s="2" t="e">
        <v>#N/A</v>
      </c>
      <c r="G35" s="2" t="e">
        <v>#N/A</v>
      </c>
      <c r="H35" s="2">
        <f t="shared" si="12"/>
        <v>3559179</v>
      </c>
      <c r="I35" s="7">
        <v>447261</v>
      </c>
      <c r="J35" s="2">
        <f t="shared" si="13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4"/>
        <v>328260</v>
      </c>
      <c r="O35" s="2" t="e">
        <v>#N/A</v>
      </c>
      <c r="P35" s="2" t="e">
        <v>#N/A</v>
      </c>
      <c r="Q35" s="2" t="e">
        <v>#N/A</v>
      </c>
      <c r="R35" s="2">
        <f t="shared" si="15"/>
        <v>4006440</v>
      </c>
      <c r="S35" s="2">
        <f t="shared" si="16"/>
        <v>324233</v>
      </c>
      <c r="T35" s="2">
        <f t="shared" si="17"/>
        <v>4027</v>
      </c>
      <c r="U35" s="2">
        <f t="shared" si="18"/>
        <v>328260</v>
      </c>
      <c r="V35" s="2">
        <f t="shared" si="5"/>
        <v>447261</v>
      </c>
      <c r="W35" s="2">
        <f t="shared" si="19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0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2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-41</v>
      </c>
      <c r="C36" s="7">
        <v>3837094</v>
      </c>
      <c r="D36" s="2">
        <f t="shared" si="11"/>
        <v>277915</v>
      </c>
      <c r="E36" s="2" t="e">
        <v>#N/A</v>
      </c>
      <c r="F36" s="2" t="e">
        <v>#N/A</v>
      </c>
      <c r="G36" s="2" t="e">
        <v>#N/A</v>
      </c>
      <c r="H36" s="2">
        <f t="shared" si="12"/>
        <v>3837094</v>
      </c>
      <c r="I36" s="7">
        <v>449736</v>
      </c>
      <c r="J36" s="2">
        <f t="shared" si="13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4"/>
        <v>280390</v>
      </c>
      <c r="O36" s="2" t="e">
        <v>#N/A</v>
      </c>
      <c r="P36" s="2" t="e">
        <v>#N/A</v>
      </c>
      <c r="Q36" s="2" t="e">
        <v>#N/A</v>
      </c>
      <c r="R36" s="2">
        <f t="shared" si="15"/>
        <v>4286830</v>
      </c>
      <c r="S36" s="2">
        <f t="shared" si="16"/>
        <v>277915</v>
      </c>
      <c r="T36" s="2">
        <f t="shared" si="17"/>
        <v>2475</v>
      </c>
      <c r="U36" s="2">
        <f t="shared" si="18"/>
        <v>280390</v>
      </c>
      <c r="V36" s="2">
        <f t="shared" si="5"/>
        <v>449736</v>
      </c>
      <c r="W36" s="2">
        <f t="shared" si="19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0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2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-40</v>
      </c>
      <c r="C37" s="7">
        <v>4062501</v>
      </c>
      <c r="D37" s="2">
        <f t="shared" si="11"/>
        <v>225407</v>
      </c>
      <c r="E37" s="2">
        <f t="shared" ref="E37:E291" si="22">IF(COUNT($C37)=1,AVERAGE(D31:D37),#N/A)</f>
        <v>256671</v>
      </c>
      <c r="F37" s="2" cm="1">
        <f t="array" ref="F37:F385">TREND(E37:INDEX(firstdoses650,1-$B37),$A37:INDEX(dates650,1-$B37),$A37:$A385)</f>
        <v>344735.91388750076</v>
      </c>
      <c r="G37" s="2">
        <f>IF(F37&gt;650000,$AK$31*1000,F37)</f>
        <v>344735.91388750076</v>
      </c>
      <c r="H37" s="2">
        <f t="shared" si="12"/>
        <v>4062501</v>
      </c>
      <c r="I37" s="7">
        <v>452301</v>
      </c>
      <c r="J37" s="2">
        <f t="shared" si="13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4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TREND(O37:INDEX(bothdoses650,1-$B37),$A37:INDEX(dates650,1-$B37),$A37:$A385)</f>
        <v>344476.96117472649</v>
      </c>
      <c r="Q37" s="2">
        <f>IF(P37&gt;650000,650000,P37)</f>
        <v>344476.96117472649</v>
      </c>
      <c r="R37" s="2">
        <f t="shared" si="15"/>
        <v>4514802</v>
      </c>
      <c r="S37" s="2">
        <f t="shared" si="16"/>
        <v>225407</v>
      </c>
      <c r="T37" s="2">
        <f t="shared" si="17"/>
        <v>2565</v>
      </c>
      <c r="U37" s="2">
        <f t="shared" si="18"/>
        <v>227972</v>
      </c>
      <c r="V37" s="2">
        <f t="shared" si="5"/>
        <v>452301</v>
      </c>
      <c r="W37" s="2">
        <f t="shared" si="19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0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2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-39</v>
      </c>
      <c r="C38" s="7">
        <v>4266577</v>
      </c>
      <c r="D38" s="2">
        <f t="shared" si="11"/>
        <v>204076</v>
      </c>
      <c r="E38" s="2">
        <f t="shared" si="22"/>
        <v>262132.71428571429</v>
      </c>
      <c r="F38" s="2">
        <v>346337.13578894734</v>
      </c>
      <c r="G38" s="2">
        <f t="shared" ref="G38:G101" si="25">IF(F38&gt;650000,$AK$31*1000,F38)</f>
        <v>346337.13578894734</v>
      </c>
      <c r="H38" s="2">
        <f t="shared" si="12"/>
        <v>4266577</v>
      </c>
      <c r="I38" s="7">
        <v>456866</v>
      </c>
      <c r="J38" s="2">
        <f t="shared" si="13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4"/>
        <v>208641</v>
      </c>
      <c r="O38" s="2">
        <f t="shared" si="24"/>
        <v>268518.28571428574</v>
      </c>
      <c r="P38" s="2">
        <v>346391.85492783785</v>
      </c>
      <c r="Q38" s="2">
        <f t="shared" ref="Q38:Q101" si="26">IF(P38&gt;650000,650000,P38)</f>
        <v>346391.85492783785</v>
      </c>
      <c r="R38" s="2">
        <f t="shared" si="15"/>
        <v>4723443</v>
      </c>
      <c r="S38" s="2">
        <f t="shared" si="16"/>
        <v>204076</v>
      </c>
      <c r="T38" s="2">
        <f t="shared" si="17"/>
        <v>4565</v>
      </c>
      <c r="U38" s="2">
        <f t="shared" si="18"/>
        <v>208641</v>
      </c>
      <c r="V38" s="2">
        <f t="shared" si="5"/>
        <v>456866</v>
      </c>
      <c r="W38" s="2">
        <f t="shared" si="19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0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2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-38</v>
      </c>
      <c r="C39" s="7">
        <v>4609740</v>
      </c>
      <c r="D39" s="2">
        <f t="shared" si="11"/>
        <v>343163</v>
      </c>
      <c r="E39" s="2">
        <f t="shared" si="22"/>
        <v>281490.14285714284</v>
      </c>
      <c r="F39" s="2">
        <v>347938.35769039392</v>
      </c>
      <c r="G39" s="2">
        <f t="shared" si="25"/>
        <v>347938.35769039392</v>
      </c>
      <c r="H39" s="2">
        <f t="shared" si="12"/>
        <v>4609740</v>
      </c>
      <c r="I39" s="7">
        <v>460625</v>
      </c>
      <c r="J39" s="2">
        <f t="shared" si="13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4"/>
        <v>346922</v>
      </c>
      <c r="O39" s="2">
        <f t="shared" si="24"/>
        <v>286117.71428571426</v>
      </c>
      <c r="P39" s="2">
        <v>348306.74868094921</v>
      </c>
      <c r="Q39" s="2">
        <f t="shared" si="26"/>
        <v>348306.74868094921</v>
      </c>
      <c r="R39" s="2">
        <f t="shared" si="15"/>
        <v>5070365</v>
      </c>
      <c r="S39" s="2">
        <f t="shared" si="16"/>
        <v>343163</v>
      </c>
      <c r="T39" s="2">
        <f t="shared" si="17"/>
        <v>3759</v>
      </c>
      <c r="U39" s="2">
        <f t="shared" si="18"/>
        <v>346922</v>
      </c>
      <c r="V39" s="2">
        <f t="shared" si="5"/>
        <v>460625</v>
      </c>
      <c r="W39" s="2">
        <f t="shared" si="19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0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2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-37</v>
      </c>
      <c r="C40" s="7">
        <v>4973248</v>
      </c>
      <c r="D40" s="2">
        <f t="shared" si="11"/>
        <v>363508</v>
      </c>
      <c r="E40" s="2">
        <f t="shared" si="22"/>
        <v>293570.85714285716</v>
      </c>
      <c r="F40" s="2">
        <v>349539.57959184051</v>
      </c>
      <c r="G40" s="2">
        <f t="shared" si="25"/>
        <v>349539.57959184051</v>
      </c>
      <c r="H40" s="2">
        <f t="shared" si="12"/>
        <v>4973248</v>
      </c>
      <c r="I40" s="7">
        <v>464036</v>
      </c>
      <c r="J40" s="2">
        <f t="shared" si="13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4"/>
        <v>366919</v>
      </c>
      <c r="O40" s="2">
        <f t="shared" si="24"/>
        <v>297293.57142857142</v>
      </c>
      <c r="P40" s="2">
        <v>350221.64243406057</v>
      </c>
      <c r="Q40" s="2">
        <f t="shared" si="26"/>
        <v>350221.64243406057</v>
      </c>
      <c r="R40" s="2">
        <f t="shared" si="15"/>
        <v>5437284</v>
      </c>
      <c r="S40" s="2">
        <f t="shared" si="16"/>
        <v>363508</v>
      </c>
      <c r="T40" s="2">
        <f t="shared" si="17"/>
        <v>3411</v>
      </c>
      <c r="U40" s="2">
        <f t="shared" si="18"/>
        <v>366919</v>
      </c>
      <c r="V40" s="2">
        <f t="shared" si="5"/>
        <v>464036</v>
      </c>
      <c r="W40" s="2">
        <f t="shared" si="19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0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2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-36</v>
      </c>
      <c r="C41" s="7">
        <v>5383103</v>
      </c>
      <c r="D41" s="2">
        <f t="shared" si="11"/>
        <v>409855</v>
      </c>
      <c r="E41" s="2">
        <f t="shared" si="22"/>
        <v>306879.57142857142</v>
      </c>
      <c r="F41" s="2">
        <v>351140.80149327219</v>
      </c>
      <c r="G41" s="2">
        <f t="shared" si="25"/>
        <v>351140.80149327219</v>
      </c>
      <c r="H41" s="2">
        <f t="shared" si="12"/>
        <v>5383103</v>
      </c>
      <c r="I41" s="7">
        <v>466796</v>
      </c>
      <c r="J41" s="2">
        <f t="shared" si="13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4"/>
        <v>412615</v>
      </c>
      <c r="O41" s="2">
        <f t="shared" si="24"/>
        <v>310245.57142857142</v>
      </c>
      <c r="P41" s="2">
        <v>352136.53618715703</v>
      </c>
      <c r="Q41" s="2">
        <f t="shared" si="26"/>
        <v>352136.53618715703</v>
      </c>
      <c r="R41" s="2">
        <f t="shared" si="15"/>
        <v>5849899</v>
      </c>
      <c r="S41" s="2">
        <f t="shared" si="16"/>
        <v>409855</v>
      </c>
      <c r="T41" s="2">
        <f t="shared" si="17"/>
        <v>2760</v>
      </c>
      <c r="U41" s="2">
        <f t="shared" si="18"/>
        <v>412615</v>
      </c>
      <c r="V41" s="2">
        <f t="shared" si="5"/>
        <v>466796</v>
      </c>
      <c r="W41" s="2">
        <f t="shared" si="19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0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2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-35</v>
      </c>
      <c r="C42" s="7">
        <v>5861351</v>
      </c>
      <c r="D42" s="2">
        <f t="shared" si="11"/>
        <v>478248</v>
      </c>
      <c r="E42" s="2">
        <f t="shared" si="22"/>
        <v>328881.71428571426</v>
      </c>
      <c r="F42" s="2">
        <v>352742.02339471877</v>
      </c>
      <c r="G42" s="2">
        <f t="shared" si="25"/>
        <v>352742.02339471877</v>
      </c>
      <c r="H42" s="2">
        <f t="shared" si="12"/>
        <v>5861351</v>
      </c>
      <c r="I42" s="7">
        <v>468617</v>
      </c>
      <c r="J42" s="2">
        <f t="shared" si="13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4"/>
        <v>480069</v>
      </c>
      <c r="O42" s="2">
        <f t="shared" si="24"/>
        <v>331932.57142857142</v>
      </c>
      <c r="P42" s="2">
        <v>354051.4299402684</v>
      </c>
      <c r="Q42" s="2">
        <f t="shared" si="26"/>
        <v>354051.4299402684</v>
      </c>
      <c r="R42" s="2">
        <f t="shared" si="15"/>
        <v>6329968</v>
      </c>
      <c r="S42" s="2">
        <f t="shared" si="16"/>
        <v>478248</v>
      </c>
      <c r="T42" s="2">
        <f t="shared" si="17"/>
        <v>1821</v>
      </c>
      <c r="U42" s="2">
        <f t="shared" si="18"/>
        <v>480069</v>
      </c>
      <c r="V42" s="2">
        <f t="shared" si="5"/>
        <v>468617</v>
      </c>
      <c r="W42" s="2">
        <f t="shared" si="19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0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2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-34</v>
      </c>
      <c r="C43" s="7">
        <v>6353321</v>
      </c>
      <c r="D43" s="2">
        <f t="shared" si="11"/>
        <v>491970</v>
      </c>
      <c r="E43" s="2">
        <f t="shared" si="22"/>
        <v>359461</v>
      </c>
      <c r="F43" s="2">
        <v>354343.24529616535</v>
      </c>
      <c r="G43" s="2">
        <f t="shared" si="25"/>
        <v>354343.24529616535</v>
      </c>
      <c r="H43" s="2">
        <f t="shared" si="12"/>
        <v>6353321</v>
      </c>
      <c r="I43" s="7">
        <v>469660</v>
      </c>
      <c r="J43" s="2">
        <f t="shared" si="13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4"/>
        <v>493013</v>
      </c>
      <c r="O43" s="2">
        <f t="shared" si="24"/>
        <v>362307.28571428574</v>
      </c>
      <c r="P43" s="2">
        <v>355966.32369337976</v>
      </c>
      <c r="Q43" s="2">
        <f t="shared" si="26"/>
        <v>355966.32369337976</v>
      </c>
      <c r="R43" s="2">
        <f t="shared" si="15"/>
        <v>6822981</v>
      </c>
      <c r="S43" s="2">
        <f t="shared" si="16"/>
        <v>491970</v>
      </c>
      <c r="T43" s="2">
        <f t="shared" si="17"/>
        <v>1043</v>
      </c>
      <c r="U43" s="2">
        <f t="shared" si="18"/>
        <v>493013</v>
      </c>
      <c r="V43" s="2">
        <f t="shared" si="5"/>
        <v>469660</v>
      </c>
      <c r="W43" s="2">
        <f t="shared" si="19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0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2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-33</v>
      </c>
      <c r="C44" s="7">
        <v>6573570</v>
      </c>
      <c r="D44" s="2">
        <f t="shared" si="11"/>
        <v>220249</v>
      </c>
      <c r="E44" s="2">
        <f t="shared" si="22"/>
        <v>358724.14285714284</v>
      </c>
      <c r="F44" s="2">
        <v>355944.46719761193</v>
      </c>
      <c r="G44" s="2">
        <f t="shared" si="25"/>
        <v>355944.46719761193</v>
      </c>
      <c r="H44" s="2">
        <f t="shared" si="12"/>
        <v>6573570</v>
      </c>
      <c r="I44" s="7">
        <v>470478</v>
      </c>
      <c r="J44" s="2">
        <f t="shared" si="13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4"/>
        <v>221067</v>
      </c>
      <c r="O44" s="2">
        <f t="shared" si="24"/>
        <v>361320.85714285716</v>
      </c>
      <c r="P44" s="2">
        <v>357881.21744649112</v>
      </c>
      <c r="Q44" s="2">
        <f t="shared" si="26"/>
        <v>357881.21744649112</v>
      </c>
      <c r="R44" s="2">
        <f t="shared" si="15"/>
        <v>7044048</v>
      </c>
      <c r="S44" s="2">
        <f t="shared" si="16"/>
        <v>220249</v>
      </c>
      <c r="T44" s="2">
        <f t="shared" si="17"/>
        <v>818</v>
      </c>
      <c r="U44" s="2">
        <f t="shared" si="18"/>
        <v>221067</v>
      </c>
      <c r="V44" s="2">
        <f t="shared" si="5"/>
        <v>470478</v>
      </c>
      <c r="W44" s="2">
        <f t="shared" si="19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0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2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-32</v>
      </c>
      <c r="C45" s="7">
        <v>6853372</v>
      </c>
      <c r="D45" s="2">
        <f t="shared" si="11"/>
        <v>279802</v>
      </c>
      <c r="E45" s="2">
        <f t="shared" si="22"/>
        <v>369542.14285714284</v>
      </c>
      <c r="F45" s="2">
        <v>357545.68909904361</v>
      </c>
      <c r="G45" s="2">
        <f t="shared" si="25"/>
        <v>357545.68909904361</v>
      </c>
      <c r="H45" s="2">
        <f t="shared" si="12"/>
        <v>6853372</v>
      </c>
      <c r="I45" s="7">
        <v>472446</v>
      </c>
      <c r="J45" s="2">
        <f t="shared" si="13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4"/>
        <v>281770</v>
      </c>
      <c r="O45" s="2">
        <f t="shared" si="24"/>
        <v>371767.85714285716</v>
      </c>
      <c r="P45" s="2">
        <v>359796.11119960248</v>
      </c>
      <c r="Q45" s="2">
        <f t="shared" si="26"/>
        <v>359796.11119960248</v>
      </c>
      <c r="R45" s="2">
        <f t="shared" si="15"/>
        <v>7325818</v>
      </c>
      <c r="S45" s="2">
        <f t="shared" si="16"/>
        <v>279802</v>
      </c>
      <c r="T45" s="2">
        <f t="shared" si="17"/>
        <v>1968</v>
      </c>
      <c r="U45" s="2">
        <f t="shared" si="18"/>
        <v>281770</v>
      </c>
      <c r="V45" s="2">
        <f t="shared" si="5"/>
        <v>472446</v>
      </c>
      <c r="W45" s="2">
        <f t="shared" si="19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0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2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-31</v>
      </c>
      <c r="C46" s="7">
        <v>7164387</v>
      </c>
      <c r="D46" s="2">
        <f t="shared" si="11"/>
        <v>311015</v>
      </c>
      <c r="E46" s="2">
        <f t="shared" si="22"/>
        <v>364949.57142857142</v>
      </c>
      <c r="F46" s="2">
        <v>359146.91100049019</v>
      </c>
      <c r="G46" s="2">
        <f t="shared" si="25"/>
        <v>359146.91100049019</v>
      </c>
      <c r="H46" s="2">
        <f t="shared" si="12"/>
        <v>7164387</v>
      </c>
      <c r="I46" s="7">
        <v>474156</v>
      </c>
      <c r="J46" s="2">
        <f t="shared" si="13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4"/>
        <v>312725</v>
      </c>
      <c r="O46" s="2">
        <f t="shared" si="24"/>
        <v>366882.57142857142</v>
      </c>
      <c r="P46" s="2">
        <v>361711.00495271385</v>
      </c>
      <c r="Q46" s="2">
        <f t="shared" si="26"/>
        <v>361711.00495271385</v>
      </c>
      <c r="R46" s="2">
        <f t="shared" si="15"/>
        <v>7638543</v>
      </c>
      <c r="S46" s="2">
        <f t="shared" si="16"/>
        <v>311015</v>
      </c>
      <c r="T46" s="2">
        <f t="shared" si="17"/>
        <v>1710</v>
      </c>
      <c r="U46" s="2">
        <f t="shared" si="18"/>
        <v>312725</v>
      </c>
      <c r="V46" s="2">
        <f t="shared" si="5"/>
        <v>474156</v>
      </c>
      <c r="W46" s="2">
        <f t="shared" si="19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0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2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-30</v>
      </c>
      <c r="C47" s="7">
        <v>7447199</v>
      </c>
      <c r="D47" s="2">
        <f t="shared" si="11"/>
        <v>282812</v>
      </c>
      <c r="E47" s="2">
        <f t="shared" si="22"/>
        <v>353421.57142857142</v>
      </c>
      <c r="F47" s="2">
        <v>360748.13290193677</v>
      </c>
      <c r="G47" s="2">
        <f t="shared" si="25"/>
        <v>360748.13290193677</v>
      </c>
      <c r="H47" s="2">
        <f t="shared" si="12"/>
        <v>7447199</v>
      </c>
      <c r="I47" s="7">
        <v>476485</v>
      </c>
      <c r="J47" s="2">
        <f t="shared" si="13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4"/>
        <v>285141</v>
      </c>
      <c r="O47" s="2">
        <f t="shared" si="24"/>
        <v>355200</v>
      </c>
      <c r="P47" s="2">
        <v>363625.89870582521</v>
      </c>
      <c r="Q47" s="2">
        <f t="shared" si="26"/>
        <v>363625.89870582521</v>
      </c>
      <c r="R47" s="2">
        <f t="shared" si="15"/>
        <v>7923684</v>
      </c>
      <c r="S47" s="2">
        <f t="shared" si="16"/>
        <v>282812</v>
      </c>
      <c r="T47" s="2">
        <f t="shared" si="17"/>
        <v>2329</v>
      </c>
      <c r="U47" s="2">
        <f t="shared" si="18"/>
        <v>285141</v>
      </c>
      <c r="V47" s="2">
        <f t="shared" si="5"/>
        <v>476485</v>
      </c>
      <c r="W47" s="2">
        <f t="shared" si="19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0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2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-29</v>
      </c>
      <c r="C48" s="7">
        <v>7891184</v>
      </c>
      <c r="D48" s="2">
        <f t="shared" si="11"/>
        <v>443985</v>
      </c>
      <c r="E48" s="2">
        <f t="shared" si="22"/>
        <v>358297.28571428574</v>
      </c>
      <c r="F48" s="2">
        <v>362349.35480338335</v>
      </c>
      <c r="G48" s="2">
        <f t="shared" si="25"/>
        <v>362349.35480338335</v>
      </c>
      <c r="H48" s="2">
        <f t="shared" si="12"/>
        <v>7891184</v>
      </c>
      <c r="I48" s="7">
        <v>478254</v>
      </c>
      <c r="J48" s="2">
        <f t="shared" si="13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4"/>
        <v>445754</v>
      </c>
      <c r="O48" s="2">
        <f t="shared" si="24"/>
        <v>359934.14285714284</v>
      </c>
      <c r="P48" s="2">
        <v>365540.79245893657</v>
      </c>
      <c r="Q48" s="2">
        <f t="shared" si="26"/>
        <v>365540.79245893657</v>
      </c>
      <c r="R48" s="2">
        <f t="shared" si="15"/>
        <v>8369438</v>
      </c>
      <c r="S48" s="2">
        <f t="shared" si="16"/>
        <v>443985</v>
      </c>
      <c r="T48" s="2">
        <f t="shared" si="17"/>
        <v>1769</v>
      </c>
      <c r="U48" s="2">
        <f t="shared" si="18"/>
        <v>445754</v>
      </c>
      <c r="V48" s="2">
        <f t="shared" si="5"/>
        <v>478254</v>
      </c>
      <c r="W48" s="2">
        <f t="shared" si="19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0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2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-28</v>
      </c>
      <c r="C49" s="7">
        <v>8378940</v>
      </c>
      <c r="D49" s="2">
        <f t="shared" si="11"/>
        <v>487756</v>
      </c>
      <c r="E49" s="2">
        <f t="shared" si="22"/>
        <v>359655.57142857142</v>
      </c>
      <c r="F49" s="2">
        <v>363950.57670482993</v>
      </c>
      <c r="G49" s="2">
        <f t="shared" si="25"/>
        <v>363950.57670482993</v>
      </c>
      <c r="H49" s="2">
        <f t="shared" si="12"/>
        <v>8378940</v>
      </c>
      <c r="I49" s="7">
        <v>480432</v>
      </c>
      <c r="J49" s="2">
        <f t="shared" si="13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4"/>
        <v>489934</v>
      </c>
      <c r="O49" s="2">
        <f t="shared" si="24"/>
        <v>361343.42857142858</v>
      </c>
      <c r="P49" s="2">
        <v>367455.68621204793</v>
      </c>
      <c r="Q49" s="2">
        <f t="shared" si="26"/>
        <v>367455.68621204793</v>
      </c>
      <c r="R49" s="2">
        <f t="shared" si="15"/>
        <v>8859372</v>
      </c>
      <c r="S49" s="2">
        <f t="shared" si="16"/>
        <v>487756</v>
      </c>
      <c r="T49" s="2">
        <f t="shared" si="17"/>
        <v>2178</v>
      </c>
      <c r="U49" s="2">
        <f t="shared" si="18"/>
        <v>489934</v>
      </c>
      <c r="V49" s="2">
        <f t="shared" si="5"/>
        <v>480432</v>
      </c>
      <c r="W49" s="2">
        <f t="shared" si="19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0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2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-27</v>
      </c>
      <c r="C50" s="7">
        <v>8977329</v>
      </c>
      <c r="D50" s="2">
        <f t="shared" si="11"/>
        <v>598389</v>
      </c>
      <c r="E50" s="2">
        <f t="shared" si="22"/>
        <v>374858.28571428574</v>
      </c>
      <c r="F50" s="2">
        <v>365551.79860626161</v>
      </c>
      <c r="G50" s="2">
        <f t="shared" si="25"/>
        <v>365551.79860626161</v>
      </c>
      <c r="H50" s="2">
        <f t="shared" si="12"/>
        <v>8977329</v>
      </c>
      <c r="I50" s="7">
        <v>491053</v>
      </c>
      <c r="J50" s="2">
        <f t="shared" si="13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4"/>
        <v>609010</v>
      </c>
      <c r="O50" s="2">
        <f t="shared" si="24"/>
        <v>377914.42857142858</v>
      </c>
      <c r="P50" s="2">
        <v>369370.5799651593</v>
      </c>
      <c r="Q50" s="2">
        <f t="shared" si="26"/>
        <v>369370.5799651593</v>
      </c>
      <c r="R50" s="2">
        <f t="shared" si="15"/>
        <v>9468382</v>
      </c>
      <c r="S50" s="2">
        <f t="shared" si="16"/>
        <v>598389</v>
      </c>
      <c r="T50" s="2">
        <f t="shared" si="17"/>
        <v>10621</v>
      </c>
      <c r="U50" s="2">
        <f t="shared" si="18"/>
        <v>609010</v>
      </c>
      <c r="V50" s="2">
        <f t="shared" si="5"/>
        <v>491053</v>
      </c>
      <c r="W50" s="2">
        <f t="shared" si="19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0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2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-26</v>
      </c>
      <c r="C51" s="7">
        <v>9296367</v>
      </c>
      <c r="D51" s="2">
        <f t="shared" si="11"/>
        <v>319038</v>
      </c>
      <c r="E51" s="2">
        <f t="shared" si="22"/>
        <v>388971</v>
      </c>
      <c r="F51" s="2">
        <v>367153.02050770819</v>
      </c>
      <c r="G51" s="2">
        <f t="shared" si="25"/>
        <v>367153.02050770819</v>
      </c>
      <c r="H51" s="2">
        <f t="shared" si="12"/>
        <v>9296367</v>
      </c>
      <c r="I51" s="7">
        <v>494209</v>
      </c>
      <c r="J51" s="2">
        <f t="shared" si="13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4"/>
        <v>322194</v>
      </c>
      <c r="O51" s="2">
        <f t="shared" si="24"/>
        <v>392361.14285714284</v>
      </c>
      <c r="P51" s="2">
        <v>371285.47371827066</v>
      </c>
      <c r="Q51" s="2">
        <f t="shared" si="26"/>
        <v>371285.47371827066</v>
      </c>
      <c r="R51" s="2">
        <f t="shared" si="15"/>
        <v>9790576</v>
      </c>
      <c r="S51" s="2">
        <f t="shared" si="16"/>
        <v>319038</v>
      </c>
      <c r="T51" s="2">
        <f t="shared" si="17"/>
        <v>3156</v>
      </c>
      <c r="U51" s="2">
        <f t="shared" si="18"/>
        <v>322194</v>
      </c>
      <c r="V51" s="2">
        <f t="shared" si="5"/>
        <v>494209</v>
      </c>
      <c r="W51" s="2">
        <f t="shared" si="19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0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2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-25</v>
      </c>
      <c r="C52" s="7">
        <v>9646715</v>
      </c>
      <c r="D52" s="2">
        <f t="shared" si="11"/>
        <v>350348</v>
      </c>
      <c r="E52" s="2">
        <f t="shared" si="22"/>
        <v>399049</v>
      </c>
      <c r="F52" s="2">
        <v>368754.24240915477</v>
      </c>
      <c r="G52" s="2">
        <f t="shared" si="25"/>
        <v>368754.24240915477</v>
      </c>
      <c r="H52" s="2">
        <f t="shared" si="12"/>
        <v>9646715</v>
      </c>
      <c r="I52" s="7">
        <v>496796</v>
      </c>
      <c r="J52" s="2">
        <f t="shared" si="13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4"/>
        <v>352935</v>
      </c>
      <c r="O52" s="2">
        <f t="shared" si="24"/>
        <v>402527.57142857142</v>
      </c>
      <c r="P52" s="2">
        <v>373200.36747138202</v>
      </c>
      <c r="Q52" s="2">
        <f t="shared" si="26"/>
        <v>373200.36747138202</v>
      </c>
      <c r="R52" s="2">
        <f t="shared" si="15"/>
        <v>10143511</v>
      </c>
      <c r="S52" s="2">
        <f t="shared" si="16"/>
        <v>350348</v>
      </c>
      <c r="T52" s="2">
        <f t="shared" si="17"/>
        <v>2587</v>
      </c>
      <c r="U52" s="2">
        <f t="shared" si="18"/>
        <v>352935</v>
      </c>
      <c r="V52" s="2">
        <f t="shared" si="5"/>
        <v>496796</v>
      </c>
      <c r="W52" s="2">
        <f t="shared" si="19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0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21"/>
        <v>496796</v>
      </c>
      <c r="AG52" s="3">
        <f t="shared" ref="AG52:AG63" si="27">SUM(AD31*0.9+AF31*0.05)</f>
        <v>2188483.2000000002</v>
      </c>
      <c r="AH52" s="3">
        <f t="shared" si="3"/>
        <v>2188483.2000000002</v>
      </c>
    </row>
    <row r="53" spans="1:34" ht="15" x14ac:dyDescent="0.25">
      <c r="A53" s="1">
        <v>44229</v>
      </c>
      <c r="B53" s="2">
        <f t="shared" si="0"/>
        <v>-24</v>
      </c>
      <c r="C53" s="7">
        <v>10021471</v>
      </c>
      <c r="D53" s="2">
        <f t="shared" si="11"/>
        <v>374756</v>
      </c>
      <c r="E53" s="2">
        <f t="shared" si="22"/>
        <v>408154.85714285716</v>
      </c>
      <c r="F53" s="2">
        <v>370355.46431060135</v>
      </c>
      <c r="G53" s="2">
        <f t="shared" si="25"/>
        <v>370355.46431060135</v>
      </c>
      <c r="H53" s="2">
        <f t="shared" si="12"/>
        <v>10021471</v>
      </c>
      <c r="I53" s="7">
        <v>498962</v>
      </c>
      <c r="J53" s="2">
        <f t="shared" si="13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4"/>
        <v>376922</v>
      </c>
      <c r="O53" s="2">
        <f t="shared" si="24"/>
        <v>411698.57142857142</v>
      </c>
      <c r="P53" s="2">
        <v>375115.26122449338</v>
      </c>
      <c r="Q53" s="2">
        <f t="shared" si="26"/>
        <v>375115.26122449338</v>
      </c>
      <c r="R53" s="2">
        <f t="shared" si="15"/>
        <v>10520433</v>
      </c>
      <c r="S53" s="2">
        <f t="shared" si="16"/>
        <v>374756</v>
      </c>
      <c r="T53" s="2">
        <f t="shared" si="17"/>
        <v>2166</v>
      </c>
      <c r="U53" s="2">
        <f t="shared" si="18"/>
        <v>376922</v>
      </c>
      <c r="V53" s="2">
        <f t="shared" si="5"/>
        <v>498962</v>
      </c>
      <c r="W53" s="2">
        <f t="shared" si="19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0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2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-23</v>
      </c>
      <c r="C54" s="7">
        <v>10490487</v>
      </c>
      <c r="D54" s="2">
        <f t="shared" si="11"/>
        <v>469016</v>
      </c>
      <c r="E54" s="2">
        <f t="shared" si="22"/>
        <v>434755.42857142858</v>
      </c>
      <c r="F54" s="2">
        <v>371956.68621204793</v>
      </c>
      <c r="G54" s="2">
        <f t="shared" si="25"/>
        <v>371956.68621204793</v>
      </c>
      <c r="H54" s="2">
        <f t="shared" si="12"/>
        <v>10490487</v>
      </c>
      <c r="I54" s="7">
        <v>501957</v>
      </c>
      <c r="J54" s="2">
        <f t="shared" si="13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4"/>
        <v>472011</v>
      </c>
      <c r="O54" s="2">
        <f t="shared" si="24"/>
        <v>438394.28571428574</v>
      </c>
      <c r="P54" s="2">
        <v>377030.15497760475</v>
      </c>
      <c r="Q54" s="2">
        <f t="shared" si="26"/>
        <v>377030.15497760475</v>
      </c>
      <c r="R54" s="2">
        <f t="shared" si="15"/>
        <v>10992444</v>
      </c>
      <c r="S54" s="2">
        <f t="shared" si="16"/>
        <v>469016</v>
      </c>
      <c r="T54" s="2">
        <f t="shared" si="17"/>
        <v>2995</v>
      </c>
      <c r="U54" s="2">
        <f t="shared" si="18"/>
        <v>472011</v>
      </c>
      <c r="V54" s="2">
        <f t="shared" si="5"/>
        <v>501957</v>
      </c>
      <c r="W54" s="2">
        <f t="shared" si="19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0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2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-22</v>
      </c>
      <c r="C55" s="7">
        <v>10971047</v>
      </c>
      <c r="D55" s="2">
        <f t="shared" si="11"/>
        <v>480560</v>
      </c>
      <c r="E55" s="2">
        <f t="shared" si="22"/>
        <v>439980.42857142858</v>
      </c>
      <c r="F55" s="2">
        <v>373557.90811347961</v>
      </c>
      <c r="G55" s="2">
        <f t="shared" si="25"/>
        <v>373557.90811347961</v>
      </c>
      <c r="H55" s="2">
        <f t="shared" si="12"/>
        <v>10971047</v>
      </c>
      <c r="I55" s="7">
        <v>505993</v>
      </c>
      <c r="J55" s="2">
        <f t="shared" si="13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4"/>
        <v>484596</v>
      </c>
      <c r="O55" s="2">
        <f t="shared" si="24"/>
        <v>443943.14285714284</v>
      </c>
      <c r="P55" s="2">
        <v>378945.04873071611</v>
      </c>
      <c r="Q55" s="2">
        <f t="shared" si="26"/>
        <v>378945.04873071611</v>
      </c>
      <c r="R55" s="2">
        <f t="shared" si="15"/>
        <v>11477040</v>
      </c>
      <c r="S55" s="2">
        <f t="shared" si="16"/>
        <v>480560</v>
      </c>
      <c r="T55" s="2">
        <f t="shared" si="17"/>
        <v>4036</v>
      </c>
      <c r="U55" s="2">
        <f t="shared" si="18"/>
        <v>484596</v>
      </c>
      <c r="V55" s="2">
        <f t="shared" si="5"/>
        <v>505993</v>
      </c>
      <c r="W55" s="2">
        <f t="shared" si="19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0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2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-21</v>
      </c>
      <c r="C56" s="7">
        <v>11465210</v>
      </c>
      <c r="D56" s="2">
        <f t="shared" si="11"/>
        <v>494163</v>
      </c>
      <c r="E56" s="2">
        <f t="shared" si="22"/>
        <v>440895.71428571426</v>
      </c>
      <c r="F56" s="2">
        <v>375159.1300149262</v>
      </c>
      <c r="G56" s="2">
        <f t="shared" si="25"/>
        <v>375159.1300149262</v>
      </c>
      <c r="H56" s="2">
        <f t="shared" si="12"/>
        <v>11465210</v>
      </c>
      <c r="I56" s="7">
        <v>510057</v>
      </c>
      <c r="J56" s="2">
        <f t="shared" si="13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4"/>
        <v>498227</v>
      </c>
      <c r="O56" s="2">
        <f t="shared" si="24"/>
        <v>445127.85714285716</v>
      </c>
      <c r="P56" s="2">
        <v>380859.94248382747</v>
      </c>
      <c r="Q56" s="2">
        <f t="shared" si="26"/>
        <v>380859.94248382747</v>
      </c>
      <c r="R56" s="2">
        <f t="shared" si="15"/>
        <v>11975267</v>
      </c>
      <c r="S56" s="2">
        <f t="shared" si="16"/>
        <v>494163</v>
      </c>
      <c r="T56" s="2">
        <f t="shared" si="17"/>
        <v>4064</v>
      </c>
      <c r="U56" s="2">
        <f t="shared" si="18"/>
        <v>498227</v>
      </c>
      <c r="V56" s="2">
        <f t="shared" si="5"/>
        <v>510057</v>
      </c>
      <c r="W56" s="2">
        <f t="shared" si="19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0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2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-20</v>
      </c>
      <c r="C57" s="7">
        <v>12014288</v>
      </c>
      <c r="D57" s="2">
        <f t="shared" si="11"/>
        <v>549078</v>
      </c>
      <c r="E57" s="2">
        <f t="shared" si="22"/>
        <v>433851.28571428574</v>
      </c>
      <c r="F57" s="2">
        <v>376760.35191637278</v>
      </c>
      <c r="G57" s="2">
        <f t="shared" si="25"/>
        <v>376760.35191637278</v>
      </c>
      <c r="H57" s="2">
        <f t="shared" si="12"/>
        <v>12014288</v>
      </c>
      <c r="I57" s="7">
        <v>511447</v>
      </c>
      <c r="J57" s="2">
        <f t="shared" si="13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4"/>
        <v>550468</v>
      </c>
      <c r="O57" s="2">
        <f t="shared" si="24"/>
        <v>436764.71428571426</v>
      </c>
      <c r="P57" s="2">
        <v>382774.83623693883</v>
      </c>
      <c r="Q57" s="2">
        <f t="shared" si="26"/>
        <v>382774.83623693883</v>
      </c>
      <c r="R57" s="2">
        <f t="shared" si="15"/>
        <v>12525735</v>
      </c>
      <c r="S57" s="2">
        <f t="shared" si="16"/>
        <v>549078</v>
      </c>
      <c r="T57" s="2">
        <f t="shared" si="17"/>
        <v>1390</v>
      </c>
      <c r="U57" s="2">
        <f t="shared" si="18"/>
        <v>550468</v>
      </c>
      <c r="V57" s="2">
        <f t="shared" si="5"/>
        <v>511447</v>
      </c>
      <c r="W57" s="2">
        <f t="shared" si="19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0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2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-19</v>
      </c>
      <c r="C58" s="7">
        <v>12294006</v>
      </c>
      <c r="D58" s="2">
        <f t="shared" si="11"/>
        <v>279718</v>
      </c>
      <c r="E58" s="2">
        <f t="shared" si="22"/>
        <v>428234.14285714284</v>
      </c>
      <c r="F58" s="2">
        <v>378361.57381781936</v>
      </c>
      <c r="G58" s="2">
        <f t="shared" si="25"/>
        <v>378361.57381781936</v>
      </c>
      <c r="H58" s="2">
        <f t="shared" si="12"/>
        <v>12294006</v>
      </c>
      <c r="I58" s="7">
        <v>512581</v>
      </c>
      <c r="J58" s="2">
        <f t="shared" si="13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4"/>
        <v>280852</v>
      </c>
      <c r="O58" s="2">
        <f t="shared" si="24"/>
        <v>430858.71428571426</v>
      </c>
      <c r="P58" s="2">
        <v>384689.7299900502</v>
      </c>
      <c r="Q58" s="2">
        <f t="shared" si="26"/>
        <v>384689.7299900502</v>
      </c>
      <c r="R58" s="2">
        <f t="shared" si="15"/>
        <v>12806587</v>
      </c>
      <c r="S58" s="2">
        <f t="shared" si="16"/>
        <v>279718</v>
      </c>
      <c r="T58" s="2">
        <f t="shared" si="17"/>
        <v>1134</v>
      </c>
      <c r="U58" s="2">
        <f t="shared" si="18"/>
        <v>280852</v>
      </c>
      <c r="V58" s="2">
        <f t="shared" si="5"/>
        <v>512581</v>
      </c>
      <c r="W58" s="2">
        <f t="shared" si="19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0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2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-18</v>
      </c>
      <c r="C59" s="7">
        <v>12646486</v>
      </c>
      <c r="D59" s="2">
        <f t="shared" si="11"/>
        <v>352480</v>
      </c>
      <c r="E59" s="2">
        <f t="shared" si="22"/>
        <v>428538.71428571426</v>
      </c>
      <c r="F59" s="2">
        <v>379962.79571926594</v>
      </c>
      <c r="G59" s="2">
        <f t="shared" si="25"/>
        <v>379962.79571926594</v>
      </c>
      <c r="H59" s="2">
        <f t="shared" si="12"/>
        <v>12646486</v>
      </c>
      <c r="I59" s="7">
        <v>516392</v>
      </c>
      <c r="J59" s="2">
        <f t="shared" si="13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4"/>
        <v>356291</v>
      </c>
      <c r="O59" s="2">
        <f t="shared" si="24"/>
        <v>431338.14285714284</v>
      </c>
      <c r="P59" s="2">
        <v>386604.62374316156</v>
      </c>
      <c r="Q59" s="2">
        <f t="shared" si="26"/>
        <v>386604.62374316156</v>
      </c>
      <c r="R59" s="2">
        <f t="shared" si="15"/>
        <v>13162878</v>
      </c>
      <c r="S59" s="2">
        <f t="shared" si="16"/>
        <v>352480</v>
      </c>
      <c r="T59" s="2">
        <f t="shared" si="17"/>
        <v>3811</v>
      </c>
      <c r="U59" s="2">
        <f t="shared" si="18"/>
        <v>356291</v>
      </c>
      <c r="V59" s="2">
        <f t="shared" si="5"/>
        <v>516392</v>
      </c>
      <c r="W59" s="2">
        <f t="shared" si="19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0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2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-17</v>
      </c>
      <c r="C60" s="7">
        <v>13058298</v>
      </c>
      <c r="D60" s="2">
        <f t="shared" si="11"/>
        <v>411812</v>
      </c>
      <c r="E60" s="2">
        <f t="shared" si="22"/>
        <v>433832.42857142858</v>
      </c>
      <c r="F60" s="2">
        <v>381564.01762069762</v>
      </c>
      <c r="G60" s="2">
        <f t="shared" si="25"/>
        <v>381564.01762069762</v>
      </c>
      <c r="H60" s="2">
        <f t="shared" si="12"/>
        <v>13058298</v>
      </c>
      <c r="I60" s="7">
        <v>519553</v>
      </c>
      <c r="J60" s="2">
        <f t="shared" si="13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4"/>
        <v>414973</v>
      </c>
      <c r="O60" s="2">
        <f t="shared" si="24"/>
        <v>436774</v>
      </c>
      <c r="P60" s="2">
        <v>388519.51749627292</v>
      </c>
      <c r="Q60" s="2">
        <f t="shared" si="26"/>
        <v>388519.51749627292</v>
      </c>
      <c r="R60" s="2">
        <f t="shared" si="15"/>
        <v>13577851</v>
      </c>
      <c r="S60" s="2">
        <f t="shared" si="16"/>
        <v>411812</v>
      </c>
      <c r="T60" s="2">
        <f t="shared" si="17"/>
        <v>3161</v>
      </c>
      <c r="U60" s="2">
        <f t="shared" si="18"/>
        <v>414973</v>
      </c>
      <c r="V60" s="2">
        <f t="shared" si="5"/>
        <v>519553</v>
      </c>
      <c r="W60" s="2">
        <f t="shared" si="19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0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2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-16</v>
      </c>
      <c r="C61" s="7">
        <v>13509108</v>
      </c>
      <c r="D61" s="2">
        <f t="shared" si="11"/>
        <v>450810</v>
      </c>
      <c r="E61" s="2">
        <f t="shared" si="22"/>
        <v>431231.57142857142</v>
      </c>
      <c r="F61" s="2">
        <v>383165.2395221442</v>
      </c>
      <c r="G61" s="2">
        <f t="shared" si="25"/>
        <v>383165.2395221442</v>
      </c>
      <c r="H61" s="2">
        <f t="shared" si="12"/>
        <v>13509108</v>
      </c>
      <c r="I61" s="7">
        <v>524447</v>
      </c>
      <c r="J61" s="2">
        <f t="shared" si="13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4"/>
        <v>455704</v>
      </c>
      <c r="O61" s="2">
        <f t="shared" si="24"/>
        <v>434444.42857142858</v>
      </c>
      <c r="P61" s="2">
        <v>390434.41124938428</v>
      </c>
      <c r="Q61" s="2">
        <f t="shared" si="26"/>
        <v>390434.41124938428</v>
      </c>
      <c r="R61" s="2">
        <f t="shared" si="15"/>
        <v>14033555</v>
      </c>
      <c r="S61" s="2">
        <f t="shared" si="16"/>
        <v>450810</v>
      </c>
      <c r="T61" s="2">
        <f t="shared" si="17"/>
        <v>4894</v>
      </c>
      <c r="U61" s="2">
        <f t="shared" si="18"/>
        <v>455704</v>
      </c>
      <c r="V61" s="2">
        <f t="shared" si="5"/>
        <v>524447</v>
      </c>
      <c r="W61" s="2">
        <f t="shared" si="19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0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2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-15</v>
      </c>
      <c r="C62" s="7">
        <v>14012224</v>
      </c>
      <c r="D62" s="2">
        <f t="shared" si="11"/>
        <v>503116</v>
      </c>
      <c r="E62" s="2">
        <f t="shared" si="22"/>
        <v>434453.85714285716</v>
      </c>
      <c r="F62" s="2">
        <v>384766.46142359078</v>
      </c>
      <c r="G62" s="2">
        <f t="shared" si="25"/>
        <v>384766.46142359078</v>
      </c>
      <c r="H62" s="2">
        <f t="shared" si="12"/>
        <v>14012224</v>
      </c>
      <c r="I62" s="7">
        <v>530094</v>
      </c>
      <c r="J62" s="2">
        <f t="shared" si="13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4"/>
        <v>508763</v>
      </c>
      <c r="O62" s="2">
        <f t="shared" si="24"/>
        <v>437896.85714285716</v>
      </c>
      <c r="P62" s="2">
        <v>392349.30500249565</v>
      </c>
      <c r="Q62" s="2">
        <f t="shared" si="26"/>
        <v>392349.30500249565</v>
      </c>
      <c r="R62" s="2">
        <f t="shared" si="15"/>
        <v>14542318</v>
      </c>
      <c r="S62" s="2">
        <f t="shared" si="16"/>
        <v>503116</v>
      </c>
      <c r="T62" s="2">
        <f t="shared" si="17"/>
        <v>5647</v>
      </c>
      <c r="U62" s="2">
        <f t="shared" si="18"/>
        <v>508763</v>
      </c>
      <c r="V62" s="2">
        <f t="shared" si="5"/>
        <v>530094</v>
      </c>
      <c r="W62" s="2">
        <f t="shared" si="19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0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2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-14</v>
      </c>
      <c r="C63" s="11">
        <v>14556827</v>
      </c>
      <c r="D63" s="2">
        <f t="shared" si="11"/>
        <v>544603</v>
      </c>
      <c r="E63" s="2">
        <f t="shared" si="22"/>
        <v>441659.57142857142</v>
      </c>
      <c r="F63" s="2">
        <v>386367.68332503736</v>
      </c>
      <c r="G63" s="2">
        <f t="shared" si="25"/>
        <v>386367.68332503736</v>
      </c>
      <c r="H63" s="2">
        <f t="shared" si="12"/>
        <v>14556827</v>
      </c>
      <c r="I63" s="11">
        <v>534869</v>
      </c>
      <c r="J63" s="2">
        <f t="shared" si="13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4"/>
        <v>549378</v>
      </c>
      <c r="O63" s="2">
        <f t="shared" si="24"/>
        <v>445204.14285714284</v>
      </c>
      <c r="P63" s="2">
        <v>394264.19875560701</v>
      </c>
      <c r="Q63" s="2">
        <f t="shared" si="26"/>
        <v>394264.19875560701</v>
      </c>
      <c r="R63" s="2">
        <f t="shared" si="15"/>
        <v>15091696</v>
      </c>
      <c r="S63" s="2">
        <f t="shared" si="16"/>
        <v>544603</v>
      </c>
      <c r="T63" s="2">
        <f t="shared" si="17"/>
        <v>4775</v>
      </c>
      <c r="U63" s="2">
        <f t="shared" si="18"/>
        <v>549378</v>
      </c>
      <c r="V63" s="2">
        <f t="shared" si="5"/>
        <v>534869</v>
      </c>
      <c r="W63" s="2">
        <f t="shared" si="19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0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2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-13</v>
      </c>
      <c r="C64" s="11">
        <v>15062189</v>
      </c>
      <c r="D64" s="2">
        <f t="shared" si="11"/>
        <v>505362</v>
      </c>
      <c r="E64" s="2">
        <f t="shared" si="22"/>
        <v>435414.42857142858</v>
      </c>
      <c r="F64" s="2">
        <v>387968.90522648394</v>
      </c>
      <c r="G64" s="2">
        <f t="shared" si="25"/>
        <v>387968.90522648394</v>
      </c>
      <c r="H64" s="2">
        <f t="shared" si="12"/>
        <v>15062189</v>
      </c>
      <c r="I64" s="11">
        <v>537715</v>
      </c>
      <c r="J64" s="2">
        <f t="shared" si="13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4"/>
        <v>508208</v>
      </c>
      <c r="O64" s="2">
        <f t="shared" si="24"/>
        <v>439167</v>
      </c>
      <c r="P64" s="2">
        <v>396179.09250871837</v>
      </c>
      <c r="Q64" s="2">
        <f t="shared" si="26"/>
        <v>396179.09250871837</v>
      </c>
      <c r="R64" s="2">
        <f t="shared" si="15"/>
        <v>15599904</v>
      </c>
      <c r="S64" s="2">
        <f t="shared" si="16"/>
        <v>505362</v>
      </c>
      <c r="T64" s="2">
        <f t="shared" si="17"/>
        <v>2846</v>
      </c>
      <c r="U64" s="2">
        <f t="shared" si="18"/>
        <v>508208</v>
      </c>
      <c r="V64" s="2">
        <f t="shared" si="5"/>
        <v>537715</v>
      </c>
      <c r="W64" s="2">
        <f t="shared" si="19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0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2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-12</v>
      </c>
      <c r="C65" s="7">
        <v>15300151</v>
      </c>
      <c r="D65" s="2">
        <f t="shared" si="11"/>
        <v>237962</v>
      </c>
      <c r="E65" s="2">
        <f t="shared" si="22"/>
        <v>429449.28571428574</v>
      </c>
      <c r="F65" s="2">
        <v>389570.12712791562</v>
      </c>
      <c r="G65" s="2">
        <f t="shared" si="25"/>
        <v>389570.12712791562</v>
      </c>
      <c r="H65" s="2">
        <f t="shared" si="12"/>
        <v>15300151</v>
      </c>
      <c r="I65" s="7">
        <v>539630</v>
      </c>
      <c r="J65" s="2">
        <f t="shared" si="13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4"/>
        <v>239877</v>
      </c>
      <c r="O65" s="2">
        <f t="shared" si="24"/>
        <v>433313.42857142858</v>
      </c>
      <c r="P65" s="2">
        <v>398093.98626182973</v>
      </c>
      <c r="Q65" s="2">
        <f t="shared" si="26"/>
        <v>398093.98626182973</v>
      </c>
      <c r="R65" s="2">
        <f t="shared" si="15"/>
        <v>15839781</v>
      </c>
      <c r="S65" s="2">
        <f t="shared" si="16"/>
        <v>237962</v>
      </c>
      <c r="T65" s="2">
        <f t="shared" si="17"/>
        <v>1915</v>
      </c>
      <c r="U65" s="2">
        <f t="shared" si="18"/>
        <v>239877</v>
      </c>
      <c r="V65" s="2">
        <f t="shared" si="5"/>
        <v>539630</v>
      </c>
      <c r="W65" s="2">
        <f t="shared" si="19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0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2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-11</v>
      </c>
      <c r="C66" s="7">
        <v>15576107</v>
      </c>
      <c r="D66" s="2">
        <f t="shared" si="11"/>
        <v>275956</v>
      </c>
      <c r="E66" s="2">
        <f t="shared" si="22"/>
        <v>418517.28571428574</v>
      </c>
      <c r="F66" s="2">
        <v>391171.3490293622</v>
      </c>
      <c r="G66" s="2">
        <f t="shared" si="25"/>
        <v>391171.3490293622</v>
      </c>
      <c r="H66" s="2">
        <f t="shared" si="12"/>
        <v>15576107</v>
      </c>
      <c r="I66" s="7">
        <v>546615</v>
      </c>
      <c r="J66" s="2">
        <f t="shared" si="13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4"/>
        <v>282941</v>
      </c>
      <c r="O66" s="2">
        <f t="shared" si="24"/>
        <v>422834.85714285716</v>
      </c>
      <c r="P66" s="2">
        <v>400008.8800149411</v>
      </c>
      <c r="Q66" s="2">
        <f t="shared" si="26"/>
        <v>400008.8800149411</v>
      </c>
      <c r="R66" s="2">
        <f t="shared" si="15"/>
        <v>16122722</v>
      </c>
      <c r="S66" s="2">
        <f t="shared" si="16"/>
        <v>275956</v>
      </c>
      <c r="T66" s="2">
        <f t="shared" si="17"/>
        <v>6985</v>
      </c>
      <c r="U66" s="2">
        <f t="shared" si="18"/>
        <v>282941</v>
      </c>
      <c r="V66" s="2">
        <f t="shared" si="5"/>
        <v>546615</v>
      </c>
      <c r="W66" s="2">
        <f t="shared" si="19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0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2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-10</v>
      </c>
      <c r="C67" s="7">
        <v>15940972</v>
      </c>
      <c r="D67" s="2">
        <f t="shared" si="11"/>
        <v>364865</v>
      </c>
      <c r="E67" s="2">
        <f t="shared" si="22"/>
        <v>411810.57142857142</v>
      </c>
      <c r="F67" s="2">
        <v>392772.57093080878</v>
      </c>
      <c r="G67" s="2">
        <f t="shared" si="25"/>
        <v>392772.57093080878</v>
      </c>
      <c r="H67" s="2">
        <f t="shared" si="12"/>
        <v>15940972</v>
      </c>
      <c r="I67" s="7">
        <v>558577</v>
      </c>
      <c r="J67" s="2">
        <f t="shared" si="13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4"/>
        <v>376827</v>
      </c>
      <c r="O67" s="2">
        <f t="shared" si="24"/>
        <v>417385.42857142858</v>
      </c>
      <c r="P67" s="2">
        <v>401923.77376805246</v>
      </c>
      <c r="Q67" s="2">
        <f t="shared" si="26"/>
        <v>401923.77376805246</v>
      </c>
      <c r="R67" s="2">
        <f t="shared" si="15"/>
        <v>16499549</v>
      </c>
      <c r="S67" s="2">
        <f t="shared" si="16"/>
        <v>364865</v>
      </c>
      <c r="T67" s="2">
        <f t="shared" si="17"/>
        <v>11962</v>
      </c>
      <c r="U67" s="2">
        <f t="shared" si="18"/>
        <v>376827</v>
      </c>
      <c r="V67" s="2">
        <f t="shared" si="5"/>
        <v>558577</v>
      </c>
      <c r="W67" s="2">
        <f t="shared" si="19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0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2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-9</v>
      </c>
      <c r="C68" s="7">
        <v>16423082</v>
      </c>
      <c r="D68" s="2">
        <f t="shared" si="11"/>
        <v>482110</v>
      </c>
      <c r="E68" s="2">
        <f t="shared" si="22"/>
        <v>416282</v>
      </c>
      <c r="F68" s="2">
        <v>394373.79283225536</v>
      </c>
      <c r="G68" s="2">
        <f t="shared" si="25"/>
        <v>394373.79283225536</v>
      </c>
      <c r="H68" s="2">
        <f t="shared" si="12"/>
        <v>16423082</v>
      </c>
      <c r="I68" s="7">
        <v>573724</v>
      </c>
      <c r="J68" s="2">
        <f t="shared" si="13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4"/>
        <v>497257</v>
      </c>
      <c r="O68" s="2">
        <f t="shared" si="24"/>
        <v>423321.57142857142</v>
      </c>
      <c r="P68" s="2">
        <v>403838.66752116382</v>
      </c>
      <c r="Q68" s="2">
        <f t="shared" si="26"/>
        <v>403838.66752116382</v>
      </c>
      <c r="R68" s="2">
        <f t="shared" si="15"/>
        <v>16996806</v>
      </c>
      <c r="S68" s="2">
        <f t="shared" si="16"/>
        <v>482110</v>
      </c>
      <c r="T68" s="2">
        <f t="shared" si="17"/>
        <v>15147</v>
      </c>
      <c r="U68" s="2">
        <f t="shared" si="18"/>
        <v>497257</v>
      </c>
      <c r="V68" s="2">
        <f t="shared" si="5"/>
        <v>573724</v>
      </c>
      <c r="W68" s="2">
        <f t="shared" si="19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0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2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-8</v>
      </c>
      <c r="C69" s="7">
        <v>16875536</v>
      </c>
      <c r="D69" s="2">
        <f t="shared" si="11"/>
        <v>452454</v>
      </c>
      <c r="E69" s="2">
        <f t="shared" si="22"/>
        <v>409044.57142857142</v>
      </c>
      <c r="F69" s="2">
        <v>395975.01473370194</v>
      </c>
      <c r="G69" s="2">
        <f t="shared" si="25"/>
        <v>395975.01473370194</v>
      </c>
      <c r="H69" s="2">
        <f t="shared" si="12"/>
        <v>16875536</v>
      </c>
      <c r="I69" s="7">
        <v>589591</v>
      </c>
      <c r="J69" s="2">
        <f t="shared" si="13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4"/>
        <v>468321</v>
      </c>
      <c r="O69" s="2">
        <f t="shared" si="24"/>
        <v>417544.14285714284</v>
      </c>
      <c r="P69" s="2">
        <v>405753.56127427518</v>
      </c>
      <c r="Q69" s="2">
        <f t="shared" si="26"/>
        <v>405753.56127427518</v>
      </c>
      <c r="R69" s="2">
        <f t="shared" si="15"/>
        <v>17465127</v>
      </c>
      <c r="S69" s="2">
        <f t="shared" si="16"/>
        <v>452454</v>
      </c>
      <c r="T69" s="2">
        <f t="shared" si="17"/>
        <v>15867</v>
      </c>
      <c r="U69" s="2">
        <f t="shared" si="18"/>
        <v>468321</v>
      </c>
      <c r="V69" s="2">
        <f t="shared" si="5"/>
        <v>589591</v>
      </c>
      <c r="W69" s="2">
        <f t="shared" si="19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0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2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-7</v>
      </c>
      <c r="C70" s="7">
        <v>17247442</v>
      </c>
      <c r="D70" s="2">
        <f t="shared" si="11"/>
        <v>371906</v>
      </c>
      <c r="E70" s="2">
        <f t="shared" si="22"/>
        <v>384373.57142857142</v>
      </c>
      <c r="F70" s="2">
        <v>397576.23663513362</v>
      </c>
      <c r="G70" s="2">
        <f t="shared" si="25"/>
        <v>397576.23663513362</v>
      </c>
      <c r="H70" s="2">
        <f t="shared" si="12"/>
        <v>17247442</v>
      </c>
      <c r="I70" s="7">
        <v>604885</v>
      </c>
      <c r="J70" s="2">
        <f t="shared" si="13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4"/>
        <v>387200</v>
      </c>
      <c r="O70" s="2">
        <f t="shared" si="24"/>
        <v>394375.85714285716</v>
      </c>
      <c r="P70" s="2">
        <v>407668.45502738655</v>
      </c>
      <c r="Q70" s="2">
        <f t="shared" si="26"/>
        <v>407668.45502738655</v>
      </c>
      <c r="R70" s="2">
        <f t="shared" si="15"/>
        <v>17852327</v>
      </c>
      <c r="S70" s="2">
        <f t="shared" si="16"/>
        <v>371906</v>
      </c>
      <c r="T70" s="2">
        <f t="shared" si="17"/>
        <v>15294</v>
      </c>
      <c r="U70" s="2">
        <f t="shared" si="18"/>
        <v>387200</v>
      </c>
      <c r="V70" s="2">
        <f t="shared" si="5"/>
        <v>604885</v>
      </c>
      <c r="W70" s="2">
        <f t="shared" si="19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0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2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-6</v>
      </c>
      <c r="C71" s="7">
        <v>17582121</v>
      </c>
      <c r="D71" s="2">
        <f t="shared" si="11"/>
        <v>334679</v>
      </c>
      <c r="E71" s="2">
        <f t="shared" si="22"/>
        <v>359990.28571428574</v>
      </c>
      <c r="F71" s="2">
        <v>399177.4585365802</v>
      </c>
      <c r="G71" s="2">
        <f t="shared" si="25"/>
        <v>399177.4585365802</v>
      </c>
      <c r="H71" s="2">
        <f t="shared" si="12"/>
        <v>17582121</v>
      </c>
      <c r="I71" s="7">
        <v>615148</v>
      </c>
      <c r="J71" s="2">
        <f t="shared" si="13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4"/>
        <v>344942</v>
      </c>
      <c r="O71" s="2">
        <f t="shared" si="24"/>
        <v>371052.14285714284</v>
      </c>
      <c r="P71" s="2">
        <v>409583.34878049791</v>
      </c>
      <c r="Q71" s="2">
        <f t="shared" si="26"/>
        <v>409583.34878049791</v>
      </c>
      <c r="R71" s="2">
        <f t="shared" si="15"/>
        <v>18197269</v>
      </c>
      <c r="S71" s="2">
        <f t="shared" si="16"/>
        <v>334679</v>
      </c>
      <c r="T71" s="2">
        <f t="shared" si="17"/>
        <v>10263</v>
      </c>
      <c r="U71" s="2">
        <f t="shared" si="18"/>
        <v>344942</v>
      </c>
      <c r="V71" s="2">
        <f t="shared" si="5"/>
        <v>615148</v>
      </c>
      <c r="W71" s="2">
        <f t="shared" si="19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0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2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-5</v>
      </c>
      <c r="C72" s="7">
        <v>17723840</v>
      </c>
      <c r="D72" s="2">
        <f t="shared" si="11"/>
        <v>141719</v>
      </c>
      <c r="E72" s="2">
        <f t="shared" si="22"/>
        <v>346241.28571428574</v>
      </c>
      <c r="F72" s="2">
        <v>400778.68043802679</v>
      </c>
      <c r="G72" s="2">
        <f t="shared" si="25"/>
        <v>400778.68043802679</v>
      </c>
      <c r="H72" s="2">
        <f t="shared" si="12"/>
        <v>17723840</v>
      </c>
      <c r="I72" s="7">
        <v>624325</v>
      </c>
      <c r="J72" s="2">
        <f t="shared" si="13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4"/>
        <v>150896</v>
      </c>
      <c r="O72" s="2">
        <f t="shared" si="24"/>
        <v>358340.57142857142</v>
      </c>
      <c r="P72" s="2">
        <v>411498.24253360927</v>
      </c>
      <c r="Q72" s="2">
        <f t="shared" si="26"/>
        <v>411498.24253360927</v>
      </c>
      <c r="R72" s="2">
        <f t="shared" si="15"/>
        <v>18348165</v>
      </c>
      <c r="S72" s="2">
        <f t="shared" si="16"/>
        <v>141719</v>
      </c>
      <c r="T72" s="2">
        <f t="shared" si="17"/>
        <v>9177</v>
      </c>
      <c r="U72" s="2">
        <f t="shared" si="18"/>
        <v>150896</v>
      </c>
      <c r="V72" s="2">
        <f t="shared" si="5"/>
        <v>624325</v>
      </c>
      <c r="W72" s="2">
        <f t="shared" si="19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0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2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-4</v>
      </c>
      <c r="C73" s="7">
        <v>17916181</v>
      </c>
      <c r="D73" s="2">
        <f t="shared" si="11"/>
        <v>192341</v>
      </c>
      <c r="E73" s="2">
        <f t="shared" si="22"/>
        <v>334296.28571428574</v>
      </c>
      <c r="F73" s="2">
        <v>402379.90233947337</v>
      </c>
      <c r="G73" s="2">
        <f t="shared" si="25"/>
        <v>402379.90233947337</v>
      </c>
      <c r="H73" s="2">
        <f t="shared" si="12"/>
        <v>17916181</v>
      </c>
      <c r="I73" s="7">
        <v>642788</v>
      </c>
      <c r="J73" s="2">
        <f t="shared" si="13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4"/>
        <v>210804</v>
      </c>
      <c r="O73" s="2">
        <f t="shared" si="24"/>
        <v>348035.28571428574</v>
      </c>
      <c r="P73" s="2">
        <v>413413.13628672063</v>
      </c>
      <c r="Q73" s="2">
        <f t="shared" si="26"/>
        <v>413413.13628672063</v>
      </c>
      <c r="R73" s="2">
        <f t="shared" si="15"/>
        <v>18558969</v>
      </c>
      <c r="S73" s="2">
        <f t="shared" si="16"/>
        <v>192341</v>
      </c>
      <c r="T73" s="2">
        <f t="shared" si="17"/>
        <v>18463</v>
      </c>
      <c r="U73" s="2">
        <f t="shared" si="18"/>
        <v>210804</v>
      </c>
      <c r="V73" s="2">
        <f t="shared" si="5"/>
        <v>642788</v>
      </c>
      <c r="W73" s="2">
        <f t="shared" si="19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0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2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-3</v>
      </c>
      <c r="C74" s="7">
        <v>18242873</v>
      </c>
      <c r="D74" s="2">
        <f t="shared" si="11"/>
        <v>326692</v>
      </c>
      <c r="E74" s="2">
        <f t="shared" si="22"/>
        <v>328843</v>
      </c>
      <c r="F74" s="2">
        <v>403981.12424090505</v>
      </c>
      <c r="G74" s="2">
        <f t="shared" si="25"/>
        <v>403981.12424090505</v>
      </c>
      <c r="H74" s="2">
        <f t="shared" si="12"/>
        <v>18242873</v>
      </c>
      <c r="I74" s="7">
        <v>669105</v>
      </c>
      <c r="J74" s="2">
        <f t="shared" si="13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4"/>
        <v>353009</v>
      </c>
      <c r="O74" s="2">
        <f t="shared" si="24"/>
        <v>344632.71428571426</v>
      </c>
      <c r="P74" s="2">
        <v>415328.030039832</v>
      </c>
      <c r="Q74" s="2">
        <f t="shared" si="26"/>
        <v>415328.030039832</v>
      </c>
      <c r="R74" s="2">
        <f t="shared" si="15"/>
        <v>18911978</v>
      </c>
      <c r="S74" s="2">
        <f t="shared" si="16"/>
        <v>326692</v>
      </c>
      <c r="T74" s="2">
        <f t="shared" si="17"/>
        <v>26317</v>
      </c>
      <c r="U74" s="2">
        <f t="shared" si="18"/>
        <v>353009</v>
      </c>
      <c r="V74" s="2">
        <f t="shared" si="5"/>
        <v>669105</v>
      </c>
      <c r="W74" s="2">
        <f t="shared" si="19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0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2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-2</v>
      </c>
      <c r="C75" s="7">
        <v>18691835</v>
      </c>
      <c r="D75" s="2">
        <f t="shared" si="11"/>
        <v>448962</v>
      </c>
      <c r="E75" s="2">
        <f t="shared" si="22"/>
        <v>324107.57142857142</v>
      </c>
      <c r="F75" s="2">
        <v>405582.34614235163</v>
      </c>
      <c r="G75" s="2">
        <f t="shared" si="25"/>
        <v>405582.34614235163</v>
      </c>
      <c r="H75" s="2">
        <f t="shared" si="12"/>
        <v>18691835</v>
      </c>
      <c r="I75" s="7">
        <v>700718</v>
      </c>
      <c r="J75" s="2">
        <f t="shared" si="13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4"/>
        <v>480575</v>
      </c>
      <c r="O75" s="2">
        <f t="shared" si="24"/>
        <v>342249.57142857142</v>
      </c>
      <c r="P75" s="2">
        <v>417242.92379294336</v>
      </c>
      <c r="Q75" s="2">
        <f t="shared" si="26"/>
        <v>417242.92379294336</v>
      </c>
      <c r="R75" s="2">
        <f t="shared" si="15"/>
        <v>19392553</v>
      </c>
      <c r="S75" s="2">
        <f t="shared" si="16"/>
        <v>448962</v>
      </c>
      <c r="T75" s="2">
        <f t="shared" si="17"/>
        <v>31613</v>
      </c>
      <c r="U75" s="2">
        <f t="shared" si="18"/>
        <v>480575</v>
      </c>
      <c r="V75" s="2">
        <f t="shared" si="5"/>
        <v>700718</v>
      </c>
      <c r="W75" s="2">
        <f t="shared" si="19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0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2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-1</v>
      </c>
      <c r="C76" s="7">
        <v>19177555</v>
      </c>
      <c r="D76" s="2">
        <f t="shared" si="11"/>
        <v>485720</v>
      </c>
      <c r="E76" s="2">
        <f t="shared" si="22"/>
        <v>328859.85714285716</v>
      </c>
      <c r="F76" s="2">
        <v>407183.56804379821</v>
      </c>
      <c r="G76" s="2">
        <f t="shared" si="25"/>
        <v>407183.56804379821</v>
      </c>
      <c r="H76" s="2">
        <f t="shared" si="12"/>
        <v>19177555</v>
      </c>
      <c r="I76" s="7">
        <v>736037</v>
      </c>
      <c r="J76" s="2">
        <f t="shared" si="13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4"/>
        <v>521039</v>
      </c>
      <c r="O76" s="2">
        <f t="shared" si="24"/>
        <v>349780.71428571426</v>
      </c>
      <c r="P76" s="2">
        <v>419157.81754605472</v>
      </c>
      <c r="Q76" s="2">
        <f t="shared" si="26"/>
        <v>419157.81754605472</v>
      </c>
      <c r="R76" s="2">
        <f t="shared" si="15"/>
        <v>19913592</v>
      </c>
      <c r="S76" s="2">
        <f t="shared" si="16"/>
        <v>485720</v>
      </c>
      <c r="T76" s="2">
        <f t="shared" si="17"/>
        <v>35319</v>
      </c>
      <c r="U76" s="2">
        <f t="shared" si="18"/>
        <v>521039</v>
      </c>
      <c r="V76" s="2">
        <f t="shared" si="5"/>
        <v>736037</v>
      </c>
      <c r="W76" s="2">
        <f t="shared" si="19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0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2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0</v>
      </c>
      <c r="C77" s="7">
        <v>19682048</v>
      </c>
      <c r="D77" s="2">
        <f t="shared" si="11"/>
        <v>504493</v>
      </c>
      <c r="E77" s="2">
        <f t="shared" si="22"/>
        <v>347800.85714285716</v>
      </c>
      <c r="F77" s="2">
        <v>408784.78994524479</v>
      </c>
      <c r="G77" s="2">
        <f t="shared" si="25"/>
        <v>408784.78994524479</v>
      </c>
      <c r="H77" s="2">
        <f t="shared" si="12"/>
        <v>19682048</v>
      </c>
      <c r="I77" s="7">
        <v>768810</v>
      </c>
      <c r="J77" s="2">
        <f t="shared" si="13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4"/>
        <v>537266</v>
      </c>
      <c r="O77" s="2">
        <f t="shared" si="24"/>
        <v>371218.71428571426</v>
      </c>
      <c r="P77" s="2">
        <v>421072.71129916608</v>
      </c>
      <c r="Q77" s="2">
        <f t="shared" si="26"/>
        <v>421072.71129916608</v>
      </c>
      <c r="R77" s="2">
        <f t="shared" si="15"/>
        <v>20450858</v>
      </c>
      <c r="S77" s="2">
        <f t="shared" si="16"/>
        <v>504493</v>
      </c>
      <c r="T77" s="2">
        <f t="shared" si="17"/>
        <v>32773</v>
      </c>
      <c r="U77" s="2">
        <f t="shared" si="18"/>
        <v>537266</v>
      </c>
      <c r="V77" s="2">
        <f t="shared" si="5"/>
        <v>768810</v>
      </c>
      <c r="W77" s="2">
        <f t="shared" si="19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0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2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1</v>
      </c>
      <c r="C78" s="7"/>
      <c r="D78" s="2" t="e">
        <f t="shared" si="11"/>
        <v>#N/A</v>
      </c>
      <c r="E78" s="2" t="e">
        <f t="shared" si="22"/>
        <v>#N/A</v>
      </c>
      <c r="F78" s="2">
        <v>410386.01184669137</v>
      </c>
      <c r="G78" s="2">
        <f t="shared" si="25"/>
        <v>410386.01184669137</v>
      </c>
      <c r="H78" s="2">
        <f t="shared" si="12"/>
        <v>20092434.011846691</v>
      </c>
      <c r="I78" s="7"/>
      <c r="J78" s="2" t="e">
        <f t="shared" si="13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792227.85714285716</v>
      </c>
      <c r="M78" s="8" t="e">
        <f t="shared" si="28"/>
        <v>#N/A</v>
      </c>
      <c r="N78" s="2" t="e">
        <f t="shared" si="14"/>
        <v>#N/A</v>
      </c>
      <c r="O78" s="2" t="e">
        <f t="shared" si="24"/>
        <v>#N/A</v>
      </c>
      <c r="P78" s="2">
        <v>422987.60505227745</v>
      </c>
      <c r="Q78" s="2">
        <f t="shared" si="26"/>
        <v>422987.60505227745</v>
      </c>
      <c r="R78" s="2">
        <f t="shared" si="15"/>
        <v>20873845.605052277</v>
      </c>
      <c r="S78" s="2">
        <f t="shared" si="16"/>
        <v>410386.01184669137</v>
      </c>
      <c r="T78" s="2">
        <f t="shared" si="17"/>
        <v>23417.857142857159</v>
      </c>
      <c r="U78" s="2">
        <f t="shared" si="18"/>
        <v>422987.60505227745</v>
      </c>
      <c r="V78" s="2">
        <f t="shared" si="5"/>
        <v>778989.13043478259</v>
      </c>
      <c r="W78" s="2">
        <f t="shared" si="19"/>
        <v>10179.130434782594</v>
      </c>
      <c r="X78" s="2">
        <f t="shared" si="6"/>
        <v>412808.47461749485</v>
      </c>
      <c r="Y78" s="2">
        <f t="shared" si="7"/>
        <v>20094856.474617496</v>
      </c>
      <c r="Z78" s="2" t="str">
        <f t="shared" si="8"/>
        <v>HERE</v>
      </c>
      <c r="AA78" s="2">
        <f>IF(Z78="HERE",Y78,AA77+Graph!$G$1*1000)</f>
        <v>20094856.474617496</v>
      </c>
      <c r="AB78" s="2">
        <f t="shared" si="20"/>
        <v>412808.47461749613</v>
      </c>
      <c r="AC78" s="2">
        <f t="shared" si="9"/>
        <v>778989.13043478259</v>
      </c>
      <c r="AD78" s="3">
        <f t="shared" si="10"/>
        <v>20094856.474617496</v>
      </c>
      <c r="AE78" s="2">
        <f>IF(AE76&gt;=52800000,52800000,IF(AB57=Graph!G$1*1000,AE77+Graph!G$1*1000,AC78))</f>
        <v>778989.13043478259</v>
      </c>
      <c r="AF78" s="3">
        <f t="shared" si="21"/>
        <v>778989.13043478259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2</v>
      </c>
      <c r="C79" s="7"/>
      <c r="D79" s="2" t="e">
        <f t="shared" si="11"/>
        <v>#N/A</v>
      </c>
      <c r="E79" s="2" t="e">
        <f t="shared" si="22"/>
        <v>#N/A</v>
      </c>
      <c r="F79" s="2">
        <v>411987.23374812305</v>
      </c>
      <c r="G79" s="2">
        <f t="shared" si="25"/>
        <v>411987.23374812305</v>
      </c>
      <c r="H79" s="2">
        <f t="shared" si="12"/>
        <v>20504421.245594814</v>
      </c>
      <c r="I79" s="7"/>
      <c r="J79" s="2" t="e">
        <f t="shared" si="13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815645.71428571432</v>
      </c>
      <c r="M79" s="8" t="e">
        <f t="shared" si="28"/>
        <v>#N/A</v>
      </c>
      <c r="N79" s="2" t="e">
        <f t="shared" si="14"/>
        <v>#N/A</v>
      </c>
      <c r="O79" s="2" t="e">
        <f t="shared" si="24"/>
        <v>#N/A</v>
      </c>
      <c r="P79" s="2">
        <v>424902.49880538881</v>
      </c>
      <c r="Q79" s="2">
        <f t="shared" si="26"/>
        <v>424902.49880538881</v>
      </c>
      <c r="R79" s="2">
        <f t="shared" si="15"/>
        <v>21298748.103857666</v>
      </c>
      <c r="S79" s="2">
        <f t="shared" si="16"/>
        <v>411987.23374812305</v>
      </c>
      <c r="T79" s="2">
        <f t="shared" si="17"/>
        <v>23417.857142857159</v>
      </c>
      <c r="U79" s="2">
        <f t="shared" si="18"/>
        <v>424902.49880538881</v>
      </c>
      <c r="V79" s="2">
        <f t="shared" si="5"/>
        <v>789168.26086956519</v>
      </c>
      <c r="W79" s="2">
        <f t="shared" si="19"/>
        <v>10179.130434782594</v>
      </c>
      <c r="X79" s="2">
        <f t="shared" si="6"/>
        <v>414723.36837060621</v>
      </c>
      <c r="Y79" s="2">
        <f t="shared" si="7"/>
        <v>20509579.842988104</v>
      </c>
      <c r="Z79" s="2" t="str">
        <f t="shared" si="8"/>
        <v>HERE</v>
      </c>
      <c r="AA79" s="2">
        <f>IF(Z79="HERE",Y79,AA78+Graph!$G$1*1000)</f>
        <v>20509579.842988104</v>
      </c>
      <c r="AB79" s="2">
        <f t="shared" si="20"/>
        <v>414723.3683706075</v>
      </c>
      <c r="AC79" s="2">
        <f t="shared" si="9"/>
        <v>789168.26086956519</v>
      </c>
      <c r="AD79" s="3">
        <f t="shared" si="10"/>
        <v>20509579.842988104</v>
      </c>
      <c r="AE79" s="2">
        <f>IF(AE77&gt;=52800000,52800000,IF(AB58=Graph!G$1*1000,AE78+Graph!G$1*1000,AC79))</f>
        <v>789168.26086956519</v>
      </c>
      <c r="AF79" s="3">
        <f t="shared" si="21"/>
        <v>789168.26086956519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3</v>
      </c>
      <c r="C80" s="7"/>
      <c r="D80" s="2" t="e">
        <f t="shared" si="11"/>
        <v>#N/A</v>
      </c>
      <c r="E80" s="2" t="e">
        <f t="shared" si="22"/>
        <v>#N/A</v>
      </c>
      <c r="F80" s="2">
        <v>413588.45564956963</v>
      </c>
      <c r="G80" s="2">
        <f t="shared" si="25"/>
        <v>413588.45564956963</v>
      </c>
      <c r="H80" s="2">
        <f t="shared" si="12"/>
        <v>20918009.701244384</v>
      </c>
      <c r="I80" s="7"/>
      <c r="J80" s="2" t="e">
        <f t="shared" si="13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839063.57142857148</v>
      </c>
      <c r="M80" s="8" t="e">
        <f t="shared" si="28"/>
        <v>#N/A</v>
      </c>
      <c r="N80" s="2" t="e">
        <f t="shared" si="14"/>
        <v>#N/A</v>
      </c>
      <c r="O80" s="2" t="e">
        <f t="shared" si="24"/>
        <v>#N/A</v>
      </c>
      <c r="P80" s="2">
        <v>426817.39255850017</v>
      </c>
      <c r="Q80" s="2">
        <f t="shared" si="26"/>
        <v>426817.39255850017</v>
      </c>
      <c r="R80" s="2">
        <f t="shared" si="15"/>
        <v>21725565.496416166</v>
      </c>
      <c r="S80" s="2">
        <f t="shared" si="16"/>
        <v>413588.45564956963</v>
      </c>
      <c r="T80" s="2">
        <f t="shared" si="17"/>
        <v>23417.857142857159</v>
      </c>
      <c r="U80" s="2">
        <f t="shared" si="18"/>
        <v>426817.39255850017</v>
      </c>
      <c r="V80" s="2">
        <f t="shared" si="5"/>
        <v>799347.39130434778</v>
      </c>
      <c r="W80" s="2">
        <f t="shared" si="19"/>
        <v>10179.130434782594</v>
      </c>
      <c r="X80" s="2">
        <f t="shared" si="6"/>
        <v>416638.26212371758</v>
      </c>
      <c r="Y80" s="2">
        <f t="shared" si="7"/>
        <v>20926218.105111822</v>
      </c>
      <c r="Z80" s="2" t="str">
        <f t="shared" si="8"/>
        <v>HERE</v>
      </c>
      <c r="AA80" s="2">
        <f>IF(Z80="HERE",Y80,AA79+Graph!$G$1*1000)</f>
        <v>20926218.105111822</v>
      </c>
      <c r="AB80" s="2">
        <f t="shared" si="20"/>
        <v>416638.26212371886</v>
      </c>
      <c r="AC80" s="2">
        <f t="shared" si="9"/>
        <v>799347.39130434778</v>
      </c>
      <c r="AD80" s="3">
        <f t="shared" si="10"/>
        <v>20926218.105111822</v>
      </c>
      <c r="AE80" s="2">
        <f>IF(AE78&gt;=52800000,52800000,IF(AB59=Graph!G$1*1000,AE79+Graph!G$1*1000,AC80))</f>
        <v>799347.39130434778</v>
      </c>
      <c r="AF80" s="3">
        <f t="shared" si="21"/>
        <v>799347.39130434778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4</v>
      </c>
      <c r="C81" s="7"/>
      <c r="D81" s="2" t="e">
        <f t="shared" si="11"/>
        <v>#N/A</v>
      </c>
      <c r="E81" s="2" t="e">
        <f t="shared" si="22"/>
        <v>#N/A</v>
      </c>
      <c r="F81" s="2">
        <v>415189.67755101621</v>
      </c>
      <c r="G81" s="2">
        <f t="shared" si="25"/>
        <v>415189.67755101621</v>
      </c>
      <c r="H81" s="2">
        <f t="shared" si="12"/>
        <v>21333199.3787954</v>
      </c>
      <c r="I81" s="7"/>
      <c r="J81" s="2" t="e">
        <f t="shared" si="13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862481.42857142864</v>
      </c>
      <c r="M81" s="8" t="e">
        <f t="shared" si="28"/>
        <v>#N/A</v>
      </c>
      <c r="N81" s="2" t="e">
        <f t="shared" si="14"/>
        <v>#N/A</v>
      </c>
      <c r="O81" s="2" t="e">
        <f t="shared" si="24"/>
        <v>#N/A</v>
      </c>
      <c r="P81" s="2">
        <v>428732.28631161153</v>
      </c>
      <c r="Q81" s="2">
        <f t="shared" si="26"/>
        <v>428732.28631161153</v>
      </c>
      <c r="R81" s="2">
        <f t="shared" si="15"/>
        <v>22154297.782727778</v>
      </c>
      <c r="S81" s="2">
        <f t="shared" si="16"/>
        <v>415189.67755101621</v>
      </c>
      <c r="T81" s="2">
        <f t="shared" si="17"/>
        <v>23417.857142857159</v>
      </c>
      <c r="U81" s="2">
        <f t="shared" si="18"/>
        <v>428732.28631161153</v>
      </c>
      <c r="V81" s="2">
        <f t="shared" si="5"/>
        <v>809526.52173913037</v>
      </c>
      <c r="W81" s="2">
        <f t="shared" si="19"/>
        <v>10179.130434782594</v>
      </c>
      <c r="X81" s="2">
        <f t="shared" si="6"/>
        <v>418553.15587682894</v>
      </c>
      <c r="Y81" s="2">
        <f t="shared" si="7"/>
        <v>21344771.260988653</v>
      </c>
      <c r="Z81" s="2" t="str">
        <f t="shared" si="8"/>
        <v>HERE</v>
      </c>
      <c r="AA81" s="2">
        <f>IF(Z81="HERE",Y81,AA80+Graph!$G$1*1000)</f>
        <v>21344771.260988653</v>
      </c>
      <c r="AB81" s="2">
        <f t="shared" si="20"/>
        <v>418553.15587683022</v>
      </c>
      <c r="AC81" s="2">
        <f t="shared" si="9"/>
        <v>809526.52173913037</v>
      </c>
      <c r="AD81" s="3">
        <f t="shared" si="10"/>
        <v>21344771.260988653</v>
      </c>
      <c r="AE81" s="2">
        <f>IF(AE79&gt;=52800000,52800000,IF(AB60=Graph!G$1*1000,AE80+Graph!G$1*1000,AC81))</f>
        <v>809526.52173913037</v>
      </c>
      <c r="AF81" s="3">
        <f t="shared" si="21"/>
        <v>809526.52173913037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5</v>
      </c>
      <c r="C82" s="7"/>
      <c r="D82" s="2" t="e">
        <f t="shared" si="11"/>
        <v>#N/A</v>
      </c>
      <c r="E82" s="2" t="e">
        <f t="shared" si="22"/>
        <v>#N/A</v>
      </c>
      <c r="F82" s="2">
        <v>416790.89945246279</v>
      </c>
      <c r="G82" s="2">
        <f t="shared" si="25"/>
        <v>416790.89945246279</v>
      </c>
      <c r="H82" s="2">
        <f t="shared" si="12"/>
        <v>21749990.278247863</v>
      </c>
      <c r="I82" s="7"/>
      <c r="J82" s="2" t="e">
        <f t="shared" si="13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885899.2857142858</v>
      </c>
      <c r="M82" s="8" t="e">
        <f t="shared" si="28"/>
        <v>#N/A</v>
      </c>
      <c r="N82" s="2" t="e">
        <f t="shared" si="14"/>
        <v>#N/A</v>
      </c>
      <c r="O82" s="2" t="e">
        <f t="shared" si="24"/>
        <v>#N/A</v>
      </c>
      <c r="P82" s="2">
        <v>430647.18006470799</v>
      </c>
      <c r="Q82" s="2">
        <f t="shared" si="26"/>
        <v>430647.18006470799</v>
      </c>
      <c r="R82" s="2">
        <f t="shared" si="15"/>
        <v>22584944.962792486</v>
      </c>
      <c r="S82" s="2">
        <f t="shared" si="16"/>
        <v>416790.89945246279</v>
      </c>
      <c r="T82" s="2">
        <f t="shared" si="17"/>
        <v>23417.857142857159</v>
      </c>
      <c r="U82" s="2">
        <f t="shared" si="18"/>
        <v>430647.18006470799</v>
      </c>
      <c r="V82" s="2">
        <f t="shared" si="5"/>
        <v>819705.65217391308</v>
      </c>
      <c r="W82" s="2">
        <f t="shared" si="19"/>
        <v>10179.13043478271</v>
      </c>
      <c r="X82" s="2">
        <f t="shared" si="6"/>
        <v>420468.04962992528</v>
      </c>
      <c r="Y82" s="2">
        <f t="shared" si="7"/>
        <v>21765239.310618579</v>
      </c>
      <c r="Z82" s="2" t="str">
        <f t="shared" si="8"/>
        <v>HERE</v>
      </c>
      <c r="AA82" s="2">
        <f>IF(Z82="HERE",Y82,AA81+Graph!$G$1*1000)</f>
        <v>21765239.310618579</v>
      </c>
      <c r="AB82" s="2">
        <f t="shared" si="20"/>
        <v>420468.04962992668</v>
      </c>
      <c r="AC82" s="2">
        <f t="shared" si="9"/>
        <v>819705.65217391308</v>
      </c>
      <c r="AD82" s="3">
        <f t="shared" si="10"/>
        <v>21765239.310618579</v>
      </c>
      <c r="AE82" s="2">
        <f>IF(AE80&gt;=52800000,52800000,IF(AB61=Graph!G$1*1000,AE81+Graph!G$1*1000,AC82))</f>
        <v>819705.65217391308</v>
      </c>
      <c r="AF82" s="3">
        <f t="shared" si="21"/>
        <v>819705.65217391308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6</v>
      </c>
      <c r="C83" s="7"/>
      <c r="D83" s="2" t="e">
        <f t="shared" si="11"/>
        <v>#N/A</v>
      </c>
      <c r="E83" s="2" t="e">
        <f t="shared" si="22"/>
        <v>#N/A</v>
      </c>
      <c r="F83" s="2">
        <v>418392.12135390937</v>
      </c>
      <c r="G83" s="2">
        <f t="shared" si="25"/>
        <v>418392.12135390937</v>
      </c>
      <c r="H83" s="2">
        <f t="shared" si="12"/>
        <v>22168382.399601772</v>
      </c>
      <c r="I83" s="7"/>
      <c r="J83" s="2" t="e">
        <f t="shared" si="13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909317.14285714296</v>
      </c>
      <c r="M83" s="8" t="e">
        <f t="shared" si="28"/>
        <v>#N/A</v>
      </c>
      <c r="N83" s="2" t="e">
        <f t="shared" si="14"/>
        <v>#N/A</v>
      </c>
      <c r="O83" s="2" t="e">
        <f t="shared" si="24"/>
        <v>#N/A</v>
      </c>
      <c r="P83" s="2">
        <v>432562.07381781936</v>
      </c>
      <c r="Q83" s="2">
        <f t="shared" si="26"/>
        <v>432562.07381781936</v>
      </c>
      <c r="R83" s="2">
        <f t="shared" si="15"/>
        <v>23017507.036610305</v>
      </c>
      <c r="S83" s="2">
        <f t="shared" si="16"/>
        <v>418392.12135390937</v>
      </c>
      <c r="T83" s="2">
        <f t="shared" si="17"/>
        <v>23417.857142857159</v>
      </c>
      <c r="U83" s="2">
        <f t="shared" si="18"/>
        <v>432562.07381781936</v>
      </c>
      <c r="V83" s="2">
        <f t="shared" si="5"/>
        <v>829884.78260869568</v>
      </c>
      <c r="W83" s="2">
        <f t="shared" si="19"/>
        <v>10179.130434782594</v>
      </c>
      <c r="X83" s="2">
        <f t="shared" si="6"/>
        <v>422382.94338303676</v>
      </c>
      <c r="Y83" s="2">
        <f t="shared" si="7"/>
        <v>22187622.254001617</v>
      </c>
      <c r="Z83" s="2" t="str">
        <f t="shared" si="8"/>
        <v>HERE</v>
      </c>
      <c r="AA83" s="2">
        <f>IF(Z83="HERE",Y83,AA82+Graph!$G$1*1000)</f>
        <v>22187622.254001617</v>
      </c>
      <c r="AB83" s="2">
        <f t="shared" si="20"/>
        <v>422382.94338303804</v>
      </c>
      <c r="AC83" s="2">
        <f t="shared" si="9"/>
        <v>829884.78260869568</v>
      </c>
      <c r="AD83" s="3">
        <f t="shared" si="10"/>
        <v>22187622.254001617</v>
      </c>
      <c r="AE83" s="2">
        <f>IF(AE81&gt;=52800000,52800000,IF(AB62=Graph!G$1*1000,AE82+Graph!G$1*1000,AC83))</f>
        <v>829884.78260869568</v>
      </c>
      <c r="AF83" s="3">
        <f t="shared" si="21"/>
        <v>829884.78260869568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7</v>
      </c>
      <c r="C84" s="7"/>
      <c r="D84" s="2" t="e">
        <f t="shared" si="11"/>
        <v>#N/A</v>
      </c>
      <c r="E84" s="2" t="e">
        <f t="shared" si="22"/>
        <v>#N/A</v>
      </c>
      <c r="F84" s="2">
        <v>419993.34325534105</v>
      </c>
      <c r="G84" s="2">
        <f t="shared" si="25"/>
        <v>419993.34325534105</v>
      </c>
      <c r="H84" s="2">
        <f t="shared" si="12"/>
        <v>22588375.742857113</v>
      </c>
      <c r="I84" s="7"/>
      <c r="J84" s="2" t="e">
        <f t="shared" si="13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932735.00000000012</v>
      </c>
      <c r="M84" s="8" t="e">
        <f t="shared" si="28"/>
        <v>#N/A</v>
      </c>
      <c r="N84" s="2" t="e">
        <f t="shared" si="14"/>
        <v>#N/A</v>
      </c>
      <c r="O84" s="2" t="e">
        <f t="shared" si="24"/>
        <v>#N/A</v>
      </c>
      <c r="P84" s="2">
        <v>434476.96757093072</v>
      </c>
      <c r="Q84" s="2">
        <f t="shared" si="26"/>
        <v>434476.96757093072</v>
      </c>
      <c r="R84" s="2">
        <f t="shared" si="15"/>
        <v>23451984.004181236</v>
      </c>
      <c r="S84" s="2">
        <f t="shared" si="16"/>
        <v>419993.34325534105</v>
      </c>
      <c r="T84" s="2">
        <f t="shared" si="17"/>
        <v>23417.857142857159</v>
      </c>
      <c r="U84" s="2">
        <f t="shared" si="18"/>
        <v>434476.96757093072</v>
      </c>
      <c r="V84" s="2">
        <f t="shared" si="5"/>
        <v>840063.91304347827</v>
      </c>
      <c r="W84" s="2">
        <f t="shared" si="19"/>
        <v>10179.130434782594</v>
      </c>
      <c r="X84" s="2">
        <f t="shared" si="6"/>
        <v>424297.83713614813</v>
      </c>
      <c r="Y84" s="2">
        <f t="shared" si="7"/>
        <v>22611920.091137767</v>
      </c>
      <c r="Z84" s="2" t="str">
        <f t="shared" si="8"/>
        <v>HERE</v>
      </c>
      <c r="AA84" s="2">
        <f>IF(Z84="HERE",Y84,AA83+Graph!$G$1*1000)</f>
        <v>22611920.091137767</v>
      </c>
      <c r="AB84" s="2">
        <f t="shared" si="20"/>
        <v>424297.83713614941</v>
      </c>
      <c r="AC84" s="2">
        <f t="shared" si="9"/>
        <v>840063.91304347827</v>
      </c>
      <c r="AD84" s="3">
        <f t="shared" si="10"/>
        <v>22611920.091137767</v>
      </c>
      <c r="AE84" s="2">
        <f>IF(AE82&gt;=52800000,52800000,IF(AB63=Graph!G$1*1000,AE83+Graph!G$1*1000,AC84))</f>
        <v>840063.91304347827</v>
      </c>
      <c r="AF84" s="3">
        <f t="shared" si="21"/>
        <v>840063.91304347827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8</v>
      </c>
      <c r="C85" s="7"/>
      <c r="D85" s="2" t="e">
        <f t="shared" si="11"/>
        <v>#N/A</v>
      </c>
      <c r="E85" s="2" t="e">
        <f t="shared" si="22"/>
        <v>#N/A</v>
      </c>
      <c r="F85" s="2">
        <v>421594.56515678763</v>
      </c>
      <c r="G85" s="2">
        <f t="shared" si="25"/>
        <v>421594.56515678763</v>
      </c>
      <c r="H85" s="2">
        <f t="shared" si="12"/>
        <v>23009970.308013901</v>
      </c>
      <c r="I85" s="7"/>
      <c r="J85" s="2" t="e">
        <f t="shared" si="13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956152.85714285728</v>
      </c>
      <c r="M85" s="8" t="e">
        <f t="shared" si="28"/>
        <v>#N/A</v>
      </c>
      <c r="N85" s="2" t="e">
        <f t="shared" si="14"/>
        <v>#N/A</v>
      </c>
      <c r="O85" s="2" t="e">
        <f t="shared" si="24"/>
        <v>#N/A</v>
      </c>
      <c r="P85" s="2">
        <v>436391.86132404208</v>
      </c>
      <c r="Q85" s="2">
        <f t="shared" si="26"/>
        <v>436391.86132404208</v>
      </c>
      <c r="R85" s="2">
        <f t="shared" si="15"/>
        <v>23888375.865505278</v>
      </c>
      <c r="S85" s="2">
        <f t="shared" si="16"/>
        <v>421594.56515678763</v>
      </c>
      <c r="T85" s="2">
        <f t="shared" si="17"/>
        <v>23417.857142857159</v>
      </c>
      <c r="U85" s="2">
        <f t="shared" si="18"/>
        <v>436391.86132404208</v>
      </c>
      <c r="V85" s="2">
        <f t="shared" si="5"/>
        <v>850243.04347826086</v>
      </c>
      <c r="W85" s="2">
        <f t="shared" si="19"/>
        <v>10179.130434782594</v>
      </c>
      <c r="X85" s="2">
        <f t="shared" si="6"/>
        <v>426212.73088925949</v>
      </c>
      <c r="Y85" s="2">
        <f t="shared" si="7"/>
        <v>23038132.822027028</v>
      </c>
      <c r="Z85" s="2" t="str">
        <f t="shared" si="8"/>
        <v>HERE</v>
      </c>
      <c r="AA85" s="2">
        <f>IF(Z85="HERE",Y85,AA84+Graph!$G$1*1000)</f>
        <v>23038132.822027028</v>
      </c>
      <c r="AB85" s="2">
        <f t="shared" si="20"/>
        <v>426212.73088926077</v>
      </c>
      <c r="AC85" s="2">
        <f t="shared" si="9"/>
        <v>850243.04347826086</v>
      </c>
      <c r="AD85" s="3">
        <f t="shared" si="10"/>
        <v>23038132.822027028</v>
      </c>
      <c r="AE85" s="2">
        <f>IF(AE83&gt;=52800000,52800000,IF(AB64=Graph!G$1*1000,AE84+Graph!G$1*1000,AC85))</f>
        <v>850243.04347826086</v>
      </c>
      <c r="AF85" s="3">
        <f t="shared" si="21"/>
        <v>850243.04347826086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9</v>
      </c>
      <c r="C86" s="7"/>
      <c r="D86" s="2" t="e">
        <f t="shared" si="11"/>
        <v>#N/A</v>
      </c>
      <c r="E86" s="2" t="e">
        <f t="shared" si="22"/>
        <v>#N/A</v>
      </c>
      <c r="F86" s="2">
        <v>423195.78705823421</v>
      </c>
      <c r="G86" s="2">
        <f t="shared" si="25"/>
        <v>423195.78705823421</v>
      </c>
      <c r="H86" s="2">
        <f t="shared" si="12"/>
        <v>23433166.095072135</v>
      </c>
      <c r="I86" s="7"/>
      <c r="J86" s="2" t="e">
        <f t="shared" si="13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979570.71428571444</v>
      </c>
      <c r="M86" s="8" t="e">
        <f t="shared" si="28"/>
        <v>#N/A</v>
      </c>
      <c r="N86" s="2" t="e">
        <f t="shared" si="14"/>
        <v>#N/A</v>
      </c>
      <c r="O86" s="2" t="e">
        <f t="shared" si="24"/>
        <v>#N/A</v>
      </c>
      <c r="P86" s="2">
        <v>438306.75507715344</v>
      </c>
      <c r="Q86" s="2">
        <f t="shared" si="26"/>
        <v>438306.75507715344</v>
      </c>
      <c r="R86" s="2">
        <f t="shared" si="15"/>
        <v>24326682.620582432</v>
      </c>
      <c r="S86" s="2">
        <f t="shared" si="16"/>
        <v>423195.78705823421</v>
      </c>
      <c r="T86" s="2">
        <f t="shared" si="17"/>
        <v>23417.857142857159</v>
      </c>
      <c r="U86" s="2">
        <f t="shared" si="18"/>
        <v>438306.75507715344</v>
      </c>
      <c r="V86" s="2">
        <f t="shared" si="5"/>
        <v>860422.17391304346</v>
      </c>
      <c r="W86" s="2">
        <f t="shared" si="19"/>
        <v>10179.130434782594</v>
      </c>
      <c r="X86" s="2">
        <f t="shared" si="6"/>
        <v>428127.62464237085</v>
      </c>
      <c r="Y86" s="2">
        <f t="shared" si="7"/>
        <v>23466260.4466694</v>
      </c>
      <c r="Z86" s="2" t="str">
        <f t="shared" si="8"/>
        <v>HERE</v>
      </c>
      <c r="AA86" s="2">
        <f>IF(Z86="HERE",Y86,AA85+Graph!$G$1*1000)</f>
        <v>23466260.4466694</v>
      </c>
      <c r="AB86" s="2">
        <f t="shared" si="20"/>
        <v>428127.62464237213</v>
      </c>
      <c r="AC86" s="2">
        <f t="shared" si="9"/>
        <v>860422.17391304346</v>
      </c>
      <c r="AD86" s="3">
        <f t="shared" si="10"/>
        <v>23466260.4466694</v>
      </c>
      <c r="AE86" s="2">
        <f>IF(AE84&gt;=52800000,52800000,IF(AB65=Graph!G$1*1000,AE85+Graph!G$1*1000,AC86))</f>
        <v>860422.17391304346</v>
      </c>
      <c r="AF86" s="3">
        <f t="shared" si="21"/>
        <v>860422.17391304346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10</v>
      </c>
      <c r="C87" s="7"/>
      <c r="D87" s="2" t="e">
        <f t="shared" si="11"/>
        <v>#N/A</v>
      </c>
      <c r="E87" s="2" t="e">
        <f t="shared" si="22"/>
        <v>#N/A</v>
      </c>
      <c r="F87" s="2">
        <v>424797.0089596808</v>
      </c>
      <c r="G87" s="2">
        <f t="shared" si="25"/>
        <v>424797.0089596808</v>
      </c>
      <c r="H87" s="2">
        <f t="shared" si="12"/>
        <v>23857963.104031816</v>
      </c>
      <c r="I87" s="7"/>
      <c r="J87" s="2" t="e">
        <f t="shared" si="13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1002988.5714285716</v>
      </c>
      <c r="M87" s="8" t="e">
        <f t="shared" si="28"/>
        <v>#N/A</v>
      </c>
      <c r="N87" s="2" t="e">
        <f t="shared" si="14"/>
        <v>#N/A</v>
      </c>
      <c r="O87" s="2" t="e">
        <f t="shared" si="24"/>
        <v>#N/A</v>
      </c>
      <c r="P87" s="2">
        <v>440221.64883026481</v>
      </c>
      <c r="Q87" s="2">
        <f t="shared" si="26"/>
        <v>440221.64883026481</v>
      </c>
      <c r="R87" s="2">
        <f t="shared" si="15"/>
        <v>24766904.269412696</v>
      </c>
      <c r="S87" s="2">
        <f t="shared" si="16"/>
        <v>424797.0089596808</v>
      </c>
      <c r="T87" s="2">
        <f t="shared" si="17"/>
        <v>23417.857142857159</v>
      </c>
      <c r="U87" s="2">
        <f t="shared" si="18"/>
        <v>440221.64883026481</v>
      </c>
      <c r="V87" s="2">
        <f t="shared" si="5"/>
        <v>870601.30434782605</v>
      </c>
      <c r="W87" s="2">
        <f t="shared" si="19"/>
        <v>10179.130434782594</v>
      </c>
      <c r="X87" s="2">
        <f t="shared" si="6"/>
        <v>430042.51839548221</v>
      </c>
      <c r="Y87" s="2">
        <f t="shared" si="7"/>
        <v>23896302.965064883</v>
      </c>
      <c r="Z87" s="2" t="str">
        <f t="shared" si="8"/>
        <v>HERE</v>
      </c>
      <c r="AA87" s="2">
        <f>IF(Z87="HERE",Y87,AA86+Graph!$G$1*1000)</f>
        <v>23896302.965064883</v>
      </c>
      <c r="AB87" s="2">
        <f t="shared" si="20"/>
        <v>430042.51839548349</v>
      </c>
      <c r="AC87" s="2">
        <f t="shared" si="9"/>
        <v>870601.30434782605</v>
      </c>
      <c r="AD87" s="3">
        <f t="shared" si="10"/>
        <v>23896302.965064883</v>
      </c>
      <c r="AE87" s="2">
        <f>IF(AE85&gt;=52800000,52800000,IF(AB66=Graph!G$1*1000,AE86+Graph!G$1*1000,AC87))</f>
        <v>870601.30434782605</v>
      </c>
      <c r="AF87" s="3">
        <f t="shared" si="21"/>
        <v>870601.30434782605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11</v>
      </c>
      <c r="C88" s="7"/>
      <c r="D88" s="2" t="e">
        <f t="shared" si="11"/>
        <v>#N/A</v>
      </c>
      <c r="E88" s="2" t="e">
        <f t="shared" si="22"/>
        <v>#N/A</v>
      </c>
      <c r="F88" s="2">
        <v>426398.23086112738</v>
      </c>
      <c r="G88" s="2">
        <f t="shared" si="25"/>
        <v>426398.23086112738</v>
      </c>
      <c r="H88" s="2">
        <f t="shared" si="12"/>
        <v>24284361.334892944</v>
      </c>
      <c r="I88" s="7"/>
      <c r="J88" s="2" t="e">
        <f t="shared" si="13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1026406.4285714288</v>
      </c>
      <c r="M88" s="8" t="e">
        <f t="shared" si="28"/>
        <v>#N/A</v>
      </c>
      <c r="N88" s="2" t="e">
        <f t="shared" si="14"/>
        <v>#N/A</v>
      </c>
      <c r="O88" s="2" t="e">
        <f t="shared" si="24"/>
        <v>#N/A</v>
      </c>
      <c r="P88" s="2">
        <v>442136.54258337617</v>
      </c>
      <c r="Q88" s="2">
        <f t="shared" si="26"/>
        <v>442136.54258337617</v>
      </c>
      <c r="R88" s="2">
        <f t="shared" si="15"/>
        <v>25209040.811996073</v>
      </c>
      <c r="S88" s="2">
        <f t="shared" si="16"/>
        <v>426398.23086112738</v>
      </c>
      <c r="T88" s="2">
        <f t="shared" si="17"/>
        <v>23417.857142857159</v>
      </c>
      <c r="U88" s="2">
        <f t="shared" si="18"/>
        <v>442136.54258337617</v>
      </c>
      <c r="V88" s="2">
        <f t="shared" si="5"/>
        <v>880780.43478260865</v>
      </c>
      <c r="W88" s="2">
        <f t="shared" si="19"/>
        <v>10179.130434782594</v>
      </c>
      <c r="X88" s="2">
        <f t="shared" si="6"/>
        <v>431957.41214859358</v>
      </c>
      <c r="Y88" s="2">
        <f t="shared" si="7"/>
        <v>24328260.377213478</v>
      </c>
      <c r="Z88" s="2" t="str">
        <f t="shared" si="8"/>
        <v>HERE</v>
      </c>
      <c r="AA88" s="2">
        <f>IF(Z88="HERE",Y88,AA87+Graph!$G$1*1000)</f>
        <v>24328260.377213478</v>
      </c>
      <c r="AB88" s="2">
        <f t="shared" si="20"/>
        <v>431957.41214859486</v>
      </c>
      <c r="AC88" s="2">
        <f t="shared" si="9"/>
        <v>880780.43478260865</v>
      </c>
      <c r="AD88" s="3">
        <f t="shared" si="10"/>
        <v>24328260.377213478</v>
      </c>
      <c r="AE88" s="2">
        <f>IF(AE86&gt;=52800000,52800000,IF(AB67=Graph!G$1*1000,AE87+Graph!G$1*1000,AC88))</f>
        <v>880780.43478260865</v>
      </c>
      <c r="AF88" s="3">
        <f t="shared" si="21"/>
        <v>880780.43478260865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12</v>
      </c>
      <c r="C89" s="7"/>
      <c r="D89" s="2" t="e">
        <f t="shared" si="11"/>
        <v>#N/A</v>
      </c>
      <c r="E89" s="2" t="e">
        <f t="shared" si="22"/>
        <v>#N/A</v>
      </c>
      <c r="F89" s="2">
        <v>427999.45276255906</v>
      </c>
      <c r="G89" s="2">
        <f t="shared" si="25"/>
        <v>427999.45276255906</v>
      </c>
      <c r="H89" s="2">
        <f t="shared" si="12"/>
        <v>24712360.787655503</v>
      </c>
      <c r="I89" s="7"/>
      <c r="J89" s="2" t="e">
        <f t="shared" si="13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1049824.2857142859</v>
      </c>
      <c r="M89" s="8" t="e">
        <f t="shared" si="28"/>
        <v>#N/A</v>
      </c>
      <c r="N89" s="2" t="e">
        <f t="shared" si="14"/>
        <v>#N/A</v>
      </c>
      <c r="O89" s="2" t="e">
        <f t="shared" si="24"/>
        <v>#N/A</v>
      </c>
      <c r="P89" s="2">
        <v>444051.43633648753</v>
      </c>
      <c r="Q89" s="2">
        <f t="shared" si="26"/>
        <v>444051.43633648753</v>
      </c>
      <c r="R89" s="2">
        <f t="shared" si="15"/>
        <v>25653092.24833256</v>
      </c>
      <c r="S89" s="2">
        <f t="shared" si="16"/>
        <v>427999.45276255906</v>
      </c>
      <c r="T89" s="2">
        <f t="shared" si="17"/>
        <v>23417.857142857159</v>
      </c>
      <c r="U89" s="2">
        <f t="shared" si="18"/>
        <v>444051.43633648753</v>
      </c>
      <c r="V89" s="2">
        <f t="shared" si="5"/>
        <v>890959.56521739135</v>
      </c>
      <c r="W89" s="2">
        <f t="shared" si="19"/>
        <v>10179.13043478271</v>
      </c>
      <c r="X89" s="2">
        <f t="shared" si="6"/>
        <v>433872.30590170482</v>
      </c>
      <c r="Y89" s="2">
        <f t="shared" si="7"/>
        <v>24762132.683115184</v>
      </c>
      <c r="Z89" s="2" t="str">
        <f t="shared" si="8"/>
        <v>HERE</v>
      </c>
      <c r="AA89" s="2">
        <f>IF(Z89="HERE",Y89,AA88+Graph!$G$1*1000)</f>
        <v>24762132.683115184</v>
      </c>
      <c r="AB89" s="2">
        <f t="shared" si="20"/>
        <v>433872.30590170622</v>
      </c>
      <c r="AC89" s="2">
        <f t="shared" si="9"/>
        <v>890959.56521739135</v>
      </c>
      <c r="AD89" s="3">
        <f t="shared" si="10"/>
        <v>24762132.683115184</v>
      </c>
      <c r="AE89" s="2">
        <f>IF(AE87&gt;=52800000,52800000,IF(AB68=Graph!G$1*1000,AE88+Graph!G$1*1000,AC89))</f>
        <v>890959.56521739135</v>
      </c>
      <c r="AF89" s="3">
        <f t="shared" si="21"/>
        <v>890959.56521739135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13</v>
      </c>
      <c r="C90" s="7"/>
      <c r="D90" s="2" t="e">
        <f t="shared" si="11"/>
        <v>#N/A</v>
      </c>
      <c r="E90" s="2" t="e">
        <f t="shared" si="22"/>
        <v>#N/A</v>
      </c>
      <c r="F90" s="2">
        <v>429600.67466400564</v>
      </c>
      <c r="G90" s="2">
        <f t="shared" si="25"/>
        <v>429600.67466400564</v>
      </c>
      <c r="H90" s="2">
        <f t="shared" si="12"/>
        <v>25141961.462319508</v>
      </c>
      <c r="I90" s="7"/>
      <c r="J90" s="2" t="e">
        <f t="shared" si="13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1073242.142857143</v>
      </c>
      <c r="M90" s="8" t="e">
        <f t="shared" si="28"/>
        <v>#N/A</v>
      </c>
      <c r="N90" s="2" t="e">
        <f t="shared" si="14"/>
        <v>#N/A</v>
      </c>
      <c r="O90" s="2" t="e">
        <f t="shared" si="24"/>
        <v>#N/A</v>
      </c>
      <c r="P90" s="2">
        <v>445966.33008959889</v>
      </c>
      <c r="Q90" s="2">
        <f t="shared" si="26"/>
        <v>445966.33008959889</v>
      </c>
      <c r="R90" s="2">
        <f t="shared" si="15"/>
        <v>26099058.578422159</v>
      </c>
      <c r="S90" s="2">
        <f t="shared" si="16"/>
        <v>429600.67466400564</v>
      </c>
      <c r="T90" s="2">
        <f t="shared" si="17"/>
        <v>23417.857142857043</v>
      </c>
      <c r="U90" s="2">
        <f t="shared" si="18"/>
        <v>445966.33008959889</v>
      </c>
      <c r="V90" s="2">
        <f t="shared" si="5"/>
        <v>901138.69565217383</v>
      </c>
      <c r="W90" s="2">
        <f t="shared" si="19"/>
        <v>10179.130434782477</v>
      </c>
      <c r="X90" s="2">
        <f t="shared" si="6"/>
        <v>435787.19965481642</v>
      </c>
      <c r="Y90" s="2">
        <f t="shared" si="7"/>
        <v>25197919.882770002</v>
      </c>
      <c r="Z90" s="2" t="str">
        <f t="shared" si="8"/>
        <v>HERE</v>
      </c>
      <c r="AA90" s="2">
        <f>IF(Z90="HERE",Y90,AA89+Graph!$G$1*1000)</f>
        <v>25197919.882770002</v>
      </c>
      <c r="AB90" s="2">
        <f t="shared" si="20"/>
        <v>435787.19965481758</v>
      </c>
      <c r="AC90" s="2">
        <f t="shared" si="9"/>
        <v>901138.69565217383</v>
      </c>
      <c r="AD90" s="3">
        <f t="shared" si="10"/>
        <v>25197919.882770002</v>
      </c>
      <c r="AE90" s="2">
        <f>IF(AE88&gt;=52800000,52800000,IF(AB69=Graph!G$1*1000,AE89+Graph!G$1*1000,AC90))</f>
        <v>901138.69565217383</v>
      </c>
      <c r="AF90" s="3">
        <f t="shared" si="21"/>
        <v>901138.69565217383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14</v>
      </c>
      <c r="C91" s="7"/>
      <c r="D91" s="2" t="e">
        <f t="shared" si="11"/>
        <v>#N/A</v>
      </c>
      <c r="E91" s="2" t="e">
        <f t="shared" si="22"/>
        <v>#N/A</v>
      </c>
      <c r="F91" s="2">
        <v>431201.89656545222</v>
      </c>
      <c r="G91" s="2">
        <f t="shared" si="25"/>
        <v>431201.89656545222</v>
      </c>
      <c r="H91" s="2">
        <f t="shared" si="12"/>
        <v>25573163.35888496</v>
      </c>
      <c r="I91" s="7"/>
      <c r="J91" s="2" t="e">
        <f t="shared" si="13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1096660</v>
      </c>
      <c r="M91" s="8" t="e">
        <f t="shared" si="28"/>
        <v>#N/A</v>
      </c>
      <c r="N91" s="2" t="e">
        <f t="shared" si="14"/>
        <v>#N/A</v>
      </c>
      <c r="O91" s="2" t="e">
        <f t="shared" si="24"/>
        <v>#N/A</v>
      </c>
      <c r="P91" s="2">
        <v>447881.22384271026</v>
      </c>
      <c r="Q91" s="2">
        <f t="shared" si="26"/>
        <v>447881.22384271026</v>
      </c>
      <c r="R91" s="2">
        <f t="shared" si="15"/>
        <v>26546939.802264869</v>
      </c>
      <c r="S91" s="2">
        <f t="shared" si="16"/>
        <v>431201.89656545222</v>
      </c>
      <c r="T91" s="2">
        <f t="shared" si="17"/>
        <v>23417.857142857043</v>
      </c>
      <c r="U91" s="2">
        <f t="shared" si="18"/>
        <v>447881.22384271026</v>
      </c>
      <c r="V91" s="2">
        <f t="shared" si="5"/>
        <v>911317.82608695654</v>
      </c>
      <c r="W91" s="2">
        <f t="shared" si="19"/>
        <v>10179.13043478271</v>
      </c>
      <c r="X91" s="2">
        <f t="shared" si="6"/>
        <v>437702.09340792755</v>
      </c>
      <c r="Y91" s="2">
        <f t="shared" si="7"/>
        <v>25635621.976177931</v>
      </c>
      <c r="Z91" s="2" t="str">
        <f t="shared" si="8"/>
        <v>HERE</v>
      </c>
      <c r="AA91" s="2">
        <f>IF(Z91="HERE",Y91,AA90+Graph!$G$1*1000)</f>
        <v>25635621.976177931</v>
      </c>
      <c r="AB91" s="2">
        <f t="shared" si="20"/>
        <v>437702.09340792894</v>
      </c>
      <c r="AC91" s="2">
        <f t="shared" si="9"/>
        <v>911317.82608695654</v>
      </c>
      <c r="AD91" s="3">
        <f t="shared" si="10"/>
        <v>25635621.976177931</v>
      </c>
      <c r="AE91" s="2">
        <f>IF(AE89&gt;=52800000,52800000,IF(AB70=Graph!G$1*1000,AE90+Graph!G$1*1000,AC91))</f>
        <v>911317.82608695654</v>
      </c>
      <c r="AF91" s="3">
        <f t="shared" si="21"/>
        <v>911317.82608695654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15</v>
      </c>
      <c r="C92" s="7"/>
      <c r="D92" s="2" t="e">
        <f t="shared" si="11"/>
        <v>#N/A</v>
      </c>
      <c r="E92" s="2" t="e">
        <f t="shared" si="22"/>
        <v>#N/A</v>
      </c>
      <c r="F92" s="2">
        <v>432803.1184668988</v>
      </c>
      <c r="G92" s="2">
        <f t="shared" si="25"/>
        <v>432803.1184668988</v>
      </c>
      <c r="H92" s="2">
        <f t="shared" si="12"/>
        <v>26005966.477351859</v>
      </c>
      <c r="I92" s="7"/>
      <c r="J92" s="2" t="e">
        <f t="shared" si="13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1120077.857142857</v>
      </c>
      <c r="M92" s="8" t="e">
        <f t="shared" si="28"/>
        <v>#N/A</v>
      </c>
      <c r="N92" s="2" t="e">
        <f t="shared" si="14"/>
        <v>#N/A</v>
      </c>
      <c r="O92" s="2" t="e">
        <f t="shared" si="24"/>
        <v>#N/A</v>
      </c>
      <c r="P92" s="2">
        <v>449796.11759582162</v>
      </c>
      <c r="Q92" s="2">
        <f t="shared" si="26"/>
        <v>449796.11759582162</v>
      </c>
      <c r="R92" s="2">
        <f t="shared" si="15"/>
        <v>26996735.919860691</v>
      </c>
      <c r="S92" s="2">
        <f t="shared" si="16"/>
        <v>432803.1184668988</v>
      </c>
      <c r="T92" s="2">
        <f t="shared" si="17"/>
        <v>23417.857142857043</v>
      </c>
      <c r="U92" s="2">
        <f t="shared" si="18"/>
        <v>449796.11759582162</v>
      </c>
      <c r="V92" s="2">
        <f t="shared" si="5"/>
        <v>921496.95652173914</v>
      </c>
      <c r="W92" s="2">
        <f t="shared" si="19"/>
        <v>10179.130434782594</v>
      </c>
      <c r="X92" s="2">
        <f t="shared" si="6"/>
        <v>439616.98716103903</v>
      </c>
      <c r="Y92" s="2">
        <f t="shared" si="7"/>
        <v>26075238.963338971</v>
      </c>
      <c r="Z92" s="2" t="str">
        <f t="shared" si="8"/>
        <v>HERE</v>
      </c>
      <c r="AA92" s="2">
        <f>IF(Z92="HERE",Y92,AA91+Graph!$G$1*1000)</f>
        <v>26075238.963338971</v>
      </c>
      <c r="AB92" s="2">
        <f t="shared" si="20"/>
        <v>439616.98716104031</v>
      </c>
      <c r="AC92" s="2">
        <f t="shared" si="9"/>
        <v>921496.95652173914</v>
      </c>
      <c r="AD92" s="3">
        <f t="shared" si="10"/>
        <v>26075238.963338971</v>
      </c>
      <c r="AE92" s="2">
        <f>IF(AE90&gt;=52800000,52800000,IF(AB71=Graph!G$1*1000,AE91+Graph!G$1*1000,AC92))</f>
        <v>921496.95652173914</v>
      </c>
      <c r="AF92" s="3">
        <f t="shared" si="21"/>
        <v>921496.95652173914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16</v>
      </c>
      <c r="C93" s="7"/>
      <c r="D93" s="2" t="e">
        <f t="shared" si="11"/>
        <v>#N/A</v>
      </c>
      <c r="E93" s="2" t="e">
        <f t="shared" si="22"/>
        <v>#N/A</v>
      </c>
      <c r="F93" s="2">
        <v>434404.34036834538</v>
      </c>
      <c r="G93" s="2">
        <f t="shared" si="25"/>
        <v>434404.34036834538</v>
      </c>
      <c r="H93" s="2">
        <f t="shared" si="12"/>
        <v>26440370.817720205</v>
      </c>
      <c r="I93" s="7"/>
      <c r="J93" s="2" t="e">
        <f t="shared" si="13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1143495.7142857141</v>
      </c>
      <c r="M93" s="8" t="e">
        <f t="shared" si="28"/>
        <v>#N/A</v>
      </c>
      <c r="N93" s="2" t="e">
        <f t="shared" si="14"/>
        <v>#N/A</v>
      </c>
      <c r="O93" s="2" t="e">
        <f t="shared" si="24"/>
        <v>#N/A</v>
      </c>
      <c r="P93" s="2">
        <v>451711.01134893298</v>
      </c>
      <c r="Q93" s="2">
        <f t="shared" si="26"/>
        <v>451711.01134893298</v>
      </c>
      <c r="R93" s="2">
        <f t="shared" si="15"/>
        <v>27448446.931209624</v>
      </c>
      <c r="S93" s="2">
        <f t="shared" si="16"/>
        <v>434404.34036834538</v>
      </c>
      <c r="T93" s="2">
        <f t="shared" si="17"/>
        <v>23417.857142857043</v>
      </c>
      <c r="U93" s="2">
        <f t="shared" si="18"/>
        <v>451711.01134893298</v>
      </c>
      <c r="V93" s="2">
        <f t="shared" si="5"/>
        <v>931676.08695652173</v>
      </c>
      <c r="W93" s="2">
        <f t="shared" si="19"/>
        <v>10179.130434782594</v>
      </c>
      <c r="X93" s="2">
        <f t="shared" si="6"/>
        <v>441531.88091415039</v>
      </c>
      <c r="Y93" s="2">
        <f t="shared" si="7"/>
        <v>26516770.844253123</v>
      </c>
      <c r="Z93" s="2" t="str">
        <f t="shared" si="8"/>
        <v>HERE</v>
      </c>
      <c r="AA93" s="2">
        <f>IF(Z93="HERE",Y93,AA92+Graph!$G$1*1000)</f>
        <v>26516770.844253123</v>
      </c>
      <c r="AB93" s="2">
        <f t="shared" si="20"/>
        <v>441531.88091415167</v>
      </c>
      <c r="AC93" s="2">
        <f t="shared" si="9"/>
        <v>931676.08695652173</v>
      </c>
      <c r="AD93" s="3">
        <f t="shared" si="10"/>
        <v>26516770.844253123</v>
      </c>
      <c r="AE93" s="2">
        <f>IF(AE91&gt;=52800000,52800000,IF(AB72=Graph!G$1*1000,AE92+Graph!G$1*1000,AC93))</f>
        <v>931676.08695652173</v>
      </c>
      <c r="AF93" s="3">
        <f t="shared" si="21"/>
        <v>931676.08695652173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17</v>
      </c>
      <c r="C94" s="7"/>
      <c r="D94" s="2" t="e">
        <f t="shared" si="11"/>
        <v>#N/A</v>
      </c>
      <c r="E94" s="2" t="e">
        <f t="shared" si="22"/>
        <v>#N/A</v>
      </c>
      <c r="F94" s="2">
        <v>436005.56226977706</v>
      </c>
      <c r="G94" s="2">
        <f t="shared" si="25"/>
        <v>436005.56226977706</v>
      </c>
      <c r="H94" s="2">
        <f t="shared" si="12"/>
        <v>26876376.379989982</v>
      </c>
      <c r="I94" s="7"/>
      <c r="J94" s="2" t="e">
        <f t="shared" si="13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1166913.5714285711</v>
      </c>
      <c r="M94" s="8" t="e">
        <f t="shared" si="28"/>
        <v>#N/A</v>
      </c>
      <c r="N94" s="2" t="e">
        <f t="shared" si="14"/>
        <v>#N/A</v>
      </c>
      <c r="O94" s="2" t="e">
        <f t="shared" si="24"/>
        <v>#N/A</v>
      </c>
      <c r="P94" s="2">
        <v>453625.90510204434</v>
      </c>
      <c r="Q94" s="2">
        <f t="shared" si="26"/>
        <v>453625.90510204434</v>
      </c>
      <c r="R94" s="2">
        <f t="shared" si="15"/>
        <v>27902072.836311668</v>
      </c>
      <c r="S94" s="2">
        <f t="shared" si="16"/>
        <v>436005.56226977706</v>
      </c>
      <c r="T94" s="2">
        <f t="shared" si="17"/>
        <v>23417.857142857043</v>
      </c>
      <c r="U94" s="2">
        <f t="shared" si="18"/>
        <v>453625.90510204434</v>
      </c>
      <c r="V94" s="2">
        <f t="shared" si="5"/>
        <v>941855.21739130432</v>
      </c>
      <c r="W94" s="2">
        <f t="shared" si="19"/>
        <v>10179.130434782594</v>
      </c>
      <c r="X94" s="2">
        <f t="shared" si="6"/>
        <v>443446.77466726175</v>
      </c>
      <c r="Y94" s="2">
        <f t="shared" si="7"/>
        <v>26960217.618920386</v>
      </c>
      <c r="Z94" s="2" t="str">
        <f t="shared" si="8"/>
        <v>HERE</v>
      </c>
      <c r="AA94" s="2">
        <f>IF(Z94="HERE",Y94,AA93+Graph!$G$1*1000)</f>
        <v>26960217.618920386</v>
      </c>
      <c r="AB94" s="2">
        <f t="shared" si="20"/>
        <v>443446.77466726303</v>
      </c>
      <c r="AC94" s="2">
        <f t="shared" si="9"/>
        <v>941855.21739130432</v>
      </c>
      <c r="AD94" s="3">
        <f t="shared" si="10"/>
        <v>26960217.618920386</v>
      </c>
      <c r="AE94" s="2">
        <f>IF(AE92&gt;=52800000,52800000,IF(AB73=Graph!G$1*1000,AE93+Graph!G$1*1000,AC94))</f>
        <v>941855.21739130432</v>
      </c>
      <c r="AF94" s="3">
        <f t="shared" si="21"/>
        <v>941855.21739130432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18</v>
      </c>
      <c r="C95" s="7"/>
      <c r="D95" s="2" t="e">
        <f t="shared" si="11"/>
        <v>#N/A</v>
      </c>
      <c r="E95" s="2" t="e">
        <f t="shared" si="22"/>
        <v>#N/A</v>
      </c>
      <c r="F95" s="2">
        <v>437606.78417122364</v>
      </c>
      <c r="G95" s="2">
        <f t="shared" si="25"/>
        <v>437606.78417122364</v>
      </c>
      <c r="H95" s="2">
        <f t="shared" si="12"/>
        <v>27313983.164161205</v>
      </c>
      <c r="I95" s="7"/>
      <c r="J95" s="2" t="e">
        <f t="shared" si="13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1190331.4285714282</v>
      </c>
      <c r="M95" s="8" t="e">
        <f t="shared" si="28"/>
        <v>#N/A</v>
      </c>
      <c r="N95" s="2" t="e">
        <f t="shared" si="14"/>
        <v>#N/A</v>
      </c>
      <c r="O95" s="2" t="e">
        <f t="shared" si="24"/>
        <v>#N/A</v>
      </c>
      <c r="P95" s="2">
        <v>455540.79885515571</v>
      </c>
      <c r="Q95" s="2">
        <f t="shared" si="26"/>
        <v>455540.79885515571</v>
      </c>
      <c r="R95" s="2">
        <f t="shared" si="15"/>
        <v>28357613.635166824</v>
      </c>
      <c r="S95" s="2">
        <f t="shared" si="16"/>
        <v>437606.78417122364</v>
      </c>
      <c r="T95" s="2">
        <f t="shared" si="17"/>
        <v>23417.857142857043</v>
      </c>
      <c r="U95" s="2">
        <f t="shared" si="18"/>
        <v>455540.79885515571</v>
      </c>
      <c r="V95" s="2">
        <f t="shared" si="5"/>
        <v>952034.34782608692</v>
      </c>
      <c r="W95" s="2">
        <f t="shared" si="19"/>
        <v>10179.130434782594</v>
      </c>
      <c r="X95" s="2">
        <f t="shared" si="6"/>
        <v>445361.66842037311</v>
      </c>
      <c r="Y95" s="2">
        <f t="shared" ref="Y95:Y158" si="30">IF(COUNT($C96)=0,IF(COUNT($C95)=1,C95,SUM(Y94+X95)),C95)</f>
        <v>27405579.28734076</v>
      </c>
      <c r="Z95" s="2" t="str">
        <f t="shared" si="8"/>
        <v>HERE</v>
      </c>
      <c r="AA95" s="2">
        <f>IF(Z95="HERE",Y95,AA94+Graph!$G$1*1000)</f>
        <v>27405579.28734076</v>
      </c>
      <c r="AB95" s="2">
        <f t="shared" si="20"/>
        <v>445361.66842037439</v>
      </c>
      <c r="AC95" s="2">
        <f t="shared" ref="AC95:AC158" si="31">IF(Z96="HERE",V95,AC94)</f>
        <v>952034.34782608692</v>
      </c>
      <c r="AD95" s="3">
        <f t="shared" si="10"/>
        <v>27405579.28734076</v>
      </c>
      <c r="AE95" s="2">
        <f>IF(AE93&gt;=52800000,52800000,IF(AB74=Graph!G$1*1000,AE94+Graph!G$1*1000,AC95))</f>
        <v>952034.34782608692</v>
      </c>
      <c r="AF95" s="3">
        <f t="shared" si="21"/>
        <v>952034.34782608692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19</v>
      </c>
      <c r="C96" s="7"/>
      <c r="D96" s="2" t="e">
        <f t="shared" si="11"/>
        <v>#N/A</v>
      </c>
      <c r="E96" s="2" t="e">
        <f t="shared" si="22"/>
        <v>#N/A</v>
      </c>
      <c r="F96" s="2">
        <v>439208.00607267022</v>
      </c>
      <c r="G96" s="2">
        <f t="shared" si="25"/>
        <v>439208.00607267022</v>
      </c>
      <c r="H96" s="2">
        <f t="shared" ref="H96:H159" si="32">IF(COUNT($C97)=0,IF(COUNT($C96)=1,C96,SUM(H95+G96)),C96)</f>
        <v>27753191.170233876</v>
      </c>
      <c r="I96" s="7"/>
      <c r="J96" s="2" t="e">
        <f t="shared" si="13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1213749.2857142852</v>
      </c>
      <c r="M96" s="8" t="e">
        <f t="shared" si="28"/>
        <v>#N/A</v>
      </c>
      <c r="N96" s="2" t="e">
        <f t="shared" si="14"/>
        <v>#N/A</v>
      </c>
      <c r="O96" s="2" t="e">
        <f t="shared" si="24"/>
        <v>#N/A</v>
      </c>
      <c r="P96" s="2">
        <v>457455.69260826707</v>
      </c>
      <c r="Q96" s="2">
        <f t="shared" si="26"/>
        <v>457455.69260826707</v>
      </c>
      <c r="R96" s="2">
        <f t="shared" ref="R96:R159" si="33">IF(COUNT($C97)=0,IF(COUNT($C96)=1,M96,SUM(R95+Q96)),M96)</f>
        <v>28815069.327775091</v>
      </c>
      <c r="S96" s="2">
        <f t="shared" si="16"/>
        <v>439208.00607267022</v>
      </c>
      <c r="T96" s="2">
        <f t="shared" si="17"/>
        <v>23417.857142857043</v>
      </c>
      <c r="U96" s="2">
        <f t="shared" si="18"/>
        <v>457455.69260826707</v>
      </c>
      <c r="V96" s="2">
        <f t="shared" si="5"/>
        <v>962213.47826086963</v>
      </c>
      <c r="W96" s="2">
        <f t="shared" si="19"/>
        <v>10179.13043478271</v>
      </c>
      <c r="X96" s="2">
        <f t="shared" si="6"/>
        <v>447276.56217348436</v>
      </c>
      <c r="Y96" s="2">
        <f t="shared" si="30"/>
        <v>27852855.849514246</v>
      </c>
      <c r="Z96" s="2" t="str">
        <f t="shared" si="8"/>
        <v>HERE</v>
      </c>
      <c r="AA96" s="2">
        <f>IF(Z96="HERE",Y96,AA95+Graph!$G$1*1000)</f>
        <v>27852855.849514246</v>
      </c>
      <c r="AB96" s="2">
        <f t="shared" si="20"/>
        <v>447276.56217348576</v>
      </c>
      <c r="AC96" s="2">
        <f t="shared" si="31"/>
        <v>962213.47826086963</v>
      </c>
      <c r="AD96" s="3">
        <f t="shared" si="10"/>
        <v>27852855.849514246</v>
      </c>
      <c r="AE96" s="2">
        <f>IF(AE94&gt;=52800000,52800000,IF(AB75=Graph!G$1*1000,AE95+Graph!G$1*1000,AC96))</f>
        <v>962213.47826086963</v>
      </c>
      <c r="AF96" s="3">
        <f t="shared" si="21"/>
        <v>962213.47826086963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20</v>
      </c>
      <c r="C97" s="7"/>
      <c r="D97" s="2" t="e">
        <f t="shared" si="11"/>
        <v>#N/A</v>
      </c>
      <c r="E97" s="2" t="e">
        <f t="shared" si="22"/>
        <v>#N/A</v>
      </c>
      <c r="F97" s="2">
        <v>440809.2279741168</v>
      </c>
      <c r="G97" s="2">
        <f t="shared" si="25"/>
        <v>440809.2279741168</v>
      </c>
      <c r="H97" s="2">
        <f t="shared" si="32"/>
        <v>28194000.398207992</v>
      </c>
      <c r="I97" s="7"/>
      <c r="J97" s="2" t="e">
        <f t="shared" si="13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1237167.1428571423</v>
      </c>
      <c r="M97" s="8" t="e">
        <f t="shared" si="28"/>
        <v>#N/A</v>
      </c>
      <c r="N97" s="2" t="e">
        <f t="shared" si="14"/>
        <v>#N/A</v>
      </c>
      <c r="O97" s="2" t="e">
        <f t="shared" si="24"/>
        <v>#N/A</v>
      </c>
      <c r="P97" s="2">
        <v>459370.58636137843</v>
      </c>
      <c r="Q97" s="2">
        <f t="shared" si="26"/>
        <v>459370.58636137843</v>
      </c>
      <c r="R97" s="2">
        <f t="shared" si="33"/>
        <v>29274439.914136469</v>
      </c>
      <c r="S97" s="2">
        <f t="shared" si="16"/>
        <v>440809.2279741168</v>
      </c>
      <c r="T97" s="2">
        <f t="shared" si="17"/>
        <v>23417.857142857043</v>
      </c>
      <c r="U97" s="2">
        <f t="shared" si="18"/>
        <v>459370.58636137843</v>
      </c>
      <c r="V97" s="2">
        <f t="shared" si="5"/>
        <v>972392.6086956521</v>
      </c>
      <c r="W97" s="2">
        <f t="shared" si="19"/>
        <v>10179.130434782477</v>
      </c>
      <c r="X97" s="2">
        <f t="shared" si="6"/>
        <v>449191.45592659595</v>
      </c>
      <c r="Y97" s="2">
        <f t="shared" si="30"/>
        <v>28302047.305440843</v>
      </c>
      <c r="Z97" s="2" t="str">
        <f t="shared" si="8"/>
        <v>HERE</v>
      </c>
      <c r="AA97" s="2">
        <f>IF(Z97="HERE",Y97,AA96+Graph!$G$1*1000)</f>
        <v>28302047.305440843</v>
      </c>
      <c r="AB97" s="2">
        <f t="shared" si="20"/>
        <v>449191.45592659712</v>
      </c>
      <c r="AC97" s="2">
        <f t="shared" si="31"/>
        <v>972392.6086956521</v>
      </c>
      <c r="AD97" s="3">
        <f t="shared" si="10"/>
        <v>28302047.305440843</v>
      </c>
      <c r="AE97" s="2">
        <f>IF(AE95&gt;=52800000,52800000,IF(AB76=Graph!G$1*1000,AE96+Graph!G$1*1000,AC97))</f>
        <v>972392.6086956521</v>
      </c>
      <c r="AF97" s="3">
        <f t="shared" si="21"/>
        <v>972392.6086956521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21</v>
      </c>
      <c r="C98" s="7"/>
      <c r="D98" s="2" t="e">
        <f t="shared" si="11"/>
        <v>#N/A</v>
      </c>
      <c r="E98" s="2" t="e">
        <f t="shared" si="22"/>
        <v>#N/A</v>
      </c>
      <c r="F98" s="2">
        <v>442410.44987556338</v>
      </c>
      <c r="G98" s="2">
        <f t="shared" si="25"/>
        <v>442410.44987556338</v>
      </c>
      <c r="H98" s="2">
        <f t="shared" si="32"/>
        <v>28636410.848083556</v>
      </c>
      <c r="I98" s="7"/>
      <c r="J98" s="2" t="e">
        <f t="shared" si="13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1260584.9999999993</v>
      </c>
      <c r="M98" s="8" t="e">
        <f t="shared" si="28"/>
        <v>#N/A</v>
      </c>
      <c r="N98" s="2" t="e">
        <f t="shared" si="14"/>
        <v>#N/A</v>
      </c>
      <c r="O98" s="2" t="e">
        <f t="shared" si="24"/>
        <v>#N/A</v>
      </c>
      <c r="P98" s="2">
        <v>461285.48011448979</v>
      </c>
      <c r="Q98" s="2">
        <f t="shared" si="26"/>
        <v>461285.48011448979</v>
      </c>
      <c r="R98" s="2">
        <f t="shared" si="33"/>
        <v>29735725.394250959</v>
      </c>
      <c r="S98" s="2">
        <f t="shared" si="16"/>
        <v>442410.44987556338</v>
      </c>
      <c r="T98" s="2">
        <f t="shared" si="17"/>
        <v>23417.857142857043</v>
      </c>
      <c r="U98" s="2">
        <f t="shared" si="18"/>
        <v>461285.48011448979</v>
      </c>
      <c r="V98" s="2">
        <f t="shared" si="5"/>
        <v>982571.73913043481</v>
      </c>
      <c r="W98" s="2">
        <f t="shared" si="19"/>
        <v>10179.13043478271</v>
      </c>
      <c r="X98" s="2">
        <f t="shared" si="6"/>
        <v>451106.34967970708</v>
      </c>
      <c r="Y98" s="2">
        <f t="shared" si="30"/>
        <v>28753153.655120552</v>
      </c>
      <c r="Z98" s="2" t="str">
        <f t="shared" si="8"/>
        <v>HERE</v>
      </c>
      <c r="AA98" s="2">
        <f>IF(Z98="HERE",Y98,AA97+Graph!$G$1*1000)</f>
        <v>28753153.655120552</v>
      </c>
      <c r="AB98" s="2">
        <f t="shared" si="20"/>
        <v>451106.34967970848</v>
      </c>
      <c r="AC98" s="2">
        <f t="shared" si="31"/>
        <v>982571.73913043481</v>
      </c>
      <c r="AD98" s="3">
        <f t="shared" si="10"/>
        <v>28753153.655120552</v>
      </c>
      <c r="AE98" s="2">
        <f>IF(AE96&gt;=52800000,52800000,IF(AB77=Graph!G$1*1000,AE97+Graph!G$1*1000,AC98))</f>
        <v>982571.73913043481</v>
      </c>
      <c r="AF98" s="3">
        <f t="shared" si="21"/>
        <v>982571.73913043481</v>
      </c>
      <c r="AG98" s="3">
        <f t="shared" si="29"/>
        <v>17752283.699999999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22</v>
      </c>
      <c r="C99" s="7"/>
      <c r="D99" s="2" t="e">
        <f t="shared" si="11"/>
        <v>#N/A</v>
      </c>
      <c r="E99" s="2" t="e">
        <f t="shared" si="22"/>
        <v>#N/A</v>
      </c>
      <c r="F99" s="2">
        <v>444011.67177699506</v>
      </c>
      <c r="G99" s="2">
        <f t="shared" si="25"/>
        <v>444011.67177699506</v>
      </c>
      <c r="H99" s="2">
        <f t="shared" si="32"/>
        <v>29080422.519860551</v>
      </c>
      <c r="I99" s="7"/>
      <c r="J99" s="2" t="e">
        <f t="shared" si="13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1284002.8571428563</v>
      </c>
      <c r="M99" s="8" t="e">
        <f t="shared" si="28"/>
        <v>#N/A</v>
      </c>
      <c r="N99" s="2" t="e">
        <f t="shared" si="14"/>
        <v>#N/A</v>
      </c>
      <c r="O99" s="2" t="e">
        <f t="shared" si="24"/>
        <v>#N/A</v>
      </c>
      <c r="P99" s="2">
        <v>463200.37386760116</v>
      </c>
      <c r="Q99" s="2">
        <f t="shared" si="26"/>
        <v>463200.37386760116</v>
      </c>
      <c r="R99" s="2">
        <f t="shared" si="33"/>
        <v>30198925.76811856</v>
      </c>
      <c r="S99" s="2">
        <f t="shared" si="16"/>
        <v>444011.67177699506</v>
      </c>
      <c r="T99" s="2">
        <f t="shared" si="17"/>
        <v>23417.857142857043</v>
      </c>
      <c r="U99" s="2">
        <f t="shared" si="18"/>
        <v>463200.37386760116</v>
      </c>
      <c r="V99" s="2">
        <f t="shared" si="5"/>
        <v>992750.86956521741</v>
      </c>
      <c r="W99" s="2">
        <f t="shared" si="19"/>
        <v>10179.130434782594</v>
      </c>
      <c r="X99" s="2">
        <f t="shared" si="6"/>
        <v>453021.24343281856</v>
      </c>
      <c r="Y99" s="2">
        <f t="shared" si="30"/>
        <v>29206174.898553371</v>
      </c>
      <c r="Z99" s="2" t="str">
        <f t="shared" si="8"/>
        <v>HERE</v>
      </c>
      <c r="AA99" s="2">
        <f>IF(Z99="HERE",Y99,AA98+Graph!$G$1*1000)</f>
        <v>29206174.898553371</v>
      </c>
      <c r="AB99" s="2">
        <f t="shared" si="20"/>
        <v>453021.24343281984</v>
      </c>
      <c r="AC99" s="2">
        <f t="shared" si="31"/>
        <v>992750.86956521741</v>
      </c>
      <c r="AD99" s="3">
        <f t="shared" si="10"/>
        <v>29206174.898553371</v>
      </c>
      <c r="AE99" s="2">
        <f>IF(AE97&gt;=52800000,52800000,IF(AB78=Graph!G$1*1000,AE98+Graph!G$1*1000,AC99))</f>
        <v>992750.86956521741</v>
      </c>
      <c r="AF99" s="3">
        <f t="shared" si="21"/>
        <v>992750.86956521741</v>
      </c>
      <c r="AG99" s="3">
        <f t="shared" si="29"/>
        <v>18124320.283677485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23</v>
      </c>
      <c r="C100" s="14"/>
      <c r="D100" s="13" t="e">
        <f t="shared" si="11"/>
        <v>#N/A</v>
      </c>
      <c r="E100" s="13" t="e">
        <f t="shared" si="22"/>
        <v>#N/A</v>
      </c>
      <c r="F100" s="13">
        <v>445612.89367844164</v>
      </c>
      <c r="G100" s="2">
        <f t="shared" si="25"/>
        <v>445612.89367844164</v>
      </c>
      <c r="H100" s="13">
        <f t="shared" si="32"/>
        <v>29526035.413538992</v>
      </c>
      <c r="I100" s="14"/>
      <c r="J100" s="13" t="e">
        <f t="shared" si="13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1307420.7142857134</v>
      </c>
      <c r="M100" s="8" t="e">
        <f t="shared" si="28"/>
        <v>#N/A</v>
      </c>
      <c r="N100" s="13" t="e">
        <f t="shared" si="14"/>
        <v>#N/A</v>
      </c>
      <c r="O100" s="13" t="e">
        <f t="shared" si="24"/>
        <v>#N/A</v>
      </c>
      <c r="P100" s="2">
        <v>465115.26762071252</v>
      </c>
      <c r="Q100" s="2">
        <f t="shared" si="26"/>
        <v>465115.26762071252</v>
      </c>
      <c r="R100" s="13">
        <f t="shared" si="33"/>
        <v>30664041.035739273</v>
      </c>
      <c r="S100" s="13">
        <f t="shared" si="16"/>
        <v>445612.89367844164</v>
      </c>
      <c r="T100" s="13">
        <f t="shared" si="17"/>
        <v>23417.857142857043</v>
      </c>
      <c r="U100" s="13">
        <f t="shared" si="18"/>
        <v>465115.26762071252</v>
      </c>
      <c r="V100" s="13">
        <f t="shared" si="5"/>
        <v>1002930</v>
      </c>
      <c r="W100" s="13">
        <f t="shared" si="19"/>
        <v>10179.130434782594</v>
      </c>
      <c r="X100" s="13">
        <f t="shared" si="6"/>
        <v>454936.13718592993</v>
      </c>
      <c r="Y100" s="2">
        <f t="shared" si="30"/>
        <v>29661111.035739303</v>
      </c>
      <c r="Z100" s="2" t="str">
        <f t="shared" si="8"/>
        <v>HERE</v>
      </c>
      <c r="AA100" s="2">
        <f>IF(Z100="HERE",Y100,AA99+Graph!$G$1*1000)</f>
        <v>29661111.035739303</v>
      </c>
      <c r="AB100" s="2">
        <f t="shared" si="20"/>
        <v>454936.13718593121</v>
      </c>
      <c r="AC100" s="2">
        <f t="shared" si="31"/>
        <v>1002930</v>
      </c>
      <c r="AD100" s="3">
        <f t="shared" si="10"/>
        <v>29661111.035739303</v>
      </c>
      <c r="AE100" s="2">
        <f>IF(AE98&gt;=52800000,52800000,IF(AB79=Graph!G$1*1000,AE99+Graph!G$1*1000,AC100))</f>
        <v>1002930</v>
      </c>
      <c r="AF100" s="3">
        <f t="shared" si="21"/>
        <v>1002930</v>
      </c>
      <c r="AG100" s="3">
        <f t="shared" si="29"/>
        <v>18498080.27173277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24</v>
      </c>
      <c r="C101" s="7"/>
      <c r="D101" s="2" t="e">
        <f t="shared" si="11"/>
        <v>#N/A</v>
      </c>
      <c r="E101" s="2" t="e">
        <f t="shared" si="22"/>
        <v>#N/A</v>
      </c>
      <c r="F101" s="2">
        <v>447214.11557988822</v>
      </c>
      <c r="G101" s="2">
        <f t="shared" si="25"/>
        <v>447214.11557988822</v>
      </c>
      <c r="H101" s="2">
        <f t="shared" si="32"/>
        <v>29973249.529118881</v>
      </c>
      <c r="I101" s="7"/>
      <c r="J101" s="2" t="e">
        <f t="shared" si="13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1330838.5714285704</v>
      </c>
      <c r="M101" s="8" t="e">
        <f t="shared" si="28"/>
        <v>#N/A</v>
      </c>
      <c r="N101" s="2" t="e">
        <f t="shared" si="14"/>
        <v>#N/A</v>
      </c>
      <c r="O101" s="2" t="e">
        <f t="shared" si="24"/>
        <v>#N/A</v>
      </c>
      <c r="P101" s="2">
        <v>467030.16137382388</v>
      </c>
      <c r="Q101" s="2">
        <f t="shared" si="26"/>
        <v>467030.16137382388</v>
      </c>
      <c r="R101" s="2">
        <f t="shared" si="33"/>
        <v>31131071.197113097</v>
      </c>
      <c r="S101" s="2">
        <f t="shared" si="16"/>
        <v>447214.11557988822</v>
      </c>
      <c r="T101" s="2">
        <f t="shared" si="17"/>
        <v>23417.857142857043</v>
      </c>
      <c r="U101" s="2">
        <f t="shared" si="18"/>
        <v>467030.16137382388</v>
      </c>
      <c r="V101" s="2">
        <f t="shared" ref="V101:V355" si="34">H17</f>
        <v>1056367.7142857143</v>
      </c>
      <c r="W101" s="2">
        <f t="shared" si="19"/>
        <v>53437.714285714319</v>
      </c>
      <c r="X101" s="2">
        <f t="shared" si="6"/>
        <v>413592.44708810956</v>
      </c>
      <c r="Y101" s="2">
        <f t="shared" si="30"/>
        <v>30074703.482827414</v>
      </c>
      <c r="Z101" s="2" t="str">
        <f t="shared" si="8"/>
        <v>HERE</v>
      </c>
      <c r="AA101" s="2">
        <f>IF(Z101="HERE",Y101,AA100+Graph!$G$1*1000)</f>
        <v>30074703.482827414</v>
      </c>
      <c r="AB101" s="2">
        <f t="shared" si="20"/>
        <v>413592.44708811119</v>
      </c>
      <c r="AC101" s="2">
        <f t="shared" si="31"/>
        <v>1056367.7142857143</v>
      </c>
      <c r="AD101" s="3">
        <f t="shared" si="10"/>
        <v>30074703.482827414</v>
      </c>
      <c r="AE101" s="2">
        <f>IF(AE99&gt;=52800000,52800000,IF(AB80=Graph!G$1*1000,AE100+Graph!G$1*1000,AC101))</f>
        <v>1056367.7142857143</v>
      </c>
      <c r="AF101" s="3">
        <f t="shared" si="21"/>
        <v>1056367.7142857143</v>
      </c>
      <c r="AG101" s="3">
        <f t="shared" si="29"/>
        <v>18873563.664165858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25</v>
      </c>
      <c r="C102" s="7"/>
      <c r="D102" s="2" t="e">
        <f t="shared" si="11"/>
        <v>#N/A</v>
      </c>
      <c r="E102" s="2" t="e">
        <f t="shared" si="22"/>
        <v>#N/A</v>
      </c>
      <c r="F102" s="2">
        <v>448815.33748133481</v>
      </c>
      <c r="G102" s="2">
        <f t="shared" ref="G102:G165" si="35">IF(F102&gt;650000,$AK$31*1000,F102)</f>
        <v>448815.33748133481</v>
      </c>
      <c r="H102" s="2">
        <f t="shared" si="32"/>
        <v>30422064.866600215</v>
      </c>
      <c r="I102" s="7"/>
      <c r="J102" s="2" t="e">
        <f t="shared" si="13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1354256.4285714275</v>
      </c>
      <c r="M102" s="8" t="e">
        <f t="shared" si="28"/>
        <v>#N/A</v>
      </c>
      <c r="N102" s="2" t="e">
        <f t="shared" si="14"/>
        <v>#N/A</v>
      </c>
      <c r="O102" s="2" t="e">
        <f t="shared" si="24"/>
        <v>#N/A</v>
      </c>
      <c r="P102" s="2">
        <v>468945.05512693524</v>
      </c>
      <c r="Q102" s="2">
        <f t="shared" ref="Q102:Q165" si="36">IF(P102&gt;650000,650000,P102)</f>
        <v>468945.05512693524</v>
      </c>
      <c r="R102" s="2">
        <f t="shared" si="33"/>
        <v>31600016.252240032</v>
      </c>
      <c r="S102" s="2">
        <f t="shared" si="16"/>
        <v>448815.33748133481</v>
      </c>
      <c r="T102" s="2">
        <f t="shared" si="17"/>
        <v>23417.857142857043</v>
      </c>
      <c r="U102" s="2">
        <f t="shared" si="18"/>
        <v>468945.05512693524</v>
      </c>
      <c r="V102" s="2">
        <f t="shared" si="34"/>
        <v>1109805.4285714286</v>
      </c>
      <c r="W102" s="2">
        <f t="shared" si="19"/>
        <v>53437.714285714319</v>
      </c>
      <c r="X102" s="2">
        <f t="shared" si="6"/>
        <v>415507.34084122092</v>
      </c>
      <c r="Y102" s="2">
        <f t="shared" si="30"/>
        <v>30490210.823668636</v>
      </c>
      <c r="Z102" s="2" t="str">
        <f t="shared" si="8"/>
        <v>HERE</v>
      </c>
      <c r="AA102" s="2">
        <f>IF(Z102="HERE",Y102,AA101+Graph!$G$1*1000)</f>
        <v>30490210.823668636</v>
      </c>
      <c r="AB102" s="2">
        <f t="shared" si="20"/>
        <v>415507.34084122255</v>
      </c>
      <c r="AC102" s="2">
        <f t="shared" si="31"/>
        <v>1109805.4285714286</v>
      </c>
      <c r="AD102" s="3">
        <f t="shared" si="10"/>
        <v>30490210.823668636</v>
      </c>
      <c r="AE102" s="2">
        <f>IF(AE100&gt;=52800000,52800000,IF(AB81=Graph!G$1*1000,AE101+Graph!G$1*1000,AC102))</f>
        <v>1109805.4285714286</v>
      </c>
      <c r="AF102" s="3">
        <f t="shared" si="21"/>
        <v>1109805.4285714286</v>
      </c>
      <c r="AG102" s="3">
        <f t="shared" si="29"/>
        <v>19250770.460976746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26</v>
      </c>
      <c r="C103" s="7"/>
      <c r="D103" s="2" t="e">
        <f t="shared" si="11"/>
        <v>#N/A</v>
      </c>
      <c r="E103" s="2" t="e">
        <f t="shared" si="22"/>
        <v>#N/A</v>
      </c>
      <c r="F103" s="2">
        <v>450416.55938278139</v>
      </c>
      <c r="G103" s="2">
        <f t="shared" si="35"/>
        <v>450416.55938278139</v>
      </c>
      <c r="H103" s="2">
        <f t="shared" si="32"/>
        <v>30872481.425982997</v>
      </c>
      <c r="I103" s="7"/>
      <c r="J103" s="2" t="e">
        <f t="shared" si="13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1377674.2857142845</v>
      </c>
      <c r="M103" s="8" t="e">
        <f t="shared" si="28"/>
        <v>#N/A</v>
      </c>
      <c r="N103" s="2" t="e">
        <f t="shared" si="14"/>
        <v>#N/A</v>
      </c>
      <c r="O103" s="2" t="e">
        <f t="shared" si="24"/>
        <v>#N/A</v>
      </c>
      <c r="P103" s="2">
        <v>470859.94888004661</v>
      </c>
      <c r="Q103" s="2">
        <f t="shared" si="36"/>
        <v>470859.94888004661</v>
      </c>
      <c r="R103" s="2">
        <f t="shared" si="33"/>
        <v>32070876.201120079</v>
      </c>
      <c r="S103" s="2">
        <f t="shared" si="16"/>
        <v>450416.55938278139</v>
      </c>
      <c r="T103" s="2">
        <f t="shared" si="17"/>
        <v>23417.857142857043</v>
      </c>
      <c r="U103" s="2">
        <f t="shared" si="18"/>
        <v>470859.94888004661</v>
      </c>
      <c r="V103" s="2">
        <f t="shared" si="34"/>
        <v>1163243.1428571427</v>
      </c>
      <c r="W103" s="2">
        <f t="shared" si="19"/>
        <v>53437.714285714086</v>
      </c>
      <c r="X103" s="2">
        <f t="shared" si="6"/>
        <v>417422.23459433252</v>
      </c>
      <c r="Y103" s="2">
        <f t="shared" si="30"/>
        <v>30907633.05826297</v>
      </c>
      <c r="Z103" s="2" t="str">
        <f t="shared" si="8"/>
        <v>HERE</v>
      </c>
      <c r="AA103" s="2">
        <f>IF(Z103="HERE",Y103,AA102+Graph!$G$1*1000)</f>
        <v>30907633.05826297</v>
      </c>
      <c r="AB103" s="2">
        <f t="shared" si="20"/>
        <v>417422.23459433392</v>
      </c>
      <c r="AC103" s="2">
        <f t="shared" si="31"/>
        <v>1163243.1428571427</v>
      </c>
      <c r="AD103" s="3">
        <f t="shared" si="10"/>
        <v>30907633.05826297</v>
      </c>
      <c r="AE103" s="2">
        <f>IF(AE101&gt;=52800000,52800000,IF(AB82=Graph!G$1*1000,AE102+Graph!G$1*1000,AC103))</f>
        <v>1163243.1428571427</v>
      </c>
      <c r="AF103" s="3">
        <f t="shared" si="21"/>
        <v>1163243.1428571427</v>
      </c>
      <c r="AG103" s="3">
        <f t="shared" si="29"/>
        <v>19629700.662165418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27</v>
      </c>
      <c r="C104" s="7"/>
      <c r="D104" s="2" t="e">
        <f t="shared" si="11"/>
        <v>#N/A</v>
      </c>
      <c r="E104" s="2" t="e">
        <f t="shared" si="22"/>
        <v>#N/A</v>
      </c>
      <c r="F104" s="2">
        <v>452017.78128421307</v>
      </c>
      <c r="G104" s="2">
        <f t="shared" si="35"/>
        <v>452017.78128421307</v>
      </c>
      <c r="H104" s="2">
        <f t="shared" si="32"/>
        <v>31324499.20726721</v>
      </c>
      <c r="I104" s="7"/>
      <c r="J104" s="2" t="e">
        <f t="shared" si="13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1401092.1428571416</v>
      </c>
      <c r="M104" s="8" t="e">
        <f t="shared" si="28"/>
        <v>#N/A</v>
      </c>
      <c r="N104" s="2" t="e">
        <f t="shared" si="14"/>
        <v>#N/A</v>
      </c>
      <c r="O104" s="2" t="e">
        <f t="shared" si="24"/>
        <v>#N/A</v>
      </c>
      <c r="P104" s="2">
        <v>472774.84263315797</v>
      </c>
      <c r="Q104" s="2">
        <f t="shared" si="36"/>
        <v>472774.84263315797</v>
      </c>
      <c r="R104" s="2">
        <f t="shared" si="33"/>
        <v>32543651.043753237</v>
      </c>
      <c r="S104" s="2">
        <f t="shared" si="16"/>
        <v>452017.78128421307</v>
      </c>
      <c r="T104" s="2">
        <f t="shared" si="17"/>
        <v>23417.857142857043</v>
      </c>
      <c r="U104" s="2">
        <f t="shared" si="18"/>
        <v>472774.84263315797</v>
      </c>
      <c r="V104" s="2">
        <f t="shared" si="34"/>
        <v>1216680.857142857</v>
      </c>
      <c r="W104" s="2">
        <f t="shared" si="19"/>
        <v>53437.714285714319</v>
      </c>
      <c r="X104" s="2">
        <f t="shared" si="6"/>
        <v>419337.12834744365</v>
      </c>
      <c r="Y104" s="2">
        <f t="shared" si="30"/>
        <v>31326970.186610416</v>
      </c>
      <c r="Z104" s="2" t="str">
        <f t="shared" si="8"/>
        <v>HERE</v>
      </c>
      <c r="AA104" s="2">
        <f>IF(Z104="HERE",Y104,AA103+Graph!$G$1*1000)</f>
        <v>31326970.186610416</v>
      </c>
      <c r="AB104" s="2">
        <f t="shared" si="20"/>
        <v>419337.12834744528</v>
      </c>
      <c r="AC104" s="2">
        <f t="shared" si="31"/>
        <v>1216680.857142857</v>
      </c>
      <c r="AD104" s="3">
        <f t="shared" si="10"/>
        <v>31326970.186610416</v>
      </c>
      <c r="AE104" s="2">
        <f>IF(AE102&gt;=52800000,52800000,IF(AB83=Graph!G$1*1000,AE103+Graph!G$1*1000,AC104))</f>
        <v>1216680.857142857</v>
      </c>
      <c r="AF104" s="3">
        <f t="shared" si="21"/>
        <v>1216680.857142857</v>
      </c>
      <c r="AG104" s="3">
        <f t="shared" si="29"/>
        <v>20010354.26773189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28</v>
      </c>
      <c r="C105" s="7"/>
      <c r="D105" s="2" t="e">
        <f t="shared" si="11"/>
        <v>#N/A</v>
      </c>
      <c r="E105" s="2" t="e">
        <f t="shared" si="22"/>
        <v>#N/A</v>
      </c>
      <c r="F105" s="2">
        <v>453619.00318565965</v>
      </c>
      <c r="G105" s="2">
        <f t="shared" si="35"/>
        <v>453619.00318565965</v>
      </c>
      <c r="H105" s="2">
        <f t="shared" si="32"/>
        <v>31778118.21045287</v>
      </c>
      <c r="I105" s="7"/>
      <c r="J105" s="2" t="e">
        <f t="shared" si="13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1424509.9999999986</v>
      </c>
      <c r="M105" s="8" t="e">
        <f t="shared" si="28"/>
        <v>#N/A</v>
      </c>
      <c r="N105" s="2" t="e">
        <f t="shared" si="14"/>
        <v>#N/A</v>
      </c>
      <c r="O105" s="2" t="e">
        <f t="shared" si="24"/>
        <v>#N/A</v>
      </c>
      <c r="P105" s="2">
        <v>474689.73638626933</v>
      </c>
      <c r="Q105" s="2">
        <f t="shared" si="36"/>
        <v>474689.73638626933</v>
      </c>
      <c r="R105" s="2">
        <f t="shared" si="33"/>
        <v>33018340.780139506</v>
      </c>
      <c r="S105" s="2">
        <f t="shared" si="16"/>
        <v>453619.00318565965</v>
      </c>
      <c r="T105" s="2">
        <f t="shared" si="17"/>
        <v>23417.857142857043</v>
      </c>
      <c r="U105" s="2">
        <f t="shared" si="18"/>
        <v>474689.73638626933</v>
      </c>
      <c r="V105" s="2">
        <f t="shared" si="34"/>
        <v>1270118.5714285714</v>
      </c>
      <c r="W105" s="2">
        <f t="shared" si="19"/>
        <v>53437.714285714319</v>
      </c>
      <c r="X105" s="2">
        <f t="shared" si="6"/>
        <v>421252.02210055501</v>
      </c>
      <c r="Y105" s="2">
        <f t="shared" si="30"/>
        <v>31748222.208710972</v>
      </c>
      <c r="Z105" s="2" t="str">
        <f t="shared" si="8"/>
        <v>HERE</v>
      </c>
      <c r="AA105" s="2">
        <f>IF(Z105="HERE",Y105,AA104+Graph!$G$1*1000)</f>
        <v>31748222.208710972</v>
      </c>
      <c r="AB105" s="2">
        <f t="shared" si="20"/>
        <v>421252.02210055664</v>
      </c>
      <c r="AC105" s="2">
        <f t="shared" si="31"/>
        <v>1270118.5714285714</v>
      </c>
      <c r="AD105" s="3">
        <f t="shared" si="10"/>
        <v>31748222.208710972</v>
      </c>
      <c r="AE105" s="2">
        <f>IF(AE103&gt;=52800000,52800000,IF(AB84=Graph!G$1*1000,AE104+Graph!G$1*1000,AC105))</f>
        <v>1270118.5714285714</v>
      </c>
      <c r="AF105" s="3">
        <f t="shared" si="21"/>
        <v>1270118.5714285714</v>
      </c>
      <c r="AG105" s="3">
        <f t="shared" si="29"/>
        <v>20392731.277676165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29</v>
      </c>
      <c r="C106" s="7"/>
      <c r="D106" s="2" t="e">
        <f t="shared" si="11"/>
        <v>#N/A</v>
      </c>
      <c r="E106" s="2" t="e">
        <f t="shared" si="22"/>
        <v>#N/A</v>
      </c>
      <c r="F106" s="2">
        <v>455220.22508710623</v>
      </c>
      <c r="G106" s="2">
        <f t="shared" si="35"/>
        <v>455220.22508710623</v>
      </c>
      <c r="H106" s="2">
        <f t="shared" si="32"/>
        <v>32233338.435539976</v>
      </c>
      <c r="I106" s="7"/>
      <c r="J106" s="2" t="e">
        <f t="shared" si="13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1447927.8571428556</v>
      </c>
      <c r="M106" s="8" t="e">
        <f t="shared" si="28"/>
        <v>#N/A</v>
      </c>
      <c r="N106" s="2" t="e">
        <f t="shared" si="14"/>
        <v>#N/A</v>
      </c>
      <c r="O106" s="2" t="e">
        <f t="shared" si="24"/>
        <v>#N/A</v>
      </c>
      <c r="P106" s="2">
        <v>476604.63013938069</v>
      </c>
      <c r="Q106" s="2">
        <f t="shared" si="36"/>
        <v>476604.63013938069</v>
      </c>
      <c r="R106" s="2">
        <f t="shared" si="33"/>
        <v>33494945.410278887</v>
      </c>
      <c r="S106" s="2">
        <f t="shared" si="16"/>
        <v>455220.22508710623</v>
      </c>
      <c r="T106" s="2">
        <f t="shared" si="17"/>
        <v>23417.857142857043</v>
      </c>
      <c r="U106" s="2">
        <f t="shared" si="18"/>
        <v>476604.63013938069</v>
      </c>
      <c r="V106" s="2">
        <f t="shared" si="34"/>
        <v>1323556.2857142857</v>
      </c>
      <c r="W106" s="2">
        <f t="shared" si="19"/>
        <v>53437.714285714319</v>
      </c>
      <c r="X106" s="2">
        <f t="shared" si="6"/>
        <v>423166.91585366637</v>
      </c>
      <c r="Y106" s="2">
        <f t="shared" si="30"/>
        <v>32171389.12456464</v>
      </c>
      <c r="Z106" s="2" t="str">
        <f t="shared" si="8"/>
        <v>HERE</v>
      </c>
      <c r="AA106" s="2">
        <f>IF(Z106="HERE",Y106,AA105+Graph!$G$1*1000)</f>
        <v>32171389.12456464</v>
      </c>
      <c r="AB106" s="2">
        <f t="shared" si="20"/>
        <v>423166.915853668</v>
      </c>
      <c r="AC106" s="2">
        <f t="shared" si="31"/>
        <v>1323556.2857142857</v>
      </c>
      <c r="AD106" s="3">
        <f t="shared" si="10"/>
        <v>32171389.12456464</v>
      </c>
      <c r="AE106" s="2">
        <f>IF(AE104&gt;=52800000,52800000,IF(AB85=Graph!G$1*1000,AE105+Graph!G$1*1000,AC106))</f>
        <v>1323556.2857142857</v>
      </c>
      <c r="AF106" s="3">
        <f t="shared" si="21"/>
        <v>1323556.2857142857</v>
      </c>
      <c r="AG106" s="3">
        <f t="shared" si="29"/>
        <v>20776831.69199824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30</v>
      </c>
      <c r="C107" s="7"/>
      <c r="D107" s="2" t="e">
        <f t="shared" si="11"/>
        <v>#N/A</v>
      </c>
      <c r="E107" s="2" t="e">
        <f t="shared" si="22"/>
        <v>#N/A</v>
      </c>
      <c r="F107" s="2">
        <v>456821.44698855281</v>
      </c>
      <c r="G107" s="2">
        <f t="shared" si="35"/>
        <v>456821.44698855281</v>
      </c>
      <c r="H107" s="2">
        <f t="shared" si="32"/>
        <v>32690159.882528529</v>
      </c>
      <c r="I107" s="7"/>
      <c r="J107" s="2" t="e">
        <f t="shared" si="13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1471345.7142857127</v>
      </c>
      <c r="M107" s="8" t="e">
        <f t="shared" si="28"/>
        <v>#N/A</v>
      </c>
      <c r="N107" s="2" t="e">
        <f t="shared" si="14"/>
        <v>#N/A</v>
      </c>
      <c r="O107" s="2" t="e">
        <f t="shared" si="24"/>
        <v>#N/A</v>
      </c>
      <c r="P107" s="2">
        <v>478519.52389249206</v>
      </c>
      <c r="Q107" s="2">
        <f t="shared" si="36"/>
        <v>478519.52389249206</v>
      </c>
      <c r="R107" s="2">
        <f t="shared" si="33"/>
        <v>33973464.934171379</v>
      </c>
      <c r="S107" s="2">
        <f t="shared" si="16"/>
        <v>456821.44698855281</v>
      </c>
      <c r="T107" s="2">
        <f t="shared" si="17"/>
        <v>23417.857142857043</v>
      </c>
      <c r="U107" s="2">
        <f t="shared" si="18"/>
        <v>478519.52389249206</v>
      </c>
      <c r="V107" s="2">
        <f t="shared" si="34"/>
        <v>1376994</v>
      </c>
      <c r="W107" s="2">
        <f t="shared" si="19"/>
        <v>53437.714285714319</v>
      </c>
      <c r="X107" s="2">
        <f t="shared" si="6"/>
        <v>425081.80960677774</v>
      </c>
      <c r="Y107" s="2">
        <f t="shared" si="30"/>
        <v>32596470.93417142</v>
      </c>
      <c r="Z107" s="2" t="str">
        <f t="shared" si="8"/>
        <v>HERE</v>
      </c>
      <c r="AA107" s="2">
        <f>IF(Z107="HERE",Y107,AA106+Graph!$G$1*1000)</f>
        <v>32596470.93417142</v>
      </c>
      <c r="AB107" s="2">
        <f t="shared" si="20"/>
        <v>425081.80960677937</v>
      </c>
      <c r="AC107" s="2">
        <f t="shared" si="31"/>
        <v>1376994</v>
      </c>
      <c r="AD107" s="3">
        <f t="shared" si="10"/>
        <v>32596470.93417142</v>
      </c>
      <c r="AE107" s="2">
        <f>IF(AE105&gt;=52800000,52800000,IF(AB86=Graph!G$1*1000,AE106+Graph!G$1*1000,AC107))</f>
        <v>1376994</v>
      </c>
      <c r="AF107" s="3">
        <f t="shared" si="21"/>
        <v>1376994</v>
      </c>
      <c r="AG107" s="3">
        <f t="shared" si="29"/>
        <v>21162655.510698114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31</v>
      </c>
      <c r="C108" s="7"/>
      <c r="D108" s="2" t="e">
        <f t="shared" si="11"/>
        <v>#N/A</v>
      </c>
      <c r="E108" s="2" t="e">
        <f t="shared" si="22"/>
        <v>#N/A</v>
      </c>
      <c r="F108" s="2">
        <v>458422.66888998449</v>
      </c>
      <c r="G108" s="2">
        <f t="shared" si="35"/>
        <v>458422.66888998449</v>
      </c>
      <c r="H108" s="2">
        <f t="shared" si="32"/>
        <v>33148582.551418513</v>
      </c>
      <c r="I108" s="7"/>
      <c r="J108" s="2" t="e">
        <f t="shared" si="13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1494763.5714285697</v>
      </c>
      <c r="M108" s="8" t="e">
        <f t="shared" si="28"/>
        <v>#N/A</v>
      </c>
      <c r="N108" s="2" t="e">
        <f t="shared" si="14"/>
        <v>#N/A</v>
      </c>
      <c r="O108" s="2" t="e">
        <f t="shared" si="24"/>
        <v>#N/A</v>
      </c>
      <c r="P108" s="2">
        <v>480434.41764560342</v>
      </c>
      <c r="Q108" s="2">
        <f t="shared" si="36"/>
        <v>480434.41764560342</v>
      </c>
      <c r="R108" s="2">
        <f t="shared" si="33"/>
        <v>34453899.351816982</v>
      </c>
      <c r="S108" s="2">
        <f t="shared" si="16"/>
        <v>458422.66888998449</v>
      </c>
      <c r="T108" s="2">
        <f t="shared" si="17"/>
        <v>23417.857142857043</v>
      </c>
      <c r="U108" s="2">
        <f t="shared" si="18"/>
        <v>480434.41764560342</v>
      </c>
      <c r="V108" s="2">
        <f t="shared" si="34"/>
        <v>1508825.75</v>
      </c>
      <c r="W108" s="2">
        <f t="shared" si="19"/>
        <v>131831.75</v>
      </c>
      <c r="X108" s="2">
        <f t="shared" si="6"/>
        <v>348602.66764560342</v>
      </c>
      <c r="Y108" s="2">
        <f t="shared" si="30"/>
        <v>32945073.601817023</v>
      </c>
      <c r="Z108" s="2" t="str">
        <f t="shared" si="8"/>
        <v>HERE</v>
      </c>
      <c r="AA108" s="2">
        <f>IF(Z108="HERE",Y108,AA107+Graph!$G$1*1000)</f>
        <v>32945073.601817023</v>
      </c>
      <c r="AB108" s="2">
        <f t="shared" si="20"/>
        <v>348602.66764560342</v>
      </c>
      <c r="AC108" s="2">
        <f t="shared" si="31"/>
        <v>1508825.75</v>
      </c>
      <c r="AD108" s="3">
        <f t="shared" si="10"/>
        <v>32945073.601817023</v>
      </c>
      <c r="AE108" s="2">
        <f>IF(AE106&gt;=52800000,52800000,IF(AB87=Graph!G$1*1000,AE107+Graph!G$1*1000,AC108))</f>
        <v>1508825.75</v>
      </c>
      <c r="AF108" s="3">
        <f t="shared" si="21"/>
        <v>1508825.75</v>
      </c>
      <c r="AG108" s="3">
        <f t="shared" si="29"/>
        <v>21550202.733775787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32</v>
      </c>
      <c r="C109" s="7"/>
      <c r="D109" s="2" t="e">
        <f t="shared" si="11"/>
        <v>#N/A</v>
      </c>
      <c r="E109" s="2" t="e">
        <f t="shared" si="22"/>
        <v>#N/A</v>
      </c>
      <c r="F109" s="2">
        <v>460023.89079143107</v>
      </c>
      <c r="G109" s="2">
        <f t="shared" si="35"/>
        <v>460023.89079143107</v>
      </c>
      <c r="H109" s="2">
        <f t="shared" si="32"/>
        <v>33608606.442209944</v>
      </c>
      <c r="I109" s="7"/>
      <c r="J109" s="2" t="e">
        <f t="shared" si="13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1518181.4285714268</v>
      </c>
      <c r="M109" s="8" t="e">
        <f t="shared" si="28"/>
        <v>#N/A</v>
      </c>
      <c r="N109" s="2" t="e">
        <f t="shared" si="14"/>
        <v>#N/A</v>
      </c>
      <c r="O109" s="2" t="e">
        <f t="shared" si="24"/>
        <v>#N/A</v>
      </c>
      <c r="P109" s="2">
        <v>482349.31139871478</v>
      </c>
      <c r="Q109" s="2">
        <f t="shared" si="36"/>
        <v>482349.31139871478</v>
      </c>
      <c r="R109" s="2">
        <f t="shared" si="33"/>
        <v>34936248.663215697</v>
      </c>
      <c r="S109" s="2">
        <f t="shared" si="16"/>
        <v>460023.89079143107</v>
      </c>
      <c r="T109" s="2">
        <f t="shared" si="17"/>
        <v>23417.857142857043</v>
      </c>
      <c r="U109" s="2">
        <f t="shared" si="18"/>
        <v>482349.31139871478</v>
      </c>
      <c r="V109" s="2">
        <f t="shared" si="34"/>
        <v>1640657.5</v>
      </c>
      <c r="W109" s="2">
        <f t="shared" si="19"/>
        <v>131831.75</v>
      </c>
      <c r="X109" s="2">
        <f t="shared" si="6"/>
        <v>350517.56139871478</v>
      </c>
      <c r="Y109" s="2">
        <f t="shared" si="30"/>
        <v>33295591.163215738</v>
      </c>
      <c r="Z109" s="2" t="str">
        <f t="shared" si="8"/>
        <v>HERE</v>
      </c>
      <c r="AA109" s="2">
        <f>IF(Z109="HERE",Y109,AA108+Graph!$G$1*1000)</f>
        <v>33295591.163215738</v>
      </c>
      <c r="AB109" s="2">
        <f t="shared" si="20"/>
        <v>350517.56139871478</v>
      </c>
      <c r="AC109" s="2">
        <f t="shared" si="31"/>
        <v>1640657.5</v>
      </c>
      <c r="AD109" s="3">
        <f t="shared" si="10"/>
        <v>33295591.163215738</v>
      </c>
      <c r="AE109" s="2">
        <f>IF(AE107&gt;=52800000,52800000,IF(AB88=Graph!G$1*1000,AE108+Graph!G$1*1000,AC109))</f>
        <v>1640657.5</v>
      </c>
      <c r="AF109" s="3">
        <f t="shared" si="21"/>
        <v>1640657.5</v>
      </c>
      <c r="AG109" s="3">
        <f t="shared" si="29"/>
        <v>21939473.36123126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33</v>
      </c>
      <c r="C110" s="7"/>
      <c r="D110" s="2" t="e">
        <f t="shared" si="11"/>
        <v>#N/A</v>
      </c>
      <c r="E110" s="2" t="e">
        <f t="shared" si="22"/>
        <v>#N/A</v>
      </c>
      <c r="F110" s="2">
        <v>461625.11269287765</v>
      </c>
      <c r="G110" s="2">
        <f t="shared" si="35"/>
        <v>461625.11269287765</v>
      </c>
      <c r="H110" s="2">
        <f t="shared" si="32"/>
        <v>34070231.554902822</v>
      </c>
      <c r="I110" s="7"/>
      <c r="J110" s="2" t="e">
        <f t="shared" si="13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1541599.2857142838</v>
      </c>
      <c r="M110" s="8" t="e">
        <f t="shared" si="28"/>
        <v>#N/A</v>
      </c>
      <c r="N110" s="2" t="e">
        <f t="shared" si="14"/>
        <v>#N/A</v>
      </c>
      <c r="O110" s="2" t="e">
        <f t="shared" si="24"/>
        <v>#N/A</v>
      </c>
      <c r="P110" s="2">
        <v>484264.20515182614</v>
      </c>
      <c r="Q110" s="2">
        <f t="shared" si="36"/>
        <v>484264.20515182614</v>
      </c>
      <c r="R110" s="2">
        <f t="shared" si="33"/>
        <v>35420512.868367523</v>
      </c>
      <c r="S110" s="2">
        <f t="shared" si="16"/>
        <v>461625.11269287765</v>
      </c>
      <c r="T110" s="2">
        <f t="shared" si="17"/>
        <v>23417.857142857043</v>
      </c>
      <c r="U110" s="2">
        <f t="shared" si="18"/>
        <v>484264.20515182614</v>
      </c>
      <c r="V110" s="2">
        <f t="shared" si="34"/>
        <v>1772489.25</v>
      </c>
      <c r="W110" s="2">
        <f t="shared" si="19"/>
        <v>131831.75</v>
      </c>
      <c r="X110" s="2">
        <f t="shared" si="6"/>
        <v>352432.45515182614</v>
      </c>
      <c r="Y110" s="2">
        <f t="shared" si="30"/>
        <v>33648023.618367568</v>
      </c>
      <c r="Z110" s="2" t="str">
        <f t="shared" si="8"/>
        <v>HERE</v>
      </c>
      <c r="AA110" s="2">
        <f>IF(Z110="HERE",Y110,AA109+Graph!$G$1*1000)</f>
        <v>33648023.618367568</v>
      </c>
      <c r="AB110" s="2">
        <f t="shared" si="20"/>
        <v>352432.45515182987</v>
      </c>
      <c r="AC110" s="2">
        <f t="shared" si="31"/>
        <v>1772489.25</v>
      </c>
      <c r="AD110" s="3">
        <f t="shared" si="10"/>
        <v>33648023.618367568</v>
      </c>
      <c r="AE110" s="2">
        <f>IF(AE108&gt;=52800000,52800000,IF(AB89=Graph!G$1*1000,AE109+Graph!G$1*1000,AC110))</f>
        <v>1772489.25</v>
      </c>
      <c r="AF110" s="3">
        <f t="shared" si="21"/>
        <v>1772489.25</v>
      </c>
      <c r="AG110" s="3">
        <f t="shared" si="29"/>
        <v>22330467.393064536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34</v>
      </c>
      <c r="C111" s="7"/>
      <c r="D111" s="2" t="e">
        <f t="shared" si="11"/>
        <v>#N/A</v>
      </c>
      <c r="E111" s="2" t="e">
        <f t="shared" si="22"/>
        <v>#N/A</v>
      </c>
      <c r="F111" s="2">
        <v>463226.33459432423</v>
      </c>
      <c r="G111" s="2">
        <f t="shared" si="35"/>
        <v>463226.33459432423</v>
      </c>
      <c r="H111" s="2">
        <f t="shared" si="32"/>
        <v>34533457.889497146</v>
      </c>
      <c r="I111" s="7"/>
      <c r="J111" s="2" t="e">
        <f t="shared" si="13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1565017.1428571409</v>
      </c>
      <c r="M111" s="8" t="e">
        <f t="shared" si="28"/>
        <v>#N/A</v>
      </c>
      <c r="N111" s="2" t="e">
        <f t="shared" si="14"/>
        <v>#N/A</v>
      </c>
      <c r="O111" s="2" t="e">
        <f t="shared" si="24"/>
        <v>#N/A</v>
      </c>
      <c r="P111" s="2">
        <v>486179.09890493751</v>
      </c>
      <c r="Q111" s="2">
        <f t="shared" si="36"/>
        <v>486179.09890493751</v>
      </c>
      <c r="R111" s="2">
        <f t="shared" si="33"/>
        <v>35906691.96727246</v>
      </c>
      <c r="S111" s="2">
        <f t="shared" si="16"/>
        <v>463226.33459432423</v>
      </c>
      <c r="T111" s="2">
        <f t="shared" si="17"/>
        <v>23417.857142857043</v>
      </c>
      <c r="U111" s="2">
        <f t="shared" si="18"/>
        <v>486179.09890493751</v>
      </c>
      <c r="V111" s="2">
        <f t="shared" si="34"/>
        <v>1904321</v>
      </c>
      <c r="W111" s="2">
        <f t="shared" si="19"/>
        <v>131831.75</v>
      </c>
      <c r="X111" s="2">
        <f t="shared" si="6"/>
        <v>354347.34890493751</v>
      </c>
      <c r="Y111" s="2">
        <f t="shared" si="30"/>
        <v>34002370.967272505</v>
      </c>
      <c r="Z111" s="2" t="str">
        <f t="shared" si="8"/>
        <v>HERE</v>
      </c>
      <c r="AA111" s="2">
        <f>IF(Z111="HERE",Y111,AA110+Graph!$G$1*1000)</f>
        <v>34002370.967272505</v>
      </c>
      <c r="AB111" s="2">
        <f t="shared" si="20"/>
        <v>354347.34890493751</v>
      </c>
      <c r="AC111" s="2">
        <f t="shared" si="31"/>
        <v>1904321</v>
      </c>
      <c r="AD111" s="3">
        <f t="shared" si="10"/>
        <v>34002370.967272505</v>
      </c>
      <c r="AE111" s="2">
        <f>IF(AE109&gt;=52800000,52800000,IF(AB90=Graph!G$1*1000,AE110+Graph!G$1*1000,AC111))</f>
        <v>1904321</v>
      </c>
      <c r="AF111" s="3">
        <f t="shared" si="21"/>
        <v>1904321</v>
      </c>
      <c r="AG111" s="3">
        <f t="shared" si="29"/>
        <v>22723184.829275612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35</v>
      </c>
      <c r="C112" s="7"/>
      <c r="D112" s="2" t="e">
        <f t="shared" si="11"/>
        <v>#N/A</v>
      </c>
      <c r="E112" s="2" t="e">
        <f t="shared" si="22"/>
        <v>#N/A</v>
      </c>
      <c r="F112" s="2">
        <v>464827.55649577081</v>
      </c>
      <c r="G112" s="2">
        <f t="shared" si="35"/>
        <v>464827.55649577081</v>
      </c>
      <c r="H112" s="2">
        <f t="shared" si="32"/>
        <v>34998285.445992917</v>
      </c>
      <c r="I112" s="7"/>
      <c r="J112" s="2" t="e">
        <f t="shared" si="13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1588434.9999999979</v>
      </c>
      <c r="M112" s="8" t="e">
        <f t="shared" si="28"/>
        <v>#N/A</v>
      </c>
      <c r="N112" s="2" t="e">
        <f t="shared" si="14"/>
        <v>#N/A</v>
      </c>
      <c r="O112" s="2" t="e">
        <f t="shared" si="24"/>
        <v>#N/A</v>
      </c>
      <c r="P112" s="2">
        <v>488093.99265804887</v>
      </c>
      <c r="Q112" s="2">
        <f t="shared" si="36"/>
        <v>488093.99265804887</v>
      </c>
      <c r="R112" s="2">
        <f t="shared" si="33"/>
        <v>36394785.959930509</v>
      </c>
      <c r="S112" s="2">
        <f t="shared" si="16"/>
        <v>464827.55649577081</v>
      </c>
      <c r="T112" s="2">
        <f t="shared" si="17"/>
        <v>23417.857142857043</v>
      </c>
      <c r="U112" s="2">
        <f t="shared" si="18"/>
        <v>488093.99265804887</v>
      </c>
      <c r="V112" s="2">
        <f t="shared" si="34"/>
        <v>2036152.75</v>
      </c>
      <c r="W112" s="2">
        <f t="shared" si="19"/>
        <v>131831.75</v>
      </c>
      <c r="X112" s="2">
        <f t="shared" si="6"/>
        <v>356262.24265804887</v>
      </c>
      <c r="Y112" s="2">
        <f t="shared" si="30"/>
        <v>34358633.209930554</v>
      </c>
      <c r="Z112" s="2" t="str">
        <f t="shared" si="8"/>
        <v>HERE</v>
      </c>
      <c r="AA112" s="2">
        <f>IF(Z112="HERE",Y112,AA111+Graph!$G$1*1000)</f>
        <v>34358633.209930554</v>
      </c>
      <c r="AB112" s="2">
        <f t="shared" si="20"/>
        <v>356262.24265804887</v>
      </c>
      <c r="AC112" s="2">
        <f t="shared" si="31"/>
        <v>2036152.75</v>
      </c>
      <c r="AD112" s="3">
        <f t="shared" si="10"/>
        <v>34358633.209930554</v>
      </c>
      <c r="AE112" s="2">
        <f>IF(AE110&gt;=52800000,52800000,IF(AB91=Graph!G$1*1000,AE111+Graph!G$1*1000,AC112))</f>
        <v>2036152.75</v>
      </c>
      <c r="AF112" s="3">
        <f t="shared" si="21"/>
        <v>2036152.75</v>
      </c>
      <c r="AG112" s="3">
        <f t="shared" si="29"/>
        <v>23117625.669864487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36</v>
      </c>
      <c r="C113" s="7"/>
      <c r="D113" s="2" t="e">
        <f t="shared" si="11"/>
        <v>#N/A</v>
      </c>
      <c r="E113" s="2" t="e">
        <f t="shared" si="22"/>
        <v>#N/A</v>
      </c>
      <c r="F113" s="2">
        <v>466428.77839720249</v>
      </c>
      <c r="G113" s="2">
        <f t="shared" si="35"/>
        <v>466428.77839720249</v>
      </c>
      <c r="H113" s="2">
        <f t="shared" si="32"/>
        <v>35464714.224390119</v>
      </c>
      <c r="I113" s="7"/>
      <c r="J113" s="2" t="e">
        <f t="shared" si="13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1611852.8571428549</v>
      </c>
      <c r="M113" s="8" t="e">
        <f t="shared" si="28"/>
        <v>#N/A</v>
      </c>
      <c r="N113" s="2" t="e">
        <f t="shared" si="14"/>
        <v>#N/A</v>
      </c>
      <c r="O113" s="2" t="e">
        <f t="shared" si="24"/>
        <v>#N/A</v>
      </c>
      <c r="P113" s="2">
        <v>490008.88641116023</v>
      </c>
      <c r="Q113" s="2">
        <f t="shared" si="36"/>
        <v>490008.88641116023</v>
      </c>
      <c r="R113" s="2">
        <f t="shared" si="33"/>
        <v>36884794.84634167</v>
      </c>
      <c r="S113" s="2">
        <f t="shared" si="16"/>
        <v>466428.77839720249</v>
      </c>
      <c r="T113" s="2">
        <f t="shared" si="17"/>
        <v>23417.857142857043</v>
      </c>
      <c r="U113" s="2">
        <f t="shared" si="18"/>
        <v>490008.88641116023</v>
      </c>
      <c r="V113" s="2">
        <f t="shared" si="34"/>
        <v>2167984.5</v>
      </c>
      <c r="W113" s="2">
        <f t="shared" si="19"/>
        <v>131831.75</v>
      </c>
      <c r="X113" s="2">
        <f t="shared" si="6"/>
        <v>358177.13641116023</v>
      </c>
      <c r="Y113" s="2">
        <f t="shared" si="30"/>
        <v>34716810.346341714</v>
      </c>
      <c r="Z113" s="2" t="str">
        <f t="shared" si="8"/>
        <v>HERE</v>
      </c>
      <c r="AA113" s="2">
        <f>IF(Z113="HERE",Y113,AA112+Graph!$G$1*1000)</f>
        <v>34716810.346341714</v>
      </c>
      <c r="AB113" s="2">
        <f t="shared" si="20"/>
        <v>358177.13641116023</v>
      </c>
      <c r="AC113" s="2">
        <f t="shared" si="31"/>
        <v>2167984.5</v>
      </c>
      <c r="AD113" s="3">
        <f t="shared" si="10"/>
        <v>34716810.346341714</v>
      </c>
      <c r="AE113" s="2">
        <f>IF(AE111&gt;=52800000,52800000,IF(AB92=Graph!G$1*1000,AE112+Graph!G$1*1000,AC113))</f>
        <v>2167984.5</v>
      </c>
      <c r="AF113" s="3">
        <f t="shared" si="21"/>
        <v>2167984.5</v>
      </c>
      <c r="AG113" s="3">
        <f t="shared" si="29"/>
        <v>23513789.914831161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37</v>
      </c>
      <c r="C114" s="7"/>
      <c r="D114" s="2" t="e">
        <f t="shared" si="11"/>
        <v>#N/A</v>
      </c>
      <c r="E114" s="2" t="e">
        <f t="shared" si="22"/>
        <v>#N/A</v>
      </c>
      <c r="F114" s="2">
        <v>468030.00029864907</v>
      </c>
      <c r="G114" s="2">
        <f t="shared" si="35"/>
        <v>468030.00029864907</v>
      </c>
      <c r="H114" s="2">
        <f t="shared" si="32"/>
        <v>35932744.224688768</v>
      </c>
      <c r="I114" s="7"/>
      <c r="J114" s="2" t="e">
        <f t="shared" si="13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1635270.714285712</v>
      </c>
      <c r="M114" s="8" t="e">
        <f t="shared" si="28"/>
        <v>#N/A</v>
      </c>
      <c r="N114" s="2" t="e">
        <f t="shared" si="14"/>
        <v>#N/A</v>
      </c>
      <c r="O114" s="2" t="e">
        <f t="shared" si="24"/>
        <v>#N/A</v>
      </c>
      <c r="P114" s="2">
        <v>491923.78016427159</v>
      </c>
      <c r="Q114" s="2">
        <f t="shared" si="36"/>
        <v>491923.78016427159</v>
      </c>
      <c r="R114" s="2">
        <f t="shared" si="33"/>
        <v>37376718.626505941</v>
      </c>
      <c r="S114" s="2">
        <f t="shared" si="16"/>
        <v>468030.00029864907</v>
      </c>
      <c r="T114" s="2">
        <f t="shared" si="17"/>
        <v>23417.857142857043</v>
      </c>
      <c r="U114" s="2">
        <f t="shared" si="18"/>
        <v>491923.78016427159</v>
      </c>
      <c r="V114" s="2">
        <f t="shared" si="34"/>
        <v>2299816.25</v>
      </c>
      <c r="W114" s="2">
        <f t="shared" si="19"/>
        <v>131831.75</v>
      </c>
      <c r="X114" s="2">
        <f t="shared" si="6"/>
        <v>360092.03016427159</v>
      </c>
      <c r="Y114" s="2">
        <f t="shared" si="30"/>
        <v>35076902.376505986</v>
      </c>
      <c r="Z114" s="2" t="str">
        <f t="shared" si="8"/>
        <v>HERE</v>
      </c>
      <c r="AA114" s="2">
        <f>IF(Z114="HERE",Y114,AA113+Graph!$G$1*1000)</f>
        <v>35076902.376505986</v>
      </c>
      <c r="AB114" s="2">
        <f t="shared" si="20"/>
        <v>360092.03016427159</v>
      </c>
      <c r="AC114" s="2">
        <f t="shared" si="31"/>
        <v>2299816.25</v>
      </c>
      <c r="AD114" s="3">
        <f t="shared" si="10"/>
        <v>35076902.376505986</v>
      </c>
      <c r="AE114" s="2">
        <f>IF(AE112&gt;=52800000,52800000,IF(AB93=Graph!G$1*1000,AE113+Graph!G$1*1000,AC114))</f>
        <v>2299816.25</v>
      </c>
      <c r="AF114" s="3">
        <f t="shared" si="21"/>
        <v>2299816.25</v>
      </c>
      <c r="AG114" s="3">
        <f t="shared" si="29"/>
        <v>23911677.564175636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38</v>
      </c>
      <c r="C115" s="7"/>
      <c r="D115" s="2" t="e">
        <f t="shared" si="11"/>
        <v>#N/A</v>
      </c>
      <c r="E115" s="2" t="e">
        <f t="shared" si="22"/>
        <v>#N/A</v>
      </c>
      <c r="F115" s="2">
        <v>469631.22220009565</v>
      </c>
      <c r="G115" s="2">
        <f t="shared" si="35"/>
        <v>469631.22220009565</v>
      </c>
      <c r="H115" s="2">
        <f t="shared" si="32"/>
        <v>36402375.446888864</v>
      </c>
      <c r="I115" s="7"/>
      <c r="J115" s="2" t="e">
        <f t="shared" si="13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1658688.571428569</v>
      </c>
      <c r="M115" s="8" t="e">
        <f t="shared" si="28"/>
        <v>#N/A</v>
      </c>
      <c r="N115" s="2" t="e">
        <f t="shared" si="14"/>
        <v>#N/A</v>
      </c>
      <c r="O115" s="2" t="e">
        <f t="shared" si="24"/>
        <v>#N/A</v>
      </c>
      <c r="P115" s="2">
        <v>493838.67391738296</v>
      </c>
      <c r="Q115" s="2">
        <f t="shared" si="36"/>
        <v>493838.67391738296</v>
      </c>
      <c r="R115" s="2">
        <f t="shared" si="33"/>
        <v>37870557.300423324</v>
      </c>
      <c r="S115" s="2">
        <f t="shared" si="16"/>
        <v>469631.22220009565</v>
      </c>
      <c r="T115" s="2">
        <f t="shared" si="17"/>
        <v>23417.857142857043</v>
      </c>
      <c r="U115" s="2">
        <f t="shared" si="18"/>
        <v>493838.67391738296</v>
      </c>
      <c r="V115" s="2">
        <f t="shared" si="34"/>
        <v>2431648</v>
      </c>
      <c r="W115" s="2">
        <f t="shared" si="19"/>
        <v>131831.75</v>
      </c>
      <c r="X115" s="2">
        <f t="shared" si="6"/>
        <v>362006.92391738296</v>
      </c>
      <c r="Y115" s="2">
        <f t="shared" si="30"/>
        <v>35438909.300423369</v>
      </c>
      <c r="Z115" s="2" t="str">
        <f t="shared" si="8"/>
        <v>HERE</v>
      </c>
      <c r="AA115" s="2">
        <f>IF(Z115="HERE",Y115,AA114+Graph!$G$1*1000)</f>
        <v>35438909.300423369</v>
      </c>
      <c r="AB115" s="2">
        <f t="shared" si="20"/>
        <v>362006.92391738296</v>
      </c>
      <c r="AC115" s="2">
        <f t="shared" si="31"/>
        <v>2431648</v>
      </c>
      <c r="AD115" s="3">
        <f t="shared" si="10"/>
        <v>35438909.300423369</v>
      </c>
      <c r="AE115" s="2">
        <f>IF(AE113&gt;=52800000,52800000,IF(AB94=Graph!G$1*1000,AE114+Graph!G$1*1000,AC115))</f>
        <v>2431648</v>
      </c>
      <c r="AF115" s="3">
        <f t="shared" si="21"/>
        <v>2431648</v>
      </c>
      <c r="AG115" s="3">
        <f t="shared" si="29"/>
        <v>24311288.617897913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39</v>
      </c>
      <c r="C116" s="7"/>
      <c r="D116" s="2" t="e">
        <f t="shared" si="11"/>
        <v>#N/A</v>
      </c>
      <c r="E116" s="2" t="e">
        <f t="shared" si="22"/>
        <v>#N/A</v>
      </c>
      <c r="F116" s="2">
        <v>471232.44410154223</v>
      </c>
      <c r="G116" s="2">
        <f t="shared" si="35"/>
        <v>471232.44410154223</v>
      </c>
      <c r="H116" s="2">
        <f t="shared" si="32"/>
        <v>36873607.890990406</v>
      </c>
      <c r="I116" s="7"/>
      <c r="J116" s="2" t="e">
        <f t="shared" si="13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1682106.4285714261</v>
      </c>
      <c r="M116" s="8" t="e">
        <f t="shared" si="28"/>
        <v>#N/A</v>
      </c>
      <c r="N116" s="2" t="e">
        <f t="shared" si="14"/>
        <v>#N/A</v>
      </c>
      <c r="O116" s="2" t="e">
        <f t="shared" si="24"/>
        <v>#N/A</v>
      </c>
      <c r="P116" s="2">
        <v>495753.56767049432</v>
      </c>
      <c r="Q116" s="2">
        <f t="shared" si="36"/>
        <v>495753.56767049432</v>
      </c>
      <c r="R116" s="2">
        <f t="shared" si="33"/>
        <v>38366310.868093818</v>
      </c>
      <c r="S116" s="2">
        <f t="shared" si="16"/>
        <v>471232.44410154223</v>
      </c>
      <c r="T116" s="2">
        <f t="shared" si="17"/>
        <v>23417.857142857043</v>
      </c>
      <c r="U116" s="2">
        <f t="shared" si="18"/>
        <v>495753.56767049432</v>
      </c>
      <c r="V116" s="2">
        <f t="shared" si="34"/>
        <v>2639309</v>
      </c>
      <c r="W116" s="2">
        <f t="shared" si="19"/>
        <v>207661</v>
      </c>
      <c r="X116" s="2">
        <f t="shared" si="6"/>
        <v>288092.56767049432</v>
      </c>
      <c r="Y116" s="2">
        <f t="shared" si="30"/>
        <v>35727001.868093863</v>
      </c>
      <c r="Z116" s="2" t="str">
        <f t="shared" si="8"/>
        <v>HERE</v>
      </c>
      <c r="AA116" s="2">
        <f>IF(Z116="HERE",Y116,AA115+Graph!$G$1*1000)</f>
        <v>35727001.868093863</v>
      </c>
      <c r="AB116" s="2">
        <f t="shared" si="20"/>
        <v>288092.56767049432</v>
      </c>
      <c r="AC116" s="2">
        <f t="shared" si="31"/>
        <v>2639309</v>
      </c>
      <c r="AD116" s="3">
        <f t="shared" si="10"/>
        <v>35727001.868093863</v>
      </c>
      <c r="AE116" s="2">
        <f>IF(AE114&gt;=52800000,52800000,IF(AB95=Graph!G$1*1000,AE115+Graph!G$1*1000,AC116))</f>
        <v>2639309</v>
      </c>
      <c r="AF116" s="3">
        <f t="shared" si="21"/>
        <v>2639309</v>
      </c>
      <c r="AG116" s="3">
        <f t="shared" si="29"/>
        <v>24712623.07599799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40</v>
      </c>
      <c r="C117" s="7"/>
      <c r="D117" s="2" t="e">
        <f t="shared" si="11"/>
        <v>#N/A</v>
      </c>
      <c r="E117" s="2" t="e">
        <f t="shared" si="22"/>
        <v>#N/A</v>
      </c>
      <c r="F117" s="2">
        <v>472833.66600298882</v>
      </c>
      <c r="G117" s="2">
        <f t="shared" si="35"/>
        <v>472833.66600298882</v>
      </c>
      <c r="H117" s="2">
        <f t="shared" si="32"/>
        <v>37346441.556993395</v>
      </c>
      <c r="I117" s="7"/>
      <c r="J117" s="2" t="e">
        <f t="shared" si="13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1705524.2857142831</v>
      </c>
      <c r="M117" s="8" t="e">
        <f t="shared" si="28"/>
        <v>#N/A</v>
      </c>
      <c r="N117" s="2" t="e">
        <f t="shared" si="14"/>
        <v>#N/A</v>
      </c>
      <c r="O117" s="2" t="e">
        <f t="shared" si="24"/>
        <v>#N/A</v>
      </c>
      <c r="P117" s="2">
        <v>497668.46142360568</v>
      </c>
      <c r="Q117" s="2">
        <f t="shared" si="36"/>
        <v>497668.46142360568</v>
      </c>
      <c r="R117" s="2">
        <f t="shared" si="33"/>
        <v>38863979.329517424</v>
      </c>
      <c r="S117" s="2">
        <f t="shared" si="16"/>
        <v>472833.66600298882</v>
      </c>
      <c r="T117" s="2">
        <f t="shared" si="17"/>
        <v>23417.857142857043</v>
      </c>
      <c r="U117" s="2">
        <f t="shared" si="18"/>
        <v>497668.46142360568</v>
      </c>
      <c r="V117" s="2">
        <f t="shared" si="34"/>
        <v>2918252</v>
      </c>
      <c r="W117" s="2">
        <f t="shared" si="19"/>
        <v>278943</v>
      </c>
      <c r="X117" s="2">
        <f t="shared" si="6"/>
        <v>218725.46142360568</v>
      </c>
      <c r="Y117" s="2">
        <f t="shared" si="30"/>
        <v>35945727.329517469</v>
      </c>
      <c r="Z117" s="2" t="str">
        <f t="shared" si="8"/>
        <v>HERE</v>
      </c>
      <c r="AA117" s="2">
        <f>IF(Z117="HERE",Y117,AA116+Graph!$G$1*1000)</f>
        <v>35945727.329517469</v>
      </c>
      <c r="AB117" s="2">
        <f t="shared" si="20"/>
        <v>218725.46142360568</v>
      </c>
      <c r="AC117" s="2">
        <f t="shared" si="31"/>
        <v>2918252</v>
      </c>
      <c r="AD117" s="3">
        <f t="shared" si="10"/>
        <v>35945727.329517469</v>
      </c>
      <c r="AE117" s="2">
        <f>IF(AE115&gt;=52800000,52800000,IF(AB96=Graph!G$1*1000,AE116+Graph!G$1*1000,AC117))</f>
        <v>2918252</v>
      </c>
      <c r="AF117" s="3">
        <f t="shared" si="21"/>
        <v>2918252</v>
      </c>
      <c r="AG117" s="3">
        <f t="shared" si="29"/>
        <v>25115680.938475866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41</v>
      </c>
      <c r="C118" s="7"/>
      <c r="D118" s="2" t="e">
        <f t="shared" si="11"/>
        <v>#N/A</v>
      </c>
      <c r="E118" s="2" t="e">
        <f t="shared" si="22"/>
        <v>#N/A</v>
      </c>
      <c r="F118" s="2">
        <v>474434.8879044205</v>
      </c>
      <c r="G118" s="2">
        <f t="shared" si="35"/>
        <v>474434.8879044205</v>
      </c>
      <c r="H118" s="2">
        <f t="shared" si="32"/>
        <v>37820876.444897816</v>
      </c>
      <c r="I118" s="7"/>
      <c r="J118" s="2" t="e">
        <f t="shared" si="13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1728942.1428571402</v>
      </c>
      <c r="M118" s="8" t="e">
        <f t="shared" si="28"/>
        <v>#N/A</v>
      </c>
      <c r="N118" s="2" t="e">
        <f t="shared" si="14"/>
        <v>#N/A</v>
      </c>
      <c r="O118" s="2" t="e">
        <f t="shared" si="24"/>
        <v>#N/A</v>
      </c>
      <c r="P118" s="2">
        <v>499583.35517671704</v>
      </c>
      <c r="Q118" s="2">
        <f t="shared" si="36"/>
        <v>499583.35517671704</v>
      </c>
      <c r="R118" s="2">
        <f t="shared" si="33"/>
        <v>39363562.684694141</v>
      </c>
      <c r="S118" s="2">
        <f t="shared" si="16"/>
        <v>474434.8879044205</v>
      </c>
      <c r="T118" s="2">
        <f t="shared" si="17"/>
        <v>23417.857142857043</v>
      </c>
      <c r="U118" s="2">
        <f t="shared" si="18"/>
        <v>499583.35517671704</v>
      </c>
      <c r="V118" s="2">
        <f t="shared" si="34"/>
        <v>3234946</v>
      </c>
      <c r="W118" s="2">
        <f t="shared" si="19"/>
        <v>316694</v>
      </c>
      <c r="X118" s="2">
        <f t="shared" si="6"/>
        <v>182889.35517671704</v>
      </c>
      <c r="Y118" s="2">
        <f t="shared" si="30"/>
        <v>36128616.684694186</v>
      </c>
      <c r="Z118" s="2" t="str">
        <f t="shared" si="8"/>
        <v>HERE</v>
      </c>
      <c r="AA118" s="2">
        <f>IF(Z118="HERE",Y118,AA117+Graph!$G$1*1000)</f>
        <v>36128616.684694186</v>
      </c>
      <c r="AB118" s="2">
        <f t="shared" si="20"/>
        <v>182889.35517671704</v>
      </c>
      <c r="AC118" s="2">
        <f t="shared" si="31"/>
        <v>3234946</v>
      </c>
      <c r="AD118" s="3">
        <f t="shared" si="10"/>
        <v>36128616.684694186</v>
      </c>
      <c r="AE118" s="2">
        <f>IF(AE116&gt;=52800000,52800000,IF(AB97=Graph!G$1*1000,AE117+Graph!G$1*1000,AC118))</f>
        <v>3234946</v>
      </c>
      <c r="AF118" s="3">
        <f t="shared" si="21"/>
        <v>3234946</v>
      </c>
      <c r="AG118" s="3">
        <f t="shared" si="29"/>
        <v>25520462.205331542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42</v>
      </c>
      <c r="C119" s="7"/>
      <c r="D119" s="2" t="e">
        <f t="shared" si="11"/>
        <v>#N/A</v>
      </c>
      <c r="E119" s="2" t="e">
        <f t="shared" si="22"/>
        <v>#N/A</v>
      </c>
      <c r="F119" s="2">
        <v>476036.10980586708</v>
      </c>
      <c r="G119" s="2">
        <f t="shared" si="35"/>
        <v>476036.10980586708</v>
      </c>
      <c r="H119" s="2">
        <f t="shared" si="32"/>
        <v>38296912.554703683</v>
      </c>
      <c r="I119" s="7"/>
      <c r="J119" s="2" t="e">
        <f t="shared" si="13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1752359.9999999972</v>
      </c>
      <c r="M119" s="8" t="e">
        <f t="shared" si="28"/>
        <v>#N/A</v>
      </c>
      <c r="N119" s="2" t="e">
        <f t="shared" si="14"/>
        <v>#N/A</v>
      </c>
      <c r="O119" s="2" t="e">
        <f t="shared" si="24"/>
        <v>#N/A</v>
      </c>
      <c r="P119" s="2">
        <v>501498.24892982841</v>
      </c>
      <c r="Q119" s="2">
        <f t="shared" si="36"/>
        <v>501498.24892982841</v>
      </c>
      <c r="R119" s="2">
        <f t="shared" si="33"/>
        <v>39865060.93362397</v>
      </c>
      <c r="S119" s="2">
        <f t="shared" si="16"/>
        <v>476036.10980586708</v>
      </c>
      <c r="T119" s="2">
        <f t="shared" si="17"/>
        <v>23417.857142857043</v>
      </c>
      <c r="U119" s="2">
        <f t="shared" si="18"/>
        <v>501498.24892982841</v>
      </c>
      <c r="V119" s="2">
        <f t="shared" si="34"/>
        <v>3559179</v>
      </c>
      <c r="W119" s="2">
        <f t="shared" si="19"/>
        <v>324233</v>
      </c>
      <c r="X119" s="2">
        <f t="shared" si="6"/>
        <v>177265.24892982841</v>
      </c>
      <c r="Y119" s="2">
        <f t="shared" si="30"/>
        <v>36305881.933624014</v>
      </c>
      <c r="Z119" s="2" t="str">
        <f t="shared" si="8"/>
        <v>HERE</v>
      </c>
      <c r="AA119" s="2">
        <f>IF(Z119="HERE",Y119,AA118+Graph!$G$1*1000)</f>
        <v>36305881.933624014</v>
      </c>
      <c r="AB119" s="2">
        <f t="shared" si="20"/>
        <v>177265.24892982841</v>
      </c>
      <c r="AC119" s="2">
        <f t="shared" si="31"/>
        <v>3559179</v>
      </c>
      <c r="AD119" s="3">
        <f t="shared" si="10"/>
        <v>36305881.933624014</v>
      </c>
      <c r="AE119" s="2">
        <f>IF(AE117&gt;=52800000,52800000,IF(AB98=Graph!G$1*1000,AE118+Graph!G$1*1000,AC119))</f>
        <v>3559179</v>
      </c>
      <c r="AF119" s="3">
        <f t="shared" si="21"/>
        <v>3559179</v>
      </c>
      <c r="AG119" s="3">
        <f t="shared" si="29"/>
        <v>25926966.876565021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43</v>
      </c>
      <c r="C120" s="7"/>
      <c r="D120" s="2" t="e">
        <f t="shared" si="11"/>
        <v>#N/A</v>
      </c>
      <c r="E120" s="2" t="e">
        <f t="shared" si="22"/>
        <v>#N/A</v>
      </c>
      <c r="F120" s="2">
        <v>477637.33170731366</v>
      </c>
      <c r="G120" s="2">
        <f t="shared" si="35"/>
        <v>477637.33170731366</v>
      </c>
      <c r="H120" s="2">
        <f t="shared" si="32"/>
        <v>38774549.886410996</v>
      </c>
      <c r="I120" s="7"/>
      <c r="J120" s="2" t="e">
        <f t="shared" si="13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1775777.8571428542</v>
      </c>
      <c r="M120" s="8" t="e">
        <f t="shared" si="28"/>
        <v>#N/A</v>
      </c>
      <c r="N120" s="2" t="e">
        <f t="shared" si="14"/>
        <v>#N/A</v>
      </c>
      <c r="O120" s="2" t="e">
        <f t="shared" si="24"/>
        <v>#N/A</v>
      </c>
      <c r="P120" s="2">
        <v>503413.14268293977</v>
      </c>
      <c r="Q120" s="2">
        <f t="shared" si="36"/>
        <v>503413.14268293977</v>
      </c>
      <c r="R120" s="2">
        <f t="shared" si="33"/>
        <v>40368474.076306909</v>
      </c>
      <c r="S120" s="2">
        <f t="shared" si="16"/>
        <v>477637.33170731366</v>
      </c>
      <c r="T120" s="2">
        <f t="shared" si="17"/>
        <v>23417.857142857043</v>
      </c>
      <c r="U120" s="2">
        <f t="shared" si="18"/>
        <v>503413.14268293977</v>
      </c>
      <c r="V120" s="2">
        <f t="shared" si="34"/>
        <v>3837094</v>
      </c>
      <c r="W120" s="2">
        <f t="shared" si="19"/>
        <v>277915</v>
      </c>
      <c r="X120" s="2">
        <f t="shared" si="6"/>
        <v>225498.14268293977</v>
      </c>
      <c r="Y120" s="2">
        <f t="shared" si="30"/>
        <v>36531380.076306954</v>
      </c>
      <c r="Z120" s="2" t="str">
        <f t="shared" si="8"/>
        <v>HERE</v>
      </c>
      <c r="AA120" s="2">
        <f>IF(Z120="HERE",Y120,AA119+Graph!$G$1*1000)</f>
        <v>36531380.076306954</v>
      </c>
      <c r="AB120" s="2">
        <f t="shared" si="20"/>
        <v>225498.14268293977</v>
      </c>
      <c r="AC120" s="2">
        <f t="shared" si="31"/>
        <v>3837094</v>
      </c>
      <c r="AD120" s="3">
        <f t="shared" si="10"/>
        <v>36531380.076306954</v>
      </c>
      <c r="AE120" s="2">
        <f>IF(AE118&gt;=52800000,52800000,IF(AB99=Graph!G$1*1000,AE119+Graph!G$1*1000,AC120))</f>
        <v>3837094</v>
      </c>
      <c r="AF120" s="3">
        <f t="shared" si="21"/>
        <v>3837094</v>
      </c>
      <c r="AG120" s="3">
        <f t="shared" si="29"/>
        <v>26335194.952176295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44</v>
      </c>
      <c r="C121" s="7"/>
      <c r="D121" s="2" t="e">
        <f t="shared" si="11"/>
        <v>#N/A</v>
      </c>
      <c r="E121" s="2" t="e">
        <f t="shared" si="22"/>
        <v>#N/A</v>
      </c>
      <c r="F121" s="2">
        <v>479238.55360876024</v>
      </c>
      <c r="G121" s="2">
        <f t="shared" si="35"/>
        <v>479238.55360876024</v>
      </c>
      <c r="H121" s="2">
        <f t="shared" si="32"/>
        <v>39253788.440019757</v>
      </c>
      <c r="I121" s="7"/>
      <c r="J121" s="2" t="e">
        <f t="shared" si="13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1799195.7142857113</v>
      </c>
      <c r="M121" s="8" t="e">
        <f t="shared" si="28"/>
        <v>#N/A</v>
      </c>
      <c r="N121" s="2" t="e">
        <f t="shared" si="14"/>
        <v>#N/A</v>
      </c>
      <c r="O121" s="2" t="e">
        <f t="shared" si="24"/>
        <v>#N/A</v>
      </c>
      <c r="P121" s="2">
        <v>505328.03643605113</v>
      </c>
      <c r="Q121" s="2">
        <f t="shared" si="36"/>
        <v>505328.03643605113</v>
      </c>
      <c r="R121" s="2">
        <f t="shared" si="33"/>
        <v>40873802.11274296</v>
      </c>
      <c r="S121" s="2">
        <f t="shared" si="16"/>
        <v>479238.55360876024</v>
      </c>
      <c r="T121" s="2">
        <f t="shared" si="17"/>
        <v>23417.857142857043</v>
      </c>
      <c r="U121" s="2">
        <f t="shared" si="18"/>
        <v>505328.03643605113</v>
      </c>
      <c r="V121" s="2">
        <f t="shared" si="34"/>
        <v>4062501</v>
      </c>
      <c r="W121" s="2">
        <f t="shared" si="19"/>
        <v>225407</v>
      </c>
      <c r="X121" s="2">
        <f t="shared" si="6"/>
        <v>279921.03643605113</v>
      </c>
      <c r="Y121" s="2">
        <f t="shared" si="30"/>
        <v>36811301.112743005</v>
      </c>
      <c r="Z121" s="2" t="str">
        <f t="shared" si="8"/>
        <v>HERE</v>
      </c>
      <c r="AA121" s="2">
        <f>IF(Z121="HERE",Y121,AA120+Graph!$G$1*1000)</f>
        <v>36811301.112743005</v>
      </c>
      <c r="AB121" s="2">
        <f t="shared" si="20"/>
        <v>279921.03643605113</v>
      </c>
      <c r="AC121" s="2">
        <f t="shared" si="31"/>
        <v>4062501</v>
      </c>
      <c r="AD121" s="3">
        <f t="shared" si="10"/>
        <v>36811301.112743005</v>
      </c>
      <c r="AE121" s="2">
        <f>IF(AE119&gt;=52800000,52800000,IF(AB100=Graph!G$1*1000,AE120+Graph!G$1*1000,AC121))</f>
        <v>4062501</v>
      </c>
      <c r="AF121" s="3">
        <f t="shared" si="21"/>
        <v>4062501</v>
      </c>
      <c r="AG121" s="3">
        <f t="shared" si="29"/>
        <v>26745146.432165373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45</v>
      </c>
      <c r="C122" s="7"/>
      <c r="D122" s="2" t="e">
        <f t="shared" si="11"/>
        <v>#N/A</v>
      </c>
      <c r="E122" s="2" t="e">
        <f t="shared" si="22"/>
        <v>#N/A</v>
      </c>
      <c r="F122" s="2">
        <v>480839.77551020682</v>
      </c>
      <c r="G122" s="2">
        <f t="shared" si="35"/>
        <v>480839.77551020682</v>
      </c>
      <c r="H122" s="2">
        <f t="shared" si="32"/>
        <v>39734628.215529963</v>
      </c>
      <c r="I122" s="7"/>
      <c r="J122" s="2" t="e">
        <f t="shared" si="13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1822613.5714285683</v>
      </c>
      <c r="M122" s="8" t="e">
        <f t="shared" si="28"/>
        <v>#N/A</v>
      </c>
      <c r="N122" s="2" t="e">
        <f t="shared" si="14"/>
        <v>#N/A</v>
      </c>
      <c r="O122" s="2" t="e">
        <f t="shared" si="24"/>
        <v>#N/A</v>
      </c>
      <c r="P122" s="2">
        <v>507242.93018916249</v>
      </c>
      <c r="Q122" s="2">
        <f t="shared" si="36"/>
        <v>507242.93018916249</v>
      </c>
      <c r="R122" s="2">
        <f t="shared" si="33"/>
        <v>41381045.042932123</v>
      </c>
      <c r="S122" s="2">
        <f t="shared" si="16"/>
        <v>480839.77551020682</v>
      </c>
      <c r="T122" s="2">
        <f t="shared" si="17"/>
        <v>23417.857142857043</v>
      </c>
      <c r="U122" s="2">
        <f t="shared" si="18"/>
        <v>507242.93018916249</v>
      </c>
      <c r="V122" s="2">
        <f t="shared" si="34"/>
        <v>4266577</v>
      </c>
      <c r="W122" s="2">
        <f t="shared" si="19"/>
        <v>204076</v>
      </c>
      <c r="X122" s="2">
        <f t="shared" si="6"/>
        <v>303166.93018916249</v>
      </c>
      <c r="Y122" s="2">
        <f t="shared" si="30"/>
        <v>37114468.042932168</v>
      </c>
      <c r="Z122" s="2" t="str">
        <f t="shared" si="8"/>
        <v>HERE</v>
      </c>
      <c r="AA122" s="2">
        <f>IF(Z122="HERE",Y122,AA121+Graph!$G$1*1000)</f>
        <v>37114468.042932168</v>
      </c>
      <c r="AB122" s="2">
        <f t="shared" si="20"/>
        <v>303166.93018916249</v>
      </c>
      <c r="AC122" s="2">
        <f t="shared" si="31"/>
        <v>4266577</v>
      </c>
      <c r="AD122" s="3">
        <f t="shared" si="10"/>
        <v>37114468.042932168</v>
      </c>
      <c r="AE122" s="2">
        <f>IF(AE120&gt;=52800000,52800000,IF(AB101=Graph!G$1*1000,AE121+Graph!G$1*1000,AC122))</f>
        <v>4266577</v>
      </c>
      <c r="AF122" s="3">
        <f t="shared" si="21"/>
        <v>4266577</v>
      </c>
      <c r="AG122" s="3">
        <f t="shared" si="29"/>
        <v>27120051.520258959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46</v>
      </c>
      <c r="C123" s="7"/>
      <c r="D123" s="2" t="e">
        <f t="shared" si="11"/>
        <v>#N/A</v>
      </c>
      <c r="E123" s="2" t="e">
        <f t="shared" si="22"/>
        <v>#N/A</v>
      </c>
      <c r="F123" s="2">
        <v>482440.9974116385</v>
      </c>
      <c r="G123" s="2">
        <f t="shared" si="35"/>
        <v>482440.9974116385</v>
      </c>
      <c r="H123" s="2">
        <f t="shared" si="32"/>
        <v>40217069.212941602</v>
      </c>
      <c r="I123" s="7"/>
      <c r="J123" s="2" t="e">
        <f t="shared" si="13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1846031.4285714254</v>
      </c>
      <c r="M123" s="8" t="e">
        <f t="shared" si="28"/>
        <v>#N/A</v>
      </c>
      <c r="N123" s="2" t="e">
        <f t="shared" si="14"/>
        <v>#N/A</v>
      </c>
      <c r="O123" s="2" t="e">
        <f t="shared" si="24"/>
        <v>#N/A</v>
      </c>
      <c r="P123" s="2">
        <v>509157.82394225895</v>
      </c>
      <c r="Q123" s="2">
        <f t="shared" si="36"/>
        <v>509157.82394225895</v>
      </c>
      <c r="R123" s="2">
        <f t="shared" si="33"/>
        <v>41890202.866874382</v>
      </c>
      <c r="S123" s="2">
        <f t="shared" si="16"/>
        <v>482440.9974116385</v>
      </c>
      <c r="T123" s="2">
        <f t="shared" si="17"/>
        <v>23417.857142857043</v>
      </c>
      <c r="U123" s="2">
        <f t="shared" si="18"/>
        <v>509157.82394225895</v>
      </c>
      <c r="V123" s="2">
        <f t="shared" si="34"/>
        <v>4609740</v>
      </c>
      <c r="W123" s="2">
        <f t="shared" si="19"/>
        <v>343163</v>
      </c>
      <c r="X123" s="2">
        <f t="shared" si="6"/>
        <v>165994.82394225895</v>
      </c>
      <c r="Y123" s="2">
        <f t="shared" si="30"/>
        <v>37280462.866874427</v>
      </c>
      <c r="Z123" s="2" t="str">
        <f t="shared" si="8"/>
        <v>HERE</v>
      </c>
      <c r="AA123" s="2">
        <f>IF(Z123="HERE",Y123,AA122+Graph!$G$1*1000)</f>
        <v>37280462.866874427</v>
      </c>
      <c r="AB123" s="2">
        <f t="shared" si="20"/>
        <v>165994.82394225895</v>
      </c>
      <c r="AC123" s="2">
        <f t="shared" si="31"/>
        <v>4609740</v>
      </c>
      <c r="AD123" s="3">
        <f t="shared" si="10"/>
        <v>37280462.866874427</v>
      </c>
      <c r="AE123" s="2">
        <f>IF(AE121&gt;=52800000,52800000,IF(AB102=Graph!G$1*1000,AE122+Graph!G$1*1000,AC123))</f>
        <v>4609740</v>
      </c>
      <c r="AF123" s="3">
        <f t="shared" si="21"/>
        <v>4609740</v>
      </c>
      <c r="AG123" s="3">
        <f t="shared" si="29"/>
        <v>27496680.012730345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47</v>
      </c>
      <c r="C124" s="7"/>
      <c r="D124" s="2" t="e">
        <f t="shared" si="11"/>
        <v>#N/A</v>
      </c>
      <c r="E124" s="2" t="e">
        <f t="shared" si="22"/>
        <v>#N/A</v>
      </c>
      <c r="F124" s="2">
        <v>484042.21931308508</v>
      </c>
      <c r="G124" s="2">
        <f t="shared" si="35"/>
        <v>484042.21931308508</v>
      </c>
      <c r="H124" s="2">
        <f t="shared" si="32"/>
        <v>40701111.432254687</v>
      </c>
      <c r="I124" s="7"/>
      <c r="J124" s="2" t="e">
        <f t="shared" si="13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1869449.2857142824</v>
      </c>
      <c r="M124" s="8" t="e">
        <f t="shared" si="28"/>
        <v>#N/A</v>
      </c>
      <c r="N124" s="2" t="e">
        <f t="shared" si="14"/>
        <v>#N/A</v>
      </c>
      <c r="O124" s="2" t="e">
        <f t="shared" si="24"/>
        <v>#N/A</v>
      </c>
      <c r="P124" s="2">
        <v>511072.71769537032</v>
      </c>
      <c r="Q124" s="2">
        <f t="shared" si="36"/>
        <v>511072.71769537032</v>
      </c>
      <c r="R124" s="2">
        <f t="shared" si="33"/>
        <v>42401275.584569752</v>
      </c>
      <c r="S124" s="2">
        <f t="shared" si="16"/>
        <v>484042.21931308508</v>
      </c>
      <c r="T124" s="2">
        <f t="shared" si="17"/>
        <v>23417.857142857043</v>
      </c>
      <c r="U124" s="2">
        <f t="shared" si="18"/>
        <v>511072.71769537032</v>
      </c>
      <c r="V124" s="2">
        <f t="shared" si="34"/>
        <v>4973248</v>
      </c>
      <c r="W124" s="2">
        <f t="shared" si="19"/>
        <v>363508</v>
      </c>
      <c r="X124" s="2">
        <f t="shared" si="6"/>
        <v>147564.71769537032</v>
      </c>
      <c r="Y124" s="2">
        <f t="shared" si="30"/>
        <v>37428027.584569797</v>
      </c>
      <c r="Z124" s="2" t="str">
        <f t="shared" si="8"/>
        <v>HERE</v>
      </c>
      <c r="AA124" s="2">
        <f>IF(Z124="HERE",Y124,AA123+Graph!$G$1*1000)</f>
        <v>37428027.584569797</v>
      </c>
      <c r="AB124" s="2">
        <f t="shared" si="20"/>
        <v>147564.71769537032</v>
      </c>
      <c r="AC124" s="2">
        <f t="shared" si="31"/>
        <v>4973248</v>
      </c>
      <c r="AD124" s="3">
        <f t="shared" si="10"/>
        <v>37428027.584569797</v>
      </c>
      <c r="AE124" s="2">
        <f>IF(AE122&gt;=52800000,52800000,IF(AB103=Graph!G$1*1000,AE123+Graph!G$1*1000,AC124))</f>
        <v>4973248</v>
      </c>
      <c r="AF124" s="3">
        <f t="shared" si="21"/>
        <v>4973248</v>
      </c>
      <c r="AG124" s="3">
        <f t="shared" si="29"/>
        <v>27875031.909579534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48</v>
      </c>
      <c r="C125" s="7"/>
      <c r="D125" s="2" t="e">
        <f t="shared" si="11"/>
        <v>#N/A</v>
      </c>
      <c r="E125" s="2" t="e">
        <f t="shared" si="22"/>
        <v>#N/A</v>
      </c>
      <c r="F125" s="2">
        <v>485643.44121453166</v>
      </c>
      <c r="G125" s="2">
        <f t="shared" si="35"/>
        <v>485643.44121453166</v>
      </c>
      <c r="H125" s="2">
        <f t="shared" si="32"/>
        <v>41186754.873469219</v>
      </c>
      <c r="I125" s="7"/>
      <c r="J125" s="2" t="e">
        <f t="shared" si="13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1892867.1428571395</v>
      </c>
      <c r="M125" s="8" t="e">
        <f t="shared" si="28"/>
        <v>#N/A</v>
      </c>
      <c r="N125" s="2" t="e">
        <f t="shared" si="14"/>
        <v>#N/A</v>
      </c>
      <c r="O125" s="2" t="e">
        <f t="shared" si="24"/>
        <v>#N/A</v>
      </c>
      <c r="P125" s="2">
        <v>512987.61144848168</v>
      </c>
      <c r="Q125" s="2">
        <f t="shared" si="36"/>
        <v>512987.61144848168</v>
      </c>
      <c r="R125" s="2">
        <f t="shared" si="33"/>
        <v>42914263.196018234</v>
      </c>
      <c r="S125" s="2">
        <f t="shared" si="16"/>
        <v>485643.44121453166</v>
      </c>
      <c r="T125" s="2">
        <f t="shared" si="17"/>
        <v>23417.857142857043</v>
      </c>
      <c r="U125" s="2">
        <f t="shared" si="18"/>
        <v>512987.61144848168</v>
      </c>
      <c r="V125" s="2">
        <f t="shared" si="34"/>
        <v>5383103</v>
      </c>
      <c r="W125" s="2">
        <f t="shared" si="19"/>
        <v>409855</v>
      </c>
      <c r="X125" s="2">
        <f t="shared" si="6"/>
        <v>103132.61144848168</v>
      </c>
      <c r="Y125" s="2">
        <f t="shared" si="30"/>
        <v>37531160.196018279</v>
      </c>
      <c r="Z125" s="2" t="str">
        <f t="shared" si="8"/>
        <v>HERE</v>
      </c>
      <c r="AA125" s="2">
        <f>IF(Z125="HERE",Y125,AA124+Graph!$G$1*1000)</f>
        <v>37531160.196018279</v>
      </c>
      <c r="AB125" s="2">
        <f t="shared" si="20"/>
        <v>103132.61144848168</v>
      </c>
      <c r="AC125" s="2">
        <f t="shared" si="31"/>
        <v>5383103</v>
      </c>
      <c r="AD125" s="3">
        <f t="shared" si="10"/>
        <v>37531160.196018279</v>
      </c>
      <c r="AE125" s="2">
        <f>IF(AE123&gt;=52800000,52800000,IF(AB104=Graph!G$1*1000,AE124+Graph!G$1*1000,AC125))</f>
        <v>5383103</v>
      </c>
      <c r="AF125" s="3">
        <f t="shared" si="21"/>
        <v>5383103</v>
      </c>
      <c r="AG125" s="3">
        <f t="shared" si="29"/>
        <v>28255107.210806519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49</v>
      </c>
      <c r="C126" s="7"/>
      <c r="D126" s="2" t="e">
        <f t="shared" si="11"/>
        <v>#N/A</v>
      </c>
      <c r="E126" s="2" t="e">
        <f t="shared" si="22"/>
        <v>#N/A</v>
      </c>
      <c r="F126" s="2">
        <v>487244.66311597824</v>
      </c>
      <c r="G126" s="2">
        <f t="shared" si="35"/>
        <v>487244.66311597824</v>
      </c>
      <c r="H126" s="2">
        <f t="shared" si="32"/>
        <v>41673999.536585197</v>
      </c>
      <c r="I126" s="7"/>
      <c r="J126" s="2" t="e">
        <f t="shared" si="13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1916284.9999999965</v>
      </c>
      <c r="M126" s="8" t="e">
        <f t="shared" si="28"/>
        <v>#N/A</v>
      </c>
      <c r="N126" s="2" t="e">
        <f t="shared" si="14"/>
        <v>#N/A</v>
      </c>
      <c r="O126" s="2" t="e">
        <f t="shared" si="24"/>
        <v>#N/A</v>
      </c>
      <c r="P126" s="2">
        <v>514902.50520159304</v>
      </c>
      <c r="Q126" s="2">
        <f t="shared" si="36"/>
        <v>514902.50520159304</v>
      </c>
      <c r="R126" s="2">
        <f t="shared" si="33"/>
        <v>43429165.701219827</v>
      </c>
      <c r="S126" s="2">
        <f t="shared" si="16"/>
        <v>487244.66311597824</v>
      </c>
      <c r="T126" s="2">
        <f t="shared" si="17"/>
        <v>23417.857142857043</v>
      </c>
      <c r="U126" s="2">
        <f t="shared" si="18"/>
        <v>514902.50520159304</v>
      </c>
      <c r="V126" s="2">
        <f t="shared" si="34"/>
        <v>5861351</v>
      </c>
      <c r="W126" s="2">
        <f t="shared" si="19"/>
        <v>478248</v>
      </c>
      <c r="X126" s="2">
        <f t="shared" si="6"/>
        <v>36654.505201593041</v>
      </c>
      <c r="Y126" s="2">
        <f t="shared" si="30"/>
        <v>37567814.701219872</v>
      </c>
      <c r="Z126" s="2" t="str">
        <f t="shared" si="8"/>
        <v>HERE</v>
      </c>
      <c r="AA126" s="2">
        <f>IF(Z126="HERE",Y126,AA125+Graph!$G$1*1000)</f>
        <v>37567814.701219872</v>
      </c>
      <c r="AB126" s="2">
        <f t="shared" si="20"/>
        <v>36654.505201593041</v>
      </c>
      <c r="AC126" s="2">
        <f t="shared" si="31"/>
        <v>5861351</v>
      </c>
      <c r="AD126" s="3">
        <f t="shared" si="10"/>
        <v>37567814.701219872</v>
      </c>
      <c r="AE126" s="2">
        <f>IF(AE124&gt;=52800000,52800000,IF(AB105=Graph!G$1*1000,AE125+Graph!G$1*1000,AC126))</f>
        <v>5861351</v>
      </c>
      <c r="AF126" s="3">
        <f t="shared" si="21"/>
        <v>5861351</v>
      </c>
      <c r="AG126" s="3">
        <f t="shared" si="29"/>
        <v>28636905.916411303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50</v>
      </c>
      <c r="C127" s="7"/>
      <c r="D127" s="2" t="e">
        <f t="shared" si="11"/>
        <v>#N/A</v>
      </c>
      <c r="E127" s="2" t="e">
        <f t="shared" si="22"/>
        <v>#N/A</v>
      </c>
      <c r="F127" s="2">
        <v>488845.88501742482</v>
      </c>
      <c r="G127" s="2">
        <f t="shared" si="35"/>
        <v>488845.88501742482</v>
      </c>
      <c r="H127" s="2">
        <f t="shared" si="32"/>
        <v>42162845.421602622</v>
      </c>
      <c r="I127" s="7"/>
      <c r="J127" s="2" t="e">
        <f t="shared" si="13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1939702.8571428536</v>
      </c>
      <c r="M127" s="8" t="e">
        <f t="shared" si="28"/>
        <v>#N/A</v>
      </c>
      <c r="N127" s="2" t="e">
        <f t="shared" si="14"/>
        <v>#N/A</v>
      </c>
      <c r="O127" s="2" t="e">
        <f t="shared" si="24"/>
        <v>#N/A</v>
      </c>
      <c r="P127" s="2">
        <v>516817.3989547044</v>
      </c>
      <c r="Q127" s="2">
        <f t="shared" si="36"/>
        <v>516817.3989547044</v>
      </c>
      <c r="R127" s="2">
        <f t="shared" si="33"/>
        <v>43945983.100174531</v>
      </c>
      <c r="S127" s="2">
        <f t="shared" si="16"/>
        <v>488845.88501742482</v>
      </c>
      <c r="T127" s="2">
        <f t="shared" si="17"/>
        <v>23417.857142857043</v>
      </c>
      <c r="U127" s="2">
        <f t="shared" si="18"/>
        <v>516817.3989547044</v>
      </c>
      <c r="V127" s="2">
        <f t="shared" si="34"/>
        <v>6353321</v>
      </c>
      <c r="W127" s="2">
        <f t="shared" si="19"/>
        <v>491970</v>
      </c>
      <c r="X127" s="2">
        <f t="shared" si="6"/>
        <v>24847.398954704404</v>
      </c>
      <c r="Y127" s="2">
        <f t="shared" si="30"/>
        <v>37592662.100174576</v>
      </c>
      <c r="Z127" s="2" t="str">
        <f t="shared" si="8"/>
        <v>HERE</v>
      </c>
      <c r="AA127" s="2">
        <f>IF(Z127="HERE",Y127,AA126+Graph!$G$1*1000)</f>
        <v>37592662.100174576</v>
      </c>
      <c r="AB127" s="2">
        <f t="shared" si="20"/>
        <v>24847.398954704404</v>
      </c>
      <c r="AC127" s="2">
        <f t="shared" si="31"/>
        <v>6353321</v>
      </c>
      <c r="AD127" s="3">
        <f t="shared" si="10"/>
        <v>37592662.100174576</v>
      </c>
      <c r="AE127" s="2">
        <f>IF(AE125&gt;=52800000,52800000,IF(AB106=Graph!G$1*1000,AE126+Graph!G$1*1000,AC127))</f>
        <v>6353321</v>
      </c>
      <c r="AF127" s="3">
        <f t="shared" si="21"/>
        <v>6353321</v>
      </c>
      <c r="AG127" s="3">
        <f t="shared" si="29"/>
        <v>29020428.02639389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51</v>
      </c>
      <c r="C128" s="7"/>
      <c r="D128" s="2" t="e">
        <f t="shared" si="11"/>
        <v>#N/A</v>
      </c>
      <c r="E128" s="2" t="e">
        <f t="shared" si="22"/>
        <v>#N/A</v>
      </c>
      <c r="F128" s="2">
        <v>490447.1069188565</v>
      </c>
      <c r="G128" s="2">
        <f t="shared" si="35"/>
        <v>490447.1069188565</v>
      </c>
      <c r="H128" s="2">
        <f t="shared" si="32"/>
        <v>42653292.528521478</v>
      </c>
      <c r="I128" s="7"/>
      <c r="J128" s="2" t="e">
        <f t="shared" si="13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1963120.7142857106</v>
      </c>
      <c r="M128" s="8" t="e">
        <f t="shared" si="28"/>
        <v>#N/A</v>
      </c>
      <c r="N128" s="2" t="e">
        <f t="shared" si="14"/>
        <v>#N/A</v>
      </c>
      <c r="O128" s="2" t="e">
        <f t="shared" si="24"/>
        <v>#N/A</v>
      </c>
      <c r="P128" s="2">
        <v>518732.29270781577</v>
      </c>
      <c r="Q128" s="2">
        <f t="shared" si="36"/>
        <v>518732.29270781577</v>
      </c>
      <c r="R128" s="2">
        <f t="shared" si="33"/>
        <v>44464715.392882347</v>
      </c>
      <c r="S128" s="2">
        <f t="shared" si="16"/>
        <v>490447.1069188565</v>
      </c>
      <c r="T128" s="2">
        <f t="shared" si="17"/>
        <v>23417.857142857043</v>
      </c>
      <c r="U128" s="2">
        <f t="shared" si="18"/>
        <v>518732.29270781577</v>
      </c>
      <c r="V128" s="2">
        <f t="shared" si="34"/>
        <v>6573570</v>
      </c>
      <c r="W128" s="2">
        <f t="shared" si="19"/>
        <v>220249</v>
      </c>
      <c r="X128" s="2">
        <f t="shared" si="6"/>
        <v>298483.29270781577</v>
      </c>
      <c r="Y128" s="2">
        <f t="shared" si="30"/>
        <v>37891145.392882392</v>
      </c>
      <c r="Z128" s="2" t="str">
        <f t="shared" si="8"/>
        <v>HERE</v>
      </c>
      <c r="AA128" s="2">
        <f>IF(Z128="HERE",Y128,AA127+Graph!$G$1*1000)</f>
        <v>37891145.392882392</v>
      </c>
      <c r="AB128" s="2">
        <f t="shared" si="20"/>
        <v>298483.29270781577</v>
      </c>
      <c r="AC128" s="2">
        <f t="shared" si="31"/>
        <v>6573570</v>
      </c>
      <c r="AD128" s="3">
        <f t="shared" si="10"/>
        <v>37891145.392882392</v>
      </c>
      <c r="AE128" s="2">
        <f>IF(AE126&gt;=52800000,52800000,IF(AB107=Graph!G$1*1000,AE127+Graph!G$1*1000,AC128))</f>
        <v>6573570</v>
      </c>
      <c r="AF128" s="3">
        <f t="shared" si="21"/>
        <v>6573570</v>
      </c>
      <c r="AG128" s="3">
        <f t="shared" si="29"/>
        <v>29405673.540754277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52</v>
      </c>
      <c r="C129" s="7"/>
      <c r="D129" s="2" t="e">
        <f t="shared" si="11"/>
        <v>#N/A</v>
      </c>
      <c r="E129" s="2" t="e">
        <f t="shared" si="22"/>
        <v>#N/A</v>
      </c>
      <c r="F129" s="2">
        <v>492048.32882030308</v>
      </c>
      <c r="G129" s="2">
        <f t="shared" si="35"/>
        <v>492048.32882030308</v>
      </c>
      <c r="H129" s="2">
        <f t="shared" si="32"/>
        <v>43145340.857341781</v>
      </c>
      <c r="I129" s="7"/>
      <c r="J129" s="2" t="e">
        <f t="shared" si="13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1986538.5714285676</v>
      </c>
      <c r="M129" s="8" t="e">
        <f t="shared" si="28"/>
        <v>#N/A</v>
      </c>
      <c r="N129" s="2" t="e">
        <f t="shared" si="14"/>
        <v>#N/A</v>
      </c>
      <c r="O129" s="2" t="e">
        <f t="shared" si="24"/>
        <v>#N/A</v>
      </c>
      <c r="P129" s="2">
        <v>520647.18646092713</v>
      </c>
      <c r="Q129" s="2">
        <f t="shared" si="36"/>
        <v>520647.18646092713</v>
      </c>
      <c r="R129" s="2">
        <f t="shared" si="33"/>
        <v>44985362.579343274</v>
      </c>
      <c r="S129" s="2">
        <f t="shared" si="16"/>
        <v>492048.32882030308</v>
      </c>
      <c r="T129" s="2">
        <f t="shared" si="17"/>
        <v>23417.857142857043</v>
      </c>
      <c r="U129" s="2">
        <f t="shared" si="18"/>
        <v>520647.18646092713</v>
      </c>
      <c r="V129" s="2">
        <f t="shared" si="34"/>
        <v>6853372</v>
      </c>
      <c r="W129" s="2">
        <f t="shared" si="19"/>
        <v>279802</v>
      </c>
      <c r="X129" s="2">
        <f t="shared" si="6"/>
        <v>240845.18646092713</v>
      </c>
      <c r="Y129" s="2">
        <f t="shared" si="30"/>
        <v>38131990.579343319</v>
      </c>
      <c r="Z129" s="2" t="str">
        <f t="shared" si="8"/>
        <v>HERE</v>
      </c>
      <c r="AA129" s="2">
        <f>IF(Z129="HERE",Y129,AA128+Graph!$G$1*1000)</f>
        <v>38131990.579343319</v>
      </c>
      <c r="AB129" s="2">
        <f t="shared" si="20"/>
        <v>240845.18646092713</v>
      </c>
      <c r="AC129" s="2">
        <f t="shared" si="31"/>
        <v>6853372</v>
      </c>
      <c r="AD129" s="3">
        <f t="shared" si="10"/>
        <v>38131990.579343319</v>
      </c>
      <c r="AE129" s="2">
        <f>IF(AE127&gt;=52800000,52800000,IF(AB108=Graph!G$1*1000,AE128+Graph!G$1*1000,AC129))</f>
        <v>6853372</v>
      </c>
      <c r="AF129" s="3">
        <f t="shared" si="21"/>
        <v>6853372</v>
      </c>
      <c r="AG129" s="3">
        <f t="shared" si="29"/>
        <v>29726007.529135324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53</v>
      </c>
      <c r="C130" s="7"/>
      <c r="D130" s="2" t="e">
        <f t="shared" si="11"/>
        <v>#N/A</v>
      </c>
      <c r="E130" s="2" t="e">
        <f t="shared" si="22"/>
        <v>#N/A</v>
      </c>
      <c r="F130" s="2">
        <v>493649.55072174966</v>
      </c>
      <c r="G130" s="2">
        <f t="shared" si="35"/>
        <v>493649.55072174966</v>
      </c>
      <c r="H130" s="2">
        <f t="shared" si="32"/>
        <v>43638990.408063531</v>
      </c>
      <c r="I130" s="7"/>
      <c r="J130" s="2" t="e">
        <f t="shared" si="13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2009956.4285714247</v>
      </c>
      <c r="M130" s="8" t="e">
        <f t="shared" si="28"/>
        <v>#N/A</v>
      </c>
      <c r="N130" s="2" t="e">
        <f t="shared" si="14"/>
        <v>#N/A</v>
      </c>
      <c r="O130" s="2" t="e">
        <f t="shared" si="24"/>
        <v>#N/A</v>
      </c>
      <c r="P130" s="2">
        <v>522562.08021403849</v>
      </c>
      <c r="Q130" s="2">
        <f t="shared" si="36"/>
        <v>522562.08021403849</v>
      </c>
      <c r="R130" s="2">
        <f t="shared" si="33"/>
        <v>45507924.659557313</v>
      </c>
      <c r="S130" s="2">
        <f t="shared" si="16"/>
        <v>493649.55072174966</v>
      </c>
      <c r="T130" s="2">
        <f t="shared" si="17"/>
        <v>23417.857142857043</v>
      </c>
      <c r="U130" s="2">
        <f t="shared" si="18"/>
        <v>522562.08021403849</v>
      </c>
      <c r="V130" s="2">
        <f t="shared" si="34"/>
        <v>7164387</v>
      </c>
      <c r="W130" s="2">
        <f t="shared" si="19"/>
        <v>311015</v>
      </c>
      <c r="X130" s="2">
        <f t="shared" si="6"/>
        <v>211547.08021403849</v>
      </c>
      <c r="Y130" s="2">
        <f t="shared" si="30"/>
        <v>38343537.659557357</v>
      </c>
      <c r="Z130" s="2" t="str">
        <f t="shared" si="8"/>
        <v>HERE</v>
      </c>
      <c r="AA130" s="2">
        <f>IF(Z130="HERE",Y130,AA129+Graph!$G$1*1000)</f>
        <v>38343537.659557357</v>
      </c>
      <c r="AB130" s="2">
        <f t="shared" si="20"/>
        <v>211547.08021403849</v>
      </c>
      <c r="AC130" s="2">
        <f t="shared" si="31"/>
        <v>7164387</v>
      </c>
      <c r="AD130" s="3">
        <f t="shared" si="10"/>
        <v>38343537.659557357</v>
      </c>
      <c r="AE130" s="2">
        <f>IF(AE128&gt;=52800000,52800000,IF(AB109=Graph!G$1*1000,AE129+Graph!G$1*1000,AC130))</f>
        <v>7164387</v>
      </c>
      <c r="AF130" s="3">
        <f t="shared" si="21"/>
        <v>7164387</v>
      </c>
      <c r="AG130" s="3">
        <f t="shared" si="29"/>
        <v>30048064.921894163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54</v>
      </c>
      <c r="C131" s="7"/>
      <c r="D131" s="2" t="e">
        <f t="shared" si="11"/>
        <v>#N/A</v>
      </c>
      <c r="E131" s="2" t="e">
        <f t="shared" si="22"/>
        <v>#N/A</v>
      </c>
      <c r="F131" s="2">
        <v>495250.77262319624</v>
      </c>
      <c r="G131" s="2">
        <f t="shared" si="35"/>
        <v>495250.77262319624</v>
      </c>
      <c r="H131" s="2">
        <f t="shared" si="32"/>
        <v>44134241.180686727</v>
      </c>
      <c r="I131" s="7"/>
      <c r="J131" s="2" t="e">
        <f t="shared" si="13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2033374.2857142817</v>
      </c>
      <c r="M131" s="8" t="e">
        <f t="shared" si="28"/>
        <v>#N/A</v>
      </c>
      <c r="N131" s="2" t="e">
        <f t="shared" si="14"/>
        <v>#N/A</v>
      </c>
      <c r="O131" s="2" t="e">
        <f t="shared" si="24"/>
        <v>#N/A</v>
      </c>
      <c r="P131" s="2">
        <v>524476.97396714985</v>
      </c>
      <c r="Q131" s="2">
        <f t="shared" si="36"/>
        <v>524476.97396714985</v>
      </c>
      <c r="R131" s="2">
        <f t="shared" si="33"/>
        <v>46032401.633524463</v>
      </c>
      <c r="S131" s="2">
        <f t="shared" si="16"/>
        <v>495250.77262319624</v>
      </c>
      <c r="T131" s="2">
        <f t="shared" si="17"/>
        <v>23417.857142857043</v>
      </c>
      <c r="U131" s="2">
        <f t="shared" si="18"/>
        <v>524476.97396714985</v>
      </c>
      <c r="V131" s="2">
        <f t="shared" si="34"/>
        <v>7447199</v>
      </c>
      <c r="W131" s="2">
        <f t="shared" si="19"/>
        <v>282812</v>
      </c>
      <c r="X131" s="2">
        <f t="shared" si="6"/>
        <v>241664.97396714985</v>
      </c>
      <c r="Y131" s="2">
        <f t="shared" si="30"/>
        <v>38585202.633524507</v>
      </c>
      <c r="Z131" s="2" t="str">
        <f t="shared" si="8"/>
        <v>HERE</v>
      </c>
      <c r="AA131" s="2">
        <f>IF(Z131="HERE",Y131,AA130+Graph!$G$1*1000)</f>
        <v>38585202.633524507</v>
      </c>
      <c r="AB131" s="2">
        <f t="shared" si="20"/>
        <v>241664.97396714985</v>
      </c>
      <c r="AC131" s="2">
        <f t="shared" si="31"/>
        <v>7447199</v>
      </c>
      <c r="AD131" s="3">
        <f t="shared" si="10"/>
        <v>38585202.633524507</v>
      </c>
      <c r="AE131" s="2">
        <f>IF(AE129&gt;=52800000,52800000,IF(AB110=Graph!G$1*1000,AE130+Graph!G$1*1000,AC131))</f>
        <v>7447199</v>
      </c>
      <c r="AF131" s="3">
        <f t="shared" si="21"/>
        <v>7447199</v>
      </c>
      <c r="AG131" s="3">
        <f t="shared" si="29"/>
        <v>30371845.719030809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55</v>
      </c>
      <c r="C132" s="7"/>
      <c r="D132" s="2" t="e">
        <f t="shared" si="11"/>
        <v>#N/A</v>
      </c>
      <c r="E132" s="2" t="e">
        <f t="shared" si="22"/>
        <v>#N/A</v>
      </c>
      <c r="F132" s="2">
        <v>496851.99452464283</v>
      </c>
      <c r="G132" s="2">
        <f t="shared" si="35"/>
        <v>496851.99452464283</v>
      </c>
      <c r="H132" s="2">
        <f t="shared" si="32"/>
        <v>44631093.17521137</v>
      </c>
      <c r="I132" s="7"/>
      <c r="J132" s="2" t="e">
        <f t="shared" si="13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2056792.1428571388</v>
      </c>
      <c r="M132" s="8" t="e">
        <f t="shared" si="28"/>
        <v>#N/A</v>
      </c>
      <c r="N132" s="2" t="e">
        <f t="shared" si="14"/>
        <v>#N/A</v>
      </c>
      <c r="O132" s="2" t="e">
        <f t="shared" si="24"/>
        <v>#N/A</v>
      </c>
      <c r="P132" s="2">
        <v>526391.86772026122</v>
      </c>
      <c r="Q132" s="2">
        <f t="shared" si="36"/>
        <v>526391.86772026122</v>
      </c>
      <c r="R132" s="2">
        <f t="shared" si="33"/>
        <v>46558793.501244724</v>
      </c>
      <c r="S132" s="2">
        <f t="shared" si="16"/>
        <v>496851.99452464283</v>
      </c>
      <c r="T132" s="2">
        <f t="shared" si="17"/>
        <v>23417.857142857043</v>
      </c>
      <c r="U132" s="2">
        <f t="shared" si="18"/>
        <v>526391.86772026122</v>
      </c>
      <c r="V132" s="2">
        <f t="shared" si="34"/>
        <v>7891184</v>
      </c>
      <c r="W132" s="2">
        <f t="shared" si="19"/>
        <v>443985</v>
      </c>
      <c r="X132" s="2">
        <f t="shared" si="6"/>
        <v>82406.867720261216</v>
      </c>
      <c r="Y132" s="2">
        <f t="shared" si="30"/>
        <v>38667609.501244769</v>
      </c>
      <c r="Z132" s="2" t="str">
        <f t="shared" si="8"/>
        <v>HERE</v>
      </c>
      <c r="AA132" s="2">
        <f>IF(Z132="HERE",Y132,AA131+Graph!$G$1*1000)</f>
        <v>38667609.501244769</v>
      </c>
      <c r="AB132" s="2">
        <f t="shared" si="20"/>
        <v>82406.867720261216</v>
      </c>
      <c r="AC132" s="2">
        <f t="shared" si="31"/>
        <v>7891184</v>
      </c>
      <c r="AD132" s="3">
        <f t="shared" si="10"/>
        <v>38667609.501244769</v>
      </c>
      <c r="AE132" s="2">
        <f>IF(AE130&gt;=52800000,52800000,IF(AB111=Graph!G$1*1000,AE131+Graph!G$1*1000,AC132))</f>
        <v>7891184</v>
      </c>
      <c r="AF132" s="3">
        <f t="shared" si="21"/>
        <v>7891184</v>
      </c>
      <c r="AG132" s="3">
        <f t="shared" si="29"/>
        <v>30697349.920545258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56</v>
      </c>
      <c r="C133" s="7"/>
      <c r="D133" s="2" t="e">
        <f t="shared" si="11"/>
        <v>#N/A</v>
      </c>
      <c r="E133" s="2" t="e">
        <f t="shared" si="22"/>
        <v>#N/A</v>
      </c>
      <c r="F133" s="2">
        <v>498453.2164260745</v>
      </c>
      <c r="G133" s="2">
        <f t="shared" si="35"/>
        <v>498453.2164260745</v>
      </c>
      <c r="H133" s="2">
        <f t="shared" si="32"/>
        <v>45129546.391637444</v>
      </c>
      <c r="I133" s="7"/>
      <c r="J133" s="2" t="e">
        <f t="shared" si="13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2080209.9999999958</v>
      </c>
      <c r="M133" s="8" t="e">
        <f t="shared" si="28"/>
        <v>#N/A</v>
      </c>
      <c r="N133" s="2" t="e">
        <f t="shared" si="14"/>
        <v>#N/A</v>
      </c>
      <c r="O133" s="2" t="e">
        <f t="shared" si="24"/>
        <v>#N/A</v>
      </c>
      <c r="P133" s="2">
        <v>528306.76147337258</v>
      </c>
      <c r="Q133" s="2">
        <f t="shared" si="36"/>
        <v>528306.76147337258</v>
      </c>
      <c r="R133" s="2">
        <f t="shared" si="33"/>
        <v>47087100.262718096</v>
      </c>
      <c r="S133" s="2">
        <f t="shared" si="16"/>
        <v>498453.2164260745</v>
      </c>
      <c r="T133" s="2">
        <f t="shared" si="17"/>
        <v>23417.857142857043</v>
      </c>
      <c r="U133" s="2">
        <f t="shared" si="18"/>
        <v>528306.76147337258</v>
      </c>
      <c r="V133" s="2">
        <f t="shared" si="34"/>
        <v>8378940</v>
      </c>
      <c r="W133" s="2">
        <f t="shared" si="19"/>
        <v>487756</v>
      </c>
      <c r="X133" s="2">
        <f t="shared" si="6"/>
        <v>40550.761473372579</v>
      </c>
      <c r="Y133" s="2">
        <f t="shared" si="30"/>
        <v>38708160.262718141</v>
      </c>
      <c r="Z133" s="2" t="str">
        <f t="shared" si="8"/>
        <v>HERE</v>
      </c>
      <c r="AA133" s="2">
        <f>IF(Z133="HERE",Y133,AA132+Graph!$G$1*1000)</f>
        <v>38708160.262718141</v>
      </c>
      <c r="AB133" s="2">
        <f t="shared" si="20"/>
        <v>40550.761473372579</v>
      </c>
      <c r="AC133" s="2">
        <f t="shared" si="31"/>
        <v>8378940</v>
      </c>
      <c r="AD133" s="3">
        <f t="shared" si="10"/>
        <v>38708160.262718141</v>
      </c>
      <c r="AE133" s="2">
        <f>IF(AE131&gt;=52800000,52800000,IF(AB112=Graph!G$1*1000,AE132+Graph!G$1*1000,AC133))</f>
        <v>8378940</v>
      </c>
      <c r="AF133" s="3">
        <f t="shared" si="21"/>
        <v>8378940</v>
      </c>
      <c r="AG133" s="3">
        <f t="shared" si="29"/>
        <v>31024577.526437499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57</v>
      </c>
      <c r="C134" s="7"/>
      <c r="D134" s="2" t="e">
        <f t="shared" si="11"/>
        <v>#N/A</v>
      </c>
      <c r="E134" s="2" t="e">
        <f t="shared" si="22"/>
        <v>#N/A</v>
      </c>
      <c r="F134" s="2">
        <v>500054.43832752109</v>
      </c>
      <c r="G134" s="2">
        <f t="shared" si="35"/>
        <v>500054.43832752109</v>
      </c>
      <c r="H134" s="2">
        <f t="shared" si="32"/>
        <v>45629600.829964966</v>
      </c>
      <c r="I134" s="7"/>
      <c r="J134" s="2" t="e">
        <f t="shared" si="13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2103627.8571428531</v>
      </c>
      <c r="M134" s="8" t="e">
        <f t="shared" si="28"/>
        <v>#N/A</v>
      </c>
      <c r="N134" s="2" t="e">
        <f t="shared" si="14"/>
        <v>#N/A</v>
      </c>
      <c r="O134" s="2" t="e">
        <f t="shared" si="24"/>
        <v>#N/A</v>
      </c>
      <c r="P134" s="2">
        <v>530221.65522648394</v>
      </c>
      <c r="Q134" s="2">
        <f t="shared" si="36"/>
        <v>530221.65522648394</v>
      </c>
      <c r="R134" s="2">
        <f t="shared" si="33"/>
        <v>47617321.91794458</v>
      </c>
      <c r="S134" s="2">
        <f t="shared" si="16"/>
        <v>500054.43832752109</v>
      </c>
      <c r="T134" s="2">
        <f t="shared" si="17"/>
        <v>23417.857142857276</v>
      </c>
      <c r="U134" s="2">
        <f t="shared" si="18"/>
        <v>530221.65522648394</v>
      </c>
      <c r="V134" s="2">
        <f t="shared" si="34"/>
        <v>8977329</v>
      </c>
      <c r="W134" s="2">
        <f t="shared" si="19"/>
        <v>598389</v>
      </c>
      <c r="X134" s="2">
        <f t="shared" si="6"/>
        <v>-68167.344773516059</v>
      </c>
      <c r="Y134" s="2">
        <f t="shared" si="30"/>
        <v>38639992.917944625</v>
      </c>
      <c r="Z134" s="2" t="str">
        <f t="shared" si="8"/>
        <v>HERE</v>
      </c>
      <c r="AA134" s="2">
        <f>IF(Z134="HERE",Y134,AA133+Graph!$G$1*1000)</f>
        <v>38639992.917944625</v>
      </c>
      <c r="AB134" s="2">
        <f t="shared" si="20"/>
        <v>-68167.344773516059</v>
      </c>
      <c r="AC134" s="2">
        <f t="shared" si="31"/>
        <v>8977329</v>
      </c>
      <c r="AD134" s="3">
        <f t="shared" si="10"/>
        <v>38639992.917944625</v>
      </c>
      <c r="AE134" s="2">
        <f>IF(AE132&gt;=52800000,52800000,IF(AB113=Graph!G$1*1000,AE133+Graph!G$1*1000,AC134))</f>
        <v>8977329</v>
      </c>
      <c r="AF134" s="3">
        <f t="shared" si="21"/>
        <v>8977329</v>
      </c>
      <c r="AG134" s="3">
        <f t="shared" si="29"/>
        <v>31353528.536707547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58</v>
      </c>
      <c r="C135" s="7"/>
      <c r="D135" s="2" t="e">
        <f t="shared" si="11"/>
        <v>#N/A</v>
      </c>
      <c r="E135" s="2" t="e">
        <f t="shared" si="22"/>
        <v>#N/A</v>
      </c>
      <c r="F135" s="2">
        <v>501655.66022896767</v>
      </c>
      <c r="G135" s="2">
        <f t="shared" si="35"/>
        <v>501655.66022896767</v>
      </c>
      <c r="H135" s="2">
        <f t="shared" si="32"/>
        <v>46131256.490193933</v>
      </c>
      <c r="I135" s="7"/>
      <c r="J135" s="2" t="e">
        <f t="shared" si="13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2127045.7142857104</v>
      </c>
      <c r="M135" s="8" t="e">
        <f t="shared" si="28"/>
        <v>#N/A</v>
      </c>
      <c r="N135" s="2" t="e">
        <f t="shared" si="14"/>
        <v>#N/A</v>
      </c>
      <c r="O135" s="2" t="e">
        <f t="shared" si="24"/>
        <v>#N/A</v>
      </c>
      <c r="P135" s="2">
        <v>532136.5489795953</v>
      </c>
      <c r="Q135" s="2">
        <f t="shared" si="36"/>
        <v>532136.5489795953</v>
      </c>
      <c r="R135" s="2">
        <f t="shared" si="33"/>
        <v>48149458.466924176</v>
      </c>
      <c r="S135" s="2">
        <f t="shared" si="16"/>
        <v>501655.66022896767</v>
      </c>
      <c r="T135" s="2">
        <f t="shared" si="17"/>
        <v>23417.857142857276</v>
      </c>
      <c r="U135" s="2">
        <f t="shared" si="18"/>
        <v>532136.5489795953</v>
      </c>
      <c r="V135" s="2">
        <f t="shared" si="34"/>
        <v>9296367</v>
      </c>
      <c r="W135" s="2">
        <f t="shared" si="19"/>
        <v>319038</v>
      </c>
      <c r="X135" s="2">
        <f t="shared" si="6"/>
        <v>213098.5489795953</v>
      </c>
      <c r="Y135" s="2">
        <f t="shared" si="30"/>
        <v>38853091.46692422</v>
      </c>
      <c r="Z135" s="2" t="str">
        <f t="shared" si="8"/>
        <v>HERE</v>
      </c>
      <c r="AA135" s="2">
        <f>IF(Z135="HERE",Y135,AA134+Graph!$G$1*1000)</f>
        <v>38853091.46692422</v>
      </c>
      <c r="AB135" s="2">
        <f t="shared" si="20"/>
        <v>213098.5489795953</v>
      </c>
      <c r="AC135" s="2">
        <f t="shared" si="31"/>
        <v>9296367</v>
      </c>
      <c r="AD135" s="3">
        <f t="shared" si="10"/>
        <v>38853091.46692422</v>
      </c>
      <c r="AE135" s="2">
        <f>IF(AE133&gt;=52800000,52800000,IF(AB114=Graph!G$1*1000,AE134+Graph!G$1*1000,AC135))</f>
        <v>9296367</v>
      </c>
      <c r="AF135" s="3">
        <f t="shared" si="21"/>
        <v>9296367</v>
      </c>
      <c r="AG135" s="3">
        <f t="shared" si="29"/>
        <v>31684202.951355387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59</v>
      </c>
      <c r="C136" s="7"/>
      <c r="D136" s="2" t="e">
        <f t="shared" si="11"/>
        <v>#N/A</v>
      </c>
      <c r="E136" s="2" t="e">
        <f t="shared" si="22"/>
        <v>#N/A</v>
      </c>
      <c r="F136" s="2">
        <v>503256.88213041425</v>
      </c>
      <c r="G136" s="2">
        <f t="shared" si="35"/>
        <v>503256.88213041425</v>
      </c>
      <c r="H136" s="2">
        <f t="shared" si="32"/>
        <v>46634513.372324347</v>
      </c>
      <c r="I136" s="7"/>
      <c r="J136" s="2" t="e">
        <f t="shared" si="13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2150463.5714285676</v>
      </c>
      <c r="M136" s="8" t="e">
        <f t="shared" si="28"/>
        <v>#N/A</v>
      </c>
      <c r="N136" s="2" t="e">
        <f t="shared" si="14"/>
        <v>#N/A</v>
      </c>
      <c r="O136" s="2" t="e">
        <f t="shared" si="24"/>
        <v>#N/A</v>
      </c>
      <c r="P136" s="2">
        <v>534051.44273270667</v>
      </c>
      <c r="Q136" s="2">
        <f t="shared" si="36"/>
        <v>534051.44273270667</v>
      </c>
      <c r="R136" s="2">
        <f t="shared" si="33"/>
        <v>48683509.909656882</v>
      </c>
      <c r="S136" s="2">
        <f t="shared" si="16"/>
        <v>503256.88213041425</v>
      </c>
      <c r="T136" s="2">
        <f t="shared" si="17"/>
        <v>23417.857142857276</v>
      </c>
      <c r="U136" s="2">
        <f t="shared" si="18"/>
        <v>534051.44273270667</v>
      </c>
      <c r="V136" s="2">
        <f t="shared" si="34"/>
        <v>9646715</v>
      </c>
      <c r="W136" s="2">
        <f t="shared" si="19"/>
        <v>350348</v>
      </c>
      <c r="X136" s="2">
        <f t="shared" si="6"/>
        <v>183703.44273270667</v>
      </c>
      <c r="Y136" s="2">
        <f t="shared" si="30"/>
        <v>39036794.909656927</v>
      </c>
      <c r="Z136" s="2" t="str">
        <f t="shared" si="8"/>
        <v>HERE</v>
      </c>
      <c r="AA136" s="2">
        <f>IF(Z136="HERE",Y136,AA135+Graph!$G$1*1000)</f>
        <v>39036794.909656927</v>
      </c>
      <c r="AB136" s="2">
        <f t="shared" si="20"/>
        <v>183703.44273270667</v>
      </c>
      <c r="AC136" s="2">
        <f t="shared" si="31"/>
        <v>9646715</v>
      </c>
      <c r="AD136" s="3">
        <f t="shared" si="10"/>
        <v>39036794.909656927</v>
      </c>
      <c r="AE136" s="2">
        <f>IF(AE134&gt;=52800000,52800000,IF(AB115=Graph!G$1*1000,AE135+Graph!G$1*1000,AC136))</f>
        <v>9646715</v>
      </c>
      <c r="AF136" s="3">
        <f t="shared" si="21"/>
        <v>9646715</v>
      </c>
      <c r="AG136" s="3">
        <f t="shared" si="29"/>
        <v>32016600.77038103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60</v>
      </c>
      <c r="C137" s="7"/>
      <c r="D137" s="2" t="e">
        <f t="shared" si="11"/>
        <v>#N/A</v>
      </c>
      <c r="E137" s="2" t="e">
        <f t="shared" si="22"/>
        <v>#N/A</v>
      </c>
      <c r="F137" s="2">
        <v>504858.10403184593</v>
      </c>
      <c r="G137" s="2">
        <f t="shared" si="35"/>
        <v>504858.10403184593</v>
      </c>
      <c r="H137" s="2">
        <f t="shared" si="32"/>
        <v>47139371.476356193</v>
      </c>
      <c r="I137" s="7"/>
      <c r="J137" s="2" t="e">
        <f t="shared" si="13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2173881.4285714249</v>
      </c>
      <c r="M137" s="8" t="e">
        <f t="shared" si="28"/>
        <v>#N/A</v>
      </c>
      <c r="N137" s="2" t="e">
        <f t="shared" si="14"/>
        <v>#N/A</v>
      </c>
      <c r="O137" s="2" t="e">
        <f t="shared" si="24"/>
        <v>#N/A</v>
      </c>
      <c r="P137" s="2">
        <v>535966.33648581803</v>
      </c>
      <c r="Q137" s="2">
        <f t="shared" si="36"/>
        <v>535966.33648581803</v>
      </c>
      <c r="R137" s="2">
        <f t="shared" si="33"/>
        <v>49219476.2461427</v>
      </c>
      <c r="S137" s="2">
        <f t="shared" si="16"/>
        <v>504858.10403184593</v>
      </c>
      <c r="T137" s="2">
        <f t="shared" si="17"/>
        <v>23417.857142857276</v>
      </c>
      <c r="U137" s="2">
        <f t="shared" si="18"/>
        <v>535966.33648581803</v>
      </c>
      <c r="V137" s="2">
        <f t="shared" si="34"/>
        <v>10021471</v>
      </c>
      <c r="W137" s="2">
        <f t="shared" si="19"/>
        <v>374756</v>
      </c>
      <c r="X137" s="2">
        <f t="shared" si="6"/>
        <v>161210.33648581803</v>
      </c>
      <c r="Y137" s="2">
        <f t="shared" si="30"/>
        <v>39198005.246142745</v>
      </c>
      <c r="Z137" s="2" t="str">
        <f t="shared" si="8"/>
        <v>HERE</v>
      </c>
      <c r="AA137" s="2">
        <f>IF(Z137="HERE",Y137,AA136+Graph!$G$1*1000)</f>
        <v>39198005.246142745</v>
      </c>
      <c r="AB137" s="2">
        <f t="shared" si="20"/>
        <v>161210.33648581803</v>
      </c>
      <c r="AC137" s="2">
        <f t="shared" si="31"/>
        <v>10021471</v>
      </c>
      <c r="AD137" s="3">
        <f t="shared" si="10"/>
        <v>39198005.246142745</v>
      </c>
      <c r="AE137" s="2">
        <f>IF(AE135&gt;=52800000,52800000,IF(AB116=Graph!G$1*1000,AE136+Graph!G$1*1000,AC137))</f>
        <v>10021471</v>
      </c>
      <c r="AF137" s="3">
        <f t="shared" si="21"/>
        <v>10021471</v>
      </c>
      <c r="AG137" s="3">
        <f t="shared" si="29"/>
        <v>32286267.131284475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61</v>
      </c>
      <c r="C138" s="7"/>
      <c r="D138" s="2" t="e">
        <f t="shared" si="11"/>
        <v>#N/A</v>
      </c>
      <c r="E138" s="2" t="e">
        <f t="shared" si="22"/>
        <v>#N/A</v>
      </c>
      <c r="F138" s="2">
        <v>506459.32593329251</v>
      </c>
      <c r="G138" s="2">
        <f t="shared" si="35"/>
        <v>506459.32593329251</v>
      </c>
      <c r="H138" s="2">
        <f t="shared" si="32"/>
        <v>47645830.802289486</v>
      </c>
      <c r="I138" s="7"/>
      <c r="J138" s="2" t="e">
        <f t="shared" si="13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2197299.2857142822</v>
      </c>
      <c r="M138" s="8" t="e">
        <f t="shared" si="28"/>
        <v>#N/A</v>
      </c>
      <c r="N138" s="2" t="e">
        <f t="shared" si="14"/>
        <v>#N/A</v>
      </c>
      <c r="O138" s="2" t="e">
        <f t="shared" si="24"/>
        <v>#N/A</v>
      </c>
      <c r="P138" s="2">
        <v>537881.23023892939</v>
      </c>
      <c r="Q138" s="2">
        <f t="shared" si="36"/>
        <v>537881.23023892939</v>
      </c>
      <c r="R138" s="2">
        <f t="shared" si="33"/>
        <v>49757357.47638163</v>
      </c>
      <c r="S138" s="2">
        <f t="shared" si="16"/>
        <v>506459.32593329251</v>
      </c>
      <c r="T138" s="2">
        <f t="shared" si="17"/>
        <v>23417.857142857276</v>
      </c>
      <c r="U138" s="2">
        <f t="shared" si="18"/>
        <v>537881.23023892939</v>
      </c>
      <c r="V138" s="2">
        <f t="shared" si="34"/>
        <v>10490487</v>
      </c>
      <c r="W138" s="2">
        <f t="shared" si="19"/>
        <v>469016</v>
      </c>
      <c r="X138" s="2">
        <f t="shared" si="6"/>
        <v>68865.230238929391</v>
      </c>
      <c r="Y138" s="2">
        <f t="shared" si="30"/>
        <v>39266870.476381674</v>
      </c>
      <c r="Z138" s="2" t="str">
        <f t="shared" si="8"/>
        <v>HERE</v>
      </c>
      <c r="AA138" s="2">
        <f>IF(Z138="HERE",Y138,AA137+Graph!$G$1*1000)</f>
        <v>39266870.476381674</v>
      </c>
      <c r="AB138" s="2">
        <f t="shared" si="20"/>
        <v>68865.230238929391</v>
      </c>
      <c r="AC138" s="2">
        <f t="shared" si="31"/>
        <v>10490487</v>
      </c>
      <c r="AD138" s="3">
        <f t="shared" si="10"/>
        <v>39266870.476381674</v>
      </c>
      <c r="AE138" s="2">
        <f>IF(AE136&gt;=52800000,52800000,IF(AB117=Graph!G$1*1000,AE137+Graph!G$1*1000,AC138))</f>
        <v>10490487</v>
      </c>
      <c r="AF138" s="3">
        <f t="shared" si="21"/>
        <v>10490487</v>
      </c>
      <c r="AG138" s="3">
        <f t="shared" si="29"/>
        <v>32497067.196565725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62</v>
      </c>
      <c r="C139" s="7"/>
      <c r="D139" s="2" t="e">
        <f t="shared" si="11"/>
        <v>#N/A</v>
      </c>
      <c r="E139" s="2" t="e">
        <f t="shared" si="22"/>
        <v>#N/A</v>
      </c>
      <c r="F139" s="2">
        <v>508060.54783473909</v>
      </c>
      <c r="G139" s="2">
        <f t="shared" si="35"/>
        <v>508060.54783473909</v>
      </c>
      <c r="H139" s="2">
        <f t="shared" si="32"/>
        <v>48153891.350124225</v>
      </c>
      <c r="I139" s="7"/>
      <c r="J139" s="2" t="e">
        <f t="shared" si="13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2220717.1428571395</v>
      </c>
      <c r="M139" s="8" t="e">
        <f t="shared" si="28"/>
        <v>#N/A</v>
      </c>
      <c r="N139" s="2" t="e">
        <f t="shared" si="14"/>
        <v>#N/A</v>
      </c>
      <c r="O139" s="2" t="e">
        <f t="shared" si="24"/>
        <v>#N/A</v>
      </c>
      <c r="P139" s="2">
        <v>539796.12399204075</v>
      </c>
      <c r="Q139" s="2">
        <f t="shared" si="36"/>
        <v>539796.12399204075</v>
      </c>
      <c r="R139" s="2">
        <f t="shared" si="33"/>
        <v>50297153.60037367</v>
      </c>
      <c r="S139" s="2">
        <f t="shared" si="16"/>
        <v>508060.54783473909</v>
      </c>
      <c r="T139" s="2">
        <f t="shared" si="17"/>
        <v>23417.857142857276</v>
      </c>
      <c r="U139" s="2">
        <f t="shared" si="18"/>
        <v>539796.12399204075</v>
      </c>
      <c r="V139" s="2">
        <f t="shared" si="34"/>
        <v>10971047</v>
      </c>
      <c r="W139" s="2">
        <f t="shared" si="19"/>
        <v>480560</v>
      </c>
      <c r="X139" s="2">
        <f t="shared" si="6"/>
        <v>59236.123992040753</v>
      </c>
      <c r="Y139" s="2">
        <f t="shared" si="30"/>
        <v>39326106.600373715</v>
      </c>
      <c r="Z139" s="2" t="str">
        <f t="shared" si="8"/>
        <v>HERE</v>
      </c>
      <c r="AA139" s="2">
        <f>IF(Z139="HERE",Y139,AA138+Graph!$G$1*1000)</f>
        <v>39326106.600373715</v>
      </c>
      <c r="AB139" s="2">
        <f t="shared" si="20"/>
        <v>59236.123992040753</v>
      </c>
      <c r="AC139" s="2">
        <f t="shared" si="31"/>
        <v>10971047</v>
      </c>
      <c r="AD139" s="3">
        <f t="shared" si="10"/>
        <v>39326106.600373715</v>
      </c>
      <c r="AE139" s="2">
        <f>IF(AE137&gt;=52800000,52800000,IF(AB118=Graph!G$1*1000,AE138+Graph!G$1*1000,AC139))</f>
        <v>10971047</v>
      </c>
      <c r="AF139" s="3">
        <f t="shared" si="21"/>
        <v>10971047</v>
      </c>
      <c r="AG139" s="3">
        <f t="shared" si="29"/>
        <v>32677502.316224769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63</v>
      </c>
      <c r="C140" s="7"/>
      <c r="D140" s="2" t="e">
        <f t="shared" si="11"/>
        <v>#N/A</v>
      </c>
      <c r="E140" s="2" t="e">
        <f t="shared" si="22"/>
        <v>#N/A</v>
      </c>
      <c r="F140" s="2">
        <v>509661.76973618567</v>
      </c>
      <c r="G140" s="2">
        <f t="shared" si="35"/>
        <v>509661.76973618567</v>
      </c>
      <c r="H140" s="2">
        <f t="shared" si="32"/>
        <v>48663553.119860411</v>
      </c>
      <c r="I140" s="7"/>
      <c r="J140" s="2" t="e">
        <f t="shared" si="13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2244134.9999999967</v>
      </c>
      <c r="M140" s="8" t="e">
        <f t="shared" si="28"/>
        <v>#N/A</v>
      </c>
      <c r="N140" s="2" t="e">
        <f t="shared" si="14"/>
        <v>#N/A</v>
      </c>
      <c r="O140" s="2" t="e">
        <f t="shared" si="24"/>
        <v>#N/A</v>
      </c>
      <c r="P140" s="2">
        <v>541711.01774515212</v>
      </c>
      <c r="Q140" s="2">
        <f t="shared" si="36"/>
        <v>541711.01774515212</v>
      </c>
      <c r="R140" s="2">
        <f t="shared" si="33"/>
        <v>50838864.618118823</v>
      </c>
      <c r="S140" s="2">
        <f t="shared" si="16"/>
        <v>509661.76973618567</v>
      </c>
      <c r="T140" s="2">
        <f t="shared" si="17"/>
        <v>23417.857142857276</v>
      </c>
      <c r="U140" s="2">
        <f t="shared" si="18"/>
        <v>541711.01774515212</v>
      </c>
      <c r="V140" s="2">
        <f t="shared" si="34"/>
        <v>11465210</v>
      </c>
      <c r="W140" s="2">
        <f t="shared" si="19"/>
        <v>494163</v>
      </c>
      <c r="X140" s="2">
        <f t="shared" si="6"/>
        <v>47548.017745152116</v>
      </c>
      <c r="Y140" s="2">
        <f t="shared" si="30"/>
        <v>39373654.618118867</v>
      </c>
      <c r="Z140" s="2" t="str">
        <f t="shared" si="8"/>
        <v>HERE</v>
      </c>
      <c r="AA140" s="2">
        <f>IF(Z140="HERE",Y140,AA139+Graph!$G$1*1000)</f>
        <v>39373654.618118867</v>
      </c>
      <c r="AB140" s="2">
        <f t="shared" si="20"/>
        <v>47548.017745152116</v>
      </c>
      <c r="AC140" s="2">
        <f t="shared" si="31"/>
        <v>11465210</v>
      </c>
      <c r="AD140" s="3">
        <f t="shared" si="10"/>
        <v>39373654.618118867</v>
      </c>
      <c r="AE140" s="2">
        <f>IF(AE138&gt;=52800000,52800000,IF(AB119=Graph!G$1*1000,AE139+Graph!G$1*1000,AC140))</f>
        <v>11465210</v>
      </c>
      <c r="AF140" s="3">
        <f t="shared" si="21"/>
        <v>11465210</v>
      </c>
      <c r="AG140" s="3">
        <f t="shared" si="29"/>
        <v>32853252.690261614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64</v>
      </c>
      <c r="C141" s="7"/>
      <c r="D141" s="2" t="e">
        <f t="shared" si="11"/>
        <v>#N/A</v>
      </c>
      <c r="E141" s="2" t="e">
        <f t="shared" si="22"/>
        <v>#N/A</v>
      </c>
      <c r="F141" s="2">
        <v>511262.99163763225</v>
      </c>
      <c r="G141" s="2">
        <f t="shared" si="35"/>
        <v>511262.99163763225</v>
      </c>
      <c r="H141" s="2">
        <f t="shared" si="32"/>
        <v>49174816.111498043</v>
      </c>
      <c r="I141" s="7"/>
      <c r="J141" s="2" t="e">
        <f t="shared" si="13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2267552.857142854</v>
      </c>
      <c r="M141" s="8" t="e">
        <f t="shared" si="28"/>
        <v>#N/A</v>
      </c>
      <c r="N141" s="2" t="e">
        <f t="shared" si="14"/>
        <v>#N/A</v>
      </c>
      <c r="O141" s="2" t="e">
        <f t="shared" si="24"/>
        <v>#N/A</v>
      </c>
      <c r="P141" s="2">
        <v>543625.91149826348</v>
      </c>
      <c r="Q141" s="2">
        <f t="shared" si="36"/>
        <v>543625.91149826348</v>
      </c>
      <c r="R141" s="2">
        <f t="shared" si="33"/>
        <v>51382490.529617086</v>
      </c>
      <c r="S141" s="2">
        <f t="shared" si="16"/>
        <v>511262.99163763225</v>
      </c>
      <c r="T141" s="2">
        <f t="shared" si="17"/>
        <v>23417.857142857276</v>
      </c>
      <c r="U141" s="2">
        <f t="shared" si="18"/>
        <v>543625.91149826348</v>
      </c>
      <c r="V141" s="2">
        <f t="shared" si="34"/>
        <v>12014288</v>
      </c>
      <c r="W141" s="2">
        <f t="shared" si="19"/>
        <v>549078</v>
      </c>
      <c r="X141" s="2">
        <f t="shared" si="6"/>
        <v>-5452.0885017365217</v>
      </c>
      <c r="Y141" s="2">
        <f t="shared" si="30"/>
        <v>39368202.529617131</v>
      </c>
      <c r="Z141" s="2" t="str">
        <f t="shared" si="8"/>
        <v>HERE</v>
      </c>
      <c r="AA141" s="2">
        <f>IF(Z141="HERE",Y141,AA140+Graph!$G$1*1000)</f>
        <v>39368202.529617131</v>
      </c>
      <c r="AB141" s="2">
        <f t="shared" si="20"/>
        <v>-5452.0885017365217</v>
      </c>
      <c r="AC141" s="2">
        <f t="shared" si="31"/>
        <v>12014288</v>
      </c>
      <c r="AD141" s="3">
        <f t="shared" si="10"/>
        <v>39368202.529617131</v>
      </c>
      <c r="AE141" s="2">
        <f>IF(AE139&gt;=52800000,52800000,IF(AB120=Graph!G$1*1000,AE140+Graph!G$1*1000,AC141))</f>
        <v>12014288</v>
      </c>
      <c r="AF141" s="3">
        <f t="shared" si="21"/>
        <v>12014288</v>
      </c>
      <c r="AG141" s="3">
        <f t="shared" si="29"/>
        <v>33070096.768676259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65</v>
      </c>
      <c r="C142" s="7"/>
      <c r="D142" s="2" t="e">
        <f t="shared" si="11"/>
        <v>#N/A</v>
      </c>
      <c r="E142" s="2" t="e">
        <f t="shared" si="22"/>
        <v>#N/A</v>
      </c>
      <c r="F142" s="2">
        <v>512864.21353906393</v>
      </c>
      <c r="G142" s="2">
        <f t="shared" si="35"/>
        <v>512864.21353906393</v>
      </c>
      <c r="H142" s="2">
        <f t="shared" si="32"/>
        <v>49687680.325037107</v>
      </c>
      <c r="I142" s="7"/>
      <c r="J142" s="2" t="e">
        <f t="shared" si="13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2290970.7142857113</v>
      </c>
      <c r="M142" s="8" t="e">
        <f t="shared" si="28"/>
        <v>#N/A</v>
      </c>
      <c r="N142" s="2" t="e">
        <f t="shared" si="14"/>
        <v>#N/A</v>
      </c>
      <c r="O142" s="2" t="e">
        <f t="shared" si="24"/>
        <v>#N/A</v>
      </c>
      <c r="P142" s="2">
        <v>545540.80525137484</v>
      </c>
      <c r="Q142" s="2">
        <f t="shared" si="36"/>
        <v>545540.80525137484</v>
      </c>
      <c r="R142" s="2">
        <f t="shared" si="33"/>
        <v>51928031.334868461</v>
      </c>
      <c r="S142" s="2">
        <f t="shared" si="16"/>
        <v>512864.21353906393</v>
      </c>
      <c r="T142" s="2">
        <f t="shared" si="17"/>
        <v>23417.857142857276</v>
      </c>
      <c r="U142" s="2">
        <f t="shared" si="18"/>
        <v>545540.80525137484</v>
      </c>
      <c r="V142" s="2">
        <f t="shared" si="34"/>
        <v>12294006</v>
      </c>
      <c r="W142" s="2">
        <f t="shared" si="19"/>
        <v>279718</v>
      </c>
      <c r="X142" s="2">
        <f t="shared" si="6"/>
        <v>265822.80525137484</v>
      </c>
      <c r="Y142" s="2">
        <f t="shared" si="30"/>
        <v>39634025.334868506</v>
      </c>
      <c r="Z142" s="2" t="str">
        <f t="shared" si="8"/>
        <v>HERE</v>
      </c>
      <c r="AA142" s="2">
        <f>IF(Z142="HERE",Y142,AA141+Graph!$G$1*1000)</f>
        <v>39634025.334868506</v>
      </c>
      <c r="AB142" s="2">
        <f t="shared" si="20"/>
        <v>265822.80525137484</v>
      </c>
      <c r="AC142" s="2">
        <f t="shared" si="31"/>
        <v>12294006</v>
      </c>
      <c r="AD142" s="3">
        <f t="shared" si="10"/>
        <v>39634025.334868506</v>
      </c>
      <c r="AE142" s="2">
        <f>IF(AE140&gt;=52800000,52800000,IF(AB121=Graph!G$1*1000,AE141+Graph!G$1*1000,AC142))</f>
        <v>12294006</v>
      </c>
      <c r="AF142" s="3">
        <f t="shared" si="21"/>
        <v>12294006</v>
      </c>
      <c r="AG142" s="3">
        <f t="shared" si="29"/>
        <v>33333296.051468708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66</v>
      </c>
      <c r="C143" s="7"/>
      <c r="D143" s="2" t="e">
        <f t="shared" si="11"/>
        <v>#N/A</v>
      </c>
      <c r="E143" s="2" t="e">
        <f t="shared" si="22"/>
        <v>#N/A</v>
      </c>
      <c r="F143" s="2">
        <v>514465.43544051051</v>
      </c>
      <c r="G143" s="2">
        <f t="shared" si="35"/>
        <v>514465.43544051051</v>
      </c>
      <c r="H143" s="2">
        <f t="shared" si="32"/>
        <v>50202145.760477617</v>
      </c>
      <c r="I143" s="7"/>
      <c r="J143" s="2" t="e">
        <f t="shared" si="13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2314388.5714285686</v>
      </c>
      <c r="M143" s="8" t="e">
        <f t="shared" si="28"/>
        <v>#N/A</v>
      </c>
      <c r="N143" s="2" t="e">
        <f t="shared" si="14"/>
        <v>#N/A</v>
      </c>
      <c r="O143" s="2" t="e">
        <f t="shared" si="24"/>
        <v>#N/A</v>
      </c>
      <c r="P143" s="2">
        <v>547455.6990044862</v>
      </c>
      <c r="Q143" s="2">
        <f t="shared" si="36"/>
        <v>547455.6990044862</v>
      </c>
      <c r="R143" s="2">
        <f t="shared" si="33"/>
        <v>52475487.033872947</v>
      </c>
      <c r="S143" s="2">
        <f t="shared" si="16"/>
        <v>514465.43544051051</v>
      </c>
      <c r="T143" s="2">
        <f t="shared" si="17"/>
        <v>23417.857142857276</v>
      </c>
      <c r="U143" s="2">
        <f t="shared" si="18"/>
        <v>547455.6990044862</v>
      </c>
      <c r="V143" s="2">
        <f t="shared" si="34"/>
        <v>12646486</v>
      </c>
      <c r="W143" s="2">
        <f t="shared" si="19"/>
        <v>352480</v>
      </c>
      <c r="X143" s="2">
        <f t="shared" si="6"/>
        <v>194975.6990044862</v>
      </c>
      <c r="Y143" s="2">
        <f t="shared" si="30"/>
        <v>39829001.033872992</v>
      </c>
      <c r="Z143" s="2" t="str">
        <f t="shared" si="8"/>
        <v>HERE</v>
      </c>
      <c r="AA143" s="2">
        <f>IF(Z143="HERE",Y143,AA142+Graph!$G$1*1000)</f>
        <v>39829001.033872992</v>
      </c>
      <c r="AB143" s="2">
        <f t="shared" si="20"/>
        <v>194975.6990044862</v>
      </c>
      <c r="AC143" s="2">
        <f t="shared" si="31"/>
        <v>12646486</v>
      </c>
      <c r="AD143" s="3">
        <f t="shared" si="10"/>
        <v>39829001.033872992</v>
      </c>
      <c r="AE143" s="2">
        <f>IF(AE141&gt;=52800000,52800000,IF(AB122=Graph!G$1*1000,AE142+Graph!G$1*1000,AC143))</f>
        <v>12646486</v>
      </c>
      <c r="AF143" s="3">
        <f t="shared" si="21"/>
        <v>12646486</v>
      </c>
      <c r="AG143" s="3">
        <f t="shared" si="29"/>
        <v>33616350.088638954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67</v>
      </c>
      <c r="C144" s="7"/>
      <c r="D144" s="2" t="e">
        <f t="shared" si="11"/>
        <v>#N/A</v>
      </c>
      <c r="E144" s="2" t="e">
        <f t="shared" si="22"/>
        <v>#N/A</v>
      </c>
      <c r="F144" s="2">
        <v>516066.65734195709</v>
      </c>
      <c r="G144" s="2">
        <f t="shared" si="35"/>
        <v>516066.65734195709</v>
      </c>
      <c r="H144" s="2">
        <f t="shared" si="32"/>
        <v>50718212.417819574</v>
      </c>
      <c r="I144" s="7"/>
      <c r="J144" s="2" t="e">
        <f t="shared" si="13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2337806.4285714258</v>
      </c>
      <c r="M144" s="8" t="e">
        <f t="shared" si="28"/>
        <v>#N/A</v>
      </c>
      <c r="N144" s="2" t="e">
        <f t="shared" si="14"/>
        <v>#N/A</v>
      </c>
      <c r="O144" s="2" t="e">
        <f t="shared" si="24"/>
        <v>#N/A</v>
      </c>
      <c r="P144" s="2">
        <v>549370.59275759757</v>
      </c>
      <c r="Q144" s="2">
        <f t="shared" si="36"/>
        <v>549370.59275759757</v>
      </c>
      <c r="R144" s="2">
        <f t="shared" si="33"/>
        <v>53024857.626630545</v>
      </c>
      <c r="S144" s="2">
        <f t="shared" si="16"/>
        <v>516066.65734195709</v>
      </c>
      <c r="T144" s="2">
        <f t="shared" si="17"/>
        <v>23417.857142857276</v>
      </c>
      <c r="U144" s="2">
        <f t="shared" si="18"/>
        <v>549370.59275759757</v>
      </c>
      <c r="V144" s="2">
        <f t="shared" si="34"/>
        <v>13058298</v>
      </c>
      <c r="W144" s="2">
        <f t="shared" si="19"/>
        <v>411812</v>
      </c>
      <c r="X144" s="2">
        <f t="shared" si="6"/>
        <v>137558.59275759757</v>
      </c>
      <c r="Y144" s="2">
        <f t="shared" si="30"/>
        <v>39966559.626630589</v>
      </c>
      <c r="Z144" s="2" t="str">
        <f t="shared" si="8"/>
        <v>HERE</v>
      </c>
      <c r="AA144" s="2">
        <f>IF(Z144="HERE",Y144,AA143+Graph!$G$1*1000)</f>
        <v>39966559.626630589</v>
      </c>
      <c r="AB144" s="2">
        <f t="shared" si="20"/>
        <v>137558.59275759757</v>
      </c>
      <c r="AC144" s="2">
        <f t="shared" si="31"/>
        <v>13058298</v>
      </c>
      <c r="AD144" s="3">
        <f t="shared" si="10"/>
        <v>39966559.626630589</v>
      </c>
      <c r="AE144" s="2">
        <f>IF(AE142&gt;=52800000,52800000,IF(AB123=Graph!G$1*1000,AE143+Graph!G$1*1000,AC144))</f>
        <v>13058298</v>
      </c>
      <c r="AF144" s="3">
        <f t="shared" si="21"/>
        <v>13058298</v>
      </c>
      <c r="AG144" s="3">
        <f t="shared" si="29"/>
        <v>33782903.580186985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68</v>
      </c>
      <c r="C145" s="7"/>
      <c r="D145" s="2" t="e">
        <f t="shared" si="11"/>
        <v>#N/A</v>
      </c>
      <c r="E145" s="2" t="e">
        <f t="shared" si="22"/>
        <v>#N/A</v>
      </c>
      <c r="F145" s="2">
        <v>517667.87924340367</v>
      </c>
      <c r="G145" s="2">
        <f t="shared" si="35"/>
        <v>517667.87924340367</v>
      </c>
      <c r="H145" s="2">
        <f t="shared" si="32"/>
        <v>51235880.297062978</v>
      </c>
      <c r="I145" s="7"/>
      <c r="J145" s="2" t="e">
        <f t="shared" si="13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2361224.2857142831</v>
      </c>
      <c r="M145" s="8" t="e">
        <f t="shared" si="28"/>
        <v>#N/A</v>
      </c>
      <c r="N145" s="2" t="e">
        <f t="shared" si="14"/>
        <v>#N/A</v>
      </c>
      <c r="O145" s="2" t="e">
        <f t="shared" si="24"/>
        <v>#N/A</v>
      </c>
      <c r="P145" s="2">
        <v>551285.48651070893</v>
      </c>
      <c r="Q145" s="2">
        <f t="shared" si="36"/>
        <v>551285.48651070893</v>
      </c>
      <c r="R145" s="2">
        <f t="shared" si="33"/>
        <v>53576143.113141254</v>
      </c>
      <c r="S145" s="2">
        <f t="shared" si="16"/>
        <v>517667.87924340367</v>
      </c>
      <c r="T145" s="2">
        <f t="shared" si="17"/>
        <v>23417.857142857276</v>
      </c>
      <c r="U145" s="2">
        <f t="shared" si="18"/>
        <v>551285.48651070893</v>
      </c>
      <c r="V145" s="2">
        <f t="shared" si="34"/>
        <v>13509108</v>
      </c>
      <c r="W145" s="2">
        <f t="shared" si="19"/>
        <v>450810</v>
      </c>
      <c r="X145" s="2">
        <f t="shared" si="6"/>
        <v>100475.48651070893</v>
      </c>
      <c r="Y145" s="2">
        <f t="shared" si="30"/>
        <v>40067035.113141298</v>
      </c>
      <c r="Z145" s="2" t="str">
        <f t="shared" si="8"/>
        <v>HERE</v>
      </c>
      <c r="AA145" s="2">
        <f>IF(Z145="HERE",Y145,AA144+Graph!$G$1*1000)</f>
        <v>40067035.113141298</v>
      </c>
      <c r="AB145" s="2">
        <f t="shared" si="20"/>
        <v>100475.48651070893</v>
      </c>
      <c r="AC145" s="2">
        <f t="shared" si="31"/>
        <v>13509108</v>
      </c>
      <c r="AD145" s="3">
        <f t="shared" si="10"/>
        <v>40067035.113141298</v>
      </c>
      <c r="AE145" s="2">
        <f>IF(AE143&gt;=52800000,52800000,IF(AB124=Graph!G$1*1000,AE144+Graph!G$1*1000,AC145))</f>
        <v>13509108</v>
      </c>
      <c r="AF145" s="3">
        <f t="shared" si="21"/>
        <v>13509108</v>
      </c>
      <c r="AG145" s="3">
        <f t="shared" si="29"/>
        <v>33933887.22611282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69</v>
      </c>
      <c r="C146" s="7"/>
      <c r="D146" s="2" t="e">
        <f t="shared" si="11"/>
        <v>#N/A</v>
      </c>
      <c r="E146" s="2" t="e">
        <f t="shared" si="22"/>
        <v>#N/A</v>
      </c>
      <c r="F146" s="2">
        <v>519269.10114485025</v>
      </c>
      <c r="G146" s="2">
        <f t="shared" si="35"/>
        <v>519269.10114485025</v>
      </c>
      <c r="H146" s="2">
        <f t="shared" si="32"/>
        <v>51755149.398207828</v>
      </c>
      <c r="I146" s="7"/>
      <c r="J146" s="2" t="e">
        <f t="shared" si="13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2384642.1428571404</v>
      </c>
      <c r="M146" s="8" t="e">
        <f t="shared" si="28"/>
        <v>#N/A</v>
      </c>
      <c r="N146" s="2" t="e">
        <f t="shared" si="14"/>
        <v>#N/A</v>
      </c>
      <c r="O146" s="2" t="e">
        <f t="shared" si="24"/>
        <v>#N/A</v>
      </c>
      <c r="P146" s="2">
        <v>553200.38026382029</v>
      </c>
      <c r="Q146" s="2">
        <f t="shared" si="36"/>
        <v>553200.38026382029</v>
      </c>
      <c r="R146" s="2">
        <f t="shared" si="33"/>
        <v>54129343.493405074</v>
      </c>
      <c r="S146" s="2">
        <f t="shared" si="16"/>
        <v>519269.10114485025</v>
      </c>
      <c r="T146" s="2">
        <f t="shared" si="17"/>
        <v>23417.857142857276</v>
      </c>
      <c r="U146" s="2">
        <f t="shared" si="18"/>
        <v>553200.38026382029</v>
      </c>
      <c r="V146" s="2">
        <f t="shared" si="34"/>
        <v>14012224</v>
      </c>
      <c r="W146" s="2">
        <f t="shared" si="19"/>
        <v>503116</v>
      </c>
      <c r="X146" s="2">
        <f t="shared" si="6"/>
        <v>50084.380263820291</v>
      </c>
      <c r="Y146" s="2">
        <f t="shared" si="30"/>
        <v>40117119.493405119</v>
      </c>
      <c r="Z146" s="2" t="str">
        <f t="shared" si="8"/>
        <v>HERE</v>
      </c>
      <c r="AA146" s="2">
        <f>IF(Z146="HERE",Y146,AA145+Graph!$G$1*1000)</f>
        <v>40117119.493405119</v>
      </c>
      <c r="AB146" s="2">
        <f t="shared" si="20"/>
        <v>50084.380263820291</v>
      </c>
      <c r="AC146" s="2">
        <f t="shared" si="31"/>
        <v>14012224</v>
      </c>
      <c r="AD146" s="3">
        <f t="shared" si="10"/>
        <v>40117119.493405119</v>
      </c>
      <c r="AE146" s="2">
        <f>IF(AE144&gt;=52800000,52800000,IF(AB125=Graph!G$1*1000,AE145+Graph!G$1*1000,AC146))</f>
        <v>14012224</v>
      </c>
      <c r="AF146" s="3">
        <f t="shared" si="21"/>
        <v>14012224</v>
      </c>
      <c r="AG146" s="3">
        <f t="shared" si="29"/>
        <v>34047199.326416448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70</v>
      </c>
      <c r="C147" s="7"/>
      <c r="D147" s="2" t="e">
        <f t="shared" si="11"/>
        <v>#N/A</v>
      </c>
      <c r="E147" s="2" t="e">
        <f t="shared" si="22"/>
        <v>#N/A</v>
      </c>
      <c r="F147" s="2">
        <v>520870.32304628193</v>
      </c>
      <c r="G147" s="2">
        <f t="shared" si="35"/>
        <v>520870.32304628193</v>
      </c>
      <c r="H147" s="2">
        <f t="shared" si="32"/>
        <v>52276019.72125411</v>
      </c>
      <c r="I147" s="7"/>
      <c r="J147" s="2" t="e">
        <f t="shared" si="13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2408059.9999999977</v>
      </c>
      <c r="M147" s="8" t="e">
        <f t="shared" si="28"/>
        <v>#N/A</v>
      </c>
      <c r="N147" s="2" t="e">
        <f t="shared" si="14"/>
        <v>#N/A</v>
      </c>
      <c r="O147" s="2" t="e">
        <f t="shared" si="24"/>
        <v>#N/A</v>
      </c>
      <c r="P147" s="2">
        <v>555115.27401693165</v>
      </c>
      <c r="Q147" s="2">
        <f t="shared" si="36"/>
        <v>555115.27401693165</v>
      </c>
      <c r="R147" s="2">
        <f t="shared" si="33"/>
        <v>54684458.767422006</v>
      </c>
      <c r="S147" s="2">
        <f t="shared" si="16"/>
        <v>520870.32304628193</v>
      </c>
      <c r="T147" s="2">
        <f t="shared" si="17"/>
        <v>23417.857142857276</v>
      </c>
      <c r="U147" s="2">
        <f t="shared" si="18"/>
        <v>555115.27401693165</v>
      </c>
      <c r="V147" s="2">
        <f t="shared" si="34"/>
        <v>14556827</v>
      </c>
      <c r="W147" s="2">
        <f t="shared" si="19"/>
        <v>544603</v>
      </c>
      <c r="X147" s="2">
        <f t="shared" si="6"/>
        <v>10512.274016931653</v>
      </c>
      <c r="Y147" s="2">
        <f t="shared" si="30"/>
        <v>40127631.76742205</v>
      </c>
      <c r="Z147" s="2" t="str">
        <f t="shared" si="8"/>
        <v>HERE</v>
      </c>
      <c r="AA147" s="2">
        <f>IF(Z147="HERE",Y147,AA146+Graph!$G$1*1000)</f>
        <v>40127631.76742205</v>
      </c>
      <c r="AB147" s="2">
        <f t="shared" si="20"/>
        <v>10512.274016931653</v>
      </c>
      <c r="AC147" s="2">
        <f t="shared" si="31"/>
        <v>14556827</v>
      </c>
      <c r="AD147" s="3">
        <f t="shared" si="10"/>
        <v>40127631.76742205</v>
      </c>
      <c r="AE147" s="2">
        <f>IF(AE145&gt;=52800000,52800000,IF(AB126=Graph!G$1*1000,AE146+Graph!G$1*1000,AC147))</f>
        <v>14556827</v>
      </c>
      <c r="AF147" s="3">
        <f t="shared" si="21"/>
        <v>14556827</v>
      </c>
      <c r="AG147" s="3">
        <f t="shared" si="29"/>
        <v>34104100.781097881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71</v>
      </c>
      <c r="C148" s="7"/>
      <c r="D148" s="2" t="e">
        <f t="shared" si="11"/>
        <v>#N/A</v>
      </c>
      <c r="E148" s="2" t="e">
        <f t="shared" si="22"/>
        <v>#N/A</v>
      </c>
      <c r="F148" s="2">
        <v>522471.54494772851</v>
      </c>
      <c r="G148" s="2">
        <f t="shared" si="35"/>
        <v>522471.54494772851</v>
      </c>
      <c r="H148" s="2">
        <f t="shared" si="32"/>
        <v>52798491.266201839</v>
      </c>
      <c r="I148" s="7"/>
      <c r="J148" s="2" t="e">
        <f t="shared" si="13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2431477.8571428549</v>
      </c>
      <c r="M148" s="8" t="e">
        <f t="shared" si="28"/>
        <v>#N/A</v>
      </c>
      <c r="N148" s="2" t="e">
        <f t="shared" si="14"/>
        <v>#N/A</v>
      </c>
      <c r="O148" s="2" t="e">
        <f t="shared" si="24"/>
        <v>#N/A</v>
      </c>
      <c r="P148" s="2">
        <v>557030.16777004302</v>
      </c>
      <c r="Q148" s="2">
        <f t="shared" si="36"/>
        <v>557030.16777004302</v>
      </c>
      <c r="R148" s="2">
        <f t="shared" si="33"/>
        <v>55241488.935192049</v>
      </c>
      <c r="S148" s="2">
        <f t="shared" si="16"/>
        <v>522471.54494772851</v>
      </c>
      <c r="T148" s="2">
        <f t="shared" si="17"/>
        <v>23417.857142857276</v>
      </c>
      <c r="U148" s="2">
        <f t="shared" si="18"/>
        <v>557030.16777004302</v>
      </c>
      <c r="V148" s="2">
        <f t="shared" si="34"/>
        <v>15062189</v>
      </c>
      <c r="W148" s="2">
        <f t="shared" si="19"/>
        <v>505362</v>
      </c>
      <c r="X148" s="2">
        <f t="shared" si="6"/>
        <v>51668.167770043015</v>
      </c>
      <c r="Y148" s="2">
        <f t="shared" si="30"/>
        <v>40179299.935192093</v>
      </c>
      <c r="Z148" s="2" t="str">
        <f t="shared" si="8"/>
        <v>HERE</v>
      </c>
      <c r="AA148" s="2">
        <f>IF(Z148="HERE",Y148,AA147+Graph!$G$1*1000)</f>
        <v>40179299.935192093</v>
      </c>
      <c r="AB148" s="2">
        <f t="shared" si="20"/>
        <v>51668.167770043015</v>
      </c>
      <c r="AC148" s="2">
        <f t="shared" si="31"/>
        <v>15062189</v>
      </c>
      <c r="AD148" s="3">
        <f t="shared" si="10"/>
        <v>40179299.935192093</v>
      </c>
      <c r="AE148" s="2">
        <f>IF(AE146&gt;=52800000,52800000,IF(AB127=Graph!G$1*1000,AE147+Graph!G$1*1000,AC148))</f>
        <v>15062189</v>
      </c>
      <c r="AF148" s="3">
        <f t="shared" si="21"/>
        <v>15062189</v>
      </c>
      <c r="AG148" s="3">
        <f t="shared" si="29"/>
        <v>34151061.940157115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72</v>
      </c>
      <c r="C149" s="7"/>
      <c r="D149" s="2" t="e">
        <f t="shared" si="11"/>
        <v>#N/A</v>
      </c>
      <c r="E149" s="2" t="e">
        <f t="shared" si="22"/>
        <v>#N/A</v>
      </c>
      <c r="F149" s="2">
        <v>524072.7668491751</v>
      </c>
      <c r="G149" s="2">
        <f t="shared" si="35"/>
        <v>524072.7668491751</v>
      </c>
      <c r="H149" s="2">
        <f t="shared" si="32"/>
        <v>53322564.033051014</v>
      </c>
      <c r="I149" s="7"/>
      <c r="J149" s="2" t="e">
        <f t="shared" si="13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2454895.7142857122</v>
      </c>
      <c r="M149" s="8" t="e">
        <f t="shared" si="28"/>
        <v>#N/A</v>
      </c>
      <c r="N149" s="2" t="e">
        <f t="shared" si="14"/>
        <v>#N/A</v>
      </c>
      <c r="O149" s="2" t="e">
        <f t="shared" si="24"/>
        <v>#N/A</v>
      </c>
      <c r="P149" s="2">
        <v>558945.06152315438</v>
      </c>
      <c r="Q149" s="2">
        <f t="shared" si="36"/>
        <v>558945.06152315438</v>
      </c>
      <c r="R149" s="2">
        <f t="shared" si="33"/>
        <v>55800433.996715203</v>
      </c>
      <c r="S149" s="2">
        <f t="shared" si="16"/>
        <v>524072.7668491751</v>
      </c>
      <c r="T149" s="2">
        <f t="shared" si="17"/>
        <v>23417.857142857276</v>
      </c>
      <c r="U149" s="2">
        <f t="shared" si="18"/>
        <v>558945.06152315438</v>
      </c>
      <c r="V149" s="2">
        <f t="shared" si="34"/>
        <v>15300151</v>
      </c>
      <c r="W149" s="2">
        <f t="shared" si="19"/>
        <v>237962</v>
      </c>
      <c r="X149" s="2">
        <f t="shared" si="6"/>
        <v>320983.06152315438</v>
      </c>
      <c r="Y149" s="2">
        <f t="shared" si="30"/>
        <v>40500282.996715248</v>
      </c>
      <c r="Z149" s="2" t="str">
        <f t="shared" si="8"/>
        <v>HERE</v>
      </c>
      <c r="AA149" s="2">
        <f>IF(Z149="HERE",Y149,AA148+Graph!$G$1*1000)</f>
        <v>40500282.996715248</v>
      </c>
      <c r="AB149" s="2">
        <f t="shared" si="20"/>
        <v>320983.06152315438</v>
      </c>
      <c r="AC149" s="2">
        <f t="shared" si="31"/>
        <v>15300151</v>
      </c>
      <c r="AD149" s="3">
        <f t="shared" si="10"/>
        <v>40500282.996715248</v>
      </c>
      <c r="AE149" s="2">
        <f>IF(AE147&gt;=52800000,52800000,IF(AB128=Graph!G$1*1000,AE148+Graph!G$1*1000,AC149))</f>
        <v>15300151</v>
      </c>
      <c r="AF149" s="3">
        <f t="shared" si="21"/>
        <v>15300151</v>
      </c>
      <c r="AG149" s="3">
        <f t="shared" si="29"/>
        <v>34430709.353594154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73</v>
      </c>
      <c r="C150" s="7"/>
      <c r="D150" s="2" t="e">
        <f t="shared" si="11"/>
        <v>#N/A</v>
      </c>
      <c r="E150" s="2" t="e">
        <f t="shared" si="22"/>
        <v>#N/A</v>
      </c>
      <c r="F150" s="2">
        <v>525673.98875062168</v>
      </c>
      <c r="G150" s="2">
        <f t="shared" si="35"/>
        <v>525673.98875062168</v>
      </c>
      <c r="H150" s="2">
        <f t="shared" si="32"/>
        <v>53848238.021801636</v>
      </c>
      <c r="I150" s="7"/>
      <c r="J150" s="2" t="e">
        <f t="shared" si="13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2478313.5714285695</v>
      </c>
      <c r="M150" s="8" t="e">
        <f t="shared" si="28"/>
        <v>#N/A</v>
      </c>
      <c r="N150" s="2" t="e">
        <f t="shared" si="14"/>
        <v>#N/A</v>
      </c>
      <c r="O150" s="2" t="e">
        <f t="shared" si="24"/>
        <v>#N/A</v>
      </c>
      <c r="P150" s="2">
        <v>560859.95527626574</v>
      </c>
      <c r="Q150" s="2">
        <f t="shared" si="36"/>
        <v>560859.95527626574</v>
      </c>
      <c r="R150" s="2">
        <f t="shared" si="33"/>
        <v>56361293.951991469</v>
      </c>
      <c r="S150" s="2">
        <f t="shared" si="16"/>
        <v>525673.98875062168</v>
      </c>
      <c r="T150" s="2">
        <f t="shared" si="17"/>
        <v>23417.857142857276</v>
      </c>
      <c r="U150" s="2">
        <f t="shared" si="18"/>
        <v>560859.95527626574</v>
      </c>
      <c r="V150" s="2">
        <f t="shared" si="34"/>
        <v>15576107</v>
      </c>
      <c r="W150" s="2">
        <f t="shared" si="19"/>
        <v>275956</v>
      </c>
      <c r="X150" s="2">
        <f t="shared" si="6"/>
        <v>284903.95527626574</v>
      </c>
      <c r="Y150" s="2">
        <f t="shared" si="30"/>
        <v>40785186.951991513</v>
      </c>
      <c r="Z150" s="2" t="str">
        <f t="shared" si="8"/>
        <v>HERE</v>
      </c>
      <c r="AA150" s="2">
        <f>IF(Z150="HERE",Y150,AA149+Graph!$G$1*1000)</f>
        <v>40785186.951991513</v>
      </c>
      <c r="AB150" s="2">
        <f t="shared" si="20"/>
        <v>284903.95527626574</v>
      </c>
      <c r="AC150" s="2">
        <f t="shared" si="31"/>
        <v>15576107</v>
      </c>
      <c r="AD150" s="3">
        <f t="shared" si="10"/>
        <v>40785186.951991513</v>
      </c>
      <c r="AE150" s="2">
        <f>IF(AE148&gt;=52800000,52800000,IF(AB129=Graph!G$1*1000,AE149+Graph!G$1*1000,AC150))</f>
        <v>15576107</v>
      </c>
      <c r="AF150" s="3">
        <f t="shared" si="21"/>
        <v>15576107</v>
      </c>
      <c r="AG150" s="3">
        <f t="shared" si="29"/>
        <v>34661460.121408992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74</v>
      </c>
      <c r="C151" s="7"/>
      <c r="D151" s="2" t="e">
        <f t="shared" si="11"/>
        <v>#N/A</v>
      </c>
      <c r="E151" s="2" t="e">
        <f t="shared" si="22"/>
        <v>#N/A</v>
      </c>
      <c r="F151" s="2">
        <v>527275.21065206826</v>
      </c>
      <c r="G151" s="2">
        <f t="shared" si="35"/>
        <v>527275.21065206826</v>
      </c>
      <c r="H151" s="2">
        <f t="shared" si="32"/>
        <v>54375513.232453704</v>
      </c>
      <c r="I151" s="7"/>
      <c r="J151" s="2" t="e">
        <f t="shared" si="13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2501731.4285714268</v>
      </c>
      <c r="M151" s="8" t="e">
        <f t="shared" si="28"/>
        <v>#N/A</v>
      </c>
      <c r="N151" s="2" t="e">
        <f t="shared" si="14"/>
        <v>#N/A</v>
      </c>
      <c r="O151" s="2" t="e">
        <f t="shared" si="24"/>
        <v>#N/A</v>
      </c>
      <c r="P151" s="2">
        <v>562774.8490293771</v>
      </c>
      <c r="Q151" s="2">
        <f t="shared" si="36"/>
        <v>562774.8490293771</v>
      </c>
      <c r="R151" s="2">
        <f t="shared" si="33"/>
        <v>56924068.801020846</v>
      </c>
      <c r="S151" s="2">
        <f t="shared" si="16"/>
        <v>527275.21065206826</v>
      </c>
      <c r="T151" s="2">
        <f t="shared" si="17"/>
        <v>23417.857142857276</v>
      </c>
      <c r="U151" s="2">
        <f t="shared" si="18"/>
        <v>562774.8490293771</v>
      </c>
      <c r="V151" s="2">
        <f t="shared" si="34"/>
        <v>15940972</v>
      </c>
      <c r="W151" s="2">
        <f t="shared" si="19"/>
        <v>364865</v>
      </c>
      <c r="X151" s="2">
        <f t="shared" si="6"/>
        <v>197909.8490293771</v>
      </c>
      <c r="Y151" s="2">
        <f t="shared" si="30"/>
        <v>40983096.80102089</v>
      </c>
      <c r="Z151" s="2" t="str">
        <f t="shared" si="8"/>
        <v>HERE</v>
      </c>
      <c r="AA151" s="2">
        <f>IF(Z151="HERE",Y151,AA150+Graph!$G$1*1000)</f>
        <v>40983096.80102089</v>
      </c>
      <c r="AB151" s="2">
        <f t="shared" si="20"/>
        <v>197909.8490293771</v>
      </c>
      <c r="AC151" s="2">
        <f t="shared" si="31"/>
        <v>15940972</v>
      </c>
      <c r="AD151" s="3">
        <f t="shared" si="10"/>
        <v>40983096.80102089</v>
      </c>
      <c r="AE151" s="2">
        <f>IF(AE149&gt;=52800000,52800000,IF(AB130=Graph!G$1*1000,AE150+Graph!G$1*1000,AC151))</f>
        <v>15940972</v>
      </c>
      <c r="AF151" s="3">
        <f t="shared" si="21"/>
        <v>15940972</v>
      </c>
      <c r="AG151" s="3">
        <f t="shared" si="29"/>
        <v>34867403.243601628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75</v>
      </c>
      <c r="C152" s="7"/>
      <c r="D152" s="2" t="e">
        <f t="shared" si="11"/>
        <v>#N/A</v>
      </c>
      <c r="E152" s="2" t="e">
        <f t="shared" si="22"/>
        <v>#N/A</v>
      </c>
      <c r="F152" s="2">
        <v>528876.43255349994</v>
      </c>
      <c r="G152" s="2">
        <f t="shared" si="35"/>
        <v>528876.43255349994</v>
      </c>
      <c r="H152" s="2">
        <f t="shared" si="32"/>
        <v>54904389.665007204</v>
      </c>
      <c r="I152" s="7"/>
      <c r="J152" s="2" t="e">
        <f t="shared" si="13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2525149.2857142841</v>
      </c>
      <c r="M152" s="8" t="e">
        <f t="shared" si="28"/>
        <v>#N/A</v>
      </c>
      <c r="N152" s="2" t="e">
        <f t="shared" si="14"/>
        <v>#N/A</v>
      </c>
      <c r="O152" s="2" t="e">
        <f t="shared" si="24"/>
        <v>#N/A</v>
      </c>
      <c r="P152" s="2">
        <v>564689.74278248847</v>
      </c>
      <c r="Q152" s="2">
        <f t="shared" si="36"/>
        <v>564689.74278248847</v>
      </c>
      <c r="R152" s="2">
        <f t="shared" si="33"/>
        <v>57488758.543803334</v>
      </c>
      <c r="S152" s="2">
        <f t="shared" si="16"/>
        <v>528876.43255349994</v>
      </c>
      <c r="T152" s="2">
        <f t="shared" si="17"/>
        <v>23417.857142857276</v>
      </c>
      <c r="U152" s="2">
        <f t="shared" si="18"/>
        <v>564689.74278248847</v>
      </c>
      <c r="V152" s="2">
        <f t="shared" si="34"/>
        <v>16423082</v>
      </c>
      <c r="W152" s="2">
        <f t="shared" si="19"/>
        <v>482110</v>
      </c>
      <c r="X152" s="2">
        <f t="shared" si="6"/>
        <v>82579.742782488465</v>
      </c>
      <c r="Y152" s="2">
        <f t="shared" si="30"/>
        <v>41065676.543803379</v>
      </c>
      <c r="Z152" s="2" t="str">
        <f t="shared" si="8"/>
        <v>HERE</v>
      </c>
      <c r="AA152" s="2">
        <f>IF(Z152="HERE",Y152,AA151+Graph!$G$1*1000)</f>
        <v>41065676.543803379</v>
      </c>
      <c r="AB152" s="2">
        <f t="shared" si="20"/>
        <v>82579.742782488465</v>
      </c>
      <c r="AC152" s="2">
        <f t="shared" si="31"/>
        <v>16423082</v>
      </c>
      <c r="AD152" s="3">
        <f t="shared" si="10"/>
        <v>41065676.543803379</v>
      </c>
      <c r="AE152" s="2">
        <f>IF(AE150&gt;=52800000,52800000,IF(AB131=Graph!G$1*1000,AE151+Graph!G$1*1000,AC152))</f>
        <v>16423082</v>
      </c>
      <c r="AF152" s="3">
        <f t="shared" si="21"/>
        <v>16423082</v>
      </c>
      <c r="AG152" s="3">
        <f t="shared" si="29"/>
        <v>35099042.320172064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76</v>
      </c>
      <c r="C153" s="7"/>
      <c r="D153" s="2" t="e">
        <f t="shared" si="11"/>
        <v>#N/A</v>
      </c>
      <c r="E153" s="2" t="e">
        <f t="shared" si="22"/>
        <v>#N/A</v>
      </c>
      <c r="F153" s="2">
        <v>530477.65445494652</v>
      </c>
      <c r="G153" s="2">
        <f t="shared" si="35"/>
        <v>530477.65445494652</v>
      </c>
      <c r="H153" s="2">
        <f t="shared" si="32"/>
        <v>55434867.31946215</v>
      </c>
      <c r="I153" s="7"/>
      <c r="J153" s="2" t="e">
        <f t="shared" si="13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2548567.1428571413</v>
      </c>
      <c r="M153" s="8" t="e">
        <f t="shared" si="28"/>
        <v>#N/A</v>
      </c>
      <c r="N153" s="2" t="e">
        <f t="shared" si="14"/>
        <v>#N/A</v>
      </c>
      <c r="O153" s="2" t="e">
        <f t="shared" si="24"/>
        <v>#N/A</v>
      </c>
      <c r="P153" s="2">
        <v>566604.63653559983</v>
      </c>
      <c r="Q153" s="2">
        <f t="shared" si="36"/>
        <v>566604.63653559983</v>
      </c>
      <c r="R153" s="2">
        <f t="shared" si="33"/>
        <v>58055363.180338934</v>
      </c>
      <c r="S153" s="2">
        <f t="shared" si="16"/>
        <v>530477.65445494652</v>
      </c>
      <c r="T153" s="2">
        <f t="shared" si="17"/>
        <v>23417.857142857276</v>
      </c>
      <c r="U153" s="2">
        <f t="shared" si="18"/>
        <v>566604.63653559983</v>
      </c>
      <c r="V153" s="2">
        <f t="shared" si="34"/>
        <v>16875536</v>
      </c>
      <c r="W153" s="2">
        <f t="shared" si="19"/>
        <v>452454</v>
      </c>
      <c r="X153" s="2">
        <f t="shared" si="6"/>
        <v>114150.63653559983</v>
      </c>
      <c r="Y153" s="2">
        <f t="shared" si="30"/>
        <v>41179827.180338979</v>
      </c>
      <c r="Z153" s="2" t="str">
        <f t="shared" si="8"/>
        <v>HERE</v>
      </c>
      <c r="AA153" s="2">
        <f>IF(Z153="HERE",Y153,AA152+Graph!$G$1*1000)</f>
        <v>41179827.180338979</v>
      </c>
      <c r="AB153" s="2">
        <f t="shared" si="20"/>
        <v>114150.63653559983</v>
      </c>
      <c r="AC153" s="2">
        <f t="shared" si="31"/>
        <v>16875536</v>
      </c>
      <c r="AD153" s="3">
        <f t="shared" si="10"/>
        <v>41179827.180338979</v>
      </c>
      <c r="AE153" s="2">
        <f>IF(AE151&gt;=52800000,52800000,IF(AB132=Graph!G$1*1000,AE152+Graph!G$1*1000,AC153))</f>
        <v>16875536</v>
      </c>
      <c r="AF153" s="3">
        <f t="shared" si="21"/>
        <v>16875536</v>
      </c>
      <c r="AG153" s="3">
        <f t="shared" si="29"/>
        <v>35195407.751120299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77</v>
      </c>
      <c r="C154" s="7"/>
      <c r="D154" s="2" t="e">
        <f t="shared" si="11"/>
        <v>#N/A</v>
      </c>
      <c r="E154" s="2" t="e">
        <f t="shared" si="22"/>
        <v>#N/A</v>
      </c>
      <c r="F154" s="2">
        <v>532078.8763563931</v>
      </c>
      <c r="G154" s="2">
        <f t="shared" si="35"/>
        <v>532078.8763563931</v>
      </c>
      <c r="H154" s="2">
        <f t="shared" si="32"/>
        <v>55966946.195818543</v>
      </c>
      <c r="I154" s="7"/>
      <c r="J154" s="2" t="e">
        <f t="shared" si="13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2571984.9999999986</v>
      </c>
      <c r="M154" s="8" t="e">
        <f t="shared" si="28"/>
        <v>#N/A</v>
      </c>
      <c r="N154" s="2" t="e">
        <f t="shared" si="14"/>
        <v>#N/A</v>
      </c>
      <c r="O154" s="2" t="e">
        <f t="shared" si="24"/>
        <v>#N/A</v>
      </c>
      <c r="P154" s="2">
        <v>568519.53028871119</v>
      </c>
      <c r="Q154" s="2">
        <f t="shared" si="36"/>
        <v>568519.53028871119</v>
      </c>
      <c r="R154" s="2">
        <f t="shared" si="33"/>
        <v>58623882.710627645</v>
      </c>
      <c r="S154" s="2">
        <f t="shared" si="16"/>
        <v>532078.8763563931</v>
      </c>
      <c r="T154" s="2">
        <f t="shared" si="17"/>
        <v>23417.857142857276</v>
      </c>
      <c r="U154" s="2">
        <f t="shared" si="18"/>
        <v>568519.53028871119</v>
      </c>
      <c r="V154" s="2">
        <f t="shared" si="34"/>
        <v>17247442</v>
      </c>
      <c r="W154" s="2">
        <f t="shared" si="19"/>
        <v>371906</v>
      </c>
      <c r="X154" s="2">
        <f t="shared" si="6"/>
        <v>196613.53028871119</v>
      </c>
      <c r="Y154" s="2">
        <f t="shared" si="30"/>
        <v>41376440.71062769</v>
      </c>
      <c r="Z154" s="2" t="str">
        <f t="shared" si="8"/>
        <v>HERE</v>
      </c>
      <c r="AA154" s="2">
        <f>IF(Z154="HERE",Y154,AA153+Graph!$G$1*1000)</f>
        <v>41376440.71062769</v>
      </c>
      <c r="AB154" s="2">
        <f t="shared" si="20"/>
        <v>196613.53028871119</v>
      </c>
      <c r="AC154" s="2">
        <f t="shared" si="31"/>
        <v>17247442</v>
      </c>
      <c r="AD154" s="3">
        <f t="shared" si="10"/>
        <v>41376440.71062769</v>
      </c>
      <c r="AE154" s="2">
        <f>IF(AE152&gt;=52800000,52800000,IF(AB133=Graph!G$1*1000,AE153+Graph!G$1*1000,AC154))</f>
        <v>17247442</v>
      </c>
      <c r="AF154" s="3">
        <f t="shared" si="21"/>
        <v>17247442</v>
      </c>
      <c r="AG154" s="3">
        <f t="shared" si="29"/>
        <v>35256291.236446328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78</v>
      </c>
      <c r="C155" s="7"/>
      <c r="D155" s="2" t="e">
        <f t="shared" si="11"/>
        <v>#N/A</v>
      </c>
      <c r="E155" s="2" t="e">
        <f t="shared" si="22"/>
        <v>#N/A</v>
      </c>
      <c r="F155" s="2">
        <v>533680.09825783968</v>
      </c>
      <c r="G155" s="2">
        <f t="shared" si="35"/>
        <v>533680.09825783968</v>
      </c>
      <c r="H155" s="2">
        <f t="shared" si="32"/>
        <v>56500626.294076383</v>
      </c>
      <c r="I155" s="7"/>
      <c r="J155" s="2" t="e">
        <f t="shared" si="13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2595402.8571428559</v>
      </c>
      <c r="M155" s="8" t="e">
        <f t="shared" si="28"/>
        <v>#N/A</v>
      </c>
      <c r="N155" s="2" t="e">
        <f t="shared" si="14"/>
        <v>#N/A</v>
      </c>
      <c r="O155" s="2" t="e">
        <f t="shared" si="24"/>
        <v>#N/A</v>
      </c>
      <c r="P155" s="2">
        <v>570434.42404182255</v>
      </c>
      <c r="Q155" s="2">
        <f t="shared" si="36"/>
        <v>570434.42404182255</v>
      </c>
      <c r="R155" s="2">
        <f t="shared" si="33"/>
        <v>59194317.134669468</v>
      </c>
      <c r="S155" s="2">
        <f t="shared" si="16"/>
        <v>533680.09825783968</v>
      </c>
      <c r="T155" s="2">
        <f t="shared" si="17"/>
        <v>23417.857142857276</v>
      </c>
      <c r="U155" s="2">
        <f t="shared" si="18"/>
        <v>570434.42404182255</v>
      </c>
      <c r="V155" s="2">
        <f t="shared" si="34"/>
        <v>17582121</v>
      </c>
      <c r="W155" s="2">
        <f t="shared" si="19"/>
        <v>334679</v>
      </c>
      <c r="X155" s="2">
        <f t="shared" si="6"/>
        <v>235755.42404182255</v>
      </c>
      <c r="Y155" s="2">
        <f t="shared" si="30"/>
        <v>41612196.134669513</v>
      </c>
      <c r="Z155" s="2" t="str">
        <f t="shared" si="8"/>
        <v>HERE</v>
      </c>
      <c r="AA155" s="2">
        <f>IF(Z155="HERE",Y155,AA154+Graph!$G$1*1000)</f>
        <v>41612196.134669513</v>
      </c>
      <c r="AB155" s="2">
        <f t="shared" si="20"/>
        <v>235755.42404182255</v>
      </c>
      <c r="AC155" s="2">
        <f t="shared" si="31"/>
        <v>17582121</v>
      </c>
      <c r="AD155" s="3">
        <f t="shared" si="10"/>
        <v>41612196.134669513</v>
      </c>
      <c r="AE155" s="2">
        <f>IF(AE153&gt;=52800000,52800000,IF(AB134=Graph!G$1*1000,AE154+Graph!G$1*1000,AC155))</f>
        <v>17582121</v>
      </c>
      <c r="AF155" s="3">
        <f t="shared" si="21"/>
        <v>17582121</v>
      </c>
      <c r="AG155" s="3">
        <f t="shared" si="29"/>
        <v>35224860.076150164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79</v>
      </c>
      <c r="C156" s="7"/>
      <c r="D156" s="2" t="e">
        <f t="shared" si="11"/>
        <v>#N/A</v>
      </c>
      <c r="E156" s="2" t="e">
        <f t="shared" si="22"/>
        <v>#N/A</v>
      </c>
      <c r="F156" s="2">
        <v>535281.32015928626</v>
      </c>
      <c r="G156" s="2">
        <f t="shared" si="35"/>
        <v>535281.32015928626</v>
      </c>
      <c r="H156" s="2">
        <f t="shared" si="32"/>
        <v>57035907.614235669</v>
      </c>
      <c r="I156" s="7"/>
      <c r="J156" s="2" t="e">
        <f t="shared" si="13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2618820.7142857132</v>
      </c>
      <c r="M156" s="8" t="e">
        <f t="shared" si="28"/>
        <v>#N/A</v>
      </c>
      <c r="N156" s="2" t="e">
        <f t="shared" si="14"/>
        <v>#N/A</v>
      </c>
      <c r="O156" s="2" t="e">
        <f t="shared" si="24"/>
        <v>#N/A</v>
      </c>
      <c r="P156" s="2">
        <v>572349.31779493392</v>
      </c>
      <c r="Q156" s="2">
        <f t="shared" si="36"/>
        <v>572349.31779493392</v>
      </c>
      <c r="R156" s="2">
        <f t="shared" si="33"/>
        <v>59766666.452464402</v>
      </c>
      <c r="S156" s="2">
        <f t="shared" si="16"/>
        <v>535281.32015928626</v>
      </c>
      <c r="T156" s="2">
        <f t="shared" si="17"/>
        <v>23417.857142857276</v>
      </c>
      <c r="U156" s="2">
        <f t="shared" si="18"/>
        <v>572349.31779493392</v>
      </c>
      <c r="V156" s="2">
        <f t="shared" si="34"/>
        <v>17723840</v>
      </c>
      <c r="W156" s="2">
        <f t="shared" si="19"/>
        <v>141719</v>
      </c>
      <c r="X156" s="2">
        <f t="shared" si="6"/>
        <v>430630.31779493392</v>
      </c>
      <c r="Y156" s="2">
        <f t="shared" si="30"/>
        <v>42042826.452464446</v>
      </c>
      <c r="Z156" s="2" t="str">
        <f t="shared" si="8"/>
        <v>HERE</v>
      </c>
      <c r="AA156" s="2">
        <f>IF(Z156="HERE",Y156,AA155+Graph!$G$1*1000)</f>
        <v>42042826.452464446</v>
      </c>
      <c r="AB156" s="2">
        <f t="shared" si="20"/>
        <v>430630.31779493392</v>
      </c>
      <c r="AC156" s="2">
        <f t="shared" si="31"/>
        <v>17723840</v>
      </c>
      <c r="AD156" s="3">
        <f t="shared" si="10"/>
        <v>42042826.452464446</v>
      </c>
      <c r="AE156" s="2">
        <f>IF(AE154&gt;=52800000,52800000,IF(AB135=Graph!G$1*1000,AE155+Graph!G$1*1000,AC156))</f>
        <v>17723840</v>
      </c>
      <c r="AF156" s="3">
        <f t="shared" si="21"/>
        <v>17723840</v>
      </c>
      <c r="AG156" s="3">
        <f t="shared" si="29"/>
        <v>35432600.670231804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80</v>
      </c>
      <c r="C157" s="7"/>
      <c r="D157" s="2" t="e">
        <f t="shared" si="11"/>
        <v>#N/A</v>
      </c>
      <c r="E157" s="2" t="e">
        <f t="shared" si="22"/>
        <v>#N/A</v>
      </c>
      <c r="F157" s="2">
        <v>536882.54206071794</v>
      </c>
      <c r="G157" s="2">
        <f t="shared" si="35"/>
        <v>536882.54206071794</v>
      </c>
      <c r="H157" s="2">
        <f t="shared" si="32"/>
        <v>57572790.156296387</v>
      </c>
      <c r="I157" s="7"/>
      <c r="J157" s="2" t="e">
        <f t="shared" si="13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2642238.5714285704</v>
      </c>
      <c r="M157" s="8" t="e">
        <f t="shared" si="28"/>
        <v>#N/A</v>
      </c>
      <c r="N157" s="2" t="e">
        <f t="shared" si="14"/>
        <v>#N/A</v>
      </c>
      <c r="O157" s="2" t="e">
        <f t="shared" si="24"/>
        <v>#N/A</v>
      </c>
      <c r="P157" s="2">
        <v>574264.21154804528</v>
      </c>
      <c r="Q157" s="2">
        <f t="shared" si="36"/>
        <v>574264.21154804528</v>
      </c>
      <c r="R157" s="2">
        <f t="shared" si="33"/>
        <v>60340930.664012447</v>
      </c>
      <c r="S157" s="2">
        <f t="shared" si="16"/>
        <v>536882.54206071794</v>
      </c>
      <c r="T157" s="2">
        <f t="shared" si="17"/>
        <v>23417.857142857276</v>
      </c>
      <c r="U157" s="2">
        <f t="shared" si="18"/>
        <v>574264.21154804528</v>
      </c>
      <c r="V157" s="2">
        <f t="shared" si="34"/>
        <v>17916181</v>
      </c>
      <c r="W157" s="2">
        <f t="shared" si="19"/>
        <v>192341</v>
      </c>
      <c r="X157" s="2">
        <f t="shared" si="6"/>
        <v>381923.21154804528</v>
      </c>
      <c r="Y157" s="2">
        <f t="shared" si="30"/>
        <v>42424749.664012492</v>
      </c>
      <c r="Z157" s="2" t="str">
        <f t="shared" si="8"/>
        <v>HERE</v>
      </c>
      <c r="AA157" s="2">
        <f>IF(Z157="HERE",Y157,AA156+Graph!$G$1*1000)</f>
        <v>42424749.664012492</v>
      </c>
      <c r="AB157" s="2">
        <f t="shared" si="20"/>
        <v>381923.21154804528</v>
      </c>
      <c r="AC157" s="2">
        <f t="shared" si="31"/>
        <v>17916181</v>
      </c>
      <c r="AD157" s="3">
        <f t="shared" si="10"/>
        <v>42424749.664012492</v>
      </c>
      <c r="AE157" s="2">
        <f>IF(AE155&gt;=52800000,52800000,IF(AB136=Graph!G$1*1000,AE156+Graph!G$1*1000,AC157))</f>
        <v>17916181</v>
      </c>
      <c r="AF157" s="3">
        <f t="shared" si="21"/>
        <v>17916181</v>
      </c>
      <c r="AG157" s="3">
        <f t="shared" si="29"/>
        <v>35615451.168691233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81</v>
      </c>
      <c r="C158" s="7"/>
      <c r="D158" s="2" t="e">
        <f t="shared" si="11"/>
        <v>#N/A</v>
      </c>
      <c r="E158" s="2" t="e">
        <f t="shared" si="22"/>
        <v>#N/A</v>
      </c>
      <c r="F158" s="2">
        <v>538483.76396216452</v>
      </c>
      <c r="G158" s="2">
        <f t="shared" si="35"/>
        <v>538483.76396216452</v>
      </c>
      <c r="H158" s="2">
        <f t="shared" si="32"/>
        <v>58111273.920258552</v>
      </c>
      <c r="I158" s="7"/>
      <c r="J158" s="2" t="e">
        <f t="shared" si="13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2665656.4285714277</v>
      </c>
      <c r="M158" s="8" t="e">
        <f t="shared" si="28"/>
        <v>#N/A</v>
      </c>
      <c r="N158" s="2" t="e">
        <f t="shared" si="14"/>
        <v>#N/A</v>
      </c>
      <c r="O158" s="2" t="e">
        <f t="shared" si="24"/>
        <v>#N/A</v>
      </c>
      <c r="P158" s="2">
        <v>576179.10530115664</v>
      </c>
      <c r="Q158" s="2">
        <f t="shared" si="36"/>
        <v>576179.10530115664</v>
      </c>
      <c r="R158" s="2">
        <f t="shared" si="33"/>
        <v>60917109.769313604</v>
      </c>
      <c r="S158" s="2">
        <f t="shared" si="16"/>
        <v>538483.76396216452</v>
      </c>
      <c r="T158" s="2">
        <f t="shared" si="17"/>
        <v>23417.857142857276</v>
      </c>
      <c r="U158" s="2">
        <f t="shared" si="18"/>
        <v>576179.10530115664</v>
      </c>
      <c r="V158" s="2">
        <f t="shared" si="34"/>
        <v>18242873</v>
      </c>
      <c r="W158" s="2">
        <f t="shared" si="19"/>
        <v>326692</v>
      </c>
      <c r="X158" s="2">
        <f t="shared" si="6"/>
        <v>249487.10530115664</v>
      </c>
      <c r="Y158" s="2">
        <f t="shared" si="30"/>
        <v>42674236.769313648</v>
      </c>
      <c r="Z158" s="2" t="str">
        <f t="shared" si="8"/>
        <v>HERE</v>
      </c>
      <c r="AA158" s="2">
        <f>IF(Z158="HERE",Y158,AA157+Graph!$G$1*1000)</f>
        <v>42674236.769313648</v>
      </c>
      <c r="AB158" s="2">
        <f t="shared" si="20"/>
        <v>249487.10530115664</v>
      </c>
      <c r="AC158" s="2">
        <f t="shared" si="31"/>
        <v>18242873</v>
      </c>
      <c r="AD158" s="3">
        <f t="shared" si="10"/>
        <v>42674236.769313648</v>
      </c>
      <c r="AE158" s="2">
        <f>IF(AE156&gt;=52800000,52800000,IF(AB137=Graph!G$1*1000,AE157+Graph!G$1*1000,AC158))</f>
        <v>18242873</v>
      </c>
      <c r="AF158" s="3">
        <f t="shared" si="21"/>
        <v>18242873</v>
      </c>
      <c r="AG158" s="3">
        <f t="shared" si="29"/>
        <v>35779278.271528468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82</v>
      </c>
      <c r="C159" s="7"/>
      <c r="D159" s="2" t="e">
        <f t="shared" si="11"/>
        <v>#N/A</v>
      </c>
      <c r="E159" s="2" t="e">
        <f t="shared" si="22"/>
        <v>#N/A</v>
      </c>
      <c r="F159" s="2">
        <v>540084.9858636111</v>
      </c>
      <c r="G159" s="2">
        <f t="shared" si="35"/>
        <v>540084.9858636111</v>
      </c>
      <c r="H159" s="2">
        <f t="shared" si="32"/>
        <v>58651358.906122163</v>
      </c>
      <c r="I159" s="7"/>
      <c r="J159" s="2" t="e">
        <f t="shared" si="13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2689074.285714285</v>
      </c>
      <c r="M159" s="8" t="e">
        <f t="shared" si="28"/>
        <v>#N/A</v>
      </c>
      <c r="N159" s="2" t="e">
        <f t="shared" si="14"/>
        <v>#N/A</v>
      </c>
      <c r="O159" s="2" t="e">
        <f t="shared" si="24"/>
        <v>#N/A</v>
      </c>
      <c r="P159" s="2">
        <v>578093.999054268</v>
      </c>
      <c r="Q159" s="2">
        <f t="shared" si="36"/>
        <v>578093.999054268</v>
      </c>
      <c r="R159" s="2">
        <f t="shared" si="33"/>
        <v>61495203.768367872</v>
      </c>
      <c r="S159" s="2">
        <f t="shared" si="16"/>
        <v>540084.9858636111</v>
      </c>
      <c r="T159" s="2">
        <f t="shared" si="17"/>
        <v>23417.857142857276</v>
      </c>
      <c r="U159" s="2">
        <f t="shared" si="18"/>
        <v>578093.999054268</v>
      </c>
      <c r="V159" s="2">
        <f t="shared" si="34"/>
        <v>18691835</v>
      </c>
      <c r="W159" s="2">
        <f t="shared" si="19"/>
        <v>448962</v>
      </c>
      <c r="X159" s="2">
        <f t="shared" si="6"/>
        <v>129131.999054268</v>
      </c>
      <c r="Y159" s="2">
        <f t="shared" ref="Y159:Y222" si="37">IF(COUNT($C160)=0,IF(COUNT($C159)=1,C159,SUM(Y158+X159)),C159)</f>
        <v>42803368.768367916</v>
      </c>
      <c r="Z159" s="2" t="str">
        <f t="shared" si="8"/>
        <v>HERE</v>
      </c>
      <c r="AA159" s="2">
        <f>IF(Z159="HERE",Y159,AA158+Graph!$G$1*1000)</f>
        <v>42803368.768367916</v>
      </c>
      <c r="AB159" s="2">
        <f t="shared" si="20"/>
        <v>129131.999054268</v>
      </c>
      <c r="AC159" s="2">
        <f t="shared" ref="AC159:AC222" si="38">IF(Z160="HERE",V159,AC158)</f>
        <v>18691835</v>
      </c>
      <c r="AD159" s="3">
        <f t="shared" si="10"/>
        <v>42803368.768367916</v>
      </c>
      <c r="AE159" s="2">
        <f>IF(AE157&gt;=52800000,52800000,IF(AB138=Graph!G$1*1000,AE158+Graph!G$1*1000,AC159))</f>
        <v>18691835</v>
      </c>
      <c r="AF159" s="3">
        <f t="shared" si="21"/>
        <v>18691835</v>
      </c>
      <c r="AG159" s="3">
        <f t="shared" si="29"/>
        <v>35864707.778743513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83</v>
      </c>
      <c r="C160" s="7"/>
      <c r="D160" s="2" t="e">
        <f t="shared" si="11"/>
        <v>#N/A</v>
      </c>
      <c r="E160" s="2" t="e">
        <f t="shared" si="22"/>
        <v>#N/A</v>
      </c>
      <c r="F160" s="2">
        <v>541686.20776505768</v>
      </c>
      <c r="G160" s="2">
        <f t="shared" si="35"/>
        <v>541686.20776505768</v>
      </c>
      <c r="H160" s="2">
        <f t="shared" ref="H160:H223" si="39">IF(COUNT($C161)=0,IF(COUNT($C160)=1,C160,SUM(H159+G160)),C160)</f>
        <v>59193045.113887221</v>
      </c>
      <c r="I160" s="7"/>
      <c r="J160" s="2" t="e">
        <f t="shared" si="13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2712492.1428571423</v>
      </c>
      <c r="M160" s="8" t="e">
        <f t="shared" si="28"/>
        <v>#N/A</v>
      </c>
      <c r="N160" s="2" t="e">
        <f t="shared" si="14"/>
        <v>#N/A</v>
      </c>
      <c r="O160" s="2" t="e">
        <f t="shared" si="24"/>
        <v>#N/A</v>
      </c>
      <c r="P160" s="2">
        <v>580008.89280737936</v>
      </c>
      <c r="Q160" s="2">
        <f t="shared" si="36"/>
        <v>580008.89280737936</v>
      </c>
      <c r="R160" s="2">
        <f t="shared" ref="R160:R223" si="40">IF(COUNT($C161)=0,IF(COUNT($C160)=1,M160,SUM(R159+Q160)),M160)</f>
        <v>62075212.661175251</v>
      </c>
      <c r="S160" s="2">
        <f t="shared" si="16"/>
        <v>541686.20776505768</v>
      </c>
      <c r="T160" s="2">
        <f t="shared" si="17"/>
        <v>23417.857142857276</v>
      </c>
      <c r="U160" s="2">
        <f t="shared" si="18"/>
        <v>580008.89280737936</v>
      </c>
      <c r="V160" s="2">
        <f t="shared" si="34"/>
        <v>19177555</v>
      </c>
      <c r="W160" s="2">
        <f t="shared" si="19"/>
        <v>485720</v>
      </c>
      <c r="X160" s="2">
        <f t="shared" si="6"/>
        <v>94288.892807379365</v>
      </c>
      <c r="Y160" s="2">
        <f t="shared" si="37"/>
        <v>42897657.661175296</v>
      </c>
      <c r="Z160" s="2" t="str">
        <f t="shared" si="8"/>
        <v>HERE</v>
      </c>
      <c r="AA160" s="2">
        <f>IF(Z160="HERE",Y160,AA159+Graph!$G$1*1000)</f>
        <v>42897657.661175296</v>
      </c>
      <c r="AB160" s="2">
        <f t="shared" si="20"/>
        <v>94288.892807379365</v>
      </c>
      <c r="AC160" s="2">
        <f t="shared" si="38"/>
        <v>19177555</v>
      </c>
      <c r="AD160" s="3">
        <f t="shared" si="10"/>
        <v>42897657.661175296</v>
      </c>
      <c r="AE160" s="2">
        <f>IF(AE158&gt;=52800000,52800000,IF(AB139=Graph!G$1*1000,AE159+Graph!G$1*1000,AC160))</f>
        <v>19177555</v>
      </c>
      <c r="AF160" s="3">
        <f t="shared" si="21"/>
        <v>19177555</v>
      </c>
      <c r="AG160" s="3">
        <f t="shared" si="29"/>
        <v>35942048.290336348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84</v>
      </c>
      <c r="C161" s="7"/>
      <c r="D161" s="2" t="e">
        <f t="shared" si="11"/>
        <v>#N/A</v>
      </c>
      <c r="E161" s="2" t="e">
        <f t="shared" si="22"/>
        <v>#N/A</v>
      </c>
      <c r="F161" s="2">
        <v>543287.42966650426</v>
      </c>
      <c r="G161" s="2">
        <f t="shared" si="35"/>
        <v>543287.42966650426</v>
      </c>
      <c r="H161" s="2">
        <f t="shared" si="39"/>
        <v>59736332.543553725</v>
      </c>
      <c r="I161" s="7"/>
      <c r="J161" s="2" t="e">
        <f t="shared" si="13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2735909.9999999995</v>
      </c>
      <c r="M161" s="8" t="e">
        <f t="shared" si="28"/>
        <v>#N/A</v>
      </c>
      <c r="N161" s="2" t="e">
        <f t="shared" si="14"/>
        <v>#N/A</v>
      </c>
      <c r="O161" s="2" t="e">
        <f t="shared" si="24"/>
        <v>#N/A</v>
      </c>
      <c r="P161" s="2">
        <v>581923.78656049073</v>
      </c>
      <c r="Q161" s="2">
        <f t="shared" si="36"/>
        <v>581923.78656049073</v>
      </c>
      <c r="R161" s="2">
        <f t="shared" si="40"/>
        <v>62657136.447735742</v>
      </c>
      <c r="S161" s="2">
        <f t="shared" si="16"/>
        <v>543287.42966650426</v>
      </c>
      <c r="T161" s="2">
        <f t="shared" si="17"/>
        <v>23417.857142857276</v>
      </c>
      <c r="U161" s="2">
        <f t="shared" si="18"/>
        <v>581923.78656049073</v>
      </c>
      <c r="V161" s="2">
        <f t="shared" si="34"/>
        <v>19682048</v>
      </c>
      <c r="W161" s="2">
        <f t="shared" si="19"/>
        <v>504493</v>
      </c>
      <c r="X161" s="2">
        <f t="shared" si="6"/>
        <v>77430.786560490727</v>
      </c>
      <c r="Y161" s="2">
        <f t="shared" si="37"/>
        <v>42975088.447735786</v>
      </c>
      <c r="Z161" s="2" t="str">
        <f t="shared" si="8"/>
        <v>HERE</v>
      </c>
      <c r="AA161" s="2">
        <f>IF(Z161="HERE",Y161,AA160+Graph!$G$1*1000)</f>
        <v>42975088.447735786</v>
      </c>
      <c r="AB161" s="2">
        <f t="shared" si="20"/>
        <v>77430.786560490727</v>
      </c>
      <c r="AC161" s="2">
        <f t="shared" si="38"/>
        <v>19682048</v>
      </c>
      <c r="AD161" s="3">
        <f t="shared" si="10"/>
        <v>42975088.447735786</v>
      </c>
      <c r="AE161" s="2">
        <f>IF(AE159&gt;=52800000,52800000,IF(AB140=Graph!G$1*1000,AE160+Graph!G$1*1000,AC161))</f>
        <v>19682048</v>
      </c>
      <c r="AF161" s="3">
        <f t="shared" si="21"/>
        <v>19682048</v>
      </c>
      <c r="AG161" s="3">
        <f t="shared" si="29"/>
        <v>36009549.656306982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85</v>
      </c>
      <c r="C162" s="7"/>
      <c r="D162" s="2" t="e">
        <f t="shared" si="11"/>
        <v>#N/A</v>
      </c>
      <c r="E162" s="2" t="e">
        <f t="shared" si="22"/>
        <v>#N/A</v>
      </c>
      <c r="F162" s="2">
        <v>544888.65156793594</v>
      </c>
      <c r="G162" s="2">
        <f t="shared" si="35"/>
        <v>544888.65156793594</v>
      </c>
      <c r="H162" s="2">
        <f t="shared" si="39"/>
        <v>60281221.195121661</v>
      </c>
      <c r="I162" s="7"/>
      <c r="J162" s="2" t="e">
        <f t="shared" si="13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2759327.8571428568</v>
      </c>
      <c r="M162" s="8" t="e">
        <f t="shared" si="28"/>
        <v>#N/A</v>
      </c>
      <c r="N162" s="2" t="e">
        <f t="shared" si="14"/>
        <v>#N/A</v>
      </c>
      <c r="O162" s="2" t="e">
        <f t="shared" si="24"/>
        <v>#N/A</v>
      </c>
      <c r="P162" s="2">
        <v>583838.68031360209</v>
      </c>
      <c r="Q162" s="2">
        <f t="shared" si="36"/>
        <v>583838.68031360209</v>
      </c>
      <c r="R162" s="2">
        <f t="shared" si="40"/>
        <v>63240975.128049344</v>
      </c>
      <c r="S162" s="2">
        <f t="shared" si="16"/>
        <v>544888.65156793594</v>
      </c>
      <c r="T162" s="2">
        <f t="shared" si="17"/>
        <v>23417.857142857276</v>
      </c>
      <c r="U162" s="2">
        <f t="shared" si="18"/>
        <v>583838.68031360209</v>
      </c>
      <c r="V162" s="2">
        <f t="shared" si="34"/>
        <v>20092434.011846691</v>
      </c>
      <c r="W162" s="2">
        <f t="shared" si="19"/>
        <v>410386.01184669137</v>
      </c>
      <c r="X162" s="2">
        <f t="shared" si="6"/>
        <v>173452.66846691072</v>
      </c>
      <c r="Y162" s="2">
        <f t="shared" si="37"/>
        <v>43148541.116202697</v>
      </c>
      <c r="Z162" s="2" t="str">
        <f t="shared" si="8"/>
        <v>HERE</v>
      </c>
      <c r="AA162" s="2">
        <f>IF(Z162="HERE",Y162,AA161+Graph!$G$1*1000)</f>
        <v>43148541.116202697</v>
      </c>
      <c r="AB162" s="2">
        <f t="shared" si="20"/>
        <v>173452.66846691072</v>
      </c>
      <c r="AC162" s="2">
        <f t="shared" si="38"/>
        <v>20092434.011846691</v>
      </c>
      <c r="AD162" s="3">
        <f t="shared" si="10"/>
        <v>43148541.116202697</v>
      </c>
      <c r="AE162" s="2">
        <f>IF(AE160&gt;=52800000,52800000,IF(AB141=Graph!G$1*1000,AE161+Graph!G$1*1000,AC162))</f>
        <v>20092434.011846691</v>
      </c>
      <c r="AF162" s="3">
        <f t="shared" si="21"/>
        <v>20092434.011846691</v>
      </c>
      <c r="AG162" s="3">
        <f t="shared" si="29"/>
        <v>36032096.676655419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86</v>
      </c>
      <c r="C163" s="7"/>
      <c r="D163" s="2" t="e">
        <f t="shared" si="11"/>
        <v>#N/A</v>
      </c>
      <c r="E163" s="2" t="e">
        <f t="shared" si="22"/>
        <v>#N/A</v>
      </c>
      <c r="F163" s="2">
        <v>546489.87346938252</v>
      </c>
      <c r="G163" s="2">
        <f t="shared" si="35"/>
        <v>546489.87346938252</v>
      </c>
      <c r="H163" s="2">
        <f t="shared" si="39"/>
        <v>60827711.068591043</v>
      </c>
      <c r="I163" s="7"/>
      <c r="J163" s="2" t="e">
        <f t="shared" si="13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2782745.7142857141</v>
      </c>
      <c r="M163" s="8" t="e">
        <f t="shared" si="28"/>
        <v>#N/A</v>
      </c>
      <c r="N163" s="2" t="e">
        <f t="shared" si="14"/>
        <v>#N/A</v>
      </c>
      <c r="O163" s="2" t="e">
        <f t="shared" si="24"/>
        <v>#N/A</v>
      </c>
      <c r="P163" s="2">
        <v>585753.57406671345</v>
      </c>
      <c r="Q163" s="2">
        <f t="shared" si="36"/>
        <v>585753.57406671345</v>
      </c>
      <c r="R163" s="2">
        <f t="shared" si="40"/>
        <v>63826728.702116057</v>
      </c>
      <c r="S163" s="2">
        <f t="shared" si="16"/>
        <v>546489.87346938252</v>
      </c>
      <c r="T163" s="2">
        <f t="shared" si="17"/>
        <v>23417.857142857276</v>
      </c>
      <c r="U163" s="2">
        <f t="shared" si="18"/>
        <v>585753.57406671345</v>
      </c>
      <c r="V163" s="2">
        <f t="shared" si="34"/>
        <v>20504421.245594814</v>
      </c>
      <c r="W163" s="2">
        <f t="shared" si="19"/>
        <v>411987.23374812305</v>
      </c>
      <c r="X163" s="2">
        <f t="shared" si="6"/>
        <v>173766.3403185904</v>
      </c>
      <c r="Y163" s="2">
        <f t="shared" si="37"/>
        <v>43322307.456521288</v>
      </c>
      <c r="Z163" s="2" t="str">
        <f t="shared" si="8"/>
        <v>HERE</v>
      </c>
      <c r="AA163" s="2">
        <f>IF(Z163="HERE",Y163,AA162+Graph!$G$1*1000)</f>
        <v>43322307.456521288</v>
      </c>
      <c r="AB163" s="2">
        <f t="shared" si="20"/>
        <v>173766.3403185904</v>
      </c>
      <c r="AC163" s="2">
        <f t="shared" si="38"/>
        <v>20504421.245594814</v>
      </c>
      <c r="AD163" s="3">
        <f t="shared" si="10"/>
        <v>43322307.456521288</v>
      </c>
      <c r="AE163" s="2">
        <f>IF(AE161&gt;=52800000,52800000,IF(AB142=Graph!G$1*1000,AE162+Graph!G$1*1000,AC163))</f>
        <v>20504421.245594814</v>
      </c>
      <c r="AF163" s="3">
        <f t="shared" si="21"/>
        <v>20504421.245594814</v>
      </c>
      <c r="AG163" s="3">
        <f t="shared" si="29"/>
        <v>36285323.101381652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87</v>
      </c>
      <c r="C164" s="7"/>
      <c r="D164" s="2" t="e">
        <f t="shared" si="11"/>
        <v>#N/A</v>
      </c>
      <c r="E164" s="2" t="e">
        <f t="shared" si="22"/>
        <v>#N/A</v>
      </c>
      <c r="F164" s="2">
        <v>548091.09537082911</v>
      </c>
      <c r="G164" s="2">
        <f t="shared" si="35"/>
        <v>548091.09537082911</v>
      </c>
      <c r="H164" s="2">
        <f t="shared" si="39"/>
        <v>61375802.163961872</v>
      </c>
      <c r="I164" s="7"/>
      <c r="J164" s="2" t="e">
        <f t="shared" si="13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2806163.5714285714</v>
      </c>
      <c r="M164" s="8" t="e">
        <f t="shared" si="28"/>
        <v>#N/A</v>
      </c>
      <c r="N164" s="2" t="e">
        <f t="shared" si="14"/>
        <v>#N/A</v>
      </c>
      <c r="O164" s="2" t="e">
        <f t="shared" si="24"/>
        <v>#N/A</v>
      </c>
      <c r="P164" s="2">
        <v>587668.46781980991</v>
      </c>
      <c r="Q164" s="2">
        <f t="shared" si="36"/>
        <v>587668.46781980991</v>
      </c>
      <c r="R164" s="2">
        <f t="shared" si="40"/>
        <v>64414397.169935867</v>
      </c>
      <c r="S164" s="2">
        <f t="shared" si="16"/>
        <v>548091.09537082911</v>
      </c>
      <c r="T164" s="2">
        <f t="shared" si="17"/>
        <v>23417.857142857276</v>
      </c>
      <c r="U164" s="2">
        <f t="shared" si="18"/>
        <v>587668.46781980991</v>
      </c>
      <c r="V164" s="2">
        <f t="shared" si="34"/>
        <v>20918009.701244384</v>
      </c>
      <c r="W164" s="2">
        <f t="shared" si="19"/>
        <v>413588.45564956963</v>
      </c>
      <c r="X164" s="2">
        <f t="shared" si="6"/>
        <v>174080.01217024028</v>
      </c>
      <c r="Y164" s="2">
        <f t="shared" si="37"/>
        <v>43496387.468691528</v>
      </c>
      <c r="Z164" s="2" t="str">
        <f t="shared" si="8"/>
        <v>HERE</v>
      </c>
      <c r="AA164" s="2">
        <f>IF(Z164="HERE",Y164,AA163+Graph!$G$1*1000)</f>
        <v>43496387.468691528</v>
      </c>
      <c r="AB164" s="2">
        <f t="shared" si="20"/>
        <v>174080.01217024028</v>
      </c>
      <c r="AC164" s="2">
        <f t="shared" si="38"/>
        <v>20918009.701244384</v>
      </c>
      <c r="AD164" s="3">
        <f t="shared" si="10"/>
        <v>43496387.468691528</v>
      </c>
      <c r="AE164" s="2">
        <f>IF(AE162&gt;=52800000,52800000,IF(AB143=Graph!G$1*1000,AE163+Graph!G$1*1000,AC164))</f>
        <v>20918009.701244384</v>
      </c>
      <c r="AF164" s="3">
        <f t="shared" si="21"/>
        <v>20918009.701244384</v>
      </c>
      <c r="AG164" s="3">
        <f t="shared" si="29"/>
        <v>36478425.230485693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88</v>
      </c>
      <c r="C165" s="7"/>
      <c r="D165" s="2" t="e">
        <f t="shared" si="11"/>
        <v>#N/A</v>
      </c>
      <c r="E165" s="2" t="e">
        <f t="shared" si="22"/>
        <v>#N/A</v>
      </c>
      <c r="F165" s="2">
        <v>549692.31727227569</v>
      </c>
      <c r="G165" s="2">
        <f t="shared" si="35"/>
        <v>549692.31727227569</v>
      </c>
      <c r="H165" s="2">
        <f t="shared" si="39"/>
        <v>61925494.481234148</v>
      </c>
      <c r="I165" s="7"/>
      <c r="J165" s="2" t="e">
        <f t="shared" si="13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2829581.4285714286</v>
      </c>
      <c r="M165" s="8" t="e">
        <f t="shared" si="28"/>
        <v>#N/A</v>
      </c>
      <c r="N165" s="2" t="e">
        <f t="shared" si="14"/>
        <v>#N/A</v>
      </c>
      <c r="O165" s="2" t="e">
        <f t="shared" si="24"/>
        <v>#N/A</v>
      </c>
      <c r="P165" s="2">
        <v>589583.36157292128</v>
      </c>
      <c r="Q165" s="2">
        <f t="shared" si="36"/>
        <v>589583.36157292128</v>
      </c>
      <c r="R165" s="2">
        <f t="shared" si="40"/>
        <v>65003980.531508788</v>
      </c>
      <c r="S165" s="2">
        <f t="shared" si="16"/>
        <v>549692.31727227569</v>
      </c>
      <c r="T165" s="2">
        <f t="shared" si="17"/>
        <v>23417.857142857276</v>
      </c>
      <c r="U165" s="2">
        <f t="shared" si="18"/>
        <v>589583.36157292128</v>
      </c>
      <c r="V165" s="2">
        <f t="shared" si="34"/>
        <v>21333199.3787954</v>
      </c>
      <c r="W165" s="2">
        <f t="shared" si="19"/>
        <v>415189.67755101621</v>
      </c>
      <c r="X165" s="2">
        <f t="shared" si="6"/>
        <v>174393.68402190506</v>
      </c>
      <c r="Y165" s="2">
        <f t="shared" si="37"/>
        <v>43670781.152713433</v>
      </c>
      <c r="Z165" s="2" t="str">
        <f t="shared" si="8"/>
        <v>HERE</v>
      </c>
      <c r="AA165" s="2">
        <f>IF(Z165="HERE",Y165,AA164+Graph!$G$1*1000)</f>
        <v>43670781.152713433</v>
      </c>
      <c r="AB165" s="2">
        <f t="shared" si="20"/>
        <v>174393.68402190506</v>
      </c>
      <c r="AC165" s="2">
        <f t="shared" si="38"/>
        <v>21333199.3787954</v>
      </c>
      <c r="AD165" s="3">
        <f t="shared" si="10"/>
        <v>43670781.152713433</v>
      </c>
      <c r="AE165" s="2">
        <f>IF(AE163&gt;=52800000,52800000,IF(AB144=Graph!G$1*1000,AE164+Graph!G$1*1000,AC165))</f>
        <v>21333199.3787954</v>
      </c>
      <c r="AF165" s="3">
        <f t="shared" si="21"/>
        <v>21333199.3787954</v>
      </c>
      <c r="AG165" s="3">
        <f t="shared" si="29"/>
        <v>36622818.563967533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89</v>
      </c>
      <c r="C166" s="7"/>
      <c r="D166" s="2" t="e">
        <f t="shared" si="11"/>
        <v>#N/A</v>
      </c>
      <c r="E166" s="2" t="e">
        <f t="shared" si="22"/>
        <v>#N/A</v>
      </c>
      <c r="F166" s="2">
        <v>551293.53917372227</v>
      </c>
      <c r="G166" s="2">
        <f t="shared" ref="G166:G229" si="41">IF(F166&gt;650000,$AK$31*1000,F166)</f>
        <v>551293.53917372227</v>
      </c>
      <c r="H166" s="2">
        <f t="shared" si="39"/>
        <v>62476788.02040787</v>
      </c>
      <c r="I166" s="7"/>
      <c r="J166" s="2" t="e">
        <f t="shared" si="13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2852999.2857142859</v>
      </c>
      <c r="M166" s="8" t="e">
        <f t="shared" si="28"/>
        <v>#N/A</v>
      </c>
      <c r="N166" s="2" t="e">
        <f t="shared" si="14"/>
        <v>#N/A</v>
      </c>
      <c r="O166" s="2" t="e">
        <f t="shared" si="24"/>
        <v>#N/A</v>
      </c>
      <c r="P166" s="2">
        <v>591498.25532603264</v>
      </c>
      <c r="Q166" s="2">
        <f t="shared" ref="Q166:Q229" si="42">IF(P166&gt;650000,650000,P166)</f>
        <v>591498.25532603264</v>
      </c>
      <c r="R166" s="2">
        <f t="shared" si="40"/>
        <v>65595478.786834821</v>
      </c>
      <c r="S166" s="2">
        <f t="shared" si="16"/>
        <v>551293.53917372227</v>
      </c>
      <c r="T166" s="2">
        <f t="shared" si="17"/>
        <v>23417.857142857276</v>
      </c>
      <c r="U166" s="2">
        <f t="shared" si="18"/>
        <v>591498.25532603264</v>
      </c>
      <c r="V166" s="2">
        <f t="shared" si="34"/>
        <v>21749990.278247863</v>
      </c>
      <c r="W166" s="2">
        <f t="shared" si="19"/>
        <v>416790.89945246279</v>
      </c>
      <c r="X166" s="2">
        <f t="shared" si="6"/>
        <v>174707.35587356985</v>
      </c>
      <c r="Y166" s="2">
        <f t="shared" si="37"/>
        <v>43845488.508587003</v>
      </c>
      <c r="Z166" s="2" t="str">
        <f t="shared" si="8"/>
        <v>HERE</v>
      </c>
      <c r="AA166" s="2">
        <f>IF(Z166="HERE",Y166,AA165+Graph!$G$1*1000)</f>
        <v>43845488.508587003</v>
      </c>
      <c r="AB166" s="2">
        <f t="shared" si="20"/>
        <v>174707.35587356985</v>
      </c>
      <c r="AC166" s="2">
        <f t="shared" si="38"/>
        <v>21749990.278247863</v>
      </c>
      <c r="AD166" s="3">
        <f t="shared" si="10"/>
        <v>43845488.508587003</v>
      </c>
      <c r="AE166" s="2">
        <f>IF(AE164&gt;=52800000,52800000,IF(AB145=Graph!G$1*1000,AE165+Graph!G$1*1000,AC166))</f>
        <v>21749990.278247863</v>
      </c>
      <c r="AF166" s="3">
        <f t="shared" si="21"/>
        <v>21749990.278247863</v>
      </c>
      <c r="AG166" s="3">
        <f t="shared" si="29"/>
        <v>36735787.001827165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90</v>
      </c>
      <c r="C167" s="7"/>
      <c r="D167" s="2" t="e">
        <f t="shared" si="11"/>
        <v>#N/A</v>
      </c>
      <c r="E167" s="2" t="e">
        <f t="shared" si="22"/>
        <v>#N/A</v>
      </c>
      <c r="F167" s="2">
        <v>552894.76107515395</v>
      </c>
      <c r="G167" s="2">
        <f t="shared" si="41"/>
        <v>552894.76107515395</v>
      </c>
      <c r="H167" s="2">
        <f t="shared" si="39"/>
        <v>63029682.781483024</v>
      </c>
      <c r="I167" s="7"/>
      <c r="J167" s="2" t="e">
        <f t="shared" si="13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2876417.1428571432</v>
      </c>
      <c r="M167" s="8" t="e">
        <f t="shared" si="28"/>
        <v>#N/A</v>
      </c>
      <c r="N167" s="2" t="e">
        <f t="shared" si="14"/>
        <v>#N/A</v>
      </c>
      <c r="O167" s="2" t="e">
        <f t="shared" si="24"/>
        <v>#N/A</v>
      </c>
      <c r="P167" s="2">
        <v>593413.149079144</v>
      </c>
      <c r="Q167" s="2">
        <f t="shared" si="42"/>
        <v>593413.149079144</v>
      </c>
      <c r="R167" s="2">
        <f t="shared" si="40"/>
        <v>66188891.935913965</v>
      </c>
      <c r="S167" s="2">
        <f t="shared" si="16"/>
        <v>552894.76107515395</v>
      </c>
      <c r="T167" s="2">
        <f t="shared" si="17"/>
        <v>23417.857142857276</v>
      </c>
      <c r="U167" s="2">
        <f t="shared" si="18"/>
        <v>593413.149079144</v>
      </c>
      <c r="V167" s="2">
        <f t="shared" si="34"/>
        <v>22168382.399601772</v>
      </c>
      <c r="W167" s="2">
        <f t="shared" si="19"/>
        <v>418392.12135390937</v>
      </c>
      <c r="X167" s="2">
        <f t="shared" si="6"/>
        <v>175021.02772523463</v>
      </c>
      <c r="Y167" s="2">
        <f t="shared" si="37"/>
        <v>44020509.536312237</v>
      </c>
      <c r="Z167" s="2" t="str">
        <f t="shared" si="8"/>
        <v>HERE</v>
      </c>
      <c r="AA167" s="2">
        <f>IF(Z167="HERE",Y167,AA166+Graph!$G$1*1000)</f>
        <v>44020509.536312237</v>
      </c>
      <c r="AB167" s="2">
        <f t="shared" si="20"/>
        <v>175021.02772523463</v>
      </c>
      <c r="AC167" s="2">
        <f t="shared" si="38"/>
        <v>22168382.399601772</v>
      </c>
      <c r="AD167" s="3">
        <f t="shared" si="10"/>
        <v>44020509.536312237</v>
      </c>
      <c r="AE167" s="2">
        <f>IF(AE165&gt;=52800000,52800000,IF(AB146=Graph!G$1*1000,AE166+Graph!G$1*1000,AC167))</f>
        <v>22168382.399601772</v>
      </c>
      <c r="AF167" s="3">
        <f t="shared" si="21"/>
        <v>22168382.399601772</v>
      </c>
      <c r="AG167" s="3">
        <f t="shared" si="29"/>
        <v>36806018.744064614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91</v>
      </c>
      <c r="C168" s="7"/>
      <c r="D168" s="2" t="e">
        <f t="shared" si="11"/>
        <v>#N/A</v>
      </c>
      <c r="E168" s="2" t="e">
        <f t="shared" si="22"/>
        <v>#N/A</v>
      </c>
      <c r="F168" s="2">
        <v>554495.98297660053</v>
      </c>
      <c r="G168" s="2">
        <f t="shared" si="41"/>
        <v>554495.98297660053</v>
      </c>
      <c r="H168" s="2">
        <f t="shared" si="39"/>
        <v>63584178.764459625</v>
      </c>
      <c r="I168" s="7"/>
      <c r="J168" s="2" t="e">
        <f t="shared" si="13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2899835.0000000005</v>
      </c>
      <c r="M168" s="8" t="e">
        <f t="shared" si="28"/>
        <v>#N/A</v>
      </c>
      <c r="N168" s="2" t="e">
        <f t="shared" si="14"/>
        <v>#N/A</v>
      </c>
      <c r="O168" s="2" t="e">
        <f t="shared" si="24"/>
        <v>#N/A</v>
      </c>
      <c r="P168" s="2">
        <v>595328.04283225536</v>
      </c>
      <c r="Q168" s="2">
        <f t="shared" si="42"/>
        <v>595328.04283225536</v>
      </c>
      <c r="R168" s="2">
        <f t="shared" si="40"/>
        <v>66784219.97874622</v>
      </c>
      <c r="S168" s="2">
        <f t="shared" si="16"/>
        <v>554495.98297660053</v>
      </c>
      <c r="T168" s="2">
        <f t="shared" si="17"/>
        <v>23417.857142857276</v>
      </c>
      <c r="U168" s="2">
        <f t="shared" si="18"/>
        <v>595328.04283225536</v>
      </c>
      <c r="V168" s="2">
        <f t="shared" si="34"/>
        <v>22588375.742857113</v>
      </c>
      <c r="W168" s="2">
        <f t="shared" si="19"/>
        <v>419993.34325534105</v>
      </c>
      <c r="X168" s="2">
        <f t="shared" si="6"/>
        <v>175334.69957691431</v>
      </c>
      <c r="Y168" s="2">
        <f t="shared" si="37"/>
        <v>44195844.235889152</v>
      </c>
      <c r="Z168" s="2" t="str">
        <f t="shared" si="8"/>
        <v>HERE</v>
      </c>
      <c r="AA168" s="2">
        <f>IF(Z168="HERE",Y168,AA167+Graph!$G$1*1000)</f>
        <v>44195844.235889152</v>
      </c>
      <c r="AB168" s="2">
        <f t="shared" si="20"/>
        <v>175334.69957691431</v>
      </c>
      <c r="AC168" s="2">
        <f t="shared" si="38"/>
        <v>22588375.742857113</v>
      </c>
      <c r="AD168" s="3">
        <f t="shared" si="10"/>
        <v>44195844.235889152</v>
      </c>
      <c r="AE168" s="2">
        <f>IF(AE166&gt;=52800000,52800000,IF(AB147=Graph!G$1*1000,AE167+Graph!G$1*1000,AC168))</f>
        <v>22588375.742857113</v>
      </c>
      <c r="AF168" s="3">
        <f t="shared" si="21"/>
        <v>22588375.742857113</v>
      </c>
      <c r="AG168" s="3">
        <f t="shared" si="29"/>
        <v>36842709.940679848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92</v>
      </c>
      <c r="C169" s="7"/>
      <c r="D169" s="2" t="e">
        <f t="shared" si="11"/>
        <v>#N/A</v>
      </c>
      <c r="E169" s="2" t="e">
        <f t="shared" si="22"/>
        <v>#N/A</v>
      </c>
      <c r="F169" s="2">
        <v>556097.20487804711</v>
      </c>
      <c r="G169" s="2">
        <f t="shared" si="41"/>
        <v>556097.20487804711</v>
      </c>
      <c r="H169" s="2">
        <f t="shared" si="39"/>
        <v>64140275.969337672</v>
      </c>
      <c r="I169" s="7"/>
      <c r="J169" s="2" t="e">
        <f t="shared" si="13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2923252.8571428577</v>
      </c>
      <c r="M169" s="8" t="e">
        <f t="shared" si="28"/>
        <v>#N/A</v>
      </c>
      <c r="N169" s="2" t="e">
        <f t="shared" si="14"/>
        <v>#N/A</v>
      </c>
      <c r="O169" s="2" t="e">
        <f t="shared" si="24"/>
        <v>#N/A</v>
      </c>
      <c r="P169" s="2">
        <v>597242.93658536673</v>
      </c>
      <c r="Q169" s="2">
        <f t="shared" si="42"/>
        <v>597242.93658536673</v>
      </c>
      <c r="R169" s="2">
        <f t="shared" si="40"/>
        <v>67381462.915331587</v>
      </c>
      <c r="S169" s="2">
        <f t="shared" si="16"/>
        <v>556097.20487804711</v>
      </c>
      <c r="T169" s="2">
        <f t="shared" si="17"/>
        <v>23417.857142857276</v>
      </c>
      <c r="U169" s="2">
        <f t="shared" si="18"/>
        <v>597242.93658536673</v>
      </c>
      <c r="V169" s="2">
        <f t="shared" si="34"/>
        <v>23009970.308013901</v>
      </c>
      <c r="W169" s="2">
        <f t="shared" si="19"/>
        <v>421594.56515678763</v>
      </c>
      <c r="X169" s="2">
        <f t="shared" si="6"/>
        <v>175648.37142857909</v>
      </c>
      <c r="Y169" s="2">
        <f t="shared" si="37"/>
        <v>44371492.607317731</v>
      </c>
      <c r="Z169" s="2" t="str">
        <f t="shared" si="8"/>
        <v>HERE</v>
      </c>
      <c r="AA169" s="2">
        <f>IF(Z169="HERE",Y169,AA168+Graph!$G$1*1000)</f>
        <v>44371492.607317731</v>
      </c>
      <c r="AB169" s="2">
        <f t="shared" si="20"/>
        <v>175648.37142857909</v>
      </c>
      <c r="AC169" s="2">
        <f t="shared" si="38"/>
        <v>23009970.308013901</v>
      </c>
      <c r="AD169" s="3">
        <f t="shared" si="10"/>
        <v>44371492.607317731</v>
      </c>
      <c r="AE169" s="2">
        <f>IF(AE167&gt;=52800000,52800000,IF(AB148=Graph!G$1*1000,AE168+Graph!G$1*1000,AC169))</f>
        <v>23009970.308013901</v>
      </c>
      <c r="AF169" s="3">
        <f t="shared" si="21"/>
        <v>23009970.308013901</v>
      </c>
      <c r="AG169" s="3">
        <f t="shared" si="29"/>
        <v>36914479.391672887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93</v>
      </c>
      <c r="C170" s="7"/>
      <c r="D170" s="2" t="e">
        <f t="shared" si="11"/>
        <v>#N/A</v>
      </c>
      <c r="E170" s="2" t="e">
        <f t="shared" si="22"/>
        <v>#N/A</v>
      </c>
      <c r="F170" s="2">
        <v>557698.42677949369</v>
      </c>
      <c r="G170" s="2">
        <f t="shared" si="41"/>
        <v>557698.42677949369</v>
      </c>
      <c r="H170" s="2">
        <f t="shared" si="39"/>
        <v>64697974.396117166</v>
      </c>
      <c r="I170" s="7"/>
      <c r="J170" s="2" t="e">
        <f t="shared" si="13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2946670.714285715</v>
      </c>
      <c r="M170" s="8" t="e">
        <f t="shared" si="28"/>
        <v>#N/A</v>
      </c>
      <c r="N170" s="2" t="e">
        <f t="shared" si="14"/>
        <v>#N/A</v>
      </c>
      <c r="O170" s="2" t="e">
        <f t="shared" si="24"/>
        <v>#N/A</v>
      </c>
      <c r="P170" s="2">
        <v>599157.83033847809</v>
      </c>
      <c r="Q170" s="2">
        <f t="shared" si="42"/>
        <v>599157.83033847809</v>
      </c>
      <c r="R170" s="2">
        <f t="shared" si="40"/>
        <v>67980620.745670065</v>
      </c>
      <c r="S170" s="2">
        <f t="shared" si="16"/>
        <v>557698.42677949369</v>
      </c>
      <c r="T170" s="2">
        <f t="shared" si="17"/>
        <v>23417.857142857276</v>
      </c>
      <c r="U170" s="2">
        <f t="shared" si="18"/>
        <v>599157.83033847809</v>
      </c>
      <c r="V170" s="2">
        <f t="shared" si="34"/>
        <v>23433166.095072135</v>
      </c>
      <c r="W170" s="2">
        <f t="shared" si="19"/>
        <v>423195.78705823421</v>
      </c>
      <c r="X170" s="2">
        <f t="shared" si="6"/>
        <v>175962.04328024387</v>
      </c>
      <c r="Y170" s="2">
        <f t="shared" si="37"/>
        <v>44547454.650597975</v>
      </c>
      <c r="Z170" s="2" t="str">
        <f t="shared" si="8"/>
        <v>HERE</v>
      </c>
      <c r="AA170" s="2">
        <f>IF(Z170="HERE",Y170,AA169+Graph!$G$1*1000)</f>
        <v>44547454.650597975</v>
      </c>
      <c r="AB170" s="2">
        <f t="shared" si="20"/>
        <v>175962.04328024387</v>
      </c>
      <c r="AC170" s="2">
        <f t="shared" si="38"/>
        <v>23433166.095072135</v>
      </c>
      <c r="AD170" s="3">
        <f t="shared" si="10"/>
        <v>44547454.650597975</v>
      </c>
      <c r="AE170" s="2">
        <f>IF(AE168&gt;=52800000,52800000,IF(AB149=Graph!G$1*1000,AE169+Graph!G$1*1000,AC170))</f>
        <v>23433166.095072135</v>
      </c>
      <c r="AF170" s="3">
        <f t="shared" si="21"/>
        <v>23433166.095072135</v>
      </c>
      <c r="AG170" s="3">
        <f t="shared" si="29"/>
        <v>37215262.247043721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94</v>
      </c>
      <c r="C171" s="7"/>
      <c r="D171" s="2" t="e">
        <f t="shared" si="11"/>
        <v>#N/A</v>
      </c>
      <c r="E171" s="2" t="e">
        <f t="shared" si="22"/>
        <v>#N/A</v>
      </c>
      <c r="F171" s="2">
        <v>559299.64868092537</v>
      </c>
      <c r="G171" s="2">
        <f t="shared" si="41"/>
        <v>559299.64868092537</v>
      </c>
      <c r="H171" s="2">
        <f t="shared" si="39"/>
        <v>65257274.044798091</v>
      </c>
      <c r="I171" s="7"/>
      <c r="J171" s="2" t="e">
        <f t="shared" si="13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2970088.5714285723</v>
      </c>
      <c r="M171" s="8" t="e">
        <f t="shared" si="28"/>
        <v>#N/A</v>
      </c>
      <c r="N171" s="2" t="e">
        <f t="shared" si="14"/>
        <v>#N/A</v>
      </c>
      <c r="O171" s="2" t="e">
        <f t="shared" si="24"/>
        <v>#N/A</v>
      </c>
      <c r="P171" s="2">
        <v>601072.72409158945</v>
      </c>
      <c r="Q171" s="2">
        <f t="shared" si="42"/>
        <v>601072.72409158945</v>
      </c>
      <c r="R171" s="2">
        <f t="shared" si="40"/>
        <v>68581693.469761655</v>
      </c>
      <c r="S171" s="2">
        <f t="shared" si="16"/>
        <v>559299.64868092537</v>
      </c>
      <c r="T171" s="2">
        <f t="shared" si="17"/>
        <v>23417.857142857276</v>
      </c>
      <c r="U171" s="2">
        <f t="shared" si="18"/>
        <v>601072.72409158945</v>
      </c>
      <c r="V171" s="2">
        <f t="shared" si="34"/>
        <v>23857963.104031816</v>
      </c>
      <c r="W171" s="2">
        <f t="shared" si="19"/>
        <v>424797.0089596808</v>
      </c>
      <c r="X171" s="2">
        <f t="shared" si="6"/>
        <v>176275.71513190866</v>
      </c>
      <c r="Y171" s="2">
        <f t="shared" si="37"/>
        <v>44723730.365729883</v>
      </c>
      <c r="Z171" s="2" t="str">
        <f t="shared" si="8"/>
        <v>HERE</v>
      </c>
      <c r="AA171" s="2">
        <f>IF(Z171="HERE",Y171,AA170+Graph!$G$1*1000)</f>
        <v>44723730.365729883</v>
      </c>
      <c r="AB171" s="2">
        <f t="shared" si="20"/>
        <v>176275.71513190866</v>
      </c>
      <c r="AC171" s="2">
        <f t="shared" si="38"/>
        <v>23857963.104031816</v>
      </c>
      <c r="AD171" s="3">
        <f t="shared" si="10"/>
        <v>44723730.365729883</v>
      </c>
      <c r="AE171" s="2">
        <f>IF(AE169&gt;=52800000,52800000,IF(AB150=Graph!G$1*1000,AE170+Graph!G$1*1000,AC171))</f>
        <v>23857963.104031816</v>
      </c>
      <c r="AF171" s="3">
        <f t="shared" si="21"/>
        <v>23857963.104031816</v>
      </c>
      <c r="AG171" s="3">
        <f t="shared" si="29"/>
        <v>37485473.606792368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95</v>
      </c>
      <c r="C172" s="7"/>
      <c r="D172" s="2" t="e">
        <f t="shared" si="11"/>
        <v>#N/A</v>
      </c>
      <c r="E172" s="2" t="e">
        <f t="shared" si="22"/>
        <v>#N/A</v>
      </c>
      <c r="F172" s="2">
        <v>560900.87058237195</v>
      </c>
      <c r="G172" s="2">
        <f t="shared" si="41"/>
        <v>560900.87058237195</v>
      </c>
      <c r="H172" s="2">
        <f t="shared" si="39"/>
        <v>65818174.915380463</v>
      </c>
      <c r="I172" s="7"/>
      <c r="J172" s="2" t="e">
        <f t="shared" si="13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2993506.4285714296</v>
      </c>
      <c r="M172" s="8" t="e">
        <f t="shared" si="28"/>
        <v>#N/A</v>
      </c>
      <c r="N172" s="2" t="e">
        <f t="shared" si="14"/>
        <v>#N/A</v>
      </c>
      <c r="O172" s="2" t="e">
        <f t="shared" si="24"/>
        <v>#N/A</v>
      </c>
      <c r="P172" s="2">
        <v>602987.61784470081</v>
      </c>
      <c r="Q172" s="2">
        <f t="shared" si="42"/>
        <v>602987.61784470081</v>
      </c>
      <c r="R172" s="2">
        <f t="shared" si="40"/>
        <v>69184681.087606356</v>
      </c>
      <c r="S172" s="2">
        <f t="shared" si="16"/>
        <v>560900.87058237195</v>
      </c>
      <c r="T172" s="2">
        <f t="shared" si="17"/>
        <v>23417.857142857276</v>
      </c>
      <c r="U172" s="2">
        <f t="shared" si="18"/>
        <v>602987.61784470081</v>
      </c>
      <c r="V172" s="2">
        <f t="shared" si="34"/>
        <v>24284361.334892944</v>
      </c>
      <c r="W172" s="2">
        <f t="shared" si="19"/>
        <v>426398.23086112738</v>
      </c>
      <c r="X172" s="2">
        <f t="shared" si="6"/>
        <v>176589.38698357344</v>
      </c>
      <c r="Y172" s="2">
        <f t="shared" si="37"/>
        <v>44900319.752713457</v>
      </c>
      <c r="Z172" s="2" t="str">
        <f t="shared" si="8"/>
        <v>HERE</v>
      </c>
      <c r="AA172" s="2">
        <f>IF(Z172="HERE",Y172,AA171+Graph!$G$1*1000)</f>
        <v>44900319.752713457</v>
      </c>
      <c r="AB172" s="2">
        <f t="shared" si="20"/>
        <v>176589.38698357344</v>
      </c>
      <c r="AC172" s="2">
        <f t="shared" si="38"/>
        <v>24284361.334892944</v>
      </c>
      <c r="AD172" s="3">
        <f t="shared" si="10"/>
        <v>44900319.752713457</v>
      </c>
      <c r="AE172" s="2">
        <f>IF(AE170&gt;=52800000,52800000,IF(AB151=Graph!G$1*1000,AE171+Graph!G$1*1000,AC172))</f>
        <v>24284361.334892944</v>
      </c>
      <c r="AF172" s="3">
        <f t="shared" si="21"/>
        <v>24284361.334892944</v>
      </c>
      <c r="AG172" s="3">
        <f t="shared" si="29"/>
        <v>37681835.720918804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96</v>
      </c>
      <c r="C173" s="7"/>
      <c r="D173" s="2" t="e">
        <f t="shared" si="11"/>
        <v>#N/A</v>
      </c>
      <c r="E173" s="2" t="e">
        <f t="shared" si="22"/>
        <v>#N/A</v>
      </c>
      <c r="F173" s="2">
        <v>562502.09248381853</v>
      </c>
      <c r="G173" s="2">
        <f t="shared" si="41"/>
        <v>562502.09248381853</v>
      </c>
      <c r="H173" s="2">
        <f t="shared" si="39"/>
        <v>66380677.007864282</v>
      </c>
      <c r="I173" s="7"/>
      <c r="J173" s="2" t="e">
        <f t="shared" si="13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3016924.2857142868</v>
      </c>
      <c r="M173" s="8" t="e">
        <f t="shared" si="28"/>
        <v>#N/A</v>
      </c>
      <c r="N173" s="2" t="e">
        <f t="shared" si="14"/>
        <v>#N/A</v>
      </c>
      <c r="O173" s="2" t="e">
        <f t="shared" si="24"/>
        <v>#N/A</v>
      </c>
      <c r="P173" s="2">
        <v>604902.51159781218</v>
      </c>
      <c r="Q173" s="2">
        <f t="shared" si="42"/>
        <v>604902.51159781218</v>
      </c>
      <c r="R173" s="2">
        <f t="shared" si="40"/>
        <v>69789583.599204168</v>
      </c>
      <c r="S173" s="2">
        <f t="shared" si="16"/>
        <v>562502.09248381853</v>
      </c>
      <c r="T173" s="2">
        <f t="shared" si="17"/>
        <v>23417.857142857276</v>
      </c>
      <c r="U173" s="2">
        <f t="shared" si="18"/>
        <v>604902.51159781218</v>
      </c>
      <c r="V173" s="2">
        <f t="shared" si="34"/>
        <v>24712360.787655503</v>
      </c>
      <c r="W173" s="2">
        <f t="shared" si="19"/>
        <v>427999.45276255906</v>
      </c>
      <c r="X173" s="2">
        <f t="shared" si="6"/>
        <v>176903.05883525312</v>
      </c>
      <c r="Y173" s="2">
        <f t="shared" si="37"/>
        <v>45077222.81154871</v>
      </c>
      <c r="Z173" s="2" t="str">
        <f t="shared" si="8"/>
        <v>HERE</v>
      </c>
      <c r="AA173" s="2">
        <f>IF(Z173="HERE",Y173,AA172+Graph!$G$1*1000)</f>
        <v>45077222.81154871</v>
      </c>
      <c r="AB173" s="2">
        <f t="shared" si="20"/>
        <v>176903.05883525312</v>
      </c>
      <c r="AC173" s="2">
        <f t="shared" si="38"/>
        <v>24712360.787655503</v>
      </c>
      <c r="AD173" s="3">
        <f t="shared" si="10"/>
        <v>45077222.81154871</v>
      </c>
      <c r="AE173" s="2">
        <f>IF(AE171&gt;=52800000,52800000,IF(AB152=Graph!G$1*1000,AE172+Graph!G$1*1000,AC173))</f>
        <v>24712360.787655503</v>
      </c>
      <c r="AF173" s="3">
        <f t="shared" si="21"/>
        <v>24712360.787655503</v>
      </c>
      <c r="AG173" s="3">
        <f t="shared" si="29"/>
        <v>37780262.989423044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97</v>
      </c>
      <c r="C174" s="7"/>
      <c r="D174" s="2" t="e">
        <f t="shared" si="11"/>
        <v>#N/A</v>
      </c>
      <c r="E174" s="2" t="e">
        <f t="shared" si="22"/>
        <v>#N/A</v>
      </c>
      <c r="F174" s="2">
        <v>564103.31438526511</v>
      </c>
      <c r="G174" s="2">
        <f t="shared" si="41"/>
        <v>564103.31438526511</v>
      </c>
      <c r="H174" s="2">
        <f t="shared" si="39"/>
        <v>66944780.322249547</v>
      </c>
      <c r="I174" s="7"/>
      <c r="J174" s="2" t="e">
        <f t="shared" si="13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3040342.1428571441</v>
      </c>
      <c r="M174" s="8" t="e">
        <f t="shared" si="28"/>
        <v>#N/A</v>
      </c>
      <c r="N174" s="2" t="e">
        <f t="shared" si="14"/>
        <v>#N/A</v>
      </c>
      <c r="O174" s="2" t="e">
        <f t="shared" si="24"/>
        <v>#N/A</v>
      </c>
      <c r="P174" s="2">
        <v>606817.40535092354</v>
      </c>
      <c r="Q174" s="2">
        <f t="shared" si="42"/>
        <v>606817.40535092354</v>
      </c>
      <c r="R174" s="2">
        <f t="shared" si="40"/>
        <v>70396401.004555091</v>
      </c>
      <c r="S174" s="2">
        <f t="shared" si="16"/>
        <v>564103.31438526511</v>
      </c>
      <c r="T174" s="2">
        <f t="shared" si="17"/>
        <v>23417.857142857276</v>
      </c>
      <c r="U174" s="2">
        <f t="shared" si="18"/>
        <v>606817.40535092354</v>
      </c>
      <c r="V174" s="2">
        <f t="shared" si="34"/>
        <v>25141961.462319508</v>
      </c>
      <c r="W174" s="2">
        <f t="shared" si="19"/>
        <v>429600.67466400564</v>
      </c>
      <c r="X174" s="2">
        <f t="shared" si="6"/>
        <v>177216.7306869179</v>
      </c>
      <c r="Y174" s="2">
        <f t="shared" si="37"/>
        <v>45254439.542235628</v>
      </c>
      <c r="Z174" s="2" t="str">
        <f t="shared" si="8"/>
        <v>HERE</v>
      </c>
      <c r="AA174" s="2">
        <f>IF(Z174="HERE",Y174,AA173+Graph!$G$1*1000)</f>
        <v>45254439.542235628</v>
      </c>
      <c r="AB174" s="2">
        <f t="shared" si="20"/>
        <v>177216.7306869179</v>
      </c>
      <c r="AC174" s="2">
        <f t="shared" si="38"/>
        <v>25141961.462319508</v>
      </c>
      <c r="AD174" s="3">
        <f t="shared" si="10"/>
        <v>45254439.542235628</v>
      </c>
      <c r="AE174" s="2">
        <f>IF(AE172&gt;=52800000,52800000,IF(AB153=Graph!G$1*1000,AE173+Graph!G$1*1000,AC174))</f>
        <v>25141961.462319508</v>
      </c>
      <c r="AF174" s="3">
        <f t="shared" si="21"/>
        <v>25141961.462319508</v>
      </c>
      <c r="AG174" s="3">
        <f t="shared" si="29"/>
        <v>37905621.262305081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98</v>
      </c>
      <c r="C175" s="7"/>
      <c r="D175" s="2" t="e">
        <f t="shared" si="11"/>
        <v>#N/A</v>
      </c>
      <c r="E175" s="2" t="e">
        <f t="shared" si="22"/>
        <v>#N/A</v>
      </c>
      <c r="F175" s="2">
        <v>565704.53628671169</v>
      </c>
      <c r="G175" s="2">
        <f t="shared" si="41"/>
        <v>565704.53628671169</v>
      </c>
      <c r="H175" s="2">
        <f t="shared" si="39"/>
        <v>67510484.858536258</v>
      </c>
      <c r="I175" s="7"/>
      <c r="J175" s="2" t="e">
        <f t="shared" si="13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3063760.0000000014</v>
      </c>
      <c r="M175" s="8" t="e">
        <f t="shared" si="28"/>
        <v>#N/A</v>
      </c>
      <c r="N175" s="2" t="e">
        <f t="shared" si="14"/>
        <v>#N/A</v>
      </c>
      <c r="O175" s="2" t="e">
        <f t="shared" si="24"/>
        <v>#N/A</v>
      </c>
      <c r="P175" s="2">
        <v>608732.2991040349</v>
      </c>
      <c r="Q175" s="2">
        <f t="shared" si="42"/>
        <v>608732.2991040349</v>
      </c>
      <c r="R175" s="2">
        <f t="shared" si="40"/>
        <v>71005133.303659126</v>
      </c>
      <c r="S175" s="2">
        <f t="shared" si="16"/>
        <v>565704.53628671169</v>
      </c>
      <c r="T175" s="2">
        <f t="shared" si="17"/>
        <v>23417.857142857276</v>
      </c>
      <c r="U175" s="2">
        <f t="shared" si="18"/>
        <v>608732.2991040349</v>
      </c>
      <c r="V175" s="2">
        <f t="shared" si="34"/>
        <v>25573163.35888496</v>
      </c>
      <c r="W175" s="2">
        <f t="shared" si="19"/>
        <v>431201.89656545222</v>
      </c>
      <c r="X175" s="2">
        <f t="shared" si="6"/>
        <v>177530.40253858268</v>
      </c>
      <c r="Y175" s="2">
        <f t="shared" si="37"/>
        <v>45431969.94477421</v>
      </c>
      <c r="Z175" s="2" t="str">
        <f t="shared" si="8"/>
        <v>HERE</v>
      </c>
      <c r="AA175" s="2">
        <f>IF(Z175="HERE",Y175,AA174+Graph!$G$1*1000)</f>
        <v>45431969.94477421</v>
      </c>
      <c r="AB175" s="2">
        <f t="shared" si="20"/>
        <v>177530.40253858268</v>
      </c>
      <c r="AC175" s="2">
        <f t="shared" si="38"/>
        <v>25573163.35888496</v>
      </c>
      <c r="AD175" s="3">
        <f t="shared" si="10"/>
        <v>45431969.94477421</v>
      </c>
      <c r="AE175" s="2">
        <f>IF(AE173&gt;=52800000,52800000,IF(AB154=Graph!G$1*1000,AE174+Graph!G$1*1000,AC175))</f>
        <v>25573163.35888496</v>
      </c>
      <c r="AF175" s="3">
        <f t="shared" si="21"/>
        <v>25573163.35888496</v>
      </c>
      <c r="AG175" s="3">
        <f t="shared" si="29"/>
        <v>38101168.739564925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99</v>
      </c>
      <c r="C176" s="7"/>
      <c r="D176" s="2" t="e">
        <f t="shared" si="11"/>
        <v>#N/A</v>
      </c>
      <c r="E176" s="2" t="e">
        <f t="shared" si="22"/>
        <v>#N/A</v>
      </c>
      <c r="F176" s="2">
        <v>567305.75818814337</v>
      </c>
      <c r="G176" s="2">
        <f t="shared" si="41"/>
        <v>567305.75818814337</v>
      </c>
      <c r="H176" s="2">
        <f t="shared" si="39"/>
        <v>68077790.616724402</v>
      </c>
      <c r="I176" s="7"/>
      <c r="J176" s="2" t="e">
        <f t="shared" si="13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3087177.8571428587</v>
      </c>
      <c r="M176" s="8" t="e">
        <f t="shared" si="28"/>
        <v>#N/A</v>
      </c>
      <c r="N176" s="2" t="e">
        <f t="shared" si="14"/>
        <v>#N/A</v>
      </c>
      <c r="O176" s="2" t="e">
        <f t="shared" si="24"/>
        <v>#N/A</v>
      </c>
      <c r="P176" s="2">
        <v>610647.19285714626</v>
      </c>
      <c r="Q176" s="2">
        <f t="shared" si="42"/>
        <v>610647.19285714626</v>
      </c>
      <c r="R176" s="2">
        <f t="shared" si="40"/>
        <v>71615780.496516272</v>
      </c>
      <c r="S176" s="2">
        <f t="shared" si="16"/>
        <v>567305.75818814337</v>
      </c>
      <c r="T176" s="2">
        <f t="shared" si="17"/>
        <v>23417.857142857276</v>
      </c>
      <c r="U176" s="2">
        <f t="shared" si="18"/>
        <v>610647.19285714626</v>
      </c>
      <c r="V176" s="2">
        <f t="shared" si="34"/>
        <v>26005966.477351859</v>
      </c>
      <c r="W176" s="2">
        <f t="shared" si="19"/>
        <v>432803.1184668988</v>
      </c>
      <c r="X176" s="2">
        <f t="shared" si="6"/>
        <v>177844.07439024746</v>
      </c>
      <c r="Y176" s="2">
        <f t="shared" si="37"/>
        <v>45609814.019164458</v>
      </c>
      <c r="Z176" s="2" t="str">
        <f t="shared" si="8"/>
        <v>HERE</v>
      </c>
      <c r="AA176" s="2">
        <f>IF(Z176="HERE",Y176,AA175+Graph!$G$1*1000)</f>
        <v>45609814.019164458</v>
      </c>
      <c r="AB176" s="2">
        <f t="shared" si="20"/>
        <v>177844.07439024746</v>
      </c>
      <c r="AC176" s="2">
        <f t="shared" si="38"/>
        <v>26005966.477351859</v>
      </c>
      <c r="AD176" s="3">
        <f t="shared" si="10"/>
        <v>45609814.019164458</v>
      </c>
      <c r="AE176" s="2">
        <f>IF(AE174&gt;=52800000,52800000,IF(AB155=Graph!G$1*1000,AE175+Graph!G$1*1000,AC176))</f>
        <v>26005966.477351859</v>
      </c>
      <c r="AF176" s="3">
        <f t="shared" si="21"/>
        <v>26005966.477351859</v>
      </c>
      <c r="AG176" s="3">
        <f t="shared" si="29"/>
        <v>38330082.571202561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100</v>
      </c>
      <c r="C177" s="7"/>
      <c r="D177" s="2" t="e">
        <f t="shared" si="11"/>
        <v>#N/A</v>
      </c>
      <c r="E177" s="2" t="e">
        <f t="shared" si="22"/>
        <v>#N/A</v>
      </c>
      <c r="F177" s="2">
        <v>568906.98008958995</v>
      </c>
      <c r="G177" s="2">
        <f t="shared" si="41"/>
        <v>568906.98008958995</v>
      </c>
      <c r="H177" s="2">
        <f t="shared" si="39"/>
        <v>68646697.596813992</v>
      </c>
      <c r="I177" s="7"/>
      <c r="J177" s="2" t="e">
        <f t="shared" si="13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3110595.7142857159</v>
      </c>
      <c r="M177" s="8" t="e">
        <f t="shared" si="28"/>
        <v>#N/A</v>
      </c>
      <c r="N177" s="2" t="e">
        <f t="shared" si="14"/>
        <v>#N/A</v>
      </c>
      <c r="O177" s="2" t="e">
        <f t="shared" si="24"/>
        <v>#N/A</v>
      </c>
      <c r="P177" s="2">
        <v>612562.08661025763</v>
      </c>
      <c r="Q177" s="2">
        <f t="shared" si="42"/>
        <v>612562.08661025763</v>
      </c>
      <c r="R177" s="2">
        <f t="shared" si="40"/>
        <v>72228342.58312653</v>
      </c>
      <c r="S177" s="2">
        <f t="shared" si="16"/>
        <v>568906.98008958995</v>
      </c>
      <c r="T177" s="2">
        <f t="shared" si="17"/>
        <v>23417.857142857276</v>
      </c>
      <c r="U177" s="2">
        <f t="shared" si="18"/>
        <v>612562.08661025763</v>
      </c>
      <c r="V177" s="2">
        <f t="shared" si="34"/>
        <v>26440370.817720205</v>
      </c>
      <c r="W177" s="2">
        <f t="shared" si="19"/>
        <v>434404.34036834538</v>
      </c>
      <c r="X177" s="2">
        <f t="shared" si="6"/>
        <v>178157.74624191225</v>
      </c>
      <c r="Y177" s="2">
        <f t="shared" si="37"/>
        <v>45787971.76540637</v>
      </c>
      <c r="Z177" s="2" t="str">
        <f t="shared" si="8"/>
        <v>HERE</v>
      </c>
      <c r="AA177" s="2">
        <f>IF(Z177="HERE",Y177,AA176+Graph!$G$1*1000)</f>
        <v>45787971.76540637</v>
      </c>
      <c r="AB177" s="2">
        <f t="shared" si="20"/>
        <v>178157.74624191225</v>
      </c>
      <c r="AC177" s="2">
        <f t="shared" si="38"/>
        <v>26440370.817720205</v>
      </c>
      <c r="AD177" s="3">
        <f t="shared" si="10"/>
        <v>45787971.76540637</v>
      </c>
      <c r="AE177" s="2">
        <f>IF(AE175&gt;=52800000,52800000,IF(AB156=Graph!G$1*1000,AE176+Graph!G$1*1000,AC177))</f>
        <v>26440370.817720205</v>
      </c>
      <c r="AF177" s="3">
        <f t="shared" si="21"/>
        <v>26440370.817720205</v>
      </c>
      <c r="AG177" s="3">
        <f t="shared" si="29"/>
        <v>38724735.807218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101</v>
      </c>
      <c r="C178" s="7"/>
      <c r="D178" s="2" t="e">
        <f t="shared" si="11"/>
        <v>#N/A</v>
      </c>
      <c r="E178" s="2" t="e">
        <f t="shared" si="22"/>
        <v>#N/A</v>
      </c>
      <c r="F178" s="2">
        <v>570508.20199103653</v>
      </c>
      <c r="G178" s="2">
        <f t="shared" si="41"/>
        <v>570508.20199103653</v>
      </c>
      <c r="H178" s="2">
        <f t="shared" si="39"/>
        <v>69217205.798805028</v>
      </c>
      <c r="I178" s="7"/>
      <c r="J178" s="2" t="e">
        <f t="shared" si="13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3134013.5714285732</v>
      </c>
      <c r="M178" s="8" t="e">
        <f t="shared" si="28"/>
        <v>#N/A</v>
      </c>
      <c r="N178" s="2" t="e">
        <f t="shared" si="14"/>
        <v>#N/A</v>
      </c>
      <c r="O178" s="2" t="e">
        <f t="shared" si="24"/>
        <v>#N/A</v>
      </c>
      <c r="P178" s="2">
        <v>614476.98036336899</v>
      </c>
      <c r="Q178" s="2">
        <f t="shared" si="42"/>
        <v>614476.98036336899</v>
      </c>
      <c r="R178" s="2">
        <f t="shared" si="40"/>
        <v>72842819.563489899</v>
      </c>
      <c r="S178" s="2">
        <f t="shared" si="16"/>
        <v>570508.20199103653</v>
      </c>
      <c r="T178" s="2">
        <f t="shared" si="17"/>
        <v>23417.857142857276</v>
      </c>
      <c r="U178" s="2">
        <f t="shared" si="18"/>
        <v>614476.98036336899</v>
      </c>
      <c r="V178" s="2">
        <f t="shared" si="34"/>
        <v>26876376.379989982</v>
      </c>
      <c r="W178" s="2">
        <f t="shared" si="19"/>
        <v>436005.56226977706</v>
      </c>
      <c r="X178" s="2">
        <f t="shared" si="6"/>
        <v>178471.41809359193</v>
      </c>
      <c r="Y178" s="2">
        <f t="shared" si="37"/>
        <v>45966443.183499962</v>
      </c>
      <c r="Z178" s="2" t="str">
        <f t="shared" si="8"/>
        <v>HERE</v>
      </c>
      <c r="AA178" s="2">
        <f>IF(Z178="HERE",Y178,AA177+Graph!$G$1*1000)</f>
        <v>45966443.183499962</v>
      </c>
      <c r="AB178" s="2">
        <f t="shared" si="20"/>
        <v>178471.41809359193</v>
      </c>
      <c r="AC178" s="2">
        <f t="shared" si="38"/>
        <v>26876376.379989982</v>
      </c>
      <c r="AD178" s="3">
        <f t="shared" si="10"/>
        <v>45966443.183499962</v>
      </c>
      <c r="AE178" s="2">
        <f>IF(AE176&gt;=52800000,52800000,IF(AB157=Graph!G$1*1000,AE177+Graph!G$1*1000,AC178))</f>
        <v>26876376.379989982</v>
      </c>
      <c r="AF178" s="3">
        <f t="shared" si="21"/>
        <v>26876376.379989982</v>
      </c>
      <c r="AG178" s="3">
        <f t="shared" si="29"/>
        <v>39078083.74761124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102</v>
      </c>
      <c r="C179" s="7"/>
      <c r="D179" s="2" t="e">
        <f t="shared" si="11"/>
        <v>#N/A</v>
      </c>
      <c r="E179" s="2" t="e">
        <f t="shared" si="22"/>
        <v>#N/A</v>
      </c>
      <c r="F179" s="2">
        <v>572109.42389248312</v>
      </c>
      <c r="G179" s="2">
        <f t="shared" si="41"/>
        <v>572109.42389248312</v>
      </c>
      <c r="H179" s="2">
        <f t="shared" si="39"/>
        <v>69789315.222697511</v>
      </c>
      <c r="I179" s="7"/>
      <c r="J179" s="2" t="e">
        <f t="shared" si="13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3157431.4285714305</v>
      </c>
      <c r="M179" s="8" t="e">
        <f t="shared" si="28"/>
        <v>#N/A</v>
      </c>
      <c r="N179" s="2" t="e">
        <f t="shared" si="14"/>
        <v>#N/A</v>
      </c>
      <c r="O179" s="2" t="e">
        <f t="shared" si="24"/>
        <v>#N/A</v>
      </c>
      <c r="P179" s="2">
        <v>616391.87411648035</v>
      </c>
      <c r="Q179" s="2">
        <f t="shared" si="42"/>
        <v>616391.87411648035</v>
      </c>
      <c r="R179" s="2">
        <f t="shared" si="40"/>
        <v>73459211.437606379</v>
      </c>
      <c r="S179" s="2">
        <f t="shared" si="16"/>
        <v>572109.42389248312</v>
      </c>
      <c r="T179" s="2">
        <f t="shared" si="17"/>
        <v>23417.857142857276</v>
      </c>
      <c r="U179" s="2">
        <f t="shared" si="18"/>
        <v>616391.87411648035</v>
      </c>
      <c r="V179" s="2">
        <f t="shared" si="34"/>
        <v>27313983.164161205</v>
      </c>
      <c r="W179" s="2">
        <f t="shared" si="19"/>
        <v>437606.78417122364</v>
      </c>
      <c r="X179" s="2">
        <f t="shared" si="6"/>
        <v>178785.08994525671</v>
      </c>
      <c r="Y179" s="2">
        <f t="shared" si="37"/>
        <v>46145228.273445219</v>
      </c>
      <c r="Z179" s="2" t="str">
        <f t="shared" si="8"/>
        <v>HERE</v>
      </c>
      <c r="AA179" s="2">
        <f>IF(Z179="HERE",Y179,AA178+Graph!$G$1*1000)</f>
        <v>46145228.273445219</v>
      </c>
      <c r="AB179" s="2">
        <f t="shared" si="20"/>
        <v>178785.08994525671</v>
      </c>
      <c r="AC179" s="2">
        <f t="shared" si="38"/>
        <v>27313983.164161205</v>
      </c>
      <c r="AD179" s="3">
        <f t="shared" si="10"/>
        <v>46145228.273445219</v>
      </c>
      <c r="AE179" s="2">
        <f>IF(AE177&gt;=52800000,52800000,IF(AB158=Graph!G$1*1000,AE178+Graph!G$1*1000,AC179))</f>
        <v>27313983.164161205</v>
      </c>
      <c r="AF179" s="3">
        <f t="shared" si="21"/>
        <v>27313983.164161205</v>
      </c>
      <c r="AG179" s="3">
        <f t="shared" si="29"/>
        <v>39318956.742382281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103</v>
      </c>
      <c r="C180" s="7"/>
      <c r="D180" s="2" t="e">
        <f t="shared" si="11"/>
        <v>#N/A</v>
      </c>
      <c r="E180" s="2" t="e">
        <f t="shared" si="22"/>
        <v>#N/A</v>
      </c>
      <c r="F180" s="2">
        <v>573710.6457939297</v>
      </c>
      <c r="G180" s="2">
        <f t="shared" si="41"/>
        <v>573710.6457939297</v>
      </c>
      <c r="H180" s="2">
        <f t="shared" si="39"/>
        <v>70363025.868491441</v>
      </c>
      <c r="I180" s="7"/>
      <c r="J180" s="2" t="e">
        <f t="shared" si="13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3180849.2857142878</v>
      </c>
      <c r="M180" s="8" t="e">
        <f t="shared" si="28"/>
        <v>#N/A</v>
      </c>
      <c r="N180" s="2" t="e">
        <f t="shared" si="14"/>
        <v>#N/A</v>
      </c>
      <c r="O180" s="2" t="e">
        <f t="shared" si="24"/>
        <v>#N/A</v>
      </c>
      <c r="P180" s="2">
        <v>618306.76786959171</v>
      </c>
      <c r="Q180" s="2">
        <f t="shared" si="42"/>
        <v>618306.76786959171</v>
      </c>
      <c r="R180" s="2">
        <f t="shared" si="40"/>
        <v>74077518.205475971</v>
      </c>
      <c r="S180" s="2">
        <f t="shared" si="16"/>
        <v>573710.6457939297</v>
      </c>
      <c r="T180" s="2">
        <f t="shared" si="17"/>
        <v>23417.857142857276</v>
      </c>
      <c r="U180" s="2">
        <f t="shared" si="18"/>
        <v>618306.76786959171</v>
      </c>
      <c r="V180" s="2">
        <f t="shared" si="34"/>
        <v>27753191.170233876</v>
      </c>
      <c r="W180" s="2">
        <f t="shared" si="19"/>
        <v>439208.00607267022</v>
      </c>
      <c r="X180" s="2">
        <f t="shared" si="6"/>
        <v>179098.76179692149</v>
      </c>
      <c r="Y180" s="2">
        <f t="shared" si="37"/>
        <v>46324327.03524214</v>
      </c>
      <c r="Z180" s="2" t="str">
        <f t="shared" si="8"/>
        <v>HERE</v>
      </c>
      <c r="AA180" s="2">
        <f>IF(Z180="HERE",Y180,AA179+Graph!$G$1*1000)</f>
        <v>46324327.03524214</v>
      </c>
      <c r="AB180" s="2">
        <f t="shared" si="20"/>
        <v>179098.76179692149</v>
      </c>
      <c r="AC180" s="2">
        <f t="shared" si="38"/>
        <v>27753191.170233876</v>
      </c>
      <c r="AD180" s="3">
        <f t="shared" si="10"/>
        <v>46324327.03524214</v>
      </c>
      <c r="AE180" s="2">
        <f>IF(AE178&gt;=52800000,52800000,IF(AB159=Graph!G$1*1000,AE179+Graph!G$1*1000,AC180))</f>
        <v>27753191.170233876</v>
      </c>
      <c r="AF180" s="3">
        <f t="shared" si="21"/>
        <v>27753191.170233876</v>
      </c>
      <c r="AG180" s="3">
        <f t="shared" si="29"/>
        <v>39457623.641531125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104</v>
      </c>
      <c r="C181" s="7"/>
      <c r="D181" s="2" t="e">
        <f t="shared" si="11"/>
        <v>#N/A</v>
      </c>
      <c r="E181" s="2" t="e">
        <f t="shared" si="22"/>
        <v>#N/A</v>
      </c>
      <c r="F181" s="2">
        <v>575311.86769536138</v>
      </c>
      <c r="G181" s="2">
        <f t="shared" si="41"/>
        <v>575311.86769536138</v>
      </c>
      <c r="H181" s="2">
        <f t="shared" si="39"/>
        <v>70938337.736186802</v>
      </c>
      <c r="I181" s="7"/>
      <c r="J181" s="2" t="e">
        <f t="shared" si="13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3204267.1428571451</v>
      </c>
      <c r="M181" s="8" t="e">
        <f t="shared" si="28"/>
        <v>#N/A</v>
      </c>
      <c r="N181" s="2" t="e">
        <f t="shared" si="14"/>
        <v>#N/A</v>
      </c>
      <c r="O181" s="2" t="e">
        <f t="shared" si="24"/>
        <v>#N/A</v>
      </c>
      <c r="P181" s="2">
        <v>620221.66162270308</v>
      </c>
      <c r="Q181" s="2">
        <f t="shared" si="42"/>
        <v>620221.66162270308</v>
      </c>
      <c r="R181" s="2">
        <f t="shared" si="40"/>
        <v>74697739.867098674</v>
      </c>
      <c r="S181" s="2">
        <f t="shared" si="16"/>
        <v>575311.86769536138</v>
      </c>
      <c r="T181" s="2">
        <f t="shared" si="17"/>
        <v>23417.857142857276</v>
      </c>
      <c r="U181" s="2">
        <f t="shared" si="18"/>
        <v>620221.66162270308</v>
      </c>
      <c r="V181" s="2">
        <f t="shared" si="34"/>
        <v>28194000.398207992</v>
      </c>
      <c r="W181" s="2">
        <f t="shared" si="19"/>
        <v>440809.2279741168</v>
      </c>
      <c r="X181" s="2">
        <f t="shared" si="6"/>
        <v>179412.43364858627</v>
      </c>
      <c r="Y181" s="2">
        <f t="shared" si="37"/>
        <v>46503739.468890727</v>
      </c>
      <c r="Z181" s="2" t="str">
        <f t="shared" si="8"/>
        <v>HERE</v>
      </c>
      <c r="AA181" s="2">
        <f>IF(Z181="HERE",Y181,AA180+Graph!$G$1*1000)</f>
        <v>46503739.468890727</v>
      </c>
      <c r="AB181" s="2">
        <f t="shared" si="20"/>
        <v>179412.43364858627</v>
      </c>
      <c r="AC181" s="2">
        <f t="shared" si="38"/>
        <v>28194000.398207992</v>
      </c>
      <c r="AD181" s="3">
        <f t="shared" si="10"/>
        <v>46503739.468890727</v>
      </c>
      <c r="AE181" s="2">
        <f>IF(AE179&gt;=52800000,52800000,IF(AB160=Graph!G$1*1000,AE180+Graph!G$1*1000,AC181))</f>
        <v>28194000.398207992</v>
      </c>
      <c r="AF181" s="3">
        <f t="shared" si="21"/>
        <v>28194000.398207992</v>
      </c>
      <c r="AG181" s="3">
        <f t="shared" si="29"/>
        <v>39566769.645057768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105</v>
      </c>
      <c r="C182" s="7"/>
      <c r="D182" s="2" t="e">
        <f t="shared" si="11"/>
        <v>#N/A</v>
      </c>
      <c r="E182" s="2" t="e">
        <f t="shared" si="22"/>
        <v>#N/A</v>
      </c>
      <c r="F182" s="2">
        <v>576913.08959680796</v>
      </c>
      <c r="G182" s="2">
        <f t="shared" si="41"/>
        <v>576913.08959680796</v>
      </c>
      <c r="H182" s="2">
        <f t="shared" si="39"/>
        <v>71515250.82578361</v>
      </c>
      <c r="I182" s="7"/>
      <c r="J182" s="2" t="e">
        <f t="shared" si="13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3227685.0000000023</v>
      </c>
      <c r="M182" s="8" t="e">
        <f t="shared" si="28"/>
        <v>#N/A</v>
      </c>
      <c r="N182" s="2" t="e">
        <f t="shared" si="14"/>
        <v>#N/A</v>
      </c>
      <c r="O182" s="2" t="e">
        <f t="shared" si="24"/>
        <v>#N/A</v>
      </c>
      <c r="P182" s="2">
        <v>622136.55537581444</v>
      </c>
      <c r="Q182" s="2">
        <f t="shared" si="42"/>
        <v>622136.55537581444</v>
      </c>
      <c r="R182" s="2">
        <f t="shared" si="40"/>
        <v>75319876.422474489</v>
      </c>
      <c r="S182" s="2">
        <f t="shared" si="16"/>
        <v>576913.08959680796</v>
      </c>
      <c r="T182" s="2">
        <f t="shared" si="17"/>
        <v>23417.857142857276</v>
      </c>
      <c r="U182" s="2">
        <f t="shared" si="18"/>
        <v>622136.55537581444</v>
      </c>
      <c r="V182" s="2">
        <f t="shared" si="34"/>
        <v>28636410.848083556</v>
      </c>
      <c r="W182" s="2">
        <f t="shared" si="19"/>
        <v>442410.44987556338</v>
      </c>
      <c r="X182" s="2">
        <f t="shared" si="6"/>
        <v>179726.10550025105</v>
      </c>
      <c r="Y182" s="2">
        <f t="shared" si="37"/>
        <v>46683465.574390978</v>
      </c>
      <c r="Z182" s="2" t="str">
        <f t="shared" si="8"/>
        <v>HERE</v>
      </c>
      <c r="AA182" s="2">
        <f>IF(Z182="HERE",Y182,AA181+Graph!$G$1*1000)</f>
        <v>46683465.574390978</v>
      </c>
      <c r="AB182" s="2">
        <f t="shared" si="20"/>
        <v>179726.10550025105</v>
      </c>
      <c r="AC182" s="2">
        <f t="shared" si="38"/>
        <v>28636410.848083556</v>
      </c>
      <c r="AD182" s="3">
        <f t="shared" si="10"/>
        <v>46683465.574390978</v>
      </c>
      <c r="AE182" s="2">
        <f>IF(AE180&gt;=52800000,52800000,IF(AB161=Graph!G$1*1000,AE181+Graph!G$1*1000,AC182))</f>
        <v>28636410.848083556</v>
      </c>
      <c r="AF182" s="3">
        <f t="shared" si="21"/>
        <v>28636410.848083556</v>
      </c>
      <c r="AG182" s="3">
        <f t="shared" si="29"/>
        <v>39661682.002962209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106</v>
      </c>
      <c r="C183" s="7"/>
      <c r="D183" s="2" t="e">
        <f t="shared" si="11"/>
        <v>#N/A</v>
      </c>
      <c r="E183" s="2" t="e">
        <f t="shared" si="22"/>
        <v>#N/A</v>
      </c>
      <c r="F183" s="2">
        <v>578514.31149825454</v>
      </c>
      <c r="G183" s="2">
        <f t="shared" si="41"/>
        <v>578514.31149825454</v>
      </c>
      <c r="H183" s="2">
        <f t="shared" si="39"/>
        <v>72093765.137281865</v>
      </c>
      <c r="I183" s="7"/>
      <c r="J183" s="2" t="e">
        <f t="shared" si="13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3251102.8571428596</v>
      </c>
      <c r="M183" s="8" t="e">
        <f t="shared" si="28"/>
        <v>#N/A</v>
      </c>
      <c r="N183" s="2" t="e">
        <f t="shared" si="14"/>
        <v>#N/A</v>
      </c>
      <c r="O183" s="2" t="e">
        <f t="shared" si="24"/>
        <v>#N/A</v>
      </c>
      <c r="P183" s="2">
        <v>624051.4491289258</v>
      </c>
      <c r="Q183" s="2">
        <f t="shared" si="42"/>
        <v>624051.4491289258</v>
      </c>
      <c r="R183" s="2">
        <f t="shared" si="40"/>
        <v>75943927.871603414</v>
      </c>
      <c r="S183" s="2">
        <f t="shared" si="16"/>
        <v>578514.31149825454</v>
      </c>
      <c r="T183" s="2">
        <f t="shared" si="17"/>
        <v>23417.857142857276</v>
      </c>
      <c r="U183" s="2">
        <f t="shared" si="18"/>
        <v>624051.4491289258</v>
      </c>
      <c r="V183" s="2">
        <f t="shared" si="34"/>
        <v>29080422.519860551</v>
      </c>
      <c r="W183" s="2">
        <f t="shared" si="19"/>
        <v>444011.67177699506</v>
      </c>
      <c r="X183" s="2">
        <f t="shared" si="6"/>
        <v>180039.77735193074</v>
      </c>
      <c r="Y183" s="2">
        <f t="shared" si="37"/>
        <v>46863505.351742908</v>
      </c>
      <c r="Z183" s="2" t="str">
        <f t="shared" si="8"/>
        <v>HERE</v>
      </c>
      <c r="AA183" s="2">
        <f>IF(Z183="HERE",Y183,AA182+Graph!$G$1*1000)</f>
        <v>46863505.351742908</v>
      </c>
      <c r="AB183" s="2">
        <f t="shared" si="20"/>
        <v>180039.77735193074</v>
      </c>
      <c r="AC183" s="2">
        <f t="shared" si="38"/>
        <v>29080422.519860551</v>
      </c>
      <c r="AD183" s="3">
        <f t="shared" si="10"/>
        <v>46863505.351742908</v>
      </c>
      <c r="AE183" s="2">
        <f>IF(AE181&gt;=52800000,52800000,IF(AB162=Graph!G$1*1000,AE182+Graph!G$1*1000,AC183))</f>
        <v>29080422.519860551</v>
      </c>
      <c r="AF183" s="3">
        <f t="shared" si="21"/>
        <v>29080422.519860551</v>
      </c>
      <c r="AG183" s="3">
        <f t="shared" si="29"/>
        <v>39838308.705174759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107</v>
      </c>
      <c r="C184" s="7"/>
      <c r="D184" s="2" t="e">
        <f t="shared" si="11"/>
        <v>#N/A</v>
      </c>
      <c r="E184" s="2" t="e">
        <f t="shared" si="22"/>
        <v>#N/A</v>
      </c>
      <c r="F184" s="2">
        <v>580115.53339970112</v>
      </c>
      <c r="G184" s="2">
        <f t="shared" si="41"/>
        <v>580115.53339970112</v>
      </c>
      <c r="H184" s="2">
        <f t="shared" si="39"/>
        <v>72673880.670681566</v>
      </c>
      <c r="I184" s="7"/>
      <c r="J184" s="2" t="e">
        <f t="shared" si="13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3274520.7142857169</v>
      </c>
      <c r="M184" s="8" t="e">
        <f t="shared" si="28"/>
        <v>#N/A</v>
      </c>
      <c r="N184" s="2" t="e">
        <f t="shared" si="14"/>
        <v>#N/A</v>
      </c>
      <c r="O184" s="2" t="e">
        <f t="shared" si="24"/>
        <v>#N/A</v>
      </c>
      <c r="P184" s="2">
        <v>625966.34288203716</v>
      </c>
      <c r="Q184" s="2">
        <f t="shared" si="42"/>
        <v>625966.34288203716</v>
      </c>
      <c r="R184" s="2">
        <f t="shared" si="40"/>
        <v>76569894.214485452</v>
      </c>
      <c r="S184" s="2">
        <f t="shared" si="16"/>
        <v>580115.53339970112</v>
      </c>
      <c r="T184" s="2">
        <f t="shared" si="17"/>
        <v>23417.857142857276</v>
      </c>
      <c r="U184" s="2">
        <f t="shared" si="18"/>
        <v>625966.34288203716</v>
      </c>
      <c r="V184" s="2">
        <f t="shared" si="34"/>
        <v>29526035.413538992</v>
      </c>
      <c r="W184" s="2">
        <f t="shared" si="19"/>
        <v>445612.89367844164</v>
      </c>
      <c r="X184" s="2">
        <f t="shared" si="6"/>
        <v>180353.44920359552</v>
      </c>
      <c r="Y184" s="2">
        <f t="shared" si="37"/>
        <v>47043858.800946504</v>
      </c>
      <c r="Z184" s="2" t="str">
        <f t="shared" si="8"/>
        <v>HERE</v>
      </c>
      <c r="AA184" s="2">
        <f>IF(Z184="HERE",Y184,AA183+Graph!$G$1*1000)</f>
        <v>47043858.800946504</v>
      </c>
      <c r="AB184" s="2">
        <f t="shared" si="20"/>
        <v>180353.44920359552</v>
      </c>
      <c r="AC184" s="2">
        <f t="shared" si="38"/>
        <v>29526035.413538992</v>
      </c>
      <c r="AD184" s="3">
        <f t="shared" si="10"/>
        <v>47043858.800946504</v>
      </c>
      <c r="AE184" s="2">
        <f>IF(AE182&gt;=52800000,52800000,IF(AB163=Graph!G$1*1000,AE183+Graph!G$1*1000,AC184))</f>
        <v>29526035.413538992</v>
      </c>
      <c r="AF184" s="3">
        <f t="shared" si="21"/>
        <v>29526035.413538992</v>
      </c>
      <c r="AG184" s="3">
        <f t="shared" si="29"/>
        <v>40015297.773148902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108</v>
      </c>
      <c r="C185" s="7"/>
      <c r="D185" s="2" t="e">
        <f t="shared" si="11"/>
        <v>#N/A</v>
      </c>
      <c r="E185" s="2" t="e">
        <f t="shared" si="22"/>
        <v>#N/A</v>
      </c>
      <c r="F185" s="2">
        <v>581716.7553011477</v>
      </c>
      <c r="G185" s="2">
        <f t="shared" si="41"/>
        <v>581716.7553011477</v>
      </c>
      <c r="H185" s="2">
        <f t="shared" si="39"/>
        <v>73255597.425982714</v>
      </c>
      <c r="I185" s="7"/>
      <c r="J185" s="2" t="e">
        <f t="shared" si="13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3297938.5714285742</v>
      </c>
      <c r="M185" s="8" t="e">
        <f t="shared" si="28"/>
        <v>#N/A</v>
      </c>
      <c r="N185" s="2" t="e">
        <f t="shared" si="14"/>
        <v>#N/A</v>
      </c>
      <c r="O185" s="2" t="e">
        <f t="shared" si="24"/>
        <v>#N/A</v>
      </c>
      <c r="P185" s="2">
        <v>627881.23663514853</v>
      </c>
      <c r="Q185" s="2">
        <f t="shared" si="42"/>
        <v>627881.23663514853</v>
      </c>
      <c r="R185" s="2">
        <f t="shared" si="40"/>
        <v>77197775.4511206</v>
      </c>
      <c r="S185" s="2">
        <f t="shared" si="16"/>
        <v>581716.7553011477</v>
      </c>
      <c r="T185" s="2">
        <f t="shared" si="17"/>
        <v>23417.857142857276</v>
      </c>
      <c r="U185" s="2">
        <f t="shared" si="18"/>
        <v>627881.23663514853</v>
      </c>
      <c r="V185" s="2">
        <f t="shared" si="34"/>
        <v>29973249.529118881</v>
      </c>
      <c r="W185" s="2">
        <f t="shared" si="19"/>
        <v>447214.11557988822</v>
      </c>
      <c r="X185" s="2">
        <f t="shared" si="6"/>
        <v>180667.1210552603</v>
      </c>
      <c r="Y185" s="2">
        <f t="shared" si="37"/>
        <v>47224525.922001764</v>
      </c>
      <c r="Z185" s="2" t="str">
        <f t="shared" si="8"/>
        <v>HERE</v>
      </c>
      <c r="AA185" s="2">
        <f>IF(Z185="HERE",Y185,AA184+Graph!$G$1*1000)</f>
        <v>47224525.922001764</v>
      </c>
      <c r="AB185" s="2">
        <f t="shared" si="20"/>
        <v>180667.1210552603</v>
      </c>
      <c r="AC185" s="2">
        <f t="shared" si="38"/>
        <v>29973249.529118881</v>
      </c>
      <c r="AD185" s="3">
        <f t="shared" si="10"/>
        <v>47224525.922001764</v>
      </c>
      <c r="AE185" s="2">
        <f>IF(AE183&gt;=52800000,52800000,IF(AB164=Graph!G$1*1000,AE184+Graph!G$1*1000,AC185))</f>
        <v>29973249.529118881</v>
      </c>
      <c r="AF185" s="3">
        <f t="shared" si="21"/>
        <v>29973249.529118881</v>
      </c>
      <c r="AG185" s="3">
        <f t="shared" si="29"/>
        <v>40192649.206884593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109</v>
      </c>
      <c r="C186" s="7"/>
      <c r="D186" s="2" t="e">
        <f t="shared" si="11"/>
        <v>#N/A</v>
      </c>
      <c r="E186" s="2" t="e">
        <f t="shared" si="22"/>
        <v>#N/A</v>
      </c>
      <c r="F186" s="2">
        <v>583317.97720257938</v>
      </c>
      <c r="G186" s="2">
        <f t="shared" si="41"/>
        <v>583317.97720257938</v>
      </c>
      <c r="H186" s="2">
        <f t="shared" si="39"/>
        <v>73838915.403185293</v>
      </c>
      <c r="I186" s="7"/>
      <c r="J186" s="2" t="e">
        <f t="shared" si="13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3321356.4285714314</v>
      </c>
      <c r="M186" s="8" t="e">
        <f t="shared" si="28"/>
        <v>#N/A</v>
      </c>
      <c r="N186" s="2" t="e">
        <f t="shared" si="14"/>
        <v>#N/A</v>
      </c>
      <c r="O186" s="2" t="e">
        <f t="shared" si="24"/>
        <v>#N/A</v>
      </c>
      <c r="P186" s="2">
        <v>629796.13038825989</v>
      </c>
      <c r="Q186" s="2">
        <f t="shared" si="42"/>
        <v>629796.13038825989</v>
      </c>
      <c r="R186" s="2">
        <f t="shared" si="40"/>
        <v>77827571.58150886</v>
      </c>
      <c r="S186" s="2">
        <f t="shared" si="16"/>
        <v>583317.97720257938</v>
      </c>
      <c r="T186" s="2">
        <f t="shared" si="17"/>
        <v>23417.857142857276</v>
      </c>
      <c r="U186" s="2">
        <f t="shared" si="18"/>
        <v>629796.13038825989</v>
      </c>
      <c r="V186" s="2">
        <f t="shared" si="34"/>
        <v>30422064.866600215</v>
      </c>
      <c r="W186" s="2">
        <f t="shared" si="19"/>
        <v>448815.33748133481</v>
      </c>
      <c r="X186" s="2">
        <f t="shared" si="6"/>
        <v>180980.79290692508</v>
      </c>
      <c r="Y186" s="2">
        <f t="shared" si="37"/>
        <v>47405506.714908689</v>
      </c>
      <c r="Z186" s="2" t="str">
        <f t="shared" si="8"/>
        <v>HERE</v>
      </c>
      <c r="AA186" s="2">
        <f>IF(Z186="HERE",Y186,AA185+Graph!$G$1*1000)</f>
        <v>47405506.714908689</v>
      </c>
      <c r="AB186" s="2">
        <f t="shared" si="20"/>
        <v>180980.79290692508</v>
      </c>
      <c r="AC186" s="2">
        <f t="shared" si="38"/>
        <v>30422064.866600215</v>
      </c>
      <c r="AD186" s="3">
        <f t="shared" si="10"/>
        <v>47405506.714908689</v>
      </c>
      <c r="AE186" s="2">
        <f>IF(AE184&gt;=52800000,52800000,IF(AB165=Graph!G$1*1000,AE185+Graph!G$1*1000,AC186))</f>
        <v>30422064.866600215</v>
      </c>
      <c r="AF186" s="3">
        <f t="shared" si="21"/>
        <v>30422064.866600215</v>
      </c>
      <c r="AG186" s="3">
        <f t="shared" si="29"/>
        <v>40370363.006381854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110</v>
      </c>
      <c r="C187" s="7"/>
      <c r="D187" s="2" t="e">
        <f t="shared" si="11"/>
        <v>#N/A</v>
      </c>
      <c r="E187" s="2" t="e">
        <f t="shared" si="22"/>
        <v>#N/A</v>
      </c>
      <c r="F187" s="2">
        <v>584919.19910402596</v>
      </c>
      <c r="G187" s="2">
        <f t="shared" si="41"/>
        <v>584919.19910402596</v>
      </c>
      <c r="H187" s="2">
        <f t="shared" si="39"/>
        <v>74423834.602289319</v>
      </c>
      <c r="I187" s="7"/>
      <c r="J187" s="2" t="e">
        <f t="shared" si="13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3344774.2857142887</v>
      </c>
      <c r="M187" s="8" t="e">
        <f t="shared" si="28"/>
        <v>#N/A</v>
      </c>
      <c r="N187" s="2" t="e">
        <f t="shared" si="14"/>
        <v>#N/A</v>
      </c>
      <c r="O187" s="2" t="e">
        <f t="shared" si="24"/>
        <v>#N/A</v>
      </c>
      <c r="P187" s="2">
        <v>631711.02414137125</v>
      </c>
      <c r="Q187" s="2">
        <f t="shared" si="42"/>
        <v>631711.02414137125</v>
      </c>
      <c r="R187" s="2">
        <f t="shared" si="40"/>
        <v>78459282.605650231</v>
      </c>
      <c r="S187" s="2">
        <f t="shared" si="16"/>
        <v>584919.19910402596</v>
      </c>
      <c r="T187" s="2">
        <f t="shared" si="17"/>
        <v>23417.857142857276</v>
      </c>
      <c r="U187" s="2">
        <f t="shared" si="18"/>
        <v>631711.02414137125</v>
      </c>
      <c r="V187" s="2">
        <f t="shared" si="34"/>
        <v>30872481.425982997</v>
      </c>
      <c r="W187" s="2">
        <f t="shared" si="19"/>
        <v>450416.55938278139</v>
      </c>
      <c r="X187" s="2">
        <f t="shared" si="6"/>
        <v>181294.46475858986</v>
      </c>
      <c r="Y187" s="2">
        <f t="shared" si="37"/>
        <v>47586801.179667279</v>
      </c>
      <c r="Z187" s="2" t="str">
        <f t="shared" si="8"/>
        <v>HERE</v>
      </c>
      <c r="AA187" s="2">
        <f>IF(Z187="HERE",Y187,AA186+Graph!$G$1*1000)</f>
        <v>47586801.179667279</v>
      </c>
      <c r="AB187" s="2">
        <f t="shared" si="20"/>
        <v>181294.46475858986</v>
      </c>
      <c r="AC187" s="2">
        <f t="shared" si="38"/>
        <v>30872481.425982997</v>
      </c>
      <c r="AD187" s="3">
        <f t="shared" si="10"/>
        <v>47586801.179667279</v>
      </c>
      <c r="AE187" s="2">
        <f>IF(AE185&gt;=52800000,52800000,IF(AB166=Graph!G$1*1000,AE186+Graph!G$1*1000,AC187))</f>
        <v>30872481.425982997</v>
      </c>
      <c r="AF187" s="3">
        <f t="shared" si="21"/>
        <v>30872481.425982997</v>
      </c>
      <c r="AG187" s="3">
        <f t="shared" si="29"/>
        <v>40548439.171640702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111</v>
      </c>
      <c r="C188" s="7"/>
      <c r="D188" s="2" t="e">
        <f t="shared" si="11"/>
        <v>#N/A</v>
      </c>
      <c r="E188" s="2" t="e">
        <f t="shared" si="22"/>
        <v>#N/A</v>
      </c>
      <c r="F188" s="2">
        <v>586520.42100547254</v>
      </c>
      <c r="G188" s="2">
        <f t="shared" si="41"/>
        <v>586520.42100547254</v>
      </c>
      <c r="H188" s="2">
        <f t="shared" si="39"/>
        <v>75010355.023294792</v>
      </c>
      <c r="I188" s="7"/>
      <c r="J188" s="2" t="e">
        <f t="shared" si="13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3368192.142857146</v>
      </c>
      <c r="M188" s="8" t="e">
        <f t="shared" si="28"/>
        <v>#N/A</v>
      </c>
      <c r="N188" s="2" t="e">
        <f t="shared" si="14"/>
        <v>#N/A</v>
      </c>
      <c r="O188" s="2" t="e">
        <f t="shared" si="24"/>
        <v>#N/A</v>
      </c>
      <c r="P188" s="2">
        <v>633625.91789448261</v>
      </c>
      <c r="Q188" s="2">
        <f t="shared" si="42"/>
        <v>633625.91789448261</v>
      </c>
      <c r="R188" s="2">
        <f t="shared" si="40"/>
        <v>79092908.523544714</v>
      </c>
      <c r="S188" s="2">
        <f t="shared" si="16"/>
        <v>586520.42100547254</v>
      </c>
      <c r="T188" s="2">
        <f t="shared" si="17"/>
        <v>23417.857142857276</v>
      </c>
      <c r="U188" s="2">
        <f t="shared" si="18"/>
        <v>633625.91789448261</v>
      </c>
      <c r="V188" s="2">
        <f t="shared" si="34"/>
        <v>31324499.20726721</v>
      </c>
      <c r="W188" s="2">
        <f t="shared" si="19"/>
        <v>452017.78128421307</v>
      </c>
      <c r="X188" s="2">
        <f t="shared" si="6"/>
        <v>181608.13661026955</v>
      </c>
      <c r="Y188" s="2">
        <f t="shared" si="37"/>
        <v>47768409.316277549</v>
      </c>
      <c r="Z188" s="2" t="str">
        <f t="shared" si="8"/>
        <v>HERE</v>
      </c>
      <c r="AA188" s="2">
        <f>IF(Z188="HERE",Y188,AA187+Graph!$G$1*1000)</f>
        <v>47768409.316277549</v>
      </c>
      <c r="AB188" s="2">
        <f t="shared" si="20"/>
        <v>181608.13661026955</v>
      </c>
      <c r="AC188" s="2">
        <f t="shared" si="38"/>
        <v>31324499.20726721</v>
      </c>
      <c r="AD188" s="3">
        <f t="shared" si="10"/>
        <v>47768409.316277549</v>
      </c>
      <c r="AE188" s="2">
        <f>IF(AE186&gt;=52800000,52800000,IF(AB167=Graph!G$1*1000,AE187+Graph!G$1*1000,AC188))</f>
        <v>31324499.20726721</v>
      </c>
      <c r="AF188" s="3">
        <f t="shared" si="21"/>
        <v>31324499.20726721</v>
      </c>
      <c r="AG188" s="3">
        <f t="shared" si="29"/>
        <v>40726877.702661105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112</v>
      </c>
      <c r="C189" s="7"/>
      <c r="D189" s="2" t="e">
        <f t="shared" si="11"/>
        <v>#N/A</v>
      </c>
      <c r="E189" s="2" t="e">
        <f t="shared" si="22"/>
        <v>#N/A</v>
      </c>
      <c r="F189" s="2">
        <v>588121.64290691912</v>
      </c>
      <c r="G189" s="2">
        <f t="shared" si="41"/>
        <v>588121.64290691912</v>
      </c>
      <c r="H189" s="2">
        <f t="shared" si="39"/>
        <v>75598476.666201711</v>
      </c>
      <c r="I189" s="7"/>
      <c r="J189" s="2" t="e">
        <f t="shared" si="13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3391610.0000000033</v>
      </c>
      <c r="M189" s="8" t="e">
        <f t="shared" si="28"/>
        <v>#N/A</v>
      </c>
      <c r="N189" s="2" t="e">
        <f t="shared" si="14"/>
        <v>#N/A</v>
      </c>
      <c r="O189" s="2" t="e">
        <f t="shared" si="24"/>
        <v>#N/A</v>
      </c>
      <c r="P189" s="2">
        <v>635540.81164759398</v>
      </c>
      <c r="Q189" s="2">
        <f t="shared" si="42"/>
        <v>635540.81164759398</v>
      </c>
      <c r="R189" s="2">
        <f t="shared" si="40"/>
        <v>79728449.335192308</v>
      </c>
      <c r="S189" s="2">
        <f t="shared" si="16"/>
        <v>588121.64290691912</v>
      </c>
      <c r="T189" s="2">
        <f t="shared" si="17"/>
        <v>23417.857142857276</v>
      </c>
      <c r="U189" s="2">
        <f t="shared" si="18"/>
        <v>635540.81164759398</v>
      </c>
      <c r="V189" s="2">
        <f t="shared" si="34"/>
        <v>31778118.21045287</v>
      </c>
      <c r="W189" s="2">
        <f t="shared" si="19"/>
        <v>453619.00318565965</v>
      </c>
      <c r="X189" s="2">
        <f t="shared" si="6"/>
        <v>181921.80846193433</v>
      </c>
      <c r="Y189" s="2">
        <f t="shared" si="37"/>
        <v>47950331.124739483</v>
      </c>
      <c r="Z189" s="2" t="str">
        <f t="shared" si="8"/>
        <v>HERE</v>
      </c>
      <c r="AA189" s="2">
        <f>IF(Z189="HERE",Y189,AA188+Graph!$G$1*1000)</f>
        <v>47950331.124739483</v>
      </c>
      <c r="AB189" s="2">
        <f t="shared" si="20"/>
        <v>181921.80846193433</v>
      </c>
      <c r="AC189" s="2">
        <f t="shared" si="38"/>
        <v>31778118.21045287</v>
      </c>
      <c r="AD189" s="3">
        <f t="shared" si="10"/>
        <v>47950331.124739483</v>
      </c>
      <c r="AE189" s="2">
        <f>IF(AE187&gt;=52800000,52800000,IF(AB168=Graph!G$1*1000,AE188+Graph!G$1*1000,AC189))</f>
        <v>31778118.21045287</v>
      </c>
      <c r="AF189" s="3">
        <f t="shared" si="21"/>
        <v>31778118.21045287</v>
      </c>
      <c r="AG189" s="3">
        <f t="shared" si="29"/>
        <v>40905678.599443093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113</v>
      </c>
      <c r="C190" s="7"/>
      <c r="D190" s="2" t="e">
        <f t="shared" si="11"/>
        <v>#N/A</v>
      </c>
      <c r="E190" s="2" t="e">
        <f t="shared" si="22"/>
        <v>#N/A</v>
      </c>
      <c r="F190" s="2">
        <v>589722.8648083657</v>
      </c>
      <c r="G190" s="2">
        <f t="shared" si="41"/>
        <v>589722.8648083657</v>
      </c>
      <c r="H190" s="2">
        <f t="shared" si="39"/>
        <v>76188199.531010076</v>
      </c>
      <c r="I190" s="7"/>
      <c r="J190" s="2" t="e">
        <f t="shared" si="13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3415027.8571428605</v>
      </c>
      <c r="M190" s="8" t="e">
        <f t="shared" si="28"/>
        <v>#N/A</v>
      </c>
      <c r="N190" s="2" t="e">
        <f t="shared" si="14"/>
        <v>#N/A</v>
      </c>
      <c r="O190" s="2" t="e">
        <f t="shared" si="24"/>
        <v>#N/A</v>
      </c>
      <c r="P190" s="2">
        <v>637455.70540070534</v>
      </c>
      <c r="Q190" s="2">
        <f t="shared" si="42"/>
        <v>637455.70540070534</v>
      </c>
      <c r="R190" s="2">
        <f t="shared" si="40"/>
        <v>80365905.040593013</v>
      </c>
      <c r="S190" s="2">
        <f t="shared" si="16"/>
        <v>589722.8648083657</v>
      </c>
      <c r="T190" s="2">
        <f t="shared" si="17"/>
        <v>23417.857142857276</v>
      </c>
      <c r="U190" s="2">
        <f t="shared" si="18"/>
        <v>637455.70540070534</v>
      </c>
      <c r="V190" s="2">
        <f t="shared" si="34"/>
        <v>32233338.435539976</v>
      </c>
      <c r="W190" s="2">
        <f t="shared" si="19"/>
        <v>455220.22508710623</v>
      </c>
      <c r="X190" s="2">
        <f t="shared" si="6"/>
        <v>182235.48031359911</v>
      </c>
      <c r="Y190" s="2">
        <f t="shared" si="37"/>
        <v>48132566.605053082</v>
      </c>
      <c r="Z190" s="2" t="str">
        <f t="shared" si="8"/>
        <v>HERE</v>
      </c>
      <c r="AA190" s="2">
        <f>IF(Z190="HERE",Y190,AA189+Graph!$G$1*1000)</f>
        <v>48132566.605053082</v>
      </c>
      <c r="AB190" s="2">
        <f t="shared" si="20"/>
        <v>182235.48031359911</v>
      </c>
      <c r="AC190" s="2">
        <f t="shared" si="38"/>
        <v>32233338.435539976</v>
      </c>
      <c r="AD190" s="3">
        <f t="shared" si="10"/>
        <v>48132566.605053082</v>
      </c>
      <c r="AE190" s="2">
        <f>IF(AE188&gt;=52800000,52800000,IF(AB169=Graph!G$1*1000,AE189+Graph!G$1*1000,AC190))</f>
        <v>32233338.435539976</v>
      </c>
      <c r="AF190" s="3">
        <f t="shared" si="21"/>
        <v>32233338.435539976</v>
      </c>
      <c r="AG190" s="3">
        <f t="shared" si="29"/>
        <v>41084841.861986652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114</v>
      </c>
      <c r="C191" s="7"/>
      <c r="D191" s="2" t="e">
        <f t="shared" si="11"/>
        <v>#N/A</v>
      </c>
      <c r="E191" s="2" t="e">
        <f t="shared" si="22"/>
        <v>#N/A</v>
      </c>
      <c r="F191" s="2">
        <v>591324.08670979738</v>
      </c>
      <c r="G191" s="2">
        <f t="shared" si="41"/>
        <v>591324.08670979738</v>
      </c>
      <c r="H191" s="2">
        <f t="shared" si="39"/>
        <v>76779523.617719874</v>
      </c>
      <c r="I191" s="7"/>
      <c r="J191" s="2" t="e">
        <f t="shared" si="13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3438445.7142857178</v>
      </c>
      <c r="M191" s="8" t="e">
        <f t="shared" si="28"/>
        <v>#N/A</v>
      </c>
      <c r="N191" s="2" t="e">
        <f t="shared" si="14"/>
        <v>#N/A</v>
      </c>
      <c r="O191" s="2" t="e">
        <f t="shared" si="24"/>
        <v>#N/A</v>
      </c>
      <c r="P191" s="2">
        <v>639370.5991538167</v>
      </c>
      <c r="Q191" s="2">
        <f t="shared" si="42"/>
        <v>639370.5991538167</v>
      </c>
      <c r="R191" s="2">
        <f t="shared" si="40"/>
        <v>81005275.63974683</v>
      </c>
      <c r="S191" s="2">
        <f t="shared" si="16"/>
        <v>591324.08670979738</v>
      </c>
      <c r="T191" s="2">
        <f t="shared" si="17"/>
        <v>23417.857142857276</v>
      </c>
      <c r="U191" s="2">
        <f t="shared" si="18"/>
        <v>639370.5991538167</v>
      </c>
      <c r="V191" s="2">
        <f t="shared" si="34"/>
        <v>32690159.882528529</v>
      </c>
      <c r="W191" s="2">
        <f t="shared" si="19"/>
        <v>456821.44698855281</v>
      </c>
      <c r="X191" s="2">
        <f t="shared" si="6"/>
        <v>182549.15216526389</v>
      </c>
      <c r="Y191" s="2">
        <f t="shared" si="37"/>
        <v>48315115.757218346</v>
      </c>
      <c r="Z191" s="2" t="str">
        <f t="shared" si="8"/>
        <v>HERE</v>
      </c>
      <c r="AA191" s="2">
        <f>IF(Z191="HERE",Y191,AA190+Graph!$G$1*1000)</f>
        <v>48315115.757218346</v>
      </c>
      <c r="AB191" s="2">
        <f t="shared" si="20"/>
        <v>182549.15216526389</v>
      </c>
      <c r="AC191" s="2">
        <f t="shared" si="38"/>
        <v>32690159.882528529</v>
      </c>
      <c r="AD191" s="3">
        <f t="shared" si="10"/>
        <v>48315115.757218346</v>
      </c>
      <c r="AE191" s="2">
        <f>IF(AE189&gt;=52800000,52800000,IF(AB170=Graph!G$1*1000,AE190+Graph!G$1*1000,AC191))</f>
        <v>32690159.882528529</v>
      </c>
      <c r="AF191" s="3">
        <f t="shared" si="21"/>
        <v>32690159.882528529</v>
      </c>
      <c r="AG191" s="3">
        <f t="shared" si="29"/>
        <v>41264367.490291789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115</v>
      </c>
      <c r="C192" s="7"/>
      <c r="D192" s="2" t="e">
        <f t="shared" si="11"/>
        <v>#N/A</v>
      </c>
      <c r="E192" s="2" t="e">
        <f t="shared" si="22"/>
        <v>#N/A</v>
      </c>
      <c r="F192" s="2">
        <v>592925.30861124396</v>
      </c>
      <c r="G192" s="2">
        <f t="shared" si="41"/>
        <v>592925.30861124396</v>
      </c>
      <c r="H192" s="2">
        <f t="shared" si="39"/>
        <v>77372448.926331118</v>
      </c>
      <c r="I192" s="7"/>
      <c r="J192" s="2" t="e">
        <f t="shared" si="13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3461863.5714285751</v>
      </c>
      <c r="M192" s="8" t="e">
        <f t="shared" si="28"/>
        <v>#N/A</v>
      </c>
      <c r="N192" s="2" t="e">
        <f t="shared" si="14"/>
        <v>#N/A</v>
      </c>
      <c r="O192" s="2" t="e">
        <f t="shared" si="24"/>
        <v>#N/A</v>
      </c>
      <c r="P192" s="2">
        <v>641285.49290692806</v>
      </c>
      <c r="Q192" s="2">
        <f t="shared" si="42"/>
        <v>641285.49290692806</v>
      </c>
      <c r="R192" s="2">
        <f t="shared" si="40"/>
        <v>81646561.132653758</v>
      </c>
      <c r="S192" s="2">
        <f t="shared" si="16"/>
        <v>592925.30861124396</v>
      </c>
      <c r="T192" s="2">
        <f t="shared" si="17"/>
        <v>23417.857142857276</v>
      </c>
      <c r="U192" s="2">
        <f t="shared" si="18"/>
        <v>641285.49290692806</v>
      </c>
      <c r="V192" s="2">
        <f t="shared" si="34"/>
        <v>33148582.551418513</v>
      </c>
      <c r="W192" s="2">
        <f t="shared" si="19"/>
        <v>458422.66888998449</v>
      </c>
      <c r="X192" s="2">
        <f t="shared" si="6"/>
        <v>182862.82401694357</v>
      </c>
      <c r="Y192" s="2">
        <f t="shared" si="37"/>
        <v>48497978.58123529</v>
      </c>
      <c r="Z192" s="2" t="str">
        <f t="shared" si="8"/>
        <v>HERE</v>
      </c>
      <c r="AA192" s="2">
        <f>IF(Z192="HERE",Y192,AA191+Graph!$G$1*1000)</f>
        <v>48497978.58123529</v>
      </c>
      <c r="AB192" s="2">
        <f t="shared" si="20"/>
        <v>182862.82401694357</v>
      </c>
      <c r="AC192" s="2">
        <f t="shared" si="38"/>
        <v>33148582.551418513</v>
      </c>
      <c r="AD192" s="3">
        <f t="shared" si="10"/>
        <v>48497978.58123529</v>
      </c>
      <c r="AE192" s="2">
        <f>IF(AE190&gt;=52800000,52800000,IF(AB171=Graph!G$1*1000,AE191+Graph!G$1*1000,AC192))</f>
        <v>33148582.551418513</v>
      </c>
      <c r="AF192" s="3">
        <f t="shared" si="21"/>
        <v>33148582.551418513</v>
      </c>
      <c r="AG192" s="3">
        <f t="shared" si="29"/>
        <v>41444255.48435849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116</v>
      </c>
      <c r="C193" s="7"/>
      <c r="D193" s="2" t="e">
        <f t="shared" si="11"/>
        <v>#N/A</v>
      </c>
      <c r="E193" s="2" t="e">
        <f t="shared" si="22"/>
        <v>#N/A</v>
      </c>
      <c r="F193" s="2">
        <v>594526.53051269054</v>
      </c>
      <c r="G193" s="2">
        <f t="shared" si="41"/>
        <v>594526.53051269054</v>
      </c>
      <c r="H193" s="2">
        <f t="shared" si="39"/>
        <v>77966975.456843808</v>
      </c>
      <c r="I193" s="7"/>
      <c r="J193" s="2" t="e">
        <f t="shared" si="13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3485281.4285714324</v>
      </c>
      <c r="M193" s="8" t="e">
        <f t="shared" si="28"/>
        <v>#N/A</v>
      </c>
      <c r="N193" s="2" t="e">
        <f t="shared" si="14"/>
        <v>#N/A</v>
      </c>
      <c r="O193" s="2" t="e">
        <f t="shared" si="24"/>
        <v>#N/A</v>
      </c>
      <c r="P193" s="2">
        <v>643200.38666003942</v>
      </c>
      <c r="Q193" s="2">
        <f t="shared" si="42"/>
        <v>643200.38666003942</v>
      </c>
      <c r="R193" s="2">
        <f t="shared" si="40"/>
        <v>82289761.519313797</v>
      </c>
      <c r="S193" s="2">
        <f t="shared" si="16"/>
        <v>594526.53051269054</v>
      </c>
      <c r="T193" s="2">
        <f t="shared" si="17"/>
        <v>23417.857142857276</v>
      </c>
      <c r="U193" s="2">
        <f t="shared" si="18"/>
        <v>643200.38666003942</v>
      </c>
      <c r="V193" s="2">
        <f t="shared" si="34"/>
        <v>33608606.442209944</v>
      </c>
      <c r="W193" s="2">
        <f t="shared" si="19"/>
        <v>460023.89079143107</v>
      </c>
      <c r="X193" s="2">
        <f t="shared" si="6"/>
        <v>183176.49586860836</v>
      </c>
      <c r="Y193" s="2">
        <f t="shared" si="37"/>
        <v>48681155.077103898</v>
      </c>
      <c r="Z193" s="2" t="str">
        <f t="shared" si="8"/>
        <v>HERE</v>
      </c>
      <c r="AA193" s="2">
        <f>IF(Z193="HERE",Y193,AA192+Graph!$G$1*1000)</f>
        <v>48681155.077103898</v>
      </c>
      <c r="AB193" s="2">
        <f t="shared" si="20"/>
        <v>183176.49586860836</v>
      </c>
      <c r="AC193" s="2">
        <f t="shared" si="38"/>
        <v>33608606.442209944</v>
      </c>
      <c r="AD193" s="3">
        <f t="shared" si="10"/>
        <v>48681155.077103898</v>
      </c>
      <c r="AE193" s="2">
        <f>IF(AE191&gt;=52800000,52800000,IF(AB172=Graph!G$1*1000,AE192+Graph!G$1*1000,AC193))</f>
        <v>33608606.442209944</v>
      </c>
      <c r="AF193" s="3">
        <f t="shared" si="21"/>
        <v>33608606.442209944</v>
      </c>
      <c r="AG193" s="3">
        <f t="shared" si="29"/>
        <v>41624505.84418676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117</v>
      </c>
      <c r="C194" s="7"/>
      <c r="D194" s="2" t="e">
        <f t="shared" si="11"/>
        <v>#N/A</v>
      </c>
      <c r="E194" s="2" t="e">
        <f t="shared" si="22"/>
        <v>#N/A</v>
      </c>
      <c r="F194" s="2">
        <v>596127.75241413713</v>
      </c>
      <c r="G194" s="2">
        <f t="shared" si="41"/>
        <v>596127.75241413713</v>
      </c>
      <c r="H194" s="2">
        <f t="shared" si="39"/>
        <v>78563103.209257945</v>
      </c>
      <c r="I194" s="7"/>
      <c r="J194" s="2" t="e">
        <f t="shared" si="13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3508699.2857142896</v>
      </c>
      <c r="M194" s="8" t="e">
        <f t="shared" si="28"/>
        <v>#N/A</v>
      </c>
      <c r="N194" s="2" t="e">
        <f t="shared" si="14"/>
        <v>#N/A</v>
      </c>
      <c r="O194" s="2" t="e">
        <f t="shared" si="24"/>
        <v>#N/A</v>
      </c>
      <c r="P194" s="2">
        <v>645115.28041315079</v>
      </c>
      <c r="Q194" s="2">
        <f t="shared" si="42"/>
        <v>645115.28041315079</v>
      </c>
      <c r="R194" s="2">
        <f t="shared" si="40"/>
        <v>82934876.799726948</v>
      </c>
      <c r="S194" s="2">
        <f t="shared" si="16"/>
        <v>596127.75241413713</v>
      </c>
      <c r="T194" s="2">
        <f t="shared" si="17"/>
        <v>23417.857142857276</v>
      </c>
      <c r="U194" s="2">
        <f t="shared" si="18"/>
        <v>645115.28041315079</v>
      </c>
      <c r="V194" s="2">
        <f t="shared" si="34"/>
        <v>34070231.554902822</v>
      </c>
      <c r="W194" s="2">
        <f t="shared" si="19"/>
        <v>461625.11269287765</v>
      </c>
      <c r="X194" s="2">
        <f t="shared" si="6"/>
        <v>183490.16772027314</v>
      </c>
      <c r="Y194" s="2">
        <f t="shared" si="37"/>
        <v>48864645.244824171</v>
      </c>
      <c r="Z194" s="2" t="str">
        <f t="shared" si="8"/>
        <v>HERE</v>
      </c>
      <c r="AA194" s="2">
        <f>IF(Z194="HERE",Y194,AA193+Graph!$G$1*1000)</f>
        <v>48864645.244824171</v>
      </c>
      <c r="AB194" s="2">
        <f t="shared" si="20"/>
        <v>183490.16772027314</v>
      </c>
      <c r="AC194" s="2">
        <f t="shared" si="38"/>
        <v>34070231.554902822</v>
      </c>
      <c r="AD194" s="3">
        <f t="shared" si="10"/>
        <v>48864645.244824171</v>
      </c>
      <c r="AE194" s="2">
        <f>IF(AE192&gt;=52800000,52800000,IF(AB173=Graph!G$1*1000,AE193+Graph!G$1*1000,AC194))</f>
        <v>34070231.554902822</v>
      </c>
      <c r="AF194" s="3">
        <f t="shared" si="21"/>
        <v>34070231.554902822</v>
      </c>
      <c r="AG194" s="3">
        <f t="shared" si="29"/>
        <v>41805118.569776617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118</v>
      </c>
      <c r="C195" s="7"/>
      <c r="D195" s="2" t="e">
        <f t="shared" si="11"/>
        <v>#N/A</v>
      </c>
      <c r="E195" s="2" t="e">
        <f t="shared" si="22"/>
        <v>#N/A</v>
      </c>
      <c r="F195" s="2">
        <v>597728.97431558371</v>
      </c>
      <c r="G195" s="2">
        <f t="shared" si="41"/>
        <v>597728.97431558371</v>
      </c>
      <c r="H195" s="2">
        <f t="shared" si="39"/>
        <v>79160832.183573529</v>
      </c>
      <c r="I195" s="7"/>
      <c r="J195" s="2" t="e">
        <f t="shared" si="13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3532117.1428571469</v>
      </c>
      <c r="M195" s="8" t="e">
        <f t="shared" si="28"/>
        <v>#N/A</v>
      </c>
      <c r="N195" s="2" t="e">
        <f t="shared" si="14"/>
        <v>#N/A</v>
      </c>
      <c r="O195" s="2" t="e">
        <f t="shared" si="24"/>
        <v>#N/A</v>
      </c>
      <c r="P195" s="2">
        <v>647030.17416626215</v>
      </c>
      <c r="Q195" s="2">
        <f t="shared" si="42"/>
        <v>647030.17416626215</v>
      </c>
      <c r="R195" s="2">
        <f t="shared" si="40"/>
        <v>83581906.97389321</v>
      </c>
      <c r="S195" s="2">
        <f t="shared" si="16"/>
        <v>597728.97431558371</v>
      </c>
      <c r="T195" s="2">
        <f t="shared" si="17"/>
        <v>23417.857142857276</v>
      </c>
      <c r="U195" s="2">
        <f t="shared" si="18"/>
        <v>647030.17416626215</v>
      </c>
      <c r="V195" s="2">
        <f t="shared" si="34"/>
        <v>34533457.889497146</v>
      </c>
      <c r="W195" s="2">
        <f t="shared" si="19"/>
        <v>463226.33459432423</v>
      </c>
      <c r="X195" s="2">
        <f t="shared" si="6"/>
        <v>183803.83957193792</v>
      </c>
      <c r="Y195" s="2">
        <f t="shared" si="37"/>
        <v>49048449.084396109</v>
      </c>
      <c r="Z195" s="2" t="str">
        <f t="shared" si="8"/>
        <v>HERE</v>
      </c>
      <c r="AA195" s="2">
        <f>IF(Z195="HERE",Y195,AA194+Graph!$G$1*1000)</f>
        <v>49048449.084396109</v>
      </c>
      <c r="AB195" s="2">
        <f t="shared" si="20"/>
        <v>183803.83957193792</v>
      </c>
      <c r="AC195" s="2">
        <f t="shared" si="38"/>
        <v>34533457.889497146</v>
      </c>
      <c r="AD195" s="3">
        <f t="shared" si="10"/>
        <v>49048449.084396109</v>
      </c>
      <c r="AE195" s="2">
        <f>IF(AE193&gt;=52800000,52800000,IF(AB174=Graph!G$1*1000,AE194+Graph!G$1*1000,AC195))</f>
        <v>34533457.889497146</v>
      </c>
      <c r="AF195" s="3">
        <f t="shared" si="21"/>
        <v>34533457.889497146</v>
      </c>
      <c r="AG195" s="3">
        <f t="shared" si="29"/>
        <v>41986093.661128044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119</v>
      </c>
      <c r="C196" s="7"/>
      <c r="D196" s="2" t="e">
        <f t="shared" si="11"/>
        <v>#N/A</v>
      </c>
      <c r="E196" s="2" t="e">
        <f t="shared" si="22"/>
        <v>#N/A</v>
      </c>
      <c r="F196" s="2">
        <v>599330.19621701539</v>
      </c>
      <c r="G196" s="2">
        <f t="shared" si="41"/>
        <v>599330.19621701539</v>
      </c>
      <c r="H196" s="2">
        <f t="shared" si="39"/>
        <v>79760162.379790545</v>
      </c>
      <c r="I196" s="7"/>
      <c r="J196" s="2" t="e">
        <f t="shared" si="13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3555535.0000000042</v>
      </c>
      <c r="M196" s="8" t="e">
        <f t="shared" si="28"/>
        <v>#N/A</v>
      </c>
      <c r="N196" s="2" t="e">
        <f t="shared" si="14"/>
        <v>#N/A</v>
      </c>
      <c r="O196" s="2" t="e">
        <f t="shared" si="24"/>
        <v>#N/A</v>
      </c>
      <c r="P196" s="2">
        <v>648945.06791937351</v>
      </c>
      <c r="Q196" s="2">
        <f t="shared" si="42"/>
        <v>648945.06791937351</v>
      </c>
      <c r="R196" s="2">
        <f t="shared" si="40"/>
        <v>84230852.041812584</v>
      </c>
      <c r="S196" s="2">
        <f t="shared" si="16"/>
        <v>599330.19621701539</v>
      </c>
      <c r="T196" s="2">
        <f t="shared" si="17"/>
        <v>23417.857142857276</v>
      </c>
      <c r="U196" s="2">
        <f t="shared" si="18"/>
        <v>648945.06791937351</v>
      </c>
      <c r="V196" s="2">
        <f t="shared" si="34"/>
        <v>34998285.445992917</v>
      </c>
      <c r="W196" s="2">
        <f t="shared" si="19"/>
        <v>464827.55649577081</v>
      </c>
      <c r="X196" s="2">
        <f t="shared" si="6"/>
        <v>184117.5114236027</v>
      </c>
      <c r="Y196" s="2">
        <f t="shared" si="37"/>
        <v>49232566.595819712</v>
      </c>
      <c r="Z196" s="2" t="str">
        <f t="shared" si="8"/>
        <v>HERE</v>
      </c>
      <c r="AA196" s="2">
        <f>IF(Z196="HERE",Y196,AA195+Graph!$G$1*1000)</f>
        <v>49232566.595819712</v>
      </c>
      <c r="AB196" s="2">
        <f t="shared" si="20"/>
        <v>184117.5114236027</v>
      </c>
      <c r="AC196" s="2">
        <f t="shared" si="38"/>
        <v>34998285.445992917</v>
      </c>
      <c r="AD196" s="3">
        <f t="shared" si="10"/>
        <v>49232566.595819712</v>
      </c>
      <c r="AE196" s="2">
        <f>IF(AE194&gt;=52800000,52800000,IF(AB175=Graph!G$1*1000,AE195+Graph!G$1*1000,AC196))</f>
        <v>34998285.445992917</v>
      </c>
      <c r="AF196" s="3">
        <f t="shared" si="21"/>
        <v>34998285.445992917</v>
      </c>
      <c r="AG196" s="3">
        <f t="shared" si="29"/>
        <v>42167431.118241034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120</v>
      </c>
      <c r="C197" s="7"/>
      <c r="D197" s="2" t="e">
        <f t="shared" si="11"/>
        <v>#N/A</v>
      </c>
      <c r="E197" s="2" t="e">
        <f t="shared" si="22"/>
        <v>#N/A</v>
      </c>
      <c r="F197" s="2">
        <v>600931.41811846197</v>
      </c>
      <c r="G197" s="2">
        <f t="shared" si="41"/>
        <v>600931.41811846197</v>
      </c>
      <c r="H197" s="2">
        <f t="shared" si="39"/>
        <v>80361093.797909006</v>
      </c>
      <c r="I197" s="7"/>
      <c r="J197" s="2" t="e">
        <f t="shared" si="13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3578952.8571428615</v>
      </c>
      <c r="M197" s="8" t="e">
        <f t="shared" si="28"/>
        <v>#N/A</v>
      </c>
      <c r="N197" s="2" t="e">
        <f t="shared" si="14"/>
        <v>#N/A</v>
      </c>
      <c r="O197" s="2" t="e">
        <f t="shared" si="24"/>
        <v>#N/A</v>
      </c>
      <c r="P197" s="2">
        <v>650859.96167248487</v>
      </c>
      <c r="Q197" s="2">
        <f t="shared" si="42"/>
        <v>650000</v>
      </c>
      <c r="R197" s="2">
        <f t="shared" si="40"/>
        <v>84880852.041812584</v>
      </c>
      <c r="S197" s="2">
        <f t="shared" si="16"/>
        <v>600931.41811846197</v>
      </c>
      <c r="T197" s="2">
        <f t="shared" si="17"/>
        <v>23417.857142857276</v>
      </c>
      <c r="U197" s="2">
        <f t="shared" si="18"/>
        <v>650000</v>
      </c>
      <c r="V197" s="2">
        <f t="shared" si="34"/>
        <v>35464714.224390119</v>
      </c>
      <c r="W197" s="2">
        <f t="shared" si="19"/>
        <v>466428.77839720249</v>
      </c>
      <c r="X197" s="2">
        <f t="shared" si="6"/>
        <v>183571.22160279751</v>
      </c>
      <c r="Y197" s="2">
        <f t="shared" si="37"/>
        <v>49416137.817422509</v>
      </c>
      <c r="Z197" s="2" t="str">
        <f t="shared" si="8"/>
        <v>HERE</v>
      </c>
      <c r="AA197" s="2">
        <f>IF(Z197="HERE",Y197,AA196+Graph!$G$1*1000)</f>
        <v>49416137.817422509</v>
      </c>
      <c r="AB197" s="2">
        <f t="shared" si="20"/>
        <v>183571.22160279751</v>
      </c>
      <c r="AC197" s="2">
        <f t="shared" si="38"/>
        <v>35464714.224390119</v>
      </c>
      <c r="AD197" s="3">
        <f t="shared" si="10"/>
        <v>49416137.817422509</v>
      </c>
      <c r="AE197" s="2">
        <f>IF(AE195&gt;=52800000,52800000,IF(AB176=Graph!G$1*1000,AE196+Graph!G$1*1000,AC197))</f>
        <v>35464714.224390119</v>
      </c>
      <c r="AF197" s="3">
        <f t="shared" si="21"/>
        <v>35464714.224390119</v>
      </c>
      <c r="AG197" s="3">
        <f t="shared" si="29"/>
        <v>42349130.941115603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121</v>
      </c>
      <c r="C198" s="7"/>
      <c r="D198" s="2" t="e">
        <f t="shared" si="11"/>
        <v>#N/A</v>
      </c>
      <c r="E198" s="2" t="e">
        <f t="shared" si="22"/>
        <v>#N/A</v>
      </c>
      <c r="F198" s="2">
        <v>602532.64001990855</v>
      </c>
      <c r="G198" s="2">
        <f t="shared" si="41"/>
        <v>602532.64001990855</v>
      </c>
      <c r="H198" s="2">
        <f t="shared" si="39"/>
        <v>80963626.437928915</v>
      </c>
      <c r="I198" s="7"/>
      <c r="J198" s="2" t="e">
        <f t="shared" si="13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3602370.7142857187</v>
      </c>
      <c r="M198" s="8" t="e">
        <f t="shared" si="28"/>
        <v>#N/A</v>
      </c>
      <c r="N198" s="2" t="e">
        <f t="shared" si="14"/>
        <v>#N/A</v>
      </c>
      <c r="O198" s="2" t="e">
        <f t="shared" si="24"/>
        <v>#N/A</v>
      </c>
      <c r="P198" s="2">
        <v>652774.85542559624</v>
      </c>
      <c r="Q198" s="2">
        <f t="shared" si="42"/>
        <v>650000</v>
      </c>
      <c r="R198" s="2">
        <f t="shared" si="40"/>
        <v>85530852.041812584</v>
      </c>
      <c r="S198" s="2">
        <f t="shared" si="16"/>
        <v>602532.64001990855</v>
      </c>
      <c r="T198" s="2">
        <f t="shared" si="17"/>
        <v>23417.857142857276</v>
      </c>
      <c r="U198" s="2">
        <f t="shared" si="18"/>
        <v>650000</v>
      </c>
      <c r="V198" s="2">
        <f t="shared" si="34"/>
        <v>35932744.224688768</v>
      </c>
      <c r="W198" s="2">
        <f t="shared" si="19"/>
        <v>468030.00029864907</v>
      </c>
      <c r="X198" s="2">
        <f t="shared" si="6"/>
        <v>181969.99970135093</v>
      </c>
      <c r="Y198" s="2">
        <f t="shared" si="37"/>
        <v>49598107.81712386</v>
      </c>
      <c r="Z198" s="2" t="str">
        <f t="shared" si="8"/>
        <v>HERE</v>
      </c>
      <c r="AA198" s="2">
        <f>IF(Z198="HERE",Y198,AA197+Graph!$G$1*1000)</f>
        <v>49598107.81712386</v>
      </c>
      <c r="AB198" s="2">
        <f t="shared" si="20"/>
        <v>181969.99970135093</v>
      </c>
      <c r="AC198" s="2">
        <f t="shared" si="38"/>
        <v>35932744.224688768</v>
      </c>
      <c r="AD198" s="3">
        <f t="shared" si="10"/>
        <v>49598107.81712386</v>
      </c>
      <c r="AE198" s="2">
        <f>IF(AE196&gt;=52800000,52800000,IF(AB177=Graph!G$1*1000,AE197+Graph!G$1*1000,AC198))</f>
        <v>35932744.224688768</v>
      </c>
      <c r="AF198" s="3">
        <f t="shared" si="21"/>
        <v>35932744.224688768</v>
      </c>
      <c r="AG198" s="3">
        <f t="shared" si="29"/>
        <v>42531193.129751742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122</v>
      </c>
      <c r="C199" s="7"/>
      <c r="D199" s="2" t="e">
        <f t="shared" si="11"/>
        <v>#N/A</v>
      </c>
      <c r="E199" s="2" t="e">
        <f t="shared" si="22"/>
        <v>#N/A</v>
      </c>
      <c r="F199" s="2">
        <v>604133.86192135513</v>
      </c>
      <c r="G199" s="2">
        <f t="shared" si="41"/>
        <v>604133.86192135513</v>
      </c>
      <c r="H199" s="2">
        <f t="shared" si="39"/>
        <v>81567760.29985027</v>
      </c>
      <c r="I199" s="7"/>
      <c r="J199" s="2" t="e">
        <f t="shared" si="13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3625788.571428576</v>
      </c>
      <c r="M199" s="8" t="e">
        <f t="shared" si="28"/>
        <v>#N/A</v>
      </c>
      <c r="N199" s="2" t="e">
        <f t="shared" si="14"/>
        <v>#N/A</v>
      </c>
      <c r="O199" s="2" t="e">
        <f t="shared" si="24"/>
        <v>#N/A</v>
      </c>
      <c r="P199" s="2">
        <v>654689.7491787076</v>
      </c>
      <c r="Q199" s="2">
        <f t="shared" si="42"/>
        <v>650000</v>
      </c>
      <c r="R199" s="2">
        <f t="shared" si="40"/>
        <v>86180852.041812584</v>
      </c>
      <c r="S199" s="2">
        <f t="shared" si="16"/>
        <v>604133.86192135513</v>
      </c>
      <c r="T199" s="2">
        <f t="shared" si="17"/>
        <v>23417.857142857276</v>
      </c>
      <c r="U199" s="2">
        <f t="shared" si="18"/>
        <v>650000</v>
      </c>
      <c r="V199" s="2">
        <f t="shared" si="34"/>
        <v>36402375.446888864</v>
      </c>
      <c r="W199" s="2">
        <f t="shared" si="19"/>
        <v>469631.22220009565</v>
      </c>
      <c r="X199" s="2">
        <f t="shared" si="6"/>
        <v>180368.77779990435</v>
      </c>
      <c r="Y199" s="2">
        <f t="shared" si="37"/>
        <v>49778476.594923764</v>
      </c>
      <c r="Z199" s="2" t="str">
        <f t="shared" si="8"/>
        <v>HERE</v>
      </c>
      <c r="AA199" s="2">
        <f>IF(Z199="HERE",Y199,AA198+Graph!$G$1*1000)</f>
        <v>49778476.594923764</v>
      </c>
      <c r="AB199" s="2">
        <f t="shared" si="20"/>
        <v>180368.77779990435</v>
      </c>
      <c r="AC199" s="2">
        <f t="shared" si="38"/>
        <v>36402375.446888864</v>
      </c>
      <c r="AD199" s="3">
        <f t="shared" si="10"/>
        <v>49778476.594923764</v>
      </c>
      <c r="AE199" s="2">
        <f>IF(AE197&gt;=52800000,52800000,IF(AB178=Graph!G$1*1000,AE198+Graph!G$1*1000,AC199))</f>
        <v>36402375.446888864</v>
      </c>
      <c r="AF199" s="3">
        <f t="shared" si="21"/>
        <v>36402375.446888864</v>
      </c>
      <c r="AG199" s="3">
        <f t="shared" si="29"/>
        <v>42713617.684149466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123</v>
      </c>
      <c r="C200" s="7"/>
      <c r="D200" s="2" t="e">
        <f t="shared" si="11"/>
        <v>#N/A</v>
      </c>
      <c r="E200" s="2" t="e">
        <f t="shared" si="22"/>
        <v>#N/A</v>
      </c>
      <c r="F200" s="2">
        <v>605735.08382278681</v>
      </c>
      <c r="G200" s="2">
        <f t="shared" si="41"/>
        <v>605735.08382278681</v>
      </c>
      <c r="H200" s="2">
        <f t="shared" si="39"/>
        <v>82173495.383673057</v>
      </c>
      <c r="I200" s="7"/>
      <c r="J200" s="2" t="e">
        <f t="shared" si="13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3649206.4285714333</v>
      </c>
      <c r="M200" s="8" t="e">
        <f t="shared" si="28"/>
        <v>#N/A</v>
      </c>
      <c r="N200" s="2" t="e">
        <f t="shared" si="14"/>
        <v>#N/A</v>
      </c>
      <c r="O200" s="2" t="e">
        <f t="shared" si="24"/>
        <v>#N/A</v>
      </c>
      <c r="P200" s="2">
        <v>656604.64293181896</v>
      </c>
      <c r="Q200" s="2">
        <f t="shared" si="42"/>
        <v>650000</v>
      </c>
      <c r="R200" s="2">
        <f t="shared" si="40"/>
        <v>86830852.041812584</v>
      </c>
      <c r="S200" s="2">
        <f t="shared" si="16"/>
        <v>605735.08382278681</v>
      </c>
      <c r="T200" s="2">
        <f t="shared" si="17"/>
        <v>23417.857142857276</v>
      </c>
      <c r="U200" s="2">
        <f t="shared" si="18"/>
        <v>650000</v>
      </c>
      <c r="V200" s="2">
        <f t="shared" si="34"/>
        <v>36873607.890990406</v>
      </c>
      <c r="W200" s="2">
        <f t="shared" si="19"/>
        <v>471232.44410154223</v>
      </c>
      <c r="X200" s="2">
        <f t="shared" si="6"/>
        <v>178767.55589845777</v>
      </c>
      <c r="Y200" s="2">
        <f t="shared" si="37"/>
        <v>49957244.150822222</v>
      </c>
      <c r="Z200" s="2" t="str">
        <f t="shared" si="8"/>
        <v>HERE</v>
      </c>
      <c r="AA200" s="2">
        <f>IF(Z200="HERE",Y200,AA199+Graph!$G$1*1000)</f>
        <v>49957244.150822222</v>
      </c>
      <c r="AB200" s="2">
        <f t="shared" si="20"/>
        <v>178767.55589845777</v>
      </c>
      <c r="AC200" s="2">
        <f t="shared" si="38"/>
        <v>36873607.890990406</v>
      </c>
      <c r="AD200" s="3">
        <f t="shared" si="10"/>
        <v>49957244.150822222</v>
      </c>
      <c r="AE200" s="2">
        <f>IF(AE198&gt;=52800000,52800000,IF(AB179=Graph!G$1*1000,AE199+Graph!G$1*1000,AC200))</f>
        <v>36873607.890990406</v>
      </c>
      <c r="AF200" s="3">
        <f t="shared" si="21"/>
        <v>36873607.890990406</v>
      </c>
      <c r="AG200" s="3">
        <f t="shared" si="29"/>
        <v>42896404.604308754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124</v>
      </c>
      <c r="C201" s="7"/>
      <c r="D201" s="2" t="e">
        <f t="shared" si="11"/>
        <v>#N/A</v>
      </c>
      <c r="E201" s="2" t="e">
        <f t="shared" si="22"/>
        <v>#N/A</v>
      </c>
      <c r="F201" s="2">
        <v>607336.30572423339</v>
      </c>
      <c r="G201" s="2">
        <f t="shared" si="41"/>
        <v>607336.30572423339</v>
      </c>
      <c r="H201" s="2">
        <f t="shared" si="39"/>
        <v>82780831.68939729</v>
      </c>
      <c r="I201" s="7"/>
      <c r="J201" s="2" t="e">
        <f t="shared" si="13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3672624.2857142906</v>
      </c>
      <c r="M201" s="8" t="e">
        <f t="shared" si="28"/>
        <v>#N/A</v>
      </c>
      <c r="N201" s="2" t="e">
        <f t="shared" si="14"/>
        <v>#N/A</v>
      </c>
      <c r="O201" s="2" t="e">
        <f t="shared" si="24"/>
        <v>#N/A</v>
      </c>
      <c r="P201" s="2">
        <v>658519.53668493032</v>
      </c>
      <c r="Q201" s="2">
        <f t="shared" si="42"/>
        <v>650000</v>
      </c>
      <c r="R201" s="2">
        <f t="shared" si="40"/>
        <v>87480852.041812584</v>
      </c>
      <c r="S201" s="2">
        <f t="shared" si="16"/>
        <v>607336.30572423339</v>
      </c>
      <c r="T201" s="2">
        <f t="shared" si="17"/>
        <v>23417.857142857276</v>
      </c>
      <c r="U201" s="2">
        <f t="shared" si="18"/>
        <v>650000</v>
      </c>
      <c r="V201" s="2">
        <f t="shared" si="34"/>
        <v>37346441.556993395</v>
      </c>
      <c r="W201" s="2">
        <f t="shared" si="19"/>
        <v>472833.66600298882</v>
      </c>
      <c r="X201" s="2">
        <f t="shared" si="6"/>
        <v>177166.33399701118</v>
      </c>
      <c r="Y201" s="2">
        <f t="shared" si="37"/>
        <v>50134410.484819233</v>
      </c>
      <c r="Z201" s="2" t="str">
        <f t="shared" si="8"/>
        <v>HERE</v>
      </c>
      <c r="AA201" s="2">
        <f>IF(Z201="HERE",Y201,AA200+Graph!$G$1*1000)</f>
        <v>50134410.484819233</v>
      </c>
      <c r="AB201" s="2">
        <f t="shared" si="20"/>
        <v>177166.33399701118</v>
      </c>
      <c r="AC201" s="2">
        <f t="shared" si="38"/>
        <v>37346441.556993395</v>
      </c>
      <c r="AD201" s="3">
        <f t="shared" si="10"/>
        <v>50134410.484819233</v>
      </c>
      <c r="AE201" s="2">
        <f>IF(AE199&gt;=52800000,52800000,IF(AB180=Graph!G$1*1000,AE200+Graph!G$1*1000,AC201))</f>
        <v>37346441.556993395</v>
      </c>
      <c r="AF201" s="3">
        <f t="shared" si="21"/>
        <v>37346441.556993395</v>
      </c>
      <c r="AG201" s="3">
        <f t="shared" si="29"/>
        <v>43079553.890229627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125</v>
      </c>
      <c r="C202" s="7"/>
      <c r="D202" s="2" t="e">
        <f t="shared" si="11"/>
        <v>#N/A</v>
      </c>
      <c r="E202" s="2" t="e">
        <f t="shared" si="22"/>
        <v>#N/A</v>
      </c>
      <c r="F202" s="2">
        <v>608937.52762567997</v>
      </c>
      <c r="G202" s="2">
        <f t="shared" si="41"/>
        <v>608937.52762567997</v>
      </c>
      <c r="H202" s="2">
        <f t="shared" si="39"/>
        <v>83389769.21702297</v>
      </c>
      <c r="I202" s="7"/>
      <c r="J202" s="2" t="e">
        <f t="shared" si="13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3696042.1428571478</v>
      </c>
      <c r="M202" s="8" t="e">
        <f t="shared" si="28"/>
        <v>#N/A</v>
      </c>
      <c r="N202" s="2" t="e">
        <f t="shared" si="14"/>
        <v>#N/A</v>
      </c>
      <c r="O202" s="2" t="e">
        <f t="shared" si="24"/>
        <v>#N/A</v>
      </c>
      <c r="P202" s="2">
        <v>660434.43043804169</v>
      </c>
      <c r="Q202" s="2">
        <f t="shared" si="42"/>
        <v>650000</v>
      </c>
      <c r="R202" s="2">
        <f t="shared" si="40"/>
        <v>88130852.041812584</v>
      </c>
      <c r="S202" s="2">
        <f t="shared" si="16"/>
        <v>608937.52762567997</v>
      </c>
      <c r="T202" s="2">
        <f t="shared" si="17"/>
        <v>23417.857142857276</v>
      </c>
      <c r="U202" s="2">
        <f t="shared" si="18"/>
        <v>650000</v>
      </c>
      <c r="V202" s="2">
        <f t="shared" si="34"/>
        <v>37820876.444897816</v>
      </c>
      <c r="W202" s="2">
        <f t="shared" si="19"/>
        <v>474434.8879044205</v>
      </c>
      <c r="X202" s="2">
        <f t="shared" si="6"/>
        <v>175565.1120955795</v>
      </c>
      <c r="Y202" s="2">
        <f t="shared" si="37"/>
        <v>50309975.596914813</v>
      </c>
      <c r="Z202" s="2" t="str">
        <f t="shared" si="8"/>
        <v>HERE</v>
      </c>
      <c r="AA202" s="2">
        <f>IF(Z202="HERE",Y202,AA201+Graph!$G$1*1000)</f>
        <v>50309975.596914813</v>
      </c>
      <c r="AB202" s="2">
        <f t="shared" si="20"/>
        <v>175565.1120955795</v>
      </c>
      <c r="AC202" s="2">
        <f t="shared" si="38"/>
        <v>37820876.444897816</v>
      </c>
      <c r="AD202" s="3">
        <f t="shared" si="10"/>
        <v>50309975.596914813</v>
      </c>
      <c r="AE202" s="2">
        <f>IF(AE200&gt;=52800000,52800000,IF(AB181=Graph!G$1*1000,AE201+Graph!G$1*1000,AC202))</f>
        <v>37820876.444897816</v>
      </c>
      <c r="AF202" s="3">
        <f t="shared" si="21"/>
        <v>37820876.444897816</v>
      </c>
      <c r="AG202" s="3">
        <f t="shared" si="29"/>
        <v>43263065.541912057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126</v>
      </c>
      <c r="C203" s="7"/>
      <c r="D203" s="2" t="e">
        <f t="shared" si="11"/>
        <v>#N/A</v>
      </c>
      <c r="E203" s="2" t="e">
        <f t="shared" si="22"/>
        <v>#N/A</v>
      </c>
      <c r="F203" s="2">
        <v>610538.74952712655</v>
      </c>
      <c r="G203" s="2">
        <f t="shared" si="41"/>
        <v>610538.74952712655</v>
      </c>
      <c r="H203" s="2">
        <f t="shared" si="39"/>
        <v>84000307.966550097</v>
      </c>
      <c r="I203" s="7"/>
      <c r="J203" s="2" t="e">
        <f t="shared" si="13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3719460.0000000051</v>
      </c>
      <c r="M203" s="8" t="e">
        <f t="shared" si="28"/>
        <v>#N/A</v>
      </c>
      <c r="N203" s="2" t="e">
        <f t="shared" si="14"/>
        <v>#N/A</v>
      </c>
      <c r="O203" s="2" t="e">
        <f t="shared" si="24"/>
        <v>#N/A</v>
      </c>
      <c r="P203" s="2">
        <v>662349.32419115305</v>
      </c>
      <c r="Q203" s="2">
        <f t="shared" si="42"/>
        <v>650000</v>
      </c>
      <c r="R203" s="2">
        <f t="shared" si="40"/>
        <v>88780852.041812584</v>
      </c>
      <c r="S203" s="2">
        <f t="shared" si="16"/>
        <v>610538.74952712655</v>
      </c>
      <c r="T203" s="2">
        <f t="shared" si="17"/>
        <v>23417.857142857276</v>
      </c>
      <c r="U203" s="2">
        <f t="shared" si="18"/>
        <v>650000</v>
      </c>
      <c r="V203" s="2">
        <f t="shared" si="34"/>
        <v>38296912.554703683</v>
      </c>
      <c r="W203" s="2">
        <f t="shared" si="19"/>
        <v>476036.10980586708</v>
      </c>
      <c r="X203" s="2">
        <f t="shared" si="6"/>
        <v>173963.89019413292</v>
      </c>
      <c r="Y203" s="2">
        <f t="shared" si="37"/>
        <v>50483939.487108946</v>
      </c>
      <c r="Z203" s="2" t="str">
        <f t="shared" si="8"/>
        <v>HERE</v>
      </c>
      <c r="AA203" s="2">
        <f>IF(Z203="HERE",Y203,AA202+Graph!$G$1*1000)</f>
        <v>50483939.487108946</v>
      </c>
      <c r="AB203" s="2">
        <f t="shared" si="20"/>
        <v>173963.89019413292</v>
      </c>
      <c r="AC203" s="2">
        <f t="shared" si="38"/>
        <v>38296912.554703683</v>
      </c>
      <c r="AD203" s="3">
        <f t="shared" si="10"/>
        <v>50483939.487108946</v>
      </c>
      <c r="AE203" s="2">
        <f>IF(AE201&gt;=52800000,52800000,IF(AB182=Graph!G$1*1000,AE202+Graph!G$1*1000,AC203))</f>
        <v>38296912.554703683</v>
      </c>
      <c r="AF203" s="3">
        <f t="shared" si="21"/>
        <v>38296912.554703683</v>
      </c>
      <c r="AG203" s="3">
        <f t="shared" si="29"/>
        <v>43446939.559356056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127</v>
      </c>
      <c r="C204" s="7"/>
      <c r="D204" s="2" t="e">
        <f t="shared" si="11"/>
        <v>#N/A</v>
      </c>
      <c r="E204" s="2" t="e">
        <f t="shared" si="22"/>
        <v>#N/A</v>
      </c>
      <c r="F204" s="2">
        <v>612139.97142857313</v>
      </c>
      <c r="G204" s="2">
        <f t="shared" si="41"/>
        <v>612139.97142857313</v>
      </c>
      <c r="H204" s="2">
        <f t="shared" si="39"/>
        <v>84612447.93797867</v>
      </c>
      <c r="I204" s="7"/>
      <c r="J204" s="2" t="e">
        <f t="shared" si="13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3742877.8571428624</v>
      </c>
      <c r="M204" s="8" t="e">
        <f t="shared" si="28"/>
        <v>#N/A</v>
      </c>
      <c r="N204" s="2" t="e">
        <f t="shared" si="14"/>
        <v>#N/A</v>
      </c>
      <c r="O204" s="2" t="e">
        <f t="shared" si="24"/>
        <v>#N/A</v>
      </c>
      <c r="P204" s="2">
        <v>664264.21794426441</v>
      </c>
      <c r="Q204" s="2">
        <f t="shared" si="42"/>
        <v>650000</v>
      </c>
      <c r="R204" s="2">
        <f t="shared" si="40"/>
        <v>89430852.041812584</v>
      </c>
      <c r="S204" s="2">
        <f t="shared" si="16"/>
        <v>612139.97142857313</v>
      </c>
      <c r="T204" s="2">
        <f t="shared" si="17"/>
        <v>23417.857142857276</v>
      </c>
      <c r="U204" s="2">
        <f t="shared" si="18"/>
        <v>650000</v>
      </c>
      <c r="V204" s="2">
        <f t="shared" si="34"/>
        <v>38774549.886410996</v>
      </c>
      <c r="W204" s="2">
        <f t="shared" si="19"/>
        <v>477637.33170731366</v>
      </c>
      <c r="X204" s="2">
        <f t="shared" si="6"/>
        <v>172362.66829268634</v>
      </c>
      <c r="Y204" s="2">
        <f t="shared" si="37"/>
        <v>50656302.155401632</v>
      </c>
      <c r="Z204" s="2" t="str">
        <f t="shared" si="8"/>
        <v>HERE</v>
      </c>
      <c r="AA204" s="2">
        <f>IF(Z204="HERE",Y204,AA203+Graph!$G$1*1000)</f>
        <v>50656302.155401632</v>
      </c>
      <c r="AB204" s="2">
        <f t="shared" si="20"/>
        <v>172362.66829268634</v>
      </c>
      <c r="AC204" s="2">
        <f t="shared" si="38"/>
        <v>38774549.886410996</v>
      </c>
      <c r="AD204" s="3">
        <f t="shared" si="10"/>
        <v>50656302.155401632</v>
      </c>
      <c r="AE204" s="2">
        <f>IF(AE202&gt;=52800000,52800000,IF(AB183=Graph!G$1*1000,AE203+Graph!G$1*1000,AC204))</f>
        <v>38774549.886410996</v>
      </c>
      <c r="AF204" s="3">
        <f t="shared" si="21"/>
        <v>38774549.886410996</v>
      </c>
      <c r="AG204" s="3">
        <f t="shared" si="29"/>
        <v>43631175.942561649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128</v>
      </c>
      <c r="C205" s="7"/>
      <c r="D205" s="2" t="e">
        <f t="shared" si="11"/>
        <v>#N/A</v>
      </c>
      <c r="E205" s="2" t="e">
        <f t="shared" si="22"/>
        <v>#N/A</v>
      </c>
      <c r="F205" s="2">
        <v>613741.19333000481</v>
      </c>
      <c r="G205" s="2">
        <f t="shared" si="41"/>
        <v>613741.19333000481</v>
      </c>
      <c r="H205" s="2">
        <f t="shared" si="39"/>
        <v>85226189.131308675</v>
      </c>
      <c r="I205" s="7"/>
      <c r="J205" s="2" t="e">
        <f t="shared" si="13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3766295.7142857197</v>
      </c>
      <c r="M205" s="8" t="e">
        <f t="shared" si="28"/>
        <v>#N/A</v>
      </c>
      <c r="N205" s="2" t="e">
        <f t="shared" si="14"/>
        <v>#N/A</v>
      </c>
      <c r="O205" s="2" t="e">
        <f t="shared" si="24"/>
        <v>#N/A</v>
      </c>
      <c r="P205" s="2">
        <v>666179.11169736087</v>
      </c>
      <c r="Q205" s="2">
        <f t="shared" si="42"/>
        <v>650000</v>
      </c>
      <c r="R205" s="2">
        <f t="shared" si="40"/>
        <v>90080852.041812584</v>
      </c>
      <c r="S205" s="2">
        <f t="shared" si="16"/>
        <v>613741.19333000481</v>
      </c>
      <c r="T205" s="2">
        <f t="shared" si="17"/>
        <v>23417.857142857276</v>
      </c>
      <c r="U205" s="2">
        <f t="shared" si="18"/>
        <v>650000</v>
      </c>
      <c r="V205" s="2">
        <f t="shared" si="34"/>
        <v>39253788.440019757</v>
      </c>
      <c r="W205" s="2">
        <f t="shared" si="19"/>
        <v>479238.55360876024</v>
      </c>
      <c r="X205" s="2">
        <f t="shared" si="6"/>
        <v>170761.44639123976</v>
      </c>
      <c r="Y205" s="2">
        <f t="shared" si="37"/>
        <v>50827063.601792872</v>
      </c>
      <c r="Z205" s="2" t="str">
        <f t="shared" si="8"/>
        <v>HERE</v>
      </c>
      <c r="AA205" s="2">
        <f>IF(Z205="HERE",Y205,AA204+Graph!$G$1*1000)</f>
        <v>50827063.601792872</v>
      </c>
      <c r="AB205" s="2">
        <f t="shared" si="20"/>
        <v>170761.44639123976</v>
      </c>
      <c r="AC205" s="2">
        <f t="shared" si="38"/>
        <v>39253788.440019757</v>
      </c>
      <c r="AD205" s="3">
        <f t="shared" si="10"/>
        <v>50827063.601792872</v>
      </c>
      <c r="AE205" s="2">
        <f>IF(AE203&gt;=52800000,52800000,IF(AB184=Graph!G$1*1000,AE204+Graph!G$1*1000,AC205))</f>
        <v>39253788.440019757</v>
      </c>
      <c r="AF205" s="3">
        <f t="shared" si="21"/>
        <v>39253788.440019757</v>
      </c>
      <c r="AG205" s="3">
        <f t="shared" si="29"/>
        <v>43815774.691528805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129</v>
      </c>
      <c r="C206" s="7"/>
      <c r="D206" s="2" t="e">
        <f t="shared" si="11"/>
        <v>#N/A</v>
      </c>
      <c r="E206" s="2" t="e">
        <f t="shared" si="22"/>
        <v>#N/A</v>
      </c>
      <c r="F206" s="2">
        <v>615342.41523145139</v>
      </c>
      <c r="G206" s="2">
        <f t="shared" si="41"/>
        <v>615342.41523145139</v>
      </c>
      <c r="H206" s="2">
        <f t="shared" si="39"/>
        <v>85841531.546540126</v>
      </c>
      <c r="I206" s="7"/>
      <c r="J206" s="2" t="e">
        <f t="shared" si="13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3789713.5714285769</v>
      </c>
      <c r="M206" s="8" t="e">
        <f t="shared" si="28"/>
        <v>#N/A</v>
      </c>
      <c r="N206" s="2" t="e">
        <f t="shared" si="14"/>
        <v>#N/A</v>
      </c>
      <c r="O206" s="2" t="e">
        <f t="shared" si="24"/>
        <v>#N/A</v>
      </c>
      <c r="P206" s="2">
        <v>668094.00545047224</v>
      </c>
      <c r="Q206" s="2">
        <f t="shared" si="42"/>
        <v>650000</v>
      </c>
      <c r="R206" s="2">
        <f t="shared" si="40"/>
        <v>90730852.041812584</v>
      </c>
      <c r="S206" s="2">
        <f t="shared" si="16"/>
        <v>615342.41523145139</v>
      </c>
      <c r="T206" s="2">
        <f t="shared" si="17"/>
        <v>23417.857142857276</v>
      </c>
      <c r="U206" s="2">
        <f t="shared" si="18"/>
        <v>650000</v>
      </c>
      <c r="V206" s="2">
        <f t="shared" si="34"/>
        <v>39734628.215529963</v>
      </c>
      <c r="W206" s="2">
        <f t="shared" si="19"/>
        <v>480839.77551020682</v>
      </c>
      <c r="X206" s="2">
        <f t="shared" si="6"/>
        <v>169160.22448979318</v>
      </c>
      <c r="Y206" s="2">
        <f t="shared" si="37"/>
        <v>50996223.826282665</v>
      </c>
      <c r="Z206" s="2" t="str">
        <f t="shared" si="8"/>
        <v>HERE</v>
      </c>
      <c r="AA206" s="2">
        <f>IF(Z206="HERE",Y206,AA205+Graph!$G$1*1000)</f>
        <v>50996223.826282665</v>
      </c>
      <c r="AB206" s="2">
        <f t="shared" si="20"/>
        <v>169160.22448979318</v>
      </c>
      <c r="AC206" s="2">
        <f t="shared" si="38"/>
        <v>39734628.215529963</v>
      </c>
      <c r="AD206" s="3">
        <f t="shared" si="10"/>
        <v>50996223.826282665</v>
      </c>
      <c r="AE206" s="2">
        <f>IF(AE204&gt;=52800000,52800000,IF(AB185=Graph!G$1*1000,AE205+Graph!G$1*1000,AC206))</f>
        <v>39734628.215529963</v>
      </c>
      <c r="AF206" s="3">
        <f t="shared" si="21"/>
        <v>39734628.215529963</v>
      </c>
      <c r="AG206" s="3">
        <f t="shared" si="29"/>
        <v>44000735.806257531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130</v>
      </c>
      <c r="C207" s="7"/>
      <c r="D207" s="2" t="e">
        <f t="shared" si="11"/>
        <v>#N/A</v>
      </c>
      <c r="E207" s="2" t="e">
        <f t="shared" si="22"/>
        <v>#N/A</v>
      </c>
      <c r="F207" s="2">
        <v>616943.63713289797</v>
      </c>
      <c r="G207" s="2">
        <f t="shared" si="41"/>
        <v>616943.63713289797</v>
      </c>
      <c r="H207" s="2">
        <f t="shared" si="39"/>
        <v>86458475.183673024</v>
      </c>
      <c r="I207" s="7"/>
      <c r="J207" s="2" t="e">
        <f t="shared" si="13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3813131.4285714342</v>
      </c>
      <c r="M207" s="8" t="e">
        <f t="shared" si="28"/>
        <v>#N/A</v>
      </c>
      <c r="N207" s="2" t="e">
        <f t="shared" si="14"/>
        <v>#N/A</v>
      </c>
      <c r="O207" s="2" t="e">
        <f t="shared" si="24"/>
        <v>#N/A</v>
      </c>
      <c r="P207" s="2">
        <v>670008.8992035836</v>
      </c>
      <c r="Q207" s="2">
        <f t="shared" si="42"/>
        <v>650000</v>
      </c>
      <c r="R207" s="2">
        <f t="shared" si="40"/>
        <v>91380852.041812584</v>
      </c>
      <c r="S207" s="2">
        <f t="shared" si="16"/>
        <v>616943.63713289797</v>
      </c>
      <c r="T207" s="2">
        <f t="shared" si="17"/>
        <v>23417.857142857276</v>
      </c>
      <c r="U207" s="2">
        <f t="shared" si="18"/>
        <v>650000</v>
      </c>
      <c r="V207" s="2">
        <f t="shared" si="34"/>
        <v>40217069.212941602</v>
      </c>
      <c r="W207" s="2">
        <f t="shared" si="19"/>
        <v>482440.9974116385</v>
      </c>
      <c r="X207" s="2">
        <f t="shared" si="6"/>
        <v>167559.0025883615</v>
      </c>
      <c r="Y207" s="2">
        <f t="shared" si="37"/>
        <v>51163782.828871027</v>
      </c>
      <c r="Z207" s="2" t="str">
        <f t="shared" si="8"/>
        <v>HERE</v>
      </c>
      <c r="AA207" s="2">
        <f>IF(Z207="HERE",Y207,AA206+Graph!$G$1*1000)</f>
        <v>51163782.828871027</v>
      </c>
      <c r="AB207" s="2">
        <f t="shared" si="20"/>
        <v>167559.0025883615</v>
      </c>
      <c r="AC207" s="2">
        <f t="shared" si="38"/>
        <v>40217069.212941602</v>
      </c>
      <c r="AD207" s="3">
        <f t="shared" si="10"/>
        <v>51163782.828871027</v>
      </c>
      <c r="AE207" s="2">
        <f>IF(AE205&gt;=52800000,52800000,IF(AB186=Graph!G$1*1000,AE206+Graph!G$1*1000,AC207))</f>
        <v>40217069.212941602</v>
      </c>
      <c r="AF207" s="3">
        <f t="shared" si="21"/>
        <v>40217069.212941602</v>
      </c>
      <c r="AG207" s="3">
        <f t="shared" si="29"/>
        <v>44186059.286747828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131</v>
      </c>
      <c r="C208" s="7"/>
      <c r="D208" s="2" t="e">
        <f t="shared" si="11"/>
        <v>#N/A</v>
      </c>
      <c r="E208" s="2" t="e">
        <f t="shared" si="22"/>
        <v>#N/A</v>
      </c>
      <c r="F208" s="2">
        <v>618544.85903434455</v>
      </c>
      <c r="G208" s="2">
        <f t="shared" si="41"/>
        <v>618544.85903434455</v>
      </c>
      <c r="H208" s="2">
        <f t="shared" si="39"/>
        <v>87077020.042707369</v>
      </c>
      <c r="I208" s="7"/>
      <c r="J208" s="2" t="e">
        <f t="shared" si="13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3836549.2857142915</v>
      </c>
      <c r="M208" s="8" t="e">
        <f t="shared" si="28"/>
        <v>#N/A</v>
      </c>
      <c r="N208" s="2" t="e">
        <f t="shared" si="14"/>
        <v>#N/A</v>
      </c>
      <c r="O208" s="2" t="e">
        <f t="shared" si="24"/>
        <v>#N/A</v>
      </c>
      <c r="P208" s="2">
        <v>671923.79295669496</v>
      </c>
      <c r="Q208" s="2">
        <f t="shared" si="42"/>
        <v>650000</v>
      </c>
      <c r="R208" s="2">
        <f t="shared" si="40"/>
        <v>92030852.041812584</v>
      </c>
      <c r="S208" s="2">
        <f t="shared" si="16"/>
        <v>618544.85903434455</v>
      </c>
      <c r="T208" s="2">
        <f t="shared" si="17"/>
        <v>23417.857142857276</v>
      </c>
      <c r="U208" s="2">
        <f t="shared" si="18"/>
        <v>650000</v>
      </c>
      <c r="V208" s="2">
        <f t="shared" si="34"/>
        <v>40701111.432254687</v>
      </c>
      <c r="W208" s="2">
        <f t="shared" si="19"/>
        <v>484042.21931308508</v>
      </c>
      <c r="X208" s="2">
        <f t="shared" si="6"/>
        <v>165957.78068691492</v>
      </c>
      <c r="Y208" s="2">
        <f t="shared" si="37"/>
        <v>51329740.609557942</v>
      </c>
      <c r="Z208" s="2" t="str">
        <f t="shared" si="8"/>
        <v>HERE</v>
      </c>
      <c r="AA208" s="2">
        <f>IF(Z208="HERE",Y208,AA207+Graph!$G$1*1000)</f>
        <v>51329740.609557942</v>
      </c>
      <c r="AB208" s="2">
        <f t="shared" si="20"/>
        <v>165957.78068691492</v>
      </c>
      <c r="AC208" s="2">
        <f t="shared" si="38"/>
        <v>40701111.432254687</v>
      </c>
      <c r="AD208" s="3">
        <f t="shared" si="10"/>
        <v>51329740.609557942</v>
      </c>
      <c r="AE208" s="2">
        <f>IF(AE206&gt;=52800000,52800000,IF(AB187=Graph!G$1*1000,AE207+Graph!G$1*1000,AC208))</f>
        <v>40701111.432254687</v>
      </c>
      <c r="AF208" s="3">
        <f t="shared" si="21"/>
        <v>40701111.432254687</v>
      </c>
      <c r="AG208" s="3">
        <f t="shared" si="29"/>
        <v>44371745.132999703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132</v>
      </c>
      <c r="C209" s="7"/>
      <c r="D209" s="2" t="e">
        <f t="shared" si="11"/>
        <v>#N/A</v>
      </c>
      <c r="E209" s="2" t="e">
        <f t="shared" si="22"/>
        <v>#N/A</v>
      </c>
      <c r="F209" s="2">
        <v>620146.08093579113</v>
      </c>
      <c r="G209" s="2">
        <f t="shared" si="41"/>
        <v>620146.08093579113</v>
      </c>
      <c r="H209" s="2">
        <f t="shared" si="39"/>
        <v>87697166.12364316</v>
      </c>
      <c r="I209" s="7"/>
      <c r="J209" s="2" t="e">
        <f t="shared" si="13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3859967.1428571488</v>
      </c>
      <c r="M209" s="8" t="e">
        <f t="shared" si="28"/>
        <v>#N/A</v>
      </c>
      <c r="N209" s="2" t="e">
        <f t="shared" si="14"/>
        <v>#N/A</v>
      </c>
      <c r="O209" s="2" t="e">
        <f t="shared" si="24"/>
        <v>#N/A</v>
      </c>
      <c r="P209" s="2">
        <v>673838.68670980632</v>
      </c>
      <c r="Q209" s="2">
        <f t="shared" si="42"/>
        <v>650000</v>
      </c>
      <c r="R209" s="2">
        <f t="shared" si="40"/>
        <v>92680852.041812584</v>
      </c>
      <c r="S209" s="2">
        <f t="shared" si="16"/>
        <v>620146.08093579113</v>
      </c>
      <c r="T209" s="2">
        <f t="shared" si="17"/>
        <v>23417.857142857276</v>
      </c>
      <c r="U209" s="2">
        <f t="shared" si="18"/>
        <v>650000</v>
      </c>
      <c r="V209" s="2">
        <f t="shared" si="34"/>
        <v>41186754.873469219</v>
      </c>
      <c r="W209" s="2">
        <f t="shared" si="19"/>
        <v>485643.44121453166</v>
      </c>
      <c r="X209" s="2">
        <f t="shared" si="6"/>
        <v>164356.55878546834</v>
      </c>
      <c r="Y209" s="2">
        <f t="shared" si="37"/>
        <v>51494097.16834341</v>
      </c>
      <c r="Z209" s="2" t="str">
        <f t="shared" si="8"/>
        <v>HERE</v>
      </c>
      <c r="AA209" s="2">
        <f>IF(Z209="HERE",Y209,AA208+Graph!$G$1*1000)</f>
        <v>51494097.16834341</v>
      </c>
      <c r="AB209" s="2">
        <f t="shared" si="20"/>
        <v>164356.55878546834</v>
      </c>
      <c r="AC209" s="2">
        <f t="shared" si="38"/>
        <v>41186754.873469219</v>
      </c>
      <c r="AD209" s="3">
        <f t="shared" si="10"/>
        <v>51494097.16834341</v>
      </c>
      <c r="AE209" s="2">
        <f>IF(AE207&gt;=52800000,52800000,IF(AB188=Graph!G$1*1000,AE208+Graph!G$1*1000,AC209))</f>
        <v>41186754.873469219</v>
      </c>
      <c r="AF209" s="3">
        <f t="shared" si="21"/>
        <v>41186754.873469219</v>
      </c>
      <c r="AG209" s="3">
        <f t="shared" si="29"/>
        <v>44557793.345013157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133</v>
      </c>
      <c r="C210" s="7"/>
      <c r="D210" s="2" t="e">
        <f t="shared" si="11"/>
        <v>#N/A</v>
      </c>
      <c r="E210" s="2" t="e">
        <f t="shared" si="22"/>
        <v>#N/A</v>
      </c>
      <c r="F210" s="2">
        <v>621747.30283722281</v>
      </c>
      <c r="G210" s="2">
        <f t="shared" si="41"/>
        <v>621747.30283722281</v>
      </c>
      <c r="H210" s="2">
        <f t="shared" si="39"/>
        <v>88318913.426480383</v>
      </c>
      <c r="I210" s="7"/>
      <c r="J210" s="2" t="e">
        <f t="shared" si="13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3883385.0000000061</v>
      </c>
      <c r="M210" s="8" t="e">
        <f t="shared" si="28"/>
        <v>#N/A</v>
      </c>
      <c r="N210" s="2" t="e">
        <f t="shared" si="14"/>
        <v>#N/A</v>
      </c>
      <c r="O210" s="2" t="e">
        <f t="shared" si="24"/>
        <v>#N/A</v>
      </c>
      <c r="P210" s="2">
        <v>675753.58046291769</v>
      </c>
      <c r="Q210" s="2">
        <f t="shared" si="42"/>
        <v>650000</v>
      </c>
      <c r="R210" s="2">
        <f t="shared" si="40"/>
        <v>93330852.041812584</v>
      </c>
      <c r="S210" s="2">
        <f t="shared" si="16"/>
        <v>621747.30283722281</v>
      </c>
      <c r="T210" s="2">
        <f t="shared" si="17"/>
        <v>23417.857142857276</v>
      </c>
      <c r="U210" s="2">
        <f t="shared" si="18"/>
        <v>650000</v>
      </c>
      <c r="V210" s="2">
        <f t="shared" si="34"/>
        <v>41673999.536585197</v>
      </c>
      <c r="W210" s="2">
        <f t="shared" si="19"/>
        <v>487244.66311597824</v>
      </c>
      <c r="X210" s="2">
        <f t="shared" si="6"/>
        <v>162755.33688402176</v>
      </c>
      <c r="Y210" s="2">
        <f t="shared" si="37"/>
        <v>51656852.505227432</v>
      </c>
      <c r="Z210" s="2" t="str">
        <f t="shared" si="8"/>
        <v>HERE</v>
      </c>
      <c r="AA210" s="2">
        <f>IF(Z210="HERE",Y210,AA209+Graph!$G$1*1000)</f>
        <v>51656852.505227432</v>
      </c>
      <c r="AB210" s="2">
        <f t="shared" si="20"/>
        <v>162755.33688402176</v>
      </c>
      <c r="AC210" s="2">
        <f t="shared" si="38"/>
        <v>41673999.536585197</v>
      </c>
      <c r="AD210" s="3">
        <f t="shared" si="10"/>
        <v>51656852.505227432</v>
      </c>
      <c r="AE210" s="2">
        <f>IF(AE208&gt;=52800000,52800000,IF(AB189=Graph!G$1*1000,AE209+Graph!G$1*1000,AC210))</f>
        <v>41673999.536585197</v>
      </c>
      <c r="AF210" s="3">
        <f t="shared" si="21"/>
        <v>41673999.536585197</v>
      </c>
      <c r="AG210" s="3">
        <f t="shared" si="29"/>
        <v>44744203.922788173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134</v>
      </c>
      <c r="C211" s="7"/>
      <c r="D211" s="2" t="e">
        <f t="shared" si="11"/>
        <v>#N/A</v>
      </c>
      <c r="E211" s="2" t="e">
        <f t="shared" si="22"/>
        <v>#N/A</v>
      </c>
      <c r="F211" s="2">
        <v>623348.5247386694</v>
      </c>
      <c r="G211" s="2">
        <f t="shared" si="41"/>
        <v>623348.5247386694</v>
      </c>
      <c r="H211" s="2">
        <f t="shared" si="39"/>
        <v>88942261.951219052</v>
      </c>
      <c r="I211" s="7"/>
      <c r="J211" s="2" t="e">
        <f t="shared" si="13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3906802.8571428633</v>
      </c>
      <c r="M211" s="8" t="e">
        <f t="shared" si="28"/>
        <v>#N/A</v>
      </c>
      <c r="N211" s="2" t="e">
        <f t="shared" si="14"/>
        <v>#N/A</v>
      </c>
      <c r="O211" s="2" t="e">
        <f t="shared" si="24"/>
        <v>#N/A</v>
      </c>
      <c r="P211" s="2">
        <v>677668.47421602905</v>
      </c>
      <c r="Q211" s="2">
        <f t="shared" si="42"/>
        <v>650000</v>
      </c>
      <c r="R211" s="2">
        <f t="shared" si="40"/>
        <v>93980852.041812584</v>
      </c>
      <c r="S211" s="2">
        <f t="shared" si="16"/>
        <v>623348.5247386694</v>
      </c>
      <c r="T211" s="2">
        <f t="shared" si="17"/>
        <v>23417.857142857276</v>
      </c>
      <c r="U211" s="2">
        <f t="shared" si="18"/>
        <v>650000</v>
      </c>
      <c r="V211" s="2">
        <f t="shared" si="34"/>
        <v>42162845.421602622</v>
      </c>
      <c r="W211" s="2">
        <f t="shared" si="19"/>
        <v>488845.88501742482</v>
      </c>
      <c r="X211" s="2">
        <f t="shared" si="6"/>
        <v>161154.11498257518</v>
      </c>
      <c r="Y211" s="2">
        <f t="shared" si="37"/>
        <v>51818006.620210007</v>
      </c>
      <c r="Z211" s="2" t="str">
        <f t="shared" si="8"/>
        <v>HERE</v>
      </c>
      <c r="AA211" s="2">
        <f>IF(Z211="HERE",Y211,AA210+Graph!$G$1*1000)</f>
        <v>51818006.620210007</v>
      </c>
      <c r="AB211" s="2">
        <f t="shared" si="20"/>
        <v>161154.11498257518</v>
      </c>
      <c r="AC211" s="2">
        <f t="shared" si="38"/>
        <v>42162845.421602622</v>
      </c>
      <c r="AD211" s="3">
        <f t="shared" si="10"/>
        <v>51818006.620210007</v>
      </c>
      <c r="AE211" s="2">
        <f>IF(AE209&gt;=52800000,52800000,IF(AB190=Graph!G$1*1000,AE210+Graph!G$1*1000,AC211))</f>
        <v>42162845.421602622</v>
      </c>
      <c r="AF211" s="3">
        <f t="shared" si="21"/>
        <v>42162845.421602622</v>
      </c>
      <c r="AG211" s="3">
        <f t="shared" si="29"/>
        <v>44930976.866324767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135</v>
      </c>
      <c r="C212" s="7"/>
      <c r="D212" s="2" t="e">
        <f t="shared" si="11"/>
        <v>#N/A</v>
      </c>
      <c r="E212" s="2" t="e">
        <f t="shared" si="22"/>
        <v>#N/A</v>
      </c>
      <c r="F212" s="2">
        <v>624949.74664011598</v>
      </c>
      <c r="G212" s="2">
        <f t="shared" si="41"/>
        <v>624949.74664011598</v>
      </c>
      <c r="H212" s="2">
        <f t="shared" si="39"/>
        <v>89567211.697859168</v>
      </c>
      <c r="I212" s="7"/>
      <c r="J212" s="2" t="e">
        <f t="shared" si="13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3930220.7142857206</v>
      </c>
      <c r="M212" s="8" t="e">
        <f t="shared" si="28"/>
        <v>#N/A</v>
      </c>
      <c r="N212" s="2" t="e">
        <f t="shared" si="14"/>
        <v>#N/A</v>
      </c>
      <c r="O212" s="2" t="e">
        <f t="shared" si="24"/>
        <v>#N/A</v>
      </c>
      <c r="P212" s="2">
        <v>679583.36796914041</v>
      </c>
      <c r="Q212" s="2">
        <f t="shared" si="42"/>
        <v>650000</v>
      </c>
      <c r="R212" s="2">
        <f t="shared" si="40"/>
        <v>94630852.041812584</v>
      </c>
      <c r="S212" s="2">
        <f t="shared" si="16"/>
        <v>624949.74664011598</v>
      </c>
      <c r="T212" s="2">
        <f t="shared" si="17"/>
        <v>23417.857142857276</v>
      </c>
      <c r="U212" s="2">
        <f t="shared" si="18"/>
        <v>650000</v>
      </c>
      <c r="V212" s="2">
        <f t="shared" si="34"/>
        <v>42653292.528521478</v>
      </c>
      <c r="W212" s="2">
        <f t="shared" si="19"/>
        <v>490447.1069188565</v>
      </c>
      <c r="X212" s="2">
        <f t="shared" si="6"/>
        <v>159552.8930811435</v>
      </c>
      <c r="Y212" s="2">
        <f t="shared" si="37"/>
        <v>51977559.51329115</v>
      </c>
      <c r="Z212" s="2" t="str">
        <f t="shared" si="8"/>
        <v>HERE</v>
      </c>
      <c r="AA212" s="2">
        <f>IF(Z212="HERE",Y212,AA211+Graph!$G$1*1000)</f>
        <v>51977559.51329115</v>
      </c>
      <c r="AB212" s="2">
        <f t="shared" si="20"/>
        <v>159552.8930811435</v>
      </c>
      <c r="AC212" s="2">
        <f t="shared" si="38"/>
        <v>42653292.528521478</v>
      </c>
      <c r="AD212" s="3">
        <f t="shared" si="10"/>
        <v>51977559.51329115</v>
      </c>
      <c r="AE212" s="2">
        <f>IF(AE210&gt;=52800000,52800000,IF(AB191=Graph!G$1*1000,AE211+Graph!G$1*1000,AC212))</f>
        <v>42653292.528521478</v>
      </c>
      <c r="AF212" s="3">
        <f t="shared" si="21"/>
        <v>42653292.528521478</v>
      </c>
      <c r="AG212" s="3">
        <f t="shared" si="29"/>
        <v>45118112.17562294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136</v>
      </c>
      <c r="C213" s="7"/>
      <c r="D213" s="2" t="e">
        <f t="shared" si="11"/>
        <v>#N/A</v>
      </c>
      <c r="E213" s="2" t="e">
        <f t="shared" si="22"/>
        <v>#N/A</v>
      </c>
      <c r="F213" s="2">
        <v>626550.96854156256</v>
      </c>
      <c r="G213" s="2">
        <f t="shared" si="41"/>
        <v>626550.96854156256</v>
      </c>
      <c r="H213" s="2">
        <f t="shared" si="39"/>
        <v>90193762.666400731</v>
      </c>
      <c r="I213" s="7"/>
      <c r="J213" s="2" t="e">
        <f t="shared" si="13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3953638.5714285779</v>
      </c>
      <c r="M213" s="8" t="e">
        <f t="shared" si="28"/>
        <v>#N/A</v>
      </c>
      <c r="N213" s="2" t="e">
        <f t="shared" si="14"/>
        <v>#N/A</v>
      </c>
      <c r="O213" s="2" t="e">
        <f t="shared" si="24"/>
        <v>#N/A</v>
      </c>
      <c r="P213" s="2">
        <v>681498.26172225177</v>
      </c>
      <c r="Q213" s="2">
        <f t="shared" si="42"/>
        <v>650000</v>
      </c>
      <c r="R213" s="2">
        <f t="shared" si="40"/>
        <v>95280852.041812584</v>
      </c>
      <c r="S213" s="2">
        <f t="shared" si="16"/>
        <v>626550.96854156256</v>
      </c>
      <c r="T213" s="2">
        <f t="shared" si="17"/>
        <v>23417.857142857276</v>
      </c>
      <c r="U213" s="2">
        <f t="shared" si="18"/>
        <v>650000</v>
      </c>
      <c r="V213" s="2">
        <f t="shared" si="34"/>
        <v>43145340.857341781</v>
      </c>
      <c r="W213" s="2">
        <f t="shared" si="19"/>
        <v>492048.32882030308</v>
      </c>
      <c r="X213" s="2">
        <f t="shared" si="6"/>
        <v>157951.67117969692</v>
      </c>
      <c r="Y213" s="2">
        <f t="shared" si="37"/>
        <v>52135511.184470847</v>
      </c>
      <c r="Z213" s="2" t="str">
        <f t="shared" si="8"/>
        <v>HERE</v>
      </c>
      <c r="AA213" s="2">
        <f>IF(Z213="HERE",Y213,AA212+Graph!$G$1*1000)</f>
        <v>52135511.184470847</v>
      </c>
      <c r="AB213" s="2">
        <f t="shared" si="20"/>
        <v>157951.67117969692</v>
      </c>
      <c r="AC213" s="2">
        <f t="shared" si="38"/>
        <v>43145340.857341781</v>
      </c>
      <c r="AD213" s="3">
        <f t="shared" si="10"/>
        <v>52135511.184470847</v>
      </c>
      <c r="AE213" s="2">
        <f>IF(AE211&gt;=52800000,52800000,IF(AB192=Graph!G$1*1000,AE212+Graph!G$1*1000,AC213))</f>
        <v>43145340.857341781</v>
      </c>
      <c r="AF213" s="3">
        <f t="shared" si="21"/>
        <v>43145340.857341781</v>
      </c>
      <c r="AG213" s="3">
        <f t="shared" si="29"/>
        <v>45305609.850682691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137</v>
      </c>
      <c r="C214" s="7"/>
      <c r="D214" s="2" t="e">
        <f t="shared" si="11"/>
        <v>#N/A</v>
      </c>
      <c r="E214" s="2" t="e">
        <f t="shared" si="22"/>
        <v>#N/A</v>
      </c>
      <c r="F214" s="2">
        <v>628152.19044300914</v>
      </c>
      <c r="G214" s="2">
        <f t="shared" si="41"/>
        <v>628152.19044300914</v>
      </c>
      <c r="H214" s="2">
        <f t="shared" si="39"/>
        <v>90821914.85684374</v>
      </c>
      <c r="I214" s="7"/>
      <c r="J214" s="2" t="e">
        <f t="shared" si="13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3977056.4285714352</v>
      </c>
      <c r="M214" s="8" t="e">
        <f t="shared" si="28"/>
        <v>#N/A</v>
      </c>
      <c r="N214" s="2" t="e">
        <f t="shared" si="14"/>
        <v>#N/A</v>
      </c>
      <c r="O214" s="2" t="e">
        <f t="shared" si="24"/>
        <v>#N/A</v>
      </c>
      <c r="P214" s="2">
        <v>683413.15547536314</v>
      </c>
      <c r="Q214" s="2">
        <f t="shared" si="42"/>
        <v>650000</v>
      </c>
      <c r="R214" s="2">
        <f t="shared" si="40"/>
        <v>95930852.041812584</v>
      </c>
      <c r="S214" s="2">
        <f t="shared" si="16"/>
        <v>628152.19044300914</v>
      </c>
      <c r="T214" s="2">
        <f t="shared" si="17"/>
        <v>23417.857142857276</v>
      </c>
      <c r="U214" s="2">
        <f t="shared" si="18"/>
        <v>650000</v>
      </c>
      <c r="V214" s="2">
        <f t="shared" si="34"/>
        <v>43638990.408063531</v>
      </c>
      <c r="W214" s="2">
        <f t="shared" si="19"/>
        <v>493649.55072174966</v>
      </c>
      <c r="X214" s="2">
        <f t="shared" si="6"/>
        <v>156350.44927825034</v>
      </c>
      <c r="Y214" s="2">
        <f t="shared" si="37"/>
        <v>52291861.633749098</v>
      </c>
      <c r="Z214" s="2" t="str">
        <f t="shared" si="8"/>
        <v>HERE</v>
      </c>
      <c r="AA214" s="2">
        <f>IF(Z214="HERE",Y214,AA213+Graph!$G$1*1000)</f>
        <v>52291861.633749098</v>
      </c>
      <c r="AB214" s="2">
        <f t="shared" si="20"/>
        <v>156350.44927825034</v>
      </c>
      <c r="AC214" s="2">
        <f t="shared" si="38"/>
        <v>43638990.408063531</v>
      </c>
      <c r="AD214" s="3">
        <f t="shared" si="10"/>
        <v>52291861.633749098</v>
      </c>
      <c r="AE214" s="2">
        <f>IF(AE212&gt;=52800000,52800000,IF(AB193=Graph!G$1*1000,AE213+Graph!G$1*1000,AC214))</f>
        <v>43638990.408063531</v>
      </c>
      <c r="AF214" s="3">
        <f t="shared" si="21"/>
        <v>43638990.408063531</v>
      </c>
      <c r="AG214" s="3">
        <f t="shared" si="29"/>
        <v>45493469.891504005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138</v>
      </c>
      <c r="C215" s="7"/>
      <c r="D215" s="2" t="e">
        <f t="shared" si="11"/>
        <v>#N/A</v>
      </c>
      <c r="E215" s="2" t="e">
        <f t="shared" si="22"/>
        <v>#N/A</v>
      </c>
      <c r="F215" s="2">
        <v>629753.41234444082</v>
      </c>
      <c r="G215" s="2">
        <f t="shared" si="41"/>
        <v>629753.41234444082</v>
      </c>
      <c r="H215" s="2">
        <f t="shared" si="39"/>
        <v>91451668.269188181</v>
      </c>
      <c r="I215" s="7"/>
      <c r="J215" s="2" t="e">
        <f t="shared" si="13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4000474.2857142924</v>
      </c>
      <c r="M215" s="8" t="e">
        <f t="shared" si="28"/>
        <v>#N/A</v>
      </c>
      <c r="N215" s="2" t="e">
        <f t="shared" si="14"/>
        <v>#N/A</v>
      </c>
      <c r="O215" s="2" t="e">
        <f t="shared" si="24"/>
        <v>#N/A</v>
      </c>
      <c r="P215" s="2">
        <v>685328.0492284745</v>
      </c>
      <c r="Q215" s="2">
        <f t="shared" si="42"/>
        <v>650000</v>
      </c>
      <c r="R215" s="2">
        <f t="shared" si="40"/>
        <v>96580852.041812584</v>
      </c>
      <c r="S215" s="2">
        <f t="shared" si="16"/>
        <v>629753.41234444082</v>
      </c>
      <c r="T215" s="2">
        <f t="shared" si="17"/>
        <v>23417.857142857276</v>
      </c>
      <c r="U215" s="2">
        <f t="shared" si="18"/>
        <v>650000</v>
      </c>
      <c r="V215" s="2">
        <f t="shared" si="34"/>
        <v>44134241.180686727</v>
      </c>
      <c r="W215" s="2">
        <f t="shared" si="19"/>
        <v>495250.77262319624</v>
      </c>
      <c r="X215" s="2">
        <f t="shared" si="6"/>
        <v>154749.22737680376</v>
      </c>
      <c r="Y215" s="2">
        <f t="shared" si="37"/>
        <v>52446610.861125901</v>
      </c>
      <c r="Z215" s="2" t="str">
        <f t="shared" si="8"/>
        <v>HERE</v>
      </c>
      <c r="AA215" s="2">
        <f>IF(Z215="HERE",Y215,AA214+Graph!$G$1*1000)</f>
        <v>52446610.861125901</v>
      </c>
      <c r="AB215" s="2">
        <f t="shared" si="20"/>
        <v>154749.22737680376</v>
      </c>
      <c r="AC215" s="2">
        <f t="shared" si="38"/>
        <v>44134241.180686727</v>
      </c>
      <c r="AD215" s="3">
        <f t="shared" si="10"/>
        <v>52446610.861125901</v>
      </c>
      <c r="AE215" s="2">
        <f>IF(AE213&gt;=52800000,52800000,IF(AB194=Graph!G$1*1000,AE214+Graph!G$1*1000,AC215))</f>
        <v>44134241.180686727</v>
      </c>
      <c r="AF215" s="3">
        <f t="shared" si="21"/>
        <v>44134241.180686727</v>
      </c>
      <c r="AG215" s="3">
        <f t="shared" si="29"/>
        <v>45681692.298086897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139</v>
      </c>
      <c r="C216" s="7"/>
      <c r="D216" s="2" t="e">
        <f t="shared" si="11"/>
        <v>#N/A</v>
      </c>
      <c r="E216" s="2" t="e">
        <f t="shared" si="22"/>
        <v>#N/A</v>
      </c>
      <c r="F216" s="2">
        <v>631354.6342458874</v>
      </c>
      <c r="G216" s="2">
        <f t="shared" si="41"/>
        <v>631354.6342458874</v>
      </c>
      <c r="H216" s="2">
        <f t="shared" si="39"/>
        <v>92083022.903434068</v>
      </c>
      <c r="I216" s="7"/>
      <c r="J216" s="2" t="e">
        <f t="shared" si="13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4023892.1428571497</v>
      </c>
      <c r="M216" s="8" t="e">
        <f t="shared" si="28"/>
        <v>#N/A</v>
      </c>
      <c r="N216" s="2" t="e">
        <f t="shared" si="14"/>
        <v>#N/A</v>
      </c>
      <c r="O216" s="2" t="e">
        <f t="shared" si="24"/>
        <v>#N/A</v>
      </c>
      <c r="P216" s="2">
        <v>687242.94298158586</v>
      </c>
      <c r="Q216" s="2">
        <f t="shared" si="42"/>
        <v>650000</v>
      </c>
      <c r="R216" s="2">
        <f t="shared" si="40"/>
        <v>97230852.041812584</v>
      </c>
      <c r="S216" s="2">
        <f t="shared" si="16"/>
        <v>631354.6342458874</v>
      </c>
      <c r="T216" s="2">
        <f t="shared" si="17"/>
        <v>23417.857142857276</v>
      </c>
      <c r="U216" s="2">
        <f t="shared" si="18"/>
        <v>650000</v>
      </c>
      <c r="V216" s="2">
        <f t="shared" si="34"/>
        <v>44631093.17521137</v>
      </c>
      <c r="W216" s="2">
        <f t="shared" si="19"/>
        <v>496851.99452464283</v>
      </c>
      <c r="X216" s="2">
        <f t="shared" si="6"/>
        <v>153148.00547535717</v>
      </c>
      <c r="Y216" s="2">
        <f t="shared" si="37"/>
        <v>52599758.866601259</v>
      </c>
      <c r="Z216" s="2" t="str">
        <f t="shared" si="8"/>
        <v>HERE</v>
      </c>
      <c r="AA216" s="2">
        <f>IF(Z216="HERE",Y216,AA215+Graph!$G$1*1000)</f>
        <v>52599758.866601259</v>
      </c>
      <c r="AB216" s="2">
        <f t="shared" si="20"/>
        <v>153148.00547535717</v>
      </c>
      <c r="AC216" s="2">
        <f t="shared" si="38"/>
        <v>44631093.17521137</v>
      </c>
      <c r="AD216" s="3">
        <f t="shared" si="10"/>
        <v>52599758.866601259</v>
      </c>
      <c r="AE216" s="2">
        <f>IF(AE214&gt;=52800000,52800000,IF(AB195=Graph!G$1*1000,AE215+Graph!G$1*1000,AC216))</f>
        <v>44631093.17521137</v>
      </c>
      <c r="AF216" s="3">
        <f t="shared" si="21"/>
        <v>44631093.17521137</v>
      </c>
      <c r="AG216" s="3">
        <f t="shared" si="29"/>
        <v>45870277.070431359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140</v>
      </c>
      <c r="C217" s="7"/>
      <c r="D217" s="2" t="e">
        <f t="shared" si="11"/>
        <v>#N/A</v>
      </c>
      <c r="E217" s="2" t="e">
        <f t="shared" si="22"/>
        <v>#N/A</v>
      </c>
      <c r="F217" s="2">
        <v>632955.85614733398</v>
      </c>
      <c r="G217" s="2">
        <f t="shared" si="41"/>
        <v>632955.85614733398</v>
      </c>
      <c r="H217" s="2">
        <f t="shared" si="39"/>
        <v>92715978.759581402</v>
      </c>
      <c r="I217" s="7"/>
      <c r="J217" s="2" t="e">
        <f t="shared" si="13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4047310.000000007</v>
      </c>
      <c r="M217" s="8" t="e">
        <f t="shared" si="28"/>
        <v>#N/A</v>
      </c>
      <c r="N217" s="2" t="e">
        <f t="shared" si="14"/>
        <v>#N/A</v>
      </c>
      <c r="O217" s="2" t="e">
        <f t="shared" si="24"/>
        <v>#N/A</v>
      </c>
      <c r="P217" s="2">
        <v>689157.83673469722</v>
      </c>
      <c r="Q217" s="2">
        <f t="shared" si="42"/>
        <v>650000</v>
      </c>
      <c r="R217" s="2">
        <f t="shared" si="40"/>
        <v>97880852.041812584</v>
      </c>
      <c r="S217" s="2">
        <f t="shared" si="16"/>
        <v>632955.85614733398</v>
      </c>
      <c r="T217" s="2">
        <f t="shared" si="17"/>
        <v>23417.857142857276</v>
      </c>
      <c r="U217" s="2">
        <f t="shared" si="18"/>
        <v>650000</v>
      </c>
      <c r="V217" s="2">
        <f t="shared" si="34"/>
        <v>45129546.391637444</v>
      </c>
      <c r="W217" s="2">
        <f t="shared" si="19"/>
        <v>498453.2164260745</v>
      </c>
      <c r="X217" s="2">
        <f t="shared" si="6"/>
        <v>151546.7835739255</v>
      </c>
      <c r="Y217" s="2">
        <f t="shared" si="37"/>
        <v>52751305.650175184</v>
      </c>
      <c r="Z217" s="2" t="str">
        <f t="shared" si="8"/>
        <v>HERE</v>
      </c>
      <c r="AA217" s="2">
        <f>IF(Z217="HERE",Y217,AA216+Graph!$G$1*1000)</f>
        <v>52751305.650175184</v>
      </c>
      <c r="AB217" s="2">
        <f t="shared" si="20"/>
        <v>151546.7835739255</v>
      </c>
      <c r="AC217" s="2">
        <f t="shared" si="38"/>
        <v>45129546.391637444</v>
      </c>
      <c r="AD217" s="3">
        <f t="shared" si="10"/>
        <v>52751305.650175184</v>
      </c>
      <c r="AE217" s="2">
        <f>IF(AE215&gt;=52800000,52800000,IF(AB196=Graph!G$1*1000,AE216+Graph!G$1*1000,AC217))</f>
        <v>45129546.391637444</v>
      </c>
      <c r="AF217" s="3">
        <f t="shared" si="21"/>
        <v>45129546.391637444</v>
      </c>
      <c r="AG217" s="3">
        <f t="shared" si="29"/>
        <v>46059224.208537392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141</v>
      </c>
      <c r="C218" s="7"/>
      <c r="D218" s="2" t="e">
        <f t="shared" si="11"/>
        <v>#N/A</v>
      </c>
      <c r="E218" s="2" t="e">
        <f t="shared" si="22"/>
        <v>#N/A</v>
      </c>
      <c r="F218" s="2">
        <v>634557.07804878056</v>
      </c>
      <c r="G218" s="2">
        <f t="shared" si="41"/>
        <v>634557.07804878056</v>
      </c>
      <c r="H218" s="2">
        <f t="shared" si="39"/>
        <v>93350535.837630183</v>
      </c>
      <c r="I218" s="7"/>
      <c r="J218" s="2" t="e">
        <f t="shared" si="13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4070727.8571428643</v>
      </c>
      <c r="M218" s="8" t="e">
        <f t="shared" si="28"/>
        <v>#N/A</v>
      </c>
      <c r="N218" s="2" t="e">
        <f t="shared" si="14"/>
        <v>#N/A</v>
      </c>
      <c r="O218" s="2" t="e">
        <f t="shared" si="24"/>
        <v>#N/A</v>
      </c>
      <c r="P218" s="2">
        <v>691072.73048780859</v>
      </c>
      <c r="Q218" s="2">
        <f t="shared" si="42"/>
        <v>650000</v>
      </c>
      <c r="R218" s="2">
        <f t="shared" si="40"/>
        <v>98530852.041812584</v>
      </c>
      <c r="S218" s="2">
        <f t="shared" si="16"/>
        <v>634557.07804878056</v>
      </c>
      <c r="T218" s="2">
        <f t="shared" si="17"/>
        <v>23417.857142857276</v>
      </c>
      <c r="U218" s="2">
        <f t="shared" si="18"/>
        <v>650000</v>
      </c>
      <c r="V218" s="2">
        <f t="shared" si="34"/>
        <v>45629600.829964966</v>
      </c>
      <c r="W218" s="2">
        <f t="shared" si="19"/>
        <v>500054.43832752109</v>
      </c>
      <c r="X218" s="2">
        <f t="shared" si="6"/>
        <v>149945.56167247891</v>
      </c>
      <c r="Y218" s="2">
        <f t="shared" si="37"/>
        <v>52901251.211847663</v>
      </c>
      <c r="Z218" s="2" t="str">
        <f t="shared" si="8"/>
        <v>HERE</v>
      </c>
      <c r="AA218" s="2">
        <f>IF(Z218="HERE",Y218,AA217+Graph!$G$1*1000)</f>
        <v>52901251.211847663</v>
      </c>
      <c r="AB218" s="2">
        <f t="shared" si="20"/>
        <v>149945.56167247891</v>
      </c>
      <c r="AC218" s="2">
        <f t="shared" si="38"/>
        <v>45629600.829964966</v>
      </c>
      <c r="AD218" s="3">
        <f t="shared" si="10"/>
        <v>52800000</v>
      </c>
      <c r="AE218" s="2">
        <f>IF(AE216&gt;=52800000,52800000,IF(AB197=Graph!G$1*1000,AE217+Graph!G$1*1000,AC218))</f>
        <v>45629600.829964966</v>
      </c>
      <c r="AF218" s="3">
        <f t="shared" si="21"/>
        <v>45629600.829964966</v>
      </c>
      <c r="AG218" s="3">
        <f t="shared" si="29"/>
        <v>46247759.746899761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142</v>
      </c>
      <c r="C219" s="7"/>
      <c r="D219" s="2" t="e">
        <f t="shared" si="11"/>
        <v>#N/A</v>
      </c>
      <c r="E219" s="2" t="e">
        <f t="shared" si="22"/>
        <v>#N/A</v>
      </c>
      <c r="F219" s="2">
        <v>636158.29995022714</v>
      </c>
      <c r="G219" s="2">
        <f t="shared" si="41"/>
        <v>636158.29995022714</v>
      </c>
      <c r="H219" s="2">
        <f t="shared" si="39"/>
        <v>93986694.13758041</v>
      </c>
      <c r="I219" s="7"/>
      <c r="J219" s="2" t="e">
        <f t="shared" si="13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4094145.7142857215</v>
      </c>
      <c r="M219" s="8" t="e">
        <f t="shared" si="28"/>
        <v>#N/A</v>
      </c>
      <c r="N219" s="2" t="e">
        <f t="shared" si="14"/>
        <v>#N/A</v>
      </c>
      <c r="O219" s="2" t="e">
        <f t="shared" si="24"/>
        <v>#N/A</v>
      </c>
      <c r="P219" s="2">
        <v>692987.62424091995</v>
      </c>
      <c r="Q219" s="2">
        <f t="shared" si="42"/>
        <v>650000</v>
      </c>
      <c r="R219" s="2">
        <f t="shared" si="40"/>
        <v>99180852.041812584</v>
      </c>
      <c r="S219" s="2">
        <f t="shared" si="16"/>
        <v>636158.29995022714</v>
      </c>
      <c r="T219" s="2">
        <f t="shared" si="17"/>
        <v>23417.857142857276</v>
      </c>
      <c r="U219" s="2">
        <f t="shared" si="18"/>
        <v>650000</v>
      </c>
      <c r="V219" s="2">
        <f t="shared" si="34"/>
        <v>46131256.490193933</v>
      </c>
      <c r="W219" s="2">
        <f t="shared" si="19"/>
        <v>501655.66022896767</v>
      </c>
      <c r="X219" s="2">
        <f t="shared" si="6"/>
        <v>148344.33977103233</v>
      </c>
      <c r="Y219" s="2">
        <f t="shared" si="37"/>
        <v>53049595.551618695</v>
      </c>
      <c r="Z219" s="2" t="str">
        <f t="shared" si="8"/>
        <v>HERE</v>
      </c>
      <c r="AA219" s="2">
        <f>IF(Z219="HERE",Y219,AA218+Graph!$G$1*1000)</f>
        <v>53049595.551618695</v>
      </c>
      <c r="AB219" s="2">
        <f t="shared" si="20"/>
        <v>148344.33977103233</v>
      </c>
      <c r="AC219" s="2">
        <f t="shared" si="38"/>
        <v>46131256.490193933</v>
      </c>
      <c r="AD219" s="3">
        <f t="shared" si="10"/>
        <v>52800000</v>
      </c>
      <c r="AE219" s="2">
        <f>IF(AE217&gt;=52800000,52800000,IF(AB198=Graph!G$1*1000,AE218+Graph!G$1*1000,AC219))</f>
        <v>46131256.490193933</v>
      </c>
      <c r="AF219" s="3">
        <f t="shared" si="21"/>
        <v>46131256.490193933</v>
      </c>
      <c r="AG219" s="3">
        <f t="shared" si="29"/>
        <v>46434934.246645913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143</v>
      </c>
      <c r="C220" s="7"/>
      <c r="D220" s="2" t="e">
        <f t="shared" si="11"/>
        <v>#N/A</v>
      </c>
      <c r="E220" s="2" t="e">
        <f t="shared" si="22"/>
        <v>#N/A</v>
      </c>
      <c r="F220" s="2">
        <v>637759.52185165882</v>
      </c>
      <c r="G220" s="2">
        <f t="shared" si="41"/>
        <v>637759.52185165882</v>
      </c>
      <c r="H220" s="2">
        <f t="shared" si="39"/>
        <v>94624453.659432068</v>
      </c>
      <c r="I220" s="7"/>
      <c r="J220" s="2" t="e">
        <f t="shared" si="13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4117563.5714285788</v>
      </c>
      <c r="M220" s="8" t="e">
        <f t="shared" si="28"/>
        <v>#N/A</v>
      </c>
      <c r="N220" s="2" t="e">
        <f t="shared" si="14"/>
        <v>#N/A</v>
      </c>
      <c r="O220" s="2" t="e">
        <f t="shared" si="24"/>
        <v>#N/A</v>
      </c>
      <c r="P220" s="2">
        <v>694902.51799403131</v>
      </c>
      <c r="Q220" s="2">
        <f t="shared" si="42"/>
        <v>650000</v>
      </c>
      <c r="R220" s="2">
        <f t="shared" si="40"/>
        <v>99830852.041812584</v>
      </c>
      <c r="S220" s="2">
        <f t="shared" si="16"/>
        <v>637759.52185165882</v>
      </c>
      <c r="T220" s="2">
        <f t="shared" si="17"/>
        <v>23417.857142857276</v>
      </c>
      <c r="U220" s="2">
        <f t="shared" si="18"/>
        <v>650000</v>
      </c>
      <c r="V220" s="2">
        <f t="shared" si="34"/>
        <v>46634513.372324347</v>
      </c>
      <c r="W220" s="2">
        <f t="shared" si="19"/>
        <v>503256.88213041425</v>
      </c>
      <c r="X220" s="2">
        <f t="shared" si="6"/>
        <v>146743.11786958575</v>
      </c>
      <c r="Y220" s="2">
        <f t="shared" si="37"/>
        <v>53196338.669488281</v>
      </c>
      <c r="Z220" s="2" t="str">
        <f t="shared" si="8"/>
        <v>HERE</v>
      </c>
      <c r="AA220" s="2">
        <f>IF(Z220="HERE",Y220,AA219+Graph!$G$1*1000)</f>
        <v>53196338.669488281</v>
      </c>
      <c r="AB220" s="2">
        <f t="shared" si="20"/>
        <v>146743.11786958575</v>
      </c>
      <c r="AC220" s="2">
        <f t="shared" si="38"/>
        <v>46634513.372324347</v>
      </c>
      <c r="AD220" s="3">
        <f t="shared" si="10"/>
        <v>52800000</v>
      </c>
      <c r="AE220" s="2">
        <f>IF(AE218&gt;=52800000,52800000,IF(AB199=Graph!G$1*1000,AE219+Graph!G$1*1000,AC220))</f>
        <v>46634513.372324347</v>
      </c>
      <c r="AF220" s="3">
        <f t="shared" si="21"/>
        <v>46634513.372324347</v>
      </c>
      <c r="AG220" s="3">
        <f t="shared" si="29"/>
        <v>46620747.707775831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144</v>
      </c>
      <c r="C221" s="7"/>
      <c r="D221" s="2" t="e">
        <f t="shared" si="11"/>
        <v>#N/A</v>
      </c>
      <c r="E221" s="2" t="e">
        <f t="shared" si="22"/>
        <v>#N/A</v>
      </c>
      <c r="F221" s="2">
        <v>639360.7437531054</v>
      </c>
      <c r="G221" s="2">
        <f t="shared" si="41"/>
        <v>639360.7437531054</v>
      </c>
      <c r="H221" s="2">
        <f t="shared" si="39"/>
        <v>95263814.403185174</v>
      </c>
      <c r="I221" s="7"/>
      <c r="J221" s="2" t="e">
        <f t="shared" si="13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4140981.4285714361</v>
      </c>
      <c r="M221" s="8" t="e">
        <f t="shared" si="28"/>
        <v>#N/A</v>
      </c>
      <c r="N221" s="2" t="e">
        <f t="shared" si="14"/>
        <v>#N/A</v>
      </c>
      <c r="O221" s="2" t="e">
        <f t="shared" si="24"/>
        <v>#N/A</v>
      </c>
      <c r="P221" s="2">
        <v>696817.41174714267</v>
      </c>
      <c r="Q221" s="2">
        <f t="shared" si="42"/>
        <v>650000</v>
      </c>
      <c r="R221" s="2">
        <f t="shared" si="40"/>
        <v>100480852.04181258</v>
      </c>
      <c r="S221" s="2">
        <f t="shared" si="16"/>
        <v>639360.7437531054</v>
      </c>
      <c r="T221" s="2">
        <f t="shared" si="17"/>
        <v>23417.857142857276</v>
      </c>
      <c r="U221" s="2">
        <f t="shared" si="18"/>
        <v>650000</v>
      </c>
      <c r="V221" s="2">
        <f t="shared" si="34"/>
        <v>47139371.476356193</v>
      </c>
      <c r="W221" s="2">
        <f t="shared" si="19"/>
        <v>504858.10403184593</v>
      </c>
      <c r="X221" s="2">
        <f t="shared" si="6"/>
        <v>145141.89596815407</v>
      </c>
      <c r="Y221" s="2">
        <f t="shared" si="37"/>
        <v>53341480.565456435</v>
      </c>
      <c r="Z221" s="2" t="str">
        <f t="shared" si="8"/>
        <v>HERE</v>
      </c>
      <c r="AA221" s="2">
        <f>IF(Z221="HERE",Y221,AA220+Graph!$G$1*1000)</f>
        <v>53341480.565456435</v>
      </c>
      <c r="AB221" s="2">
        <f t="shared" si="20"/>
        <v>145141.89596815407</v>
      </c>
      <c r="AC221" s="2">
        <f t="shared" si="38"/>
        <v>47139371.476356193</v>
      </c>
      <c r="AD221" s="3">
        <f t="shared" si="10"/>
        <v>52800000</v>
      </c>
      <c r="AE221" s="2">
        <f>IF(AE219&gt;=52800000,52800000,IF(AB200=Graph!G$1*1000,AE220+Graph!G$1*1000,AC221))</f>
        <v>47139371.476356193</v>
      </c>
      <c r="AF221" s="3">
        <f t="shared" si="21"/>
        <v>47139371.476356193</v>
      </c>
      <c r="AG221" s="3">
        <f t="shared" si="29"/>
        <v>46805200.130289517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145</v>
      </c>
      <c r="C222" s="7"/>
      <c r="D222" s="2" t="e">
        <f t="shared" si="11"/>
        <v>#N/A</v>
      </c>
      <c r="E222" s="2" t="e">
        <f t="shared" si="22"/>
        <v>#N/A</v>
      </c>
      <c r="F222" s="2">
        <v>640961.96565455198</v>
      </c>
      <c r="G222" s="2">
        <f t="shared" si="41"/>
        <v>640961.96565455198</v>
      </c>
      <c r="H222" s="2">
        <f t="shared" si="39"/>
        <v>95904776.368839726</v>
      </c>
      <c r="I222" s="7"/>
      <c r="J222" s="2" t="e">
        <f t="shared" si="13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4164399.2857142934</v>
      </c>
      <c r="M222" s="8" t="e">
        <f t="shared" si="28"/>
        <v>#N/A</v>
      </c>
      <c r="N222" s="2" t="e">
        <f t="shared" si="14"/>
        <v>#N/A</v>
      </c>
      <c r="O222" s="2" t="e">
        <f t="shared" si="24"/>
        <v>#N/A</v>
      </c>
      <c r="P222" s="2">
        <v>698732.30550025403</v>
      </c>
      <c r="Q222" s="2">
        <f t="shared" si="42"/>
        <v>650000</v>
      </c>
      <c r="R222" s="2">
        <f t="shared" si="40"/>
        <v>101130852.04181258</v>
      </c>
      <c r="S222" s="2">
        <f t="shared" si="16"/>
        <v>640961.96565455198</v>
      </c>
      <c r="T222" s="2">
        <f t="shared" si="17"/>
        <v>23417.857142857276</v>
      </c>
      <c r="U222" s="2">
        <f t="shared" si="18"/>
        <v>650000</v>
      </c>
      <c r="V222" s="2">
        <f t="shared" si="34"/>
        <v>47645830.802289486</v>
      </c>
      <c r="W222" s="2">
        <f t="shared" si="19"/>
        <v>506459.32593329251</v>
      </c>
      <c r="X222" s="2">
        <f t="shared" si="6"/>
        <v>143540.67406670749</v>
      </c>
      <c r="Y222" s="2">
        <f t="shared" si="37"/>
        <v>53485021.239523143</v>
      </c>
      <c r="Z222" s="2" t="str">
        <f t="shared" si="8"/>
        <v>HERE</v>
      </c>
      <c r="AA222" s="2">
        <f>IF(Z222="HERE",Y222,AA221+Graph!$G$1*1000)</f>
        <v>53485021.239523143</v>
      </c>
      <c r="AB222" s="2">
        <f t="shared" si="20"/>
        <v>143540.67406670749</v>
      </c>
      <c r="AC222" s="2">
        <f t="shared" si="38"/>
        <v>47645830.802289486</v>
      </c>
      <c r="AD222" s="3">
        <f t="shared" si="10"/>
        <v>52800000</v>
      </c>
      <c r="AE222" s="2">
        <f>IF(AE220&gt;=52800000,52800000,IF(AB201=Graph!G$1*1000,AE221+Graph!G$1*1000,AC222))</f>
        <v>47645830.802289486</v>
      </c>
      <c r="AF222" s="3">
        <f t="shared" si="21"/>
        <v>47645830.802289486</v>
      </c>
      <c r="AG222" s="3">
        <f t="shared" si="29"/>
        <v>46988291.514186986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146</v>
      </c>
      <c r="C223" s="7"/>
      <c r="D223" s="2" t="e">
        <f t="shared" si="11"/>
        <v>#N/A</v>
      </c>
      <c r="E223" s="2" t="e">
        <f t="shared" si="22"/>
        <v>#N/A</v>
      </c>
      <c r="F223" s="2">
        <v>642563.18755599856</v>
      </c>
      <c r="G223" s="2">
        <f t="shared" si="41"/>
        <v>642563.18755599856</v>
      </c>
      <c r="H223" s="2">
        <f t="shared" si="39"/>
        <v>96547339.556395724</v>
      </c>
      <c r="I223" s="7"/>
      <c r="J223" s="2" t="e">
        <f t="shared" si="13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4187817.1428571506</v>
      </c>
      <c r="M223" s="8" t="e">
        <f t="shared" si="28"/>
        <v>#N/A</v>
      </c>
      <c r="N223" s="2" t="e">
        <f t="shared" si="14"/>
        <v>#N/A</v>
      </c>
      <c r="O223" s="2" t="e">
        <f t="shared" si="24"/>
        <v>#N/A</v>
      </c>
      <c r="P223" s="2">
        <v>700647.1992533654</v>
      </c>
      <c r="Q223" s="2">
        <f t="shared" si="42"/>
        <v>650000</v>
      </c>
      <c r="R223" s="2">
        <f t="shared" si="40"/>
        <v>101780852.04181258</v>
      </c>
      <c r="S223" s="2">
        <f t="shared" si="16"/>
        <v>642563.18755599856</v>
      </c>
      <c r="T223" s="2">
        <f t="shared" si="17"/>
        <v>23417.857142857276</v>
      </c>
      <c r="U223" s="2">
        <f t="shared" si="18"/>
        <v>650000</v>
      </c>
      <c r="V223" s="2">
        <f t="shared" si="34"/>
        <v>48153891.350124225</v>
      </c>
      <c r="W223" s="2">
        <f t="shared" si="19"/>
        <v>508060.54783473909</v>
      </c>
      <c r="X223" s="2">
        <f t="shared" si="6"/>
        <v>141939.45216526091</v>
      </c>
      <c r="Y223" s="2">
        <f t="shared" ref="Y223:Y286" si="43">IF(COUNT($C224)=0,IF(COUNT($C223)=1,C223,SUM(Y222+X223)),C223)</f>
        <v>53626960.691688403</v>
      </c>
      <c r="Z223" s="2" t="str">
        <f t="shared" si="8"/>
        <v>HERE</v>
      </c>
      <c r="AA223" s="2">
        <f>IF(Z223="HERE",Y223,AA222+Graph!$G$1*1000)</f>
        <v>53626960.691688403</v>
      </c>
      <c r="AB223" s="2">
        <f t="shared" si="20"/>
        <v>141939.45216526091</v>
      </c>
      <c r="AC223" s="2">
        <f t="shared" ref="AC223:AC286" si="44">IF(Z224="HERE",V223,AC222)</f>
        <v>48153891.350124225</v>
      </c>
      <c r="AD223" s="3">
        <f t="shared" si="10"/>
        <v>52800000</v>
      </c>
      <c r="AE223" s="2">
        <f>IF(AE221&gt;=52800000,52800000,IF(AB202=Graph!G$1*1000,AE222+Graph!G$1*1000,AC223))</f>
        <v>48153891.350124225</v>
      </c>
      <c r="AF223" s="3">
        <f t="shared" si="21"/>
        <v>48153891.350124225</v>
      </c>
      <c r="AG223" s="3">
        <f t="shared" si="29"/>
        <v>47170021.859468222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147</v>
      </c>
      <c r="C224" s="7"/>
      <c r="D224" s="2" t="e">
        <f t="shared" si="11"/>
        <v>#N/A</v>
      </c>
      <c r="E224" s="2" t="e">
        <f t="shared" si="22"/>
        <v>#N/A</v>
      </c>
      <c r="F224" s="2">
        <v>644164.40945744514</v>
      </c>
      <c r="G224" s="2">
        <f t="shared" si="41"/>
        <v>644164.40945744514</v>
      </c>
      <c r="H224" s="2">
        <f t="shared" ref="H224:H287" si="45">IF(COUNT($C225)=0,IF(COUNT($C224)=1,C224,SUM(H223+G224)),C224)</f>
        <v>97191503.96585317</v>
      </c>
      <c r="I224" s="7"/>
      <c r="J224" s="2" t="e">
        <f t="shared" si="13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4211235.0000000075</v>
      </c>
      <c r="M224" s="8" t="e">
        <f t="shared" si="28"/>
        <v>#N/A</v>
      </c>
      <c r="N224" s="2" t="e">
        <f t="shared" si="14"/>
        <v>#N/A</v>
      </c>
      <c r="O224" s="2" t="e">
        <f t="shared" si="24"/>
        <v>#N/A</v>
      </c>
      <c r="P224" s="2">
        <v>702562.09300647676</v>
      </c>
      <c r="Q224" s="2">
        <f t="shared" si="42"/>
        <v>650000</v>
      </c>
      <c r="R224" s="2">
        <f t="shared" ref="R224:R287" si="46">IF(COUNT($C225)=0,IF(COUNT($C224)=1,M224,SUM(R223+Q224)),M224)</f>
        <v>102430852.04181258</v>
      </c>
      <c r="S224" s="2">
        <f t="shared" si="16"/>
        <v>644164.40945744514</v>
      </c>
      <c r="T224" s="2">
        <f t="shared" si="17"/>
        <v>23417.85714285681</v>
      </c>
      <c r="U224" s="2">
        <f t="shared" si="18"/>
        <v>650000</v>
      </c>
      <c r="V224" s="2">
        <f t="shared" si="34"/>
        <v>48663553.119860411</v>
      </c>
      <c r="W224" s="2">
        <f t="shared" si="19"/>
        <v>509661.76973618567</v>
      </c>
      <c r="X224" s="2">
        <f t="shared" si="6"/>
        <v>140338.23026381433</v>
      </c>
      <c r="Y224" s="2">
        <f t="shared" si="43"/>
        <v>53767298.921952218</v>
      </c>
      <c r="Z224" s="2" t="str">
        <f t="shared" si="8"/>
        <v>HERE</v>
      </c>
      <c r="AA224" s="2">
        <f>IF(Z224="HERE",Y224,AA223+Graph!$G$1*1000)</f>
        <v>53767298.921952218</v>
      </c>
      <c r="AB224" s="2">
        <f t="shared" si="20"/>
        <v>140338.23026381433</v>
      </c>
      <c r="AC224" s="2">
        <f t="shared" si="44"/>
        <v>48663553.119860411</v>
      </c>
      <c r="AD224" s="3">
        <f t="shared" si="10"/>
        <v>52800000</v>
      </c>
      <c r="AE224" s="2">
        <f>IF(AE222&gt;=52800000,52800000,IF(AB203=Graph!G$1*1000,AE223+Graph!G$1*1000,AC224))</f>
        <v>48663553.119860411</v>
      </c>
      <c r="AF224" s="3">
        <f t="shared" si="21"/>
        <v>48663553.119860411</v>
      </c>
      <c r="AG224" s="3">
        <f t="shared" si="29"/>
        <v>47350391.166133232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148</v>
      </c>
      <c r="C225" s="7"/>
      <c r="D225" s="2" t="e">
        <f t="shared" si="11"/>
        <v>#N/A</v>
      </c>
      <c r="E225" s="2" t="e">
        <f t="shared" si="22"/>
        <v>#N/A</v>
      </c>
      <c r="F225" s="2">
        <v>645765.63135887682</v>
      </c>
      <c r="G225" s="2">
        <f t="shared" si="41"/>
        <v>645765.63135887682</v>
      </c>
      <c r="H225" s="2">
        <f t="shared" si="45"/>
        <v>97837269.597212046</v>
      </c>
      <c r="I225" s="7"/>
      <c r="J225" s="2" t="e">
        <f t="shared" si="13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4234652.8571428647</v>
      </c>
      <c r="M225" s="8" t="e">
        <f t="shared" si="28"/>
        <v>#N/A</v>
      </c>
      <c r="N225" s="2" t="e">
        <f t="shared" si="14"/>
        <v>#N/A</v>
      </c>
      <c r="O225" s="2" t="e">
        <f t="shared" si="24"/>
        <v>#N/A</v>
      </c>
      <c r="P225" s="2">
        <v>704476.98675958812</v>
      </c>
      <c r="Q225" s="2">
        <f t="shared" si="42"/>
        <v>650000</v>
      </c>
      <c r="R225" s="2">
        <f t="shared" si="46"/>
        <v>103080852.04181258</v>
      </c>
      <c r="S225" s="2">
        <f t="shared" si="16"/>
        <v>645765.63135887682</v>
      </c>
      <c r="T225" s="2">
        <f t="shared" si="17"/>
        <v>23417.857142857276</v>
      </c>
      <c r="U225" s="2">
        <f t="shared" si="18"/>
        <v>650000</v>
      </c>
      <c r="V225" s="2">
        <f t="shared" si="34"/>
        <v>49174816.111498043</v>
      </c>
      <c r="W225" s="2">
        <f t="shared" si="19"/>
        <v>511262.99163763225</v>
      </c>
      <c r="X225" s="2">
        <f t="shared" si="6"/>
        <v>138737.00836236775</v>
      </c>
      <c r="Y225" s="2">
        <f t="shared" si="43"/>
        <v>53906035.930314586</v>
      </c>
      <c r="Z225" s="2" t="str">
        <f t="shared" si="8"/>
        <v>HERE</v>
      </c>
      <c r="AA225" s="2">
        <f>IF(Z225="HERE",Y225,AA224+Graph!$G$1*1000)</f>
        <v>53906035.930314586</v>
      </c>
      <c r="AB225" s="2">
        <f t="shared" si="20"/>
        <v>138737.00836236775</v>
      </c>
      <c r="AC225" s="2">
        <f t="shared" si="44"/>
        <v>49174816.111498043</v>
      </c>
      <c r="AD225" s="3">
        <f t="shared" si="10"/>
        <v>52800000</v>
      </c>
      <c r="AE225" s="2">
        <f>IF(AE223&gt;=52800000,52800000,IF(AB204=Graph!G$1*1000,AE224+Graph!G$1*1000,AC225))</f>
        <v>49174816.111498043</v>
      </c>
      <c r="AF225" s="3">
        <f t="shared" si="21"/>
        <v>49174816.111498043</v>
      </c>
      <c r="AG225" s="3">
        <f t="shared" si="29"/>
        <v>47529399.434182018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149</v>
      </c>
      <c r="C226" s="7"/>
      <c r="D226" s="2" t="e">
        <f t="shared" si="11"/>
        <v>#N/A</v>
      </c>
      <c r="E226" s="2" t="e">
        <f t="shared" si="22"/>
        <v>#N/A</v>
      </c>
      <c r="F226" s="2">
        <v>647366.85326032341</v>
      </c>
      <c r="G226" s="2">
        <f t="shared" si="41"/>
        <v>647366.85326032341</v>
      </c>
      <c r="H226" s="2">
        <f t="shared" si="45"/>
        <v>98484636.45047237</v>
      </c>
      <c r="I226" s="7"/>
      <c r="J226" s="2" t="e">
        <f t="shared" si="13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4258070.714285722</v>
      </c>
      <c r="M226" s="8" t="e">
        <f t="shared" si="28"/>
        <v>#N/A</v>
      </c>
      <c r="N226" s="2" t="e">
        <f t="shared" si="14"/>
        <v>#N/A</v>
      </c>
      <c r="O226" s="2" t="e">
        <f t="shared" si="24"/>
        <v>#N/A</v>
      </c>
      <c r="P226" s="2">
        <v>706391.88051269948</v>
      </c>
      <c r="Q226" s="2">
        <f t="shared" si="42"/>
        <v>650000</v>
      </c>
      <c r="R226" s="2">
        <f t="shared" si="46"/>
        <v>103730852.04181258</v>
      </c>
      <c r="S226" s="2">
        <f t="shared" si="16"/>
        <v>647366.85326032341</v>
      </c>
      <c r="T226" s="2">
        <f t="shared" si="17"/>
        <v>23417.857142857276</v>
      </c>
      <c r="U226" s="2">
        <f t="shared" si="18"/>
        <v>650000</v>
      </c>
      <c r="V226" s="2">
        <f t="shared" si="34"/>
        <v>49687680.325037107</v>
      </c>
      <c r="W226" s="2">
        <f t="shared" si="19"/>
        <v>512864.21353906393</v>
      </c>
      <c r="X226" s="2">
        <f t="shared" si="6"/>
        <v>137135.78646093607</v>
      </c>
      <c r="Y226" s="2">
        <f t="shared" si="43"/>
        <v>54043171.716775522</v>
      </c>
      <c r="Z226" s="2" t="str">
        <f t="shared" si="8"/>
        <v>HERE</v>
      </c>
      <c r="AA226" s="2">
        <f>IF(Z226="HERE",Y226,AA225+Graph!$G$1*1000)</f>
        <v>54043171.716775522</v>
      </c>
      <c r="AB226" s="2">
        <f t="shared" si="20"/>
        <v>137135.78646093607</v>
      </c>
      <c r="AC226" s="2">
        <f t="shared" si="44"/>
        <v>49687680.325037107</v>
      </c>
      <c r="AD226" s="3">
        <f t="shared" si="10"/>
        <v>52800000</v>
      </c>
      <c r="AE226" s="2">
        <f>IF(AE224&gt;=52800000,52800000,IF(AB205=Graph!G$1*1000,AE225+Graph!G$1*1000,AC226))</f>
        <v>49687680.325037107</v>
      </c>
      <c r="AF226" s="3">
        <f t="shared" si="21"/>
        <v>49687680.325037107</v>
      </c>
      <c r="AG226" s="3">
        <f t="shared" si="29"/>
        <v>47707046.663614579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150</v>
      </c>
      <c r="C227" s="7"/>
      <c r="D227" s="2" t="e">
        <f t="shared" si="11"/>
        <v>#N/A</v>
      </c>
      <c r="E227" s="2" t="e">
        <f t="shared" si="22"/>
        <v>#N/A</v>
      </c>
      <c r="F227" s="2">
        <v>648968.07516176999</v>
      </c>
      <c r="G227" s="2">
        <f t="shared" si="41"/>
        <v>648968.07516176999</v>
      </c>
      <c r="H227" s="2">
        <f t="shared" si="45"/>
        <v>99133604.52563414</v>
      </c>
      <c r="I227" s="7"/>
      <c r="J227" s="2" t="e">
        <f t="shared" si="13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4281488.5714285793</v>
      </c>
      <c r="M227" s="8" t="e">
        <f t="shared" si="28"/>
        <v>#N/A</v>
      </c>
      <c r="N227" s="2" t="e">
        <f t="shared" si="14"/>
        <v>#N/A</v>
      </c>
      <c r="O227" s="2" t="e">
        <f t="shared" si="24"/>
        <v>#N/A</v>
      </c>
      <c r="P227" s="2">
        <v>708306.77426581085</v>
      </c>
      <c r="Q227" s="2">
        <f t="shared" si="42"/>
        <v>650000</v>
      </c>
      <c r="R227" s="2">
        <f t="shared" si="46"/>
        <v>104380852.04181258</v>
      </c>
      <c r="S227" s="2">
        <f t="shared" si="16"/>
        <v>648968.07516176999</v>
      </c>
      <c r="T227" s="2">
        <f t="shared" si="17"/>
        <v>23417.857142857276</v>
      </c>
      <c r="U227" s="2">
        <f t="shared" si="18"/>
        <v>650000</v>
      </c>
      <c r="V227" s="2">
        <f t="shared" si="34"/>
        <v>50202145.760477617</v>
      </c>
      <c r="W227" s="2">
        <f t="shared" si="19"/>
        <v>514465.43544051051</v>
      </c>
      <c r="X227" s="2">
        <f t="shared" si="6"/>
        <v>135534.56455948949</v>
      </c>
      <c r="Y227" s="2">
        <f t="shared" si="43"/>
        <v>54178706.281335011</v>
      </c>
      <c r="Z227" s="2" t="str">
        <f t="shared" si="8"/>
        <v>HERE</v>
      </c>
      <c r="AA227" s="2">
        <f>IF(Z227="HERE",Y227,AA226+Graph!$G$1*1000)</f>
        <v>54178706.281335011</v>
      </c>
      <c r="AB227" s="2">
        <f t="shared" si="20"/>
        <v>135534.56455948949</v>
      </c>
      <c r="AC227" s="2">
        <f t="shared" si="44"/>
        <v>50202145.760477617</v>
      </c>
      <c r="AD227" s="3">
        <f t="shared" si="10"/>
        <v>52800000</v>
      </c>
      <c r="AE227" s="2">
        <f>IF(AE225&gt;=52800000,52800000,IF(AB206=Graph!G$1*1000,AE226+Graph!G$1*1000,AC227))</f>
        <v>50202145.760477617</v>
      </c>
      <c r="AF227" s="3">
        <f t="shared" si="21"/>
        <v>50202145.760477617</v>
      </c>
      <c r="AG227" s="3">
        <f t="shared" si="29"/>
        <v>47883332.854430899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151</v>
      </c>
      <c r="C228" s="7"/>
      <c r="D228" s="2" t="e">
        <f t="shared" si="11"/>
        <v>#N/A</v>
      </c>
      <c r="E228" s="2" t="e">
        <f t="shared" si="22"/>
        <v>#N/A</v>
      </c>
      <c r="F228" s="2">
        <v>650569.29706321657</v>
      </c>
      <c r="G228" s="2">
        <f t="shared" si="41"/>
        <v>626582.14285714284</v>
      </c>
      <c r="H228" s="2">
        <f t="shared" si="45"/>
        <v>99760186.668491289</v>
      </c>
      <c r="I228" s="7"/>
      <c r="J228" s="2" t="e">
        <f t="shared" si="13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4304906.4285714366</v>
      </c>
      <c r="M228" s="8" t="e">
        <f t="shared" si="28"/>
        <v>#N/A</v>
      </c>
      <c r="N228" s="2" t="e">
        <f t="shared" si="14"/>
        <v>#N/A</v>
      </c>
      <c r="O228" s="2" t="e">
        <f t="shared" si="24"/>
        <v>#N/A</v>
      </c>
      <c r="P228" s="2">
        <v>710221.66801892221</v>
      </c>
      <c r="Q228" s="2">
        <f t="shared" si="42"/>
        <v>650000</v>
      </c>
      <c r="R228" s="2">
        <f t="shared" si="46"/>
        <v>105030852.04181258</v>
      </c>
      <c r="S228" s="2">
        <f t="shared" si="16"/>
        <v>626582.14285714924</v>
      </c>
      <c r="T228" s="2">
        <f t="shared" si="17"/>
        <v>23417.857142857276</v>
      </c>
      <c r="U228" s="2">
        <f t="shared" si="18"/>
        <v>650000</v>
      </c>
      <c r="V228" s="2">
        <f t="shared" si="34"/>
        <v>50718212.417819574</v>
      </c>
      <c r="W228" s="2">
        <f t="shared" si="19"/>
        <v>516066.65734195709</v>
      </c>
      <c r="X228" s="2">
        <f t="shared" si="6"/>
        <v>133933.34265804291</v>
      </c>
      <c r="Y228" s="2">
        <f t="shared" si="43"/>
        <v>54312639.623993054</v>
      </c>
      <c r="Z228" s="2" t="str">
        <f t="shared" si="8"/>
        <v>HERE</v>
      </c>
      <c r="AA228" s="2">
        <f>IF(Z228="HERE",Y228,AA227+Graph!$G$1*1000)</f>
        <v>54312639.623993054</v>
      </c>
      <c r="AB228" s="2">
        <f t="shared" si="20"/>
        <v>133933.34265804291</v>
      </c>
      <c r="AC228" s="2">
        <f t="shared" si="44"/>
        <v>50718212.417819574</v>
      </c>
      <c r="AD228" s="3">
        <f t="shared" si="10"/>
        <v>52800000</v>
      </c>
      <c r="AE228" s="2">
        <f>IF(AE226&gt;=52800000,52800000,IF(AB207=Graph!G$1*1000,AE227+Graph!G$1*1000,AC228))</f>
        <v>50718212.417819574</v>
      </c>
      <c r="AF228" s="3">
        <f t="shared" si="21"/>
        <v>50718212.417819574</v>
      </c>
      <c r="AG228" s="3">
        <f t="shared" si="29"/>
        <v>48058258.006631002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152</v>
      </c>
      <c r="C229" s="7"/>
      <c r="D229" s="2" t="e">
        <f t="shared" si="11"/>
        <v>#N/A</v>
      </c>
      <c r="E229" s="2" t="e">
        <f t="shared" si="22"/>
        <v>#N/A</v>
      </c>
      <c r="F229" s="2">
        <v>652170.51896464825</v>
      </c>
      <c r="G229" s="2">
        <f t="shared" si="41"/>
        <v>626582.14285714284</v>
      </c>
      <c r="H229" s="2">
        <f t="shared" si="45"/>
        <v>100386768.81134844</v>
      </c>
      <c r="I229" s="7"/>
      <c r="J229" s="2" t="e">
        <f t="shared" si="13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4328324.2857142938</v>
      </c>
      <c r="M229" s="8" t="e">
        <f t="shared" si="28"/>
        <v>#N/A</v>
      </c>
      <c r="N229" s="2" t="e">
        <f t="shared" si="14"/>
        <v>#N/A</v>
      </c>
      <c r="O229" s="2" t="e">
        <f t="shared" si="24"/>
        <v>#N/A</v>
      </c>
      <c r="P229" s="2">
        <v>712136.56177203357</v>
      </c>
      <c r="Q229" s="2">
        <f t="shared" si="42"/>
        <v>650000</v>
      </c>
      <c r="R229" s="2">
        <f t="shared" si="46"/>
        <v>105680852.04181258</v>
      </c>
      <c r="S229" s="2">
        <f t="shared" si="16"/>
        <v>626582.14285714924</v>
      </c>
      <c r="T229" s="2">
        <f t="shared" si="17"/>
        <v>23417.857142857276</v>
      </c>
      <c r="U229" s="2">
        <f t="shared" si="18"/>
        <v>650000</v>
      </c>
      <c r="V229" s="2">
        <f t="shared" si="34"/>
        <v>51235880.297062978</v>
      </c>
      <c r="W229" s="2">
        <f t="shared" si="19"/>
        <v>517667.87924340367</v>
      </c>
      <c r="X229" s="2">
        <f t="shared" si="6"/>
        <v>132332.12075659633</v>
      </c>
      <c r="Y229" s="2">
        <f t="shared" si="43"/>
        <v>54444971.74474965</v>
      </c>
      <c r="Z229" s="2" t="str">
        <f t="shared" si="8"/>
        <v>HERE</v>
      </c>
      <c r="AA229" s="2">
        <f>IF(Z229="HERE",Y229,AA228+Graph!$G$1*1000)</f>
        <v>54444971.74474965</v>
      </c>
      <c r="AB229" s="2">
        <f t="shared" si="20"/>
        <v>132332.12075659633</v>
      </c>
      <c r="AC229" s="2">
        <f t="shared" si="44"/>
        <v>51235880.297062978</v>
      </c>
      <c r="AD229" s="3">
        <f t="shared" si="10"/>
        <v>52800000</v>
      </c>
      <c r="AE229" s="2">
        <f>IF(AE227&gt;=52800000,52800000,IF(AB208=Graph!G$1*1000,AE228+Graph!G$1*1000,AC229))</f>
        <v>51235880.297062978</v>
      </c>
      <c r="AF229" s="3">
        <f t="shared" si="21"/>
        <v>51235880.297062978</v>
      </c>
      <c r="AG229" s="3">
        <f t="shared" si="29"/>
        <v>48231822.12021488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153</v>
      </c>
      <c r="C230" s="7"/>
      <c r="D230" s="2" t="e">
        <f t="shared" si="11"/>
        <v>#N/A</v>
      </c>
      <c r="E230" s="2" t="e">
        <f t="shared" si="22"/>
        <v>#N/A</v>
      </c>
      <c r="F230" s="2">
        <v>653771.74086609483</v>
      </c>
      <c r="G230" s="2">
        <f t="shared" ref="G230:G293" si="47">IF(F230&gt;650000,$AK$31*1000,F230)</f>
        <v>626582.14285714284</v>
      </c>
      <c r="H230" s="2">
        <f t="shared" si="45"/>
        <v>101013350.95420559</v>
      </c>
      <c r="I230" s="7"/>
      <c r="J230" s="2" t="e">
        <f t="shared" si="13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4351742.1428571511</v>
      </c>
      <c r="M230" s="8" t="e">
        <f t="shared" si="28"/>
        <v>#N/A</v>
      </c>
      <c r="N230" s="2" t="e">
        <f t="shared" si="14"/>
        <v>#N/A</v>
      </c>
      <c r="O230" s="2" t="e">
        <f t="shared" si="24"/>
        <v>#N/A</v>
      </c>
      <c r="P230" s="2">
        <v>714051.45552514493</v>
      </c>
      <c r="Q230" s="2">
        <f t="shared" ref="Q230:Q293" si="48">IF(P230&gt;650000,650000,P230)</f>
        <v>650000</v>
      </c>
      <c r="R230" s="2">
        <f t="shared" si="46"/>
        <v>106330852.04181258</v>
      </c>
      <c r="S230" s="2">
        <f t="shared" si="16"/>
        <v>626582.14285714924</v>
      </c>
      <c r="T230" s="2">
        <f t="shared" si="17"/>
        <v>23417.857142857276</v>
      </c>
      <c r="U230" s="2">
        <f t="shared" si="18"/>
        <v>650000</v>
      </c>
      <c r="V230" s="2">
        <f t="shared" si="34"/>
        <v>51755149.398207828</v>
      </c>
      <c r="W230" s="2">
        <f t="shared" si="19"/>
        <v>519269.10114485025</v>
      </c>
      <c r="X230" s="2">
        <f t="shared" si="6"/>
        <v>130730.89885514975</v>
      </c>
      <c r="Y230" s="2">
        <f t="shared" si="43"/>
        <v>54575702.6436048</v>
      </c>
      <c r="Z230" s="2" t="str">
        <f t="shared" si="8"/>
        <v>HERE</v>
      </c>
      <c r="AA230" s="2">
        <f>IF(Z230="HERE",Y230,AA229+Graph!$G$1*1000)</f>
        <v>54575702.6436048</v>
      </c>
      <c r="AB230" s="2">
        <f t="shared" si="20"/>
        <v>130730.89885514975</v>
      </c>
      <c r="AC230" s="2">
        <f t="shared" si="44"/>
        <v>51755149.398207828</v>
      </c>
      <c r="AD230" s="3">
        <f t="shared" si="10"/>
        <v>52800000</v>
      </c>
      <c r="AE230" s="2">
        <f>IF(AE228&gt;=52800000,52800000,IF(AB209=Graph!G$1*1000,AE229+Graph!G$1*1000,AC230))</f>
        <v>51755149.398207828</v>
      </c>
      <c r="AF230" s="3">
        <f t="shared" si="21"/>
        <v>51755149.398207828</v>
      </c>
      <c r="AG230" s="3">
        <f t="shared" si="29"/>
        <v>48404025.195182532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154</v>
      </c>
      <c r="C231" s="7"/>
      <c r="D231" s="2" t="e">
        <f t="shared" si="11"/>
        <v>#N/A</v>
      </c>
      <c r="E231" s="2" t="e">
        <f t="shared" si="22"/>
        <v>#N/A</v>
      </c>
      <c r="F231" s="2">
        <v>655372.96276754141</v>
      </c>
      <c r="G231" s="2">
        <f t="shared" si="47"/>
        <v>626582.14285714284</v>
      </c>
      <c r="H231" s="2">
        <f t="shared" si="45"/>
        <v>101639933.09706274</v>
      </c>
      <c r="I231" s="7"/>
      <c r="J231" s="2" t="e">
        <f t="shared" si="13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4375160.0000000084</v>
      </c>
      <c r="M231" s="8" t="e">
        <f t="shared" si="28"/>
        <v>#N/A</v>
      </c>
      <c r="N231" s="2" t="e">
        <f t="shared" si="14"/>
        <v>#N/A</v>
      </c>
      <c r="O231" s="2" t="e">
        <f t="shared" si="24"/>
        <v>#N/A</v>
      </c>
      <c r="P231" s="2">
        <v>715966.3492782563</v>
      </c>
      <c r="Q231" s="2">
        <f t="shared" si="48"/>
        <v>650000</v>
      </c>
      <c r="R231" s="2">
        <f t="shared" si="46"/>
        <v>106980852.04181258</v>
      </c>
      <c r="S231" s="2">
        <f t="shared" si="16"/>
        <v>626582.14285714924</v>
      </c>
      <c r="T231" s="2">
        <f t="shared" si="17"/>
        <v>23417.857142857276</v>
      </c>
      <c r="U231" s="2">
        <f t="shared" si="18"/>
        <v>650000</v>
      </c>
      <c r="V231" s="2">
        <f t="shared" si="34"/>
        <v>52276019.72125411</v>
      </c>
      <c r="W231" s="2">
        <f t="shared" si="19"/>
        <v>520870.32304628193</v>
      </c>
      <c r="X231" s="2">
        <f t="shared" si="6"/>
        <v>129129.67695371807</v>
      </c>
      <c r="Y231" s="2">
        <f t="shared" si="43"/>
        <v>54704832.320558518</v>
      </c>
      <c r="Z231" s="2" t="str">
        <f t="shared" si="8"/>
        <v>HERE</v>
      </c>
      <c r="AA231" s="2">
        <f>IF(Z231="HERE",Y231,AA230+Graph!$G$1*1000)</f>
        <v>54704832.320558518</v>
      </c>
      <c r="AB231" s="2">
        <f t="shared" si="20"/>
        <v>129129.67695371807</v>
      </c>
      <c r="AC231" s="2">
        <f t="shared" si="44"/>
        <v>52276019.72125411</v>
      </c>
      <c r="AD231" s="3">
        <f t="shared" si="10"/>
        <v>52800000</v>
      </c>
      <c r="AE231" s="2">
        <f>IF(AE229&gt;=52800000,52800000,IF(AB210=Graph!G$1*1000,AE230+Graph!G$1*1000,AC231))</f>
        <v>52276019.72125411</v>
      </c>
      <c r="AF231" s="3">
        <f t="shared" si="21"/>
        <v>52276019.72125411</v>
      </c>
      <c r="AG231" s="3">
        <f t="shared" si="29"/>
        <v>48574867.231533952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155</v>
      </c>
      <c r="C232" s="7"/>
      <c r="D232" s="2" t="e">
        <f t="shared" si="11"/>
        <v>#N/A</v>
      </c>
      <c r="E232" s="2" t="e">
        <f t="shared" si="22"/>
        <v>#N/A</v>
      </c>
      <c r="F232" s="2">
        <v>656974.18466898799</v>
      </c>
      <c r="G232" s="2">
        <f t="shared" si="47"/>
        <v>626582.14285714284</v>
      </c>
      <c r="H232" s="2">
        <f t="shared" si="45"/>
        <v>102266515.23991989</v>
      </c>
      <c r="I232" s="7"/>
      <c r="J232" s="2" t="e">
        <f t="shared" si="13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4398577.8571428657</v>
      </c>
      <c r="M232" s="8" t="e">
        <f t="shared" si="28"/>
        <v>#N/A</v>
      </c>
      <c r="N232" s="2" t="e">
        <f t="shared" si="14"/>
        <v>#N/A</v>
      </c>
      <c r="O232" s="2" t="e">
        <f t="shared" si="24"/>
        <v>#N/A</v>
      </c>
      <c r="P232" s="2">
        <v>717881.24303136766</v>
      </c>
      <c r="Q232" s="2">
        <f t="shared" si="48"/>
        <v>650000</v>
      </c>
      <c r="R232" s="2">
        <f t="shared" si="46"/>
        <v>107630852.04181258</v>
      </c>
      <c r="S232" s="2">
        <f t="shared" si="16"/>
        <v>626582.14285714924</v>
      </c>
      <c r="T232" s="2">
        <f t="shared" si="17"/>
        <v>23417.857142857276</v>
      </c>
      <c r="U232" s="2">
        <f t="shared" si="18"/>
        <v>650000</v>
      </c>
      <c r="V232" s="2">
        <f t="shared" si="34"/>
        <v>52798491.266201839</v>
      </c>
      <c r="W232" s="2">
        <f t="shared" si="19"/>
        <v>522471.54494772851</v>
      </c>
      <c r="X232" s="2">
        <f t="shared" si="6"/>
        <v>127528.45505227149</v>
      </c>
      <c r="Y232" s="2">
        <f t="shared" si="43"/>
        <v>54832360.77561079</v>
      </c>
      <c r="Z232" s="2" t="str">
        <f t="shared" si="8"/>
        <v>HERE</v>
      </c>
      <c r="AA232" s="2">
        <f>IF(Z232="HERE",Y232,AA231+Graph!$G$1*1000)</f>
        <v>54832360.77561079</v>
      </c>
      <c r="AB232" s="2">
        <f t="shared" si="20"/>
        <v>127528.45505227149</v>
      </c>
      <c r="AC232" s="2">
        <f t="shared" si="44"/>
        <v>52798491.266201839</v>
      </c>
      <c r="AD232" s="3">
        <f t="shared" si="10"/>
        <v>52800000</v>
      </c>
      <c r="AE232" s="2">
        <f>IF(AE230&gt;=52800000,52800000,IF(AB211=Graph!G$1*1000,AE231+Graph!G$1*1000,AC232))</f>
        <v>52798491.266201839</v>
      </c>
      <c r="AF232" s="3">
        <f t="shared" si="21"/>
        <v>52798491.266201839</v>
      </c>
      <c r="AG232" s="3">
        <f t="shared" si="29"/>
        <v>48744348.229269139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156</v>
      </c>
      <c r="C233" s="7"/>
      <c r="D233" s="2" t="e">
        <f t="shared" si="11"/>
        <v>#N/A</v>
      </c>
      <c r="E233" s="2" t="e">
        <f t="shared" si="22"/>
        <v>#N/A</v>
      </c>
      <c r="F233" s="2">
        <v>658575.40657043457</v>
      </c>
      <c r="G233" s="2">
        <f t="shared" si="47"/>
        <v>626582.14285714284</v>
      </c>
      <c r="H233" s="2">
        <f t="shared" si="45"/>
        <v>102893097.38277704</v>
      </c>
      <c r="I233" s="7"/>
      <c r="J233" s="2" t="e">
        <f t="shared" si="13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4421995.7142857229</v>
      </c>
      <c r="M233" s="8" t="e">
        <f t="shared" si="28"/>
        <v>#N/A</v>
      </c>
      <c r="N233" s="2" t="e">
        <f t="shared" si="14"/>
        <v>#N/A</v>
      </c>
      <c r="O233" s="2" t="e">
        <f t="shared" si="24"/>
        <v>#N/A</v>
      </c>
      <c r="P233" s="2">
        <v>719796.13678447902</v>
      </c>
      <c r="Q233" s="2">
        <f t="shared" si="48"/>
        <v>650000</v>
      </c>
      <c r="R233" s="2">
        <f t="shared" si="46"/>
        <v>108280852.04181258</v>
      </c>
      <c r="S233" s="2">
        <f t="shared" si="16"/>
        <v>626582.14285714924</v>
      </c>
      <c r="T233" s="2">
        <f t="shared" si="17"/>
        <v>23417.857142857276</v>
      </c>
      <c r="U233" s="2">
        <f t="shared" si="18"/>
        <v>650000</v>
      </c>
      <c r="V233" s="2">
        <f t="shared" si="34"/>
        <v>53322564.033051014</v>
      </c>
      <c r="W233" s="2">
        <f t="shared" si="19"/>
        <v>524072.7668491751</v>
      </c>
      <c r="X233" s="2">
        <f t="shared" si="6"/>
        <v>125927.2331508249</v>
      </c>
      <c r="Y233" s="2">
        <f t="shared" si="43"/>
        <v>54958288.008761615</v>
      </c>
      <c r="Z233" s="2" t="str">
        <f t="shared" si="8"/>
        <v>HERE</v>
      </c>
      <c r="AA233" s="2">
        <f>IF(Z233="HERE",Y233,AA232+Graph!$G$1*1000)</f>
        <v>54958288.008761615</v>
      </c>
      <c r="AB233" s="2">
        <f t="shared" si="20"/>
        <v>125927.2331508249</v>
      </c>
      <c r="AC233" s="2">
        <f t="shared" si="44"/>
        <v>53322564.033051014</v>
      </c>
      <c r="AD233" s="3">
        <f t="shared" si="10"/>
        <v>52800000</v>
      </c>
      <c r="AE233" s="2">
        <f>IF(AE231&gt;=52800000,52800000,IF(AB212=Graph!G$1*1000,AE232+Graph!G$1*1000,AC233))</f>
        <v>53322564.033051014</v>
      </c>
      <c r="AF233" s="3">
        <f t="shared" si="21"/>
        <v>52800000</v>
      </c>
      <c r="AG233" s="3">
        <f t="shared" si="29"/>
        <v>48912468.188388109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157</v>
      </c>
      <c r="C234" s="7"/>
      <c r="D234" s="2" t="e">
        <f t="shared" si="11"/>
        <v>#N/A</v>
      </c>
      <c r="E234" s="2" t="e">
        <f t="shared" si="22"/>
        <v>#N/A</v>
      </c>
      <c r="F234" s="2">
        <v>660176.62847186625</v>
      </c>
      <c r="G234" s="2">
        <f t="shared" si="47"/>
        <v>626582.14285714284</v>
      </c>
      <c r="H234" s="2">
        <f t="shared" si="45"/>
        <v>103519679.52563418</v>
      </c>
      <c r="I234" s="7"/>
      <c r="J234" s="2" t="e">
        <f t="shared" si="13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4445413.5714285802</v>
      </c>
      <c r="M234" s="8" t="e">
        <f t="shared" si="28"/>
        <v>#N/A</v>
      </c>
      <c r="N234" s="2" t="e">
        <f t="shared" si="14"/>
        <v>#N/A</v>
      </c>
      <c r="O234" s="2" t="e">
        <f t="shared" si="24"/>
        <v>#N/A</v>
      </c>
      <c r="P234" s="2">
        <v>721711.03053759038</v>
      </c>
      <c r="Q234" s="2">
        <f t="shared" si="48"/>
        <v>650000</v>
      </c>
      <c r="R234" s="2">
        <f t="shared" si="46"/>
        <v>108930852.04181258</v>
      </c>
      <c r="S234" s="2">
        <f t="shared" si="16"/>
        <v>626582.14285714924</v>
      </c>
      <c r="T234" s="2">
        <f t="shared" si="17"/>
        <v>23417.857142857276</v>
      </c>
      <c r="U234" s="2">
        <f t="shared" si="18"/>
        <v>650000</v>
      </c>
      <c r="V234" s="2">
        <f t="shared" si="34"/>
        <v>53848238.021801636</v>
      </c>
      <c r="W234" s="2">
        <f t="shared" si="19"/>
        <v>525673.98875062168</v>
      </c>
      <c r="X234" s="2">
        <f t="shared" si="6"/>
        <v>124326.01124937832</v>
      </c>
      <c r="Y234" s="2">
        <f t="shared" si="43"/>
        <v>55082614.020010993</v>
      </c>
      <c r="Z234" s="2" t="str">
        <f t="shared" si="8"/>
        <v>HERE</v>
      </c>
      <c r="AA234" s="2">
        <f>IF(Z234="HERE",Y234,AA233+Graph!$G$1*1000)</f>
        <v>55082614.020010993</v>
      </c>
      <c r="AB234" s="2">
        <f t="shared" si="20"/>
        <v>124326.01124937832</v>
      </c>
      <c r="AC234" s="2">
        <f t="shared" si="44"/>
        <v>53848238.021801636</v>
      </c>
      <c r="AD234" s="3">
        <f t="shared" si="10"/>
        <v>52800000</v>
      </c>
      <c r="AE234" s="2">
        <f>IF(AE232&gt;=52800000,52800000,IF(AB213=Graph!G$1*1000,AE233+Graph!G$1*1000,AC234))</f>
        <v>53848238.021801636</v>
      </c>
      <c r="AF234" s="3">
        <f t="shared" si="21"/>
        <v>52800000</v>
      </c>
      <c r="AG234" s="3">
        <f t="shared" si="29"/>
        <v>49079227.108890854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158</v>
      </c>
      <c r="C235" s="7"/>
      <c r="D235" s="2" t="e">
        <f t="shared" si="11"/>
        <v>#N/A</v>
      </c>
      <c r="E235" s="2" t="e">
        <f t="shared" si="22"/>
        <v>#N/A</v>
      </c>
      <c r="F235" s="2">
        <v>661777.85037331283</v>
      </c>
      <c r="G235" s="2">
        <f t="shared" si="47"/>
        <v>626582.14285714284</v>
      </c>
      <c r="H235" s="2">
        <f t="shared" si="45"/>
        <v>104146261.66849133</v>
      </c>
      <c r="I235" s="7"/>
      <c r="J235" s="2" t="e">
        <f t="shared" si="13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4468831.4285714375</v>
      </c>
      <c r="M235" s="8" t="e">
        <f t="shared" si="28"/>
        <v>#N/A</v>
      </c>
      <c r="N235" s="2" t="e">
        <f t="shared" si="14"/>
        <v>#N/A</v>
      </c>
      <c r="O235" s="2" t="e">
        <f t="shared" si="24"/>
        <v>#N/A</v>
      </c>
      <c r="P235" s="2">
        <v>723625.92429070175</v>
      </c>
      <c r="Q235" s="2">
        <f t="shared" si="48"/>
        <v>650000</v>
      </c>
      <c r="R235" s="2">
        <f t="shared" si="46"/>
        <v>109580852.04181258</v>
      </c>
      <c r="S235" s="2">
        <f t="shared" si="16"/>
        <v>626582.14285714924</v>
      </c>
      <c r="T235" s="2">
        <f t="shared" si="17"/>
        <v>23417.857142857276</v>
      </c>
      <c r="U235" s="2">
        <f t="shared" si="18"/>
        <v>650000</v>
      </c>
      <c r="V235" s="2">
        <f t="shared" si="34"/>
        <v>54375513.232453704</v>
      </c>
      <c r="W235" s="2">
        <f t="shared" si="19"/>
        <v>527275.21065206826</v>
      </c>
      <c r="X235" s="2">
        <f t="shared" si="6"/>
        <v>122724.78934793174</v>
      </c>
      <c r="Y235" s="2">
        <f t="shared" si="43"/>
        <v>55205338.809358925</v>
      </c>
      <c r="Z235" s="2" t="str">
        <f t="shared" si="8"/>
        <v>HERE</v>
      </c>
      <c r="AA235" s="2">
        <f>IF(Z235="HERE",Y235,AA234+Graph!$G$1*1000)</f>
        <v>55205338.809358925</v>
      </c>
      <c r="AB235" s="2">
        <f t="shared" si="20"/>
        <v>122724.78934793174</v>
      </c>
      <c r="AC235" s="2">
        <f t="shared" si="44"/>
        <v>54375513.232453704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21"/>
        <v>52800000</v>
      </c>
      <c r="AG235" s="3">
        <f t="shared" si="29"/>
        <v>49244624.990777366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159</v>
      </c>
      <c r="C236" s="7"/>
      <c r="D236" s="2" t="e">
        <f t="shared" si="11"/>
        <v>#N/A</v>
      </c>
      <c r="E236" s="2" t="e">
        <f t="shared" si="22"/>
        <v>#N/A</v>
      </c>
      <c r="F236" s="2">
        <v>663379.07227475941</v>
      </c>
      <c r="G236" s="2">
        <f t="shared" si="47"/>
        <v>626582.14285714284</v>
      </c>
      <c r="H236" s="2">
        <f t="shared" si="45"/>
        <v>104772843.81134848</v>
      </c>
      <c r="I236" s="7"/>
      <c r="J236" s="2" t="e">
        <f t="shared" si="13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4492249.2857142948</v>
      </c>
      <c r="M236" s="8" t="e">
        <f t="shared" si="28"/>
        <v>#N/A</v>
      </c>
      <c r="N236" s="2" t="e">
        <f t="shared" si="14"/>
        <v>#N/A</v>
      </c>
      <c r="O236" s="2" t="e">
        <f t="shared" si="24"/>
        <v>#N/A</v>
      </c>
      <c r="P236" s="2">
        <v>725540.81804381311</v>
      </c>
      <c r="Q236" s="2">
        <f t="shared" si="48"/>
        <v>650000</v>
      </c>
      <c r="R236" s="2">
        <f t="shared" si="46"/>
        <v>110230852.04181258</v>
      </c>
      <c r="S236" s="2">
        <f t="shared" si="16"/>
        <v>626582.14285714924</v>
      </c>
      <c r="T236" s="2">
        <f t="shared" si="17"/>
        <v>23417.857142857276</v>
      </c>
      <c r="U236" s="2">
        <f t="shared" si="18"/>
        <v>650000</v>
      </c>
      <c r="V236" s="2">
        <f t="shared" si="34"/>
        <v>54904389.665007204</v>
      </c>
      <c r="W236" s="2">
        <f t="shared" si="19"/>
        <v>528876.43255349994</v>
      </c>
      <c r="X236" s="2">
        <f t="shared" si="6"/>
        <v>121123.56744650006</v>
      </c>
      <c r="Y236" s="2">
        <f t="shared" si="43"/>
        <v>55326462.376805425</v>
      </c>
      <c r="Z236" s="2" t="str">
        <f t="shared" si="8"/>
        <v>HERE</v>
      </c>
      <c r="AA236" s="2">
        <f>IF(Z236="HERE",Y236,AA235+Graph!$G$1*1000)</f>
        <v>55326462.376805425</v>
      </c>
      <c r="AB236" s="2">
        <f t="shared" si="20"/>
        <v>121123.56744650006</v>
      </c>
      <c r="AC236" s="2">
        <f t="shared" si="44"/>
        <v>54904389.665007204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21"/>
        <v>52800000</v>
      </c>
      <c r="AG236" s="3">
        <f t="shared" si="29"/>
        <v>49408661.834047645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160</v>
      </c>
      <c r="C237" s="7"/>
      <c r="D237" s="2" t="e">
        <f t="shared" si="11"/>
        <v>#N/A</v>
      </c>
      <c r="E237" s="2" t="e">
        <f t="shared" si="22"/>
        <v>#N/A</v>
      </c>
      <c r="F237" s="2">
        <v>664980.29417620599</v>
      </c>
      <c r="G237" s="2">
        <f t="shared" si="47"/>
        <v>626582.14285714284</v>
      </c>
      <c r="H237" s="2">
        <f t="shared" si="45"/>
        <v>105399425.95420563</v>
      </c>
      <c r="I237" s="7"/>
      <c r="J237" s="2" t="e">
        <f t="shared" si="13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4515667.142857152</v>
      </c>
      <c r="M237" s="8" t="e">
        <f t="shared" si="28"/>
        <v>#N/A</v>
      </c>
      <c r="N237" s="2" t="e">
        <f t="shared" si="14"/>
        <v>#N/A</v>
      </c>
      <c r="O237" s="2" t="e">
        <f t="shared" si="24"/>
        <v>#N/A</v>
      </c>
      <c r="P237" s="2">
        <v>727455.71179692447</v>
      </c>
      <c r="Q237" s="2">
        <f t="shared" si="48"/>
        <v>650000</v>
      </c>
      <c r="R237" s="2">
        <f t="shared" si="46"/>
        <v>110880852.04181258</v>
      </c>
      <c r="S237" s="2">
        <f t="shared" si="16"/>
        <v>626582.14285714924</v>
      </c>
      <c r="T237" s="2">
        <f t="shared" si="17"/>
        <v>23417.857142857276</v>
      </c>
      <c r="U237" s="2">
        <f t="shared" si="18"/>
        <v>650000</v>
      </c>
      <c r="V237" s="2">
        <f t="shared" si="34"/>
        <v>55434867.31946215</v>
      </c>
      <c r="W237" s="2">
        <f t="shared" si="19"/>
        <v>530477.65445494652</v>
      </c>
      <c r="X237" s="2">
        <f t="shared" si="6"/>
        <v>119522.34554505348</v>
      </c>
      <c r="Y237" s="2">
        <f t="shared" si="43"/>
        <v>55445984.722350478</v>
      </c>
      <c r="Z237" s="2" t="str">
        <f t="shared" si="8"/>
        <v>HERE</v>
      </c>
      <c r="AA237" s="2">
        <f>IF(Z237="HERE",Y237,AA236+Graph!$G$1*1000)</f>
        <v>55445984.722350478</v>
      </c>
      <c r="AB237" s="2">
        <f t="shared" si="20"/>
        <v>119522.34554505348</v>
      </c>
      <c r="AC237" s="2">
        <f t="shared" si="44"/>
        <v>54904389.665007204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21"/>
        <v>52800000</v>
      </c>
      <c r="AG237" s="3">
        <f t="shared" si="29"/>
        <v>49571337.638701707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161</v>
      </c>
      <c r="C238" s="7"/>
      <c r="D238" s="2" t="e">
        <f t="shared" si="11"/>
        <v>#N/A</v>
      </c>
      <c r="E238" s="2" t="e">
        <f t="shared" si="22"/>
        <v>#N/A</v>
      </c>
      <c r="F238" s="2">
        <v>666581.51607765257</v>
      </c>
      <c r="G238" s="2">
        <f t="shared" si="47"/>
        <v>626582.14285714284</v>
      </c>
      <c r="H238" s="2">
        <f t="shared" si="45"/>
        <v>106026008.09706278</v>
      </c>
      <c r="I238" s="7"/>
      <c r="J238" s="2" t="e">
        <f t="shared" si="13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4539085.0000000093</v>
      </c>
      <c r="M238" s="8" t="e">
        <f t="shared" si="28"/>
        <v>#N/A</v>
      </c>
      <c r="N238" s="2" t="e">
        <f t="shared" si="14"/>
        <v>#N/A</v>
      </c>
      <c r="O238" s="2" t="e">
        <f t="shared" si="24"/>
        <v>#N/A</v>
      </c>
      <c r="P238" s="2">
        <v>729370.60555003583</v>
      </c>
      <c r="Q238" s="2">
        <f t="shared" si="48"/>
        <v>650000</v>
      </c>
      <c r="R238" s="2">
        <f t="shared" si="46"/>
        <v>111530852.04181258</v>
      </c>
      <c r="S238" s="2">
        <f t="shared" si="16"/>
        <v>626582.14285714924</v>
      </c>
      <c r="T238" s="2">
        <f t="shared" si="17"/>
        <v>23417.857142857276</v>
      </c>
      <c r="U238" s="2">
        <f t="shared" si="18"/>
        <v>650000</v>
      </c>
      <c r="V238" s="2">
        <f t="shared" si="34"/>
        <v>55966946.195818543</v>
      </c>
      <c r="W238" s="2">
        <f t="shared" si="19"/>
        <v>532078.8763563931</v>
      </c>
      <c r="X238" s="2">
        <f t="shared" si="6"/>
        <v>117921.1236436069</v>
      </c>
      <c r="Y238" s="2">
        <f t="shared" si="43"/>
        <v>55563905.845994085</v>
      </c>
      <c r="Z238" s="2" t="str">
        <f t="shared" si="8"/>
        <v>MEEP</v>
      </c>
      <c r="AA238" s="2">
        <f>IF(Z238="HERE",Y238,AA237+Graph!$G$1*1000)</f>
        <v>55865984.722350478</v>
      </c>
      <c r="AB238" s="2">
        <f t="shared" si="20"/>
        <v>420000</v>
      </c>
      <c r="AC238" s="2">
        <f t="shared" si="44"/>
        <v>54904389.665007204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21"/>
        <v>52800000</v>
      </c>
      <c r="AG238" s="3">
        <f t="shared" si="29"/>
        <v>49732652.404739544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162</v>
      </c>
      <c r="C239" s="7"/>
      <c r="D239" s="2" t="e">
        <f t="shared" si="11"/>
        <v>#N/A</v>
      </c>
      <c r="E239" s="2" t="e">
        <f t="shared" si="22"/>
        <v>#N/A</v>
      </c>
      <c r="F239" s="2">
        <v>668182.73797908425</v>
      </c>
      <c r="G239" s="2">
        <f t="shared" si="47"/>
        <v>626582.14285714284</v>
      </c>
      <c r="H239" s="2">
        <f t="shared" si="45"/>
        <v>106652590.23991993</v>
      </c>
      <c r="I239" s="7"/>
      <c r="J239" s="2" t="e">
        <f t="shared" si="13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4562502.8571428666</v>
      </c>
      <c r="M239" s="8" t="e">
        <f t="shared" si="28"/>
        <v>#N/A</v>
      </c>
      <c r="N239" s="2" t="e">
        <f t="shared" si="14"/>
        <v>#N/A</v>
      </c>
      <c r="O239" s="2" t="e">
        <f t="shared" si="24"/>
        <v>#N/A</v>
      </c>
      <c r="P239" s="2">
        <v>731285.4993031472</v>
      </c>
      <c r="Q239" s="2">
        <f t="shared" si="48"/>
        <v>650000</v>
      </c>
      <c r="R239" s="2">
        <f t="shared" si="46"/>
        <v>112180852.04181258</v>
      </c>
      <c r="S239" s="2">
        <f t="shared" si="16"/>
        <v>626582.14285714924</v>
      </c>
      <c r="T239" s="2">
        <f t="shared" si="17"/>
        <v>23417.857142857276</v>
      </c>
      <c r="U239" s="2">
        <f t="shared" si="18"/>
        <v>650000</v>
      </c>
      <c r="V239" s="2">
        <f t="shared" si="34"/>
        <v>56500626.294076383</v>
      </c>
      <c r="W239" s="2">
        <f t="shared" si="19"/>
        <v>533680.09825783968</v>
      </c>
      <c r="X239" s="2">
        <f t="shared" si="6"/>
        <v>116319.90174216032</v>
      </c>
      <c r="Y239" s="2">
        <f t="shared" si="43"/>
        <v>55680225.747736245</v>
      </c>
      <c r="Z239" s="2" t="str">
        <f t="shared" si="8"/>
        <v>MEEP</v>
      </c>
      <c r="AA239" s="2">
        <f>IF(Z239="HERE",Y239,AA238+Graph!$G$1*1000)</f>
        <v>56285984.722350478</v>
      </c>
      <c r="AB239" s="2">
        <f t="shared" si="20"/>
        <v>420000</v>
      </c>
      <c r="AC239" s="2">
        <f t="shared" si="44"/>
        <v>54904389.665007204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21"/>
        <v>52800000</v>
      </c>
      <c r="AG239" s="3">
        <f t="shared" si="29"/>
        <v>49801480.041498251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163</v>
      </c>
      <c r="C240" s="7"/>
      <c r="D240" s="2" t="e">
        <f t="shared" si="11"/>
        <v>#N/A</v>
      </c>
      <c r="E240" s="2" t="e">
        <f t="shared" si="22"/>
        <v>#N/A</v>
      </c>
      <c r="F240" s="2">
        <v>669783.95988053083</v>
      </c>
      <c r="G240" s="2">
        <f t="shared" si="47"/>
        <v>626582.14285714284</v>
      </c>
      <c r="H240" s="2">
        <f t="shared" si="45"/>
        <v>107279172.38277708</v>
      </c>
      <c r="I240" s="7"/>
      <c r="J240" s="2" t="e">
        <f t="shared" si="13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4585920.7142857239</v>
      </c>
      <c r="M240" s="8" t="e">
        <f t="shared" si="28"/>
        <v>#N/A</v>
      </c>
      <c r="N240" s="2" t="e">
        <f t="shared" si="14"/>
        <v>#N/A</v>
      </c>
      <c r="O240" s="2" t="e">
        <f t="shared" si="24"/>
        <v>#N/A</v>
      </c>
      <c r="P240" s="2">
        <v>733200.39305625856</v>
      </c>
      <c r="Q240" s="2">
        <f t="shared" si="48"/>
        <v>650000</v>
      </c>
      <c r="R240" s="2">
        <f t="shared" si="46"/>
        <v>112830852.04181258</v>
      </c>
      <c r="S240" s="2">
        <f t="shared" si="16"/>
        <v>626582.14285714924</v>
      </c>
      <c r="T240" s="2">
        <f t="shared" si="17"/>
        <v>23417.857142857276</v>
      </c>
      <c r="U240" s="2">
        <f t="shared" si="18"/>
        <v>650000</v>
      </c>
      <c r="V240" s="2">
        <f t="shared" si="34"/>
        <v>57035907.614235669</v>
      </c>
      <c r="W240" s="2">
        <f t="shared" si="19"/>
        <v>535281.32015928626</v>
      </c>
      <c r="X240" s="2">
        <f t="shared" si="6"/>
        <v>114718.67984071374</v>
      </c>
      <c r="Y240" s="2">
        <f t="shared" si="43"/>
        <v>55794944.427576959</v>
      </c>
      <c r="Z240" s="2" t="str">
        <f t="shared" si="8"/>
        <v>MEEP</v>
      </c>
      <c r="AA240" s="2">
        <f>IF(Z240="HERE",Y240,AA239+Graph!$G$1*1000)</f>
        <v>56705984.722350478</v>
      </c>
      <c r="AB240" s="2">
        <f t="shared" si="20"/>
        <v>420000</v>
      </c>
      <c r="AC240" s="2">
        <f t="shared" si="44"/>
        <v>54904389.665007204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21"/>
        <v>52800000</v>
      </c>
      <c r="AG240" s="3">
        <f t="shared" si="29"/>
        <v>49826562.824509695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164</v>
      </c>
      <c r="C241" s="7"/>
      <c r="D241" s="2" t="e">
        <f t="shared" si="11"/>
        <v>#N/A</v>
      </c>
      <c r="E241" s="2" t="e">
        <f t="shared" si="22"/>
        <v>#N/A</v>
      </c>
      <c r="F241" s="2">
        <v>671385.18178197742</v>
      </c>
      <c r="G241" s="2">
        <f t="shared" si="47"/>
        <v>626582.14285714284</v>
      </c>
      <c r="H241" s="2">
        <f t="shared" si="45"/>
        <v>107905754.52563423</v>
      </c>
      <c r="I241" s="7"/>
      <c r="J241" s="2" t="e">
        <f t="shared" si="13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4609338.5714285811</v>
      </c>
      <c r="M241" s="8" t="e">
        <f t="shared" si="28"/>
        <v>#N/A</v>
      </c>
      <c r="N241" s="2" t="e">
        <f t="shared" si="14"/>
        <v>#N/A</v>
      </c>
      <c r="O241" s="2" t="e">
        <f t="shared" si="24"/>
        <v>#N/A</v>
      </c>
      <c r="P241" s="2">
        <v>735115.28680936992</v>
      </c>
      <c r="Q241" s="2">
        <f t="shared" si="48"/>
        <v>650000</v>
      </c>
      <c r="R241" s="2">
        <f t="shared" si="46"/>
        <v>113480852.04181258</v>
      </c>
      <c r="S241" s="2">
        <f t="shared" si="16"/>
        <v>626582.14285714924</v>
      </c>
      <c r="T241" s="2">
        <f t="shared" si="17"/>
        <v>23417.857142857276</v>
      </c>
      <c r="U241" s="2">
        <f t="shared" si="18"/>
        <v>650000</v>
      </c>
      <c r="V241" s="2">
        <f t="shared" si="34"/>
        <v>57572790.156296387</v>
      </c>
      <c r="W241" s="2">
        <f t="shared" si="19"/>
        <v>536882.54206071794</v>
      </c>
      <c r="X241" s="2">
        <f t="shared" si="6"/>
        <v>113117.45793928206</v>
      </c>
      <c r="Y241" s="2">
        <f t="shared" si="43"/>
        <v>55908061.885516241</v>
      </c>
      <c r="Z241" s="2" t="str">
        <f t="shared" si="8"/>
        <v>MEEP</v>
      </c>
      <c r="AA241" s="2">
        <f>IF(Z241="HERE",Y241,AA240+Graph!$G$1*1000)</f>
        <v>57125984.722350478</v>
      </c>
      <c r="AB241" s="2">
        <f t="shared" si="20"/>
        <v>420000</v>
      </c>
      <c r="AC241" s="2">
        <f t="shared" si="44"/>
        <v>54904389.665007204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21"/>
        <v>52800000</v>
      </c>
      <c r="AG241" s="3">
        <f t="shared" si="29"/>
        <v>49851725.66861622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165</v>
      </c>
      <c r="C242" s="7"/>
      <c r="D242" s="2" t="e">
        <f t="shared" si="11"/>
        <v>#N/A</v>
      </c>
      <c r="E242" s="2" t="e">
        <f t="shared" si="22"/>
        <v>#N/A</v>
      </c>
      <c r="F242" s="2">
        <v>672986.403683424</v>
      </c>
      <c r="G242" s="2">
        <f t="shared" si="47"/>
        <v>626582.14285714284</v>
      </c>
      <c r="H242" s="2">
        <f t="shared" si="45"/>
        <v>108532336.66849138</v>
      </c>
      <c r="I242" s="7"/>
      <c r="J242" s="2" t="e">
        <f t="shared" si="13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4632756.4285714384</v>
      </c>
      <c r="M242" s="8" t="e">
        <f t="shared" si="28"/>
        <v>#N/A</v>
      </c>
      <c r="N242" s="2" t="e">
        <f t="shared" si="14"/>
        <v>#N/A</v>
      </c>
      <c r="O242" s="2" t="e">
        <f t="shared" si="24"/>
        <v>#N/A</v>
      </c>
      <c r="P242" s="2">
        <v>737030.18056248128</v>
      </c>
      <c r="Q242" s="2">
        <f t="shared" si="48"/>
        <v>650000</v>
      </c>
      <c r="R242" s="2">
        <f t="shared" si="46"/>
        <v>114130852.04181258</v>
      </c>
      <c r="S242" s="2">
        <f t="shared" si="16"/>
        <v>626582.14285714924</v>
      </c>
      <c r="T242" s="2">
        <f t="shared" si="17"/>
        <v>23417.857142857276</v>
      </c>
      <c r="U242" s="2">
        <f t="shared" si="18"/>
        <v>650000</v>
      </c>
      <c r="V242" s="2">
        <f t="shared" si="34"/>
        <v>58111273.920258552</v>
      </c>
      <c r="W242" s="2">
        <f t="shared" si="19"/>
        <v>538483.76396216452</v>
      </c>
      <c r="X242" s="2">
        <f t="shared" si="6"/>
        <v>111516.23603783548</v>
      </c>
      <c r="Y242" s="2">
        <f t="shared" si="43"/>
        <v>56019578.121554077</v>
      </c>
      <c r="Z242" s="2" t="str">
        <f t="shared" si="8"/>
        <v>MEEP</v>
      </c>
      <c r="AA242" s="2">
        <f>IF(Z242="HERE",Y242,AA241+Graph!$G$1*1000)</f>
        <v>57545984.722350478</v>
      </c>
      <c r="AB242" s="2">
        <f t="shared" si="20"/>
        <v>420000</v>
      </c>
      <c r="AC242" s="2">
        <f t="shared" si="44"/>
        <v>54904389.665007204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21"/>
        <v>52800000</v>
      </c>
      <c r="AG242" s="3">
        <f t="shared" si="29"/>
        <v>49876968.573817812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166</v>
      </c>
      <c r="C243" s="7"/>
      <c r="D243" s="2" t="e">
        <f t="shared" si="11"/>
        <v>#N/A</v>
      </c>
      <c r="E243" s="2" t="e">
        <f t="shared" si="22"/>
        <v>#N/A</v>
      </c>
      <c r="F243" s="2">
        <v>674587.62558487058</v>
      </c>
      <c r="G243" s="2">
        <f t="shared" si="47"/>
        <v>626582.14285714284</v>
      </c>
      <c r="H243" s="2">
        <f t="shared" si="45"/>
        <v>109158918.81134853</v>
      </c>
      <c r="I243" s="7"/>
      <c r="J243" s="2" t="e">
        <f t="shared" si="13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4656174.2857142957</v>
      </c>
      <c r="M243" s="8" t="e">
        <f t="shared" si="28"/>
        <v>#N/A</v>
      </c>
      <c r="N243" s="2" t="e">
        <f t="shared" si="14"/>
        <v>#N/A</v>
      </c>
      <c r="O243" s="2" t="e">
        <f t="shared" si="24"/>
        <v>#N/A</v>
      </c>
      <c r="P243" s="2">
        <v>738945.07431559265</v>
      </c>
      <c r="Q243" s="2">
        <f t="shared" si="48"/>
        <v>650000</v>
      </c>
      <c r="R243" s="2">
        <f t="shared" si="46"/>
        <v>114780852.04181258</v>
      </c>
      <c r="S243" s="2">
        <f t="shared" si="16"/>
        <v>626582.14285714924</v>
      </c>
      <c r="T243" s="2">
        <f t="shared" si="17"/>
        <v>23417.857142857276</v>
      </c>
      <c r="U243" s="2">
        <f t="shared" si="18"/>
        <v>650000</v>
      </c>
      <c r="V243" s="2">
        <f t="shared" si="34"/>
        <v>58651358.906122163</v>
      </c>
      <c r="W243" s="2">
        <f t="shared" si="19"/>
        <v>540084.9858636111</v>
      </c>
      <c r="X243" s="2">
        <f t="shared" si="6"/>
        <v>109915.0141363889</v>
      </c>
      <c r="Y243" s="2">
        <f t="shared" si="43"/>
        <v>56129493.135690466</v>
      </c>
      <c r="Z243" s="2" t="str">
        <f t="shared" si="8"/>
        <v>MEEP</v>
      </c>
      <c r="AA243" s="2">
        <f>IF(Z243="HERE",Y243,AA242+Graph!$G$1*1000)</f>
        <v>57965984.722350478</v>
      </c>
      <c r="AB243" s="2">
        <f t="shared" si="20"/>
        <v>420000</v>
      </c>
      <c r="AC243" s="2">
        <f t="shared" si="44"/>
        <v>54904389.665007204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21"/>
        <v>52800000</v>
      </c>
      <c r="AG243" s="3">
        <f t="shared" si="29"/>
        <v>49902291.540114477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167</v>
      </c>
      <c r="C244" s="7"/>
      <c r="D244" s="2" t="e">
        <f t="shared" si="11"/>
        <v>#N/A</v>
      </c>
      <c r="E244" s="2" t="e">
        <f t="shared" si="22"/>
        <v>#N/A</v>
      </c>
      <c r="F244" s="2">
        <v>676188.84748630226</v>
      </c>
      <c r="G244" s="2">
        <f t="shared" si="47"/>
        <v>626582.14285714284</v>
      </c>
      <c r="H244" s="2">
        <f t="shared" si="45"/>
        <v>109785500.95420568</v>
      </c>
      <c r="I244" s="7"/>
      <c r="J244" s="2" t="e">
        <f t="shared" si="13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4679592.142857153</v>
      </c>
      <c r="M244" s="8" t="e">
        <f t="shared" si="28"/>
        <v>#N/A</v>
      </c>
      <c r="N244" s="2" t="e">
        <f t="shared" si="14"/>
        <v>#N/A</v>
      </c>
      <c r="O244" s="2" t="e">
        <f t="shared" si="24"/>
        <v>#N/A</v>
      </c>
      <c r="P244" s="2">
        <v>740859.96806870401</v>
      </c>
      <c r="Q244" s="2">
        <f t="shared" si="48"/>
        <v>650000</v>
      </c>
      <c r="R244" s="2">
        <f t="shared" si="46"/>
        <v>115430852.04181258</v>
      </c>
      <c r="S244" s="2">
        <f t="shared" si="16"/>
        <v>626582.14285714924</v>
      </c>
      <c r="T244" s="2">
        <f t="shared" si="17"/>
        <v>23417.857142857276</v>
      </c>
      <c r="U244" s="2">
        <f t="shared" si="18"/>
        <v>650000</v>
      </c>
      <c r="V244" s="2">
        <f t="shared" si="34"/>
        <v>59193045.113887221</v>
      </c>
      <c r="W244" s="2">
        <f t="shared" si="19"/>
        <v>541686.20776505768</v>
      </c>
      <c r="X244" s="2">
        <f t="shared" si="6"/>
        <v>108313.79223494232</v>
      </c>
      <c r="Y244" s="2">
        <f t="shared" si="43"/>
        <v>56237806.927925408</v>
      </c>
      <c r="Z244" s="2" t="str">
        <f t="shared" si="8"/>
        <v>MEEP</v>
      </c>
      <c r="AA244" s="2">
        <f>IF(Z244="HERE",Y244,AA243+Graph!$G$1*1000)</f>
        <v>58385984.722350478</v>
      </c>
      <c r="AB244" s="2">
        <f t="shared" si="20"/>
        <v>420000</v>
      </c>
      <c r="AC244" s="2">
        <f t="shared" si="44"/>
        <v>54904389.665007204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21"/>
        <v>52800000</v>
      </c>
      <c r="AG244" s="3">
        <f t="shared" si="29"/>
        <v>49927694.567506209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168</v>
      </c>
      <c r="C245" s="7"/>
      <c r="D245" s="2" t="e">
        <f t="shared" si="11"/>
        <v>#N/A</v>
      </c>
      <c r="E245" s="2" t="e">
        <f t="shared" si="22"/>
        <v>#N/A</v>
      </c>
      <c r="F245" s="2">
        <v>677790.06938774884</v>
      </c>
      <c r="G245" s="2">
        <f t="shared" si="47"/>
        <v>626582.14285714284</v>
      </c>
      <c r="H245" s="2">
        <f t="shared" si="45"/>
        <v>110412083.09706283</v>
      </c>
      <c r="I245" s="7"/>
      <c r="J245" s="2" t="e">
        <f t="shared" si="13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4703010.0000000102</v>
      </c>
      <c r="M245" s="8" t="e">
        <f t="shared" si="28"/>
        <v>#N/A</v>
      </c>
      <c r="N245" s="2" t="e">
        <f t="shared" si="14"/>
        <v>#N/A</v>
      </c>
      <c r="O245" s="2" t="e">
        <f t="shared" si="24"/>
        <v>#N/A</v>
      </c>
      <c r="P245" s="2">
        <v>742774.86182181537</v>
      </c>
      <c r="Q245" s="2">
        <f t="shared" si="48"/>
        <v>650000</v>
      </c>
      <c r="R245" s="2">
        <f t="shared" si="46"/>
        <v>116080852.04181258</v>
      </c>
      <c r="S245" s="2">
        <f t="shared" si="16"/>
        <v>626582.14285714924</v>
      </c>
      <c r="T245" s="2">
        <f t="shared" si="17"/>
        <v>23417.857142857276</v>
      </c>
      <c r="U245" s="2">
        <f t="shared" si="18"/>
        <v>650000</v>
      </c>
      <c r="V245" s="2">
        <f t="shared" si="34"/>
        <v>59736332.543553725</v>
      </c>
      <c r="W245" s="2">
        <f t="shared" si="19"/>
        <v>543287.42966650426</v>
      </c>
      <c r="X245" s="2">
        <f t="shared" si="6"/>
        <v>106712.57033349574</v>
      </c>
      <c r="Y245" s="2">
        <f t="shared" si="43"/>
        <v>56344519.498258904</v>
      </c>
      <c r="Z245" s="2" t="str">
        <f t="shared" si="8"/>
        <v>MEEP</v>
      </c>
      <c r="AA245" s="2">
        <f>IF(Z245="HERE",Y245,AA244+Graph!$G$1*1000)</f>
        <v>58805984.722350478</v>
      </c>
      <c r="AB245" s="2">
        <f t="shared" si="20"/>
        <v>420000</v>
      </c>
      <c r="AC245" s="2">
        <f t="shared" si="44"/>
        <v>54904389.665007204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21"/>
        <v>52800000</v>
      </c>
      <c r="AG245" s="3">
        <f t="shared" si="29"/>
        <v>49953177.655993022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169</v>
      </c>
      <c r="C246" s="7"/>
      <c r="D246" s="2" t="e">
        <f t="shared" si="11"/>
        <v>#N/A</v>
      </c>
      <c r="E246" s="2" t="e">
        <f t="shared" si="22"/>
        <v>#N/A</v>
      </c>
      <c r="F246" s="2">
        <v>679391.29128919542</v>
      </c>
      <c r="G246" s="2">
        <f t="shared" si="47"/>
        <v>626582.14285714284</v>
      </c>
      <c r="H246" s="2">
        <f t="shared" si="45"/>
        <v>111038665.23991998</v>
      </c>
      <c r="I246" s="7"/>
      <c r="J246" s="2" t="e">
        <f t="shared" si="13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4726427.8571428675</v>
      </c>
      <c r="M246" s="8" t="e">
        <f t="shared" si="28"/>
        <v>#N/A</v>
      </c>
      <c r="N246" s="2" t="e">
        <f t="shared" si="14"/>
        <v>#N/A</v>
      </c>
      <c r="O246" s="2" t="e">
        <f t="shared" si="24"/>
        <v>#N/A</v>
      </c>
      <c r="P246" s="2">
        <v>744689.75557491183</v>
      </c>
      <c r="Q246" s="2">
        <f t="shared" si="48"/>
        <v>650000</v>
      </c>
      <c r="R246" s="2">
        <f t="shared" si="46"/>
        <v>116730852.04181258</v>
      </c>
      <c r="S246" s="2">
        <f t="shared" si="16"/>
        <v>626582.14285714924</v>
      </c>
      <c r="T246" s="2">
        <f t="shared" si="17"/>
        <v>23417.857142857276</v>
      </c>
      <c r="U246" s="2">
        <f t="shared" si="18"/>
        <v>650000</v>
      </c>
      <c r="V246" s="2">
        <f t="shared" si="34"/>
        <v>60281221.195121661</v>
      </c>
      <c r="W246" s="2">
        <f t="shared" si="19"/>
        <v>544888.65156793594</v>
      </c>
      <c r="X246" s="2">
        <f t="shared" si="6"/>
        <v>105111.34843206406</v>
      </c>
      <c r="Y246" s="2">
        <f t="shared" si="43"/>
        <v>56449630.846690968</v>
      </c>
      <c r="Z246" s="2" t="str">
        <f t="shared" si="8"/>
        <v>MEEP</v>
      </c>
      <c r="AA246" s="2">
        <f>IF(Z246="HERE",Y246,AA245+Graph!$G$1*1000)</f>
        <v>59225984.722350478</v>
      </c>
      <c r="AB246" s="2">
        <f t="shared" si="20"/>
        <v>420000</v>
      </c>
      <c r="AC246" s="2">
        <f t="shared" si="44"/>
        <v>54904389.665007204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21"/>
        <v>52800000</v>
      </c>
      <c r="AG246" s="3">
        <f t="shared" si="29"/>
        <v>49978740.805574901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170</v>
      </c>
      <c r="C247" s="7"/>
      <c r="D247" s="2" t="e">
        <f t="shared" si="11"/>
        <v>#N/A</v>
      </c>
      <c r="E247" s="2" t="e">
        <f t="shared" si="22"/>
        <v>#N/A</v>
      </c>
      <c r="F247" s="2">
        <v>680992.513190642</v>
      </c>
      <c r="G247" s="2">
        <f t="shared" si="47"/>
        <v>626582.14285714284</v>
      </c>
      <c r="H247" s="2">
        <f t="shared" si="45"/>
        <v>111665247.38277712</v>
      </c>
      <c r="I247" s="7"/>
      <c r="J247" s="2" t="e">
        <f t="shared" si="13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4749845.7142857248</v>
      </c>
      <c r="M247" s="8" t="e">
        <f t="shared" si="28"/>
        <v>#N/A</v>
      </c>
      <c r="N247" s="2" t="e">
        <f t="shared" si="14"/>
        <v>#N/A</v>
      </c>
      <c r="O247" s="2" t="e">
        <f t="shared" si="24"/>
        <v>#N/A</v>
      </c>
      <c r="P247" s="2">
        <v>746604.6493280232</v>
      </c>
      <c r="Q247" s="2">
        <f t="shared" si="48"/>
        <v>650000</v>
      </c>
      <c r="R247" s="2">
        <f t="shared" si="46"/>
        <v>117380852.04181258</v>
      </c>
      <c r="S247" s="2">
        <f t="shared" si="16"/>
        <v>626582.14285714924</v>
      </c>
      <c r="T247" s="2">
        <f t="shared" si="17"/>
        <v>23417.857142857276</v>
      </c>
      <c r="U247" s="2">
        <f t="shared" si="18"/>
        <v>650000</v>
      </c>
      <c r="V247" s="2">
        <f t="shared" si="34"/>
        <v>60827711.068591043</v>
      </c>
      <c r="W247" s="2">
        <f t="shared" si="19"/>
        <v>546489.87346938252</v>
      </c>
      <c r="X247" s="2">
        <f t="shared" si="6"/>
        <v>103510.12653061748</v>
      </c>
      <c r="Y247" s="2">
        <f t="shared" si="43"/>
        <v>56553140.973221585</v>
      </c>
      <c r="Z247" s="2" t="str">
        <f t="shared" si="8"/>
        <v>MEEP</v>
      </c>
      <c r="AA247" s="2">
        <f>IF(Z247="HERE",Y247,AA246+Graph!$G$1*1000)</f>
        <v>59645984.722350478</v>
      </c>
      <c r="AB247" s="2">
        <f t="shared" si="20"/>
        <v>420000</v>
      </c>
      <c r="AC247" s="2">
        <f t="shared" si="44"/>
        <v>54904389.665007204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21"/>
        <v>52800000</v>
      </c>
      <c r="AG247" s="3">
        <f t="shared" si="29"/>
        <v>50004384.016251855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171</v>
      </c>
      <c r="C248" s="7"/>
      <c r="D248" s="2" t="e">
        <f t="shared" si="11"/>
        <v>#N/A</v>
      </c>
      <c r="E248" s="2" t="e">
        <f t="shared" si="22"/>
        <v>#N/A</v>
      </c>
      <c r="F248" s="2">
        <v>682593.73509208858</v>
      </c>
      <c r="G248" s="2">
        <f t="shared" si="47"/>
        <v>626582.14285714284</v>
      </c>
      <c r="H248" s="2">
        <f t="shared" si="45"/>
        <v>112291829.52563427</v>
      </c>
      <c r="I248" s="7"/>
      <c r="J248" s="2" t="e">
        <f t="shared" si="13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4773263.5714285821</v>
      </c>
      <c r="M248" s="8" t="e">
        <f t="shared" si="28"/>
        <v>#N/A</v>
      </c>
      <c r="N248" s="2" t="e">
        <f t="shared" si="14"/>
        <v>#N/A</v>
      </c>
      <c r="O248" s="2" t="e">
        <f t="shared" si="24"/>
        <v>#N/A</v>
      </c>
      <c r="P248" s="2">
        <v>748519.54308113456</v>
      </c>
      <c r="Q248" s="2">
        <f t="shared" si="48"/>
        <v>650000</v>
      </c>
      <c r="R248" s="2">
        <f t="shared" si="46"/>
        <v>118030852.04181258</v>
      </c>
      <c r="S248" s="2">
        <f t="shared" si="16"/>
        <v>626582.14285714924</v>
      </c>
      <c r="T248" s="2">
        <f t="shared" si="17"/>
        <v>23417.857142857276</v>
      </c>
      <c r="U248" s="2">
        <f t="shared" si="18"/>
        <v>650000</v>
      </c>
      <c r="V248" s="2">
        <f t="shared" si="34"/>
        <v>61375802.163961872</v>
      </c>
      <c r="W248" s="2">
        <f t="shared" si="19"/>
        <v>548091.09537082911</v>
      </c>
      <c r="X248" s="2">
        <f t="shared" si="6"/>
        <v>101908.90462917089</v>
      </c>
      <c r="Y248" s="2">
        <f t="shared" si="43"/>
        <v>56655049.877850756</v>
      </c>
      <c r="Z248" s="2" t="str">
        <f t="shared" si="8"/>
        <v>MEEP</v>
      </c>
      <c r="AA248" s="2">
        <f>IF(Z248="HERE",Y248,AA247+Graph!$G$1*1000)</f>
        <v>60065984.722350478</v>
      </c>
      <c r="AB248" s="2">
        <f t="shared" si="20"/>
        <v>420000</v>
      </c>
      <c r="AC248" s="2">
        <f t="shared" si="44"/>
        <v>54904389.665007204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21"/>
        <v>52800000</v>
      </c>
      <c r="AG248" s="3">
        <f t="shared" si="29"/>
        <v>50030107.288023882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172</v>
      </c>
      <c r="C249" s="7"/>
      <c r="D249" s="2" t="e">
        <f t="shared" si="11"/>
        <v>#N/A</v>
      </c>
      <c r="E249" s="2" t="e">
        <f t="shared" si="22"/>
        <v>#N/A</v>
      </c>
      <c r="F249" s="2">
        <v>684194.95699352026</v>
      </c>
      <c r="G249" s="2">
        <f t="shared" si="47"/>
        <v>626582.14285714284</v>
      </c>
      <c r="H249" s="2">
        <f t="shared" si="45"/>
        <v>112918411.66849142</v>
      </c>
      <c r="I249" s="7"/>
      <c r="J249" s="2" t="e">
        <f t="shared" si="13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4796681.4285714393</v>
      </c>
      <c r="M249" s="8" t="e">
        <f t="shared" si="28"/>
        <v>#N/A</v>
      </c>
      <c r="N249" s="2" t="e">
        <f t="shared" si="14"/>
        <v>#N/A</v>
      </c>
      <c r="O249" s="2" t="e">
        <f t="shared" si="24"/>
        <v>#N/A</v>
      </c>
      <c r="P249" s="2">
        <v>750434.43683424592</v>
      </c>
      <c r="Q249" s="2">
        <f t="shared" si="48"/>
        <v>650000</v>
      </c>
      <c r="R249" s="2">
        <f t="shared" si="46"/>
        <v>118680852.04181258</v>
      </c>
      <c r="S249" s="2">
        <f t="shared" si="16"/>
        <v>626582.14285714924</v>
      </c>
      <c r="T249" s="2">
        <f t="shared" si="17"/>
        <v>23417.857142857276</v>
      </c>
      <c r="U249" s="2">
        <f t="shared" si="18"/>
        <v>650000</v>
      </c>
      <c r="V249" s="2">
        <f t="shared" si="34"/>
        <v>61925494.481234148</v>
      </c>
      <c r="W249" s="2">
        <f t="shared" si="19"/>
        <v>549692.31727227569</v>
      </c>
      <c r="X249" s="2">
        <f t="shared" si="6"/>
        <v>100307.68272772431</v>
      </c>
      <c r="Y249" s="2">
        <f t="shared" si="43"/>
        <v>56755357.56057848</v>
      </c>
      <c r="Z249" s="2" t="str">
        <f t="shared" si="8"/>
        <v>MEEP</v>
      </c>
      <c r="AA249" s="2">
        <f>IF(Z249="HERE",Y249,AA248+Graph!$G$1*1000)</f>
        <v>60485984.722350478</v>
      </c>
      <c r="AB249" s="2">
        <f t="shared" si="20"/>
        <v>420000</v>
      </c>
      <c r="AC249" s="2">
        <f t="shared" si="44"/>
        <v>54904389.665007204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21"/>
        <v>52800000</v>
      </c>
      <c r="AG249" s="3">
        <f t="shared" si="29"/>
        <v>50055910.620890975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173</v>
      </c>
      <c r="C250" s="7"/>
      <c r="D250" s="2" t="e">
        <f t="shared" si="11"/>
        <v>#N/A</v>
      </c>
      <c r="E250" s="2" t="e">
        <f t="shared" si="22"/>
        <v>#N/A</v>
      </c>
      <c r="F250" s="2">
        <v>685796.17889496684</v>
      </c>
      <c r="G250" s="2">
        <f t="shared" si="47"/>
        <v>626582.14285714284</v>
      </c>
      <c r="H250" s="2">
        <f t="shared" si="45"/>
        <v>113544993.81134857</v>
      </c>
      <c r="I250" s="7"/>
      <c r="J250" s="2" t="e">
        <f t="shared" si="13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4820099.2857142966</v>
      </c>
      <c r="M250" s="8" t="e">
        <f t="shared" si="28"/>
        <v>#N/A</v>
      </c>
      <c r="N250" s="2" t="e">
        <f t="shared" si="14"/>
        <v>#N/A</v>
      </c>
      <c r="O250" s="2" t="e">
        <f t="shared" si="24"/>
        <v>#N/A</v>
      </c>
      <c r="P250" s="2">
        <v>752349.33058735728</v>
      </c>
      <c r="Q250" s="2">
        <f t="shared" si="48"/>
        <v>650000</v>
      </c>
      <c r="R250" s="2">
        <f t="shared" si="46"/>
        <v>119330852.04181258</v>
      </c>
      <c r="S250" s="2">
        <f t="shared" si="16"/>
        <v>626582.14285714924</v>
      </c>
      <c r="T250" s="2">
        <f t="shared" si="17"/>
        <v>23417.857142857276</v>
      </c>
      <c r="U250" s="2">
        <f t="shared" si="18"/>
        <v>650000</v>
      </c>
      <c r="V250" s="2">
        <f t="shared" si="34"/>
        <v>62476788.02040787</v>
      </c>
      <c r="W250" s="2">
        <f t="shared" si="19"/>
        <v>551293.53917372227</v>
      </c>
      <c r="X250" s="2">
        <f t="shared" si="6"/>
        <v>98706.460826277733</v>
      </c>
      <c r="Y250" s="2">
        <f t="shared" si="43"/>
        <v>56854064.021404758</v>
      </c>
      <c r="Z250" s="2" t="str">
        <f t="shared" si="8"/>
        <v>MEEP</v>
      </c>
      <c r="AA250" s="2">
        <f>IF(Z250="HERE",Y250,AA249+Graph!$G$1*1000)</f>
        <v>60905984.722350478</v>
      </c>
      <c r="AB250" s="2">
        <f t="shared" si="20"/>
        <v>420000</v>
      </c>
      <c r="AC250" s="2">
        <f t="shared" si="44"/>
        <v>54904389.665007204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21"/>
        <v>52800000</v>
      </c>
      <c r="AG250" s="3">
        <f t="shared" si="29"/>
        <v>50081794.01485315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174</v>
      </c>
      <c r="C251" s="7"/>
      <c r="D251" s="2" t="e">
        <f t="shared" si="11"/>
        <v>#N/A</v>
      </c>
      <c r="E251" s="2" t="e">
        <f t="shared" si="22"/>
        <v>#N/A</v>
      </c>
      <c r="F251" s="2">
        <v>687397.40079641342</v>
      </c>
      <c r="G251" s="2">
        <f t="shared" si="47"/>
        <v>626582.14285714284</v>
      </c>
      <c r="H251" s="2">
        <f t="shared" si="45"/>
        <v>114171575.95420572</v>
      </c>
      <c r="I251" s="7"/>
      <c r="J251" s="2" t="e">
        <f t="shared" si="13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4843517.1428571539</v>
      </c>
      <c r="M251" s="8" t="e">
        <f t="shared" si="28"/>
        <v>#N/A</v>
      </c>
      <c r="N251" s="2" t="e">
        <f t="shared" si="14"/>
        <v>#N/A</v>
      </c>
      <c r="O251" s="2" t="e">
        <f t="shared" si="24"/>
        <v>#N/A</v>
      </c>
      <c r="P251" s="2">
        <v>754264.22434046865</v>
      </c>
      <c r="Q251" s="2">
        <f t="shared" si="48"/>
        <v>650000</v>
      </c>
      <c r="R251" s="2">
        <f t="shared" si="46"/>
        <v>119980852.04181258</v>
      </c>
      <c r="S251" s="2">
        <f t="shared" si="16"/>
        <v>626582.14285714924</v>
      </c>
      <c r="T251" s="2">
        <f t="shared" si="17"/>
        <v>23417.857142857276</v>
      </c>
      <c r="U251" s="2">
        <f t="shared" si="18"/>
        <v>650000</v>
      </c>
      <c r="V251" s="2">
        <f t="shared" si="34"/>
        <v>63029682.781483024</v>
      </c>
      <c r="W251" s="2">
        <f t="shared" si="19"/>
        <v>552894.76107515395</v>
      </c>
      <c r="X251" s="2">
        <f t="shared" si="6"/>
        <v>97105.238924846053</v>
      </c>
      <c r="Y251" s="2">
        <f t="shared" si="43"/>
        <v>56951169.260329604</v>
      </c>
      <c r="Z251" s="2" t="str">
        <f t="shared" si="8"/>
        <v>MEEP</v>
      </c>
      <c r="AA251" s="2">
        <f>IF(Z251="HERE",Y251,AA250+Graph!$G$1*1000)</f>
        <v>61325984.722350478</v>
      </c>
      <c r="AB251" s="2">
        <f t="shared" si="20"/>
        <v>420000</v>
      </c>
      <c r="AC251" s="2">
        <f t="shared" si="44"/>
        <v>54904389.665007204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21"/>
        <v>52800000</v>
      </c>
      <c r="AG251" s="3">
        <f t="shared" si="29"/>
        <v>50107757.469910391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175</v>
      </c>
      <c r="C252" s="7"/>
      <c r="D252" s="2" t="e">
        <f t="shared" si="11"/>
        <v>#N/A</v>
      </c>
      <c r="E252" s="2" t="e">
        <f t="shared" si="22"/>
        <v>#N/A</v>
      </c>
      <c r="F252" s="2">
        <v>688998.62269786</v>
      </c>
      <c r="G252" s="2">
        <f t="shared" si="47"/>
        <v>626582.14285714284</v>
      </c>
      <c r="H252" s="2">
        <f t="shared" si="45"/>
        <v>114798158.09706287</v>
      </c>
      <c r="I252" s="7"/>
      <c r="J252" s="2" t="e">
        <f t="shared" si="13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4866935.0000000112</v>
      </c>
      <c r="M252" s="8" t="e">
        <f t="shared" si="28"/>
        <v>#N/A</v>
      </c>
      <c r="N252" s="2" t="e">
        <f t="shared" si="14"/>
        <v>#N/A</v>
      </c>
      <c r="O252" s="2" t="e">
        <f t="shared" si="24"/>
        <v>#N/A</v>
      </c>
      <c r="P252" s="2">
        <v>756179.11809358001</v>
      </c>
      <c r="Q252" s="2">
        <f t="shared" si="48"/>
        <v>650000</v>
      </c>
      <c r="R252" s="2">
        <f t="shared" si="46"/>
        <v>120630852.04181258</v>
      </c>
      <c r="S252" s="2">
        <f t="shared" si="16"/>
        <v>626582.14285714924</v>
      </c>
      <c r="T252" s="2">
        <f t="shared" si="17"/>
        <v>23417.857142857276</v>
      </c>
      <c r="U252" s="2">
        <f t="shared" si="18"/>
        <v>650000</v>
      </c>
      <c r="V252" s="2">
        <f t="shared" si="34"/>
        <v>63584178.764459625</v>
      </c>
      <c r="W252" s="2">
        <f t="shared" si="19"/>
        <v>554495.98297660053</v>
      </c>
      <c r="X252" s="2">
        <f t="shared" si="6"/>
        <v>95504.017023399472</v>
      </c>
      <c r="Y252" s="2">
        <f t="shared" si="43"/>
        <v>57046673.277353004</v>
      </c>
      <c r="Z252" s="2" t="str">
        <f t="shared" si="8"/>
        <v>MEEP</v>
      </c>
      <c r="AA252" s="2">
        <f>IF(Z252="HERE",Y252,AA251+Graph!$G$1*1000)</f>
        <v>61745984.722350478</v>
      </c>
      <c r="AB252" s="2">
        <f t="shared" si="20"/>
        <v>420000</v>
      </c>
      <c r="AC252" s="2">
        <f t="shared" si="44"/>
        <v>54904389.665007204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21"/>
        <v>52800000</v>
      </c>
      <c r="AG252" s="3">
        <f t="shared" si="29"/>
        <v>50133800.986062706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176</v>
      </c>
      <c r="C253" s="7"/>
      <c r="D253" s="2" t="e">
        <f t="shared" si="11"/>
        <v>#N/A</v>
      </c>
      <c r="E253" s="2" t="e">
        <f t="shared" si="22"/>
        <v>#N/A</v>
      </c>
      <c r="F253" s="2">
        <v>690599.84459930658</v>
      </c>
      <c r="G253" s="2">
        <f t="shared" si="47"/>
        <v>626582.14285714284</v>
      </c>
      <c r="H253" s="2">
        <f t="shared" si="45"/>
        <v>115424740.23992002</v>
      </c>
      <c r="I253" s="7"/>
      <c r="J253" s="2" t="e">
        <f t="shared" si="13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4890352.8571428685</v>
      </c>
      <c r="M253" s="8" t="e">
        <f t="shared" si="28"/>
        <v>#N/A</v>
      </c>
      <c r="N253" s="2" t="e">
        <f t="shared" si="14"/>
        <v>#N/A</v>
      </c>
      <c r="O253" s="2" t="e">
        <f t="shared" si="24"/>
        <v>#N/A</v>
      </c>
      <c r="P253" s="2">
        <v>758094.01184669137</v>
      </c>
      <c r="Q253" s="2">
        <f t="shared" si="48"/>
        <v>650000</v>
      </c>
      <c r="R253" s="2">
        <f t="shared" si="46"/>
        <v>121280852.04181258</v>
      </c>
      <c r="S253" s="2">
        <f t="shared" si="16"/>
        <v>626582.14285714924</v>
      </c>
      <c r="T253" s="2">
        <f t="shared" si="17"/>
        <v>23417.857142857276</v>
      </c>
      <c r="U253" s="2">
        <f t="shared" si="18"/>
        <v>650000</v>
      </c>
      <c r="V253" s="2">
        <f t="shared" si="34"/>
        <v>64140275.969337672</v>
      </c>
      <c r="W253" s="2">
        <f t="shared" si="19"/>
        <v>556097.20487804711</v>
      </c>
      <c r="X253" s="2">
        <f t="shared" si="6"/>
        <v>93902.795121952891</v>
      </c>
      <c r="Y253" s="2">
        <f t="shared" si="43"/>
        <v>57140576.072474957</v>
      </c>
      <c r="Z253" s="2" t="str">
        <f t="shared" si="8"/>
        <v>MEEP</v>
      </c>
      <c r="AA253" s="2">
        <f>IF(Z253="HERE",Y253,AA252+Graph!$G$1*1000)</f>
        <v>62165984.722350478</v>
      </c>
      <c r="AB253" s="2">
        <f t="shared" si="20"/>
        <v>420000</v>
      </c>
      <c r="AC253" s="2">
        <f t="shared" si="44"/>
        <v>54904389.665007204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21"/>
        <v>52800000</v>
      </c>
      <c r="AG253" s="3">
        <f t="shared" si="29"/>
        <v>50159924.563310094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177</v>
      </c>
      <c r="C254" s="7"/>
      <c r="D254" s="2" t="e">
        <f t="shared" si="11"/>
        <v>#N/A</v>
      </c>
      <c r="E254" s="2" t="e">
        <f t="shared" si="22"/>
        <v>#N/A</v>
      </c>
      <c r="F254" s="2">
        <v>692201.06650073826</v>
      </c>
      <c r="G254" s="2">
        <f t="shared" si="47"/>
        <v>626582.14285714284</v>
      </c>
      <c r="H254" s="2">
        <f t="shared" si="45"/>
        <v>116051322.38277717</v>
      </c>
      <c r="I254" s="7"/>
      <c r="J254" s="2" t="e">
        <f t="shared" si="13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4913770.7142857257</v>
      </c>
      <c r="M254" s="8" t="e">
        <f t="shared" si="28"/>
        <v>#N/A</v>
      </c>
      <c r="N254" s="2" t="e">
        <f t="shared" si="14"/>
        <v>#N/A</v>
      </c>
      <c r="O254" s="2" t="e">
        <f t="shared" si="24"/>
        <v>#N/A</v>
      </c>
      <c r="P254" s="2">
        <v>760008.90559980273</v>
      </c>
      <c r="Q254" s="2">
        <f t="shared" si="48"/>
        <v>650000</v>
      </c>
      <c r="R254" s="2">
        <f t="shared" si="46"/>
        <v>121930852.04181258</v>
      </c>
      <c r="S254" s="2">
        <f t="shared" si="16"/>
        <v>626582.14285714924</v>
      </c>
      <c r="T254" s="2">
        <f t="shared" si="17"/>
        <v>23417.857142857276</v>
      </c>
      <c r="U254" s="2">
        <f t="shared" si="18"/>
        <v>650000</v>
      </c>
      <c r="V254" s="2">
        <f t="shared" si="34"/>
        <v>64697974.396117166</v>
      </c>
      <c r="W254" s="2">
        <f t="shared" si="19"/>
        <v>557698.42677949369</v>
      </c>
      <c r="X254" s="2">
        <f t="shared" si="6"/>
        <v>92301.57322050631</v>
      </c>
      <c r="Y254" s="2">
        <f t="shared" si="43"/>
        <v>57232877.645695463</v>
      </c>
      <c r="Z254" s="2" t="str">
        <f t="shared" si="8"/>
        <v>MEEP</v>
      </c>
      <c r="AA254" s="2">
        <f>IF(Z254="HERE",Y254,AA253+Graph!$G$1*1000)</f>
        <v>62585984.722350478</v>
      </c>
      <c r="AB254" s="2">
        <f t="shared" si="20"/>
        <v>420000</v>
      </c>
      <c r="AC254" s="2">
        <f t="shared" si="44"/>
        <v>54904389.665007204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2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178</v>
      </c>
      <c r="C255" s="7"/>
      <c r="D255" s="2" t="e">
        <f t="shared" si="11"/>
        <v>#N/A</v>
      </c>
      <c r="E255" s="2" t="e">
        <f t="shared" si="22"/>
        <v>#N/A</v>
      </c>
      <c r="F255" s="2">
        <v>693802.28840218484</v>
      </c>
      <c r="G255" s="2">
        <f t="shared" si="47"/>
        <v>626582.14285714284</v>
      </c>
      <c r="H255" s="2">
        <f t="shared" si="45"/>
        <v>116677904.52563432</v>
      </c>
      <c r="I255" s="7"/>
      <c r="J255" s="2" t="e">
        <f t="shared" si="13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4937188.571428583</v>
      </c>
      <c r="M255" s="8" t="e">
        <f t="shared" si="28"/>
        <v>#N/A</v>
      </c>
      <c r="N255" s="2" t="e">
        <f t="shared" si="14"/>
        <v>#N/A</v>
      </c>
      <c r="O255" s="2" t="e">
        <f t="shared" si="24"/>
        <v>#N/A</v>
      </c>
      <c r="P255" s="2">
        <v>761923.79935291409</v>
      </c>
      <c r="Q255" s="2">
        <f t="shared" si="48"/>
        <v>650000</v>
      </c>
      <c r="R255" s="2">
        <f t="shared" si="46"/>
        <v>122580852.04181258</v>
      </c>
      <c r="S255" s="2">
        <f t="shared" si="16"/>
        <v>626582.14285714924</v>
      </c>
      <c r="T255" s="2">
        <f t="shared" si="17"/>
        <v>23417.857142857276</v>
      </c>
      <c r="U255" s="2">
        <f t="shared" si="18"/>
        <v>650000</v>
      </c>
      <c r="V255" s="2">
        <f t="shared" si="34"/>
        <v>65257274.044798091</v>
      </c>
      <c r="W255" s="2">
        <f t="shared" si="19"/>
        <v>559299.64868092537</v>
      </c>
      <c r="X255" s="2">
        <f t="shared" si="6"/>
        <v>90700.351319074631</v>
      </c>
      <c r="Y255" s="2">
        <f t="shared" si="43"/>
        <v>57323577.997014537</v>
      </c>
      <c r="Z255" s="2" t="str">
        <f t="shared" si="8"/>
        <v>MEEP</v>
      </c>
      <c r="AA255" s="2">
        <f>IF(Z255="HERE",Y255,AA254+Graph!$G$1*1000)</f>
        <v>63005984.722350478</v>
      </c>
      <c r="AB255" s="2">
        <f t="shared" si="20"/>
        <v>420000</v>
      </c>
      <c r="AC255" s="2">
        <f t="shared" si="44"/>
        <v>54904389.665007204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2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179</v>
      </c>
      <c r="C256" s="7"/>
      <c r="D256" s="2" t="e">
        <f t="shared" si="11"/>
        <v>#N/A</v>
      </c>
      <c r="E256" s="2" t="e">
        <f t="shared" si="22"/>
        <v>#N/A</v>
      </c>
      <c r="F256" s="2">
        <v>695403.51030363142</v>
      </c>
      <c r="G256" s="2">
        <f t="shared" si="47"/>
        <v>626582.14285714284</v>
      </c>
      <c r="H256" s="2">
        <f t="shared" si="45"/>
        <v>117304486.66849147</v>
      </c>
      <c r="I256" s="7"/>
      <c r="J256" s="2" t="e">
        <f t="shared" si="13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4960606.4285714403</v>
      </c>
      <c r="M256" s="8" t="e">
        <f t="shared" si="28"/>
        <v>#N/A</v>
      </c>
      <c r="N256" s="2" t="e">
        <f t="shared" si="14"/>
        <v>#N/A</v>
      </c>
      <c r="O256" s="2" t="e">
        <f t="shared" si="24"/>
        <v>#N/A</v>
      </c>
      <c r="P256" s="2">
        <v>763838.69310602546</v>
      </c>
      <c r="Q256" s="2">
        <f t="shared" si="48"/>
        <v>650000</v>
      </c>
      <c r="R256" s="2">
        <f t="shared" si="46"/>
        <v>123230852.04181258</v>
      </c>
      <c r="S256" s="2">
        <f t="shared" si="16"/>
        <v>626582.14285714924</v>
      </c>
      <c r="T256" s="2">
        <f t="shared" si="17"/>
        <v>23417.857142857276</v>
      </c>
      <c r="U256" s="2">
        <f t="shared" si="18"/>
        <v>650000</v>
      </c>
      <c r="V256" s="2">
        <f t="shared" si="34"/>
        <v>65818174.915380463</v>
      </c>
      <c r="W256" s="2">
        <f t="shared" si="19"/>
        <v>560900.87058237195</v>
      </c>
      <c r="X256" s="2">
        <f t="shared" si="6"/>
        <v>89099.12941762805</v>
      </c>
      <c r="Y256" s="2">
        <f t="shared" si="43"/>
        <v>57412677.126432166</v>
      </c>
      <c r="Z256" s="2" t="str">
        <f t="shared" si="8"/>
        <v>MEEP</v>
      </c>
      <c r="AA256" s="2">
        <f>IF(Z256="HERE",Y256,AA255+Graph!$G$1*1000)</f>
        <v>63425984.722350478</v>
      </c>
      <c r="AB256" s="2">
        <f t="shared" si="20"/>
        <v>420000</v>
      </c>
      <c r="AC256" s="2">
        <f t="shared" si="44"/>
        <v>54904389.665007204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2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180</v>
      </c>
      <c r="C257" s="7"/>
      <c r="D257" s="2" t="e">
        <f t="shared" si="11"/>
        <v>#N/A</v>
      </c>
      <c r="E257" s="2" t="e">
        <f t="shared" si="22"/>
        <v>#N/A</v>
      </c>
      <c r="F257" s="2">
        <v>697004.73220507801</v>
      </c>
      <c r="G257" s="2">
        <f t="shared" si="47"/>
        <v>626582.14285714284</v>
      </c>
      <c r="H257" s="2">
        <f t="shared" si="45"/>
        <v>117931068.81134862</v>
      </c>
      <c r="I257" s="7"/>
      <c r="J257" s="2" t="e">
        <f t="shared" si="13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4984024.2857142976</v>
      </c>
      <c r="M257" s="8" t="e">
        <f t="shared" si="28"/>
        <v>#N/A</v>
      </c>
      <c r="N257" s="2" t="e">
        <f t="shared" si="14"/>
        <v>#N/A</v>
      </c>
      <c r="O257" s="2" t="e">
        <f t="shared" si="24"/>
        <v>#N/A</v>
      </c>
      <c r="P257" s="2">
        <v>765753.58685913682</v>
      </c>
      <c r="Q257" s="2">
        <f t="shared" si="48"/>
        <v>650000</v>
      </c>
      <c r="R257" s="2">
        <f t="shared" si="46"/>
        <v>123880852.04181258</v>
      </c>
      <c r="S257" s="2">
        <f t="shared" si="16"/>
        <v>626582.14285714924</v>
      </c>
      <c r="T257" s="2">
        <f t="shared" si="17"/>
        <v>23417.857142857276</v>
      </c>
      <c r="U257" s="2">
        <f t="shared" si="18"/>
        <v>650000</v>
      </c>
      <c r="V257" s="2">
        <f t="shared" si="34"/>
        <v>66380677.007864282</v>
      </c>
      <c r="W257" s="2">
        <f t="shared" si="19"/>
        <v>562502.09248381853</v>
      </c>
      <c r="X257" s="2">
        <f t="shared" si="6"/>
        <v>87497.907516181469</v>
      </c>
      <c r="Y257" s="2">
        <f t="shared" si="43"/>
        <v>57500175.033948347</v>
      </c>
      <c r="Z257" s="2" t="str">
        <f t="shared" si="8"/>
        <v>MEEP</v>
      </c>
      <c r="AA257" s="2">
        <f>IF(Z257="HERE",Y257,AA256+Graph!$G$1*1000)</f>
        <v>63845984.722350478</v>
      </c>
      <c r="AB257" s="2">
        <f t="shared" si="20"/>
        <v>420000</v>
      </c>
      <c r="AC257" s="2">
        <f t="shared" si="44"/>
        <v>54904389.665007204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2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181</v>
      </c>
      <c r="C258" s="7"/>
      <c r="D258" s="2" t="e">
        <f t="shared" si="11"/>
        <v>#N/A</v>
      </c>
      <c r="E258" s="2" t="e">
        <f t="shared" si="22"/>
        <v>#N/A</v>
      </c>
      <c r="F258" s="2">
        <v>698605.95410652459</v>
      </c>
      <c r="G258" s="2">
        <f t="shared" si="47"/>
        <v>626582.14285714284</v>
      </c>
      <c r="H258" s="2">
        <f t="shared" si="45"/>
        <v>118557650.95420577</v>
      </c>
      <c r="I258" s="7"/>
      <c r="J258" s="2" t="e">
        <f t="shared" si="13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5007442.1428571548</v>
      </c>
      <c r="M258" s="8" t="e">
        <f t="shared" si="28"/>
        <v>#N/A</v>
      </c>
      <c r="N258" s="2" t="e">
        <f t="shared" si="14"/>
        <v>#N/A</v>
      </c>
      <c r="O258" s="2" t="e">
        <f t="shared" si="24"/>
        <v>#N/A</v>
      </c>
      <c r="P258" s="2">
        <v>767668.48061224818</v>
      </c>
      <c r="Q258" s="2">
        <f t="shared" si="48"/>
        <v>650000</v>
      </c>
      <c r="R258" s="2">
        <f t="shared" si="46"/>
        <v>124530852.04181258</v>
      </c>
      <c r="S258" s="2">
        <f t="shared" si="16"/>
        <v>626582.14285714924</v>
      </c>
      <c r="T258" s="2">
        <f t="shared" si="17"/>
        <v>23417.857142857276</v>
      </c>
      <c r="U258" s="2">
        <f t="shared" si="18"/>
        <v>650000</v>
      </c>
      <c r="V258" s="2">
        <f t="shared" si="34"/>
        <v>66944780.322249547</v>
      </c>
      <c r="W258" s="2">
        <f t="shared" si="19"/>
        <v>564103.31438526511</v>
      </c>
      <c r="X258" s="2">
        <f t="shared" si="6"/>
        <v>85896.685614734888</v>
      </c>
      <c r="Y258" s="2">
        <f t="shared" si="43"/>
        <v>57586071.719563082</v>
      </c>
      <c r="Z258" s="2" t="str">
        <f t="shared" si="8"/>
        <v>MEEP</v>
      </c>
      <c r="AA258" s="2">
        <f>IF(Z258="HERE",Y258,AA257+Graph!$G$1*1000)</f>
        <v>64265984.722350478</v>
      </c>
      <c r="AB258" s="2">
        <f t="shared" si="20"/>
        <v>420000</v>
      </c>
      <c r="AC258" s="2">
        <f t="shared" si="44"/>
        <v>54904389.665007204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2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182</v>
      </c>
      <c r="C259" s="7"/>
      <c r="D259" s="2" t="e">
        <f t="shared" si="11"/>
        <v>#N/A</v>
      </c>
      <c r="E259" s="2" t="e">
        <f t="shared" si="22"/>
        <v>#N/A</v>
      </c>
      <c r="F259" s="2">
        <v>700207.17600795627</v>
      </c>
      <c r="G259" s="2">
        <f t="shared" si="47"/>
        <v>626582.14285714284</v>
      </c>
      <c r="H259" s="2">
        <f t="shared" si="45"/>
        <v>119184233.09706292</v>
      </c>
      <c r="I259" s="7"/>
      <c r="J259" s="2" t="e">
        <f t="shared" si="13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5030860.0000000121</v>
      </c>
      <c r="M259" s="8" t="e">
        <f t="shared" si="28"/>
        <v>#N/A</v>
      </c>
      <c r="N259" s="2" t="e">
        <f t="shared" si="14"/>
        <v>#N/A</v>
      </c>
      <c r="O259" s="2" t="e">
        <f t="shared" si="24"/>
        <v>#N/A</v>
      </c>
      <c r="P259" s="2">
        <v>769583.37436535954</v>
      </c>
      <c r="Q259" s="2">
        <f t="shared" si="48"/>
        <v>650000</v>
      </c>
      <c r="R259" s="2">
        <f t="shared" si="46"/>
        <v>125180852.04181258</v>
      </c>
      <c r="S259" s="2">
        <f t="shared" si="16"/>
        <v>626582.14285714924</v>
      </c>
      <c r="T259" s="2">
        <f t="shared" si="17"/>
        <v>23417.857142857276</v>
      </c>
      <c r="U259" s="2">
        <f t="shared" si="18"/>
        <v>650000</v>
      </c>
      <c r="V259" s="2">
        <f t="shared" si="34"/>
        <v>67510484.858536258</v>
      </c>
      <c r="W259" s="2">
        <f t="shared" si="19"/>
        <v>565704.53628671169</v>
      </c>
      <c r="X259" s="2">
        <f t="shared" si="6"/>
        <v>84295.463713288307</v>
      </c>
      <c r="Y259" s="2">
        <f t="shared" si="43"/>
        <v>57670367.18327637</v>
      </c>
      <c r="Z259" s="2" t="str">
        <f t="shared" si="8"/>
        <v>MEEP</v>
      </c>
      <c r="AA259" s="2">
        <f>IF(Z259="HERE",Y259,AA258+Graph!$G$1*1000)</f>
        <v>64685984.722350478</v>
      </c>
      <c r="AB259" s="2">
        <f t="shared" si="20"/>
        <v>420000</v>
      </c>
      <c r="AC259" s="2">
        <f t="shared" si="44"/>
        <v>54904389.665007204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2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183</v>
      </c>
      <c r="C260" s="7"/>
      <c r="D260" s="2" t="e">
        <f t="shared" si="11"/>
        <v>#N/A</v>
      </c>
      <c r="E260" s="2" t="e">
        <f t="shared" si="22"/>
        <v>#N/A</v>
      </c>
      <c r="F260" s="2">
        <v>701808.39790940285</v>
      </c>
      <c r="G260" s="2">
        <f t="shared" si="47"/>
        <v>626582.14285714284</v>
      </c>
      <c r="H260" s="2">
        <f t="shared" si="45"/>
        <v>119810815.23992006</v>
      </c>
      <c r="I260" s="7"/>
      <c r="J260" s="2" t="e">
        <f t="shared" si="13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5054277.8571428694</v>
      </c>
      <c r="M260" s="8" t="e">
        <f t="shared" si="28"/>
        <v>#N/A</v>
      </c>
      <c r="N260" s="2" t="e">
        <f t="shared" si="14"/>
        <v>#N/A</v>
      </c>
      <c r="O260" s="2" t="e">
        <f t="shared" si="24"/>
        <v>#N/A</v>
      </c>
      <c r="P260" s="2">
        <v>771498.26811847091</v>
      </c>
      <c r="Q260" s="2">
        <f t="shared" si="48"/>
        <v>650000</v>
      </c>
      <c r="R260" s="2">
        <f t="shared" si="46"/>
        <v>125830852.04181258</v>
      </c>
      <c r="S260" s="2">
        <f t="shared" si="16"/>
        <v>626582.14285714924</v>
      </c>
      <c r="T260" s="2">
        <f t="shared" si="17"/>
        <v>23417.857142857276</v>
      </c>
      <c r="U260" s="2">
        <f t="shared" si="18"/>
        <v>650000</v>
      </c>
      <c r="V260" s="2">
        <f t="shared" si="34"/>
        <v>68077790.616724402</v>
      </c>
      <c r="W260" s="2">
        <f t="shared" si="19"/>
        <v>567305.75818814337</v>
      </c>
      <c r="X260" s="2">
        <f t="shared" si="6"/>
        <v>82694.241811856627</v>
      </c>
      <c r="Y260" s="2">
        <f t="shared" si="43"/>
        <v>57753061.425088227</v>
      </c>
      <c r="Z260" s="2" t="str">
        <f t="shared" si="8"/>
        <v>MEEP</v>
      </c>
      <c r="AA260" s="2">
        <f>IF(Z260="HERE",Y260,AA259+Graph!$G$1*1000)</f>
        <v>65105984.722350478</v>
      </c>
      <c r="AB260" s="2">
        <f t="shared" si="20"/>
        <v>420000</v>
      </c>
      <c r="AC260" s="2">
        <f t="shared" si="44"/>
        <v>54904389.665007204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2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184</v>
      </c>
      <c r="C261" s="7"/>
      <c r="D261" s="2" t="e">
        <f t="shared" si="11"/>
        <v>#N/A</v>
      </c>
      <c r="E261" s="2" t="e">
        <f t="shared" si="22"/>
        <v>#N/A</v>
      </c>
      <c r="F261" s="2">
        <v>703409.61981084943</v>
      </c>
      <c r="G261" s="2">
        <f t="shared" si="47"/>
        <v>626582.14285714284</v>
      </c>
      <c r="H261" s="2">
        <f t="shared" si="45"/>
        <v>120437397.38277721</v>
      </c>
      <c r="I261" s="7"/>
      <c r="J261" s="2" t="e">
        <f t="shared" si="13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5077695.7142857267</v>
      </c>
      <c r="M261" s="8" t="e">
        <f t="shared" si="28"/>
        <v>#N/A</v>
      </c>
      <c r="N261" s="2" t="e">
        <f t="shared" si="14"/>
        <v>#N/A</v>
      </c>
      <c r="O261" s="2" t="e">
        <f t="shared" si="24"/>
        <v>#N/A</v>
      </c>
      <c r="P261" s="2">
        <v>773413.16187158227</v>
      </c>
      <c r="Q261" s="2">
        <f t="shared" si="48"/>
        <v>650000</v>
      </c>
      <c r="R261" s="2">
        <f t="shared" si="46"/>
        <v>126480852.04181258</v>
      </c>
      <c r="S261" s="2">
        <f t="shared" si="16"/>
        <v>626582.14285714924</v>
      </c>
      <c r="T261" s="2">
        <f t="shared" si="17"/>
        <v>23417.857142857276</v>
      </c>
      <c r="U261" s="2">
        <f t="shared" si="18"/>
        <v>650000</v>
      </c>
      <c r="V261" s="2">
        <f t="shared" si="34"/>
        <v>68646697.596813992</v>
      </c>
      <c r="W261" s="2">
        <f t="shared" si="19"/>
        <v>568906.98008958995</v>
      </c>
      <c r="X261" s="2">
        <f t="shared" si="6"/>
        <v>81093.019910410047</v>
      </c>
      <c r="Y261" s="2">
        <f t="shared" si="43"/>
        <v>57834154.444998637</v>
      </c>
      <c r="Z261" s="2" t="str">
        <f t="shared" si="8"/>
        <v>MEEP</v>
      </c>
      <c r="AA261" s="2">
        <f>IF(Z261="HERE",Y261,AA260+Graph!$G$1*1000)</f>
        <v>65525984.722350478</v>
      </c>
      <c r="AB261" s="2">
        <f t="shared" si="20"/>
        <v>420000</v>
      </c>
      <c r="AC261" s="2">
        <f t="shared" si="44"/>
        <v>54904389.665007204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2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185</v>
      </c>
      <c r="C262" s="7"/>
      <c r="D262" s="2" t="e">
        <f t="shared" si="11"/>
        <v>#N/A</v>
      </c>
      <c r="E262" s="2" t="e">
        <f t="shared" si="22"/>
        <v>#N/A</v>
      </c>
      <c r="F262" s="2">
        <v>705010.84171229601</v>
      </c>
      <c r="G262" s="2">
        <f t="shared" si="47"/>
        <v>626582.14285714284</v>
      </c>
      <c r="H262" s="2">
        <f t="shared" si="45"/>
        <v>121063979.52563436</v>
      </c>
      <c r="I262" s="7"/>
      <c r="J262" s="2" t="e">
        <f t="shared" si="13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5101113.5714285839</v>
      </c>
      <c r="M262" s="8" t="e">
        <f t="shared" si="28"/>
        <v>#N/A</v>
      </c>
      <c r="N262" s="2" t="e">
        <f t="shared" si="14"/>
        <v>#N/A</v>
      </c>
      <c r="O262" s="2" t="e">
        <f t="shared" si="24"/>
        <v>#N/A</v>
      </c>
      <c r="P262" s="2">
        <v>775328.05562469363</v>
      </c>
      <c r="Q262" s="2">
        <f t="shared" si="48"/>
        <v>650000</v>
      </c>
      <c r="R262" s="2">
        <f t="shared" si="46"/>
        <v>127130852.04181258</v>
      </c>
      <c r="S262" s="2">
        <f t="shared" si="16"/>
        <v>626582.14285714924</v>
      </c>
      <c r="T262" s="2">
        <f t="shared" si="17"/>
        <v>23417.857142857276</v>
      </c>
      <c r="U262" s="2">
        <f t="shared" si="18"/>
        <v>650000</v>
      </c>
      <c r="V262" s="2">
        <f t="shared" si="34"/>
        <v>69217205.798805028</v>
      </c>
      <c r="W262" s="2">
        <f t="shared" si="19"/>
        <v>570508.20199103653</v>
      </c>
      <c r="X262" s="2">
        <f t="shared" si="6"/>
        <v>79491.798008963466</v>
      </c>
      <c r="Y262" s="2">
        <f t="shared" si="43"/>
        <v>57913646.2430076</v>
      </c>
      <c r="Z262" s="2" t="str">
        <f t="shared" si="8"/>
        <v>MEEP</v>
      </c>
      <c r="AA262" s="2">
        <f>IF(Z262="HERE",Y262,AA261+Graph!$G$1*1000)</f>
        <v>65945984.722350478</v>
      </c>
      <c r="AB262" s="2">
        <f t="shared" si="20"/>
        <v>420000</v>
      </c>
      <c r="AC262" s="2">
        <f t="shared" si="44"/>
        <v>54904389.665007204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2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186</v>
      </c>
      <c r="C263" s="7"/>
      <c r="D263" s="2" t="e">
        <f t="shared" si="11"/>
        <v>#N/A</v>
      </c>
      <c r="E263" s="2" t="e">
        <f t="shared" si="22"/>
        <v>#N/A</v>
      </c>
      <c r="F263" s="2">
        <v>706612.06361372769</v>
      </c>
      <c r="G263" s="2">
        <f t="shared" si="47"/>
        <v>626582.14285714284</v>
      </c>
      <c r="H263" s="2">
        <f t="shared" si="45"/>
        <v>121690561.66849151</v>
      </c>
      <c r="I263" s="7"/>
      <c r="J263" s="2" t="e">
        <f t="shared" si="13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5124531.4285714412</v>
      </c>
      <c r="M263" s="8" t="e">
        <f t="shared" si="28"/>
        <v>#N/A</v>
      </c>
      <c r="N263" s="2" t="e">
        <f t="shared" si="14"/>
        <v>#N/A</v>
      </c>
      <c r="O263" s="2" t="e">
        <f t="shared" si="24"/>
        <v>#N/A</v>
      </c>
      <c r="P263" s="2">
        <v>777242.94937780499</v>
      </c>
      <c r="Q263" s="2">
        <f t="shared" si="48"/>
        <v>650000</v>
      </c>
      <c r="R263" s="2">
        <f t="shared" si="46"/>
        <v>127780852.04181258</v>
      </c>
      <c r="S263" s="2">
        <f t="shared" si="16"/>
        <v>626582.14285714924</v>
      </c>
      <c r="T263" s="2">
        <f t="shared" si="17"/>
        <v>23417.857142857276</v>
      </c>
      <c r="U263" s="2">
        <f t="shared" si="18"/>
        <v>650000</v>
      </c>
      <c r="V263" s="2">
        <f t="shared" si="34"/>
        <v>69789315.222697511</v>
      </c>
      <c r="W263" s="2">
        <f t="shared" si="19"/>
        <v>572109.42389248312</v>
      </c>
      <c r="X263" s="2">
        <f t="shared" si="6"/>
        <v>77890.576107516885</v>
      </c>
      <c r="Y263" s="2">
        <f t="shared" si="43"/>
        <v>57991536.819115117</v>
      </c>
      <c r="Z263" s="2" t="str">
        <f t="shared" si="8"/>
        <v>MEEP</v>
      </c>
      <c r="AA263" s="2">
        <f>IF(Z263="HERE",Y263,AA262+Graph!$G$1*1000)</f>
        <v>66365984.722350478</v>
      </c>
      <c r="AB263" s="2">
        <f t="shared" si="20"/>
        <v>420000</v>
      </c>
      <c r="AC263" s="2">
        <f t="shared" si="44"/>
        <v>54904389.665007204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2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187</v>
      </c>
      <c r="C264" s="7"/>
      <c r="D264" s="2" t="e">
        <f t="shared" si="11"/>
        <v>#N/A</v>
      </c>
      <c r="E264" s="2" t="e">
        <f t="shared" si="22"/>
        <v>#N/A</v>
      </c>
      <c r="F264" s="2">
        <v>708213.28551517427</v>
      </c>
      <c r="G264" s="2">
        <f t="shared" si="47"/>
        <v>626582.14285714284</v>
      </c>
      <c r="H264" s="2">
        <f t="shared" si="45"/>
        <v>122317143.81134866</v>
      </c>
      <c r="I264" s="7"/>
      <c r="J264" s="2" t="e">
        <f t="shared" si="13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5147949.2857142985</v>
      </c>
      <c r="M264" s="8" t="e">
        <f t="shared" si="28"/>
        <v>#N/A</v>
      </c>
      <c r="N264" s="2" t="e">
        <f t="shared" si="14"/>
        <v>#N/A</v>
      </c>
      <c r="O264" s="2" t="e">
        <f t="shared" si="24"/>
        <v>#N/A</v>
      </c>
      <c r="P264" s="2">
        <v>779157.84313091636</v>
      </c>
      <c r="Q264" s="2">
        <f t="shared" si="48"/>
        <v>650000</v>
      </c>
      <c r="R264" s="2">
        <f t="shared" si="46"/>
        <v>128430852.04181258</v>
      </c>
      <c r="S264" s="2">
        <f t="shared" si="16"/>
        <v>626582.14285714924</v>
      </c>
      <c r="T264" s="2">
        <f t="shared" si="17"/>
        <v>23417.857142857276</v>
      </c>
      <c r="U264" s="2">
        <f t="shared" si="18"/>
        <v>650000</v>
      </c>
      <c r="V264" s="2">
        <f t="shared" si="34"/>
        <v>70363025.868491441</v>
      </c>
      <c r="W264" s="2">
        <f t="shared" si="19"/>
        <v>573710.6457939297</v>
      </c>
      <c r="X264" s="2">
        <f t="shared" si="6"/>
        <v>76289.354206070304</v>
      </c>
      <c r="Y264" s="2">
        <f t="shared" si="43"/>
        <v>58067826.173321187</v>
      </c>
      <c r="Z264" s="2" t="str">
        <f t="shared" si="8"/>
        <v>MEEP</v>
      </c>
      <c r="AA264" s="2">
        <f>IF(Z264="HERE",Y264,AA263+Graph!$G$1*1000)</f>
        <v>66785984.722350478</v>
      </c>
      <c r="AB264" s="2">
        <f t="shared" si="20"/>
        <v>420000</v>
      </c>
      <c r="AC264" s="2">
        <f t="shared" si="44"/>
        <v>54904389.665007204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2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188</v>
      </c>
      <c r="C265" s="7"/>
      <c r="D265" s="2" t="e">
        <f t="shared" si="11"/>
        <v>#N/A</v>
      </c>
      <c r="E265" s="2" t="e">
        <f t="shared" si="22"/>
        <v>#N/A</v>
      </c>
      <c r="F265" s="2">
        <v>709814.50741662085</v>
      </c>
      <c r="G265" s="2">
        <f t="shared" si="47"/>
        <v>626582.14285714284</v>
      </c>
      <c r="H265" s="2">
        <f t="shared" si="45"/>
        <v>122943725.95420581</v>
      </c>
      <c r="I265" s="7"/>
      <c r="J265" s="2" t="e">
        <f t="shared" si="13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5171367.1428571558</v>
      </c>
      <c r="M265" s="8" t="e">
        <f t="shared" si="28"/>
        <v>#N/A</v>
      </c>
      <c r="N265" s="2" t="e">
        <f t="shared" si="14"/>
        <v>#N/A</v>
      </c>
      <c r="O265" s="2" t="e">
        <f t="shared" si="24"/>
        <v>#N/A</v>
      </c>
      <c r="P265" s="2">
        <v>781072.73688402772</v>
      </c>
      <c r="Q265" s="2">
        <f t="shared" si="48"/>
        <v>650000</v>
      </c>
      <c r="R265" s="2">
        <f t="shared" si="46"/>
        <v>129080852.04181258</v>
      </c>
      <c r="S265" s="2">
        <f t="shared" si="16"/>
        <v>626582.14285714924</v>
      </c>
      <c r="T265" s="2">
        <f t="shared" si="17"/>
        <v>23417.857142857276</v>
      </c>
      <c r="U265" s="2">
        <f t="shared" si="18"/>
        <v>650000</v>
      </c>
      <c r="V265" s="2">
        <f t="shared" si="34"/>
        <v>70938337.736186802</v>
      </c>
      <c r="W265" s="2">
        <f t="shared" si="19"/>
        <v>575311.86769536138</v>
      </c>
      <c r="X265" s="2">
        <f t="shared" si="6"/>
        <v>74688.132304638624</v>
      </c>
      <c r="Y265" s="2">
        <f t="shared" si="43"/>
        <v>58142514.305625826</v>
      </c>
      <c r="Z265" s="2" t="str">
        <f t="shared" si="8"/>
        <v>MEEP</v>
      </c>
      <c r="AA265" s="2">
        <f>IF(Z265="HERE",Y265,AA264+Graph!$G$1*1000)</f>
        <v>67205984.722350478</v>
      </c>
      <c r="AB265" s="2">
        <f t="shared" si="20"/>
        <v>420000</v>
      </c>
      <c r="AC265" s="2">
        <f t="shared" si="44"/>
        <v>54904389.665007204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2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189</v>
      </c>
      <c r="C266" s="7"/>
      <c r="D266" s="2" t="e">
        <f t="shared" si="11"/>
        <v>#N/A</v>
      </c>
      <c r="E266" s="2" t="e">
        <f t="shared" si="22"/>
        <v>#N/A</v>
      </c>
      <c r="F266" s="2">
        <v>711415.72931806743</v>
      </c>
      <c r="G266" s="2">
        <f t="shared" si="47"/>
        <v>626582.14285714284</v>
      </c>
      <c r="H266" s="2">
        <f t="shared" si="45"/>
        <v>123570308.09706296</v>
      </c>
      <c r="I266" s="7"/>
      <c r="J266" s="2" t="e">
        <f t="shared" si="13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5194785.000000013</v>
      </c>
      <c r="M266" s="8" t="e">
        <f t="shared" si="28"/>
        <v>#N/A</v>
      </c>
      <c r="N266" s="2" t="e">
        <f t="shared" si="14"/>
        <v>#N/A</v>
      </c>
      <c r="O266" s="2" t="e">
        <f t="shared" si="24"/>
        <v>#N/A</v>
      </c>
      <c r="P266" s="2">
        <v>782987.63063713908</v>
      </c>
      <c r="Q266" s="2">
        <f t="shared" si="48"/>
        <v>650000</v>
      </c>
      <c r="R266" s="2">
        <f t="shared" si="46"/>
        <v>129730852.04181258</v>
      </c>
      <c r="S266" s="2">
        <f t="shared" si="16"/>
        <v>626582.14285714924</v>
      </c>
      <c r="T266" s="2">
        <f t="shared" si="17"/>
        <v>23417.857142857276</v>
      </c>
      <c r="U266" s="2">
        <f t="shared" si="18"/>
        <v>650000</v>
      </c>
      <c r="V266" s="2">
        <f t="shared" si="34"/>
        <v>71515250.82578361</v>
      </c>
      <c r="W266" s="2">
        <f t="shared" si="19"/>
        <v>576913.08959680796</v>
      </c>
      <c r="X266" s="2">
        <f t="shared" si="6"/>
        <v>73086.910403192043</v>
      </c>
      <c r="Y266" s="2">
        <f t="shared" si="43"/>
        <v>58215601.216029018</v>
      </c>
      <c r="Z266" s="2" t="str">
        <f t="shared" si="8"/>
        <v>MEEP</v>
      </c>
      <c r="AA266" s="2">
        <f>IF(Z266="HERE",Y266,AA265+Graph!$G$1*1000)</f>
        <v>67625984.722350478</v>
      </c>
      <c r="AB266" s="2">
        <f t="shared" si="20"/>
        <v>420000</v>
      </c>
      <c r="AC266" s="2">
        <f t="shared" si="44"/>
        <v>54904389.665007204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2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190</v>
      </c>
      <c r="C267" s="7"/>
      <c r="D267" s="2" t="e">
        <f t="shared" si="11"/>
        <v>#N/A</v>
      </c>
      <c r="E267" s="2" t="e">
        <f t="shared" si="22"/>
        <v>#N/A</v>
      </c>
      <c r="F267" s="2">
        <v>713016.95121951401</v>
      </c>
      <c r="G267" s="2">
        <f t="shared" si="47"/>
        <v>626582.14285714284</v>
      </c>
      <c r="H267" s="2">
        <f t="shared" si="45"/>
        <v>124196890.23992011</v>
      </c>
      <c r="I267" s="7"/>
      <c r="J267" s="2" t="e">
        <f t="shared" si="13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5218202.8571428703</v>
      </c>
      <c r="M267" s="8" t="e">
        <f t="shared" si="28"/>
        <v>#N/A</v>
      </c>
      <c r="N267" s="2" t="e">
        <f t="shared" si="14"/>
        <v>#N/A</v>
      </c>
      <c r="O267" s="2" t="e">
        <f t="shared" si="24"/>
        <v>#N/A</v>
      </c>
      <c r="P267" s="2">
        <v>784902.52439025044</v>
      </c>
      <c r="Q267" s="2">
        <f t="shared" si="48"/>
        <v>650000</v>
      </c>
      <c r="R267" s="2">
        <f t="shared" si="46"/>
        <v>130380852.04181258</v>
      </c>
      <c r="S267" s="2">
        <f t="shared" si="16"/>
        <v>626582.14285714924</v>
      </c>
      <c r="T267" s="2">
        <f t="shared" si="17"/>
        <v>23417.857142857276</v>
      </c>
      <c r="U267" s="2">
        <f t="shared" si="18"/>
        <v>650000</v>
      </c>
      <c r="V267" s="2">
        <f t="shared" si="34"/>
        <v>72093765.137281865</v>
      </c>
      <c r="W267" s="2">
        <f t="shared" si="19"/>
        <v>578514.31149825454</v>
      </c>
      <c r="X267" s="2">
        <f t="shared" si="6"/>
        <v>71485.688501745462</v>
      </c>
      <c r="Y267" s="2">
        <f t="shared" si="43"/>
        <v>58287086.904530764</v>
      </c>
      <c r="Z267" s="2" t="str">
        <f t="shared" si="8"/>
        <v>MEEP</v>
      </c>
      <c r="AA267" s="2">
        <f>IF(Z267="HERE",Y267,AA266+Graph!$G$1*1000)</f>
        <v>68045984.722350478</v>
      </c>
      <c r="AB267" s="2">
        <f t="shared" si="20"/>
        <v>420000</v>
      </c>
      <c r="AC267" s="2">
        <f t="shared" si="44"/>
        <v>54904389.665007204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2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191</v>
      </c>
      <c r="C268" s="7"/>
      <c r="D268" s="2" t="e">
        <f t="shared" si="11"/>
        <v>#N/A</v>
      </c>
      <c r="E268" s="2" t="e">
        <f t="shared" si="22"/>
        <v>#N/A</v>
      </c>
      <c r="F268" s="2">
        <v>714618.17312094569</v>
      </c>
      <c r="G268" s="2">
        <f t="shared" si="47"/>
        <v>626582.14285714284</v>
      </c>
      <c r="H268" s="2">
        <f t="shared" si="45"/>
        <v>124823472.38277726</v>
      </c>
      <c r="I268" s="7"/>
      <c r="J268" s="2" t="e">
        <f t="shared" si="13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5241620.7142857276</v>
      </c>
      <c r="M268" s="8" t="e">
        <f t="shared" si="28"/>
        <v>#N/A</v>
      </c>
      <c r="N268" s="2" t="e">
        <f t="shared" si="14"/>
        <v>#N/A</v>
      </c>
      <c r="O268" s="2" t="e">
        <f t="shared" si="24"/>
        <v>#N/A</v>
      </c>
      <c r="P268" s="2">
        <v>786817.41814336181</v>
      </c>
      <c r="Q268" s="2">
        <f t="shared" si="48"/>
        <v>650000</v>
      </c>
      <c r="R268" s="2">
        <f t="shared" si="46"/>
        <v>131030852.04181258</v>
      </c>
      <c r="S268" s="2">
        <f t="shared" si="16"/>
        <v>626582.14285714924</v>
      </c>
      <c r="T268" s="2">
        <f t="shared" si="17"/>
        <v>23417.857142857276</v>
      </c>
      <c r="U268" s="2">
        <f t="shared" si="18"/>
        <v>650000</v>
      </c>
      <c r="V268" s="2">
        <f t="shared" si="34"/>
        <v>72673880.670681566</v>
      </c>
      <c r="W268" s="2">
        <f t="shared" si="19"/>
        <v>580115.53339970112</v>
      </c>
      <c r="X268" s="2">
        <f t="shared" si="6"/>
        <v>69884.466600298882</v>
      </c>
      <c r="Y268" s="2">
        <f t="shared" si="43"/>
        <v>58356971.371131063</v>
      </c>
      <c r="Z268" s="2" t="str">
        <f t="shared" si="8"/>
        <v>MEEP</v>
      </c>
      <c r="AA268" s="2">
        <f>IF(Z268="HERE",Y268,AA267+Graph!$G$1*1000)</f>
        <v>68465984.722350478</v>
      </c>
      <c r="AB268" s="2">
        <f t="shared" si="20"/>
        <v>420000</v>
      </c>
      <c r="AC268" s="2">
        <f t="shared" si="44"/>
        <v>54904389.665007204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2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192</v>
      </c>
      <c r="C269" s="7"/>
      <c r="D269" s="2" t="e">
        <f t="shared" si="11"/>
        <v>#N/A</v>
      </c>
      <c r="E269" s="2" t="e">
        <f t="shared" si="22"/>
        <v>#N/A</v>
      </c>
      <c r="F269" s="2">
        <v>716219.39502239227</v>
      </c>
      <c r="G269" s="2">
        <f t="shared" si="47"/>
        <v>626582.14285714284</v>
      </c>
      <c r="H269" s="2">
        <f t="shared" si="45"/>
        <v>125450054.52563441</v>
      </c>
      <c r="I269" s="7"/>
      <c r="J269" s="2" t="e">
        <f t="shared" si="13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5265038.5714285849</v>
      </c>
      <c r="M269" s="8" t="e">
        <f t="shared" si="28"/>
        <v>#N/A</v>
      </c>
      <c r="N269" s="2" t="e">
        <f t="shared" si="14"/>
        <v>#N/A</v>
      </c>
      <c r="O269" s="2" t="e">
        <f t="shared" si="24"/>
        <v>#N/A</v>
      </c>
      <c r="P269" s="2">
        <v>788732.31189647317</v>
      </c>
      <c r="Q269" s="2">
        <f t="shared" si="48"/>
        <v>650000</v>
      </c>
      <c r="R269" s="2">
        <f t="shared" si="46"/>
        <v>131680852.04181258</v>
      </c>
      <c r="S269" s="2">
        <f t="shared" si="16"/>
        <v>626582.14285714924</v>
      </c>
      <c r="T269" s="2">
        <f t="shared" si="17"/>
        <v>23417.857142857276</v>
      </c>
      <c r="U269" s="2">
        <f t="shared" si="18"/>
        <v>650000</v>
      </c>
      <c r="V269" s="2">
        <f t="shared" si="34"/>
        <v>73255597.425982714</v>
      </c>
      <c r="W269" s="2">
        <f t="shared" si="19"/>
        <v>581716.7553011477</v>
      </c>
      <c r="X269" s="2">
        <f t="shared" si="6"/>
        <v>68283.244698852301</v>
      </c>
      <c r="Y269" s="2">
        <f t="shared" si="43"/>
        <v>58425254.615829915</v>
      </c>
      <c r="Z269" s="2" t="str">
        <f t="shared" si="8"/>
        <v>MEEP</v>
      </c>
      <c r="AA269" s="2">
        <f>IF(Z269="HERE",Y269,AA268+Graph!$G$1*1000)</f>
        <v>68885984.722350478</v>
      </c>
      <c r="AB269" s="2">
        <f t="shared" si="20"/>
        <v>420000</v>
      </c>
      <c r="AC269" s="2">
        <f t="shared" si="44"/>
        <v>54904389.665007204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2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193</v>
      </c>
      <c r="C270" s="7"/>
      <c r="D270" s="2" t="e">
        <f t="shared" si="11"/>
        <v>#N/A</v>
      </c>
      <c r="E270" s="2" t="e">
        <f t="shared" si="22"/>
        <v>#N/A</v>
      </c>
      <c r="F270" s="2">
        <v>717820.61692383885</v>
      </c>
      <c r="G270" s="2">
        <f t="shared" si="47"/>
        <v>626582.14285714284</v>
      </c>
      <c r="H270" s="2">
        <f t="shared" si="45"/>
        <v>126076636.66849156</v>
      </c>
      <c r="I270" s="7"/>
      <c r="J270" s="2" t="e">
        <f t="shared" si="13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5288456.4285714421</v>
      </c>
      <c r="M270" s="8" t="e">
        <f t="shared" si="28"/>
        <v>#N/A</v>
      </c>
      <c r="N270" s="2" t="e">
        <f t="shared" si="14"/>
        <v>#N/A</v>
      </c>
      <c r="O270" s="2" t="e">
        <f t="shared" si="24"/>
        <v>#N/A</v>
      </c>
      <c r="P270" s="2">
        <v>790647.20564958453</v>
      </c>
      <c r="Q270" s="2">
        <f t="shared" si="48"/>
        <v>650000</v>
      </c>
      <c r="R270" s="2">
        <f t="shared" si="46"/>
        <v>132330852.04181258</v>
      </c>
      <c r="S270" s="2">
        <f t="shared" si="16"/>
        <v>626582.14285714924</v>
      </c>
      <c r="T270" s="2">
        <f t="shared" si="17"/>
        <v>23417.857142857276</v>
      </c>
      <c r="U270" s="2">
        <f t="shared" si="18"/>
        <v>650000</v>
      </c>
      <c r="V270" s="2">
        <f t="shared" si="34"/>
        <v>73838915.403185293</v>
      </c>
      <c r="W270" s="2">
        <f t="shared" si="19"/>
        <v>583317.97720257938</v>
      </c>
      <c r="X270" s="2">
        <f t="shared" si="6"/>
        <v>66682.022797420621</v>
      </c>
      <c r="Y270" s="2">
        <f t="shared" si="43"/>
        <v>58491936.638627335</v>
      </c>
      <c r="Z270" s="2" t="str">
        <f t="shared" si="8"/>
        <v>MEEP</v>
      </c>
      <c r="AA270" s="2">
        <f>IF(Z270="HERE",Y270,AA269+Graph!$G$1*1000)</f>
        <v>69305984.722350478</v>
      </c>
      <c r="AB270" s="2">
        <f t="shared" si="20"/>
        <v>420000</v>
      </c>
      <c r="AC270" s="2">
        <f t="shared" si="44"/>
        <v>54904389.665007204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2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194</v>
      </c>
      <c r="C271" s="7"/>
      <c r="D271" s="2" t="e">
        <f t="shared" si="11"/>
        <v>#N/A</v>
      </c>
      <c r="E271" s="2" t="e">
        <f t="shared" si="22"/>
        <v>#N/A</v>
      </c>
      <c r="F271" s="2">
        <v>719421.83882528543</v>
      </c>
      <c r="G271" s="2">
        <f t="shared" si="47"/>
        <v>626582.14285714284</v>
      </c>
      <c r="H271" s="2">
        <f t="shared" si="45"/>
        <v>126703218.81134871</v>
      </c>
      <c r="I271" s="7"/>
      <c r="J271" s="2" t="e">
        <f t="shared" si="13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5311874.2857142994</v>
      </c>
      <c r="M271" s="8" t="e">
        <f t="shared" si="28"/>
        <v>#N/A</v>
      </c>
      <c r="N271" s="2" t="e">
        <f t="shared" si="14"/>
        <v>#N/A</v>
      </c>
      <c r="O271" s="2" t="e">
        <f t="shared" si="24"/>
        <v>#N/A</v>
      </c>
      <c r="P271" s="2">
        <v>792562.09940269589</v>
      </c>
      <c r="Q271" s="2">
        <f t="shared" si="48"/>
        <v>650000</v>
      </c>
      <c r="R271" s="2">
        <f t="shared" si="46"/>
        <v>132980852.04181258</v>
      </c>
      <c r="S271" s="2">
        <f t="shared" si="16"/>
        <v>626582.14285714924</v>
      </c>
      <c r="T271" s="2">
        <f t="shared" si="17"/>
        <v>23417.857142857276</v>
      </c>
      <c r="U271" s="2">
        <f t="shared" si="18"/>
        <v>650000</v>
      </c>
      <c r="V271" s="2">
        <f t="shared" si="34"/>
        <v>74423834.602289319</v>
      </c>
      <c r="W271" s="2">
        <f t="shared" si="19"/>
        <v>584919.19910402596</v>
      </c>
      <c r="X271" s="2">
        <f t="shared" si="6"/>
        <v>65080.80089597404</v>
      </c>
      <c r="Y271" s="2">
        <f t="shared" si="43"/>
        <v>58557017.439523309</v>
      </c>
      <c r="Z271" s="2" t="str">
        <f t="shared" si="8"/>
        <v>MEEP</v>
      </c>
      <c r="AA271" s="2">
        <f>IF(Z271="HERE",Y271,AA270+Graph!$G$1*1000)</f>
        <v>69725984.722350478</v>
      </c>
      <c r="AB271" s="2">
        <f t="shared" si="20"/>
        <v>420000</v>
      </c>
      <c r="AC271" s="2">
        <f t="shared" si="44"/>
        <v>54904389.665007204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2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195</v>
      </c>
      <c r="C272" s="7"/>
      <c r="D272" s="2" t="e">
        <f t="shared" si="11"/>
        <v>#N/A</v>
      </c>
      <c r="E272" s="2" t="e">
        <f t="shared" si="22"/>
        <v>#N/A</v>
      </c>
      <c r="F272" s="2">
        <v>721023.06072673202</v>
      </c>
      <c r="G272" s="2">
        <f t="shared" si="47"/>
        <v>626582.14285714284</v>
      </c>
      <c r="H272" s="2">
        <f t="shared" si="45"/>
        <v>127329800.95420586</v>
      </c>
      <c r="I272" s="7"/>
      <c r="J272" s="2" t="e">
        <f t="shared" si="13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5335292.1428571567</v>
      </c>
      <c r="M272" s="8" t="e">
        <f t="shared" si="28"/>
        <v>#N/A</v>
      </c>
      <c r="N272" s="2" t="e">
        <f t="shared" si="14"/>
        <v>#N/A</v>
      </c>
      <c r="O272" s="2" t="e">
        <f t="shared" si="24"/>
        <v>#N/A</v>
      </c>
      <c r="P272" s="2">
        <v>794476.99315580726</v>
      </c>
      <c r="Q272" s="2">
        <f t="shared" si="48"/>
        <v>650000</v>
      </c>
      <c r="R272" s="2">
        <f t="shared" si="46"/>
        <v>133630852.04181258</v>
      </c>
      <c r="S272" s="2">
        <f t="shared" si="16"/>
        <v>626582.14285714924</v>
      </c>
      <c r="T272" s="2">
        <f t="shared" si="17"/>
        <v>23417.857142857276</v>
      </c>
      <c r="U272" s="2">
        <f t="shared" si="18"/>
        <v>650000</v>
      </c>
      <c r="V272" s="2">
        <f t="shared" si="34"/>
        <v>75010355.023294792</v>
      </c>
      <c r="W272" s="2">
        <f t="shared" si="19"/>
        <v>586520.42100547254</v>
      </c>
      <c r="X272" s="2">
        <f t="shared" si="6"/>
        <v>63479.578994527459</v>
      </c>
      <c r="Y272" s="2">
        <f t="shared" si="43"/>
        <v>58620497.018517837</v>
      </c>
      <c r="Z272" s="2" t="str">
        <f t="shared" si="8"/>
        <v>MEEP</v>
      </c>
      <c r="AA272" s="2">
        <f>IF(Z272="HERE",Y272,AA271+Graph!$G$1*1000)</f>
        <v>70145984.722350478</v>
      </c>
      <c r="AB272" s="2">
        <f t="shared" si="20"/>
        <v>420000</v>
      </c>
      <c r="AC272" s="2">
        <f t="shared" si="44"/>
        <v>54904389.665007204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2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196</v>
      </c>
      <c r="C273" s="7"/>
      <c r="D273" s="2" t="e">
        <f t="shared" si="11"/>
        <v>#N/A</v>
      </c>
      <c r="E273" s="2" t="e">
        <f t="shared" si="22"/>
        <v>#N/A</v>
      </c>
      <c r="F273" s="2">
        <v>722624.2826281637</v>
      </c>
      <c r="G273" s="2">
        <f t="shared" si="47"/>
        <v>626582.14285714284</v>
      </c>
      <c r="H273" s="2">
        <f t="shared" si="45"/>
        <v>127956383.097063</v>
      </c>
      <c r="I273" s="7"/>
      <c r="J273" s="2" t="e">
        <f t="shared" si="13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5358710.000000014</v>
      </c>
      <c r="M273" s="8" t="e">
        <f t="shared" si="28"/>
        <v>#N/A</v>
      </c>
      <c r="N273" s="2" t="e">
        <f t="shared" si="14"/>
        <v>#N/A</v>
      </c>
      <c r="O273" s="2" t="e">
        <f t="shared" si="24"/>
        <v>#N/A</v>
      </c>
      <c r="P273" s="2">
        <v>796391.88690891862</v>
      </c>
      <c r="Q273" s="2">
        <f t="shared" si="48"/>
        <v>650000</v>
      </c>
      <c r="R273" s="2">
        <f t="shared" si="46"/>
        <v>134280852.0418126</v>
      </c>
      <c r="S273" s="2">
        <f t="shared" si="16"/>
        <v>626582.14285714924</v>
      </c>
      <c r="T273" s="2">
        <f t="shared" si="17"/>
        <v>23417.857142857276</v>
      </c>
      <c r="U273" s="2">
        <f t="shared" si="18"/>
        <v>650000.0000000149</v>
      </c>
      <c r="V273" s="2">
        <f t="shared" si="34"/>
        <v>75598476.666201711</v>
      </c>
      <c r="W273" s="2">
        <f t="shared" si="19"/>
        <v>588121.64290691912</v>
      </c>
      <c r="X273" s="2">
        <f t="shared" si="6"/>
        <v>61878.357093095779</v>
      </c>
      <c r="Y273" s="2">
        <f t="shared" si="43"/>
        <v>58682375.375610933</v>
      </c>
      <c r="Z273" s="2" t="str">
        <f t="shared" si="8"/>
        <v>MEEP</v>
      </c>
      <c r="AA273" s="2">
        <f>IF(Z273="HERE",Y273,AA272+Graph!$G$1*1000)</f>
        <v>70565984.722350478</v>
      </c>
      <c r="AB273" s="2">
        <f t="shared" si="20"/>
        <v>420000</v>
      </c>
      <c r="AC273" s="2">
        <f t="shared" si="44"/>
        <v>54904389.665007204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2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197</v>
      </c>
      <c r="C274" s="7"/>
      <c r="D274" s="2" t="e">
        <f t="shared" si="11"/>
        <v>#N/A</v>
      </c>
      <c r="E274" s="2" t="e">
        <f t="shared" si="22"/>
        <v>#N/A</v>
      </c>
      <c r="F274" s="2">
        <v>724225.50452961028</v>
      </c>
      <c r="G274" s="2">
        <f t="shared" si="47"/>
        <v>626582.14285714284</v>
      </c>
      <c r="H274" s="2">
        <f t="shared" si="45"/>
        <v>128582965.23992015</v>
      </c>
      <c r="I274" s="7"/>
      <c r="J274" s="2" t="e">
        <f t="shared" si="13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5382127.8571428712</v>
      </c>
      <c r="M274" s="8" t="e">
        <f t="shared" si="28"/>
        <v>#N/A</v>
      </c>
      <c r="N274" s="2" t="e">
        <f t="shared" si="14"/>
        <v>#N/A</v>
      </c>
      <c r="O274" s="2" t="e">
        <f t="shared" si="24"/>
        <v>#N/A</v>
      </c>
      <c r="P274" s="2">
        <v>798306.78066202998</v>
      </c>
      <c r="Q274" s="2">
        <f t="shared" si="48"/>
        <v>650000</v>
      </c>
      <c r="R274" s="2">
        <f t="shared" si="46"/>
        <v>134930852.0418126</v>
      </c>
      <c r="S274" s="2">
        <f t="shared" si="16"/>
        <v>626582.14285714924</v>
      </c>
      <c r="T274" s="2">
        <f t="shared" si="17"/>
        <v>23417.857142857276</v>
      </c>
      <c r="U274" s="2">
        <f t="shared" si="18"/>
        <v>650000</v>
      </c>
      <c r="V274" s="2">
        <f t="shared" si="34"/>
        <v>76188199.531010076</v>
      </c>
      <c r="W274" s="2">
        <f t="shared" si="19"/>
        <v>589722.8648083657</v>
      </c>
      <c r="X274" s="2">
        <f t="shared" si="6"/>
        <v>60277.135191634297</v>
      </c>
      <c r="Y274" s="2">
        <f t="shared" si="43"/>
        <v>58742652.510802567</v>
      </c>
      <c r="Z274" s="2" t="str">
        <f t="shared" si="8"/>
        <v>MEEP</v>
      </c>
      <c r="AA274" s="2">
        <f>IF(Z274="HERE",Y274,AA273+Graph!$G$1*1000)</f>
        <v>70985984.722350478</v>
      </c>
      <c r="AB274" s="2">
        <f t="shared" si="20"/>
        <v>420000</v>
      </c>
      <c r="AC274" s="2">
        <f t="shared" si="44"/>
        <v>54904389.665007204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2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198</v>
      </c>
      <c r="C275" s="7"/>
      <c r="D275" s="2" t="e">
        <f t="shared" si="11"/>
        <v>#N/A</v>
      </c>
      <c r="E275" s="2" t="e">
        <f t="shared" si="22"/>
        <v>#N/A</v>
      </c>
      <c r="F275" s="2">
        <v>725826.72643105686</v>
      </c>
      <c r="G275" s="2">
        <f t="shared" si="47"/>
        <v>626582.14285714284</v>
      </c>
      <c r="H275" s="2">
        <f t="shared" si="45"/>
        <v>129209547.3827773</v>
      </c>
      <c r="I275" s="7"/>
      <c r="J275" s="2" t="e">
        <f t="shared" si="13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5405545.7142857285</v>
      </c>
      <c r="M275" s="8" t="e">
        <f t="shared" si="28"/>
        <v>#N/A</v>
      </c>
      <c r="N275" s="2" t="e">
        <f t="shared" si="14"/>
        <v>#N/A</v>
      </c>
      <c r="O275" s="2" t="e">
        <f t="shared" si="24"/>
        <v>#N/A</v>
      </c>
      <c r="P275" s="2">
        <v>800221.67441514134</v>
      </c>
      <c r="Q275" s="2">
        <f t="shared" si="48"/>
        <v>650000</v>
      </c>
      <c r="R275" s="2">
        <f t="shared" si="46"/>
        <v>135580852.0418126</v>
      </c>
      <c r="S275" s="2">
        <f t="shared" si="16"/>
        <v>626582.14285714924</v>
      </c>
      <c r="T275" s="2">
        <f t="shared" si="17"/>
        <v>23417.857142857276</v>
      </c>
      <c r="U275" s="2">
        <f t="shared" si="18"/>
        <v>650000</v>
      </c>
      <c r="V275" s="2">
        <f t="shared" si="34"/>
        <v>76779523.617719874</v>
      </c>
      <c r="W275" s="2">
        <f t="shared" si="19"/>
        <v>591324.08670979738</v>
      </c>
      <c r="X275" s="2">
        <f t="shared" si="6"/>
        <v>58675.913290202618</v>
      </c>
      <c r="Y275" s="2">
        <f t="shared" si="43"/>
        <v>58801328.42409277</v>
      </c>
      <c r="Z275" s="2" t="str">
        <f t="shared" si="8"/>
        <v>MEEP</v>
      </c>
      <c r="AA275" s="2">
        <f>IF(Z275="HERE",Y275,AA274+Graph!$G$1*1000)</f>
        <v>71405984.722350478</v>
      </c>
      <c r="AB275" s="2">
        <f t="shared" si="20"/>
        <v>420000</v>
      </c>
      <c r="AC275" s="2">
        <f t="shared" si="44"/>
        <v>54904389.665007204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2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199</v>
      </c>
      <c r="C276" s="7"/>
      <c r="D276" s="2" t="e">
        <f t="shared" si="11"/>
        <v>#N/A</v>
      </c>
      <c r="E276" s="2" t="e">
        <f t="shared" si="22"/>
        <v>#N/A</v>
      </c>
      <c r="F276" s="2">
        <v>727427.94833250344</v>
      </c>
      <c r="G276" s="2">
        <f t="shared" si="47"/>
        <v>626582.14285714284</v>
      </c>
      <c r="H276" s="2">
        <f t="shared" si="45"/>
        <v>129836129.52563445</v>
      </c>
      <c r="I276" s="7"/>
      <c r="J276" s="2" t="e">
        <f t="shared" si="13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5428963.5714285858</v>
      </c>
      <c r="M276" s="8" t="e">
        <f t="shared" si="28"/>
        <v>#N/A</v>
      </c>
      <c r="N276" s="2" t="e">
        <f t="shared" si="14"/>
        <v>#N/A</v>
      </c>
      <c r="O276" s="2" t="e">
        <f t="shared" si="24"/>
        <v>#N/A</v>
      </c>
      <c r="P276" s="2">
        <v>802136.56816825271</v>
      </c>
      <c r="Q276" s="2">
        <f t="shared" si="48"/>
        <v>650000</v>
      </c>
      <c r="R276" s="2">
        <f t="shared" si="46"/>
        <v>136230852.0418126</v>
      </c>
      <c r="S276" s="2">
        <f t="shared" si="16"/>
        <v>626582.14285714924</v>
      </c>
      <c r="T276" s="2">
        <f t="shared" si="17"/>
        <v>23417.857142857276</v>
      </c>
      <c r="U276" s="2">
        <f t="shared" si="18"/>
        <v>650000</v>
      </c>
      <c r="V276" s="2">
        <f t="shared" si="34"/>
        <v>77372448.926331118</v>
      </c>
      <c r="W276" s="2">
        <f t="shared" si="19"/>
        <v>592925.30861124396</v>
      </c>
      <c r="X276" s="2">
        <f t="shared" si="6"/>
        <v>57074.691388756037</v>
      </c>
      <c r="Y276" s="2">
        <f t="shared" si="43"/>
        <v>58858403.115481526</v>
      </c>
      <c r="Z276" s="2" t="str">
        <f t="shared" si="8"/>
        <v>MEEP</v>
      </c>
      <c r="AA276" s="2">
        <f>IF(Z276="HERE",Y276,AA275+Graph!$G$1*1000)</f>
        <v>71825984.722350478</v>
      </c>
      <c r="AB276" s="2">
        <f t="shared" si="20"/>
        <v>420000</v>
      </c>
      <c r="AC276" s="2">
        <f t="shared" si="44"/>
        <v>54904389.665007204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2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200</v>
      </c>
      <c r="C277" s="7"/>
      <c r="D277" s="2" t="e">
        <f t="shared" si="11"/>
        <v>#N/A</v>
      </c>
      <c r="E277" s="2" t="e">
        <f t="shared" si="22"/>
        <v>#N/A</v>
      </c>
      <c r="F277" s="2">
        <v>729029.17023395002</v>
      </c>
      <c r="G277" s="2">
        <f t="shared" si="47"/>
        <v>626582.14285714284</v>
      </c>
      <c r="H277" s="2">
        <f t="shared" si="45"/>
        <v>130462711.6684916</v>
      </c>
      <c r="I277" s="7"/>
      <c r="J277" s="2" t="e">
        <f t="shared" si="13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5452381.4285714431</v>
      </c>
      <c r="M277" s="8" t="e">
        <f t="shared" si="28"/>
        <v>#N/A</v>
      </c>
      <c r="N277" s="2" t="e">
        <f t="shared" si="14"/>
        <v>#N/A</v>
      </c>
      <c r="O277" s="2" t="e">
        <f t="shared" si="24"/>
        <v>#N/A</v>
      </c>
      <c r="P277" s="2">
        <v>804051.46192136407</v>
      </c>
      <c r="Q277" s="2">
        <f t="shared" si="48"/>
        <v>650000</v>
      </c>
      <c r="R277" s="2">
        <f t="shared" si="46"/>
        <v>136880852.0418126</v>
      </c>
      <c r="S277" s="2">
        <f t="shared" si="16"/>
        <v>626582.14285714924</v>
      </c>
      <c r="T277" s="2">
        <f t="shared" si="17"/>
        <v>23417.857142857276</v>
      </c>
      <c r="U277" s="2">
        <f t="shared" si="18"/>
        <v>650000</v>
      </c>
      <c r="V277" s="2">
        <f t="shared" si="34"/>
        <v>77966975.456843808</v>
      </c>
      <c r="W277" s="2">
        <f t="shared" si="19"/>
        <v>594526.53051269054</v>
      </c>
      <c r="X277" s="2">
        <f t="shared" si="6"/>
        <v>55473.469487309456</v>
      </c>
      <c r="Y277" s="2">
        <f t="shared" si="43"/>
        <v>58913876.584968835</v>
      </c>
      <c r="Z277" s="2" t="str">
        <f t="shared" si="8"/>
        <v>MEEP</v>
      </c>
      <c r="AA277" s="2">
        <f>IF(Z277="HERE",Y277,AA276+Graph!$G$1*1000)</f>
        <v>72245984.722350478</v>
      </c>
      <c r="AB277" s="2">
        <f t="shared" si="20"/>
        <v>420000</v>
      </c>
      <c r="AC277" s="2">
        <f t="shared" si="44"/>
        <v>54904389.665007204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2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201</v>
      </c>
      <c r="C278" s="7"/>
      <c r="D278" s="2" t="e">
        <f t="shared" si="11"/>
        <v>#N/A</v>
      </c>
      <c r="E278" s="2" t="e">
        <f t="shared" si="22"/>
        <v>#N/A</v>
      </c>
      <c r="F278" s="2">
        <v>730630.3921353817</v>
      </c>
      <c r="G278" s="2">
        <f t="shared" si="47"/>
        <v>626582.14285714284</v>
      </c>
      <c r="H278" s="2">
        <f t="shared" si="45"/>
        <v>131089293.81134875</v>
      </c>
      <c r="I278" s="7"/>
      <c r="J278" s="2" t="e">
        <f t="shared" si="13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5475799.2857143003</v>
      </c>
      <c r="M278" s="8" t="e">
        <f t="shared" si="28"/>
        <v>#N/A</v>
      </c>
      <c r="N278" s="2" t="e">
        <f t="shared" si="14"/>
        <v>#N/A</v>
      </c>
      <c r="O278" s="2" t="e">
        <f t="shared" si="24"/>
        <v>#N/A</v>
      </c>
      <c r="P278" s="2">
        <v>805966.35567447543</v>
      </c>
      <c r="Q278" s="2">
        <f t="shared" si="48"/>
        <v>650000</v>
      </c>
      <c r="R278" s="2">
        <f t="shared" si="46"/>
        <v>137530852.0418126</v>
      </c>
      <c r="S278" s="2">
        <f t="shared" si="16"/>
        <v>626582.14285714924</v>
      </c>
      <c r="T278" s="2">
        <f t="shared" si="17"/>
        <v>23417.857142857276</v>
      </c>
      <c r="U278" s="2">
        <f t="shared" si="18"/>
        <v>650000</v>
      </c>
      <c r="V278" s="2">
        <f t="shared" si="34"/>
        <v>78563103.209257945</v>
      </c>
      <c r="W278" s="2">
        <f t="shared" si="19"/>
        <v>596127.75241413713</v>
      </c>
      <c r="X278" s="2">
        <f t="shared" si="6"/>
        <v>53872.247585862875</v>
      </c>
      <c r="Y278" s="2">
        <f t="shared" si="43"/>
        <v>58967748.832554698</v>
      </c>
      <c r="Z278" s="2" t="str">
        <f t="shared" si="8"/>
        <v>MEEP</v>
      </c>
      <c r="AA278" s="2">
        <f>IF(Z278="HERE",Y278,AA277+Graph!$G$1*1000)</f>
        <v>72665984.722350478</v>
      </c>
      <c r="AB278" s="2">
        <f t="shared" si="20"/>
        <v>420000</v>
      </c>
      <c r="AC278" s="2">
        <f t="shared" si="44"/>
        <v>54904389.665007204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2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202</v>
      </c>
      <c r="C279" s="7"/>
      <c r="D279" s="2" t="e">
        <f t="shared" si="11"/>
        <v>#N/A</v>
      </c>
      <c r="E279" s="2" t="e">
        <f t="shared" si="22"/>
        <v>#N/A</v>
      </c>
      <c r="F279" s="2">
        <v>732231.61403682828</v>
      </c>
      <c r="G279" s="2">
        <f t="shared" si="47"/>
        <v>626582.14285714284</v>
      </c>
      <c r="H279" s="2">
        <f t="shared" si="45"/>
        <v>131715875.9542059</v>
      </c>
      <c r="I279" s="7"/>
      <c r="J279" s="2" t="e">
        <f t="shared" si="13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5499217.1428571576</v>
      </c>
      <c r="M279" s="8" t="e">
        <f t="shared" si="28"/>
        <v>#N/A</v>
      </c>
      <c r="N279" s="2" t="e">
        <f t="shared" si="14"/>
        <v>#N/A</v>
      </c>
      <c r="O279" s="2" t="e">
        <f t="shared" si="24"/>
        <v>#N/A</v>
      </c>
      <c r="P279" s="2">
        <v>807881.24942758679</v>
      </c>
      <c r="Q279" s="2">
        <f t="shared" si="48"/>
        <v>650000</v>
      </c>
      <c r="R279" s="2">
        <f t="shared" si="46"/>
        <v>138180852.0418126</v>
      </c>
      <c r="S279" s="2">
        <f t="shared" si="16"/>
        <v>626582.14285714924</v>
      </c>
      <c r="T279" s="2">
        <f t="shared" si="17"/>
        <v>23417.857142857276</v>
      </c>
      <c r="U279" s="2">
        <f t="shared" si="18"/>
        <v>650000</v>
      </c>
      <c r="V279" s="2">
        <f t="shared" si="34"/>
        <v>79160832.183573529</v>
      </c>
      <c r="W279" s="2">
        <f t="shared" si="19"/>
        <v>597728.97431558371</v>
      </c>
      <c r="X279" s="2">
        <f t="shared" si="6"/>
        <v>52271.025684416294</v>
      </c>
      <c r="Y279" s="2">
        <f t="shared" si="43"/>
        <v>59020019.858239114</v>
      </c>
      <c r="Z279" s="2" t="str">
        <f t="shared" si="8"/>
        <v>MEEP</v>
      </c>
      <c r="AA279" s="2">
        <f>IF(Z279="HERE",Y279,AA278+Graph!$G$1*1000)</f>
        <v>73085984.722350478</v>
      </c>
      <c r="AB279" s="2">
        <f t="shared" si="20"/>
        <v>420000</v>
      </c>
      <c r="AC279" s="2">
        <f t="shared" si="44"/>
        <v>54904389.665007204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2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203</v>
      </c>
      <c r="C280" s="7"/>
      <c r="D280" s="2" t="e">
        <f t="shared" si="11"/>
        <v>#N/A</v>
      </c>
      <c r="E280" s="2" t="e">
        <f t="shared" si="22"/>
        <v>#N/A</v>
      </c>
      <c r="F280" s="2">
        <v>733832.83593827486</v>
      </c>
      <c r="G280" s="2">
        <f t="shared" si="47"/>
        <v>626582.14285714284</v>
      </c>
      <c r="H280" s="2">
        <f t="shared" si="45"/>
        <v>132342458.09706305</v>
      </c>
      <c r="I280" s="7"/>
      <c r="J280" s="2" t="e">
        <f t="shared" si="13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5522635.0000000149</v>
      </c>
      <c r="M280" s="8" t="e">
        <f t="shared" si="28"/>
        <v>#N/A</v>
      </c>
      <c r="N280" s="2" t="e">
        <f t="shared" si="14"/>
        <v>#N/A</v>
      </c>
      <c r="O280" s="2" t="e">
        <f t="shared" si="24"/>
        <v>#N/A</v>
      </c>
      <c r="P280" s="2">
        <v>809796.14318069816</v>
      </c>
      <c r="Q280" s="2">
        <f t="shared" si="48"/>
        <v>650000</v>
      </c>
      <c r="R280" s="2">
        <f t="shared" si="46"/>
        <v>138830852.0418126</v>
      </c>
      <c r="S280" s="2">
        <f t="shared" si="16"/>
        <v>626582.14285714924</v>
      </c>
      <c r="T280" s="2">
        <f t="shared" si="17"/>
        <v>23417.857142857276</v>
      </c>
      <c r="U280" s="2">
        <f t="shared" si="18"/>
        <v>650000</v>
      </c>
      <c r="V280" s="2">
        <f t="shared" si="34"/>
        <v>79760162.379790545</v>
      </c>
      <c r="W280" s="2">
        <f t="shared" si="19"/>
        <v>599330.19621701539</v>
      </c>
      <c r="X280" s="2">
        <f t="shared" si="6"/>
        <v>50669.803782984614</v>
      </c>
      <c r="Y280" s="2">
        <f t="shared" si="43"/>
        <v>59070689.662022099</v>
      </c>
      <c r="Z280" s="2" t="str">
        <f t="shared" si="8"/>
        <v>MEEP</v>
      </c>
      <c r="AA280" s="2">
        <f>IF(Z280="HERE",Y280,AA279+Graph!$G$1*1000)</f>
        <v>73505984.722350478</v>
      </c>
      <c r="AB280" s="2">
        <f t="shared" si="20"/>
        <v>420000</v>
      </c>
      <c r="AC280" s="2">
        <f t="shared" si="44"/>
        <v>54904389.665007204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2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204</v>
      </c>
      <c r="C281" s="7"/>
      <c r="D281" s="2" t="e">
        <f t="shared" si="11"/>
        <v>#N/A</v>
      </c>
      <c r="E281" s="2" t="e">
        <f t="shared" si="22"/>
        <v>#N/A</v>
      </c>
      <c r="F281" s="2">
        <v>735434.05783972144</v>
      </c>
      <c r="G281" s="2">
        <f t="shared" si="47"/>
        <v>626582.14285714284</v>
      </c>
      <c r="H281" s="2">
        <f t="shared" si="45"/>
        <v>132969040.2399202</v>
      </c>
      <c r="I281" s="7"/>
      <c r="J281" s="2" t="e">
        <f t="shared" si="13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5546052.8571428722</v>
      </c>
      <c r="M281" s="8" t="e">
        <f t="shared" si="28"/>
        <v>#N/A</v>
      </c>
      <c r="N281" s="2" t="e">
        <f t="shared" si="14"/>
        <v>#N/A</v>
      </c>
      <c r="O281" s="2" t="e">
        <f t="shared" si="24"/>
        <v>#N/A</v>
      </c>
      <c r="P281" s="2">
        <v>811711.03693380952</v>
      </c>
      <c r="Q281" s="2">
        <f t="shared" si="48"/>
        <v>650000</v>
      </c>
      <c r="R281" s="2">
        <f t="shared" si="46"/>
        <v>139480852.0418126</v>
      </c>
      <c r="S281" s="2">
        <f t="shared" si="16"/>
        <v>626582.14285714924</v>
      </c>
      <c r="T281" s="2">
        <f t="shared" si="17"/>
        <v>23417.857142857276</v>
      </c>
      <c r="U281" s="2">
        <f t="shared" si="18"/>
        <v>650000</v>
      </c>
      <c r="V281" s="2">
        <f t="shared" si="34"/>
        <v>80361093.797909006</v>
      </c>
      <c r="W281" s="2">
        <f t="shared" si="19"/>
        <v>600931.41811846197</v>
      </c>
      <c r="X281" s="2">
        <f t="shared" si="6"/>
        <v>49068.581881538033</v>
      </c>
      <c r="Y281" s="2">
        <f t="shared" si="43"/>
        <v>59119758.243903637</v>
      </c>
      <c r="Z281" s="2" t="str">
        <f t="shared" si="8"/>
        <v>MEEP</v>
      </c>
      <c r="AA281" s="2">
        <f>IF(Z281="HERE",Y281,AA280+Graph!$G$1*1000)</f>
        <v>73925984.722350478</v>
      </c>
      <c r="AB281" s="2">
        <f t="shared" si="20"/>
        <v>420000</v>
      </c>
      <c r="AC281" s="2">
        <f t="shared" si="44"/>
        <v>54904389.665007204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2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205</v>
      </c>
      <c r="C282" s="7"/>
      <c r="D282" s="2" t="e">
        <f t="shared" si="11"/>
        <v>#N/A</v>
      </c>
      <c r="E282" s="2" t="e">
        <f t="shared" si="22"/>
        <v>#N/A</v>
      </c>
      <c r="F282" s="2">
        <v>737035.27974116802</v>
      </c>
      <c r="G282" s="2">
        <f t="shared" si="47"/>
        <v>626582.14285714284</v>
      </c>
      <c r="H282" s="2">
        <f t="shared" si="45"/>
        <v>133595622.38277735</v>
      </c>
      <c r="I282" s="7"/>
      <c r="J282" s="2" t="e">
        <f t="shared" si="13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5569470.7142857295</v>
      </c>
      <c r="M282" s="8" t="e">
        <f t="shared" si="28"/>
        <v>#N/A</v>
      </c>
      <c r="N282" s="2" t="e">
        <f t="shared" si="14"/>
        <v>#N/A</v>
      </c>
      <c r="O282" s="2" t="e">
        <f t="shared" si="24"/>
        <v>#N/A</v>
      </c>
      <c r="P282" s="2">
        <v>813625.93068692088</v>
      </c>
      <c r="Q282" s="2">
        <f t="shared" si="48"/>
        <v>650000</v>
      </c>
      <c r="R282" s="2">
        <f t="shared" si="46"/>
        <v>140130852.0418126</v>
      </c>
      <c r="S282" s="2">
        <f t="shared" si="16"/>
        <v>626582.14285714924</v>
      </c>
      <c r="T282" s="2">
        <f t="shared" si="17"/>
        <v>23417.857142857276</v>
      </c>
      <c r="U282" s="2">
        <f t="shared" si="18"/>
        <v>650000</v>
      </c>
      <c r="V282" s="2">
        <f t="shared" si="34"/>
        <v>80963626.437928915</v>
      </c>
      <c r="W282" s="2">
        <f t="shared" si="19"/>
        <v>602532.64001990855</v>
      </c>
      <c r="X282" s="2">
        <f t="shared" si="6"/>
        <v>47467.359980091453</v>
      </c>
      <c r="Y282" s="2">
        <f t="shared" si="43"/>
        <v>59167225.603883728</v>
      </c>
      <c r="Z282" s="2" t="str">
        <f t="shared" si="8"/>
        <v>MEEP</v>
      </c>
      <c r="AA282" s="2">
        <f>IF(Z282="HERE",Y282,AA281+Graph!$G$1*1000)</f>
        <v>74345984.722350478</v>
      </c>
      <c r="AB282" s="2">
        <f t="shared" si="20"/>
        <v>420000</v>
      </c>
      <c r="AC282" s="2">
        <f t="shared" si="44"/>
        <v>54904389.665007204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2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206</v>
      </c>
      <c r="C283" s="7"/>
      <c r="D283" s="2" t="e">
        <f t="shared" si="11"/>
        <v>#N/A</v>
      </c>
      <c r="E283" s="2" t="e">
        <f t="shared" si="22"/>
        <v>#N/A</v>
      </c>
      <c r="F283" s="2">
        <v>738636.5016425997</v>
      </c>
      <c r="G283" s="2">
        <f t="shared" si="47"/>
        <v>626582.14285714284</v>
      </c>
      <c r="H283" s="2">
        <f t="shared" si="45"/>
        <v>134222204.5256345</v>
      </c>
      <c r="I283" s="7"/>
      <c r="J283" s="2" t="e">
        <f t="shared" si="13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5592888.5714285867</v>
      </c>
      <c r="M283" s="8" t="e">
        <f t="shared" si="28"/>
        <v>#N/A</v>
      </c>
      <c r="N283" s="2" t="e">
        <f t="shared" si="14"/>
        <v>#N/A</v>
      </c>
      <c r="O283" s="2" t="e">
        <f t="shared" si="24"/>
        <v>#N/A</v>
      </c>
      <c r="P283" s="2">
        <v>815540.82444003224</v>
      </c>
      <c r="Q283" s="2">
        <f t="shared" si="48"/>
        <v>650000</v>
      </c>
      <c r="R283" s="2">
        <f t="shared" si="46"/>
        <v>140780852.0418126</v>
      </c>
      <c r="S283" s="2">
        <f t="shared" si="16"/>
        <v>626582.14285714924</v>
      </c>
      <c r="T283" s="2">
        <f t="shared" si="17"/>
        <v>23417.857142857276</v>
      </c>
      <c r="U283" s="2">
        <f t="shared" si="18"/>
        <v>650000</v>
      </c>
      <c r="V283" s="2">
        <f t="shared" si="34"/>
        <v>81567760.29985027</v>
      </c>
      <c r="W283" s="2">
        <f t="shared" si="19"/>
        <v>604133.86192135513</v>
      </c>
      <c r="X283" s="2">
        <f t="shared" si="6"/>
        <v>45866.138078644872</v>
      </c>
      <c r="Y283" s="2">
        <f t="shared" si="43"/>
        <v>59213091.741962373</v>
      </c>
      <c r="Z283" s="2" t="str">
        <f t="shared" si="8"/>
        <v>MEEP</v>
      </c>
      <c r="AA283" s="2">
        <f>IF(Z283="HERE",Y283,AA282+Graph!$G$1*1000)</f>
        <v>74765984.722350478</v>
      </c>
      <c r="AB283" s="2">
        <f t="shared" si="20"/>
        <v>420000</v>
      </c>
      <c r="AC283" s="2">
        <f t="shared" si="44"/>
        <v>54904389.665007204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2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207</v>
      </c>
      <c r="C284" s="7"/>
      <c r="D284" s="2" t="e">
        <f t="shared" si="11"/>
        <v>#N/A</v>
      </c>
      <c r="E284" s="2" t="e">
        <f t="shared" si="22"/>
        <v>#N/A</v>
      </c>
      <c r="F284" s="2">
        <v>740237.72354404628</v>
      </c>
      <c r="G284" s="2">
        <f t="shared" si="47"/>
        <v>626582.14285714284</v>
      </c>
      <c r="H284" s="2">
        <f t="shared" si="45"/>
        <v>134848786.66849163</v>
      </c>
      <c r="I284" s="7"/>
      <c r="J284" s="2" t="e">
        <f t="shared" si="13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5616306.428571444</v>
      </c>
      <c r="M284" s="8" t="e">
        <f t="shared" si="28"/>
        <v>#N/A</v>
      </c>
      <c r="N284" s="2" t="e">
        <f t="shared" si="14"/>
        <v>#N/A</v>
      </c>
      <c r="O284" s="2" t="e">
        <f t="shared" si="24"/>
        <v>#N/A</v>
      </c>
      <c r="P284" s="2">
        <v>817455.71819314361</v>
      </c>
      <c r="Q284" s="2">
        <f t="shared" si="48"/>
        <v>650000</v>
      </c>
      <c r="R284" s="2">
        <f t="shared" si="46"/>
        <v>141430852.0418126</v>
      </c>
      <c r="S284" s="2">
        <f t="shared" si="16"/>
        <v>626582.14285713434</v>
      </c>
      <c r="T284" s="2">
        <f t="shared" si="17"/>
        <v>23417.857142857276</v>
      </c>
      <c r="U284" s="2">
        <f t="shared" si="18"/>
        <v>650000</v>
      </c>
      <c r="V284" s="2">
        <f t="shared" si="34"/>
        <v>82173495.383673057</v>
      </c>
      <c r="W284" s="2">
        <f t="shared" si="19"/>
        <v>605735.08382278681</v>
      </c>
      <c r="X284" s="2">
        <f t="shared" si="6"/>
        <v>44264.916177213192</v>
      </c>
      <c r="Y284" s="2">
        <f t="shared" si="43"/>
        <v>59257356.658139586</v>
      </c>
      <c r="Z284" s="2" t="str">
        <f t="shared" si="8"/>
        <v>MEEP</v>
      </c>
      <c r="AA284" s="2">
        <f>IF(Z284="HERE",Y284,AA283+Graph!$G$1*1000)</f>
        <v>75185984.722350478</v>
      </c>
      <c r="AB284" s="2">
        <f t="shared" si="20"/>
        <v>420000</v>
      </c>
      <c r="AC284" s="2">
        <f t="shared" si="44"/>
        <v>54904389.665007204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2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208</v>
      </c>
      <c r="C285" s="7"/>
      <c r="D285" s="2" t="e">
        <f t="shared" si="11"/>
        <v>#N/A</v>
      </c>
      <c r="E285" s="2" t="e">
        <f t="shared" si="22"/>
        <v>#N/A</v>
      </c>
      <c r="F285" s="2">
        <v>741838.94544549286</v>
      </c>
      <c r="G285" s="2">
        <f t="shared" si="47"/>
        <v>626582.14285714284</v>
      </c>
      <c r="H285" s="2">
        <f t="shared" si="45"/>
        <v>135475368.81134877</v>
      </c>
      <c r="I285" s="7"/>
      <c r="J285" s="2" t="e">
        <f t="shared" si="13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5639724.2857143013</v>
      </c>
      <c r="M285" s="8" t="e">
        <f t="shared" si="28"/>
        <v>#N/A</v>
      </c>
      <c r="N285" s="2" t="e">
        <f t="shared" si="14"/>
        <v>#N/A</v>
      </c>
      <c r="O285" s="2" t="e">
        <f t="shared" si="24"/>
        <v>#N/A</v>
      </c>
      <c r="P285" s="2">
        <v>819370.61194625497</v>
      </c>
      <c r="Q285" s="2">
        <f t="shared" si="48"/>
        <v>650000</v>
      </c>
      <c r="R285" s="2">
        <f t="shared" si="46"/>
        <v>142080852.0418126</v>
      </c>
      <c r="S285" s="2">
        <f t="shared" si="16"/>
        <v>626582.14285713434</v>
      </c>
      <c r="T285" s="2">
        <f t="shared" si="17"/>
        <v>23417.857142857276</v>
      </c>
      <c r="U285" s="2">
        <f t="shared" si="18"/>
        <v>650000</v>
      </c>
      <c r="V285" s="2">
        <f t="shared" si="34"/>
        <v>82780831.68939729</v>
      </c>
      <c r="W285" s="2">
        <f t="shared" si="19"/>
        <v>607336.30572423339</v>
      </c>
      <c r="X285" s="2">
        <f t="shared" si="6"/>
        <v>42663.694275766611</v>
      </c>
      <c r="Y285" s="2">
        <f t="shared" si="43"/>
        <v>59300020.352415353</v>
      </c>
      <c r="Z285" s="2" t="str">
        <f t="shared" si="8"/>
        <v>MEEP</v>
      </c>
      <c r="AA285" s="2">
        <f>IF(Z285="HERE",Y285,AA284+Graph!$G$1*1000)</f>
        <v>75605984.722350478</v>
      </c>
      <c r="AB285" s="2">
        <f t="shared" si="20"/>
        <v>420000</v>
      </c>
      <c r="AC285" s="2">
        <f t="shared" si="44"/>
        <v>54904389.665007204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2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209</v>
      </c>
      <c r="C286" s="7"/>
      <c r="D286" s="2" t="e">
        <f t="shared" si="11"/>
        <v>#N/A</v>
      </c>
      <c r="E286" s="2" t="e">
        <f t="shared" si="22"/>
        <v>#N/A</v>
      </c>
      <c r="F286" s="2">
        <v>743440.16734693944</v>
      </c>
      <c r="G286" s="2">
        <f t="shared" si="47"/>
        <v>626582.14285714284</v>
      </c>
      <c r="H286" s="2">
        <f t="shared" si="45"/>
        <v>136101950.9542059</v>
      </c>
      <c r="I286" s="7"/>
      <c r="J286" s="2" t="e">
        <f t="shared" si="13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5663142.1428571586</v>
      </c>
      <c r="M286" s="8" t="e">
        <f t="shared" si="28"/>
        <v>#N/A</v>
      </c>
      <c r="N286" s="2" t="e">
        <f t="shared" si="14"/>
        <v>#N/A</v>
      </c>
      <c r="O286" s="2" t="e">
        <f t="shared" si="24"/>
        <v>#N/A</v>
      </c>
      <c r="P286" s="2">
        <v>821285.50569936633</v>
      </c>
      <c r="Q286" s="2">
        <f t="shared" si="48"/>
        <v>650000</v>
      </c>
      <c r="R286" s="2">
        <f t="shared" si="46"/>
        <v>142730852.0418126</v>
      </c>
      <c r="S286" s="2">
        <f t="shared" si="16"/>
        <v>626582.14285713434</v>
      </c>
      <c r="T286" s="2">
        <f t="shared" si="17"/>
        <v>23417.857142857276</v>
      </c>
      <c r="U286" s="2">
        <f t="shared" si="18"/>
        <v>650000</v>
      </c>
      <c r="V286" s="2">
        <f t="shared" si="34"/>
        <v>83389769.21702297</v>
      </c>
      <c r="W286" s="2">
        <f t="shared" si="19"/>
        <v>608937.52762567997</v>
      </c>
      <c r="X286" s="2">
        <f t="shared" ref="X286:X385" si="51">SUM(U286-W286)</f>
        <v>41062.47237432003</v>
      </c>
      <c r="Y286" s="2">
        <f t="shared" si="43"/>
        <v>59341082.824789673</v>
      </c>
      <c r="Z286" s="2" t="str">
        <f t="shared" ref="Z286:Z385" si="52">IF(V286&lt;Y286,"HERE","MEEP")</f>
        <v>MEEP</v>
      </c>
      <c r="AA286" s="2">
        <f>IF(Z286="HERE",Y286,AA285+Graph!$G$1*1000)</f>
        <v>76025984.722350478</v>
      </c>
      <c r="AB286" s="2">
        <f t="shared" si="20"/>
        <v>420000</v>
      </c>
      <c r="AC286" s="2">
        <f t="shared" si="44"/>
        <v>54904389.665007204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210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745041.38924838603</v>
      </c>
      <c r="G287" s="2">
        <f t="shared" si="47"/>
        <v>626582.14285714284</v>
      </c>
      <c r="H287" s="2">
        <f t="shared" si="45"/>
        <v>136728533.09706303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5686560.0000000158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823200.39945246279</v>
      </c>
      <c r="Q287" s="2">
        <f t="shared" si="48"/>
        <v>650000</v>
      </c>
      <c r="R287" s="2">
        <f t="shared" si="46"/>
        <v>143380852.0418126</v>
      </c>
      <c r="S287" s="2">
        <f t="shared" ref="S287:S385" si="58">SUM(H287-H286)</f>
        <v>626582.14285713434</v>
      </c>
      <c r="T287" s="2">
        <f t="shared" ref="T287:T385" si="59">SUM(L287-L286)</f>
        <v>23417.857142857276</v>
      </c>
      <c r="U287" s="2">
        <f t="shared" ref="U287:U385" si="60">SUM(R287-R286)</f>
        <v>650000</v>
      </c>
      <c r="V287" s="2">
        <f t="shared" si="34"/>
        <v>84000307.966550097</v>
      </c>
      <c r="W287" s="2">
        <f t="shared" ref="W287:W385" si="61">SUM(V287-V286)</f>
        <v>610538.74952712655</v>
      </c>
      <c r="X287" s="2">
        <f t="shared" si="51"/>
        <v>39461.250472873449</v>
      </c>
      <c r="Y287" s="2">
        <f t="shared" ref="Y287:Y350" si="62">IF(COUNT($C288)=0,IF(COUNT($C287)=1,C287,SUM(Y286+X287)),C287)</f>
        <v>59380544.075262547</v>
      </c>
      <c r="Z287" s="2" t="str">
        <f t="shared" si="52"/>
        <v>MEEP</v>
      </c>
      <c r="AA287" s="2">
        <f>IF(Z287="HERE",Y287,AA286+Graph!$G$1*1000)</f>
        <v>76445984.722350478</v>
      </c>
      <c r="AB287" s="2">
        <f t="shared" ref="AB287:AB385" si="63">SUM(AA287-AA286)</f>
        <v>420000</v>
      </c>
      <c r="AC287" s="2">
        <f t="shared" ref="AC287:AC350" si="64">IF(Z288="HERE",V287,AC286)</f>
        <v>54904389.665007204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211</v>
      </c>
      <c r="C288" s="7"/>
      <c r="D288" s="2" t="e">
        <f t="shared" si="55"/>
        <v>#N/A</v>
      </c>
      <c r="E288" s="2" t="e">
        <f t="shared" si="22"/>
        <v>#N/A</v>
      </c>
      <c r="F288" s="2">
        <v>746642.61114981771</v>
      </c>
      <c r="G288" s="2">
        <f t="shared" si="47"/>
        <v>626582.14285714284</v>
      </c>
      <c r="H288" s="2">
        <f t="shared" ref="H288:H351" si="65">IF(COUNT($C289)=0,IF(COUNT($C288)=1,C288,SUM(H287+G288)),C288)</f>
        <v>137355115.23992017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5709977.8571428731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825115.29320557415</v>
      </c>
      <c r="Q288" s="2">
        <f t="shared" si="48"/>
        <v>650000</v>
      </c>
      <c r="R288" s="2">
        <f t="shared" ref="R288:R351" si="66">IF(COUNT($C289)=0,IF(COUNT($C288)=1,M288,SUM(R287+Q288)),M288)</f>
        <v>144030852.0418126</v>
      </c>
      <c r="S288" s="2">
        <f t="shared" si="58"/>
        <v>626582.14285713434</v>
      </c>
      <c r="T288" s="2">
        <f t="shared" si="59"/>
        <v>23417.857142857276</v>
      </c>
      <c r="U288" s="2">
        <f t="shared" si="60"/>
        <v>650000</v>
      </c>
      <c r="V288" s="2">
        <f t="shared" si="34"/>
        <v>84612447.93797867</v>
      </c>
      <c r="W288" s="2">
        <f t="shared" si="61"/>
        <v>612139.97142857313</v>
      </c>
      <c r="X288" s="2">
        <f t="shared" si="51"/>
        <v>37860.028571426868</v>
      </c>
      <c r="Y288" s="2">
        <f t="shared" si="62"/>
        <v>59418404.103833973</v>
      </c>
      <c r="Z288" s="2" t="str">
        <f t="shared" si="52"/>
        <v>MEEP</v>
      </c>
      <c r="AA288" s="2">
        <f>IF(Z288="HERE",Y288,AA287+Graph!$G$1*1000)</f>
        <v>76865984.722350478</v>
      </c>
      <c r="AB288" s="2">
        <f t="shared" si="63"/>
        <v>420000</v>
      </c>
      <c r="AC288" s="2">
        <f t="shared" si="64"/>
        <v>54904389.665007204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212</v>
      </c>
      <c r="C289" s="7"/>
      <c r="D289" s="2" t="e">
        <f t="shared" si="55"/>
        <v>#N/A</v>
      </c>
      <c r="E289" s="2" t="e">
        <f t="shared" si="22"/>
        <v>#N/A</v>
      </c>
      <c r="F289" s="2">
        <v>748243.83305126429</v>
      </c>
      <c r="G289" s="2">
        <f t="shared" si="47"/>
        <v>626582.14285714284</v>
      </c>
      <c r="H289" s="2">
        <f t="shared" si="65"/>
        <v>137981697.3827773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5733395.7142857304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827030.18695868552</v>
      </c>
      <c r="Q289" s="2">
        <f t="shared" si="48"/>
        <v>650000</v>
      </c>
      <c r="R289" s="2">
        <f t="shared" si="66"/>
        <v>144680852.0418126</v>
      </c>
      <c r="S289" s="2">
        <f t="shared" si="58"/>
        <v>626582.14285713434</v>
      </c>
      <c r="T289" s="2">
        <f t="shared" si="59"/>
        <v>23417.857142857276</v>
      </c>
      <c r="U289" s="2">
        <f t="shared" si="60"/>
        <v>650000</v>
      </c>
      <c r="V289" s="2">
        <f t="shared" si="34"/>
        <v>85226189.131308675</v>
      </c>
      <c r="W289" s="2">
        <f t="shared" si="61"/>
        <v>613741.19333000481</v>
      </c>
      <c r="X289" s="2">
        <f t="shared" si="51"/>
        <v>36258.806669995189</v>
      </c>
      <c r="Y289" s="2">
        <f t="shared" si="62"/>
        <v>59454662.910503969</v>
      </c>
      <c r="Z289" s="2" t="str">
        <f t="shared" si="52"/>
        <v>MEEP</v>
      </c>
      <c r="AA289" s="2">
        <f>IF(Z289="HERE",Y289,AA288+Graph!$G$1*1000)</f>
        <v>77285984.722350478</v>
      </c>
      <c r="AB289" s="2">
        <f t="shared" si="63"/>
        <v>420000</v>
      </c>
      <c r="AC289" s="2">
        <f t="shared" si="64"/>
        <v>54904389.665007204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213</v>
      </c>
      <c r="C290" s="7"/>
      <c r="D290" s="2" t="e">
        <f t="shared" si="55"/>
        <v>#N/A</v>
      </c>
      <c r="E290" s="2" t="e">
        <f t="shared" si="22"/>
        <v>#N/A</v>
      </c>
      <c r="F290" s="2">
        <v>749845.05495271087</v>
      </c>
      <c r="G290" s="2">
        <f t="shared" si="47"/>
        <v>626582.14285714284</v>
      </c>
      <c r="H290" s="2">
        <f t="shared" si="65"/>
        <v>138608279.52563444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5756813.5714285877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828945.08071179688</v>
      </c>
      <c r="Q290" s="2">
        <f t="shared" si="48"/>
        <v>650000</v>
      </c>
      <c r="R290" s="2">
        <f t="shared" si="66"/>
        <v>145330852.0418126</v>
      </c>
      <c r="S290" s="2">
        <f t="shared" si="58"/>
        <v>626582.14285713434</v>
      </c>
      <c r="T290" s="2">
        <f t="shared" si="59"/>
        <v>23417.857142857276</v>
      </c>
      <c r="U290" s="2">
        <f t="shared" si="60"/>
        <v>650000</v>
      </c>
      <c r="V290" s="2">
        <f t="shared" si="34"/>
        <v>85841531.546540126</v>
      </c>
      <c r="W290" s="2">
        <f t="shared" si="61"/>
        <v>615342.41523145139</v>
      </c>
      <c r="X290" s="2">
        <f t="shared" si="51"/>
        <v>34657.584768548608</v>
      </c>
      <c r="Y290" s="2">
        <f t="shared" si="62"/>
        <v>59489320.495272517</v>
      </c>
      <c r="Z290" s="2" t="str">
        <f t="shared" si="52"/>
        <v>MEEP</v>
      </c>
      <c r="AA290" s="2">
        <f>IF(Z290="HERE",Y290,AA289+Graph!$G$1*1000)</f>
        <v>77705984.722350478</v>
      </c>
      <c r="AB290" s="2">
        <f t="shared" si="63"/>
        <v>420000</v>
      </c>
      <c r="AC290" s="2">
        <f t="shared" si="64"/>
        <v>54904389.665007204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214</v>
      </c>
      <c r="C291" s="7"/>
      <c r="D291" s="2" t="e">
        <f t="shared" si="55"/>
        <v>#N/A</v>
      </c>
      <c r="E291" s="2" t="e">
        <f t="shared" si="22"/>
        <v>#N/A</v>
      </c>
      <c r="F291" s="2">
        <v>751446.27685415745</v>
      </c>
      <c r="G291" s="2">
        <f t="shared" si="47"/>
        <v>626582.14285714284</v>
      </c>
      <c r="H291" s="2">
        <f t="shared" si="65"/>
        <v>139234861.66849157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5780231.4285714449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830859.97446490824</v>
      </c>
      <c r="Q291" s="2">
        <f t="shared" si="48"/>
        <v>650000</v>
      </c>
      <c r="R291" s="2">
        <f t="shared" si="66"/>
        <v>145980852.0418126</v>
      </c>
      <c r="S291" s="2">
        <f t="shared" si="58"/>
        <v>626582.14285713434</v>
      </c>
      <c r="T291" s="2">
        <f t="shared" si="59"/>
        <v>23417.857142857276</v>
      </c>
      <c r="U291" s="2">
        <f t="shared" si="60"/>
        <v>650000</v>
      </c>
      <c r="V291" s="2">
        <f t="shared" si="34"/>
        <v>86458475.183673024</v>
      </c>
      <c r="W291" s="2">
        <f t="shared" si="61"/>
        <v>616943.63713289797</v>
      </c>
      <c r="X291" s="2">
        <f t="shared" si="51"/>
        <v>33056.362867102027</v>
      </c>
      <c r="Y291" s="2">
        <f t="shared" si="62"/>
        <v>59522376.858139619</v>
      </c>
      <c r="Z291" s="2" t="str">
        <f t="shared" si="52"/>
        <v>MEEP</v>
      </c>
      <c r="AA291" s="2">
        <f>IF(Z291="HERE",Y291,AA290+Graph!$G$1*1000)</f>
        <v>78125984.722350478</v>
      </c>
      <c r="AB291" s="2">
        <f t="shared" si="63"/>
        <v>420000</v>
      </c>
      <c r="AC291" s="2">
        <f t="shared" si="64"/>
        <v>54904389.665007204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215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753047.49875558913</v>
      </c>
      <c r="G292" s="2">
        <f t="shared" si="47"/>
        <v>626582.14285714284</v>
      </c>
      <c r="H292" s="2">
        <f t="shared" si="65"/>
        <v>139861443.81134871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5803649.2857143022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832774.8682180196</v>
      </c>
      <c r="Q292" s="2">
        <f t="shared" si="48"/>
        <v>650000</v>
      </c>
      <c r="R292" s="2">
        <f t="shared" si="66"/>
        <v>146630852.0418126</v>
      </c>
      <c r="S292" s="2">
        <f t="shared" si="58"/>
        <v>626582.14285713434</v>
      </c>
      <c r="T292" s="2">
        <f t="shared" si="59"/>
        <v>23417.857142857276</v>
      </c>
      <c r="U292" s="2">
        <f t="shared" si="60"/>
        <v>650000</v>
      </c>
      <c r="V292" s="2">
        <f t="shared" si="34"/>
        <v>87077020.042707369</v>
      </c>
      <c r="W292" s="2">
        <f t="shared" si="61"/>
        <v>618544.85903434455</v>
      </c>
      <c r="X292" s="2">
        <f t="shared" si="51"/>
        <v>31455.140965655446</v>
      </c>
      <c r="Y292" s="2">
        <f t="shared" si="62"/>
        <v>59553831.999105275</v>
      </c>
      <c r="Z292" s="2" t="str">
        <f t="shared" si="52"/>
        <v>MEEP</v>
      </c>
      <c r="AA292" s="2">
        <f>IF(Z292="HERE",Y292,AA291+Graph!$G$1*1000)</f>
        <v>78545984.722350478</v>
      </c>
      <c r="AB292" s="2">
        <f t="shared" si="63"/>
        <v>420000</v>
      </c>
      <c r="AC292" s="2">
        <f t="shared" si="64"/>
        <v>54904389.665007204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216</v>
      </c>
      <c r="C293" s="7"/>
      <c r="D293" s="2" t="e">
        <f t="shared" si="55"/>
        <v>#N/A</v>
      </c>
      <c r="E293" s="2" t="e">
        <f t="shared" si="67"/>
        <v>#N/A</v>
      </c>
      <c r="F293" s="2">
        <v>754648.72065703571</v>
      </c>
      <c r="G293" s="2">
        <f t="shared" si="47"/>
        <v>626582.14285714284</v>
      </c>
      <c r="H293" s="2">
        <f t="shared" si="65"/>
        <v>140488025.95420584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5827067.1428571595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834689.76197113097</v>
      </c>
      <c r="Q293" s="2">
        <f t="shared" si="48"/>
        <v>650000</v>
      </c>
      <c r="R293" s="2">
        <f t="shared" si="66"/>
        <v>147280852.0418126</v>
      </c>
      <c r="S293" s="2">
        <f t="shared" si="58"/>
        <v>626582.14285713434</v>
      </c>
      <c r="T293" s="2">
        <f t="shared" si="59"/>
        <v>23417.857142857276</v>
      </c>
      <c r="U293" s="2">
        <f t="shared" si="60"/>
        <v>650000</v>
      </c>
      <c r="V293" s="2">
        <f t="shared" si="34"/>
        <v>87697166.12364316</v>
      </c>
      <c r="W293" s="2">
        <f t="shared" si="61"/>
        <v>620146.08093579113</v>
      </c>
      <c r="X293" s="2">
        <f t="shared" si="51"/>
        <v>29853.919064208865</v>
      </c>
      <c r="Y293" s="2">
        <f t="shared" si="62"/>
        <v>59583685.918169484</v>
      </c>
      <c r="Z293" s="2" t="str">
        <f t="shared" si="52"/>
        <v>MEEP</v>
      </c>
      <c r="AA293" s="2">
        <f>IF(Z293="HERE",Y293,AA292+Graph!$G$1*1000)</f>
        <v>78965984.722350478</v>
      </c>
      <c r="AB293" s="2">
        <f t="shared" si="63"/>
        <v>420000</v>
      </c>
      <c r="AC293" s="2">
        <f t="shared" si="64"/>
        <v>54904389.665007204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217</v>
      </c>
      <c r="C294" s="7"/>
      <c r="D294" s="2" t="e">
        <f t="shared" si="55"/>
        <v>#N/A</v>
      </c>
      <c r="E294" s="2" t="e">
        <f t="shared" si="67"/>
        <v>#N/A</v>
      </c>
      <c r="F294" s="2">
        <v>756249.94255848229</v>
      </c>
      <c r="G294" s="2">
        <f t="shared" ref="G294:G357" si="70">IF(F294&gt;650000,$AK$31*1000,F294)</f>
        <v>626582.14285714284</v>
      </c>
      <c r="H294" s="2">
        <f t="shared" si="65"/>
        <v>141114608.09706298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5850485.0000000168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836604.65572424233</v>
      </c>
      <c r="Q294" s="2">
        <f t="shared" ref="Q294:Q357" si="71">IF(P294&gt;650000,650000,P294)</f>
        <v>650000</v>
      </c>
      <c r="R294" s="2">
        <f t="shared" si="66"/>
        <v>147930852.0418126</v>
      </c>
      <c r="S294" s="2">
        <f t="shared" si="58"/>
        <v>626582.14285713434</v>
      </c>
      <c r="T294" s="2">
        <f t="shared" si="59"/>
        <v>23417.857142857276</v>
      </c>
      <c r="U294" s="2">
        <f t="shared" si="60"/>
        <v>650000</v>
      </c>
      <c r="V294" s="2">
        <f t="shared" si="34"/>
        <v>88318913.426480383</v>
      </c>
      <c r="W294" s="2">
        <f t="shared" si="61"/>
        <v>621747.30283722281</v>
      </c>
      <c r="X294" s="2">
        <f t="shared" si="51"/>
        <v>28252.697162777185</v>
      </c>
      <c r="Y294" s="2">
        <f t="shared" si="62"/>
        <v>59611938.615332261</v>
      </c>
      <c r="Z294" s="2" t="str">
        <f t="shared" si="52"/>
        <v>MEEP</v>
      </c>
      <c r="AA294" s="2">
        <f>IF(Z294="HERE",Y294,AA293+Graph!$G$1*1000)</f>
        <v>79385984.722350478</v>
      </c>
      <c r="AB294" s="2">
        <f t="shared" si="63"/>
        <v>420000</v>
      </c>
      <c r="AC294" s="2">
        <f t="shared" si="64"/>
        <v>54904389.665007204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218</v>
      </c>
      <c r="C295" s="7"/>
      <c r="D295" s="2" t="e">
        <f t="shared" si="55"/>
        <v>#N/A</v>
      </c>
      <c r="E295" s="2" t="e">
        <f t="shared" si="67"/>
        <v>#N/A</v>
      </c>
      <c r="F295" s="2">
        <v>757851.16445992887</v>
      </c>
      <c r="G295" s="2">
        <f t="shared" si="70"/>
        <v>626582.14285714284</v>
      </c>
      <c r="H295" s="2">
        <f t="shared" si="65"/>
        <v>141741190.23992011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5873902.857142874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838519.54947735369</v>
      </c>
      <c r="Q295" s="2">
        <f t="shared" si="71"/>
        <v>650000</v>
      </c>
      <c r="R295" s="2">
        <f t="shared" si="66"/>
        <v>148580852.0418126</v>
      </c>
      <c r="S295" s="2">
        <f t="shared" si="58"/>
        <v>626582.14285713434</v>
      </c>
      <c r="T295" s="2">
        <f t="shared" si="59"/>
        <v>23417.857142857276</v>
      </c>
      <c r="U295" s="2">
        <f t="shared" si="60"/>
        <v>650000</v>
      </c>
      <c r="V295" s="2">
        <f t="shared" si="34"/>
        <v>88942261.951219052</v>
      </c>
      <c r="W295" s="2">
        <f t="shared" si="61"/>
        <v>623348.5247386694</v>
      </c>
      <c r="X295" s="2">
        <f t="shared" si="51"/>
        <v>26651.475261330605</v>
      </c>
      <c r="Y295" s="2">
        <f t="shared" si="62"/>
        <v>59638590.090593591</v>
      </c>
      <c r="Z295" s="2" t="str">
        <f t="shared" si="52"/>
        <v>MEEP</v>
      </c>
      <c r="AA295" s="2">
        <f>IF(Z295="HERE",Y295,AA294+Graph!$G$1*1000)</f>
        <v>79805984.722350478</v>
      </c>
      <c r="AB295" s="2">
        <f t="shared" si="63"/>
        <v>420000</v>
      </c>
      <c r="AC295" s="2">
        <f t="shared" si="64"/>
        <v>54904389.665007204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219</v>
      </c>
      <c r="C296" s="7"/>
      <c r="D296" s="2" t="e">
        <f t="shared" si="55"/>
        <v>#N/A</v>
      </c>
      <c r="E296" s="2" t="e">
        <f t="shared" si="67"/>
        <v>#N/A</v>
      </c>
      <c r="F296" s="2">
        <v>759452.38636137545</v>
      </c>
      <c r="G296" s="2">
        <f t="shared" si="70"/>
        <v>626582.14285714284</v>
      </c>
      <c r="H296" s="2">
        <f t="shared" si="65"/>
        <v>142367772.38277724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5897320.7142857313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840434.44323046505</v>
      </c>
      <c r="Q296" s="2">
        <f t="shared" si="71"/>
        <v>650000</v>
      </c>
      <c r="R296" s="2">
        <f t="shared" si="66"/>
        <v>149230852.0418126</v>
      </c>
      <c r="S296" s="2">
        <f t="shared" si="58"/>
        <v>626582.14285713434</v>
      </c>
      <c r="T296" s="2">
        <f t="shared" si="59"/>
        <v>23417.857142857276</v>
      </c>
      <c r="U296" s="2">
        <f t="shared" si="60"/>
        <v>650000</v>
      </c>
      <c r="V296" s="2">
        <f t="shared" si="34"/>
        <v>89567211.697859168</v>
      </c>
      <c r="W296" s="2">
        <f t="shared" si="61"/>
        <v>624949.74664011598</v>
      </c>
      <c r="X296" s="2">
        <f t="shared" si="51"/>
        <v>25050.253359884024</v>
      </c>
      <c r="Y296" s="2">
        <f t="shared" si="62"/>
        <v>59663640.343953475</v>
      </c>
      <c r="Z296" s="2" t="str">
        <f t="shared" si="52"/>
        <v>MEEP</v>
      </c>
      <c r="AA296" s="2">
        <f>IF(Z296="HERE",Y296,AA295+Graph!$G$1*1000)</f>
        <v>80225984.722350478</v>
      </c>
      <c r="AB296" s="2">
        <f t="shared" si="63"/>
        <v>420000</v>
      </c>
      <c r="AC296" s="2">
        <f t="shared" si="64"/>
        <v>54904389.665007204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220</v>
      </c>
      <c r="C297" s="7"/>
      <c r="D297" s="2" t="e">
        <f t="shared" si="55"/>
        <v>#N/A</v>
      </c>
      <c r="E297" s="2" t="e">
        <f t="shared" si="67"/>
        <v>#N/A</v>
      </c>
      <c r="F297" s="2">
        <v>761053.60826280713</v>
      </c>
      <c r="G297" s="2">
        <f t="shared" si="70"/>
        <v>626582.14285714284</v>
      </c>
      <c r="H297" s="2">
        <f t="shared" si="65"/>
        <v>142994354.52563438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5920738.5714285886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842349.33698357642</v>
      </c>
      <c r="Q297" s="2">
        <f t="shared" si="71"/>
        <v>650000</v>
      </c>
      <c r="R297" s="2">
        <f t="shared" si="66"/>
        <v>149880852.0418126</v>
      </c>
      <c r="S297" s="2">
        <f t="shared" si="58"/>
        <v>626582.14285713434</v>
      </c>
      <c r="T297" s="2">
        <f t="shared" si="59"/>
        <v>23417.857142857276</v>
      </c>
      <c r="U297" s="2">
        <f t="shared" si="60"/>
        <v>650000</v>
      </c>
      <c r="V297" s="2">
        <f t="shared" si="34"/>
        <v>90193762.666400731</v>
      </c>
      <c r="W297" s="2">
        <f t="shared" si="61"/>
        <v>626550.96854156256</v>
      </c>
      <c r="X297" s="2">
        <f t="shared" si="51"/>
        <v>23449.031458437443</v>
      </c>
      <c r="Y297" s="2">
        <f t="shared" si="62"/>
        <v>59687089.375411913</v>
      </c>
      <c r="Z297" s="2" t="str">
        <f t="shared" si="52"/>
        <v>MEEP</v>
      </c>
      <c r="AA297" s="2">
        <f>IF(Z297="HERE",Y297,AA296+Graph!$G$1*1000)</f>
        <v>80645984.722350478</v>
      </c>
      <c r="AB297" s="2">
        <f t="shared" si="63"/>
        <v>420000</v>
      </c>
      <c r="AC297" s="2">
        <f t="shared" si="64"/>
        <v>54904389.665007204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221</v>
      </c>
      <c r="C298" s="7"/>
      <c r="D298" s="2" t="e">
        <f t="shared" si="55"/>
        <v>#N/A</v>
      </c>
      <c r="E298" s="2" t="e">
        <f t="shared" si="67"/>
        <v>#N/A</v>
      </c>
      <c r="F298" s="2">
        <v>762654.83016425371</v>
      </c>
      <c r="G298" s="2">
        <f t="shared" si="70"/>
        <v>626582.14285714284</v>
      </c>
      <c r="H298" s="2">
        <f t="shared" si="65"/>
        <v>143620936.66849151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5944156.4285714459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844264.23073668778</v>
      </c>
      <c r="Q298" s="2">
        <f t="shared" si="71"/>
        <v>650000</v>
      </c>
      <c r="R298" s="2">
        <f t="shared" si="66"/>
        <v>150530852.0418126</v>
      </c>
      <c r="S298" s="2">
        <f t="shared" si="58"/>
        <v>626582.14285713434</v>
      </c>
      <c r="T298" s="2">
        <f t="shared" si="59"/>
        <v>23417.857142857276</v>
      </c>
      <c r="U298" s="2">
        <f t="shared" si="60"/>
        <v>650000</v>
      </c>
      <c r="V298" s="2">
        <f t="shared" si="34"/>
        <v>90821914.85684374</v>
      </c>
      <c r="W298" s="2">
        <f t="shared" si="61"/>
        <v>628152.19044300914</v>
      </c>
      <c r="X298" s="2">
        <f t="shared" si="51"/>
        <v>21847.809556990862</v>
      </c>
      <c r="Y298" s="2">
        <f t="shared" si="62"/>
        <v>59708937.184968904</v>
      </c>
      <c r="Z298" s="2" t="str">
        <f t="shared" si="52"/>
        <v>MEEP</v>
      </c>
      <c r="AA298" s="2">
        <f>IF(Z298="HERE",Y298,AA297+Graph!$G$1*1000)</f>
        <v>81065984.722350478</v>
      </c>
      <c r="AB298" s="2">
        <f t="shared" si="63"/>
        <v>420000</v>
      </c>
      <c r="AC298" s="2">
        <f t="shared" si="64"/>
        <v>54904389.665007204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222</v>
      </c>
      <c r="C299" s="7"/>
      <c r="D299" s="2" t="e">
        <f t="shared" si="55"/>
        <v>#N/A</v>
      </c>
      <c r="E299" s="2" t="e">
        <f t="shared" si="67"/>
        <v>#N/A</v>
      </c>
      <c r="F299" s="2">
        <v>764256.05206570029</v>
      </c>
      <c r="G299" s="2">
        <f t="shared" si="70"/>
        <v>626582.14285714284</v>
      </c>
      <c r="H299" s="2">
        <f t="shared" si="65"/>
        <v>144247518.81134865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5967574.2857143031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846179.12448979914</v>
      </c>
      <c r="Q299" s="2">
        <f t="shared" si="71"/>
        <v>650000</v>
      </c>
      <c r="R299" s="2">
        <f t="shared" si="66"/>
        <v>151180852.0418126</v>
      </c>
      <c r="S299" s="2">
        <f t="shared" si="58"/>
        <v>626582.14285713434</v>
      </c>
      <c r="T299" s="2">
        <f t="shared" si="59"/>
        <v>23417.857142857276</v>
      </c>
      <c r="U299" s="2">
        <f t="shared" si="60"/>
        <v>650000</v>
      </c>
      <c r="V299" s="2">
        <f t="shared" si="34"/>
        <v>91451668.269188181</v>
      </c>
      <c r="W299" s="2">
        <f t="shared" si="61"/>
        <v>629753.41234444082</v>
      </c>
      <c r="X299" s="2">
        <f t="shared" si="51"/>
        <v>20246.587655559182</v>
      </c>
      <c r="Y299" s="2">
        <f t="shared" si="62"/>
        <v>59729183.772624463</v>
      </c>
      <c r="Z299" s="2" t="str">
        <f t="shared" si="52"/>
        <v>MEEP</v>
      </c>
      <c r="AA299" s="2">
        <f>IF(Z299="HERE",Y299,AA298+Graph!$G$1*1000)</f>
        <v>81485984.722350478</v>
      </c>
      <c r="AB299" s="2">
        <f t="shared" si="63"/>
        <v>420000</v>
      </c>
      <c r="AC299" s="2">
        <f t="shared" si="64"/>
        <v>54904389.665007204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223</v>
      </c>
      <c r="C300" s="7"/>
      <c r="D300" s="2" t="e">
        <f t="shared" si="55"/>
        <v>#N/A</v>
      </c>
      <c r="E300" s="2" t="e">
        <f t="shared" si="67"/>
        <v>#N/A</v>
      </c>
      <c r="F300" s="2">
        <v>765857.27396714687</v>
      </c>
      <c r="G300" s="2">
        <f t="shared" si="70"/>
        <v>626582.14285714284</v>
      </c>
      <c r="H300" s="2">
        <f t="shared" si="65"/>
        <v>144874100.95420578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5990992.1428571604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848094.0182429105</v>
      </c>
      <c r="Q300" s="2">
        <f t="shared" si="71"/>
        <v>650000</v>
      </c>
      <c r="R300" s="2">
        <f t="shared" si="66"/>
        <v>151830852.0418126</v>
      </c>
      <c r="S300" s="2">
        <f t="shared" si="58"/>
        <v>626582.14285713434</v>
      </c>
      <c r="T300" s="2">
        <f t="shared" si="59"/>
        <v>23417.857142857276</v>
      </c>
      <c r="U300" s="2">
        <f t="shared" si="60"/>
        <v>650000</v>
      </c>
      <c r="V300" s="2">
        <f t="shared" si="34"/>
        <v>92083022.903434068</v>
      </c>
      <c r="W300" s="2">
        <f t="shared" si="61"/>
        <v>631354.6342458874</v>
      </c>
      <c r="X300" s="2">
        <f t="shared" si="51"/>
        <v>18645.365754112601</v>
      </c>
      <c r="Y300" s="2">
        <f t="shared" si="62"/>
        <v>59747829.138378575</v>
      </c>
      <c r="Z300" s="2" t="str">
        <f t="shared" si="52"/>
        <v>MEEP</v>
      </c>
      <c r="AA300" s="2">
        <f>IF(Z300="HERE",Y300,AA299+Graph!$G$1*1000)</f>
        <v>81905984.722350478</v>
      </c>
      <c r="AB300" s="2">
        <f t="shared" si="63"/>
        <v>420000</v>
      </c>
      <c r="AC300" s="2">
        <f t="shared" si="64"/>
        <v>54904389.665007204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224</v>
      </c>
      <c r="C301" s="7"/>
      <c r="D301" s="2" t="e">
        <f t="shared" si="55"/>
        <v>#N/A</v>
      </c>
      <c r="E301" s="2" t="e">
        <f t="shared" si="67"/>
        <v>#N/A</v>
      </c>
      <c r="F301" s="2">
        <v>767458.49586859345</v>
      </c>
      <c r="G301" s="2">
        <f t="shared" si="70"/>
        <v>626582.14285714284</v>
      </c>
      <c r="H301" s="2">
        <f t="shared" si="65"/>
        <v>145500683.09706292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6014410.0000000177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850008.91199602187</v>
      </c>
      <c r="Q301" s="2">
        <f t="shared" si="71"/>
        <v>650000</v>
      </c>
      <c r="R301" s="2">
        <f t="shared" si="66"/>
        <v>152480852.0418126</v>
      </c>
      <c r="S301" s="2">
        <f t="shared" si="58"/>
        <v>626582.14285713434</v>
      </c>
      <c r="T301" s="2">
        <f t="shared" si="59"/>
        <v>23417.857142857276</v>
      </c>
      <c r="U301" s="2">
        <f t="shared" si="60"/>
        <v>650000</v>
      </c>
      <c r="V301" s="2">
        <f t="shared" si="34"/>
        <v>92715978.759581402</v>
      </c>
      <c r="W301" s="2">
        <f t="shared" si="61"/>
        <v>632955.85614733398</v>
      </c>
      <c r="X301" s="2">
        <f t="shared" si="51"/>
        <v>17044.14385266602</v>
      </c>
      <c r="Y301" s="2">
        <f t="shared" si="62"/>
        <v>59764873.282231241</v>
      </c>
      <c r="Z301" s="2" t="str">
        <f t="shared" si="52"/>
        <v>MEEP</v>
      </c>
      <c r="AA301" s="2">
        <f>IF(Z301="HERE",Y301,AA300+Graph!$G$1*1000)</f>
        <v>82325984.722350478</v>
      </c>
      <c r="AB301" s="2">
        <f t="shared" si="63"/>
        <v>420000</v>
      </c>
      <c r="AC301" s="2">
        <f t="shared" si="64"/>
        <v>54904389.665007204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225</v>
      </c>
      <c r="C302" s="7"/>
      <c r="D302" s="2" t="e">
        <f t="shared" si="55"/>
        <v>#N/A</v>
      </c>
      <c r="E302" s="2" t="e">
        <f t="shared" si="67"/>
        <v>#N/A</v>
      </c>
      <c r="F302" s="2">
        <v>769059.71777002513</v>
      </c>
      <c r="G302" s="2">
        <f t="shared" si="70"/>
        <v>626582.14285714284</v>
      </c>
      <c r="H302" s="2">
        <f t="shared" si="65"/>
        <v>146127265.23992005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6037827.857142875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851923.80574913323</v>
      </c>
      <c r="Q302" s="2">
        <f t="shared" si="71"/>
        <v>650000</v>
      </c>
      <c r="R302" s="2">
        <f t="shared" si="66"/>
        <v>153130852.0418126</v>
      </c>
      <c r="S302" s="2">
        <f t="shared" si="58"/>
        <v>626582.14285713434</v>
      </c>
      <c r="T302" s="2">
        <f t="shared" si="59"/>
        <v>23417.857142857276</v>
      </c>
      <c r="U302" s="2">
        <f t="shared" si="60"/>
        <v>650000</v>
      </c>
      <c r="V302" s="2">
        <f t="shared" si="34"/>
        <v>93350535.837630183</v>
      </c>
      <c r="W302" s="2">
        <f t="shared" si="61"/>
        <v>634557.07804878056</v>
      </c>
      <c r="X302" s="2">
        <f t="shared" si="51"/>
        <v>15442.92195121944</v>
      </c>
      <c r="Y302" s="2">
        <f t="shared" si="62"/>
        <v>59780316.204182461</v>
      </c>
      <c r="Z302" s="2" t="str">
        <f t="shared" si="52"/>
        <v>MEEP</v>
      </c>
      <c r="AA302" s="2">
        <f>IF(Z302="HERE",Y302,AA301+Graph!$G$1*1000)</f>
        <v>82745984.722350478</v>
      </c>
      <c r="AB302" s="2">
        <f t="shared" si="63"/>
        <v>420000</v>
      </c>
      <c r="AC302" s="2">
        <f t="shared" si="64"/>
        <v>54904389.665007204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226</v>
      </c>
      <c r="C303" s="7"/>
      <c r="D303" s="2" t="e">
        <f t="shared" si="55"/>
        <v>#N/A</v>
      </c>
      <c r="E303" s="2" t="e">
        <f t="shared" si="67"/>
        <v>#N/A</v>
      </c>
      <c r="F303" s="2">
        <v>770660.93967147171</v>
      </c>
      <c r="G303" s="2">
        <f t="shared" si="70"/>
        <v>626582.14285714284</v>
      </c>
      <c r="H303" s="2">
        <f t="shared" si="65"/>
        <v>146753847.38277718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6061245.7142857322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853838.69950224459</v>
      </c>
      <c r="Q303" s="2">
        <f t="shared" si="71"/>
        <v>650000</v>
      </c>
      <c r="R303" s="2">
        <f t="shared" si="66"/>
        <v>153780852.0418126</v>
      </c>
      <c r="S303" s="2">
        <f t="shared" si="58"/>
        <v>626582.14285713434</v>
      </c>
      <c r="T303" s="2">
        <f t="shared" si="59"/>
        <v>23417.857142857276</v>
      </c>
      <c r="U303" s="2">
        <f t="shared" si="60"/>
        <v>650000</v>
      </c>
      <c r="V303" s="2">
        <f t="shared" si="34"/>
        <v>93986694.13758041</v>
      </c>
      <c r="W303" s="2">
        <f t="shared" si="61"/>
        <v>636158.29995022714</v>
      </c>
      <c r="X303" s="2">
        <f t="shared" si="51"/>
        <v>13841.700049772859</v>
      </c>
      <c r="Y303" s="2">
        <f t="shared" si="62"/>
        <v>59794157.904232234</v>
      </c>
      <c r="Z303" s="2" t="str">
        <f t="shared" si="52"/>
        <v>MEEP</v>
      </c>
      <c r="AA303" s="2">
        <f>IF(Z303="HERE",Y303,AA302+Graph!$G$1*1000)</f>
        <v>83165984.722350478</v>
      </c>
      <c r="AB303" s="2">
        <f t="shared" si="63"/>
        <v>420000</v>
      </c>
      <c r="AC303" s="2">
        <f t="shared" si="64"/>
        <v>54904389.665007204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227</v>
      </c>
      <c r="C304" s="7"/>
      <c r="D304" s="2" t="e">
        <f t="shared" si="55"/>
        <v>#N/A</v>
      </c>
      <c r="E304" s="2" t="e">
        <f t="shared" si="67"/>
        <v>#N/A</v>
      </c>
      <c r="F304" s="2">
        <v>772262.1615729183</v>
      </c>
      <c r="G304" s="2">
        <f t="shared" si="70"/>
        <v>626582.14285714284</v>
      </c>
      <c r="H304" s="2">
        <f t="shared" si="65"/>
        <v>147380429.52563432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6084663.5714285895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855753.59325535595</v>
      </c>
      <c r="Q304" s="2">
        <f t="shared" si="71"/>
        <v>650000</v>
      </c>
      <c r="R304" s="2">
        <f t="shared" si="66"/>
        <v>154430852.0418126</v>
      </c>
      <c r="S304" s="2">
        <f t="shared" si="58"/>
        <v>626582.14285713434</v>
      </c>
      <c r="T304" s="2">
        <f t="shared" si="59"/>
        <v>23417.857142857276</v>
      </c>
      <c r="U304" s="2">
        <f t="shared" si="60"/>
        <v>650000</v>
      </c>
      <c r="V304" s="2">
        <f t="shared" si="34"/>
        <v>94624453.659432068</v>
      </c>
      <c r="W304" s="2">
        <f t="shared" si="61"/>
        <v>637759.52185165882</v>
      </c>
      <c r="X304" s="2">
        <f t="shared" si="51"/>
        <v>12240.478148341179</v>
      </c>
      <c r="Y304" s="2">
        <f t="shared" si="62"/>
        <v>59806398.382380575</v>
      </c>
      <c r="Z304" s="2" t="str">
        <f t="shared" si="52"/>
        <v>MEEP</v>
      </c>
      <c r="AA304" s="2">
        <f>IF(Z304="HERE",Y304,AA303+Graph!$G$1*1000)</f>
        <v>83585984.722350478</v>
      </c>
      <c r="AB304" s="2">
        <f t="shared" si="63"/>
        <v>420000</v>
      </c>
      <c r="AC304" s="2">
        <f t="shared" si="64"/>
        <v>54904389.665007204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228</v>
      </c>
      <c r="C305" s="7"/>
      <c r="D305" s="2" t="e">
        <f t="shared" si="55"/>
        <v>#N/A</v>
      </c>
      <c r="E305" s="2" t="e">
        <f t="shared" si="67"/>
        <v>#N/A</v>
      </c>
      <c r="F305" s="2">
        <v>773863.38347436488</v>
      </c>
      <c r="G305" s="2">
        <f t="shared" si="70"/>
        <v>626582.14285714284</v>
      </c>
      <c r="H305" s="2">
        <f t="shared" si="65"/>
        <v>148007011.66849145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6108081.4285714468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857668.48700846732</v>
      </c>
      <c r="Q305" s="2">
        <f t="shared" si="71"/>
        <v>650000</v>
      </c>
      <c r="R305" s="2">
        <f t="shared" si="66"/>
        <v>155080852.0418126</v>
      </c>
      <c r="S305" s="2">
        <f t="shared" si="58"/>
        <v>626582.14285713434</v>
      </c>
      <c r="T305" s="2">
        <f t="shared" si="59"/>
        <v>23417.857142857276</v>
      </c>
      <c r="U305" s="2">
        <f t="shared" si="60"/>
        <v>650000</v>
      </c>
      <c r="V305" s="2">
        <f t="shared" si="34"/>
        <v>95263814.403185174</v>
      </c>
      <c r="W305" s="2">
        <f t="shared" si="61"/>
        <v>639360.7437531054</v>
      </c>
      <c r="X305" s="2">
        <f t="shared" si="51"/>
        <v>10639.256246894598</v>
      </c>
      <c r="Y305" s="2">
        <f t="shared" si="62"/>
        <v>59817037.63862747</v>
      </c>
      <c r="Z305" s="2" t="str">
        <f t="shared" si="52"/>
        <v>MEEP</v>
      </c>
      <c r="AA305" s="2">
        <f>IF(Z305="HERE",Y305,AA304+Graph!$G$1*1000)</f>
        <v>84005984.722350478</v>
      </c>
      <c r="AB305" s="2">
        <f t="shared" si="63"/>
        <v>420000</v>
      </c>
      <c r="AC305" s="2">
        <f t="shared" si="64"/>
        <v>54904389.665007204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229</v>
      </c>
      <c r="C306" s="7"/>
      <c r="D306" s="2" t="e">
        <f t="shared" si="55"/>
        <v>#N/A</v>
      </c>
      <c r="E306" s="2" t="e">
        <f t="shared" si="67"/>
        <v>#N/A</v>
      </c>
      <c r="F306" s="2">
        <v>775464.60537581146</v>
      </c>
      <c r="G306" s="2">
        <f t="shared" si="70"/>
        <v>626582.14285714284</v>
      </c>
      <c r="H306" s="2">
        <f t="shared" si="65"/>
        <v>148633593.81134859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6131499.2857143041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859583.38076157868</v>
      </c>
      <c r="Q306" s="2">
        <f t="shared" si="71"/>
        <v>650000</v>
      </c>
      <c r="R306" s="2">
        <f t="shared" si="66"/>
        <v>155730852.0418126</v>
      </c>
      <c r="S306" s="2">
        <f t="shared" si="58"/>
        <v>626582.14285713434</v>
      </c>
      <c r="T306" s="2">
        <f t="shared" si="59"/>
        <v>23417.857142857276</v>
      </c>
      <c r="U306" s="2">
        <f t="shared" si="60"/>
        <v>650000</v>
      </c>
      <c r="V306" s="2">
        <f t="shared" si="34"/>
        <v>95904776.368839726</v>
      </c>
      <c r="W306" s="2">
        <f t="shared" si="61"/>
        <v>640961.96565455198</v>
      </c>
      <c r="X306" s="2">
        <f t="shared" si="51"/>
        <v>9038.0343454480171</v>
      </c>
      <c r="Y306" s="2">
        <f t="shared" si="62"/>
        <v>59826075.672972918</v>
      </c>
      <c r="Z306" s="2" t="str">
        <f t="shared" si="52"/>
        <v>MEEP</v>
      </c>
      <c r="AA306" s="2">
        <f>IF(Z306="HERE",Y306,AA305+Graph!$G$1*1000)</f>
        <v>84425984.722350478</v>
      </c>
      <c r="AB306" s="2">
        <f t="shared" si="63"/>
        <v>420000</v>
      </c>
      <c r="AC306" s="2">
        <f t="shared" si="64"/>
        <v>54904389.665007204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230</v>
      </c>
      <c r="C307" s="7"/>
      <c r="D307" s="2" t="e">
        <f t="shared" si="55"/>
        <v>#N/A</v>
      </c>
      <c r="E307" s="2" t="e">
        <f t="shared" si="67"/>
        <v>#N/A</v>
      </c>
      <c r="F307" s="2">
        <v>777065.82727724314</v>
      </c>
      <c r="G307" s="2">
        <f t="shared" si="70"/>
        <v>626582.14285714284</v>
      </c>
      <c r="H307" s="2">
        <f t="shared" si="65"/>
        <v>149260175.95420572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6154917.1428571614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861498.27451469004</v>
      </c>
      <c r="Q307" s="2">
        <f t="shared" si="71"/>
        <v>650000</v>
      </c>
      <c r="R307" s="2">
        <f t="shared" si="66"/>
        <v>156380852.0418126</v>
      </c>
      <c r="S307" s="2">
        <f t="shared" si="58"/>
        <v>626582.14285713434</v>
      </c>
      <c r="T307" s="2">
        <f t="shared" si="59"/>
        <v>23417.857142857276</v>
      </c>
      <c r="U307" s="2">
        <f t="shared" si="60"/>
        <v>650000</v>
      </c>
      <c r="V307" s="2">
        <f t="shared" si="34"/>
        <v>96547339.556395724</v>
      </c>
      <c r="W307" s="2">
        <f t="shared" si="61"/>
        <v>642563.18755599856</v>
      </c>
      <c r="X307" s="2">
        <f t="shared" si="51"/>
        <v>7436.8124440014362</v>
      </c>
      <c r="Y307" s="2">
        <f t="shared" si="62"/>
        <v>59833512.485416919</v>
      </c>
      <c r="Z307" s="2" t="str">
        <f t="shared" si="52"/>
        <v>MEEP</v>
      </c>
      <c r="AA307" s="2">
        <f>IF(Z307="HERE",Y307,AA306+Graph!$G$1*1000)</f>
        <v>84845984.722350478</v>
      </c>
      <c r="AB307" s="2">
        <f t="shared" si="63"/>
        <v>420000</v>
      </c>
      <c r="AC307" s="2">
        <f t="shared" si="64"/>
        <v>54904389.665007204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231</v>
      </c>
      <c r="C308" s="7"/>
      <c r="D308" s="2" t="e">
        <f t="shared" si="55"/>
        <v>#N/A</v>
      </c>
      <c r="E308" s="2" t="e">
        <f t="shared" si="67"/>
        <v>#N/A</v>
      </c>
      <c r="F308" s="2">
        <v>778667.04917868972</v>
      </c>
      <c r="G308" s="2">
        <f t="shared" si="70"/>
        <v>626582.14285714284</v>
      </c>
      <c r="H308" s="2">
        <f t="shared" si="65"/>
        <v>149886758.09706286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6178335.0000000186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863413.1682678014</v>
      </c>
      <c r="Q308" s="2">
        <f t="shared" si="71"/>
        <v>650000</v>
      </c>
      <c r="R308" s="2">
        <f t="shared" si="66"/>
        <v>157030852.0418126</v>
      </c>
      <c r="S308" s="2">
        <f t="shared" si="58"/>
        <v>626582.14285713434</v>
      </c>
      <c r="T308" s="2">
        <f t="shared" si="59"/>
        <v>23417.857142857276</v>
      </c>
      <c r="U308" s="2">
        <f t="shared" si="60"/>
        <v>650000</v>
      </c>
      <c r="V308" s="2">
        <f t="shared" si="34"/>
        <v>97191503.96585317</v>
      </c>
      <c r="W308" s="2">
        <f t="shared" si="61"/>
        <v>644164.40945744514</v>
      </c>
      <c r="X308" s="2">
        <f t="shared" si="51"/>
        <v>5835.5905425548553</v>
      </c>
      <c r="Y308" s="2">
        <f t="shared" si="62"/>
        <v>59839348.075959474</v>
      </c>
      <c r="Z308" s="2" t="str">
        <f t="shared" si="52"/>
        <v>MEEP</v>
      </c>
      <c r="AA308" s="2">
        <f>IF(Z308="HERE",Y308,AA307+Graph!$G$1*1000)</f>
        <v>85265984.722350478</v>
      </c>
      <c r="AB308" s="2">
        <f t="shared" si="63"/>
        <v>420000</v>
      </c>
      <c r="AC308" s="2">
        <f t="shared" si="64"/>
        <v>54904389.665007204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232</v>
      </c>
      <c r="C309" s="7"/>
      <c r="D309" s="2" t="e">
        <f t="shared" si="55"/>
        <v>#N/A</v>
      </c>
      <c r="E309" s="2" t="e">
        <f t="shared" si="67"/>
        <v>#N/A</v>
      </c>
      <c r="F309" s="2">
        <v>780268.2710801363</v>
      </c>
      <c r="G309" s="2">
        <f t="shared" si="70"/>
        <v>626582.14285714284</v>
      </c>
      <c r="H309" s="2">
        <f t="shared" si="65"/>
        <v>150513340.23991999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6201752.8571428759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865328.06202091277</v>
      </c>
      <c r="Q309" s="2">
        <f t="shared" si="71"/>
        <v>650000</v>
      </c>
      <c r="R309" s="2">
        <f t="shared" si="66"/>
        <v>157680852.0418126</v>
      </c>
      <c r="S309" s="2">
        <f t="shared" si="58"/>
        <v>626582.14285713434</v>
      </c>
      <c r="T309" s="2">
        <f t="shared" si="59"/>
        <v>23417.857142857276</v>
      </c>
      <c r="U309" s="2">
        <f t="shared" si="60"/>
        <v>650000</v>
      </c>
      <c r="V309" s="2">
        <f t="shared" si="34"/>
        <v>97837269.597212046</v>
      </c>
      <c r="W309" s="2">
        <f t="shared" si="61"/>
        <v>645765.63135887682</v>
      </c>
      <c r="X309" s="2">
        <f t="shared" si="51"/>
        <v>4234.3686411231756</v>
      </c>
      <c r="Y309" s="2">
        <f t="shared" si="62"/>
        <v>59843582.444600597</v>
      </c>
      <c r="Z309" s="2" t="str">
        <f t="shared" si="52"/>
        <v>MEEP</v>
      </c>
      <c r="AA309" s="2">
        <f>IF(Z309="HERE",Y309,AA308+Graph!$G$1*1000)</f>
        <v>85685984.722350478</v>
      </c>
      <c r="AB309" s="2">
        <f t="shared" si="63"/>
        <v>420000</v>
      </c>
      <c r="AC309" s="2">
        <f t="shared" si="64"/>
        <v>54904389.665007204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233</v>
      </c>
      <c r="C310" s="7"/>
      <c r="D310" s="2" t="e">
        <f t="shared" si="55"/>
        <v>#N/A</v>
      </c>
      <c r="E310" s="2" t="e">
        <f t="shared" si="67"/>
        <v>#N/A</v>
      </c>
      <c r="F310" s="2">
        <v>781869.49298158288</v>
      </c>
      <c r="G310" s="2">
        <f t="shared" si="70"/>
        <v>626582.14285714284</v>
      </c>
      <c r="H310" s="2">
        <f t="shared" si="65"/>
        <v>151139922.38277712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6225170.7142857332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867242.95577402413</v>
      </c>
      <c r="Q310" s="2">
        <f t="shared" si="71"/>
        <v>650000</v>
      </c>
      <c r="R310" s="2">
        <f t="shared" si="66"/>
        <v>158330852.0418126</v>
      </c>
      <c r="S310" s="2">
        <f t="shared" si="58"/>
        <v>626582.14285713434</v>
      </c>
      <c r="T310" s="2">
        <f t="shared" si="59"/>
        <v>23417.857142857276</v>
      </c>
      <c r="U310" s="2">
        <f t="shared" si="60"/>
        <v>650000</v>
      </c>
      <c r="V310" s="2">
        <f t="shared" si="34"/>
        <v>98484636.45047237</v>
      </c>
      <c r="W310" s="2">
        <f t="shared" si="61"/>
        <v>647366.85326032341</v>
      </c>
      <c r="X310" s="2">
        <f t="shared" si="51"/>
        <v>2633.1467396765947</v>
      </c>
      <c r="Y310" s="2">
        <f t="shared" si="62"/>
        <v>59846215.591340274</v>
      </c>
      <c r="Z310" s="2" t="str">
        <f t="shared" si="52"/>
        <v>MEEP</v>
      </c>
      <c r="AA310" s="2">
        <f>IF(Z310="HERE",Y310,AA309+Graph!$G$1*1000)</f>
        <v>86105984.722350478</v>
      </c>
      <c r="AB310" s="2">
        <f t="shared" si="63"/>
        <v>420000</v>
      </c>
      <c r="AC310" s="2">
        <f t="shared" si="64"/>
        <v>54904389.665007204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234</v>
      </c>
      <c r="C311" s="7"/>
      <c r="D311" s="2" t="e">
        <f t="shared" si="55"/>
        <v>#N/A</v>
      </c>
      <c r="E311" s="2" t="e">
        <f t="shared" si="67"/>
        <v>#N/A</v>
      </c>
      <c r="F311" s="2">
        <v>783470.71488302946</v>
      </c>
      <c r="G311" s="2">
        <f t="shared" si="70"/>
        <v>626582.14285714284</v>
      </c>
      <c r="H311" s="2">
        <f t="shared" si="65"/>
        <v>151766504.52563426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6248588.5714285905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869157.84952713549</v>
      </c>
      <c r="Q311" s="2">
        <f t="shared" si="71"/>
        <v>650000</v>
      </c>
      <c r="R311" s="2">
        <f t="shared" si="66"/>
        <v>158980852.0418126</v>
      </c>
      <c r="S311" s="2">
        <f t="shared" si="58"/>
        <v>626582.14285713434</v>
      </c>
      <c r="T311" s="2">
        <f t="shared" si="59"/>
        <v>23417.857142857276</v>
      </c>
      <c r="U311" s="2">
        <f t="shared" si="60"/>
        <v>650000</v>
      </c>
      <c r="V311" s="2">
        <f t="shared" si="34"/>
        <v>99133604.52563414</v>
      </c>
      <c r="W311" s="2">
        <f t="shared" si="61"/>
        <v>648968.07516176999</v>
      </c>
      <c r="X311" s="2">
        <f t="shared" si="51"/>
        <v>1031.9248382300138</v>
      </c>
      <c r="Y311" s="2">
        <f t="shared" si="62"/>
        <v>59847247.516178504</v>
      </c>
      <c r="Z311" s="2" t="str">
        <f t="shared" si="52"/>
        <v>MEEP</v>
      </c>
      <c r="AA311" s="2">
        <f>IF(Z311="HERE",Y311,AA310+Graph!$G$1*1000)</f>
        <v>86525984.722350478</v>
      </c>
      <c r="AB311" s="2">
        <f t="shared" si="63"/>
        <v>420000</v>
      </c>
      <c r="AC311" s="2">
        <f t="shared" si="64"/>
        <v>54904389.665007204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235</v>
      </c>
      <c r="C312" s="7"/>
      <c r="D312" s="2" t="e">
        <f t="shared" si="55"/>
        <v>#N/A</v>
      </c>
      <c r="E312" s="2" t="e">
        <f t="shared" si="67"/>
        <v>#N/A</v>
      </c>
      <c r="F312" s="2">
        <v>785071.93678446114</v>
      </c>
      <c r="G312" s="2">
        <f t="shared" si="70"/>
        <v>626582.14285714284</v>
      </c>
      <c r="H312" s="2">
        <f t="shared" si="65"/>
        <v>152393086.66849139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6272006.4285714477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871072.74328024685</v>
      </c>
      <c r="Q312" s="2">
        <f t="shared" si="71"/>
        <v>650000</v>
      </c>
      <c r="R312" s="2">
        <f t="shared" si="66"/>
        <v>159630852.0418126</v>
      </c>
      <c r="S312" s="2">
        <f t="shared" si="58"/>
        <v>626582.14285713434</v>
      </c>
      <c r="T312" s="2">
        <f t="shared" si="59"/>
        <v>23417.857142857276</v>
      </c>
      <c r="U312" s="2">
        <f t="shared" si="60"/>
        <v>650000</v>
      </c>
      <c r="V312" s="2">
        <f t="shared" si="34"/>
        <v>99760186.668491289</v>
      </c>
      <c r="W312" s="2">
        <f t="shared" si="61"/>
        <v>626582.14285714924</v>
      </c>
      <c r="X312" s="2">
        <f t="shared" si="51"/>
        <v>23417.857142850757</v>
      </c>
      <c r="Y312" s="2">
        <f t="shared" si="62"/>
        <v>59870665.373321354</v>
      </c>
      <c r="Z312" s="2" t="str">
        <f t="shared" si="52"/>
        <v>MEEP</v>
      </c>
      <c r="AA312" s="2">
        <f>IF(Z312="HERE",Y312,AA311+Graph!$G$1*1000)</f>
        <v>86945984.722350478</v>
      </c>
      <c r="AB312" s="2">
        <f t="shared" si="63"/>
        <v>420000</v>
      </c>
      <c r="AC312" s="2">
        <f t="shared" si="64"/>
        <v>54904389.665007204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236</v>
      </c>
      <c r="C313" s="7"/>
      <c r="D313" s="2" t="e">
        <f t="shared" si="55"/>
        <v>#N/A</v>
      </c>
      <c r="E313" s="2" t="e">
        <f t="shared" si="67"/>
        <v>#N/A</v>
      </c>
      <c r="F313" s="2">
        <v>786673.15868590772</v>
      </c>
      <c r="G313" s="2">
        <f t="shared" si="70"/>
        <v>626582.14285714284</v>
      </c>
      <c r="H313" s="2">
        <f t="shared" si="65"/>
        <v>153019668.81134853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6295424.285714305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872987.63703335822</v>
      </c>
      <c r="Q313" s="2">
        <f t="shared" si="71"/>
        <v>650000</v>
      </c>
      <c r="R313" s="2">
        <f t="shared" si="66"/>
        <v>160280852.0418126</v>
      </c>
      <c r="S313" s="2">
        <f t="shared" si="58"/>
        <v>626582.14285713434</v>
      </c>
      <c r="T313" s="2">
        <f t="shared" si="59"/>
        <v>23417.857142857276</v>
      </c>
      <c r="U313" s="2">
        <f t="shared" si="60"/>
        <v>650000</v>
      </c>
      <c r="V313" s="2">
        <f t="shared" si="34"/>
        <v>100386768.81134844</v>
      </c>
      <c r="W313" s="2">
        <f t="shared" si="61"/>
        <v>626582.14285714924</v>
      </c>
      <c r="X313" s="2">
        <f t="shared" si="51"/>
        <v>23417.857142850757</v>
      </c>
      <c r="Y313" s="2">
        <f t="shared" si="62"/>
        <v>59894083.230464205</v>
      </c>
      <c r="Z313" s="2" t="str">
        <f t="shared" si="52"/>
        <v>MEEP</v>
      </c>
      <c r="AA313" s="2">
        <f>IF(Z313="HERE",Y313,AA312+Graph!$G$1*1000)</f>
        <v>87365984.722350478</v>
      </c>
      <c r="AB313" s="2">
        <f t="shared" si="63"/>
        <v>420000</v>
      </c>
      <c r="AC313" s="2">
        <f t="shared" si="64"/>
        <v>54904389.665007204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237</v>
      </c>
      <c r="C314" s="7"/>
      <c r="D314" s="2" t="e">
        <f t="shared" si="55"/>
        <v>#N/A</v>
      </c>
      <c r="E314" s="2" t="e">
        <f t="shared" si="67"/>
        <v>#N/A</v>
      </c>
      <c r="F314" s="2">
        <v>788274.3805873543</v>
      </c>
      <c r="G314" s="2">
        <f t="shared" si="70"/>
        <v>626582.14285714284</v>
      </c>
      <c r="H314" s="2">
        <f t="shared" si="65"/>
        <v>153646250.95420566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6318842.1428571623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874902.53078646958</v>
      </c>
      <c r="Q314" s="2">
        <f t="shared" si="71"/>
        <v>650000</v>
      </c>
      <c r="R314" s="2">
        <f t="shared" si="66"/>
        <v>160930852.0418126</v>
      </c>
      <c r="S314" s="2">
        <f t="shared" si="58"/>
        <v>626582.14285713434</v>
      </c>
      <c r="T314" s="2">
        <f t="shared" si="59"/>
        <v>23417.857142857276</v>
      </c>
      <c r="U314" s="2">
        <f t="shared" si="60"/>
        <v>650000</v>
      </c>
      <c r="V314" s="2">
        <f t="shared" si="34"/>
        <v>101013350.95420559</v>
      </c>
      <c r="W314" s="2">
        <f t="shared" si="61"/>
        <v>626582.14285714924</v>
      </c>
      <c r="X314" s="2">
        <f t="shared" si="51"/>
        <v>23417.857142850757</v>
      </c>
      <c r="Y314" s="2">
        <f t="shared" si="62"/>
        <v>59917501.087607056</v>
      </c>
      <c r="Z314" s="2" t="str">
        <f t="shared" si="52"/>
        <v>MEEP</v>
      </c>
      <c r="AA314" s="2">
        <f>IF(Z314="HERE",Y314,AA313+Graph!$G$1*1000)</f>
        <v>87785984.722350478</v>
      </c>
      <c r="AB314" s="2">
        <f t="shared" si="63"/>
        <v>420000</v>
      </c>
      <c r="AC314" s="2">
        <f t="shared" si="64"/>
        <v>54904389.665007204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238</v>
      </c>
      <c r="C315" s="7"/>
      <c r="D315" s="2" t="e">
        <f t="shared" si="55"/>
        <v>#N/A</v>
      </c>
      <c r="E315" s="2" t="e">
        <f t="shared" si="67"/>
        <v>#N/A</v>
      </c>
      <c r="F315" s="2">
        <v>789875.60248880088</v>
      </c>
      <c r="G315" s="2">
        <f t="shared" si="70"/>
        <v>626582.14285714284</v>
      </c>
      <c r="H315" s="2">
        <f t="shared" si="65"/>
        <v>154272833.0970628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6342260.0000000196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876817.42453958094</v>
      </c>
      <c r="Q315" s="2">
        <f t="shared" si="71"/>
        <v>650000</v>
      </c>
      <c r="R315" s="2">
        <f t="shared" si="66"/>
        <v>161580852.0418126</v>
      </c>
      <c r="S315" s="2">
        <f t="shared" si="58"/>
        <v>626582.14285713434</v>
      </c>
      <c r="T315" s="2">
        <f t="shared" si="59"/>
        <v>23417.857142857276</v>
      </c>
      <c r="U315" s="2">
        <f t="shared" si="60"/>
        <v>650000</v>
      </c>
      <c r="V315" s="2">
        <f t="shared" si="34"/>
        <v>101639933.09706274</v>
      </c>
      <c r="W315" s="2">
        <f t="shared" si="61"/>
        <v>626582.14285714924</v>
      </c>
      <c r="X315" s="2">
        <f t="shared" si="51"/>
        <v>23417.857142850757</v>
      </c>
      <c r="Y315" s="2">
        <f t="shared" si="62"/>
        <v>59940918.944749907</v>
      </c>
      <c r="Z315" s="2" t="str">
        <f t="shared" si="52"/>
        <v>MEEP</v>
      </c>
      <c r="AA315" s="2">
        <f>IF(Z315="HERE",Y315,AA314+Graph!$G$1*1000)</f>
        <v>88205984.722350478</v>
      </c>
      <c r="AB315" s="2">
        <f t="shared" si="63"/>
        <v>420000</v>
      </c>
      <c r="AC315" s="2">
        <f t="shared" si="64"/>
        <v>54904389.665007204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239</v>
      </c>
      <c r="C316" s="7"/>
      <c r="D316" s="2" t="e">
        <f t="shared" si="55"/>
        <v>#N/A</v>
      </c>
      <c r="E316" s="2" t="e">
        <f t="shared" si="67"/>
        <v>#N/A</v>
      </c>
      <c r="F316" s="2">
        <v>791476.82439024746</v>
      </c>
      <c r="G316" s="2">
        <f t="shared" si="70"/>
        <v>626582.14285714284</v>
      </c>
      <c r="H316" s="2">
        <f t="shared" si="65"/>
        <v>154899415.23991993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6365677.8571428768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878732.3182926923</v>
      </c>
      <c r="Q316" s="2">
        <f t="shared" si="71"/>
        <v>650000</v>
      </c>
      <c r="R316" s="2">
        <f t="shared" si="66"/>
        <v>162230852.0418126</v>
      </c>
      <c r="S316" s="2">
        <f t="shared" si="58"/>
        <v>626582.14285713434</v>
      </c>
      <c r="T316" s="2">
        <f t="shared" si="59"/>
        <v>23417.857142857276</v>
      </c>
      <c r="U316" s="2">
        <f t="shared" si="60"/>
        <v>650000</v>
      </c>
      <c r="V316" s="2">
        <f t="shared" si="34"/>
        <v>102266515.23991989</v>
      </c>
      <c r="W316" s="2">
        <f t="shared" si="61"/>
        <v>626582.14285714924</v>
      </c>
      <c r="X316" s="2">
        <f t="shared" si="51"/>
        <v>23417.857142850757</v>
      </c>
      <c r="Y316" s="2">
        <f t="shared" si="62"/>
        <v>59964336.801892757</v>
      </c>
      <c r="Z316" s="2" t="str">
        <f t="shared" si="52"/>
        <v>MEEP</v>
      </c>
      <c r="AA316" s="2">
        <f>IF(Z316="HERE",Y316,AA315+Graph!$G$1*1000)</f>
        <v>88625984.722350478</v>
      </c>
      <c r="AB316" s="2">
        <f t="shared" si="63"/>
        <v>420000</v>
      </c>
      <c r="AC316" s="2">
        <f t="shared" si="64"/>
        <v>54904389.665007204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240</v>
      </c>
      <c r="C317" s="7"/>
      <c r="D317" s="2" t="e">
        <f t="shared" si="55"/>
        <v>#N/A</v>
      </c>
      <c r="E317" s="2" t="e">
        <f t="shared" si="67"/>
        <v>#N/A</v>
      </c>
      <c r="F317" s="2">
        <v>793078.04629167914</v>
      </c>
      <c r="G317" s="2">
        <f t="shared" si="70"/>
        <v>626582.14285714284</v>
      </c>
      <c r="H317" s="2">
        <f t="shared" si="65"/>
        <v>155525997.38277707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6389095.7142857341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880647.21204580367</v>
      </c>
      <c r="Q317" s="2">
        <f t="shared" si="71"/>
        <v>650000</v>
      </c>
      <c r="R317" s="2">
        <f t="shared" si="66"/>
        <v>162880852.0418126</v>
      </c>
      <c r="S317" s="2">
        <f t="shared" si="58"/>
        <v>626582.14285713434</v>
      </c>
      <c r="T317" s="2">
        <f t="shared" si="59"/>
        <v>23417.857142857276</v>
      </c>
      <c r="U317" s="2">
        <f t="shared" si="60"/>
        <v>650000</v>
      </c>
      <c r="V317" s="2">
        <f t="shared" si="34"/>
        <v>102893097.38277704</v>
      </c>
      <c r="W317" s="2">
        <f t="shared" si="61"/>
        <v>626582.14285714924</v>
      </c>
      <c r="X317" s="2">
        <f t="shared" si="51"/>
        <v>23417.857142850757</v>
      </c>
      <c r="Y317" s="2">
        <f t="shared" si="62"/>
        <v>59987754.659035608</v>
      </c>
      <c r="Z317" s="2" t="str">
        <f t="shared" si="52"/>
        <v>MEEP</v>
      </c>
      <c r="AA317" s="2">
        <f>IF(Z317="HERE",Y317,AA316+Graph!$G$1*1000)</f>
        <v>89045984.722350478</v>
      </c>
      <c r="AB317" s="2">
        <f t="shared" si="63"/>
        <v>420000</v>
      </c>
      <c r="AC317" s="2">
        <f t="shared" si="64"/>
        <v>54904389.665007204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241</v>
      </c>
      <c r="C318" s="7"/>
      <c r="D318" s="2" t="e">
        <f t="shared" si="55"/>
        <v>#N/A</v>
      </c>
      <c r="E318" s="2" t="e">
        <f t="shared" si="67"/>
        <v>#N/A</v>
      </c>
      <c r="F318" s="2">
        <v>794679.26819312572</v>
      </c>
      <c r="G318" s="2">
        <f t="shared" si="70"/>
        <v>626582.14285714284</v>
      </c>
      <c r="H318" s="2">
        <f t="shared" si="65"/>
        <v>156152579.5256342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6412513.5714285914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882562.10579891503</v>
      </c>
      <c r="Q318" s="2">
        <f t="shared" si="71"/>
        <v>650000</v>
      </c>
      <c r="R318" s="2">
        <f t="shared" si="66"/>
        <v>163530852.0418126</v>
      </c>
      <c r="S318" s="2">
        <f t="shared" si="58"/>
        <v>626582.14285713434</v>
      </c>
      <c r="T318" s="2">
        <f t="shared" si="59"/>
        <v>23417.857142857276</v>
      </c>
      <c r="U318" s="2">
        <f t="shared" si="60"/>
        <v>650000</v>
      </c>
      <c r="V318" s="2">
        <f t="shared" si="34"/>
        <v>103519679.52563418</v>
      </c>
      <c r="W318" s="2">
        <f t="shared" si="61"/>
        <v>626582.14285714924</v>
      </c>
      <c r="X318" s="2">
        <f t="shared" si="51"/>
        <v>23417.857142850757</v>
      </c>
      <c r="Y318" s="2">
        <f t="shared" si="62"/>
        <v>60011172.516178459</v>
      </c>
      <c r="Z318" s="2" t="str">
        <f t="shared" si="52"/>
        <v>MEEP</v>
      </c>
      <c r="AA318" s="2">
        <f>IF(Z318="HERE",Y318,AA317+Graph!$G$1*1000)</f>
        <v>89465984.722350478</v>
      </c>
      <c r="AB318" s="2">
        <f t="shared" si="63"/>
        <v>420000</v>
      </c>
      <c r="AC318" s="2">
        <f t="shared" si="64"/>
        <v>54904389.665007204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242</v>
      </c>
      <c r="C319" s="7"/>
      <c r="D319" s="2" t="e">
        <f t="shared" si="55"/>
        <v>#N/A</v>
      </c>
      <c r="E319" s="2" t="e">
        <f t="shared" si="67"/>
        <v>#N/A</v>
      </c>
      <c r="F319" s="2">
        <v>796280.49009457231</v>
      </c>
      <c r="G319" s="2">
        <f t="shared" si="70"/>
        <v>626582.14285714284</v>
      </c>
      <c r="H319" s="2">
        <f t="shared" si="65"/>
        <v>156779161.66849133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6435931.4285714487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884476.99955202639</v>
      </c>
      <c r="Q319" s="2">
        <f t="shared" si="71"/>
        <v>650000</v>
      </c>
      <c r="R319" s="2">
        <f t="shared" si="66"/>
        <v>164180852.0418126</v>
      </c>
      <c r="S319" s="2">
        <f t="shared" si="58"/>
        <v>626582.14285713434</v>
      </c>
      <c r="T319" s="2">
        <f t="shared" si="59"/>
        <v>23417.857142857276</v>
      </c>
      <c r="U319" s="2">
        <f t="shared" si="60"/>
        <v>650000</v>
      </c>
      <c r="V319" s="2">
        <f t="shared" si="34"/>
        <v>104146261.66849133</v>
      </c>
      <c r="W319" s="2">
        <f t="shared" si="61"/>
        <v>626582.14285714924</v>
      </c>
      <c r="X319" s="2">
        <f t="shared" si="51"/>
        <v>23417.857142850757</v>
      </c>
      <c r="Y319" s="2">
        <f t="shared" si="62"/>
        <v>60034590.37332131</v>
      </c>
      <c r="Z319" s="2" t="str">
        <f t="shared" si="52"/>
        <v>MEEP</v>
      </c>
      <c r="AA319" s="2">
        <f>IF(Z319="HERE",Y319,AA318+Graph!$G$1*1000)</f>
        <v>89885984.722350478</v>
      </c>
      <c r="AB319" s="2">
        <f t="shared" si="63"/>
        <v>420000</v>
      </c>
      <c r="AC319" s="2">
        <f t="shared" si="64"/>
        <v>54904389.665007204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243</v>
      </c>
      <c r="C320" s="7"/>
      <c r="D320" s="2" t="e">
        <f t="shared" si="55"/>
        <v>#N/A</v>
      </c>
      <c r="E320" s="2" t="e">
        <f t="shared" si="67"/>
        <v>#N/A</v>
      </c>
      <c r="F320" s="2">
        <v>797881.71199601889</v>
      </c>
      <c r="G320" s="2">
        <f t="shared" si="70"/>
        <v>626582.14285714284</v>
      </c>
      <c r="H320" s="2">
        <f t="shared" si="65"/>
        <v>157405743.81134847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6459349.2857143059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886391.89330513775</v>
      </c>
      <c r="Q320" s="2">
        <f t="shared" si="71"/>
        <v>650000</v>
      </c>
      <c r="R320" s="2">
        <f t="shared" si="66"/>
        <v>164830852.0418126</v>
      </c>
      <c r="S320" s="2">
        <f t="shared" si="58"/>
        <v>626582.14285713434</v>
      </c>
      <c r="T320" s="2">
        <f t="shared" si="59"/>
        <v>23417.857142857276</v>
      </c>
      <c r="U320" s="2">
        <f t="shared" si="60"/>
        <v>650000</v>
      </c>
      <c r="V320" s="2">
        <f t="shared" si="34"/>
        <v>104772843.81134848</v>
      </c>
      <c r="W320" s="2">
        <f t="shared" si="61"/>
        <v>626582.14285714924</v>
      </c>
      <c r="X320" s="2">
        <f t="shared" si="51"/>
        <v>23417.857142850757</v>
      </c>
      <c r="Y320" s="2">
        <f t="shared" si="62"/>
        <v>60058008.23046416</v>
      </c>
      <c r="Z320" s="2" t="str">
        <f t="shared" si="52"/>
        <v>MEEP</v>
      </c>
      <c r="AA320" s="2">
        <f>IF(Z320="HERE",Y320,AA319+Graph!$G$1*1000)</f>
        <v>90305984.722350478</v>
      </c>
      <c r="AB320" s="2">
        <f t="shared" si="63"/>
        <v>420000</v>
      </c>
      <c r="AC320" s="2">
        <f t="shared" si="64"/>
        <v>54904389.665007204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244</v>
      </c>
      <c r="C321" s="7"/>
      <c r="D321" s="2" t="e">
        <f t="shared" si="55"/>
        <v>#N/A</v>
      </c>
      <c r="E321" s="2" t="e">
        <f t="shared" si="67"/>
        <v>#N/A</v>
      </c>
      <c r="F321" s="2">
        <v>799482.93389745057</v>
      </c>
      <c r="G321" s="2">
        <f t="shared" si="70"/>
        <v>626582.14285714284</v>
      </c>
      <c r="H321" s="2">
        <f t="shared" si="65"/>
        <v>158032325.9542056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6482767.1428571632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888306.78705824912</v>
      </c>
      <c r="Q321" s="2">
        <f t="shared" si="71"/>
        <v>650000</v>
      </c>
      <c r="R321" s="2">
        <f t="shared" si="66"/>
        <v>165480852.0418126</v>
      </c>
      <c r="S321" s="2">
        <f t="shared" si="58"/>
        <v>626582.14285713434</v>
      </c>
      <c r="T321" s="2">
        <f t="shared" si="59"/>
        <v>23417.857142857276</v>
      </c>
      <c r="U321" s="2">
        <f t="shared" si="60"/>
        <v>650000</v>
      </c>
      <c r="V321" s="2">
        <f t="shared" si="34"/>
        <v>105399425.95420563</v>
      </c>
      <c r="W321" s="2">
        <f t="shared" si="61"/>
        <v>626582.14285714924</v>
      </c>
      <c r="X321" s="2">
        <f t="shared" si="51"/>
        <v>23417.857142850757</v>
      </c>
      <c r="Y321" s="2">
        <f t="shared" si="62"/>
        <v>60081426.087607011</v>
      </c>
      <c r="Z321" s="2" t="str">
        <f t="shared" si="52"/>
        <v>MEEP</v>
      </c>
      <c r="AA321" s="2">
        <f>IF(Z321="HERE",Y321,AA320+Graph!$G$1*1000)</f>
        <v>90725984.722350478</v>
      </c>
      <c r="AB321" s="2">
        <f t="shared" si="63"/>
        <v>420000</v>
      </c>
      <c r="AC321" s="2">
        <f t="shared" si="64"/>
        <v>54904389.665007204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245</v>
      </c>
      <c r="C322" s="7"/>
      <c r="D322" s="2" t="e">
        <f t="shared" si="55"/>
        <v>#N/A</v>
      </c>
      <c r="E322" s="2" t="e">
        <f t="shared" si="67"/>
        <v>#N/A</v>
      </c>
      <c r="F322" s="2">
        <v>801084.15579889715</v>
      </c>
      <c r="G322" s="2">
        <f t="shared" si="70"/>
        <v>626582.14285714284</v>
      </c>
      <c r="H322" s="2">
        <f t="shared" si="65"/>
        <v>158658908.09706274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6506185.0000000205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890221.68081136048</v>
      </c>
      <c r="Q322" s="2">
        <f t="shared" si="71"/>
        <v>650000</v>
      </c>
      <c r="R322" s="2">
        <f t="shared" si="66"/>
        <v>166130852.0418126</v>
      </c>
      <c r="S322" s="2">
        <f t="shared" si="58"/>
        <v>626582.14285713434</v>
      </c>
      <c r="T322" s="2">
        <f t="shared" si="59"/>
        <v>23417.857142857276</v>
      </c>
      <c r="U322" s="2">
        <f t="shared" si="60"/>
        <v>650000</v>
      </c>
      <c r="V322" s="2">
        <f t="shared" si="34"/>
        <v>106026008.09706278</v>
      </c>
      <c r="W322" s="2">
        <f t="shared" si="61"/>
        <v>626582.14285714924</v>
      </c>
      <c r="X322" s="2">
        <f t="shared" si="51"/>
        <v>23417.857142850757</v>
      </c>
      <c r="Y322" s="2">
        <f t="shared" si="62"/>
        <v>60104843.944749862</v>
      </c>
      <c r="Z322" s="2" t="str">
        <f t="shared" si="52"/>
        <v>MEEP</v>
      </c>
      <c r="AA322" s="2">
        <f>IF(Z322="HERE",Y322,AA321+Graph!$G$1*1000)</f>
        <v>91145984.722350478</v>
      </c>
      <c r="AB322" s="2">
        <f t="shared" si="63"/>
        <v>420000</v>
      </c>
      <c r="AC322" s="2">
        <f t="shared" si="64"/>
        <v>54904389.665007204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246</v>
      </c>
      <c r="C323" s="7"/>
      <c r="D323" s="2" t="e">
        <f t="shared" si="55"/>
        <v>#N/A</v>
      </c>
      <c r="E323" s="2" t="e">
        <f t="shared" si="67"/>
        <v>#N/A</v>
      </c>
      <c r="F323" s="2">
        <v>802685.37770034373</v>
      </c>
      <c r="G323" s="2">
        <f t="shared" si="70"/>
        <v>626582.14285714284</v>
      </c>
      <c r="H323" s="2">
        <f t="shared" si="65"/>
        <v>159285490.23991987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6529602.8571428778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892136.57456447184</v>
      </c>
      <c r="Q323" s="2">
        <f t="shared" si="71"/>
        <v>650000</v>
      </c>
      <c r="R323" s="2">
        <f t="shared" si="66"/>
        <v>166780852.0418126</v>
      </c>
      <c r="S323" s="2">
        <f t="shared" si="58"/>
        <v>626582.14285713434</v>
      </c>
      <c r="T323" s="2">
        <f t="shared" si="59"/>
        <v>23417.857142857276</v>
      </c>
      <c r="U323" s="2">
        <f t="shared" si="60"/>
        <v>650000</v>
      </c>
      <c r="V323" s="2">
        <f t="shared" si="34"/>
        <v>106652590.23991993</v>
      </c>
      <c r="W323" s="2">
        <f t="shared" si="61"/>
        <v>626582.14285714924</v>
      </c>
      <c r="X323" s="2">
        <f t="shared" si="51"/>
        <v>23417.857142850757</v>
      </c>
      <c r="Y323" s="2">
        <f t="shared" si="62"/>
        <v>60128261.801892713</v>
      </c>
      <c r="Z323" s="2" t="str">
        <f t="shared" si="52"/>
        <v>MEEP</v>
      </c>
      <c r="AA323" s="2">
        <f>IF(Z323="HERE",Y323,AA322+Graph!$G$1*1000)</f>
        <v>91565984.722350478</v>
      </c>
      <c r="AB323" s="2">
        <f t="shared" si="63"/>
        <v>420000</v>
      </c>
      <c r="AC323" s="2">
        <f t="shared" si="64"/>
        <v>54904389.665007204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247</v>
      </c>
      <c r="C324" s="7"/>
      <c r="D324" s="2" t="e">
        <f t="shared" si="55"/>
        <v>#N/A</v>
      </c>
      <c r="E324" s="2" t="e">
        <f t="shared" si="67"/>
        <v>#N/A</v>
      </c>
      <c r="F324" s="2">
        <v>804286.59960179031</v>
      </c>
      <c r="G324" s="2">
        <f t="shared" si="70"/>
        <v>626582.14285714284</v>
      </c>
      <c r="H324" s="2">
        <f t="shared" si="65"/>
        <v>159912072.38277701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6553020.714285735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894051.4683175832</v>
      </c>
      <c r="Q324" s="2">
        <f t="shared" si="71"/>
        <v>650000</v>
      </c>
      <c r="R324" s="2">
        <f t="shared" si="66"/>
        <v>167430852.0418126</v>
      </c>
      <c r="S324" s="2">
        <f t="shared" si="58"/>
        <v>626582.14285713434</v>
      </c>
      <c r="T324" s="2">
        <f t="shared" si="59"/>
        <v>23417.857142857276</v>
      </c>
      <c r="U324" s="2">
        <f t="shared" si="60"/>
        <v>650000</v>
      </c>
      <c r="V324" s="2">
        <f t="shared" si="34"/>
        <v>107279172.38277708</v>
      </c>
      <c r="W324" s="2">
        <f t="shared" si="61"/>
        <v>626582.14285714924</v>
      </c>
      <c r="X324" s="2">
        <f t="shared" si="51"/>
        <v>23417.857142850757</v>
      </c>
      <c r="Y324" s="2">
        <f t="shared" si="62"/>
        <v>60151679.659035563</v>
      </c>
      <c r="Z324" s="2" t="str">
        <f t="shared" si="52"/>
        <v>MEEP</v>
      </c>
      <c r="AA324" s="2">
        <f>IF(Z324="HERE",Y324,AA323+Graph!$G$1*1000)</f>
        <v>91985984.722350478</v>
      </c>
      <c r="AB324" s="2">
        <f t="shared" si="63"/>
        <v>420000</v>
      </c>
      <c r="AC324" s="2">
        <f t="shared" si="64"/>
        <v>54904389.665007204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248</v>
      </c>
      <c r="C325" s="7"/>
      <c r="D325" s="2" t="e">
        <f t="shared" si="55"/>
        <v>#N/A</v>
      </c>
      <c r="E325" s="2" t="e">
        <f t="shared" si="67"/>
        <v>#N/A</v>
      </c>
      <c r="F325" s="2">
        <v>805887.82150323689</v>
      </c>
      <c r="G325" s="2">
        <f t="shared" si="70"/>
        <v>626582.14285714284</v>
      </c>
      <c r="H325" s="2">
        <f t="shared" si="65"/>
        <v>160538654.52563414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6576438.5714285923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895966.36207069457</v>
      </c>
      <c r="Q325" s="2">
        <f t="shared" si="71"/>
        <v>650000</v>
      </c>
      <c r="R325" s="2">
        <f t="shared" si="66"/>
        <v>168080852.0418126</v>
      </c>
      <c r="S325" s="2">
        <f t="shared" si="58"/>
        <v>626582.14285713434</v>
      </c>
      <c r="T325" s="2">
        <f t="shared" si="59"/>
        <v>23417.857142857276</v>
      </c>
      <c r="U325" s="2">
        <f t="shared" si="60"/>
        <v>650000</v>
      </c>
      <c r="V325" s="2">
        <f t="shared" si="34"/>
        <v>107905754.52563423</v>
      </c>
      <c r="W325" s="2">
        <f t="shared" si="61"/>
        <v>626582.14285714924</v>
      </c>
      <c r="X325" s="2">
        <f t="shared" si="51"/>
        <v>23417.857142850757</v>
      </c>
      <c r="Y325" s="2">
        <f t="shared" si="62"/>
        <v>60175097.516178414</v>
      </c>
      <c r="Z325" s="2" t="str">
        <f t="shared" si="52"/>
        <v>MEEP</v>
      </c>
      <c r="AA325" s="2">
        <f>IF(Z325="HERE",Y325,AA324+Graph!$G$1*1000)</f>
        <v>92405984.722350478</v>
      </c>
      <c r="AB325" s="2">
        <f t="shared" si="63"/>
        <v>420000</v>
      </c>
      <c r="AC325" s="2">
        <f t="shared" si="64"/>
        <v>54904389.665007204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249</v>
      </c>
      <c r="C326" s="7"/>
      <c r="D326" s="2" t="e">
        <f t="shared" si="55"/>
        <v>#N/A</v>
      </c>
      <c r="E326" s="2" t="e">
        <f t="shared" si="67"/>
        <v>#N/A</v>
      </c>
      <c r="F326" s="2">
        <v>807489.04340466857</v>
      </c>
      <c r="G326" s="2">
        <f t="shared" si="70"/>
        <v>626582.14285714284</v>
      </c>
      <c r="H326" s="2">
        <f t="shared" si="65"/>
        <v>161165236.66849127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6599856.4285714496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897881.25582380593</v>
      </c>
      <c r="Q326" s="2">
        <f t="shared" si="71"/>
        <v>650000</v>
      </c>
      <c r="R326" s="2">
        <f t="shared" si="66"/>
        <v>168730852.0418126</v>
      </c>
      <c r="S326" s="2">
        <f t="shared" si="58"/>
        <v>626582.14285713434</v>
      </c>
      <c r="T326" s="2">
        <f t="shared" si="59"/>
        <v>23417.857142857276</v>
      </c>
      <c r="U326" s="2">
        <f t="shared" si="60"/>
        <v>650000</v>
      </c>
      <c r="V326" s="2">
        <f t="shared" si="34"/>
        <v>108532336.66849138</v>
      </c>
      <c r="W326" s="2">
        <f t="shared" si="61"/>
        <v>626582.14285714924</v>
      </c>
      <c r="X326" s="2">
        <f t="shared" si="51"/>
        <v>23417.857142850757</v>
      </c>
      <c r="Y326" s="2">
        <f t="shared" si="62"/>
        <v>60198515.373321265</v>
      </c>
      <c r="Z326" s="2" t="str">
        <f t="shared" si="52"/>
        <v>MEEP</v>
      </c>
      <c r="AA326" s="2">
        <f>IF(Z326="HERE",Y326,AA325+Graph!$G$1*1000)</f>
        <v>92825984.722350478</v>
      </c>
      <c r="AB326" s="2">
        <f t="shared" si="63"/>
        <v>420000</v>
      </c>
      <c r="AC326" s="2">
        <f t="shared" si="64"/>
        <v>54904389.665007204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250</v>
      </c>
      <c r="C327" s="7"/>
      <c r="D327" s="2" t="e">
        <f t="shared" si="55"/>
        <v>#N/A</v>
      </c>
      <c r="E327" s="2" t="e">
        <f t="shared" si="67"/>
        <v>#N/A</v>
      </c>
      <c r="F327" s="2">
        <v>809090.26530611515</v>
      </c>
      <c r="G327" s="2">
        <f t="shared" si="70"/>
        <v>626582.14285714284</v>
      </c>
      <c r="H327" s="2">
        <f t="shared" si="65"/>
        <v>161791818.81134841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6623274.2857143069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899796.14957691729</v>
      </c>
      <c r="Q327" s="2">
        <f t="shared" si="71"/>
        <v>650000</v>
      </c>
      <c r="R327" s="2">
        <f t="shared" si="66"/>
        <v>169380852.0418126</v>
      </c>
      <c r="S327" s="2">
        <f t="shared" si="58"/>
        <v>626582.14285713434</v>
      </c>
      <c r="T327" s="2">
        <f t="shared" si="59"/>
        <v>23417.857142857276</v>
      </c>
      <c r="U327" s="2">
        <f t="shared" si="60"/>
        <v>650000</v>
      </c>
      <c r="V327" s="2">
        <f t="shared" si="34"/>
        <v>109158918.81134853</v>
      </c>
      <c r="W327" s="2">
        <f t="shared" si="61"/>
        <v>626582.14285714924</v>
      </c>
      <c r="X327" s="2">
        <f t="shared" si="51"/>
        <v>23417.857142850757</v>
      </c>
      <c r="Y327" s="2">
        <f t="shared" si="62"/>
        <v>60221933.230464116</v>
      </c>
      <c r="Z327" s="2" t="str">
        <f t="shared" si="52"/>
        <v>MEEP</v>
      </c>
      <c r="AA327" s="2">
        <f>IF(Z327="HERE",Y327,AA326+Graph!$G$1*1000)</f>
        <v>93245984.722350478</v>
      </c>
      <c r="AB327" s="2">
        <f t="shared" si="63"/>
        <v>420000</v>
      </c>
      <c r="AC327" s="2">
        <f t="shared" si="64"/>
        <v>54904389.665007204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251</v>
      </c>
      <c r="C328" s="7"/>
      <c r="D328" s="2" t="e">
        <f t="shared" si="55"/>
        <v>#N/A</v>
      </c>
      <c r="E328" s="2" t="e">
        <f t="shared" si="67"/>
        <v>#N/A</v>
      </c>
      <c r="F328" s="2">
        <v>810691.48720756173</v>
      </c>
      <c r="G328" s="2">
        <f t="shared" si="70"/>
        <v>626582.14285714284</v>
      </c>
      <c r="H328" s="2">
        <f t="shared" si="65"/>
        <v>162418400.95420554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6646692.1428571641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901711.04333001375</v>
      </c>
      <c r="Q328" s="2">
        <f t="shared" si="71"/>
        <v>650000</v>
      </c>
      <c r="R328" s="2">
        <f t="shared" si="66"/>
        <v>170030852.0418126</v>
      </c>
      <c r="S328" s="2">
        <f t="shared" si="58"/>
        <v>626582.14285713434</v>
      </c>
      <c r="T328" s="2">
        <f t="shared" si="59"/>
        <v>23417.857142857276</v>
      </c>
      <c r="U328" s="2">
        <f t="shared" si="60"/>
        <v>650000</v>
      </c>
      <c r="V328" s="2">
        <f t="shared" si="34"/>
        <v>109785500.95420568</v>
      </c>
      <c r="W328" s="2">
        <f t="shared" si="61"/>
        <v>626582.14285714924</v>
      </c>
      <c r="X328" s="2">
        <f t="shared" si="51"/>
        <v>23417.857142850757</v>
      </c>
      <c r="Y328" s="2">
        <f t="shared" si="62"/>
        <v>60245351.087606966</v>
      </c>
      <c r="Z328" s="2" t="str">
        <f t="shared" si="52"/>
        <v>MEEP</v>
      </c>
      <c r="AA328" s="2">
        <f>IF(Z328="HERE",Y328,AA327+Graph!$G$1*1000)</f>
        <v>93665984.722350478</v>
      </c>
      <c r="AB328" s="2">
        <f t="shared" si="63"/>
        <v>420000</v>
      </c>
      <c r="AC328" s="2">
        <f t="shared" si="64"/>
        <v>54904389.665007204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252</v>
      </c>
      <c r="C329" s="7"/>
      <c r="D329" s="2" t="e">
        <f t="shared" si="55"/>
        <v>#N/A</v>
      </c>
      <c r="E329" s="2" t="e">
        <f t="shared" si="67"/>
        <v>#N/A</v>
      </c>
      <c r="F329" s="2">
        <v>812292.70910900831</v>
      </c>
      <c r="G329" s="2">
        <f t="shared" si="70"/>
        <v>626582.14285714284</v>
      </c>
      <c r="H329" s="2">
        <f t="shared" si="65"/>
        <v>163044983.09706268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6670110.0000000214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903625.93708312511</v>
      </c>
      <c r="Q329" s="2">
        <f t="shared" si="71"/>
        <v>650000</v>
      </c>
      <c r="R329" s="2">
        <f t="shared" si="66"/>
        <v>170680852.0418126</v>
      </c>
      <c r="S329" s="2">
        <f t="shared" si="58"/>
        <v>626582.14285713434</v>
      </c>
      <c r="T329" s="2">
        <f t="shared" si="59"/>
        <v>23417.857142857276</v>
      </c>
      <c r="U329" s="2">
        <f t="shared" si="60"/>
        <v>650000</v>
      </c>
      <c r="V329" s="2">
        <f t="shared" si="34"/>
        <v>110412083.09706283</v>
      </c>
      <c r="W329" s="2">
        <f t="shared" si="61"/>
        <v>626582.14285714924</v>
      </c>
      <c r="X329" s="2">
        <f t="shared" si="51"/>
        <v>23417.857142850757</v>
      </c>
      <c r="Y329" s="2">
        <f t="shared" si="62"/>
        <v>60268768.944749817</v>
      </c>
      <c r="Z329" s="2" t="str">
        <f t="shared" si="52"/>
        <v>MEEP</v>
      </c>
      <c r="AA329" s="2">
        <f>IF(Z329="HERE",Y329,AA328+Graph!$G$1*1000)</f>
        <v>94085984.722350478</v>
      </c>
      <c r="AB329" s="2">
        <f t="shared" si="63"/>
        <v>420000</v>
      </c>
      <c r="AC329" s="2">
        <f t="shared" si="64"/>
        <v>54904389.665007204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253</v>
      </c>
      <c r="C330" s="7"/>
      <c r="D330" s="2" t="e">
        <f t="shared" si="55"/>
        <v>#N/A</v>
      </c>
      <c r="E330" s="2" t="e">
        <f t="shared" si="67"/>
        <v>#N/A</v>
      </c>
      <c r="F330" s="2">
        <v>813893.93101045489</v>
      </c>
      <c r="G330" s="2">
        <f t="shared" si="70"/>
        <v>626582.14285714284</v>
      </c>
      <c r="H330" s="2">
        <f t="shared" si="65"/>
        <v>163671565.23991981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6693527.8571428787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905540.83083623648</v>
      </c>
      <c r="Q330" s="2">
        <f t="shared" si="71"/>
        <v>650000</v>
      </c>
      <c r="R330" s="2">
        <f t="shared" si="66"/>
        <v>171330852.0418126</v>
      </c>
      <c r="S330" s="2">
        <f t="shared" si="58"/>
        <v>626582.14285713434</v>
      </c>
      <c r="T330" s="2">
        <f t="shared" si="59"/>
        <v>23417.857142857276</v>
      </c>
      <c r="U330" s="2">
        <f t="shared" si="60"/>
        <v>650000</v>
      </c>
      <c r="V330" s="2">
        <f t="shared" si="34"/>
        <v>111038665.23991998</v>
      </c>
      <c r="W330" s="2">
        <f t="shared" si="61"/>
        <v>626582.14285714924</v>
      </c>
      <c r="X330" s="2">
        <f t="shared" si="51"/>
        <v>23417.857142850757</v>
      </c>
      <c r="Y330" s="2">
        <f t="shared" si="62"/>
        <v>60292186.801892668</v>
      </c>
      <c r="Z330" s="2" t="str">
        <f t="shared" si="52"/>
        <v>MEEP</v>
      </c>
      <c r="AA330" s="2">
        <f>IF(Z330="HERE",Y330,AA329+Graph!$G$1*1000)</f>
        <v>94505984.722350478</v>
      </c>
      <c r="AB330" s="2">
        <f t="shared" si="63"/>
        <v>420000</v>
      </c>
      <c r="AC330" s="2">
        <f t="shared" si="64"/>
        <v>54904389.665007204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254</v>
      </c>
      <c r="C331" s="7"/>
      <c r="D331" s="2" t="e">
        <f t="shared" si="55"/>
        <v>#N/A</v>
      </c>
      <c r="E331" s="2" t="e">
        <f t="shared" si="67"/>
        <v>#N/A</v>
      </c>
      <c r="F331" s="2">
        <v>815495.15291188657</v>
      </c>
      <c r="G331" s="2">
        <f t="shared" si="70"/>
        <v>626582.14285714284</v>
      </c>
      <c r="H331" s="2">
        <f t="shared" si="65"/>
        <v>164298147.38277695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6716945.714285736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907455.72458934784</v>
      </c>
      <c r="Q331" s="2">
        <f t="shared" si="71"/>
        <v>650000</v>
      </c>
      <c r="R331" s="2">
        <f t="shared" si="66"/>
        <v>171980852.0418126</v>
      </c>
      <c r="S331" s="2">
        <f t="shared" si="58"/>
        <v>626582.14285713434</v>
      </c>
      <c r="T331" s="2">
        <f t="shared" si="59"/>
        <v>23417.857142857276</v>
      </c>
      <c r="U331" s="2">
        <f t="shared" si="60"/>
        <v>650000</v>
      </c>
      <c r="V331" s="2">
        <f t="shared" si="34"/>
        <v>111665247.38277712</v>
      </c>
      <c r="W331" s="2">
        <f t="shared" si="61"/>
        <v>626582.14285714924</v>
      </c>
      <c r="X331" s="2">
        <f t="shared" si="51"/>
        <v>23417.857142850757</v>
      </c>
      <c r="Y331" s="2">
        <f t="shared" si="62"/>
        <v>60315604.659035519</v>
      </c>
      <c r="Z331" s="2" t="str">
        <f t="shared" si="52"/>
        <v>MEEP</v>
      </c>
      <c r="AA331" s="2">
        <f>IF(Z331="HERE",Y331,AA330+Graph!$G$1*1000)</f>
        <v>94925984.722350478</v>
      </c>
      <c r="AB331" s="2">
        <f t="shared" si="63"/>
        <v>420000</v>
      </c>
      <c r="AC331" s="2">
        <f t="shared" si="64"/>
        <v>54904389.665007204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255</v>
      </c>
      <c r="C332" s="7"/>
      <c r="D332" s="2" t="e">
        <f t="shared" si="55"/>
        <v>#N/A</v>
      </c>
      <c r="E332" s="2" t="e">
        <f t="shared" si="67"/>
        <v>#N/A</v>
      </c>
      <c r="F332" s="2">
        <v>817096.37481333315</v>
      </c>
      <c r="G332" s="2">
        <f t="shared" si="70"/>
        <v>626582.14285714284</v>
      </c>
      <c r="H332" s="2">
        <f t="shared" si="65"/>
        <v>164924729.52563408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6740363.5714285932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909370.6183424592</v>
      </c>
      <c r="Q332" s="2">
        <f t="shared" si="71"/>
        <v>650000</v>
      </c>
      <c r="R332" s="2">
        <f t="shared" si="66"/>
        <v>172630852.0418126</v>
      </c>
      <c r="S332" s="2">
        <f t="shared" si="58"/>
        <v>626582.14285713434</v>
      </c>
      <c r="T332" s="2">
        <f t="shared" si="59"/>
        <v>23417.857142857276</v>
      </c>
      <c r="U332" s="2">
        <f t="shared" si="60"/>
        <v>650000</v>
      </c>
      <c r="V332" s="2">
        <f t="shared" si="34"/>
        <v>112291829.52563427</v>
      </c>
      <c r="W332" s="2">
        <f t="shared" si="61"/>
        <v>626582.14285714924</v>
      </c>
      <c r="X332" s="2">
        <f t="shared" si="51"/>
        <v>23417.857142850757</v>
      </c>
      <c r="Y332" s="2">
        <f t="shared" si="62"/>
        <v>60339022.51617837</v>
      </c>
      <c r="Z332" s="2" t="str">
        <f t="shared" si="52"/>
        <v>MEEP</v>
      </c>
      <c r="AA332" s="2">
        <f>IF(Z332="HERE",Y332,AA331+Graph!$G$1*1000)</f>
        <v>95345984.722350478</v>
      </c>
      <c r="AB332" s="2">
        <f t="shared" si="63"/>
        <v>420000</v>
      </c>
      <c r="AC332" s="2">
        <f t="shared" si="64"/>
        <v>54904389.665007204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256</v>
      </c>
      <c r="C333" s="7"/>
      <c r="D333" s="2" t="e">
        <f t="shared" si="55"/>
        <v>#N/A</v>
      </c>
      <c r="E333" s="2" t="e">
        <f t="shared" si="67"/>
        <v>#N/A</v>
      </c>
      <c r="F333" s="2">
        <v>818697.59671477973</v>
      </c>
      <c r="G333" s="2">
        <f t="shared" si="70"/>
        <v>626582.14285714284</v>
      </c>
      <c r="H333" s="2">
        <f t="shared" si="65"/>
        <v>165551311.66849121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6763781.4285714505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911285.51209557056</v>
      </c>
      <c r="Q333" s="2">
        <f t="shared" si="71"/>
        <v>650000</v>
      </c>
      <c r="R333" s="2">
        <f t="shared" si="66"/>
        <v>173280852.0418126</v>
      </c>
      <c r="S333" s="2">
        <f t="shared" si="58"/>
        <v>626582.14285713434</v>
      </c>
      <c r="T333" s="2">
        <f t="shared" si="59"/>
        <v>23417.857142857276</v>
      </c>
      <c r="U333" s="2">
        <f t="shared" si="60"/>
        <v>650000</v>
      </c>
      <c r="V333" s="2">
        <f t="shared" si="34"/>
        <v>112918411.66849142</v>
      </c>
      <c r="W333" s="2">
        <f t="shared" si="61"/>
        <v>626582.14285714924</v>
      </c>
      <c r="X333" s="2">
        <f t="shared" si="51"/>
        <v>23417.857142850757</v>
      </c>
      <c r="Y333" s="2">
        <f t="shared" si="62"/>
        <v>60362440.37332122</v>
      </c>
      <c r="Z333" s="2" t="str">
        <f t="shared" si="52"/>
        <v>MEEP</v>
      </c>
      <c r="AA333" s="2">
        <f>IF(Z333="HERE",Y333,AA332+Graph!$G$1*1000)</f>
        <v>95765984.722350478</v>
      </c>
      <c r="AB333" s="2">
        <f t="shared" si="63"/>
        <v>420000</v>
      </c>
      <c r="AC333" s="2">
        <f t="shared" si="64"/>
        <v>54904389.665007204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257</v>
      </c>
      <c r="C334" s="7"/>
      <c r="D334" s="2" t="e">
        <f t="shared" si="55"/>
        <v>#N/A</v>
      </c>
      <c r="E334" s="2" t="e">
        <f t="shared" si="67"/>
        <v>#N/A</v>
      </c>
      <c r="F334" s="2">
        <v>820298.81861622632</v>
      </c>
      <c r="G334" s="2">
        <f t="shared" si="70"/>
        <v>626582.14285714284</v>
      </c>
      <c r="H334" s="2">
        <f t="shared" si="65"/>
        <v>166177893.81134835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6787199.2857143078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913200.40584868193</v>
      </c>
      <c r="Q334" s="2">
        <f t="shared" si="71"/>
        <v>650000</v>
      </c>
      <c r="R334" s="2">
        <f t="shared" si="66"/>
        <v>173930852.0418126</v>
      </c>
      <c r="S334" s="2">
        <f t="shared" si="58"/>
        <v>626582.14285713434</v>
      </c>
      <c r="T334" s="2">
        <f t="shared" si="59"/>
        <v>23417.857142857276</v>
      </c>
      <c r="U334" s="2">
        <f t="shared" si="60"/>
        <v>650000</v>
      </c>
      <c r="V334" s="2">
        <f t="shared" si="34"/>
        <v>113544993.81134857</v>
      </c>
      <c r="W334" s="2">
        <f t="shared" si="61"/>
        <v>626582.14285714924</v>
      </c>
      <c r="X334" s="2">
        <f t="shared" si="51"/>
        <v>23417.857142850757</v>
      </c>
      <c r="Y334" s="2">
        <f t="shared" si="62"/>
        <v>60385858.230464071</v>
      </c>
      <c r="Z334" s="2" t="str">
        <f t="shared" si="52"/>
        <v>MEEP</v>
      </c>
      <c r="AA334" s="2">
        <f>IF(Z334="HERE",Y334,AA333+Graph!$G$1*1000)</f>
        <v>96185984.722350478</v>
      </c>
      <c r="AB334" s="2">
        <f t="shared" si="63"/>
        <v>420000</v>
      </c>
      <c r="AC334" s="2">
        <f t="shared" si="64"/>
        <v>54904389.665007204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258</v>
      </c>
      <c r="C335" s="7"/>
      <c r="D335" s="2" t="e">
        <f t="shared" si="55"/>
        <v>#N/A</v>
      </c>
      <c r="E335" s="2" t="e">
        <f t="shared" si="67"/>
        <v>#N/A</v>
      </c>
      <c r="F335" s="2">
        <v>821900.0405176729</v>
      </c>
      <c r="G335" s="2">
        <f t="shared" si="70"/>
        <v>626582.14285714284</v>
      </c>
      <c r="H335" s="2">
        <f t="shared" si="65"/>
        <v>166804475.95420548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6810617.1428571651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915115.29960179329</v>
      </c>
      <c r="Q335" s="2">
        <f t="shared" si="71"/>
        <v>650000</v>
      </c>
      <c r="R335" s="2">
        <f t="shared" si="66"/>
        <v>174580852.0418126</v>
      </c>
      <c r="S335" s="2">
        <f t="shared" si="58"/>
        <v>626582.14285713434</v>
      </c>
      <c r="T335" s="2">
        <f t="shared" si="59"/>
        <v>23417.857142857276</v>
      </c>
      <c r="U335" s="2">
        <f t="shared" si="60"/>
        <v>650000</v>
      </c>
      <c r="V335" s="2">
        <f t="shared" si="34"/>
        <v>114171575.95420572</v>
      </c>
      <c r="W335" s="2">
        <f t="shared" si="61"/>
        <v>626582.14285714924</v>
      </c>
      <c r="X335" s="2">
        <f t="shared" si="51"/>
        <v>23417.857142850757</v>
      </c>
      <c r="Y335" s="2">
        <f t="shared" si="62"/>
        <v>60409276.087606922</v>
      </c>
      <c r="Z335" s="2" t="str">
        <f t="shared" si="52"/>
        <v>MEEP</v>
      </c>
      <c r="AA335" s="2">
        <f>IF(Z335="HERE",Y335,AA334+Graph!$G$1*1000)</f>
        <v>96605984.722350478</v>
      </c>
      <c r="AB335" s="2">
        <f t="shared" si="63"/>
        <v>420000</v>
      </c>
      <c r="AC335" s="2">
        <f t="shared" si="64"/>
        <v>54904389.665007204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259</v>
      </c>
      <c r="C336" s="7"/>
      <c r="D336" s="2" t="e">
        <f t="shared" si="55"/>
        <v>#N/A</v>
      </c>
      <c r="E336" s="2" t="e">
        <f t="shared" si="67"/>
        <v>#N/A</v>
      </c>
      <c r="F336" s="2">
        <v>823501.26241910458</v>
      </c>
      <c r="G336" s="2">
        <f t="shared" si="70"/>
        <v>626582.14285714284</v>
      </c>
      <c r="H336" s="2">
        <f t="shared" si="65"/>
        <v>167431058.09706262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6834035.0000000224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917030.19335490465</v>
      </c>
      <c r="Q336" s="2">
        <f t="shared" si="71"/>
        <v>650000</v>
      </c>
      <c r="R336" s="2">
        <f t="shared" si="66"/>
        <v>175230852.0418126</v>
      </c>
      <c r="S336" s="2">
        <f t="shared" si="58"/>
        <v>626582.14285713434</v>
      </c>
      <c r="T336" s="2">
        <f t="shared" si="59"/>
        <v>23417.857142857276</v>
      </c>
      <c r="U336" s="2">
        <f t="shared" si="60"/>
        <v>650000</v>
      </c>
      <c r="V336" s="2">
        <f t="shared" si="34"/>
        <v>114798158.09706287</v>
      </c>
      <c r="W336" s="2">
        <f t="shared" si="61"/>
        <v>626582.14285714924</v>
      </c>
      <c r="X336" s="2">
        <f t="shared" si="51"/>
        <v>23417.857142850757</v>
      </c>
      <c r="Y336" s="2">
        <f t="shared" si="62"/>
        <v>60432693.944749773</v>
      </c>
      <c r="Z336" s="2" t="str">
        <f t="shared" si="52"/>
        <v>MEEP</v>
      </c>
      <c r="AA336" s="2">
        <f>IF(Z336="HERE",Y336,AA335+Graph!$G$1*1000)</f>
        <v>97025984.722350478</v>
      </c>
      <c r="AB336" s="2">
        <f t="shared" si="63"/>
        <v>420000</v>
      </c>
      <c r="AC336" s="2">
        <f t="shared" si="64"/>
        <v>54904389.665007204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260</v>
      </c>
      <c r="C337" s="7"/>
      <c r="D337" s="2" t="e">
        <f t="shared" si="55"/>
        <v>#N/A</v>
      </c>
      <c r="E337" s="2" t="e">
        <f t="shared" si="67"/>
        <v>#N/A</v>
      </c>
      <c r="F337" s="2">
        <v>825102.48432055116</v>
      </c>
      <c r="G337" s="2">
        <f t="shared" si="70"/>
        <v>626582.14285714284</v>
      </c>
      <c r="H337" s="2">
        <f t="shared" si="65"/>
        <v>168057640.23991975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6857452.8571428796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918945.08710801601</v>
      </c>
      <c r="Q337" s="2">
        <f t="shared" si="71"/>
        <v>650000</v>
      </c>
      <c r="R337" s="2">
        <f t="shared" si="66"/>
        <v>175880852.0418126</v>
      </c>
      <c r="S337" s="2">
        <f t="shared" si="58"/>
        <v>626582.14285713434</v>
      </c>
      <c r="T337" s="2">
        <f t="shared" si="59"/>
        <v>23417.857142857276</v>
      </c>
      <c r="U337" s="2">
        <f t="shared" si="60"/>
        <v>650000</v>
      </c>
      <c r="V337" s="2">
        <f t="shared" si="34"/>
        <v>115424740.23992002</v>
      </c>
      <c r="W337" s="2">
        <f t="shared" si="61"/>
        <v>626582.14285714924</v>
      </c>
      <c r="X337" s="2">
        <f t="shared" si="51"/>
        <v>23417.857142850757</v>
      </c>
      <c r="Y337" s="2">
        <f t="shared" si="62"/>
        <v>60456111.801892623</v>
      </c>
      <c r="Z337" s="2" t="str">
        <f t="shared" si="52"/>
        <v>MEEP</v>
      </c>
      <c r="AA337" s="2">
        <f>IF(Z337="HERE",Y337,AA336+Graph!$G$1*1000)</f>
        <v>97445984.722350478</v>
      </c>
      <c r="AB337" s="2">
        <f t="shared" si="63"/>
        <v>420000</v>
      </c>
      <c r="AC337" s="2">
        <f t="shared" si="64"/>
        <v>54904389.665007204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261</v>
      </c>
      <c r="C338" s="7"/>
      <c r="D338" s="2" t="e">
        <f t="shared" si="55"/>
        <v>#N/A</v>
      </c>
      <c r="E338" s="2" t="e">
        <f t="shared" si="67"/>
        <v>#N/A</v>
      </c>
      <c r="F338" s="2">
        <v>826703.70622199774</v>
      </c>
      <c r="G338" s="2">
        <f t="shared" si="70"/>
        <v>626582.14285714284</v>
      </c>
      <c r="H338" s="2">
        <f t="shared" si="65"/>
        <v>168684222.38277689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6880870.7142857369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920859.98086112738</v>
      </c>
      <c r="Q338" s="2">
        <f t="shared" si="71"/>
        <v>650000</v>
      </c>
      <c r="R338" s="2">
        <f t="shared" si="66"/>
        <v>176530852.0418126</v>
      </c>
      <c r="S338" s="2">
        <f t="shared" si="58"/>
        <v>626582.14285713434</v>
      </c>
      <c r="T338" s="2">
        <f t="shared" si="59"/>
        <v>23417.857142857276</v>
      </c>
      <c r="U338" s="2">
        <f t="shared" si="60"/>
        <v>650000</v>
      </c>
      <c r="V338" s="2">
        <f t="shared" si="34"/>
        <v>116051322.38277717</v>
      </c>
      <c r="W338" s="2">
        <f t="shared" si="61"/>
        <v>626582.14285714924</v>
      </c>
      <c r="X338" s="2">
        <f t="shared" si="51"/>
        <v>23417.857142850757</v>
      </c>
      <c r="Y338" s="2">
        <f t="shared" si="62"/>
        <v>60479529.659035474</v>
      </c>
      <c r="Z338" s="2" t="str">
        <f t="shared" si="52"/>
        <v>MEEP</v>
      </c>
      <c r="AA338" s="2">
        <f>IF(Z338="HERE",Y338,AA337+Graph!$G$1*1000)</f>
        <v>97865984.722350478</v>
      </c>
      <c r="AB338" s="2">
        <f t="shared" si="63"/>
        <v>420000</v>
      </c>
      <c r="AC338" s="2">
        <f t="shared" si="64"/>
        <v>54904389.665007204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262</v>
      </c>
      <c r="C339" s="7"/>
      <c r="D339" s="2" t="e">
        <f t="shared" si="55"/>
        <v>#N/A</v>
      </c>
      <c r="E339" s="2" t="e">
        <f t="shared" si="67"/>
        <v>#N/A</v>
      </c>
      <c r="F339" s="2">
        <v>828304.92812344432</v>
      </c>
      <c r="G339" s="2">
        <f t="shared" si="70"/>
        <v>626582.14285714284</v>
      </c>
      <c r="H339" s="2">
        <f t="shared" si="65"/>
        <v>169310804.52563402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6904288.5714285942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922774.87461423874</v>
      </c>
      <c r="Q339" s="2">
        <f t="shared" si="71"/>
        <v>650000</v>
      </c>
      <c r="R339" s="2">
        <f t="shared" si="66"/>
        <v>177180852.0418126</v>
      </c>
      <c r="S339" s="2">
        <f t="shared" si="58"/>
        <v>626582.14285713434</v>
      </c>
      <c r="T339" s="2">
        <f t="shared" si="59"/>
        <v>23417.857142857276</v>
      </c>
      <c r="U339" s="2">
        <f t="shared" si="60"/>
        <v>650000</v>
      </c>
      <c r="V339" s="2">
        <f t="shared" si="34"/>
        <v>116677904.52563432</v>
      </c>
      <c r="W339" s="2">
        <f t="shared" si="61"/>
        <v>626582.14285714924</v>
      </c>
      <c r="X339" s="2">
        <f t="shared" si="51"/>
        <v>23417.857142850757</v>
      </c>
      <c r="Y339" s="2">
        <f t="shared" si="62"/>
        <v>60502947.516178325</v>
      </c>
      <c r="Z339" s="2" t="str">
        <f t="shared" si="52"/>
        <v>MEEP</v>
      </c>
      <c r="AA339" s="2">
        <f>IF(Z339="HERE",Y339,AA338+Graph!$G$1*1000)</f>
        <v>98285984.722350478</v>
      </c>
      <c r="AB339" s="2">
        <f t="shared" si="63"/>
        <v>420000</v>
      </c>
      <c r="AC339" s="2">
        <f t="shared" si="64"/>
        <v>54904389.665007204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263</v>
      </c>
      <c r="C340" s="7"/>
      <c r="D340" s="2" t="e">
        <f t="shared" si="55"/>
        <v>#N/A</v>
      </c>
      <c r="E340" s="2" t="e">
        <f t="shared" si="67"/>
        <v>#N/A</v>
      </c>
      <c r="F340" s="2">
        <v>829906.1500248909</v>
      </c>
      <c r="G340" s="2">
        <f t="shared" si="70"/>
        <v>626582.14285714284</v>
      </c>
      <c r="H340" s="2">
        <f t="shared" si="65"/>
        <v>169937386.66849115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6927706.4285714515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924689.7683673501</v>
      </c>
      <c r="Q340" s="2">
        <f t="shared" si="71"/>
        <v>650000</v>
      </c>
      <c r="R340" s="2">
        <f t="shared" si="66"/>
        <v>177830852.0418126</v>
      </c>
      <c r="S340" s="2">
        <f t="shared" si="58"/>
        <v>626582.14285713434</v>
      </c>
      <c r="T340" s="2">
        <f t="shared" si="59"/>
        <v>23417.857142857276</v>
      </c>
      <c r="U340" s="2">
        <f t="shared" si="60"/>
        <v>650000</v>
      </c>
      <c r="V340" s="2">
        <f t="shared" si="34"/>
        <v>117304486.66849147</v>
      </c>
      <c r="W340" s="2">
        <f t="shared" si="61"/>
        <v>626582.14285714924</v>
      </c>
      <c r="X340" s="2">
        <f t="shared" si="51"/>
        <v>23417.857142850757</v>
      </c>
      <c r="Y340" s="2">
        <f t="shared" si="62"/>
        <v>60526365.373321176</v>
      </c>
      <c r="Z340" s="2" t="str">
        <f t="shared" si="52"/>
        <v>MEEP</v>
      </c>
      <c r="AA340" s="2">
        <f>IF(Z340="HERE",Y340,AA339+Graph!$G$1*1000)</f>
        <v>98705984.722350478</v>
      </c>
      <c r="AB340" s="2">
        <f t="shared" si="63"/>
        <v>420000</v>
      </c>
      <c r="AC340" s="2">
        <f t="shared" si="64"/>
        <v>54904389.665007204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264</v>
      </c>
      <c r="C341" s="7"/>
      <c r="D341" s="2" t="e">
        <f t="shared" si="55"/>
        <v>#N/A</v>
      </c>
      <c r="E341" s="2" t="e">
        <f t="shared" si="67"/>
        <v>#N/A</v>
      </c>
      <c r="F341" s="2">
        <v>831507.37192632258</v>
      </c>
      <c r="G341" s="2">
        <f t="shared" si="70"/>
        <v>626582.14285714284</v>
      </c>
      <c r="H341" s="2">
        <f t="shared" si="65"/>
        <v>170563968.81134829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6951124.2857143087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926604.66212046146</v>
      </c>
      <c r="Q341" s="2">
        <f t="shared" si="71"/>
        <v>650000</v>
      </c>
      <c r="R341" s="2">
        <f t="shared" si="66"/>
        <v>178480852.0418126</v>
      </c>
      <c r="S341" s="2">
        <f t="shared" si="58"/>
        <v>626582.14285713434</v>
      </c>
      <c r="T341" s="2">
        <f t="shared" si="59"/>
        <v>23417.857142857276</v>
      </c>
      <c r="U341" s="2">
        <f t="shared" si="60"/>
        <v>650000</v>
      </c>
      <c r="V341" s="2">
        <f t="shared" si="34"/>
        <v>117931068.81134862</v>
      </c>
      <c r="W341" s="2">
        <f t="shared" si="61"/>
        <v>626582.14285714924</v>
      </c>
      <c r="X341" s="2">
        <f t="shared" si="51"/>
        <v>23417.857142850757</v>
      </c>
      <c r="Y341" s="2">
        <f t="shared" si="62"/>
        <v>60549783.230464026</v>
      </c>
      <c r="Z341" s="2" t="str">
        <f t="shared" si="52"/>
        <v>MEEP</v>
      </c>
      <c r="AA341" s="2">
        <f>IF(Z341="HERE",Y341,AA340+Graph!$G$1*1000)</f>
        <v>99125984.722350478</v>
      </c>
      <c r="AB341" s="2">
        <f t="shared" si="63"/>
        <v>420000</v>
      </c>
      <c r="AC341" s="2">
        <f t="shared" si="64"/>
        <v>54904389.665007204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265</v>
      </c>
      <c r="C342" s="7"/>
      <c r="D342" s="2" t="e">
        <f t="shared" si="55"/>
        <v>#N/A</v>
      </c>
      <c r="E342" s="2" t="e">
        <f t="shared" si="67"/>
        <v>#N/A</v>
      </c>
      <c r="F342" s="2">
        <v>833108.59382776916</v>
      </c>
      <c r="G342" s="2">
        <f t="shared" si="70"/>
        <v>626582.14285714284</v>
      </c>
      <c r="H342" s="2">
        <f t="shared" si="65"/>
        <v>171190550.95420542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6974542.142857166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928519.55587357283</v>
      </c>
      <c r="Q342" s="2">
        <f t="shared" si="71"/>
        <v>650000</v>
      </c>
      <c r="R342" s="2">
        <f t="shared" si="66"/>
        <v>179130852.0418126</v>
      </c>
      <c r="S342" s="2">
        <f t="shared" si="58"/>
        <v>626582.14285713434</v>
      </c>
      <c r="T342" s="2">
        <f t="shared" si="59"/>
        <v>23417.857142857276</v>
      </c>
      <c r="U342" s="2">
        <f t="shared" si="60"/>
        <v>650000</v>
      </c>
      <c r="V342" s="2">
        <f t="shared" si="34"/>
        <v>118557650.95420577</v>
      </c>
      <c r="W342" s="2">
        <f t="shared" si="61"/>
        <v>626582.14285714924</v>
      </c>
      <c r="X342" s="2">
        <f t="shared" si="51"/>
        <v>23417.857142850757</v>
      </c>
      <c r="Y342" s="2">
        <f t="shared" si="62"/>
        <v>60573201.087606877</v>
      </c>
      <c r="Z342" s="2" t="str">
        <f t="shared" si="52"/>
        <v>MEEP</v>
      </c>
      <c r="AA342" s="2">
        <f>IF(Z342="HERE",Y342,AA341+Graph!$G$1*1000)</f>
        <v>99545984.722350478</v>
      </c>
      <c r="AB342" s="2">
        <f t="shared" si="63"/>
        <v>420000</v>
      </c>
      <c r="AC342" s="2">
        <f t="shared" si="64"/>
        <v>54904389.665007204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266</v>
      </c>
      <c r="C343" s="7"/>
      <c r="D343" s="2" t="e">
        <f t="shared" si="55"/>
        <v>#N/A</v>
      </c>
      <c r="E343" s="2" t="e">
        <f t="shared" si="67"/>
        <v>#N/A</v>
      </c>
      <c r="F343" s="2">
        <v>834709.81572921574</v>
      </c>
      <c r="G343" s="2">
        <f t="shared" si="70"/>
        <v>626582.14285714284</v>
      </c>
      <c r="H343" s="2">
        <f t="shared" si="65"/>
        <v>171817133.09706256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6997960.0000000233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930434.44962668419</v>
      </c>
      <c r="Q343" s="2">
        <f t="shared" si="71"/>
        <v>650000</v>
      </c>
      <c r="R343" s="2">
        <f t="shared" si="66"/>
        <v>179780852.0418126</v>
      </c>
      <c r="S343" s="2">
        <f t="shared" si="58"/>
        <v>626582.14285713434</v>
      </c>
      <c r="T343" s="2">
        <f t="shared" si="59"/>
        <v>23417.857142857276</v>
      </c>
      <c r="U343" s="2">
        <f t="shared" si="60"/>
        <v>650000</v>
      </c>
      <c r="V343" s="2">
        <f t="shared" si="34"/>
        <v>119184233.09706292</v>
      </c>
      <c r="W343" s="2">
        <f t="shared" si="61"/>
        <v>626582.14285714924</v>
      </c>
      <c r="X343" s="2">
        <f t="shared" si="51"/>
        <v>23417.857142850757</v>
      </c>
      <c r="Y343" s="2">
        <f t="shared" si="62"/>
        <v>60596618.944749728</v>
      </c>
      <c r="Z343" s="2" t="str">
        <f t="shared" si="52"/>
        <v>MEEP</v>
      </c>
      <c r="AA343" s="2">
        <f>IF(Z343="HERE",Y343,AA342+Graph!$G$1*1000)</f>
        <v>99965984.722350478</v>
      </c>
      <c r="AB343" s="2">
        <f t="shared" si="63"/>
        <v>420000</v>
      </c>
      <c r="AC343" s="2">
        <f t="shared" si="64"/>
        <v>54904389.665007204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267</v>
      </c>
      <c r="C344" s="7"/>
      <c r="D344" s="2" t="e">
        <f t="shared" si="55"/>
        <v>#N/A</v>
      </c>
      <c r="E344" s="2" t="e">
        <f t="shared" si="67"/>
        <v>#N/A</v>
      </c>
      <c r="F344" s="2">
        <v>836311.03763066232</v>
      </c>
      <c r="G344" s="2">
        <f t="shared" si="70"/>
        <v>626582.14285714284</v>
      </c>
      <c r="H344" s="2">
        <f t="shared" si="65"/>
        <v>172443715.23991969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7021377.8571428806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932349.34337979555</v>
      </c>
      <c r="Q344" s="2">
        <f t="shared" si="71"/>
        <v>650000</v>
      </c>
      <c r="R344" s="2">
        <f t="shared" si="66"/>
        <v>180430852.0418126</v>
      </c>
      <c r="S344" s="2">
        <f t="shared" si="58"/>
        <v>626582.14285713434</v>
      </c>
      <c r="T344" s="2">
        <f t="shared" si="59"/>
        <v>23417.857142857276</v>
      </c>
      <c r="U344" s="2">
        <f t="shared" si="60"/>
        <v>650000</v>
      </c>
      <c r="V344" s="2">
        <f t="shared" si="34"/>
        <v>119810815.23992006</v>
      </c>
      <c r="W344" s="2">
        <f t="shared" si="61"/>
        <v>626582.14285714924</v>
      </c>
      <c r="X344" s="2">
        <f t="shared" si="51"/>
        <v>23417.857142850757</v>
      </c>
      <c r="Y344" s="2">
        <f t="shared" si="62"/>
        <v>60620036.801892579</v>
      </c>
      <c r="Z344" s="2" t="str">
        <f t="shared" si="52"/>
        <v>MEEP</v>
      </c>
      <c r="AA344" s="2">
        <f>IF(Z344="HERE",Y344,AA343+Graph!$G$1*1000)</f>
        <v>100385984.72235048</v>
      </c>
      <c r="AB344" s="2">
        <f t="shared" si="63"/>
        <v>420000</v>
      </c>
      <c r="AC344" s="2">
        <f t="shared" si="64"/>
        <v>54904389.665007204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268</v>
      </c>
      <c r="C345" s="7"/>
      <c r="D345" s="2" t="e">
        <f t="shared" si="55"/>
        <v>#N/A</v>
      </c>
      <c r="E345" s="2" t="e">
        <f t="shared" si="67"/>
        <v>#N/A</v>
      </c>
      <c r="F345" s="2">
        <v>837912.2595321089</v>
      </c>
      <c r="G345" s="2">
        <f t="shared" si="70"/>
        <v>626582.14285714284</v>
      </c>
      <c r="H345" s="2">
        <f t="shared" si="65"/>
        <v>173070297.38277683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7044795.7142857378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934264.23713290691</v>
      </c>
      <c r="Q345" s="2">
        <f t="shared" si="71"/>
        <v>650000</v>
      </c>
      <c r="R345" s="2">
        <f t="shared" si="66"/>
        <v>181080852.0418126</v>
      </c>
      <c r="S345" s="2">
        <f t="shared" si="58"/>
        <v>626582.14285713434</v>
      </c>
      <c r="T345" s="2">
        <f t="shared" si="59"/>
        <v>23417.857142857276</v>
      </c>
      <c r="U345" s="2">
        <f t="shared" si="60"/>
        <v>650000</v>
      </c>
      <c r="V345" s="2">
        <f t="shared" si="34"/>
        <v>120437397.38277721</v>
      </c>
      <c r="W345" s="2">
        <f t="shared" si="61"/>
        <v>626582.14285714924</v>
      </c>
      <c r="X345" s="2">
        <f t="shared" si="51"/>
        <v>23417.857142850757</v>
      </c>
      <c r="Y345" s="2">
        <f t="shared" si="62"/>
        <v>60643454.659035429</v>
      </c>
      <c r="Z345" s="2" t="str">
        <f t="shared" si="52"/>
        <v>MEEP</v>
      </c>
      <c r="AA345" s="2">
        <f>IF(Z345="HERE",Y345,AA344+Graph!$G$1*1000)</f>
        <v>100805984.72235048</v>
      </c>
      <c r="AB345" s="2">
        <f t="shared" si="63"/>
        <v>420000</v>
      </c>
      <c r="AC345" s="2">
        <f t="shared" si="64"/>
        <v>54904389.665007204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269</v>
      </c>
      <c r="C346" s="7"/>
      <c r="D346" s="2" t="e">
        <f t="shared" si="55"/>
        <v>#N/A</v>
      </c>
      <c r="E346" s="2" t="e">
        <f t="shared" si="67"/>
        <v>#N/A</v>
      </c>
      <c r="F346" s="2">
        <v>839513.48143354058</v>
      </c>
      <c r="G346" s="2">
        <f t="shared" si="70"/>
        <v>626582.14285714284</v>
      </c>
      <c r="H346" s="2">
        <f t="shared" si="65"/>
        <v>173696879.52563396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7068213.5714285951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936179.13088601828</v>
      </c>
      <c r="Q346" s="2">
        <f t="shared" si="71"/>
        <v>650000</v>
      </c>
      <c r="R346" s="2">
        <f t="shared" si="66"/>
        <v>181730852.0418126</v>
      </c>
      <c r="S346" s="2">
        <f t="shared" si="58"/>
        <v>626582.14285713434</v>
      </c>
      <c r="T346" s="2">
        <f t="shared" si="59"/>
        <v>23417.857142857276</v>
      </c>
      <c r="U346" s="2">
        <f t="shared" si="60"/>
        <v>650000</v>
      </c>
      <c r="V346" s="2">
        <f t="shared" si="34"/>
        <v>121063979.52563436</v>
      </c>
      <c r="W346" s="2">
        <f t="shared" si="61"/>
        <v>626582.14285714924</v>
      </c>
      <c r="X346" s="2">
        <f t="shared" si="51"/>
        <v>23417.857142850757</v>
      </c>
      <c r="Y346" s="2">
        <f t="shared" si="62"/>
        <v>60666872.51617828</v>
      </c>
      <c r="Z346" s="2" t="str">
        <f t="shared" si="52"/>
        <v>MEEP</v>
      </c>
      <c r="AA346" s="2">
        <f>IF(Z346="HERE",Y346,AA345+Graph!$G$1*1000)</f>
        <v>101225984.72235048</v>
      </c>
      <c r="AB346" s="2">
        <f t="shared" si="63"/>
        <v>420000</v>
      </c>
      <c r="AC346" s="2">
        <f t="shared" si="64"/>
        <v>54904389.665007204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270</v>
      </c>
      <c r="C347" s="7"/>
      <c r="D347" s="2" t="e">
        <f t="shared" si="55"/>
        <v>#N/A</v>
      </c>
      <c r="E347" s="2" t="e">
        <f t="shared" si="67"/>
        <v>#N/A</v>
      </c>
      <c r="F347" s="2">
        <v>841114.70333498716</v>
      </c>
      <c r="G347" s="2">
        <f t="shared" si="70"/>
        <v>626582.14285714284</v>
      </c>
      <c r="H347" s="2">
        <f t="shared" si="65"/>
        <v>174323461.6684911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7091631.4285714524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938094.02463912964</v>
      </c>
      <c r="Q347" s="2">
        <f t="shared" si="71"/>
        <v>650000</v>
      </c>
      <c r="R347" s="2">
        <f t="shared" si="66"/>
        <v>182380852.0418126</v>
      </c>
      <c r="S347" s="2">
        <f t="shared" si="58"/>
        <v>626582.14285713434</v>
      </c>
      <c r="T347" s="2">
        <f t="shared" si="59"/>
        <v>23417.857142857276</v>
      </c>
      <c r="U347" s="2">
        <f t="shared" si="60"/>
        <v>650000</v>
      </c>
      <c r="V347" s="2">
        <f t="shared" si="34"/>
        <v>121690561.66849151</v>
      </c>
      <c r="W347" s="2">
        <f t="shared" si="61"/>
        <v>626582.14285714924</v>
      </c>
      <c r="X347" s="2">
        <f t="shared" si="51"/>
        <v>23417.857142850757</v>
      </c>
      <c r="Y347" s="2">
        <f t="shared" si="62"/>
        <v>60690290.373321131</v>
      </c>
      <c r="Z347" s="2" t="str">
        <f t="shared" si="52"/>
        <v>MEEP</v>
      </c>
      <c r="AA347" s="2">
        <f>IF(Z347="HERE",Y347,AA346+Graph!$G$1*1000)</f>
        <v>101645984.72235048</v>
      </c>
      <c r="AB347" s="2">
        <f t="shared" si="63"/>
        <v>420000</v>
      </c>
      <c r="AC347" s="2">
        <f t="shared" si="64"/>
        <v>54904389.665007204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271</v>
      </c>
      <c r="C348" s="7"/>
      <c r="D348" s="2" t="e">
        <f t="shared" si="55"/>
        <v>#N/A</v>
      </c>
      <c r="E348" s="2" t="e">
        <f t="shared" si="67"/>
        <v>#N/A</v>
      </c>
      <c r="F348" s="2">
        <v>842715.92523643374</v>
      </c>
      <c r="G348" s="2">
        <f t="shared" si="70"/>
        <v>626582.14285714284</v>
      </c>
      <c r="H348" s="2">
        <f t="shared" si="65"/>
        <v>174950043.81134823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7115049.2857143097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940008.918392241</v>
      </c>
      <c r="Q348" s="2">
        <f t="shared" si="71"/>
        <v>650000</v>
      </c>
      <c r="R348" s="2">
        <f t="shared" si="66"/>
        <v>183030852.0418126</v>
      </c>
      <c r="S348" s="2">
        <f t="shared" si="58"/>
        <v>626582.14285713434</v>
      </c>
      <c r="T348" s="2">
        <f t="shared" si="59"/>
        <v>23417.857142857276</v>
      </c>
      <c r="U348" s="2">
        <f t="shared" si="60"/>
        <v>650000</v>
      </c>
      <c r="V348" s="2">
        <f t="shared" si="34"/>
        <v>122317143.81134866</v>
      </c>
      <c r="W348" s="2">
        <f t="shared" si="61"/>
        <v>626582.14285714924</v>
      </c>
      <c r="X348" s="2">
        <f t="shared" si="51"/>
        <v>23417.857142850757</v>
      </c>
      <c r="Y348" s="2">
        <f t="shared" si="62"/>
        <v>60713708.230463982</v>
      </c>
      <c r="Z348" s="2" t="str">
        <f t="shared" si="52"/>
        <v>MEEP</v>
      </c>
      <c r="AA348" s="2">
        <f>IF(Z348="HERE",Y348,AA347+Graph!$G$1*1000)</f>
        <v>102065984.72235048</v>
      </c>
      <c r="AB348" s="2">
        <f t="shared" si="63"/>
        <v>420000</v>
      </c>
      <c r="AC348" s="2">
        <f t="shared" si="64"/>
        <v>54904389.665007204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272</v>
      </c>
      <c r="C349" s="7"/>
      <c r="D349" s="2" t="e">
        <f t="shared" si="55"/>
        <v>#N/A</v>
      </c>
      <c r="E349" s="2" t="e">
        <f t="shared" si="67"/>
        <v>#N/A</v>
      </c>
      <c r="F349" s="2">
        <v>844317.14713788033</v>
      </c>
      <c r="G349" s="2">
        <f t="shared" si="70"/>
        <v>626582.14285714284</v>
      </c>
      <c r="H349" s="2">
        <f t="shared" si="65"/>
        <v>175576625.95420536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7138467.1428571669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941923.81214535236</v>
      </c>
      <c r="Q349" s="2">
        <f t="shared" si="71"/>
        <v>650000</v>
      </c>
      <c r="R349" s="2">
        <f t="shared" si="66"/>
        <v>183680852.0418126</v>
      </c>
      <c r="S349" s="2">
        <f t="shared" si="58"/>
        <v>626582.14285713434</v>
      </c>
      <c r="T349" s="2">
        <f t="shared" si="59"/>
        <v>23417.857142857276</v>
      </c>
      <c r="U349" s="2">
        <f t="shared" si="60"/>
        <v>650000</v>
      </c>
      <c r="V349" s="2">
        <f t="shared" si="34"/>
        <v>122943725.95420581</v>
      </c>
      <c r="W349" s="2">
        <f t="shared" si="61"/>
        <v>626582.14285714924</v>
      </c>
      <c r="X349" s="2">
        <f t="shared" si="51"/>
        <v>23417.857142850757</v>
      </c>
      <c r="Y349" s="2">
        <f t="shared" si="62"/>
        <v>60737126.087606832</v>
      </c>
      <c r="Z349" s="2" t="str">
        <f t="shared" si="52"/>
        <v>MEEP</v>
      </c>
      <c r="AA349" s="2">
        <f>IF(Z349="HERE",Y349,AA348+Graph!$G$1*1000)</f>
        <v>102485984.72235048</v>
      </c>
      <c r="AB349" s="2">
        <f t="shared" si="63"/>
        <v>420000</v>
      </c>
      <c r="AC349" s="2">
        <f t="shared" si="64"/>
        <v>54904389.665007204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273</v>
      </c>
      <c r="C350" s="7"/>
      <c r="D350" s="2" t="e">
        <f t="shared" si="55"/>
        <v>#N/A</v>
      </c>
      <c r="E350" s="2" t="e">
        <f t="shared" si="67"/>
        <v>#N/A</v>
      </c>
      <c r="F350" s="2">
        <v>845918.36903932691</v>
      </c>
      <c r="G350" s="2">
        <f t="shared" si="70"/>
        <v>626582.14285714284</v>
      </c>
      <c r="H350" s="2">
        <f t="shared" si="65"/>
        <v>176203208.0970625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7161885.0000000242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943838.70589846373</v>
      </c>
      <c r="Q350" s="2">
        <f t="shared" si="71"/>
        <v>650000</v>
      </c>
      <c r="R350" s="2">
        <f t="shared" si="66"/>
        <v>184330852.0418126</v>
      </c>
      <c r="S350" s="2">
        <f t="shared" si="58"/>
        <v>626582.14285713434</v>
      </c>
      <c r="T350" s="2">
        <f t="shared" si="59"/>
        <v>23417.857142857276</v>
      </c>
      <c r="U350" s="2">
        <f t="shared" si="60"/>
        <v>650000</v>
      </c>
      <c r="V350" s="2">
        <f t="shared" si="34"/>
        <v>123570308.09706296</v>
      </c>
      <c r="W350" s="2">
        <f t="shared" si="61"/>
        <v>626582.14285714924</v>
      </c>
      <c r="X350" s="2">
        <f t="shared" si="51"/>
        <v>23417.857142850757</v>
      </c>
      <c r="Y350" s="2">
        <f t="shared" si="62"/>
        <v>60760543.944749683</v>
      </c>
      <c r="Z350" s="2" t="str">
        <f t="shared" si="52"/>
        <v>MEEP</v>
      </c>
      <c r="AA350" s="2">
        <f>IF(Z350="HERE",Y350,AA349+Graph!$G$1*1000)</f>
        <v>102905984.72235048</v>
      </c>
      <c r="AB350" s="2">
        <f t="shared" si="63"/>
        <v>420000</v>
      </c>
      <c r="AC350" s="2">
        <f t="shared" si="64"/>
        <v>54904389.665007204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274</v>
      </c>
      <c r="C351" s="7"/>
      <c r="D351" s="2" t="e">
        <f t="shared" si="55"/>
        <v>#N/A</v>
      </c>
      <c r="E351" s="2" t="e">
        <f t="shared" si="67"/>
        <v>#N/A</v>
      </c>
      <c r="F351" s="2">
        <v>847519.59094075859</v>
      </c>
      <c r="G351" s="2">
        <f t="shared" si="70"/>
        <v>626582.14285714284</v>
      </c>
      <c r="H351" s="2">
        <f t="shared" si="65"/>
        <v>176829790.23991963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7185302.8571428815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945753.59965157509</v>
      </c>
      <c r="Q351" s="2">
        <f t="shared" si="71"/>
        <v>650000</v>
      </c>
      <c r="R351" s="2">
        <f t="shared" si="66"/>
        <v>184980852.0418126</v>
      </c>
      <c r="S351" s="2">
        <f t="shared" si="58"/>
        <v>626582.14285713434</v>
      </c>
      <c r="T351" s="2">
        <f t="shared" si="59"/>
        <v>23417.857142857276</v>
      </c>
      <c r="U351" s="2">
        <f t="shared" si="60"/>
        <v>650000</v>
      </c>
      <c r="V351" s="2">
        <f t="shared" si="34"/>
        <v>124196890.23992011</v>
      </c>
      <c r="W351" s="2">
        <f t="shared" si="61"/>
        <v>626582.14285714924</v>
      </c>
      <c r="X351" s="2">
        <f t="shared" si="51"/>
        <v>23417.857142850757</v>
      </c>
      <c r="Y351" s="2">
        <f t="shared" ref="Y351:Y385" si="74">IF(COUNT($C352)=0,IF(COUNT($C351)=1,C351,SUM(Y350+X351)),C351)</f>
        <v>60783961.801892534</v>
      </c>
      <c r="Z351" s="2" t="str">
        <f t="shared" si="52"/>
        <v>MEEP</v>
      </c>
      <c r="AA351" s="2">
        <f>IF(Z351="HERE",Y351,AA350+Graph!$G$1*1000)</f>
        <v>103325984.72235048</v>
      </c>
      <c r="AB351" s="2">
        <f t="shared" si="63"/>
        <v>420000</v>
      </c>
      <c r="AC351" s="2">
        <f t="shared" ref="AC351:AC385" si="75">IF(Z352="HERE",V351,AC350)</f>
        <v>54904389.665007204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275</v>
      </c>
      <c r="C352" s="7"/>
      <c r="D352" s="2" t="e">
        <f t="shared" si="55"/>
        <v>#N/A</v>
      </c>
      <c r="E352" s="2" t="e">
        <f t="shared" si="67"/>
        <v>#N/A</v>
      </c>
      <c r="F352" s="2">
        <v>849120.81284220517</v>
      </c>
      <c r="G352" s="2">
        <f t="shared" si="70"/>
        <v>626582.14285714284</v>
      </c>
      <c r="H352" s="2">
        <f t="shared" ref="H352:H385" si="76">IF(COUNT($C353)=0,IF(COUNT($C352)=1,C352,SUM(H351+G352)),C352)</f>
        <v>177456372.38277677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7208720.7142857388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947668.49340468645</v>
      </c>
      <c r="Q352" s="2">
        <f t="shared" si="71"/>
        <v>650000</v>
      </c>
      <c r="R352" s="2">
        <f t="shared" ref="R352:R385" si="77">IF(COUNT($C353)=0,IF(COUNT($C352)=1,M352,SUM(R351+Q352)),M352)</f>
        <v>185630852.0418126</v>
      </c>
      <c r="S352" s="2">
        <f t="shared" si="58"/>
        <v>626582.14285713434</v>
      </c>
      <c r="T352" s="2">
        <f t="shared" si="59"/>
        <v>23417.857142857276</v>
      </c>
      <c r="U352" s="2">
        <f t="shared" si="60"/>
        <v>650000</v>
      </c>
      <c r="V352" s="2">
        <f t="shared" si="34"/>
        <v>124823472.38277726</v>
      </c>
      <c r="W352" s="2">
        <f t="shared" si="61"/>
        <v>626582.14285714924</v>
      </c>
      <c r="X352" s="2">
        <f t="shared" si="51"/>
        <v>23417.857142850757</v>
      </c>
      <c r="Y352" s="2">
        <f t="shared" si="74"/>
        <v>60807379.659035385</v>
      </c>
      <c r="Z352" s="2" t="str">
        <f t="shared" si="52"/>
        <v>MEEP</v>
      </c>
      <c r="AA352" s="2">
        <f>IF(Z352="HERE",Y352,AA351+Graph!$G$1*1000)</f>
        <v>103745984.72235048</v>
      </c>
      <c r="AB352" s="2">
        <f t="shared" si="63"/>
        <v>420000</v>
      </c>
      <c r="AC352" s="2">
        <f t="shared" si="75"/>
        <v>54904389.665007204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276</v>
      </c>
      <c r="C353" s="7"/>
      <c r="D353" s="2" t="e">
        <f t="shared" si="55"/>
        <v>#N/A</v>
      </c>
      <c r="E353" s="2" t="e">
        <f t="shared" si="67"/>
        <v>#N/A</v>
      </c>
      <c r="F353" s="2">
        <v>850722.03474365175</v>
      </c>
      <c r="G353" s="2">
        <f t="shared" si="70"/>
        <v>626582.14285714284</v>
      </c>
      <c r="H353" s="2">
        <f t="shared" si="76"/>
        <v>178082954.5256339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7232138.571428596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949583.38715779781</v>
      </c>
      <c r="Q353" s="2">
        <f t="shared" si="71"/>
        <v>650000</v>
      </c>
      <c r="R353" s="2">
        <f t="shared" si="77"/>
        <v>186280852.0418126</v>
      </c>
      <c r="S353" s="2">
        <f t="shared" si="58"/>
        <v>626582.14285713434</v>
      </c>
      <c r="T353" s="2">
        <f t="shared" si="59"/>
        <v>23417.857142857276</v>
      </c>
      <c r="U353" s="2">
        <f t="shared" si="60"/>
        <v>650000</v>
      </c>
      <c r="V353" s="2">
        <f t="shared" si="34"/>
        <v>125450054.52563441</v>
      </c>
      <c r="W353" s="2">
        <f t="shared" si="61"/>
        <v>626582.14285714924</v>
      </c>
      <c r="X353" s="2">
        <f t="shared" si="51"/>
        <v>23417.857142850757</v>
      </c>
      <c r="Y353" s="2">
        <f t="shared" si="74"/>
        <v>60830797.516178235</v>
      </c>
      <c r="Z353" s="2" t="str">
        <f t="shared" si="52"/>
        <v>MEEP</v>
      </c>
      <c r="AA353" s="2">
        <f>IF(Z353="HERE",Y353,AA352+Graph!$G$1*1000)</f>
        <v>104165984.72235048</v>
      </c>
      <c r="AB353" s="2">
        <f t="shared" si="63"/>
        <v>420000</v>
      </c>
      <c r="AC353" s="2">
        <f t="shared" si="75"/>
        <v>54904389.665007204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277</v>
      </c>
      <c r="C354" s="7"/>
      <c r="D354" s="2" t="e">
        <f t="shared" si="55"/>
        <v>#N/A</v>
      </c>
      <c r="E354" s="2" t="e">
        <f t="shared" si="67"/>
        <v>#N/A</v>
      </c>
      <c r="F354" s="2">
        <v>852323.25664509833</v>
      </c>
      <c r="G354" s="2">
        <f t="shared" si="70"/>
        <v>626582.14285714284</v>
      </c>
      <c r="H354" s="2">
        <f t="shared" si="76"/>
        <v>178709536.66849104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7255556.4285714533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951498.28091090918</v>
      </c>
      <c r="Q354" s="2">
        <f t="shared" si="71"/>
        <v>650000</v>
      </c>
      <c r="R354" s="2">
        <f t="shared" si="77"/>
        <v>186930852.0418126</v>
      </c>
      <c r="S354" s="2">
        <f t="shared" si="58"/>
        <v>626582.14285713434</v>
      </c>
      <c r="T354" s="2">
        <f t="shared" si="59"/>
        <v>23417.857142857276</v>
      </c>
      <c r="U354" s="2">
        <f t="shared" si="60"/>
        <v>650000</v>
      </c>
      <c r="V354" s="2">
        <f t="shared" si="34"/>
        <v>126076636.66849156</v>
      </c>
      <c r="W354" s="2">
        <f t="shared" si="61"/>
        <v>626582.14285714924</v>
      </c>
      <c r="X354" s="2">
        <f t="shared" si="51"/>
        <v>23417.857142850757</v>
      </c>
      <c r="Y354" s="2">
        <f t="shared" si="74"/>
        <v>60854215.373321086</v>
      </c>
      <c r="Z354" s="2" t="str">
        <f t="shared" si="52"/>
        <v>MEEP</v>
      </c>
      <c r="AA354" s="2">
        <f>IF(Z354="HERE",Y354,AA353+Graph!$G$1*1000)</f>
        <v>104585984.72235048</v>
      </c>
      <c r="AB354" s="2">
        <f t="shared" si="63"/>
        <v>420000</v>
      </c>
      <c r="AC354" s="2">
        <f t="shared" si="75"/>
        <v>54904389.665007204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278</v>
      </c>
      <c r="C355" s="7"/>
      <c r="D355" s="2" t="e">
        <f t="shared" si="55"/>
        <v>#N/A</v>
      </c>
      <c r="E355" s="2" t="e">
        <f t="shared" si="67"/>
        <v>#N/A</v>
      </c>
      <c r="F355" s="2">
        <v>853924.47854653001</v>
      </c>
      <c r="G355" s="2">
        <f t="shared" si="70"/>
        <v>626582.14285714284</v>
      </c>
      <c r="H355" s="2">
        <f t="shared" si="76"/>
        <v>179336118.81134817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7278974.2857143106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953413.17466402054</v>
      </c>
      <c r="Q355" s="2">
        <f t="shared" si="71"/>
        <v>650000</v>
      </c>
      <c r="R355" s="2">
        <f t="shared" si="77"/>
        <v>187580852.0418126</v>
      </c>
      <c r="S355" s="2">
        <f t="shared" si="58"/>
        <v>626582.14285713434</v>
      </c>
      <c r="T355" s="2">
        <f t="shared" si="59"/>
        <v>23417.857142857276</v>
      </c>
      <c r="U355" s="2">
        <f t="shared" si="60"/>
        <v>650000</v>
      </c>
      <c r="V355" s="2">
        <f t="shared" si="34"/>
        <v>126703218.81134871</v>
      </c>
      <c r="W355" s="2">
        <f t="shared" si="61"/>
        <v>626582.14285714924</v>
      </c>
      <c r="X355" s="2">
        <f t="shared" si="51"/>
        <v>23417.857142850757</v>
      </c>
      <c r="Y355" s="2">
        <f t="shared" si="74"/>
        <v>60877633.230463937</v>
      </c>
      <c r="Z355" s="2" t="str">
        <f t="shared" si="52"/>
        <v>MEEP</v>
      </c>
      <c r="AA355" s="2">
        <f>IF(Z355="HERE",Y355,AA354+Graph!$G$1*1000)</f>
        <v>105005984.72235048</v>
      </c>
      <c r="AB355" s="2">
        <f t="shared" si="63"/>
        <v>420000</v>
      </c>
      <c r="AC355" s="2">
        <f t="shared" si="75"/>
        <v>54904389.665007204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279</v>
      </c>
      <c r="C356" s="7"/>
      <c r="D356" s="2" t="e">
        <f t="shared" si="55"/>
        <v>#N/A</v>
      </c>
      <c r="E356" s="2" t="e">
        <f t="shared" si="67"/>
        <v>#N/A</v>
      </c>
      <c r="F356" s="2">
        <v>855525.70044797659</v>
      </c>
      <c r="G356" s="2">
        <f t="shared" si="70"/>
        <v>626582.14285714284</v>
      </c>
      <c r="H356" s="2">
        <f t="shared" si="76"/>
        <v>179962700.9542053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7302392.1428571679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955328.0684171319</v>
      </c>
      <c r="Q356" s="2">
        <f t="shared" si="71"/>
        <v>650000</v>
      </c>
      <c r="R356" s="2">
        <f t="shared" si="77"/>
        <v>188230852.0418126</v>
      </c>
      <c r="S356" s="2">
        <f t="shared" si="58"/>
        <v>626582.14285713434</v>
      </c>
      <c r="T356" s="2">
        <f t="shared" si="59"/>
        <v>23417.857142857276</v>
      </c>
      <c r="U356" s="2">
        <f t="shared" si="60"/>
        <v>650000</v>
      </c>
      <c r="V356" s="2">
        <f t="shared" ref="V356:V385" si="78">H272</f>
        <v>127329800.95420586</v>
      </c>
      <c r="W356" s="2">
        <f t="shared" si="61"/>
        <v>626582.14285714924</v>
      </c>
      <c r="X356" s="2">
        <f t="shared" si="51"/>
        <v>23417.857142850757</v>
      </c>
      <c r="Y356" s="2">
        <f t="shared" si="74"/>
        <v>60901051.087606788</v>
      </c>
      <c r="Z356" s="2" t="str">
        <f t="shared" si="52"/>
        <v>MEEP</v>
      </c>
      <c r="AA356" s="2">
        <f>IF(Z356="HERE",Y356,AA355+Graph!$G$1*1000)</f>
        <v>105425984.72235048</v>
      </c>
      <c r="AB356" s="2">
        <f t="shared" si="63"/>
        <v>420000</v>
      </c>
      <c r="AC356" s="2">
        <f t="shared" si="75"/>
        <v>54904389.665007204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280</v>
      </c>
      <c r="C357" s="7"/>
      <c r="D357" s="2" t="e">
        <f t="shared" si="55"/>
        <v>#N/A</v>
      </c>
      <c r="E357" s="2" t="e">
        <f t="shared" si="67"/>
        <v>#N/A</v>
      </c>
      <c r="F357" s="2">
        <v>857126.92234942317</v>
      </c>
      <c r="G357" s="2">
        <f t="shared" si="70"/>
        <v>626582.14285714284</v>
      </c>
      <c r="H357" s="2">
        <f t="shared" si="76"/>
        <v>180589283.09706244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7325810.0000000251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957242.96217024326</v>
      </c>
      <c r="Q357" s="2">
        <f t="shared" si="71"/>
        <v>650000</v>
      </c>
      <c r="R357" s="2">
        <f t="shared" si="77"/>
        <v>188880852.0418126</v>
      </c>
      <c r="S357" s="2">
        <f t="shared" si="58"/>
        <v>626582.14285713434</v>
      </c>
      <c r="T357" s="2">
        <f t="shared" si="59"/>
        <v>23417.857142857276</v>
      </c>
      <c r="U357" s="2">
        <f t="shared" si="60"/>
        <v>650000</v>
      </c>
      <c r="V357" s="2">
        <f t="shared" si="78"/>
        <v>127956383.097063</v>
      </c>
      <c r="W357" s="2">
        <f t="shared" si="61"/>
        <v>626582.14285714924</v>
      </c>
      <c r="X357" s="2">
        <f t="shared" si="51"/>
        <v>23417.857142850757</v>
      </c>
      <c r="Y357" s="2">
        <f t="shared" si="74"/>
        <v>60924468.944749638</v>
      </c>
      <c r="Z357" s="2" t="str">
        <f t="shared" si="52"/>
        <v>MEEP</v>
      </c>
      <c r="AA357" s="2">
        <f>IF(Z357="HERE",Y357,AA356+Graph!$G$1*1000)</f>
        <v>105845984.72235048</v>
      </c>
      <c r="AB357" s="2">
        <f t="shared" si="63"/>
        <v>420000</v>
      </c>
      <c r="AC357" s="2">
        <f t="shared" si="75"/>
        <v>54904389.665007204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281</v>
      </c>
      <c r="C358" s="7"/>
      <c r="D358" s="2" t="e">
        <f t="shared" si="55"/>
        <v>#N/A</v>
      </c>
      <c r="E358" s="2" t="e">
        <f t="shared" si="67"/>
        <v>#N/A</v>
      </c>
      <c r="F358" s="2">
        <v>858728.14425086975</v>
      </c>
      <c r="G358" s="2">
        <f t="shared" ref="G358:G385" si="79">IF(F358&gt;650000,$AK$31*1000,F358)</f>
        <v>626582.14285714284</v>
      </c>
      <c r="H358" s="2">
        <f t="shared" si="76"/>
        <v>181215865.23991957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7349227.8571428824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959157.85592335463</v>
      </c>
      <c r="Q358" s="2">
        <f t="shared" ref="Q358:Q385" si="80">IF(P358&gt;650000,650000,P358)</f>
        <v>650000</v>
      </c>
      <c r="R358" s="2">
        <f t="shared" si="77"/>
        <v>189530852.0418126</v>
      </c>
      <c r="S358" s="2">
        <f t="shared" si="58"/>
        <v>626582.14285713434</v>
      </c>
      <c r="T358" s="2">
        <f t="shared" si="59"/>
        <v>23417.857142857276</v>
      </c>
      <c r="U358" s="2">
        <f t="shared" si="60"/>
        <v>650000</v>
      </c>
      <c r="V358" s="2">
        <f t="shared" si="78"/>
        <v>128582965.23992015</v>
      </c>
      <c r="W358" s="2">
        <f t="shared" si="61"/>
        <v>626582.14285714924</v>
      </c>
      <c r="X358" s="2">
        <f t="shared" si="51"/>
        <v>23417.857142850757</v>
      </c>
      <c r="Y358" s="2">
        <f t="shared" si="74"/>
        <v>60947886.801892489</v>
      </c>
      <c r="Z358" s="2" t="str">
        <f t="shared" si="52"/>
        <v>MEEP</v>
      </c>
      <c r="AA358" s="2">
        <f>IF(Z358="HERE",Y358,AA357+Graph!$G$1*1000)</f>
        <v>106265984.72235048</v>
      </c>
      <c r="AB358" s="2">
        <f t="shared" si="63"/>
        <v>420000</v>
      </c>
      <c r="AC358" s="2">
        <f t="shared" si="75"/>
        <v>54904389.665007204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282</v>
      </c>
      <c r="C359" s="7"/>
      <c r="D359" s="2" t="e">
        <f t="shared" si="55"/>
        <v>#N/A</v>
      </c>
      <c r="E359" s="2" t="e">
        <f t="shared" si="67"/>
        <v>#N/A</v>
      </c>
      <c r="F359" s="2">
        <v>860329.36615231633</v>
      </c>
      <c r="G359" s="2">
        <f t="shared" si="79"/>
        <v>626582.14285714284</v>
      </c>
      <c r="H359" s="2">
        <f t="shared" si="76"/>
        <v>181842447.38277671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7372645.7142857397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961072.74967646599</v>
      </c>
      <c r="Q359" s="2">
        <f t="shared" si="80"/>
        <v>650000</v>
      </c>
      <c r="R359" s="2">
        <f t="shared" si="77"/>
        <v>190180852.0418126</v>
      </c>
      <c r="S359" s="2">
        <f t="shared" si="58"/>
        <v>626582.14285713434</v>
      </c>
      <c r="T359" s="2">
        <f t="shared" si="59"/>
        <v>23417.857142857276</v>
      </c>
      <c r="U359" s="2">
        <f t="shared" si="60"/>
        <v>650000</v>
      </c>
      <c r="V359" s="2">
        <f t="shared" si="78"/>
        <v>129209547.3827773</v>
      </c>
      <c r="W359" s="2">
        <f t="shared" si="61"/>
        <v>626582.14285714924</v>
      </c>
      <c r="X359" s="2">
        <f t="shared" si="51"/>
        <v>23417.857142850757</v>
      </c>
      <c r="Y359" s="2">
        <f t="shared" si="74"/>
        <v>60971304.65903534</v>
      </c>
      <c r="Z359" s="2" t="str">
        <f t="shared" si="52"/>
        <v>MEEP</v>
      </c>
      <c r="AA359" s="2">
        <f>IF(Z359="HERE",Y359,AA358+Graph!$G$1*1000)</f>
        <v>106685984.72235048</v>
      </c>
      <c r="AB359" s="2">
        <f t="shared" si="63"/>
        <v>420000</v>
      </c>
      <c r="AC359" s="2">
        <f t="shared" si="75"/>
        <v>54904389.665007204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283</v>
      </c>
      <c r="C360" s="7"/>
      <c r="D360" s="2" t="e">
        <f t="shared" si="55"/>
        <v>#N/A</v>
      </c>
      <c r="E360" s="2" t="e">
        <f t="shared" si="67"/>
        <v>#N/A</v>
      </c>
      <c r="F360" s="2">
        <v>861930.58805374801</v>
      </c>
      <c r="G360" s="2">
        <f t="shared" si="79"/>
        <v>626582.14285714284</v>
      </c>
      <c r="H360" s="2">
        <f t="shared" si="76"/>
        <v>182469029.52563384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7396063.571428597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962987.64342957735</v>
      </c>
      <c r="Q360" s="2">
        <f t="shared" si="80"/>
        <v>650000</v>
      </c>
      <c r="R360" s="2">
        <f t="shared" si="77"/>
        <v>190830852.0418126</v>
      </c>
      <c r="S360" s="2">
        <f t="shared" si="58"/>
        <v>626582.14285713434</v>
      </c>
      <c r="T360" s="2">
        <f t="shared" si="59"/>
        <v>23417.857142857276</v>
      </c>
      <c r="U360" s="2">
        <f t="shared" si="60"/>
        <v>650000</v>
      </c>
      <c r="V360" s="2">
        <f t="shared" si="78"/>
        <v>129836129.52563445</v>
      </c>
      <c r="W360" s="2">
        <f t="shared" si="61"/>
        <v>626582.14285714924</v>
      </c>
      <c r="X360" s="2">
        <f t="shared" si="51"/>
        <v>23417.857142850757</v>
      </c>
      <c r="Y360" s="2">
        <f t="shared" si="74"/>
        <v>60994722.516178191</v>
      </c>
      <c r="Z360" s="2" t="str">
        <f t="shared" si="52"/>
        <v>MEEP</v>
      </c>
      <c r="AA360" s="2">
        <f>IF(Z360="HERE",Y360,AA359+Graph!$G$1*1000)</f>
        <v>107105984.72235048</v>
      </c>
      <c r="AB360" s="2">
        <f t="shared" si="63"/>
        <v>420000</v>
      </c>
      <c r="AC360" s="2">
        <f t="shared" si="75"/>
        <v>54904389.665007204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284</v>
      </c>
      <c r="C361" s="7"/>
      <c r="D361" s="2" t="e">
        <f t="shared" si="55"/>
        <v>#N/A</v>
      </c>
      <c r="E361" s="2" t="e">
        <f t="shared" si="67"/>
        <v>#N/A</v>
      </c>
      <c r="F361" s="2">
        <v>863531.80995519459</v>
      </c>
      <c r="G361" s="2">
        <f t="shared" si="79"/>
        <v>626582.14285714284</v>
      </c>
      <c r="H361" s="2">
        <f t="shared" si="76"/>
        <v>183095611.66849098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7419481.4285714542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964902.53718268871</v>
      </c>
      <c r="Q361" s="2">
        <f t="shared" si="80"/>
        <v>650000</v>
      </c>
      <c r="R361" s="2">
        <f t="shared" si="77"/>
        <v>191480852.0418126</v>
      </c>
      <c r="S361" s="2">
        <f t="shared" si="58"/>
        <v>626582.14285713434</v>
      </c>
      <c r="T361" s="2">
        <f t="shared" si="59"/>
        <v>23417.857142857276</v>
      </c>
      <c r="U361" s="2">
        <f t="shared" si="60"/>
        <v>650000</v>
      </c>
      <c r="V361" s="2">
        <f t="shared" si="78"/>
        <v>130462711.6684916</v>
      </c>
      <c r="W361" s="2">
        <f t="shared" si="61"/>
        <v>626582.14285714924</v>
      </c>
      <c r="X361" s="2">
        <f t="shared" si="51"/>
        <v>23417.857142850757</v>
      </c>
      <c r="Y361" s="2">
        <f t="shared" si="74"/>
        <v>61018140.373321041</v>
      </c>
      <c r="Z361" s="2" t="str">
        <f t="shared" si="52"/>
        <v>MEEP</v>
      </c>
      <c r="AA361" s="2">
        <f>IF(Z361="HERE",Y361,AA360+Graph!$G$1*1000)</f>
        <v>107525984.72235048</v>
      </c>
      <c r="AB361" s="2">
        <f t="shared" si="63"/>
        <v>420000</v>
      </c>
      <c r="AC361" s="2">
        <f t="shared" si="75"/>
        <v>54904389.665007204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285</v>
      </c>
      <c r="C362" s="7"/>
      <c r="D362" s="2" t="e">
        <f t="shared" si="55"/>
        <v>#N/A</v>
      </c>
      <c r="E362" s="2" t="e">
        <f t="shared" si="67"/>
        <v>#N/A</v>
      </c>
      <c r="F362" s="2">
        <v>865133.03185664117</v>
      </c>
      <c r="G362" s="2">
        <f t="shared" si="79"/>
        <v>626582.14285714284</v>
      </c>
      <c r="H362" s="2">
        <f t="shared" si="76"/>
        <v>183722193.81134811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7442899.2857143115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966817.43093580008</v>
      </c>
      <c r="Q362" s="2">
        <f t="shared" si="80"/>
        <v>650000</v>
      </c>
      <c r="R362" s="2">
        <f t="shared" si="77"/>
        <v>192130852.0418126</v>
      </c>
      <c r="S362" s="2">
        <f t="shared" si="58"/>
        <v>626582.14285713434</v>
      </c>
      <c r="T362" s="2">
        <f t="shared" si="59"/>
        <v>23417.857142857276</v>
      </c>
      <c r="U362" s="2">
        <f t="shared" si="60"/>
        <v>650000</v>
      </c>
      <c r="V362" s="2">
        <f t="shared" si="78"/>
        <v>131089293.81134875</v>
      </c>
      <c r="W362" s="2">
        <f t="shared" si="61"/>
        <v>626582.14285714924</v>
      </c>
      <c r="X362" s="2">
        <f t="shared" si="51"/>
        <v>23417.857142850757</v>
      </c>
      <c r="Y362" s="2">
        <f t="shared" si="74"/>
        <v>61041558.230463892</v>
      </c>
      <c r="Z362" s="2" t="str">
        <f t="shared" si="52"/>
        <v>MEEP</v>
      </c>
      <c r="AA362" s="2">
        <f>IF(Z362="HERE",Y362,AA361+Graph!$G$1*1000)</f>
        <v>107945984.72235048</v>
      </c>
      <c r="AB362" s="2">
        <f t="shared" si="63"/>
        <v>420000</v>
      </c>
      <c r="AC362" s="2">
        <f t="shared" si="75"/>
        <v>54904389.665007204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286</v>
      </c>
      <c r="C363" s="7"/>
      <c r="D363" s="2" t="e">
        <f t="shared" si="55"/>
        <v>#N/A</v>
      </c>
      <c r="E363" s="2" t="e">
        <f t="shared" si="67"/>
        <v>#N/A</v>
      </c>
      <c r="F363" s="2">
        <v>866734.25375808775</v>
      </c>
      <c r="G363" s="2">
        <f t="shared" si="79"/>
        <v>626582.14285714284</v>
      </c>
      <c r="H363" s="2">
        <f t="shared" si="76"/>
        <v>184348775.95420524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7466317.1428571688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968732.32468891144</v>
      </c>
      <c r="Q363" s="2">
        <f t="shared" si="80"/>
        <v>650000</v>
      </c>
      <c r="R363" s="2">
        <f t="shared" si="77"/>
        <v>192780852.0418126</v>
      </c>
      <c r="S363" s="2">
        <f t="shared" si="58"/>
        <v>626582.14285713434</v>
      </c>
      <c r="T363" s="2">
        <f t="shared" si="59"/>
        <v>23417.857142857276</v>
      </c>
      <c r="U363" s="2">
        <f t="shared" si="60"/>
        <v>650000</v>
      </c>
      <c r="V363" s="2">
        <f t="shared" si="78"/>
        <v>131715875.9542059</v>
      </c>
      <c r="W363" s="2">
        <f t="shared" si="61"/>
        <v>626582.14285714924</v>
      </c>
      <c r="X363" s="2">
        <f t="shared" si="51"/>
        <v>23417.857142850757</v>
      </c>
      <c r="Y363" s="2">
        <f t="shared" si="74"/>
        <v>61064976.087606743</v>
      </c>
      <c r="Z363" s="2" t="str">
        <f t="shared" si="52"/>
        <v>MEEP</v>
      </c>
      <c r="AA363" s="2">
        <f>IF(Z363="HERE",Y363,AA362+Graph!$G$1*1000)</f>
        <v>108365984.72235048</v>
      </c>
      <c r="AB363" s="2">
        <f t="shared" si="63"/>
        <v>420000</v>
      </c>
      <c r="AC363" s="2">
        <f t="shared" si="75"/>
        <v>54904389.665007204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287</v>
      </c>
      <c r="C364" s="7"/>
      <c r="D364" s="2" t="e">
        <f t="shared" si="55"/>
        <v>#N/A</v>
      </c>
      <c r="E364" s="2" t="e">
        <f t="shared" si="67"/>
        <v>#N/A</v>
      </c>
      <c r="F364" s="2">
        <v>868335.47565953434</v>
      </c>
      <c r="G364" s="2">
        <f t="shared" si="79"/>
        <v>626582.14285714284</v>
      </c>
      <c r="H364" s="2">
        <f t="shared" si="76"/>
        <v>184975358.09706238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7489735.0000000261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970647.2184420228</v>
      </c>
      <c r="Q364" s="2">
        <f t="shared" si="80"/>
        <v>650000</v>
      </c>
      <c r="R364" s="2">
        <f t="shared" si="77"/>
        <v>193430852.0418126</v>
      </c>
      <c r="S364" s="2">
        <f t="shared" si="58"/>
        <v>626582.14285713434</v>
      </c>
      <c r="T364" s="2">
        <f t="shared" si="59"/>
        <v>23417.857142857276</v>
      </c>
      <c r="U364" s="2">
        <f t="shared" si="60"/>
        <v>650000</v>
      </c>
      <c r="V364" s="2">
        <f t="shared" si="78"/>
        <v>132342458.09706305</v>
      </c>
      <c r="W364" s="2">
        <f t="shared" si="61"/>
        <v>626582.14285714924</v>
      </c>
      <c r="X364" s="2">
        <f t="shared" si="51"/>
        <v>23417.857142850757</v>
      </c>
      <c r="Y364" s="2">
        <f t="shared" si="74"/>
        <v>61088393.944749594</v>
      </c>
      <c r="Z364" s="2" t="str">
        <f t="shared" si="52"/>
        <v>MEEP</v>
      </c>
      <c r="AA364" s="2">
        <f>IF(Z364="HERE",Y364,AA363+Graph!$G$1*1000)</f>
        <v>108785984.72235048</v>
      </c>
      <c r="AB364" s="2">
        <f t="shared" si="63"/>
        <v>420000</v>
      </c>
      <c r="AC364" s="2">
        <f t="shared" si="75"/>
        <v>54904389.665007204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288</v>
      </c>
      <c r="C365" s="7"/>
      <c r="D365" s="2" t="e">
        <f t="shared" si="55"/>
        <v>#N/A</v>
      </c>
      <c r="E365" s="2" t="e">
        <f t="shared" si="67"/>
        <v>#N/A</v>
      </c>
      <c r="F365" s="2">
        <v>869936.69756096601</v>
      </c>
      <c r="G365" s="2">
        <f t="shared" si="79"/>
        <v>626582.14285714284</v>
      </c>
      <c r="H365" s="2">
        <f t="shared" si="76"/>
        <v>185601940.23991951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7513152.8571428834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972562.11219513416</v>
      </c>
      <c r="Q365" s="2">
        <f t="shared" si="80"/>
        <v>650000</v>
      </c>
      <c r="R365" s="2">
        <f t="shared" si="77"/>
        <v>194080852.0418126</v>
      </c>
      <c r="S365" s="2">
        <f t="shared" si="58"/>
        <v>626582.14285713434</v>
      </c>
      <c r="T365" s="2">
        <f t="shared" si="59"/>
        <v>23417.857142857276</v>
      </c>
      <c r="U365" s="2">
        <f t="shared" si="60"/>
        <v>650000</v>
      </c>
      <c r="V365" s="2">
        <f t="shared" si="78"/>
        <v>132969040.2399202</v>
      </c>
      <c r="W365" s="2">
        <f t="shared" si="61"/>
        <v>626582.14285714924</v>
      </c>
      <c r="X365" s="2">
        <f t="shared" si="51"/>
        <v>23417.857142850757</v>
      </c>
      <c r="Y365" s="2">
        <f t="shared" si="74"/>
        <v>61111811.801892444</v>
      </c>
      <c r="Z365" s="2" t="str">
        <f t="shared" si="52"/>
        <v>MEEP</v>
      </c>
      <c r="AA365" s="2">
        <f>IF(Z365="HERE",Y365,AA364+Graph!$G$1*1000)</f>
        <v>109205984.72235048</v>
      </c>
      <c r="AB365" s="2">
        <f t="shared" si="63"/>
        <v>420000</v>
      </c>
      <c r="AC365" s="2">
        <f t="shared" si="75"/>
        <v>54904389.665007204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289</v>
      </c>
      <c r="C366" s="7"/>
      <c r="D366" s="2" t="e">
        <f t="shared" si="55"/>
        <v>#N/A</v>
      </c>
      <c r="E366" s="2" t="e">
        <f t="shared" si="67"/>
        <v>#N/A</v>
      </c>
      <c r="F366" s="2">
        <v>871537.9194624126</v>
      </c>
      <c r="G366" s="2">
        <f t="shared" si="79"/>
        <v>626582.14285714284</v>
      </c>
      <c r="H366" s="2">
        <f t="shared" si="76"/>
        <v>186228522.38277665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7536570.7142857406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974477.00594824553</v>
      </c>
      <c r="Q366" s="2">
        <f t="shared" si="80"/>
        <v>650000</v>
      </c>
      <c r="R366" s="2">
        <f t="shared" si="77"/>
        <v>194730852.0418126</v>
      </c>
      <c r="S366" s="2">
        <f t="shared" si="58"/>
        <v>626582.14285713434</v>
      </c>
      <c r="T366" s="2">
        <f t="shared" si="59"/>
        <v>23417.857142857276</v>
      </c>
      <c r="U366" s="2">
        <f t="shared" si="60"/>
        <v>650000</v>
      </c>
      <c r="V366" s="2">
        <f t="shared" si="78"/>
        <v>133595622.38277735</v>
      </c>
      <c r="W366" s="2">
        <f t="shared" si="61"/>
        <v>626582.14285714924</v>
      </c>
      <c r="X366" s="2">
        <f t="shared" si="51"/>
        <v>23417.857142850757</v>
      </c>
      <c r="Y366" s="2">
        <f t="shared" si="74"/>
        <v>61135229.659035295</v>
      </c>
      <c r="Z366" s="2" t="str">
        <f t="shared" si="52"/>
        <v>MEEP</v>
      </c>
      <c r="AA366" s="2">
        <f>IF(Z366="HERE",Y366,AA365+Graph!$G$1*1000)</f>
        <v>109625984.72235048</v>
      </c>
      <c r="AB366" s="2">
        <f t="shared" si="63"/>
        <v>420000</v>
      </c>
      <c r="AC366" s="2">
        <f t="shared" si="75"/>
        <v>54904389.665007204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290</v>
      </c>
      <c r="C367" s="7"/>
      <c r="D367" s="2" t="e">
        <f t="shared" si="55"/>
        <v>#N/A</v>
      </c>
      <c r="E367" s="2" t="e">
        <f t="shared" si="67"/>
        <v>#N/A</v>
      </c>
      <c r="F367" s="2">
        <v>873139.14136385918</v>
      </c>
      <c r="G367" s="2">
        <f t="shared" si="79"/>
        <v>626582.14285714284</v>
      </c>
      <c r="H367" s="2">
        <f t="shared" si="76"/>
        <v>186855104.52563378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7559988.5714285979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976391.89970135689</v>
      </c>
      <c r="Q367" s="2">
        <f t="shared" si="80"/>
        <v>650000</v>
      </c>
      <c r="R367" s="2">
        <f t="shared" si="77"/>
        <v>195380852.0418126</v>
      </c>
      <c r="S367" s="2">
        <f t="shared" si="58"/>
        <v>626582.14285713434</v>
      </c>
      <c r="T367" s="2">
        <f t="shared" si="59"/>
        <v>23417.857142857276</v>
      </c>
      <c r="U367" s="2">
        <f t="shared" si="60"/>
        <v>650000</v>
      </c>
      <c r="V367" s="2">
        <f t="shared" si="78"/>
        <v>134222204.5256345</v>
      </c>
      <c r="W367" s="2">
        <f t="shared" si="61"/>
        <v>626582.14285714924</v>
      </c>
      <c r="X367" s="2">
        <f t="shared" si="51"/>
        <v>23417.857142850757</v>
      </c>
      <c r="Y367" s="2">
        <f t="shared" si="74"/>
        <v>61158647.516178146</v>
      </c>
      <c r="Z367" s="2" t="str">
        <f t="shared" si="52"/>
        <v>MEEP</v>
      </c>
      <c r="AA367" s="2">
        <f>IF(Z367="HERE",Y367,AA366+Graph!$G$1*1000)</f>
        <v>110045984.72235048</v>
      </c>
      <c r="AB367" s="2">
        <f t="shared" si="63"/>
        <v>420000</v>
      </c>
      <c r="AC367" s="2">
        <f t="shared" si="75"/>
        <v>54904389.665007204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291</v>
      </c>
      <c r="C368" s="7"/>
      <c r="D368" s="2" t="e">
        <f t="shared" si="55"/>
        <v>#N/A</v>
      </c>
      <c r="E368" s="2" t="e">
        <f t="shared" si="67"/>
        <v>#N/A</v>
      </c>
      <c r="F368" s="2">
        <v>874740.36326530576</v>
      </c>
      <c r="G368" s="2">
        <f t="shared" si="79"/>
        <v>626582.14285714284</v>
      </c>
      <c r="H368" s="2">
        <f t="shared" si="76"/>
        <v>187481686.66849092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7583406.4285714552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978306.79345445335</v>
      </c>
      <c r="Q368" s="2">
        <f t="shared" si="80"/>
        <v>650000</v>
      </c>
      <c r="R368" s="2">
        <f t="shared" si="77"/>
        <v>196030852.0418126</v>
      </c>
      <c r="S368" s="2">
        <f t="shared" si="58"/>
        <v>626582.14285713434</v>
      </c>
      <c r="T368" s="2">
        <f t="shared" si="59"/>
        <v>23417.857142857276</v>
      </c>
      <c r="U368" s="2">
        <f t="shared" si="60"/>
        <v>650000</v>
      </c>
      <c r="V368" s="2">
        <f t="shared" si="78"/>
        <v>134848786.66849163</v>
      </c>
      <c r="W368" s="2">
        <f t="shared" si="61"/>
        <v>626582.14285713434</v>
      </c>
      <c r="X368" s="2">
        <f t="shared" si="51"/>
        <v>23417.857142865658</v>
      </c>
      <c r="Y368" s="2">
        <f t="shared" si="74"/>
        <v>61182065.373321012</v>
      </c>
      <c r="Z368" s="2" t="str">
        <f t="shared" si="52"/>
        <v>MEEP</v>
      </c>
      <c r="AA368" s="2">
        <f>IF(Z368="HERE",Y368,AA367+Graph!$G$1*1000)</f>
        <v>110465984.72235048</v>
      </c>
      <c r="AB368" s="2">
        <f t="shared" si="63"/>
        <v>420000</v>
      </c>
      <c r="AC368" s="2">
        <f t="shared" si="75"/>
        <v>54904389.665007204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292</v>
      </c>
      <c r="C369" s="7"/>
      <c r="D369" s="2" t="e">
        <f t="shared" si="55"/>
        <v>#N/A</v>
      </c>
      <c r="E369" s="2" t="e">
        <f t="shared" si="67"/>
        <v>#N/A</v>
      </c>
      <c r="F369" s="2">
        <v>876341.58516675234</v>
      </c>
      <c r="G369" s="2">
        <f t="shared" si="79"/>
        <v>626582.14285714284</v>
      </c>
      <c r="H369" s="2">
        <f t="shared" si="76"/>
        <v>188108268.81134805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7606824.2857143125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980221.68720756471</v>
      </c>
      <c r="Q369" s="2">
        <f t="shared" si="80"/>
        <v>650000</v>
      </c>
      <c r="R369" s="2">
        <f t="shared" si="77"/>
        <v>196680852.0418126</v>
      </c>
      <c r="S369" s="2">
        <f t="shared" si="58"/>
        <v>626582.14285713434</v>
      </c>
      <c r="T369" s="2">
        <f t="shared" si="59"/>
        <v>23417.857142857276</v>
      </c>
      <c r="U369" s="2">
        <f t="shared" si="60"/>
        <v>650000</v>
      </c>
      <c r="V369" s="2">
        <f t="shared" si="78"/>
        <v>135475368.81134877</v>
      </c>
      <c r="W369" s="2">
        <f t="shared" si="61"/>
        <v>626582.14285713434</v>
      </c>
      <c r="X369" s="2">
        <f t="shared" si="51"/>
        <v>23417.857142865658</v>
      </c>
      <c r="Y369" s="2">
        <f t="shared" si="74"/>
        <v>61205483.230463877</v>
      </c>
      <c r="Z369" s="2" t="str">
        <f t="shared" si="52"/>
        <v>MEEP</v>
      </c>
      <c r="AA369" s="2">
        <f>IF(Z369="HERE",Y369,AA368+Graph!$G$1*1000)</f>
        <v>110885984.72235048</v>
      </c>
      <c r="AB369" s="2">
        <f t="shared" si="63"/>
        <v>420000</v>
      </c>
      <c r="AC369" s="2">
        <f t="shared" si="75"/>
        <v>54904389.665007204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293</v>
      </c>
      <c r="C370" s="7"/>
      <c r="D370" s="2" t="e">
        <f t="shared" si="55"/>
        <v>#N/A</v>
      </c>
      <c r="E370" s="2" t="e">
        <f t="shared" si="67"/>
        <v>#N/A</v>
      </c>
      <c r="F370" s="2">
        <v>877942.80706818402</v>
      </c>
      <c r="G370" s="2">
        <f t="shared" si="79"/>
        <v>626582.14285714284</v>
      </c>
      <c r="H370" s="2">
        <f t="shared" si="76"/>
        <v>188734850.95420519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7630242.1428571697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982136.58096067607</v>
      </c>
      <c r="Q370" s="2">
        <f t="shared" si="80"/>
        <v>650000</v>
      </c>
      <c r="R370" s="2">
        <f t="shared" si="77"/>
        <v>197330852.0418126</v>
      </c>
      <c r="S370" s="2">
        <f t="shared" si="58"/>
        <v>626582.14285713434</v>
      </c>
      <c r="T370" s="2">
        <f t="shared" si="59"/>
        <v>23417.857142857276</v>
      </c>
      <c r="U370" s="2">
        <f t="shared" si="60"/>
        <v>650000</v>
      </c>
      <c r="V370" s="2">
        <f t="shared" si="78"/>
        <v>136101950.9542059</v>
      </c>
      <c r="W370" s="2">
        <f t="shared" si="61"/>
        <v>626582.14285713434</v>
      </c>
      <c r="X370" s="2">
        <f t="shared" si="51"/>
        <v>23417.857142865658</v>
      </c>
      <c r="Y370" s="2">
        <f t="shared" si="74"/>
        <v>61228901.087606743</v>
      </c>
      <c r="Z370" s="2" t="str">
        <f t="shared" si="52"/>
        <v>MEEP</v>
      </c>
      <c r="AA370" s="2">
        <f>IF(Z370="HERE",Y370,AA369+Graph!$G$1*1000)</f>
        <v>111305984.72235048</v>
      </c>
      <c r="AB370" s="2">
        <f t="shared" si="63"/>
        <v>420000</v>
      </c>
      <c r="AC370" s="2">
        <f t="shared" si="75"/>
        <v>54904389.665007204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294</v>
      </c>
      <c r="C371" s="7"/>
      <c r="D371" s="2" t="e">
        <f t="shared" si="55"/>
        <v>#N/A</v>
      </c>
      <c r="E371" s="2" t="e">
        <f t="shared" si="67"/>
        <v>#N/A</v>
      </c>
      <c r="F371" s="2">
        <v>879544.0289696306</v>
      </c>
      <c r="G371" s="2">
        <f t="shared" si="79"/>
        <v>626582.14285714284</v>
      </c>
      <c r="H371" s="2">
        <f t="shared" si="76"/>
        <v>189361433.09706232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7653660.000000027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984051.47471378744</v>
      </c>
      <c r="Q371" s="2">
        <f t="shared" si="80"/>
        <v>650000</v>
      </c>
      <c r="R371" s="2">
        <f t="shared" si="77"/>
        <v>197980852.0418126</v>
      </c>
      <c r="S371" s="2">
        <f t="shared" si="58"/>
        <v>626582.14285713434</v>
      </c>
      <c r="T371" s="2">
        <f t="shared" si="59"/>
        <v>23417.857142857276</v>
      </c>
      <c r="U371" s="2">
        <f t="shared" si="60"/>
        <v>650000</v>
      </c>
      <c r="V371" s="2">
        <f t="shared" si="78"/>
        <v>136728533.09706303</v>
      </c>
      <c r="W371" s="2">
        <f t="shared" si="61"/>
        <v>626582.14285713434</v>
      </c>
      <c r="X371" s="2">
        <f t="shared" si="51"/>
        <v>23417.857142865658</v>
      </c>
      <c r="Y371" s="2">
        <f t="shared" si="74"/>
        <v>61252318.944749609</v>
      </c>
      <c r="Z371" s="2" t="str">
        <f t="shared" si="52"/>
        <v>MEEP</v>
      </c>
      <c r="AA371" s="2">
        <f>IF(Z371="HERE",Y371,AA370+Graph!$G$1*1000)</f>
        <v>111725984.72235048</v>
      </c>
      <c r="AB371" s="2">
        <f t="shared" si="63"/>
        <v>420000</v>
      </c>
      <c r="AC371" s="2">
        <f t="shared" si="75"/>
        <v>54904389.665007204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295</v>
      </c>
      <c r="C372" s="7"/>
      <c r="D372" s="2" t="e">
        <f t="shared" si="55"/>
        <v>#N/A</v>
      </c>
      <c r="E372" s="2" t="e">
        <f t="shared" si="67"/>
        <v>#N/A</v>
      </c>
      <c r="F372" s="2">
        <v>881145.25087107718</v>
      </c>
      <c r="G372" s="2">
        <f t="shared" si="79"/>
        <v>626582.14285714284</v>
      </c>
      <c r="H372" s="2">
        <f t="shared" si="76"/>
        <v>189988015.23991945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7677077.8571428843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985966.3684668988</v>
      </c>
      <c r="Q372" s="2">
        <f t="shared" si="80"/>
        <v>650000</v>
      </c>
      <c r="R372" s="2">
        <f t="shared" si="77"/>
        <v>198630852.0418126</v>
      </c>
      <c r="S372" s="2">
        <f t="shared" si="58"/>
        <v>626582.14285713434</v>
      </c>
      <c r="T372" s="2">
        <f t="shared" si="59"/>
        <v>23417.857142857276</v>
      </c>
      <c r="U372" s="2">
        <f t="shared" si="60"/>
        <v>650000</v>
      </c>
      <c r="V372" s="2">
        <f t="shared" si="78"/>
        <v>137355115.23992017</v>
      </c>
      <c r="W372" s="2">
        <f t="shared" si="61"/>
        <v>626582.14285713434</v>
      </c>
      <c r="X372" s="2">
        <f t="shared" si="51"/>
        <v>23417.857142865658</v>
      </c>
      <c r="Y372" s="2">
        <f t="shared" si="74"/>
        <v>61275736.801892474</v>
      </c>
      <c r="Z372" s="2" t="str">
        <f t="shared" si="52"/>
        <v>MEEP</v>
      </c>
      <c r="AA372" s="2">
        <f>IF(Z372="HERE",Y372,AA371+Graph!$G$1*1000)</f>
        <v>112145984.72235048</v>
      </c>
      <c r="AB372" s="2">
        <f t="shared" si="63"/>
        <v>420000</v>
      </c>
      <c r="AC372" s="2">
        <f t="shared" si="75"/>
        <v>54904389.665007204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296</v>
      </c>
      <c r="C373" s="7"/>
      <c r="D373" s="2" t="e">
        <f t="shared" si="55"/>
        <v>#N/A</v>
      </c>
      <c r="E373" s="2" t="e">
        <f t="shared" si="67"/>
        <v>#N/A</v>
      </c>
      <c r="F373" s="2">
        <v>882746.47277252376</v>
      </c>
      <c r="G373" s="2">
        <f t="shared" si="79"/>
        <v>626582.14285714284</v>
      </c>
      <c r="H373" s="2">
        <f t="shared" si="76"/>
        <v>190614597.38277659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7700495.7142857416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987881.26222001016</v>
      </c>
      <c r="Q373" s="2">
        <f t="shared" si="80"/>
        <v>650000</v>
      </c>
      <c r="R373" s="2">
        <f t="shared" si="77"/>
        <v>199280852.0418126</v>
      </c>
      <c r="S373" s="2">
        <f t="shared" si="58"/>
        <v>626582.14285713434</v>
      </c>
      <c r="T373" s="2">
        <f t="shared" si="59"/>
        <v>23417.857142857276</v>
      </c>
      <c r="U373" s="2">
        <f t="shared" si="60"/>
        <v>650000</v>
      </c>
      <c r="V373" s="2">
        <f t="shared" si="78"/>
        <v>137981697.3827773</v>
      </c>
      <c r="W373" s="2">
        <f t="shared" si="61"/>
        <v>626582.14285713434</v>
      </c>
      <c r="X373" s="2">
        <f t="shared" si="51"/>
        <v>23417.857142865658</v>
      </c>
      <c r="Y373" s="2">
        <f t="shared" si="74"/>
        <v>61299154.65903534</v>
      </c>
      <c r="Z373" s="2" t="str">
        <f t="shared" si="52"/>
        <v>MEEP</v>
      </c>
      <c r="AA373" s="2">
        <f>IF(Z373="HERE",Y373,AA372+Graph!$G$1*1000)</f>
        <v>112565984.72235048</v>
      </c>
      <c r="AB373" s="2">
        <f t="shared" si="63"/>
        <v>420000</v>
      </c>
      <c r="AC373" s="2">
        <f t="shared" si="75"/>
        <v>54904389.665007204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297</v>
      </c>
      <c r="C374" s="7"/>
      <c r="D374" s="2" t="e">
        <f t="shared" si="55"/>
        <v>#N/A</v>
      </c>
      <c r="E374" s="2" t="e">
        <f t="shared" si="67"/>
        <v>#N/A</v>
      </c>
      <c r="F374" s="2">
        <v>884347.69467397034</v>
      </c>
      <c r="G374" s="2">
        <f t="shared" si="79"/>
        <v>626582.14285714284</v>
      </c>
      <c r="H374" s="2">
        <f t="shared" si="76"/>
        <v>191241179.52563372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7723913.5714285988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989796.15597312152</v>
      </c>
      <c r="Q374" s="2">
        <f t="shared" si="80"/>
        <v>650000</v>
      </c>
      <c r="R374" s="2">
        <f t="shared" si="77"/>
        <v>199930852.0418126</v>
      </c>
      <c r="S374" s="2">
        <f t="shared" si="58"/>
        <v>626582.14285713434</v>
      </c>
      <c r="T374" s="2">
        <f t="shared" si="59"/>
        <v>23417.857142857276</v>
      </c>
      <c r="U374" s="2">
        <f t="shared" si="60"/>
        <v>650000</v>
      </c>
      <c r="V374" s="2">
        <f t="shared" si="78"/>
        <v>138608279.52563444</v>
      </c>
      <c r="W374" s="2">
        <f t="shared" si="61"/>
        <v>626582.14285713434</v>
      </c>
      <c r="X374" s="2">
        <f t="shared" si="51"/>
        <v>23417.857142865658</v>
      </c>
      <c r="Y374" s="2">
        <f t="shared" si="74"/>
        <v>61322572.516178206</v>
      </c>
      <c r="Z374" s="2" t="str">
        <f t="shared" si="52"/>
        <v>MEEP</v>
      </c>
      <c r="AA374" s="2">
        <f>IF(Z374="HERE",Y374,AA373+Graph!$G$1*1000)</f>
        <v>112985984.72235048</v>
      </c>
      <c r="AB374" s="2">
        <f t="shared" si="63"/>
        <v>420000</v>
      </c>
      <c r="AC374" s="2">
        <f t="shared" si="75"/>
        <v>54904389.665007204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298</v>
      </c>
      <c r="C375" s="7"/>
      <c r="D375" s="2" t="e">
        <f t="shared" si="55"/>
        <v>#N/A</v>
      </c>
      <c r="E375" s="2" t="e">
        <f t="shared" si="67"/>
        <v>#N/A</v>
      </c>
      <c r="F375" s="2">
        <v>885948.91657540202</v>
      </c>
      <c r="G375" s="2">
        <f t="shared" si="79"/>
        <v>626582.14285714284</v>
      </c>
      <c r="H375" s="2">
        <f t="shared" si="76"/>
        <v>191867761.66849086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7747331.4285714561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991711.04972623289</v>
      </c>
      <c r="Q375" s="2">
        <f t="shared" si="80"/>
        <v>650000</v>
      </c>
      <c r="R375" s="2">
        <f t="shared" si="77"/>
        <v>200580852.0418126</v>
      </c>
      <c r="S375" s="2">
        <f t="shared" si="58"/>
        <v>626582.14285713434</v>
      </c>
      <c r="T375" s="2">
        <f t="shared" si="59"/>
        <v>23417.857142857276</v>
      </c>
      <c r="U375" s="2">
        <f t="shared" si="60"/>
        <v>650000</v>
      </c>
      <c r="V375" s="2">
        <f t="shared" si="78"/>
        <v>139234861.66849157</v>
      </c>
      <c r="W375" s="2">
        <f t="shared" si="61"/>
        <v>626582.14285713434</v>
      </c>
      <c r="X375" s="2">
        <f t="shared" si="51"/>
        <v>23417.857142865658</v>
      </c>
      <c r="Y375" s="2">
        <f t="shared" si="74"/>
        <v>61345990.373321071</v>
      </c>
      <c r="Z375" s="2" t="str">
        <f t="shared" si="52"/>
        <v>MEEP</v>
      </c>
      <c r="AA375" s="2">
        <f>IF(Z375="HERE",Y375,AA374+Graph!$G$1*1000)</f>
        <v>113405984.72235048</v>
      </c>
      <c r="AB375" s="2">
        <f t="shared" si="63"/>
        <v>420000</v>
      </c>
      <c r="AC375" s="2">
        <f t="shared" si="75"/>
        <v>54904389.665007204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299</v>
      </c>
      <c r="C376" s="7"/>
      <c r="D376" s="2" t="e">
        <f t="shared" si="55"/>
        <v>#N/A</v>
      </c>
      <c r="E376" s="2" t="e">
        <f t="shared" si="67"/>
        <v>#N/A</v>
      </c>
      <c r="F376" s="2">
        <v>887550.1384768486</v>
      </c>
      <c r="G376" s="2">
        <f t="shared" si="79"/>
        <v>626582.14285714284</v>
      </c>
      <c r="H376" s="2">
        <f t="shared" si="76"/>
        <v>192494343.81134799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7770749.2857143134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993625.94347934425</v>
      </c>
      <c r="Q376" s="2">
        <f t="shared" si="80"/>
        <v>650000</v>
      </c>
      <c r="R376" s="2">
        <f t="shared" si="77"/>
        <v>201230852.0418126</v>
      </c>
      <c r="S376" s="2">
        <f t="shared" si="58"/>
        <v>626582.14285713434</v>
      </c>
      <c r="T376" s="2">
        <f t="shared" si="59"/>
        <v>23417.857142857276</v>
      </c>
      <c r="U376" s="2">
        <f t="shared" si="60"/>
        <v>650000</v>
      </c>
      <c r="V376" s="2">
        <f t="shared" si="78"/>
        <v>139861443.81134871</v>
      </c>
      <c r="W376" s="2">
        <f t="shared" si="61"/>
        <v>626582.14285713434</v>
      </c>
      <c r="X376" s="2">
        <f t="shared" si="51"/>
        <v>23417.857142865658</v>
      </c>
      <c r="Y376" s="2">
        <f t="shared" si="74"/>
        <v>61369408.230463937</v>
      </c>
      <c r="Z376" s="2" t="str">
        <f t="shared" si="52"/>
        <v>MEEP</v>
      </c>
      <c r="AA376" s="2">
        <f>IF(Z376="HERE",Y376,AA375+Graph!$G$1*1000)</f>
        <v>113825984.72235048</v>
      </c>
      <c r="AB376" s="2">
        <f t="shared" si="63"/>
        <v>420000</v>
      </c>
      <c r="AC376" s="2">
        <f t="shared" si="75"/>
        <v>54904389.665007204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300</v>
      </c>
      <c r="C377" s="7"/>
      <c r="D377" s="2" t="e">
        <f t="shared" si="55"/>
        <v>#N/A</v>
      </c>
      <c r="E377" s="2" t="e">
        <f t="shared" si="67"/>
        <v>#N/A</v>
      </c>
      <c r="F377" s="2">
        <v>889151.36037829518</v>
      </c>
      <c r="G377" s="2">
        <f t="shared" si="79"/>
        <v>626582.14285714284</v>
      </c>
      <c r="H377" s="2">
        <f t="shared" si="76"/>
        <v>193120925.95420513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7794167.1428571707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995540.83723245561</v>
      </c>
      <c r="Q377" s="2">
        <f t="shared" si="80"/>
        <v>650000</v>
      </c>
      <c r="R377" s="2">
        <f t="shared" si="77"/>
        <v>201880852.0418126</v>
      </c>
      <c r="S377" s="2">
        <f t="shared" si="58"/>
        <v>626582.14285713434</v>
      </c>
      <c r="T377" s="2">
        <f t="shared" si="59"/>
        <v>23417.857142857276</v>
      </c>
      <c r="U377" s="2">
        <f t="shared" si="60"/>
        <v>650000</v>
      </c>
      <c r="V377" s="2">
        <f t="shared" si="78"/>
        <v>140488025.95420584</v>
      </c>
      <c r="W377" s="2">
        <f t="shared" si="61"/>
        <v>626582.14285713434</v>
      </c>
      <c r="X377" s="2">
        <f t="shared" si="51"/>
        <v>23417.857142865658</v>
      </c>
      <c r="Y377" s="2">
        <f t="shared" si="74"/>
        <v>61392826.087606803</v>
      </c>
      <c r="Z377" s="2" t="str">
        <f t="shared" si="52"/>
        <v>MEEP</v>
      </c>
      <c r="AA377" s="2">
        <f>IF(Z377="HERE",Y377,AA376+Graph!$G$1*1000)</f>
        <v>114245984.72235048</v>
      </c>
      <c r="AB377" s="2">
        <f t="shared" si="63"/>
        <v>420000</v>
      </c>
      <c r="AC377" s="2">
        <f t="shared" si="75"/>
        <v>54904389.665007204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301</v>
      </c>
      <c r="C378" s="7"/>
      <c r="D378" s="2" t="e">
        <f t="shared" si="55"/>
        <v>#N/A</v>
      </c>
      <c r="E378" s="2" t="e">
        <f t="shared" si="67"/>
        <v>#N/A</v>
      </c>
      <c r="F378" s="2">
        <v>890752.58227974176</v>
      </c>
      <c r="G378" s="2">
        <f t="shared" si="79"/>
        <v>626582.14285714284</v>
      </c>
      <c r="H378" s="2">
        <f t="shared" si="76"/>
        <v>193747508.09706226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7817585.0000000279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997455.73098556697</v>
      </c>
      <c r="Q378" s="2">
        <f t="shared" si="80"/>
        <v>650000</v>
      </c>
      <c r="R378" s="2">
        <f t="shared" si="77"/>
        <v>202530852.0418126</v>
      </c>
      <c r="S378" s="2">
        <f t="shared" si="58"/>
        <v>626582.14285713434</v>
      </c>
      <c r="T378" s="2">
        <f t="shared" si="59"/>
        <v>23417.857142857276</v>
      </c>
      <c r="U378" s="2">
        <f t="shared" si="60"/>
        <v>650000</v>
      </c>
      <c r="V378" s="2">
        <f t="shared" si="78"/>
        <v>141114608.09706298</v>
      </c>
      <c r="W378" s="2">
        <f t="shared" si="61"/>
        <v>626582.14285713434</v>
      </c>
      <c r="X378" s="2">
        <f t="shared" si="51"/>
        <v>23417.857142865658</v>
      </c>
      <c r="Y378" s="2">
        <f t="shared" si="74"/>
        <v>61416243.944749668</v>
      </c>
      <c r="Z378" s="2" t="str">
        <f t="shared" si="52"/>
        <v>MEEP</v>
      </c>
      <c r="AA378" s="2">
        <f>IF(Z378="HERE",Y378,AA377+Graph!$G$1*1000)</f>
        <v>114665984.72235048</v>
      </c>
      <c r="AB378" s="2">
        <f t="shared" si="63"/>
        <v>420000</v>
      </c>
      <c r="AC378" s="2">
        <f t="shared" si="75"/>
        <v>54904389.665007204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302</v>
      </c>
      <c r="C379" s="7"/>
      <c r="D379" s="2" t="e">
        <f t="shared" si="55"/>
        <v>#N/A</v>
      </c>
      <c r="E379" s="2" t="e">
        <f t="shared" si="67"/>
        <v>#N/A</v>
      </c>
      <c r="F379" s="2">
        <v>892353.80418118834</v>
      </c>
      <c r="G379" s="2">
        <f t="shared" si="79"/>
        <v>626582.14285714284</v>
      </c>
      <c r="H379" s="2">
        <f t="shared" si="76"/>
        <v>194374090.23991939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7841002.8571428852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999370.62473867834</v>
      </c>
      <c r="Q379" s="2">
        <f t="shared" si="80"/>
        <v>650000</v>
      </c>
      <c r="R379" s="2">
        <f t="shared" si="77"/>
        <v>203180852.0418126</v>
      </c>
      <c r="S379" s="2">
        <f t="shared" si="58"/>
        <v>626582.14285713434</v>
      </c>
      <c r="T379" s="2">
        <f t="shared" si="59"/>
        <v>23417.857142857276</v>
      </c>
      <c r="U379" s="2">
        <f t="shared" si="60"/>
        <v>650000</v>
      </c>
      <c r="V379" s="2">
        <f t="shared" si="78"/>
        <v>141741190.23992011</v>
      </c>
      <c r="W379" s="2">
        <f t="shared" si="61"/>
        <v>626582.14285713434</v>
      </c>
      <c r="X379" s="2">
        <f t="shared" si="51"/>
        <v>23417.857142865658</v>
      </c>
      <c r="Y379" s="2">
        <f t="shared" si="74"/>
        <v>61439661.801892534</v>
      </c>
      <c r="Z379" s="2" t="str">
        <f t="shared" si="52"/>
        <v>MEEP</v>
      </c>
      <c r="AA379" s="2">
        <f>IF(Z379="HERE",Y379,AA378+Graph!$G$1*1000)</f>
        <v>115085984.72235048</v>
      </c>
      <c r="AB379" s="2">
        <f t="shared" si="63"/>
        <v>420000</v>
      </c>
      <c r="AC379" s="2">
        <f t="shared" si="75"/>
        <v>54904389.665007204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303</v>
      </c>
      <c r="C380" s="7"/>
      <c r="D380" s="2" t="e">
        <f t="shared" si="55"/>
        <v>#N/A</v>
      </c>
      <c r="E380" s="2" t="e">
        <f t="shared" si="67"/>
        <v>#N/A</v>
      </c>
      <c r="F380" s="2">
        <v>893955.02608262002</v>
      </c>
      <c r="G380" s="2">
        <f t="shared" si="79"/>
        <v>626582.14285714284</v>
      </c>
      <c r="H380" s="2">
        <f t="shared" si="76"/>
        <v>195000672.38277653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7864420.7142857425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1001285.5184917897</v>
      </c>
      <c r="Q380" s="2">
        <f t="shared" si="80"/>
        <v>650000</v>
      </c>
      <c r="R380" s="2">
        <f t="shared" si="77"/>
        <v>203830852.0418126</v>
      </c>
      <c r="S380" s="2">
        <f t="shared" si="58"/>
        <v>626582.14285713434</v>
      </c>
      <c r="T380" s="2">
        <f t="shared" si="59"/>
        <v>23417.857142857276</v>
      </c>
      <c r="U380" s="2">
        <f t="shared" si="60"/>
        <v>650000</v>
      </c>
      <c r="V380" s="2">
        <f t="shared" si="78"/>
        <v>142367772.38277724</v>
      </c>
      <c r="W380" s="2">
        <f t="shared" si="61"/>
        <v>626582.14285713434</v>
      </c>
      <c r="X380" s="2">
        <f t="shared" si="51"/>
        <v>23417.857142865658</v>
      </c>
      <c r="Y380" s="2">
        <f t="shared" si="74"/>
        <v>61463079.6590354</v>
      </c>
      <c r="Z380" s="2" t="str">
        <f t="shared" si="52"/>
        <v>MEEP</v>
      </c>
      <c r="AA380" s="2">
        <f>IF(Z380="HERE",Y380,AA379+Graph!$G$1*1000)</f>
        <v>115505984.72235048</v>
      </c>
      <c r="AB380" s="2">
        <f t="shared" si="63"/>
        <v>420000</v>
      </c>
      <c r="AC380" s="2">
        <f t="shared" si="75"/>
        <v>54904389.665007204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304</v>
      </c>
      <c r="C381" s="7"/>
      <c r="D381" s="2" t="e">
        <f t="shared" si="55"/>
        <v>#N/A</v>
      </c>
      <c r="E381" s="2" t="e">
        <f t="shared" si="67"/>
        <v>#N/A</v>
      </c>
      <c r="F381" s="2">
        <v>895556.24798406661</v>
      </c>
      <c r="G381" s="2">
        <f t="shared" si="79"/>
        <v>626582.14285714284</v>
      </c>
      <c r="H381" s="2">
        <f t="shared" si="76"/>
        <v>195627254.52563366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7887838.5714285998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1003200.4122449011</v>
      </c>
      <c r="Q381" s="2">
        <f t="shared" si="80"/>
        <v>650000</v>
      </c>
      <c r="R381" s="2">
        <f t="shared" si="77"/>
        <v>204480852.0418126</v>
      </c>
      <c r="S381" s="2">
        <f t="shared" si="58"/>
        <v>626582.14285713434</v>
      </c>
      <c r="T381" s="2">
        <f t="shared" si="59"/>
        <v>23417.857142857276</v>
      </c>
      <c r="U381" s="2">
        <f t="shared" si="60"/>
        <v>650000</v>
      </c>
      <c r="V381" s="2">
        <f t="shared" si="78"/>
        <v>142994354.52563438</v>
      </c>
      <c r="W381" s="2">
        <f t="shared" si="61"/>
        <v>626582.14285713434</v>
      </c>
      <c r="X381" s="2">
        <f t="shared" si="51"/>
        <v>23417.857142865658</v>
      </c>
      <c r="Y381" s="2">
        <f t="shared" si="74"/>
        <v>61486497.516178265</v>
      </c>
      <c r="Z381" s="2" t="str">
        <f t="shared" si="52"/>
        <v>MEEP</v>
      </c>
      <c r="AA381" s="2">
        <f>IF(Z381="HERE",Y381,AA380+Graph!$G$1*1000)</f>
        <v>115925984.72235048</v>
      </c>
      <c r="AB381" s="2">
        <f t="shared" si="63"/>
        <v>420000</v>
      </c>
      <c r="AC381" s="2">
        <f t="shared" si="75"/>
        <v>54904389.665007204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305</v>
      </c>
      <c r="C382" s="7"/>
      <c r="D382" s="2" t="e">
        <f t="shared" si="55"/>
        <v>#N/A</v>
      </c>
      <c r="E382" s="2" t="e">
        <f t="shared" si="67"/>
        <v>#N/A</v>
      </c>
      <c r="F382" s="2">
        <v>897157.46988551319</v>
      </c>
      <c r="G382" s="2">
        <f t="shared" si="79"/>
        <v>626582.14285714284</v>
      </c>
      <c r="H382" s="2">
        <f t="shared" si="76"/>
        <v>196253836.6684908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7911256.428571457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1005115.3059980124</v>
      </c>
      <c r="Q382" s="2">
        <f t="shared" si="80"/>
        <v>650000</v>
      </c>
      <c r="R382" s="2">
        <f t="shared" si="77"/>
        <v>205130852.0418126</v>
      </c>
      <c r="S382" s="2">
        <f t="shared" si="58"/>
        <v>626582.14285713434</v>
      </c>
      <c r="T382" s="2">
        <f t="shared" si="59"/>
        <v>23417.857142857276</v>
      </c>
      <c r="U382" s="2">
        <f t="shared" si="60"/>
        <v>650000</v>
      </c>
      <c r="V382" s="2">
        <f t="shared" si="78"/>
        <v>143620936.66849151</v>
      </c>
      <c r="W382" s="2">
        <f t="shared" si="61"/>
        <v>626582.14285713434</v>
      </c>
      <c r="X382" s="2">
        <f t="shared" si="51"/>
        <v>23417.857142865658</v>
      </c>
      <c r="Y382" s="2">
        <f t="shared" si="74"/>
        <v>61509915.373321131</v>
      </c>
      <c r="Z382" s="2" t="str">
        <f t="shared" si="52"/>
        <v>MEEP</v>
      </c>
      <c r="AA382" s="2">
        <f>IF(Z382="HERE",Y382,AA381+Graph!$G$1*1000)</f>
        <v>116345984.72235048</v>
      </c>
      <c r="AB382" s="2">
        <f t="shared" si="63"/>
        <v>420000</v>
      </c>
      <c r="AC382" s="2">
        <f t="shared" si="75"/>
        <v>54904389.665007204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306</v>
      </c>
      <c r="C383" s="7"/>
      <c r="D383" s="2" t="e">
        <f t="shared" si="55"/>
        <v>#N/A</v>
      </c>
      <c r="E383" s="2" t="e">
        <f t="shared" si="67"/>
        <v>#N/A</v>
      </c>
      <c r="F383" s="2">
        <v>898758.69178695977</v>
      </c>
      <c r="G383" s="2">
        <f t="shared" si="79"/>
        <v>626582.14285714284</v>
      </c>
      <c r="H383" s="2">
        <f t="shared" si="76"/>
        <v>196880418.81134793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7934674.2857143143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1007030.1997511238</v>
      </c>
      <c r="Q383" s="2">
        <f t="shared" si="80"/>
        <v>650000</v>
      </c>
      <c r="R383" s="2">
        <f t="shared" si="77"/>
        <v>205780852.0418126</v>
      </c>
      <c r="S383" s="2">
        <f t="shared" si="58"/>
        <v>626582.14285713434</v>
      </c>
      <c r="T383" s="2">
        <f t="shared" si="59"/>
        <v>23417.857142857276</v>
      </c>
      <c r="U383" s="2">
        <f t="shared" si="60"/>
        <v>650000</v>
      </c>
      <c r="V383" s="2">
        <f t="shared" si="78"/>
        <v>144247518.81134865</v>
      </c>
      <c r="W383" s="2">
        <f t="shared" si="61"/>
        <v>626582.14285713434</v>
      </c>
      <c r="X383" s="2">
        <f t="shared" si="51"/>
        <v>23417.857142865658</v>
      </c>
      <c r="Y383" s="2">
        <f t="shared" si="74"/>
        <v>61533333.230463997</v>
      </c>
      <c r="Z383" s="2" t="str">
        <f t="shared" si="52"/>
        <v>MEEP</v>
      </c>
      <c r="AA383" s="2">
        <f>IF(Z383="HERE",Y383,AA382+Graph!$G$1*1000)</f>
        <v>116765984.72235048</v>
      </c>
      <c r="AB383" s="2">
        <f t="shared" si="63"/>
        <v>420000</v>
      </c>
      <c r="AC383" s="2">
        <f t="shared" si="75"/>
        <v>54904389.665007204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307</v>
      </c>
      <c r="C384" s="7"/>
      <c r="D384" s="2" t="e">
        <f t="shared" si="55"/>
        <v>#N/A</v>
      </c>
      <c r="E384" s="2" t="e">
        <f t="shared" si="67"/>
        <v>#N/A</v>
      </c>
      <c r="F384" s="2">
        <v>900359.91368839145</v>
      </c>
      <c r="G384" s="2">
        <f t="shared" si="79"/>
        <v>626582.14285714284</v>
      </c>
      <c r="H384" s="2">
        <f t="shared" si="76"/>
        <v>197507000.95420507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7958092.1428571716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1008945.0935042351</v>
      </c>
      <c r="Q384" s="2">
        <f t="shared" si="80"/>
        <v>650000</v>
      </c>
      <c r="R384" s="2">
        <f t="shared" si="77"/>
        <v>206430852.0418126</v>
      </c>
      <c r="S384" s="2">
        <f t="shared" si="58"/>
        <v>626582.14285713434</v>
      </c>
      <c r="T384" s="2">
        <f t="shared" si="59"/>
        <v>23417.857142857276</v>
      </c>
      <c r="U384" s="2">
        <f t="shared" si="60"/>
        <v>650000</v>
      </c>
      <c r="V384" s="2">
        <f t="shared" si="78"/>
        <v>144874100.95420578</v>
      </c>
      <c r="W384" s="2">
        <f t="shared" si="61"/>
        <v>626582.14285713434</v>
      </c>
      <c r="X384" s="2">
        <f t="shared" si="51"/>
        <v>23417.857142865658</v>
      </c>
      <c r="Y384" s="2">
        <f t="shared" si="74"/>
        <v>61556751.087606862</v>
      </c>
      <c r="Z384" s="2" t="str">
        <f t="shared" si="52"/>
        <v>MEEP</v>
      </c>
      <c r="AA384" s="2">
        <f>IF(Z384="HERE",Y384,AA383+Graph!$G$1*1000)</f>
        <v>117185984.72235048</v>
      </c>
      <c r="AB384" s="2">
        <f t="shared" si="63"/>
        <v>420000</v>
      </c>
      <c r="AC384" s="2">
        <f t="shared" si="75"/>
        <v>54904389.665007204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308</v>
      </c>
      <c r="C385" s="7"/>
      <c r="D385" s="2" t="e">
        <f t="shared" si="55"/>
        <v>#N/A</v>
      </c>
      <c r="E385" s="2" t="e">
        <f t="shared" si="67"/>
        <v>#N/A</v>
      </c>
      <c r="F385" s="2">
        <v>901961.13558983803</v>
      </c>
      <c r="G385" s="2">
        <f t="shared" si="79"/>
        <v>626582.14285714284</v>
      </c>
      <c r="H385" s="2">
        <f t="shared" si="76"/>
        <v>198133583.0970622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7981510.0000000289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1010859.9872573465</v>
      </c>
      <c r="Q385" s="2">
        <f t="shared" si="80"/>
        <v>650000</v>
      </c>
      <c r="R385" s="2">
        <f t="shared" si="77"/>
        <v>207080852.0418126</v>
      </c>
      <c r="S385" s="2">
        <f t="shared" si="58"/>
        <v>626582.14285713434</v>
      </c>
      <c r="T385" s="2">
        <f t="shared" si="59"/>
        <v>23417.857142857276</v>
      </c>
      <c r="U385" s="2">
        <f t="shared" si="60"/>
        <v>650000</v>
      </c>
      <c r="V385" s="2">
        <f t="shared" si="78"/>
        <v>145500683.09706292</v>
      </c>
      <c r="W385" s="2">
        <f t="shared" si="61"/>
        <v>626582.14285713434</v>
      </c>
      <c r="X385" s="2">
        <f t="shared" si="51"/>
        <v>23417.857142865658</v>
      </c>
      <c r="Y385" s="2">
        <f t="shared" si="74"/>
        <v>61580168.944749728</v>
      </c>
      <c r="Z385" s="2" t="str">
        <f t="shared" si="52"/>
        <v>MEEP</v>
      </c>
      <c r="AA385" s="2">
        <f>IF(Z385="HERE",Y385,AA384+Graph!$G$1*1000)</f>
        <v>117605984.72235048</v>
      </c>
      <c r="AB385" s="2">
        <f t="shared" si="63"/>
        <v>420000</v>
      </c>
      <c r="AC385" s="2">
        <f t="shared" si="75"/>
        <v>54904389.665007204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8:I385">
    <cfRule type="cellIs" dxfId="127" priority="40" operator="greaterThan">
      <formula>0</formula>
    </cfRule>
  </conditionalFormatting>
  <conditionalFormatting sqref="C31:C64 C117:C385 C78:C114">
    <cfRule type="cellIs" dxfId="126" priority="41" operator="greaterThan">
      <formula>0</formula>
    </cfRule>
  </conditionalFormatting>
  <conditionalFormatting sqref="C31:C64 C117:C385 C78:C114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25" priority="43" operator="greaterThan">
      <formula>0</formula>
    </cfRule>
  </conditionalFormatting>
  <conditionalFormatting sqref="C115">
    <cfRule type="cellIs" dxfId="124" priority="44" operator="greaterThan">
      <formula>0</formula>
    </cfRule>
  </conditionalFormatting>
  <conditionalFormatting sqref="C65">
    <cfRule type="cellIs" dxfId="123" priority="38" operator="greaterThan">
      <formula>0</formula>
    </cfRule>
  </conditionalFormatting>
  <conditionalFormatting sqref="C65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22" priority="37" operator="greaterThan">
      <formula>0</formula>
    </cfRule>
  </conditionalFormatting>
  <conditionalFormatting sqref="C66">
    <cfRule type="cellIs" dxfId="121" priority="35" operator="greaterThan">
      <formula>0</formula>
    </cfRule>
  </conditionalFormatting>
  <conditionalFormatting sqref="C66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20" priority="34" operator="greaterThan">
      <formula>0</formula>
    </cfRule>
  </conditionalFormatting>
  <conditionalFormatting sqref="C67">
    <cfRule type="cellIs" dxfId="119" priority="32" operator="greaterThan">
      <formula>0</formula>
    </cfRule>
  </conditionalFormatting>
  <conditionalFormatting sqref="C67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18" priority="31" operator="greaterThan">
      <formula>0</formula>
    </cfRule>
  </conditionalFormatting>
  <conditionalFormatting sqref="C68">
    <cfRule type="cellIs" dxfId="117" priority="29" operator="greaterThan">
      <formula>0</formula>
    </cfRule>
  </conditionalFormatting>
  <conditionalFormatting sqref="C68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16" priority="28" operator="greaterThan">
      <formula>0</formula>
    </cfRule>
  </conditionalFormatting>
  <conditionalFormatting sqref="C69">
    <cfRule type="cellIs" dxfId="115" priority="26" operator="greaterThan">
      <formula>0</formula>
    </cfRule>
  </conditionalFormatting>
  <conditionalFormatting sqref="C69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14" priority="25" operator="greaterThan">
      <formula>0</formula>
    </cfRule>
  </conditionalFormatting>
  <conditionalFormatting sqref="C70">
    <cfRule type="cellIs" dxfId="113" priority="23" operator="greaterThan">
      <formula>0</formula>
    </cfRule>
  </conditionalFormatting>
  <conditionalFormatting sqref="C70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12" priority="22" operator="greaterThan">
      <formula>0</formula>
    </cfRule>
  </conditionalFormatting>
  <conditionalFormatting sqref="C71">
    <cfRule type="cellIs" dxfId="111" priority="20" operator="greaterThan">
      <formula>0</formula>
    </cfRule>
  </conditionalFormatting>
  <conditionalFormatting sqref="C71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10" priority="19" operator="greaterThan">
      <formula>0</formula>
    </cfRule>
  </conditionalFormatting>
  <conditionalFormatting sqref="C72">
    <cfRule type="cellIs" dxfId="109" priority="17" operator="greaterThan">
      <formula>0</formula>
    </cfRule>
  </conditionalFormatting>
  <conditionalFormatting sqref="C72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08" priority="16" operator="greaterThan">
      <formula>0</formula>
    </cfRule>
  </conditionalFormatting>
  <conditionalFormatting sqref="C73">
    <cfRule type="cellIs" dxfId="107" priority="14" operator="greaterThan">
      <formula>0</formula>
    </cfRule>
  </conditionalFormatting>
  <conditionalFormatting sqref="C73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06" priority="13" operator="greaterThan">
      <formula>0</formula>
    </cfRule>
  </conditionalFormatting>
  <conditionalFormatting sqref="C74">
    <cfRule type="cellIs" dxfId="105" priority="11" operator="greaterThan">
      <formula>0</formula>
    </cfRule>
  </conditionalFormatting>
  <conditionalFormatting sqref="C7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104" priority="10" operator="greaterThan">
      <formula>0</formula>
    </cfRule>
  </conditionalFormatting>
  <conditionalFormatting sqref="C75">
    <cfRule type="cellIs" dxfId="103" priority="8" operator="greaterThan">
      <formula>0</formula>
    </cfRule>
  </conditionalFormatting>
  <conditionalFormatting sqref="C75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102" priority="7" operator="greaterThan">
      <formula>0</formula>
    </cfRule>
  </conditionalFormatting>
  <conditionalFormatting sqref="C76">
    <cfRule type="cellIs" dxfId="101" priority="5" operator="greaterThan">
      <formula>0</formula>
    </cfRule>
  </conditionalFormatting>
  <conditionalFormatting sqref="C7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100" priority="4" operator="greaterThan">
      <formula>0</formula>
    </cfRule>
  </conditionalFormatting>
  <conditionalFormatting sqref="C77">
    <cfRule type="cellIs" dxfId="11" priority="2" operator="greaterThan">
      <formula>0</formula>
    </cfRule>
  </conditionalFormatting>
  <conditionalFormatting sqref="C7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3" priority="1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15297-BA44-4AEE-BD67-00C06DA38066}">
  <dimension ref="A1:AK385"/>
  <sheetViews>
    <sheetView topLeftCell="A40" workbookViewId="0">
      <selection activeCell="I77" sqref="I77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73</v>
      </c>
      <c r="O1" s="2" t="s">
        <v>11</v>
      </c>
      <c r="P1" s="2" t="s">
        <v>12</v>
      </c>
      <c r="Q1" s="25" t="s">
        <v>81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56</v>
      </c>
      <c r="AE1" s="2" t="s">
        <v>23</v>
      </c>
      <c r="AF1" s="21" t="s">
        <v>57</v>
      </c>
      <c r="AG1" s="21" t="s">
        <v>58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-75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-74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-73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-72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-71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-70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-69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-68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-67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-66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-65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-64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-63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-62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-61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-60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-59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-58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-57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-56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-55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-54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-53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-52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-51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-50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-49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-48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-47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-46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SUM((700000-LOOKUP(2,1/(ISNUMBER($K$1:$K$194)),$K$1:$K$194))/1000)</f>
        <v>676.5821428571428</v>
      </c>
    </row>
    <row r="32" spans="1:37" ht="15" x14ac:dyDescent="0.25">
      <c r="A32" s="1">
        <v>44208</v>
      </c>
      <c r="B32" s="2">
        <f t="shared" si="0"/>
        <v>-45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-44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-43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-42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-41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-40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TREND(E37:INDEX(firstdoses700,1-$B37),$A37:INDEX(dates700,1-$B37),$A37:$A385)</f>
        <v>344735.91388750076</v>
      </c>
      <c r="G37" s="2">
        <f>IF(F37&gt;700000,$AK$31*1000,F37)</f>
        <v>344735.91388750076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TREND(O37:INDEX(bothdoses700,1-$B37),$A37:INDEX(dates700,1-$B37),$A37:$A385)</f>
        <v>344476.96117472649</v>
      </c>
      <c r="Q37" s="2">
        <f>IF(P37&gt;700000,700000,P37)</f>
        <v>344476.96117472649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-39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346337.13578894734</v>
      </c>
      <c r="G38" s="2">
        <f t="shared" ref="G38:G101" si="25">IF(F38&gt;700000,$AK$31*1000,F38)</f>
        <v>346337.13578894734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346391.85492783785</v>
      </c>
      <c r="Q38" s="2">
        <f t="shared" ref="Q38:Q101" si="26">IF(P38&gt;700000,700000,P38)</f>
        <v>346391.85492783785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-38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347938.35769039392</v>
      </c>
      <c r="G39" s="2">
        <f t="shared" si="25"/>
        <v>347938.35769039392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348306.74868094921</v>
      </c>
      <c r="Q39" s="2">
        <f t="shared" si="26"/>
        <v>348306.74868094921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-37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349539.57959184051</v>
      </c>
      <c r="G40" s="2">
        <f t="shared" si="25"/>
        <v>349539.57959184051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350221.64243406057</v>
      </c>
      <c r="Q40" s="2">
        <f t="shared" si="26"/>
        <v>350221.64243406057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-36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351140.80149327219</v>
      </c>
      <c r="G41" s="2">
        <f t="shared" si="25"/>
        <v>351140.80149327219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352136.53618715703</v>
      </c>
      <c r="Q41" s="2">
        <f t="shared" si="26"/>
        <v>352136.53618715703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-35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352742.02339471877</v>
      </c>
      <c r="G42" s="2">
        <f t="shared" si="25"/>
        <v>352742.02339471877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354051.4299402684</v>
      </c>
      <c r="Q42" s="2">
        <f t="shared" si="26"/>
        <v>354051.4299402684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-34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354343.24529616535</v>
      </c>
      <c r="G43" s="2">
        <f t="shared" si="25"/>
        <v>354343.24529616535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355966.32369337976</v>
      </c>
      <c r="Q43" s="2">
        <f t="shared" si="26"/>
        <v>355966.32369337976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-33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355944.46719761193</v>
      </c>
      <c r="G44" s="2">
        <f t="shared" si="25"/>
        <v>355944.46719761193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357881.21744649112</v>
      </c>
      <c r="Q44" s="2">
        <f t="shared" si="26"/>
        <v>357881.21744649112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-32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357545.68909904361</v>
      </c>
      <c r="G45" s="2">
        <f t="shared" si="25"/>
        <v>357545.68909904361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359796.11119960248</v>
      </c>
      <c r="Q45" s="2">
        <f t="shared" si="26"/>
        <v>359796.11119960248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-31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359146.91100049019</v>
      </c>
      <c r="G46" s="2">
        <f t="shared" si="25"/>
        <v>359146.91100049019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361711.00495271385</v>
      </c>
      <c r="Q46" s="2">
        <f t="shared" si="26"/>
        <v>361711.00495271385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-30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360748.13290193677</v>
      </c>
      <c r="G47" s="2">
        <f t="shared" si="25"/>
        <v>360748.13290193677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363625.89870582521</v>
      </c>
      <c r="Q47" s="2">
        <f t="shared" si="26"/>
        <v>363625.89870582521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-29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362349.35480338335</v>
      </c>
      <c r="G48" s="2">
        <f t="shared" si="25"/>
        <v>362349.35480338335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365540.79245893657</v>
      </c>
      <c r="Q48" s="2">
        <f t="shared" si="26"/>
        <v>365540.79245893657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-28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363950.57670482993</v>
      </c>
      <c r="G49" s="2">
        <f t="shared" si="25"/>
        <v>363950.57670482993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367455.68621204793</v>
      </c>
      <c r="Q49" s="2">
        <f t="shared" si="26"/>
        <v>367455.68621204793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-27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365551.79860626161</v>
      </c>
      <c r="G50" s="2">
        <f t="shared" si="25"/>
        <v>365551.79860626161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369370.5799651593</v>
      </c>
      <c r="Q50" s="2">
        <f t="shared" si="26"/>
        <v>369370.5799651593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-26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367153.02050770819</v>
      </c>
      <c r="G51" s="2">
        <f t="shared" si="25"/>
        <v>367153.02050770819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371285.47371827066</v>
      </c>
      <c r="Q51" s="2">
        <f t="shared" si="26"/>
        <v>371285.47371827066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-25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368754.24240915477</v>
      </c>
      <c r="G52" s="2">
        <f t="shared" si="25"/>
        <v>368754.24240915477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373200.36747138202</v>
      </c>
      <c r="Q52" s="2">
        <f t="shared" si="26"/>
        <v>373200.36747138202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-24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370355.46431060135</v>
      </c>
      <c r="G53" s="2">
        <f t="shared" si="25"/>
        <v>370355.46431060135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375115.26122449338</v>
      </c>
      <c r="Q53" s="2">
        <f t="shared" si="26"/>
        <v>375115.26122449338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-23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371956.68621204793</v>
      </c>
      <c r="G54" s="2">
        <f t="shared" si="25"/>
        <v>371956.68621204793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377030.15497760475</v>
      </c>
      <c r="Q54" s="2">
        <f t="shared" si="26"/>
        <v>377030.15497760475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-22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373557.90811347961</v>
      </c>
      <c r="G55" s="2">
        <f t="shared" si="25"/>
        <v>373557.90811347961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378945.04873071611</v>
      </c>
      <c r="Q55" s="2">
        <f t="shared" si="26"/>
        <v>378945.04873071611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-21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375159.1300149262</v>
      </c>
      <c r="G56" s="2">
        <f t="shared" si="25"/>
        <v>375159.1300149262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380859.94248382747</v>
      </c>
      <c r="Q56" s="2">
        <f t="shared" si="26"/>
        <v>380859.94248382747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-20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376760.35191637278</v>
      </c>
      <c r="G57" s="2">
        <f t="shared" si="25"/>
        <v>376760.35191637278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382774.83623693883</v>
      </c>
      <c r="Q57" s="2">
        <f t="shared" si="26"/>
        <v>382774.83623693883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-19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378361.57381781936</v>
      </c>
      <c r="G58" s="2">
        <f t="shared" si="25"/>
        <v>378361.57381781936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384689.7299900502</v>
      </c>
      <c r="Q58" s="2">
        <f t="shared" si="26"/>
        <v>384689.7299900502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-18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379962.79571926594</v>
      </c>
      <c r="G59" s="2">
        <f t="shared" si="25"/>
        <v>379962.79571926594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386604.62374316156</v>
      </c>
      <c r="Q59" s="2">
        <f t="shared" si="26"/>
        <v>386604.62374316156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-17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381564.01762069762</v>
      </c>
      <c r="G60" s="2">
        <f t="shared" si="25"/>
        <v>381564.01762069762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388519.51749627292</v>
      </c>
      <c r="Q60" s="2">
        <f t="shared" si="26"/>
        <v>388519.51749627292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-16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383165.2395221442</v>
      </c>
      <c r="G61" s="2">
        <f t="shared" si="25"/>
        <v>383165.2395221442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390434.41124938428</v>
      </c>
      <c r="Q61" s="2">
        <f t="shared" si="26"/>
        <v>390434.41124938428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-15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384766.46142359078</v>
      </c>
      <c r="G62" s="2">
        <f t="shared" si="25"/>
        <v>384766.46142359078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392349.30500249565</v>
      </c>
      <c r="Q62" s="2">
        <f t="shared" si="26"/>
        <v>392349.30500249565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-14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386367.68332503736</v>
      </c>
      <c r="G63" s="2">
        <f t="shared" si="25"/>
        <v>386367.68332503736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394264.19875560701</v>
      </c>
      <c r="Q63" s="2">
        <f t="shared" si="26"/>
        <v>394264.19875560701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-13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387968.90522648394</v>
      </c>
      <c r="G64" s="2">
        <f t="shared" si="25"/>
        <v>387968.90522648394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396179.09250871837</v>
      </c>
      <c r="Q64" s="2">
        <f t="shared" si="26"/>
        <v>396179.09250871837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-12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389570.12712791562</v>
      </c>
      <c r="G65" s="2">
        <f t="shared" si="25"/>
        <v>389570.12712791562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398093.98626182973</v>
      </c>
      <c r="Q65" s="2">
        <f t="shared" si="26"/>
        <v>398093.98626182973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-11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391171.3490293622</v>
      </c>
      <c r="G66" s="2">
        <f t="shared" si="25"/>
        <v>391171.3490293622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400008.8800149411</v>
      </c>
      <c r="Q66" s="2">
        <f t="shared" si="26"/>
        <v>400008.8800149411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-10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392772.57093080878</v>
      </c>
      <c r="G67" s="2">
        <f t="shared" si="25"/>
        <v>392772.57093080878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401923.77376805246</v>
      </c>
      <c r="Q67" s="2">
        <f t="shared" si="26"/>
        <v>401923.77376805246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-9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394373.79283225536</v>
      </c>
      <c r="G68" s="2">
        <f t="shared" si="25"/>
        <v>394373.79283225536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403838.66752116382</v>
      </c>
      <c r="Q68" s="2">
        <f t="shared" si="26"/>
        <v>403838.66752116382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-8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395975.01473370194</v>
      </c>
      <c r="G69" s="2">
        <f t="shared" si="25"/>
        <v>395975.01473370194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405753.56127427518</v>
      </c>
      <c r="Q69" s="2">
        <f t="shared" si="26"/>
        <v>405753.56127427518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-7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397576.23663513362</v>
      </c>
      <c r="G70" s="2">
        <f t="shared" si="25"/>
        <v>397576.23663513362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407668.45502738655</v>
      </c>
      <c r="Q70" s="2">
        <f t="shared" si="26"/>
        <v>407668.45502738655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-6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399177.4585365802</v>
      </c>
      <c r="G71" s="2">
        <f t="shared" si="25"/>
        <v>399177.4585365802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409583.34878049791</v>
      </c>
      <c r="Q71" s="2">
        <f t="shared" si="26"/>
        <v>409583.34878049791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-5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400778.68043802679</v>
      </c>
      <c r="G72" s="2">
        <f t="shared" si="25"/>
        <v>400778.68043802679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411498.24253360927</v>
      </c>
      <c r="Q72" s="2">
        <f t="shared" si="26"/>
        <v>411498.24253360927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-4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402379.90233947337</v>
      </c>
      <c r="G73" s="2">
        <f t="shared" si="25"/>
        <v>402379.90233947337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413413.13628672063</v>
      </c>
      <c r="Q73" s="2">
        <f t="shared" si="26"/>
        <v>413413.13628672063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-3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403981.12424090505</v>
      </c>
      <c r="G74" s="2">
        <f t="shared" si="25"/>
        <v>403981.12424090505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415328.030039832</v>
      </c>
      <c r="Q74" s="2">
        <f t="shared" si="26"/>
        <v>415328.030039832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-2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405582.34614235163</v>
      </c>
      <c r="G75" s="2">
        <f t="shared" si="25"/>
        <v>405582.34614235163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417242.92379294336</v>
      </c>
      <c r="Q75" s="2">
        <f t="shared" si="26"/>
        <v>417242.92379294336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-1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407183.56804379821</v>
      </c>
      <c r="G76" s="2">
        <f t="shared" si="25"/>
        <v>407183.56804379821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419157.81754605472</v>
      </c>
      <c r="Q76" s="2">
        <f t="shared" si="26"/>
        <v>419157.81754605472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0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408784.78994524479</v>
      </c>
      <c r="G77" s="2">
        <f t="shared" si="25"/>
        <v>408784.78994524479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421072.71129916608</v>
      </c>
      <c r="Q77" s="2">
        <f t="shared" si="26"/>
        <v>421072.71129916608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1</v>
      </c>
      <c r="C78" s="7"/>
      <c r="D78" s="2" t="e">
        <f t="shared" si="12"/>
        <v>#N/A</v>
      </c>
      <c r="E78" s="2" t="e">
        <f t="shared" si="22"/>
        <v>#N/A</v>
      </c>
      <c r="F78" s="2">
        <v>410386.01184669137</v>
      </c>
      <c r="G78" s="2">
        <f t="shared" si="25"/>
        <v>410386.01184669137</v>
      </c>
      <c r="H78" s="2">
        <f t="shared" si="13"/>
        <v>20092434.011846691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792227.85714285716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422987.60505227745</v>
      </c>
      <c r="Q78" s="2">
        <f t="shared" si="26"/>
        <v>422987.60505227745</v>
      </c>
      <c r="R78" s="2">
        <f t="shared" si="16"/>
        <v>20873845.605052277</v>
      </c>
      <c r="S78" s="2">
        <f t="shared" si="17"/>
        <v>410386.01184669137</v>
      </c>
      <c r="T78" s="2">
        <f t="shared" si="18"/>
        <v>23417.857142857159</v>
      </c>
      <c r="U78" s="2">
        <f t="shared" si="19"/>
        <v>422987.60505227745</v>
      </c>
      <c r="V78" s="2">
        <f t="shared" si="5"/>
        <v>778989.13043478259</v>
      </c>
      <c r="W78" s="2">
        <f t="shared" si="20"/>
        <v>10179.130434782594</v>
      </c>
      <c r="X78" s="2">
        <f t="shared" si="6"/>
        <v>412808.47461749485</v>
      </c>
      <c r="Y78" s="2">
        <f t="shared" si="7"/>
        <v>20094856.474617496</v>
      </c>
      <c r="Z78" s="2" t="str">
        <f t="shared" si="8"/>
        <v>HERE</v>
      </c>
      <c r="AA78" s="2">
        <f>IF(Z78="HERE",Y78,AA77+Graph!$G$1*1000)</f>
        <v>20094856.474617496</v>
      </c>
      <c r="AB78" s="2">
        <f t="shared" si="21"/>
        <v>412808.47461749613</v>
      </c>
      <c r="AC78" s="2">
        <f t="shared" si="9"/>
        <v>778989.13043478259</v>
      </c>
      <c r="AD78" s="3">
        <f t="shared" si="10"/>
        <v>20094856.474617496</v>
      </c>
      <c r="AE78" s="2">
        <f>IF(AE76&gt;=52800000,52800000,IF(AB57=Graph!G$1*1000,AE77+Graph!G$1*1000,AC78))</f>
        <v>778989.13043478259</v>
      </c>
      <c r="AF78" s="3">
        <f t="shared" si="11"/>
        <v>778989.13043478259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2</v>
      </c>
      <c r="C79" s="7"/>
      <c r="D79" s="2" t="e">
        <f t="shared" si="12"/>
        <v>#N/A</v>
      </c>
      <c r="E79" s="2" t="e">
        <f t="shared" si="22"/>
        <v>#N/A</v>
      </c>
      <c r="F79" s="2">
        <v>411987.23374812305</v>
      </c>
      <c r="G79" s="2">
        <f t="shared" si="25"/>
        <v>411987.23374812305</v>
      </c>
      <c r="H79" s="2">
        <f t="shared" si="13"/>
        <v>20504421.245594814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815645.71428571432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424902.49880538881</v>
      </c>
      <c r="Q79" s="2">
        <f t="shared" si="26"/>
        <v>424902.49880538881</v>
      </c>
      <c r="R79" s="2">
        <f t="shared" si="16"/>
        <v>21298748.103857666</v>
      </c>
      <c r="S79" s="2">
        <f t="shared" si="17"/>
        <v>411987.23374812305</v>
      </c>
      <c r="T79" s="2">
        <f t="shared" si="18"/>
        <v>23417.857142857159</v>
      </c>
      <c r="U79" s="2">
        <f t="shared" si="19"/>
        <v>424902.49880538881</v>
      </c>
      <c r="V79" s="2">
        <f t="shared" si="5"/>
        <v>789168.26086956519</v>
      </c>
      <c r="W79" s="2">
        <f t="shared" si="20"/>
        <v>10179.130434782594</v>
      </c>
      <c r="X79" s="2">
        <f t="shared" si="6"/>
        <v>414723.36837060621</v>
      </c>
      <c r="Y79" s="2">
        <f t="shared" si="7"/>
        <v>20509579.842988104</v>
      </c>
      <c r="Z79" s="2" t="str">
        <f t="shared" si="8"/>
        <v>HERE</v>
      </c>
      <c r="AA79" s="2">
        <f>IF(Z79="HERE",Y79,AA78+Graph!$G$1*1000)</f>
        <v>20509579.842988104</v>
      </c>
      <c r="AB79" s="2">
        <f t="shared" si="21"/>
        <v>414723.3683706075</v>
      </c>
      <c r="AC79" s="2">
        <f t="shared" si="9"/>
        <v>789168.26086956519</v>
      </c>
      <c r="AD79" s="3">
        <f t="shared" si="10"/>
        <v>20509579.842988104</v>
      </c>
      <c r="AE79" s="2">
        <f>IF(AE77&gt;=52800000,52800000,IF(AB58=Graph!G$1*1000,AE78+Graph!G$1*1000,AC79))</f>
        <v>789168.26086956519</v>
      </c>
      <c r="AF79" s="3">
        <f t="shared" si="11"/>
        <v>789168.26086956519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3</v>
      </c>
      <c r="C80" s="7"/>
      <c r="D80" s="2" t="e">
        <f t="shared" si="12"/>
        <v>#N/A</v>
      </c>
      <c r="E80" s="2" t="e">
        <f t="shared" si="22"/>
        <v>#N/A</v>
      </c>
      <c r="F80" s="2">
        <v>413588.45564956963</v>
      </c>
      <c r="G80" s="2">
        <f t="shared" si="25"/>
        <v>413588.45564956963</v>
      </c>
      <c r="H80" s="2">
        <f t="shared" si="13"/>
        <v>20918009.701244384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839063.57142857148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426817.39255850017</v>
      </c>
      <c r="Q80" s="2">
        <f t="shared" si="26"/>
        <v>426817.39255850017</v>
      </c>
      <c r="R80" s="2">
        <f t="shared" si="16"/>
        <v>21725565.496416166</v>
      </c>
      <c r="S80" s="2">
        <f t="shared" si="17"/>
        <v>413588.45564956963</v>
      </c>
      <c r="T80" s="2">
        <f t="shared" si="18"/>
        <v>23417.857142857159</v>
      </c>
      <c r="U80" s="2">
        <f t="shared" si="19"/>
        <v>426817.39255850017</v>
      </c>
      <c r="V80" s="2">
        <f t="shared" si="5"/>
        <v>799347.39130434778</v>
      </c>
      <c r="W80" s="2">
        <f t="shared" si="20"/>
        <v>10179.130434782594</v>
      </c>
      <c r="X80" s="2">
        <f t="shared" si="6"/>
        <v>416638.26212371758</v>
      </c>
      <c r="Y80" s="2">
        <f t="shared" si="7"/>
        <v>20926218.105111822</v>
      </c>
      <c r="Z80" s="2" t="str">
        <f t="shared" si="8"/>
        <v>HERE</v>
      </c>
      <c r="AA80" s="2">
        <f>IF(Z80="HERE",Y80,AA79+Graph!$G$1*1000)</f>
        <v>20926218.105111822</v>
      </c>
      <c r="AB80" s="2">
        <f t="shared" si="21"/>
        <v>416638.26212371886</v>
      </c>
      <c r="AC80" s="2">
        <f t="shared" si="9"/>
        <v>799347.39130434778</v>
      </c>
      <c r="AD80" s="3">
        <f t="shared" si="10"/>
        <v>20926218.105111822</v>
      </c>
      <c r="AE80" s="2">
        <f>IF(AE78&gt;=52800000,52800000,IF(AB59=Graph!G$1*1000,AE79+Graph!G$1*1000,AC80))</f>
        <v>799347.39130434778</v>
      </c>
      <c r="AF80" s="3">
        <f t="shared" si="11"/>
        <v>799347.39130434778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4</v>
      </c>
      <c r="C81" s="7"/>
      <c r="D81" s="2" t="e">
        <f t="shared" si="12"/>
        <v>#N/A</v>
      </c>
      <c r="E81" s="2" t="e">
        <f t="shared" si="22"/>
        <v>#N/A</v>
      </c>
      <c r="F81" s="2">
        <v>415189.67755101621</v>
      </c>
      <c r="G81" s="2">
        <f t="shared" si="25"/>
        <v>415189.67755101621</v>
      </c>
      <c r="H81" s="2">
        <f t="shared" si="13"/>
        <v>21333199.3787954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862481.42857142864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428732.28631161153</v>
      </c>
      <c r="Q81" s="2">
        <f t="shared" si="26"/>
        <v>428732.28631161153</v>
      </c>
      <c r="R81" s="2">
        <f t="shared" si="16"/>
        <v>22154297.782727778</v>
      </c>
      <c r="S81" s="2">
        <f t="shared" si="17"/>
        <v>415189.67755101621</v>
      </c>
      <c r="T81" s="2">
        <f t="shared" si="18"/>
        <v>23417.857142857159</v>
      </c>
      <c r="U81" s="2">
        <f t="shared" si="19"/>
        <v>428732.28631161153</v>
      </c>
      <c r="V81" s="2">
        <f t="shared" si="5"/>
        <v>809526.52173913037</v>
      </c>
      <c r="W81" s="2">
        <f t="shared" si="20"/>
        <v>10179.130434782594</v>
      </c>
      <c r="X81" s="2">
        <f t="shared" si="6"/>
        <v>418553.15587682894</v>
      </c>
      <c r="Y81" s="2">
        <f t="shared" si="7"/>
        <v>21344771.260988653</v>
      </c>
      <c r="Z81" s="2" t="str">
        <f t="shared" si="8"/>
        <v>HERE</v>
      </c>
      <c r="AA81" s="2">
        <f>IF(Z81="HERE",Y81,AA80+Graph!$G$1*1000)</f>
        <v>21344771.260988653</v>
      </c>
      <c r="AB81" s="2">
        <f t="shared" si="21"/>
        <v>418553.15587683022</v>
      </c>
      <c r="AC81" s="2">
        <f t="shared" si="9"/>
        <v>809526.52173913037</v>
      </c>
      <c r="AD81" s="3">
        <f t="shared" si="10"/>
        <v>21344771.260988653</v>
      </c>
      <c r="AE81" s="2">
        <f>IF(AE79&gt;=52800000,52800000,IF(AB60=Graph!G$1*1000,AE80+Graph!G$1*1000,AC81))</f>
        <v>809526.52173913037</v>
      </c>
      <c r="AF81" s="3">
        <f t="shared" si="11"/>
        <v>809526.52173913037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5</v>
      </c>
      <c r="C82" s="7"/>
      <c r="D82" s="2" t="e">
        <f t="shared" si="12"/>
        <v>#N/A</v>
      </c>
      <c r="E82" s="2" t="e">
        <f t="shared" si="22"/>
        <v>#N/A</v>
      </c>
      <c r="F82" s="2">
        <v>416790.89945246279</v>
      </c>
      <c r="G82" s="2">
        <f t="shared" si="25"/>
        <v>416790.89945246279</v>
      </c>
      <c r="H82" s="2">
        <f t="shared" si="13"/>
        <v>21749990.278247863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885899.2857142858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430647.18006470799</v>
      </c>
      <c r="Q82" s="2">
        <f t="shared" si="26"/>
        <v>430647.18006470799</v>
      </c>
      <c r="R82" s="2">
        <f t="shared" si="16"/>
        <v>22584944.962792486</v>
      </c>
      <c r="S82" s="2">
        <f t="shared" si="17"/>
        <v>416790.89945246279</v>
      </c>
      <c r="T82" s="2">
        <f t="shared" si="18"/>
        <v>23417.857142857159</v>
      </c>
      <c r="U82" s="2">
        <f t="shared" si="19"/>
        <v>430647.18006470799</v>
      </c>
      <c r="V82" s="2">
        <f t="shared" si="5"/>
        <v>819705.65217391308</v>
      </c>
      <c r="W82" s="2">
        <f t="shared" si="20"/>
        <v>10179.13043478271</v>
      </c>
      <c r="X82" s="2">
        <f t="shared" si="6"/>
        <v>420468.04962992528</v>
      </c>
      <c r="Y82" s="2">
        <f t="shared" si="7"/>
        <v>21765239.310618579</v>
      </c>
      <c r="Z82" s="2" t="str">
        <f t="shared" si="8"/>
        <v>HERE</v>
      </c>
      <c r="AA82" s="2">
        <f>IF(Z82="HERE",Y82,AA81+Graph!$G$1*1000)</f>
        <v>21765239.310618579</v>
      </c>
      <c r="AB82" s="2">
        <f t="shared" si="21"/>
        <v>420468.04962992668</v>
      </c>
      <c r="AC82" s="2">
        <f t="shared" si="9"/>
        <v>819705.65217391308</v>
      </c>
      <c r="AD82" s="3">
        <f t="shared" si="10"/>
        <v>21765239.310618579</v>
      </c>
      <c r="AE82" s="2">
        <f>IF(AE80&gt;=52800000,52800000,IF(AB61=Graph!G$1*1000,AE81+Graph!G$1*1000,AC82))</f>
        <v>819705.65217391308</v>
      </c>
      <c r="AF82" s="3">
        <f t="shared" si="11"/>
        <v>819705.65217391308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6</v>
      </c>
      <c r="C83" s="7"/>
      <c r="D83" s="2" t="e">
        <f t="shared" si="12"/>
        <v>#N/A</v>
      </c>
      <c r="E83" s="2" t="e">
        <f t="shared" si="22"/>
        <v>#N/A</v>
      </c>
      <c r="F83" s="2">
        <v>418392.12135390937</v>
      </c>
      <c r="G83" s="2">
        <f t="shared" si="25"/>
        <v>418392.12135390937</v>
      </c>
      <c r="H83" s="2">
        <f t="shared" si="13"/>
        <v>22168382.399601772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909317.14285714296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432562.07381781936</v>
      </c>
      <c r="Q83" s="2">
        <f t="shared" si="26"/>
        <v>432562.07381781936</v>
      </c>
      <c r="R83" s="2">
        <f t="shared" si="16"/>
        <v>23017507.036610305</v>
      </c>
      <c r="S83" s="2">
        <f t="shared" si="17"/>
        <v>418392.12135390937</v>
      </c>
      <c r="T83" s="2">
        <f t="shared" si="18"/>
        <v>23417.857142857159</v>
      </c>
      <c r="U83" s="2">
        <f t="shared" si="19"/>
        <v>432562.07381781936</v>
      </c>
      <c r="V83" s="2">
        <f t="shared" si="5"/>
        <v>829884.78260869568</v>
      </c>
      <c r="W83" s="2">
        <f t="shared" si="20"/>
        <v>10179.130434782594</v>
      </c>
      <c r="X83" s="2">
        <f t="shared" si="6"/>
        <v>422382.94338303676</v>
      </c>
      <c r="Y83" s="2">
        <f t="shared" si="7"/>
        <v>22187622.254001617</v>
      </c>
      <c r="Z83" s="2" t="str">
        <f t="shared" si="8"/>
        <v>HERE</v>
      </c>
      <c r="AA83" s="2">
        <f>IF(Z83="HERE",Y83,AA82+Graph!$G$1*1000)</f>
        <v>22187622.254001617</v>
      </c>
      <c r="AB83" s="2">
        <f t="shared" si="21"/>
        <v>422382.94338303804</v>
      </c>
      <c r="AC83" s="2">
        <f t="shared" si="9"/>
        <v>829884.78260869568</v>
      </c>
      <c r="AD83" s="3">
        <f t="shared" si="10"/>
        <v>22187622.254001617</v>
      </c>
      <c r="AE83" s="2">
        <f>IF(AE81&gt;=52800000,52800000,IF(AB62=Graph!G$1*1000,AE82+Graph!G$1*1000,AC83))</f>
        <v>829884.78260869568</v>
      </c>
      <c r="AF83" s="3">
        <f t="shared" si="11"/>
        <v>829884.78260869568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7</v>
      </c>
      <c r="C84" s="7"/>
      <c r="D84" s="2" t="e">
        <f t="shared" si="12"/>
        <v>#N/A</v>
      </c>
      <c r="E84" s="2" t="e">
        <f t="shared" si="22"/>
        <v>#N/A</v>
      </c>
      <c r="F84" s="2">
        <v>419993.34325534105</v>
      </c>
      <c r="G84" s="2">
        <f t="shared" si="25"/>
        <v>419993.34325534105</v>
      </c>
      <c r="H84" s="2">
        <f t="shared" si="13"/>
        <v>22588375.742857113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932735.00000000012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434476.96757093072</v>
      </c>
      <c r="Q84" s="2">
        <f t="shared" si="26"/>
        <v>434476.96757093072</v>
      </c>
      <c r="R84" s="2">
        <f t="shared" si="16"/>
        <v>23451984.004181236</v>
      </c>
      <c r="S84" s="2">
        <f t="shared" si="17"/>
        <v>419993.34325534105</v>
      </c>
      <c r="T84" s="2">
        <f t="shared" si="18"/>
        <v>23417.857142857159</v>
      </c>
      <c r="U84" s="2">
        <f t="shared" si="19"/>
        <v>434476.96757093072</v>
      </c>
      <c r="V84" s="2">
        <f t="shared" si="5"/>
        <v>840063.91304347827</v>
      </c>
      <c r="W84" s="2">
        <f t="shared" si="20"/>
        <v>10179.130434782594</v>
      </c>
      <c r="X84" s="2">
        <f t="shared" si="6"/>
        <v>424297.83713614813</v>
      </c>
      <c r="Y84" s="2">
        <f t="shared" si="7"/>
        <v>22611920.091137767</v>
      </c>
      <c r="Z84" s="2" t="str">
        <f t="shared" si="8"/>
        <v>HERE</v>
      </c>
      <c r="AA84" s="2">
        <f>IF(Z84="HERE",Y84,AA83+Graph!$G$1*1000)</f>
        <v>22611920.091137767</v>
      </c>
      <c r="AB84" s="2">
        <f t="shared" si="21"/>
        <v>424297.83713614941</v>
      </c>
      <c r="AC84" s="2">
        <f t="shared" si="9"/>
        <v>840063.91304347827</v>
      </c>
      <c r="AD84" s="3">
        <f t="shared" si="10"/>
        <v>22611920.091137767</v>
      </c>
      <c r="AE84" s="2">
        <f>IF(AE82&gt;=52800000,52800000,IF(AB63=Graph!G$1*1000,AE83+Graph!G$1*1000,AC84))</f>
        <v>840063.91304347827</v>
      </c>
      <c r="AF84" s="3">
        <f t="shared" si="11"/>
        <v>840063.91304347827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8</v>
      </c>
      <c r="C85" s="7"/>
      <c r="D85" s="2" t="e">
        <f t="shared" si="12"/>
        <v>#N/A</v>
      </c>
      <c r="E85" s="2" t="e">
        <f t="shared" si="22"/>
        <v>#N/A</v>
      </c>
      <c r="F85" s="2">
        <v>421594.56515678763</v>
      </c>
      <c r="G85" s="2">
        <f t="shared" si="25"/>
        <v>421594.56515678763</v>
      </c>
      <c r="H85" s="2">
        <f t="shared" si="13"/>
        <v>23009970.308013901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956152.85714285728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436391.86132404208</v>
      </c>
      <c r="Q85" s="2">
        <f t="shared" si="26"/>
        <v>436391.86132404208</v>
      </c>
      <c r="R85" s="2">
        <f t="shared" si="16"/>
        <v>23888375.865505278</v>
      </c>
      <c r="S85" s="2">
        <f t="shared" si="17"/>
        <v>421594.56515678763</v>
      </c>
      <c r="T85" s="2">
        <f t="shared" si="18"/>
        <v>23417.857142857159</v>
      </c>
      <c r="U85" s="2">
        <f t="shared" si="19"/>
        <v>436391.86132404208</v>
      </c>
      <c r="V85" s="2">
        <f t="shared" si="5"/>
        <v>850243.04347826086</v>
      </c>
      <c r="W85" s="2">
        <f t="shared" si="20"/>
        <v>10179.130434782594</v>
      </c>
      <c r="X85" s="2">
        <f t="shared" si="6"/>
        <v>426212.73088925949</v>
      </c>
      <c r="Y85" s="2">
        <f t="shared" si="7"/>
        <v>23038132.822027028</v>
      </c>
      <c r="Z85" s="2" t="str">
        <f t="shared" si="8"/>
        <v>HERE</v>
      </c>
      <c r="AA85" s="2">
        <f>IF(Z85="HERE",Y85,AA84+Graph!$G$1*1000)</f>
        <v>23038132.822027028</v>
      </c>
      <c r="AB85" s="2">
        <f t="shared" si="21"/>
        <v>426212.73088926077</v>
      </c>
      <c r="AC85" s="2">
        <f t="shared" si="9"/>
        <v>850243.04347826086</v>
      </c>
      <c r="AD85" s="3">
        <f t="shared" si="10"/>
        <v>23038132.822027028</v>
      </c>
      <c r="AE85" s="2">
        <f>IF(AE83&gt;=52800000,52800000,IF(AB64=Graph!G$1*1000,AE84+Graph!G$1*1000,AC85))</f>
        <v>850243.04347826086</v>
      </c>
      <c r="AF85" s="3">
        <f t="shared" si="11"/>
        <v>850243.04347826086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9</v>
      </c>
      <c r="C86" s="7"/>
      <c r="D86" s="2" t="e">
        <f t="shared" si="12"/>
        <v>#N/A</v>
      </c>
      <c r="E86" s="2" t="e">
        <f t="shared" si="22"/>
        <v>#N/A</v>
      </c>
      <c r="F86" s="2">
        <v>423195.78705823421</v>
      </c>
      <c r="G86" s="2">
        <f t="shared" si="25"/>
        <v>423195.78705823421</v>
      </c>
      <c r="H86" s="2">
        <f t="shared" si="13"/>
        <v>23433166.095072135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979570.71428571444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438306.75507715344</v>
      </c>
      <c r="Q86" s="2">
        <f t="shared" si="26"/>
        <v>438306.75507715344</v>
      </c>
      <c r="R86" s="2">
        <f t="shared" si="16"/>
        <v>24326682.620582432</v>
      </c>
      <c r="S86" s="2">
        <f t="shared" si="17"/>
        <v>423195.78705823421</v>
      </c>
      <c r="T86" s="2">
        <f t="shared" si="18"/>
        <v>23417.857142857159</v>
      </c>
      <c r="U86" s="2">
        <f t="shared" si="19"/>
        <v>438306.75507715344</v>
      </c>
      <c r="V86" s="2">
        <f t="shared" si="5"/>
        <v>860422.17391304346</v>
      </c>
      <c r="W86" s="2">
        <f t="shared" si="20"/>
        <v>10179.130434782594</v>
      </c>
      <c r="X86" s="2">
        <f t="shared" si="6"/>
        <v>428127.62464237085</v>
      </c>
      <c r="Y86" s="2">
        <f t="shared" si="7"/>
        <v>23466260.4466694</v>
      </c>
      <c r="Z86" s="2" t="str">
        <f t="shared" si="8"/>
        <v>HERE</v>
      </c>
      <c r="AA86" s="2">
        <f>IF(Z86="HERE",Y86,AA85+Graph!$G$1*1000)</f>
        <v>23466260.4466694</v>
      </c>
      <c r="AB86" s="2">
        <f t="shared" si="21"/>
        <v>428127.62464237213</v>
      </c>
      <c r="AC86" s="2">
        <f t="shared" si="9"/>
        <v>860422.17391304346</v>
      </c>
      <c r="AD86" s="3">
        <f t="shared" si="10"/>
        <v>23466260.4466694</v>
      </c>
      <c r="AE86" s="2">
        <f>IF(AE84&gt;=52800000,52800000,IF(AB65=Graph!G$1*1000,AE85+Graph!G$1*1000,AC86))</f>
        <v>860422.17391304346</v>
      </c>
      <c r="AF86" s="3">
        <f t="shared" si="11"/>
        <v>860422.17391304346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10</v>
      </c>
      <c r="C87" s="7"/>
      <c r="D87" s="2" t="e">
        <f t="shared" si="12"/>
        <v>#N/A</v>
      </c>
      <c r="E87" s="2" t="e">
        <f t="shared" si="22"/>
        <v>#N/A</v>
      </c>
      <c r="F87" s="2">
        <v>424797.0089596808</v>
      </c>
      <c r="G87" s="2">
        <f t="shared" si="25"/>
        <v>424797.0089596808</v>
      </c>
      <c r="H87" s="2">
        <f t="shared" si="13"/>
        <v>23857963.104031816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1002988.5714285716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440221.64883026481</v>
      </c>
      <c r="Q87" s="2">
        <f t="shared" si="26"/>
        <v>440221.64883026481</v>
      </c>
      <c r="R87" s="2">
        <f t="shared" si="16"/>
        <v>24766904.269412696</v>
      </c>
      <c r="S87" s="2">
        <f t="shared" si="17"/>
        <v>424797.0089596808</v>
      </c>
      <c r="T87" s="2">
        <f t="shared" si="18"/>
        <v>23417.857142857159</v>
      </c>
      <c r="U87" s="2">
        <f t="shared" si="19"/>
        <v>440221.64883026481</v>
      </c>
      <c r="V87" s="2">
        <f t="shared" si="5"/>
        <v>870601.30434782605</v>
      </c>
      <c r="W87" s="2">
        <f t="shared" si="20"/>
        <v>10179.130434782594</v>
      </c>
      <c r="X87" s="2">
        <f t="shared" si="6"/>
        <v>430042.51839548221</v>
      </c>
      <c r="Y87" s="2">
        <f t="shared" si="7"/>
        <v>23896302.965064883</v>
      </c>
      <c r="Z87" s="2" t="str">
        <f t="shared" si="8"/>
        <v>HERE</v>
      </c>
      <c r="AA87" s="2">
        <f>IF(Z87="HERE",Y87,AA86+Graph!$G$1*1000)</f>
        <v>23896302.965064883</v>
      </c>
      <c r="AB87" s="2">
        <f t="shared" si="21"/>
        <v>430042.51839548349</v>
      </c>
      <c r="AC87" s="2">
        <f t="shared" si="9"/>
        <v>870601.30434782605</v>
      </c>
      <c r="AD87" s="3">
        <f t="shared" si="10"/>
        <v>23896302.965064883</v>
      </c>
      <c r="AE87" s="2">
        <f>IF(AE85&gt;=52800000,52800000,IF(AB66=Graph!G$1*1000,AE86+Graph!G$1*1000,AC87))</f>
        <v>870601.30434782605</v>
      </c>
      <c r="AF87" s="3">
        <f t="shared" si="11"/>
        <v>870601.30434782605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11</v>
      </c>
      <c r="C88" s="7"/>
      <c r="D88" s="2" t="e">
        <f t="shared" si="12"/>
        <v>#N/A</v>
      </c>
      <c r="E88" s="2" t="e">
        <f t="shared" si="22"/>
        <v>#N/A</v>
      </c>
      <c r="F88" s="2">
        <v>426398.23086112738</v>
      </c>
      <c r="G88" s="2">
        <f t="shared" si="25"/>
        <v>426398.23086112738</v>
      </c>
      <c r="H88" s="2">
        <f t="shared" si="13"/>
        <v>24284361.334892944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1026406.4285714288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442136.54258337617</v>
      </c>
      <c r="Q88" s="2">
        <f t="shared" si="26"/>
        <v>442136.54258337617</v>
      </c>
      <c r="R88" s="2">
        <f t="shared" si="16"/>
        <v>25209040.811996073</v>
      </c>
      <c r="S88" s="2">
        <f t="shared" si="17"/>
        <v>426398.23086112738</v>
      </c>
      <c r="T88" s="2">
        <f t="shared" si="18"/>
        <v>23417.857142857159</v>
      </c>
      <c r="U88" s="2">
        <f t="shared" si="19"/>
        <v>442136.54258337617</v>
      </c>
      <c r="V88" s="2">
        <f t="shared" si="5"/>
        <v>880780.43478260865</v>
      </c>
      <c r="W88" s="2">
        <f t="shared" si="20"/>
        <v>10179.130434782594</v>
      </c>
      <c r="X88" s="2">
        <f t="shared" si="6"/>
        <v>431957.41214859358</v>
      </c>
      <c r="Y88" s="2">
        <f t="shared" si="7"/>
        <v>24328260.377213478</v>
      </c>
      <c r="Z88" s="2" t="str">
        <f t="shared" si="8"/>
        <v>HERE</v>
      </c>
      <c r="AA88" s="2">
        <f>IF(Z88="HERE",Y88,AA87+Graph!$G$1*1000)</f>
        <v>24328260.377213478</v>
      </c>
      <c r="AB88" s="2">
        <f t="shared" si="21"/>
        <v>431957.41214859486</v>
      </c>
      <c r="AC88" s="2">
        <f t="shared" si="9"/>
        <v>880780.43478260865</v>
      </c>
      <c r="AD88" s="3">
        <f t="shared" si="10"/>
        <v>24328260.377213478</v>
      </c>
      <c r="AE88" s="2">
        <f>IF(AE86&gt;=52800000,52800000,IF(AB67=Graph!G$1*1000,AE87+Graph!G$1*1000,AC88))</f>
        <v>880780.43478260865</v>
      </c>
      <c r="AF88" s="3">
        <f t="shared" si="11"/>
        <v>880780.43478260865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12</v>
      </c>
      <c r="C89" s="7"/>
      <c r="D89" s="2" t="e">
        <f t="shared" si="12"/>
        <v>#N/A</v>
      </c>
      <c r="E89" s="2" t="e">
        <f t="shared" si="22"/>
        <v>#N/A</v>
      </c>
      <c r="F89" s="2">
        <v>427999.45276255906</v>
      </c>
      <c r="G89" s="2">
        <f t="shared" si="25"/>
        <v>427999.45276255906</v>
      </c>
      <c r="H89" s="2">
        <f t="shared" si="13"/>
        <v>24712360.787655503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1049824.2857142859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444051.43633648753</v>
      </c>
      <c r="Q89" s="2">
        <f t="shared" si="26"/>
        <v>444051.43633648753</v>
      </c>
      <c r="R89" s="2">
        <f t="shared" si="16"/>
        <v>25653092.24833256</v>
      </c>
      <c r="S89" s="2">
        <f t="shared" si="17"/>
        <v>427999.45276255906</v>
      </c>
      <c r="T89" s="2">
        <f t="shared" si="18"/>
        <v>23417.857142857159</v>
      </c>
      <c r="U89" s="2">
        <f t="shared" si="19"/>
        <v>444051.43633648753</v>
      </c>
      <c r="V89" s="2">
        <f t="shared" si="5"/>
        <v>890959.56521739135</v>
      </c>
      <c r="W89" s="2">
        <f t="shared" si="20"/>
        <v>10179.13043478271</v>
      </c>
      <c r="X89" s="2">
        <f t="shared" si="6"/>
        <v>433872.30590170482</v>
      </c>
      <c r="Y89" s="2">
        <f t="shared" si="7"/>
        <v>24762132.683115184</v>
      </c>
      <c r="Z89" s="2" t="str">
        <f t="shared" si="8"/>
        <v>HERE</v>
      </c>
      <c r="AA89" s="2">
        <f>IF(Z89="HERE",Y89,AA88+Graph!$G$1*1000)</f>
        <v>24762132.683115184</v>
      </c>
      <c r="AB89" s="2">
        <f t="shared" si="21"/>
        <v>433872.30590170622</v>
      </c>
      <c r="AC89" s="2">
        <f t="shared" si="9"/>
        <v>890959.56521739135</v>
      </c>
      <c r="AD89" s="3">
        <f t="shared" si="10"/>
        <v>24762132.683115184</v>
      </c>
      <c r="AE89" s="2">
        <f>IF(AE87&gt;=52800000,52800000,IF(AB68=Graph!G$1*1000,AE88+Graph!G$1*1000,AC89))</f>
        <v>890959.56521739135</v>
      </c>
      <c r="AF89" s="3">
        <f t="shared" si="11"/>
        <v>890959.56521739135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13</v>
      </c>
      <c r="C90" s="7"/>
      <c r="D90" s="2" t="e">
        <f t="shared" si="12"/>
        <v>#N/A</v>
      </c>
      <c r="E90" s="2" t="e">
        <f t="shared" si="22"/>
        <v>#N/A</v>
      </c>
      <c r="F90" s="2">
        <v>429600.67466400564</v>
      </c>
      <c r="G90" s="2">
        <f t="shared" si="25"/>
        <v>429600.67466400564</v>
      </c>
      <c r="H90" s="2">
        <f t="shared" si="13"/>
        <v>25141961.462319508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1073242.142857143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445966.33008959889</v>
      </c>
      <c r="Q90" s="2">
        <f t="shared" si="26"/>
        <v>445966.33008959889</v>
      </c>
      <c r="R90" s="2">
        <f t="shared" si="16"/>
        <v>26099058.578422159</v>
      </c>
      <c r="S90" s="2">
        <f t="shared" si="17"/>
        <v>429600.67466400564</v>
      </c>
      <c r="T90" s="2">
        <f t="shared" si="18"/>
        <v>23417.857142857043</v>
      </c>
      <c r="U90" s="2">
        <f t="shared" si="19"/>
        <v>445966.33008959889</v>
      </c>
      <c r="V90" s="2">
        <f t="shared" si="5"/>
        <v>901138.69565217383</v>
      </c>
      <c r="W90" s="2">
        <f t="shared" si="20"/>
        <v>10179.130434782477</v>
      </c>
      <c r="X90" s="2">
        <f t="shared" si="6"/>
        <v>435787.19965481642</v>
      </c>
      <c r="Y90" s="2">
        <f t="shared" si="7"/>
        <v>25197919.882770002</v>
      </c>
      <c r="Z90" s="2" t="str">
        <f t="shared" si="8"/>
        <v>HERE</v>
      </c>
      <c r="AA90" s="2">
        <f>IF(Z90="HERE",Y90,AA89+Graph!$G$1*1000)</f>
        <v>25197919.882770002</v>
      </c>
      <c r="AB90" s="2">
        <f t="shared" si="21"/>
        <v>435787.19965481758</v>
      </c>
      <c r="AC90" s="2">
        <f t="shared" si="9"/>
        <v>901138.69565217383</v>
      </c>
      <c r="AD90" s="3">
        <f t="shared" si="10"/>
        <v>25197919.882770002</v>
      </c>
      <c r="AE90" s="2">
        <f>IF(AE88&gt;=52800000,52800000,IF(AB69=Graph!G$1*1000,AE89+Graph!G$1*1000,AC90))</f>
        <v>901138.69565217383</v>
      </c>
      <c r="AF90" s="3">
        <f t="shared" si="11"/>
        <v>901138.69565217383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14</v>
      </c>
      <c r="C91" s="7"/>
      <c r="D91" s="2" t="e">
        <f t="shared" si="12"/>
        <v>#N/A</v>
      </c>
      <c r="E91" s="2" t="e">
        <f t="shared" si="22"/>
        <v>#N/A</v>
      </c>
      <c r="F91" s="2">
        <v>431201.89656545222</v>
      </c>
      <c r="G91" s="2">
        <f t="shared" si="25"/>
        <v>431201.89656545222</v>
      </c>
      <c r="H91" s="2">
        <f t="shared" si="13"/>
        <v>25573163.35888496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1096660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447881.22384271026</v>
      </c>
      <c r="Q91" s="2">
        <f t="shared" si="26"/>
        <v>447881.22384271026</v>
      </c>
      <c r="R91" s="2">
        <f t="shared" si="16"/>
        <v>26546939.802264869</v>
      </c>
      <c r="S91" s="2">
        <f t="shared" si="17"/>
        <v>431201.89656545222</v>
      </c>
      <c r="T91" s="2">
        <f t="shared" si="18"/>
        <v>23417.857142857043</v>
      </c>
      <c r="U91" s="2">
        <f t="shared" si="19"/>
        <v>447881.22384271026</v>
      </c>
      <c r="V91" s="2">
        <f t="shared" si="5"/>
        <v>911317.82608695654</v>
      </c>
      <c r="W91" s="2">
        <f t="shared" si="20"/>
        <v>10179.13043478271</v>
      </c>
      <c r="X91" s="2">
        <f t="shared" si="6"/>
        <v>437702.09340792755</v>
      </c>
      <c r="Y91" s="2">
        <f t="shared" si="7"/>
        <v>25635621.976177931</v>
      </c>
      <c r="Z91" s="2" t="str">
        <f t="shared" si="8"/>
        <v>HERE</v>
      </c>
      <c r="AA91" s="2">
        <f>IF(Z91="HERE",Y91,AA90+Graph!$G$1*1000)</f>
        <v>25635621.976177931</v>
      </c>
      <c r="AB91" s="2">
        <f t="shared" si="21"/>
        <v>437702.09340792894</v>
      </c>
      <c r="AC91" s="2">
        <f t="shared" si="9"/>
        <v>911317.82608695654</v>
      </c>
      <c r="AD91" s="3">
        <f t="shared" si="10"/>
        <v>25635621.976177931</v>
      </c>
      <c r="AE91" s="2">
        <f>IF(AE89&gt;=52800000,52800000,IF(AB70=Graph!G$1*1000,AE90+Graph!G$1*1000,AC91))</f>
        <v>911317.82608695654</v>
      </c>
      <c r="AF91" s="3">
        <f t="shared" si="11"/>
        <v>911317.82608695654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15</v>
      </c>
      <c r="C92" s="7"/>
      <c r="D92" s="2" t="e">
        <f t="shared" si="12"/>
        <v>#N/A</v>
      </c>
      <c r="E92" s="2" t="e">
        <f t="shared" si="22"/>
        <v>#N/A</v>
      </c>
      <c r="F92" s="2">
        <v>432803.1184668988</v>
      </c>
      <c r="G92" s="2">
        <f t="shared" si="25"/>
        <v>432803.1184668988</v>
      </c>
      <c r="H92" s="2">
        <f t="shared" si="13"/>
        <v>26005966.477351859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1120077.857142857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449796.11759582162</v>
      </c>
      <c r="Q92" s="2">
        <f t="shared" si="26"/>
        <v>449796.11759582162</v>
      </c>
      <c r="R92" s="2">
        <f t="shared" si="16"/>
        <v>26996735.919860691</v>
      </c>
      <c r="S92" s="2">
        <f t="shared" si="17"/>
        <v>432803.1184668988</v>
      </c>
      <c r="T92" s="2">
        <f t="shared" si="18"/>
        <v>23417.857142857043</v>
      </c>
      <c r="U92" s="2">
        <f t="shared" si="19"/>
        <v>449796.11759582162</v>
      </c>
      <c r="V92" s="2">
        <f t="shared" si="5"/>
        <v>921496.95652173914</v>
      </c>
      <c r="W92" s="2">
        <f t="shared" si="20"/>
        <v>10179.130434782594</v>
      </c>
      <c r="X92" s="2">
        <f t="shared" si="6"/>
        <v>439616.98716103903</v>
      </c>
      <c r="Y92" s="2">
        <f t="shared" si="7"/>
        <v>26075238.963338971</v>
      </c>
      <c r="Z92" s="2" t="str">
        <f t="shared" si="8"/>
        <v>HERE</v>
      </c>
      <c r="AA92" s="2">
        <f>IF(Z92="HERE",Y92,AA91+Graph!$G$1*1000)</f>
        <v>26075238.963338971</v>
      </c>
      <c r="AB92" s="2">
        <f t="shared" si="21"/>
        <v>439616.98716104031</v>
      </c>
      <c r="AC92" s="2">
        <f t="shared" si="9"/>
        <v>921496.95652173914</v>
      </c>
      <c r="AD92" s="3">
        <f t="shared" si="10"/>
        <v>26075238.963338971</v>
      </c>
      <c r="AE92" s="2">
        <f>IF(AE90&gt;=52800000,52800000,IF(AB71=Graph!G$1*1000,AE91+Graph!G$1*1000,AC92))</f>
        <v>921496.95652173914</v>
      </c>
      <c r="AF92" s="3">
        <f t="shared" si="11"/>
        <v>921496.95652173914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16</v>
      </c>
      <c r="C93" s="7"/>
      <c r="D93" s="2" t="e">
        <f t="shared" si="12"/>
        <v>#N/A</v>
      </c>
      <c r="E93" s="2" t="e">
        <f t="shared" si="22"/>
        <v>#N/A</v>
      </c>
      <c r="F93" s="2">
        <v>434404.34036834538</v>
      </c>
      <c r="G93" s="2">
        <f t="shared" si="25"/>
        <v>434404.34036834538</v>
      </c>
      <c r="H93" s="2">
        <f t="shared" si="13"/>
        <v>26440370.817720205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1143495.7142857141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451711.01134893298</v>
      </c>
      <c r="Q93" s="2">
        <f t="shared" si="26"/>
        <v>451711.01134893298</v>
      </c>
      <c r="R93" s="2">
        <f t="shared" si="16"/>
        <v>27448446.931209624</v>
      </c>
      <c r="S93" s="2">
        <f t="shared" si="17"/>
        <v>434404.34036834538</v>
      </c>
      <c r="T93" s="2">
        <f t="shared" si="18"/>
        <v>23417.857142857043</v>
      </c>
      <c r="U93" s="2">
        <f t="shared" si="19"/>
        <v>451711.01134893298</v>
      </c>
      <c r="V93" s="2">
        <f t="shared" si="5"/>
        <v>931676.08695652173</v>
      </c>
      <c r="W93" s="2">
        <f t="shared" si="20"/>
        <v>10179.130434782594</v>
      </c>
      <c r="X93" s="2">
        <f t="shared" si="6"/>
        <v>441531.88091415039</v>
      </c>
      <c r="Y93" s="2">
        <f t="shared" si="7"/>
        <v>26516770.844253123</v>
      </c>
      <c r="Z93" s="2" t="str">
        <f t="shared" si="8"/>
        <v>HERE</v>
      </c>
      <c r="AA93" s="2">
        <f>IF(Z93="HERE",Y93,AA92+Graph!$G$1*1000)</f>
        <v>26516770.844253123</v>
      </c>
      <c r="AB93" s="2">
        <f t="shared" si="21"/>
        <v>441531.88091415167</v>
      </c>
      <c r="AC93" s="2">
        <f t="shared" si="9"/>
        <v>931676.08695652173</v>
      </c>
      <c r="AD93" s="3">
        <f t="shared" si="10"/>
        <v>26516770.844253123</v>
      </c>
      <c r="AE93" s="2">
        <f>IF(AE91&gt;=52800000,52800000,IF(AB72=Graph!G$1*1000,AE92+Graph!G$1*1000,AC93))</f>
        <v>931676.08695652173</v>
      </c>
      <c r="AF93" s="3">
        <f t="shared" si="11"/>
        <v>931676.08695652173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17</v>
      </c>
      <c r="C94" s="7"/>
      <c r="D94" s="2" t="e">
        <f t="shared" si="12"/>
        <v>#N/A</v>
      </c>
      <c r="E94" s="2" t="e">
        <f t="shared" si="22"/>
        <v>#N/A</v>
      </c>
      <c r="F94" s="2">
        <v>436005.56226977706</v>
      </c>
      <c r="G94" s="2">
        <f t="shared" si="25"/>
        <v>436005.56226977706</v>
      </c>
      <c r="H94" s="2">
        <f t="shared" si="13"/>
        <v>26876376.379989982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1166913.5714285711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453625.90510204434</v>
      </c>
      <c r="Q94" s="2">
        <f t="shared" si="26"/>
        <v>453625.90510204434</v>
      </c>
      <c r="R94" s="2">
        <f t="shared" si="16"/>
        <v>27902072.836311668</v>
      </c>
      <c r="S94" s="2">
        <f t="shared" si="17"/>
        <v>436005.56226977706</v>
      </c>
      <c r="T94" s="2">
        <f t="shared" si="18"/>
        <v>23417.857142857043</v>
      </c>
      <c r="U94" s="2">
        <f t="shared" si="19"/>
        <v>453625.90510204434</v>
      </c>
      <c r="V94" s="2">
        <f t="shared" si="5"/>
        <v>941855.21739130432</v>
      </c>
      <c r="W94" s="2">
        <f t="shared" si="20"/>
        <v>10179.130434782594</v>
      </c>
      <c r="X94" s="2">
        <f t="shared" si="6"/>
        <v>443446.77466726175</v>
      </c>
      <c r="Y94" s="2">
        <f t="shared" si="7"/>
        <v>26960217.618920386</v>
      </c>
      <c r="Z94" s="2" t="str">
        <f t="shared" si="8"/>
        <v>HERE</v>
      </c>
      <c r="AA94" s="2">
        <f>IF(Z94="HERE",Y94,AA93+Graph!$G$1*1000)</f>
        <v>26960217.618920386</v>
      </c>
      <c r="AB94" s="2">
        <f t="shared" si="21"/>
        <v>443446.77466726303</v>
      </c>
      <c r="AC94" s="2">
        <f t="shared" si="9"/>
        <v>941855.21739130432</v>
      </c>
      <c r="AD94" s="3">
        <f t="shared" si="10"/>
        <v>26960217.618920386</v>
      </c>
      <c r="AE94" s="2">
        <f>IF(AE92&gt;=52800000,52800000,IF(AB73=Graph!G$1*1000,AE93+Graph!G$1*1000,AC94))</f>
        <v>941855.21739130432</v>
      </c>
      <c r="AF94" s="3">
        <f t="shared" si="11"/>
        <v>941855.21739130432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18</v>
      </c>
      <c r="C95" s="7"/>
      <c r="D95" s="2" t="e">
        <f t="shared" si="12"/>
        <v>#N/A</v>
      </c>
      <c r="E95" s="2" t="e">
        <f t="shared" si="22"/>
        <v>#N/A</v>
      </c>
      <c r="F95" s="2">
        <v>437606.78417122364</v>
      </c>
      <c r="G95" s="2">
        <f t="shared" si="25"/>
        <v>437606.78417122364</v>
      </c>
      <c r="H95" s="2">
        <f t="shared" si="13"/>
        <v>27313983.164161205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1190331.4285714282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455540.79885515571</v>
      </c>
      <c r="Q95" s="2">
        <f t="shared" si="26"/>
        <v>455540.79885515571</v>
      </c>
      <c r="R95" s="2">
        <f t="shared" si="16"/>
        <v>28357613.635166824</v>
      </c>
      <c r="S95" s="2">
        <f t="shared" si="17"/>
        <v>437606.78417122364</v>
      </c>
      <c r="T95" s="2">
        <f t="shared" si="18"/>
        <v>23417.857142857043</v>
      </c>
      <c r="U95" s="2">
        <f t="shared" si="19"/>
        <v>455540.79885515571</v>
      </c>
      <c r="V95" s="2">
        <f t="shared" si="5"/>
        <v>952034.34782608692</v>
      </c>
      <c r="W95" s="2">
        <f t="shared" si="20"/>
        <v>10179.130434782594</v>
      </c>
      <c r="X95" s="2">
        <f t="shared" si="6"/>
        <v>445361.66842037311</v>
      </c>
      <c r="Y95" s="2">
        <f t="shared" ref="Y95:Y158" si="30">IF(COUNT($C96)=0,IF(COUNT($C95)=1,C95,SUM(Y94+X95)),C95)</f>
        <v>27405579.28734076</v>
      </c>
      <c r="Z95" s="2" t="str">
        <f t="shared" si="8"/>
        <v>HERE</v>
      </c>
      <c r="AA95" s="2">
        <f>IF(Z95="HERE",Y95,AA94+Graph!$G$1*1000)</f>
        <v>27405579.28734076</v>
      </c>
      <c r="AB95" s="2">
        <f t="shared" si="21"/>
        <v>445361.66842037439</v>
      </c>
      <c r="AC95" s="2">
        <f t="shared" ref="AC95:AC158" si="31">IF(Z96="HERE",V95,AC94)</f>
        <v>952034.34782608692</v>
      </c>
      <c r="AD95" s="3">
        <f t="shared" si="10"/>
        <v>27405579.28734076</v>
      </c>
      <c r="AE95" s="2">
        <f>IF(AE93&gt;=52800000,52800000,IF(AB74=Graph!G$1*1000,AE94+Graph!G$1*1000,AC95))</f>
        <v>952034.34782608692</v>
      </c>
      <c r="AF95" s="3">
        <f t="shared" si="11"/>
        <v>952034.34782608692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19</v>
      </c>
      <c r="C96" s="7"/>
      <c r="D96" s="2" t="e">
        <f t="shared" si="12"/>
        <v>#N/A</v>
      </c>
      <c r="E96" s="2" t="e">
        <f t="shared" si="22"/>
        <v>#N/A</v>
      </c>
      <c r="F96" s="2">
        <v>439208.00607267022</v>
      </c>
      <c r="G96" s="2">
        <f t="shared" si="25"/>
        <v>439208.00607267022</v>
      </c>
      <c r="H96" s="2">
        <f t="shared" ref="H96:H159" si="32">IF(COUNT($C97)=0,IF(COUNT($C96)=1,C96,SUM(H95+G96)),C96)</f>
        <v>27753191.170233876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1213749.2857142852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457455.69260826707</v>
      </c>
      <c r="Q96" s="2">
        <f t="shared" si="26"/>
        <v>457455.69260826707</v>
      </c>
      <c r="R96" s="2">
        <f t="shared" ref="R96:R159" si="33">IF(COUNT($C97)=0,IF(COUNT($C96)=1,M96,SUM(R95+Q96)),M96)</f>
        <v>28815069.327775091</v>
      </c>
      <c r="S96" s="2">
        <f t="shared" si="17"/>
        <v>439208.00607267022</v>
      </c>
      <c r="T96" s="2">
        <f t="shared" si="18"/>
        <v>23417.857142857043</v>
      </c>
      <c r="U96" s="2">
        <f t="shared" si="19"/>
        <v>457455.69260826707</v>
      </c>
      <c r="V96" s="2">
        <f t="shared" si="5"/>
        <v>962213.47826086963</v>
      </c>
      <c r="W96" s="2">
        <f t="shared" si="20"/>
        <v>10179.13043478271</v>
      </c>
      <c r="X96" s="2">
        <f t="shared" si="6"/>
        <v>447276.56217348436</v>
      </c>
      <c r="Y96" s="2">
        <f t="shared" si="30"/>
        <v>27852855.849514246</v>
      </c>
      <c r="Z96" s="2" t="str">
        <f t="shared" si="8"/>
        <v>HERE</v>
      </c>
      <c r="AA96" s="2">
        <f>IF(Z96="HERE",Y96,AA95+Graph!$G$1*1000)</f>
        <v>27852855.849514246</v>
      </c>
      <c r="AB96" s="2">
        <f t="shared" si="21"/>
        <v>447276.56217348576</v>
      </c>
      <c r="AC96" s="2">
        <f t="shared" si="31"/>
        <v>962213.47826086963</v>
      </c>
      <c r="AD96" s="3">
        <f t="shared" si="10"/>
        <v>27852855.849514246</v>
      </c>
      <c r="AE96" s="2">
        <f>IF(AE94&gt;=52800000,52800000,IF(AB75=Graph!G$1*1000,AE95+Graph!G$1*1000,AC96))</f>
        <v>962213.47826086963</v>
      </c>
      <c r="AF96" s="3">
        <f t="shared" si="11"/>
        <v>962213.47826086963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20</v>
      </c>
      <c r="C97" s="7"/>
      <c r="D97" s="2" t="e">
        <f t="shared" si="12"/>
        <v>#N/A</v>
      </c>
      <c r="E97" s="2" t="e">
        <f t="shared" si="22"/>
        <v>#N/A</v>
      </c>
      <c r="F97" s="2">
        <v>440809.2279741168</v>
      </c>
      <c r="G97" s="2">
        <f t="shared" si="25"/>
        <v>440809.2279741168</v>
      </c>
      <c r="H97" s="2">
        <f t="shared" si="32"/>
        <v>28194000.398207992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1237167.1428571423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459370.58636137843</v>
      </c>
      <c r="Q97" s="2">
        <f t="shared" si="26"/>
        <v>459370.58636137843</v>
      </c>
      <c r="R97" s="2">
        <f t="shared" si="33"/>
        <v>29274439.914136469</v>
      </c>
      <c r="S97" s="2">
        <f t="shared" si="17"/>
        <v>440809.2279741168</v>
      </c>
      <c r="T97" s="2">
        <f t="shared" si="18"/>
        <v>23417.857142857043</v>
      </c>
      <c r="U97" s="2">
        <f t="shared" si="19"/>
        <v>459370.58636137843</v>
      </c>
      <c r="V97" s="2">
        <f t="shared" si="5"/>
        <v>972392.6086956521</v>
      </c>
      <c r="W97" s="2">
        <f t="shared" si="20"/>
        <v>10179.130434782477</v>
      </c>
      <c r="X97" s="2">
        <f t="shared" si="6"/>
        <v>449191.45592659595</v>
      </c>
      <c r="Y97" s="2">
        <f t="shared" si="30"/>
        <v>28302047.305440843</v>
      </c>
      <c r="Z97" s="2" t="str">
        <f t="shared" si="8"/>
        <v>HERE</v>
      </c>
      <c r="AA97" s="2">
        <f>IF(Z97="HERE",Y97,AA96+Graph!$G$1*1000)</f>
        <v>28302047.305440843</v>
      </c>
      <c r="AB97" s="2">
        <f t="shared" si="21"/>
        <v>449191.45592659712</v>
      </c>
      <c r="AC97" s="2">
        <f t="shared" si="31"/>
        <v>972392.6086956521</v>
      </c>
      <c r="AD97" s="3">
        <f t="shared" si="10"/>
        <v>28302047.305440843</v>
      </c>
      <c r="AE97" s="2">
        <f>IF(AE95&gt;=52800000,52800000,IF(AB76=Graph!G$1*1000,AE96+Graph!G$1*1000,AC97))</f>
        <v>972392.6086956521</v>
      </c>
      <c r="AF97" s="3">
        <f t="shared" si="11"/>
        <v>972392.6086956521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21</v>
      </c>
      <c r="C98" s="7"/>
      <c r="D98" s="2" t="e">
        <f t="shared" si="12"/>
        <v>#N/A</v>
      </c>
      <c r="E98" s="2" t="e">
        <f t="shared" si="22"/>
        <v>#N/A</v>
      </c>
      <c r="F98" s="2">
        <v>442410.44987556338</v>
      </c>
      <c r="G98" s="2">
        <f t="shared" si="25"/>
        <v>442410.44987556338</v>
      </c>
      <c r="H98" s="2">
        <f t="shared" si="32"/>
        <v>28636410.848083556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1260584.9999999993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461285.48011448979</v>
      </c>
      <c r="Q98" s="2">
        <f t="shared" si="26"/>
        <v>461285.48011448979</v>
      </c>
      <c r="R98" s="2">
        <f t="shared" si="33"/>
        <v>29735725.394250959</v>
      </c>
      <c r="S98" s="2">
        <f t="shared" si="17"/>
        <v>442410.44987556338</v>
      </c>
      <c r="T98" s="2">
        <f t="shared" si="18"/>
        <v>23417.857142857043</v>
      </c>
      <c r="U98" s="2">
        <f t="shared" si="19"/>
        <v>461285.48011448979</v>
      </c>
      <c r="V98" s="2">
        <f t="shared" si="5"/>
        <v>982571.73913043481</v>
      </c>
      <c r="W98" s="2">
        <f t="shared" si="20"/>
        <v>10179.13043478271</v>
      </c>
      <c r="X98" s="2">
        <f t="shared" si="6"/>
        <v>451106.34967970708</v>
      </c>
      <c r="Y98" s="2">
        <f t="shared" si="30"/>
        <v>28753153.655120552</v>
      </c>
      <c r="Z98" s="2" t="str">
        <f t="shared" si="8"/>
        <v>HERE</v>
      </c>
      <c r="AA98" s="2">
        <f>IF(Z98="HERE",Y98,AA97+Graph!$G$1*1000)</f>
        <v>28753153.655120552</v>
      </c>
      <c r="AB98" s="2">
        <f t="shared" si="21"/>
        <v>451106.34967970848</v>
      </c>
      <c r="AC98" s="2">
        <f t="shared" si="31"/>
        <v>982571.73913043481</v>
      </c>
      <c r="AD98" s="3">
        <f t="shared" si="10"/>
        <v>28753153.655120552</v>
      </c>
      <c r="AE98" s="2">
        <f>IF(AE96&gt;=52800000,52800000,IF(AB77=Graph!G$1*1000,AE97+Graph!G$1*1000,AC98))</f>
        <v>982571.73913043481</v>
      </c>
      <c r="AF98" s="3">
        <f t="shared" si="11"/>
        <v>982571.73913043481</v>
      </c>
      <c r="AG98" s="3">
        <f t="shared" si="29"/>
        <v>17752283.699999999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22</v>
      </c>
      <c r="C99" s="7"/>
      <c r="D99" s="2" t="e">
        <f t="shared" si="12"/>
        <v>#N/A</v>
      </c>
      <c r="E99" s="2" t="e">
        <f t="shared" si="22"/>
        <v>#N/A</v>
      </c>
      <c r="F99" s="2">
        <v>444011.67177699506</v>
      </c>
      <c r="G99" s="2">
        <f t="shared" si="25"/>
        <v>444011.67177699506</v>
      </c>
      <c r="H99" s="2">
        <f t="shared" si="32"/>
        <v>29080422.519860551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1284002.8571428563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463200.37386760116</v>
      </c>
      <c r="Q99" s="2">
        <f t="shared" si="26"/>
        <v>463200.37386760116</v>
      </c>
      <c r="R99" s="2">
        <f t="shared" si="33"/>
        <v>30198925.76811856</v>
      </c>
      <c r="S99" s="2">
        <f t="shared" si="17"/>
        <v>444011.67177699506</v>
      </c>
      <c r="T99" s="2">
        <f t="shared" si="18"/>
        <v>23417.857142857043</v>
      </c>
      <c r="U99" s="2">
        <f t="shared" si="19"/>
        <v>463200.37386760116</v>
      </c>
      <c r="V99" s="2">
        <f t="shared" si="5"/>
        <v>992750.86956521741</v>
      </c>
      <c r="W99" s="2">
        <f t="shared" si="20"/>
        <v>10179.130434782594</v>
      </c>
      <c r="X99" s="2">
        <f t="shared" si="6"/>
        <v>453021.24343281856</v>
      </c>
      <c r="Y99" s="2">
        <f t="shared" si="30"/>
        <v>29206174.898553371</v>
      </c>
      <c r="Z99" s="2" t="str">
        <f t="shared" si="8"/>
        <v>HERE</v>
      </c>
      <c r="AA99" s="2">
        <f>IF(Z99="HERE",Y99,AA98+Graph!$G$1*1000)</f>
        <v>29206174.898553371</v>
      </c>
      <c r="AB99" s="2">
        <f t="shared" si="21"/>
        <v>453021.24343281984</v>
      </c>
      <c r="AC99" s="2">
        <f t="shared" si="31"/>
        <v>992750.86956521741</v>
      </c>
      <c r="AD99" s="3">
        <f t="shared" si="10"/>
        <v>29206174.898553371</v>
      </c>
      <c r="AE99" s="2">
        <f>IF(AE97&gt;=52800000,52800000,IF(AB78=Graph!G$1*1000,AE98+Graph!G$1*1000,AC99))</f>
        <v>992750.86956521741</v>
      </c>
      <c r="AF99" s="3">
        <f t="shared" si="11"/>
        <v>992750.86956521741</v>
      </c>
      <c r="AG99" s="3">
        <f t="shared" si="29"/>
        <v>18124320.283677485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23</v>
      </c>
      <c r="C100" s="14"/>
      <c r="D100" s="13" t="e">
        <f t="shared" si="12"/>
        <v>#N/A</v>
      </c>
      <c r="E100" s="13" t="e">
        <f t="shared" si="22"/>
        <v>#N/A</v>
      </c>
      <c r="F100" s="13">
        <v>445612.89367844164</v>
      </c>
      <c r="G100" s="2">
        <f t="shared" si="25"/>
        <v>445612.89367844164</v>
      </c>
      <c r="H100" s="13">
        <f t="shared" si="32"/>
        <v>29526035.413538992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1307420.7142857134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465115.26762071252</v>
      </c>
      <c r="Q100" s="2">
        <f t="shared" si="26"/>
        <v>465115.26762071252</v>
      </c>
      <c r="R100" s="13">
        <f t="shared" si="33"/>
        <v>30664041.035739273</v>
      </c>
      <c r="S100" s="13">
        <f t="shared" si="17"/>
        <v>445612.89367844164</v>
      </c>
      <c r="T100" s="13">
        <f t="shared" si="18"/>
        <v>23417.857142857043</v>
      </c>
      <c r="U100" s="13">
        <f t="shared" si="19"/>
        <v>465115.26762071252</v>
      </c>
      <c r="V100" s="13">
        <f t="shared" si="5"/>
        <v>1002930</v>
      </c>
      <c r="W100" s="13">
        <f t="shared" si="20"/>
        <v>10179.130434782594</v>
      </c>
      <c r="X100" s="13">
        <f t="shared" si="6"/>
        <v>454936.13718592993</v>
      </c>
      <c r="Y100" s="2">
        <f t="shared" si="30"/>
        <v>29661111.035739303</v>
      </c>
      <c r="Z100" s="2" t="str">
        <f t="shared" si="8"/>
        <v>HERE</v>
      </c>
      <c r="AA100" s="2">
        <f>IF(Z100="HERE",Y100,AA99+Graph!$G$1*1000)</f>
        <v>29661111.035739303</v>
      </c>
      <c r="AB100" s="2">
        <f t="shared" si="21"/>
        <v>454936.13718593121</v>
      </c>
      <c r="AC100" s="2">
        <f t="shared" si="31"/>
        <v>1002930</v>
      </c>
      <c r="AD100" s="3">
        <f t="shared" si="10"/>
        <v>29661111.035739303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18498080.27173277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24</v>
      </c>
      <c r="C101" s="7"/>
      <c r="D101" s="2" t="e">
        <f t="shared" si="12"/>
        <v>#N/A</v>
      </c>
      <c r="E101" s="2" t="e">
        <f t="shared" si="22"/>
        <v>#N/A</v>
      </c>
      <c r="F101" s="2">
        <v>447214.11557988822</v>
      </c>
      <c r="G101" s="2">
        <f t="shared" si="25"/>
        <v>447214.11557988822</v>
      </c>
      <c r="H101" s="2">
        <f t="shared" si="32"/>
        <v>29973249.529118881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1330838.5714285704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467030.16137382388</v>
      </c>
      <c r="Q101" s="2">
        <f t="shared" si="26"/>
        <v>467030.16137382388</v>
      </c>
      <c r="R101" s="2">
        <f t="shared" si="33"/>
        <v>31131071.197113097</v>
      </c>
      <c r="S101" s="2">
        <f t="shared" si="17"/>
        <v>447214.11557988822</v>
      </c>
      <c r="T101" s="2">
        <f t="shared" si="18"/>
        <v>23417.857142857043</v>
      </c>
      <c r="U101" s="2">
        <f t="shared" si="19"/>
        <v>467030.16137382388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413592.44708810956</v>
      </c>
      <c r="Y101" s="2">
        <f t="shared" si="30"/>
        <v>30074703.482827414</v>
      </c>
      <c r="Z101" s="2" t="str">
        <f t="shared" si="8"/>
        <v>HERE</v>
      </c>
      <c r="AA101" s="2">
        <f>IF(Z101="HERE",Y101,AA100+Graph!$G$1*1000)</f>
        <v>30074703.482827414</v>
      </c>
      <c r="AB101" s="2">
        <f t="shared" si="21"/>
        <v>413592.44708811119</v>
      </c>
      <c r="AC101" s="2">
        <f t="shared" si="31"/>
        <v>1056367.7142857143</v>
      </c>
      <c r="AD101" s="3">
        <f t="shared" si="10"/>
        <v>30074703.482827414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18873563.664165858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25</v>
      </c>
      <c r="C102" s="7"/>
      <c r="D102" s="2" t="e">
        <f t="shared" si="12"/>
        <v>#N/A</v>
      </c>
      <c r="E102" s="2" t="e">
        <f t="shared" si="22"/>
        <v>#N/A</v>
      </c>
      <c r="F102" s="2">
        <v>448815.33748133481</v>
      </c>
      <c r="G102" s="2">
        <f t="shared" ref="G102:G165" si="35">IF(F102&gt;700000,$AK$31*1000,F102)</f>
        <v>448815.33748133481</v>
      </c>
      <c r="H102" s="2">
        <f t="shared" si="32"/>
        <v>30422064.866600215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1354256.4285714275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468945.05512693524</v>
      </c>
      <c r="Q102" s="2">
        <f t="shared" ref="Q102:Q165" si="36">IF(P102&gt;700000,700000,P102)</f>
        <v>468945.05512693524</v>
      </c>
      <c r="R102" s="2">
        <f t="shared" si="33"/>
        <v>31600016.252240032</v>
      </c>
      <c r="S102" s="2">
        <f t="shared" si="17"/>
        <v>448815.33748133481</v>
      </c>
      <c r="T102" s="2">
        <f t="shared" si="18"/>
        <v>23417.857142857043</v>
      </c>
      <c r="U102" s="2">
        <f t="shared" si="19"/>
        <v>468945.05512693524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415507.34084122092</v>
      </c>
      <c r="Y102" s="2">
        <f t="shared" si="30"/>
        <v>30490210.823668636</v>
      </c>
      <c r="Z102" s="2" t="str">
        <f t="shared" si="8"/>
        <v>HERE</v>
      </c>
      <c r="AA102" s="2">
        <f>IF(Z102="HERE",Y102,AA101+Graph!$G$1*1000)</f>
        <v>30490210.823668636</v>
      </c>
      <c r="AB102" s="2">
        <f t="shared" si="21"/>
        <v>415507.34084122255</v>
      </c>
      <c r="AC102" s="2">
        <f t="shared" si="31"/>
        <v>1109805.4285714286</v>
      </c>
      <c r="AD102" s="3">
        <f t="shared" si="10"/>
        <v>30490210.823668636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19250770.460976746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26</v>
      </c>
      <c r="C103" s="7"/>
      <c r="D103" s="2" t="e">
        <f t="shared" si="12"/>
        <v>#N/A</v>
      </c>
      <c r="E103" s="2" t="e">
        <f t="shared" si="22"/>
        <v>#N/A</v>
      </c>
      <c r="F103" s="2">
        <v>450416.55938278139</v>
      </c>
      <c r="G103" s="2">
        <f t="shared" si="35"/>
        <v>450416.55938278139</v>
      </c>
      <c r="H103" s="2">
        <f t="shared" si="32"/>
        <v>30872481.425982997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1377674.2857142845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470859.94888004661</v>
      </c>
      <c r="Q103" s="2">
        <f t="shared" si="36"/>
        <v>470859.94888004661</v>
      </c>
      <c r="R103" s="2">
        <f t="shared" si="33"/>
        <v>32070876.201120079</v>
      </c>
      <c r="S103" s="2">
        <f t="shared" si="17"/>
        <v>450416.55938278139</v>
      </c>
      <c r="T103" s="2">
        <f t="shared" si="18"/>
        <v>23417.857142857043</v>
      </c>
      <c r="U103" s="2">
        <f t="shared" si="19"/>
        <v>470859.94888004661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417422.23459433252</v>
      </c>
      <c r="Y103" s="2">
        <f t="shared" si="30"/>
        <v>30907633.05826297</v>
      </c>
      <c r="Z103" s="2" t="str">
        <f t="shared" si="8"/>
        <v>HERE</v>
      </c>
      <c r="AA103" s="2">
        <f>IF(Z103="HERE",Y103,AA102+Graph!$G$1*1000)</f>
        <v>30907633.05826297</v>
      </c>
      <c r="AB103" s="2">
        <f t="shared" si="21"/>
        <v>417422.23459433392</v>
      </c>
      <c r="AC103" s="2">
        <f t="shared" si="31"/>
        <v>1163243.1428571427</v>
      </c>
      <c r="AD103" s="3">
        <f t="shared" si="10"/>
        <v>30907633.05826297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19629700.662165418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27</v>
      </c>
      <c r="C104" s="7"/>
      <c r="D104" s="2" t="e">
        <f t="shared" si="12"/>
        <v>#N/A</v>
      </c>
      <c r="E104" s="2" t="e">
        <f t="shared" si="22"/>
        <v>#N/A</v>
      </c>
      <c r="F104" s="2">
        <v>452017.78128421307</v>
      </c>
      <c r="G104" s="2">
        <f t="shared" si="35"/>
        <v>452017.78128421307</v>
      </c>
      <c r="H104" s="2">
        <f t="shared" si="32"/>
        <v>31324499.20726721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1401092.1428571416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472774.84263315797</v>
      </c>
      <c r="Q104" s="2">
        <f t="shared" si="36"/>
        <v>472774.84263315797</v>
      </c>
      <c r="R104" s="2">
        <f t="shared" si="33"/>
        <v>32543651.043753237</v>
      </c>
      <c r="S104" s="2">
        <f t="shared" si="17"/>
        <v>452017.78128421307</v>
      </c>
      <c r="T104" s="2">
        <f t="shared" si="18"/>
        <v>23417.857142857043</v>
      </c>
      <c r="U104" s="2">
        <f t="shared" si="19"/>
        <v>472774.84263315797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419337.12834744365</v>
      </c>
      <c r="Y104" s="2">
        <f t="shared" si="30"/>
        <v>31326970.186610416</v>
      </c>
      <c r="Z104" s="2" t="str">
        <f t="shared" si="8"/>
        <v>HERE</v>
      </c>
      <c r="AA104" s="2">
        <f>IF(Z104="HERE",Y104,AA103+Graph!$G$1*1000)</f>
        <v>31326970.186610416</v>
      </c>
      <c r="AB104" s="2">
        <f t="shared" si="21"/>
        <v>419337.12834744528</v>
      </c>
      <c r="AC104" s="2">
        <f t="shared" si="31"/>
        <v>1216680.857142857</v>
      </c>
      <c r="AD104" s="3">
        <f t="shared" si="10"/>
        <v>31326970.186610416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20010354.26773189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28</v>
      </c>
      <c r="C105" s="7"/>
      <c r="D105" s="2" t="e">
        <f t="shared" si="12"/>
        <v>#N/A</v>
      </c>
      <c r="E105" s="2" t="e">
        <f t="shared" si="22"/>
        <v>#N/A</v>
      </c>
      <c r="F105" s="2">
        <v>453619.00318565965</v>
      </c>
      <c r="G105" s="2">
        <f t="shared" si="35"/>
        <v>453619.00318565965</v>
      </c>
      <c r="H105" s="2">
        <f t="shared" si="32"/>
        <v>31778118.21045287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1424509.9999999986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474689.73638626933</v>
      </c>
      <c r="Q105" s="2">
        <f t="shared" si="36"/>
        <v>474689.73638626933</v>
      </c>
      <c r="R105" s="2">
        <f t="shared" si="33"/>
        <v>33018340.780139506</v>
      </c>
      <c r="S105" s="2">
        <f t="shared" si="17"/>
        <v>453619.00318565965</v>
      </c>
      <c r="T105" s="2">
        <f t="shared" si="18"/>
        <v>23417.857142857043</v>
      </c>
      <c r="U105" s="2">
        <f t="shared" si="19"/>
        <v>474689.73638626933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421252.02210055501</v>
      </c>
      <c r="Y105" s="2">
        <f t="shared" si="30"/>
        <v>31748222.208710972</v>
      </c>
      <c r="Z105" s="2" t="str">
        <f t="shared" si="8"/>
        <v>HERE</v>
      </c>
      <c r="AA105" s="2">
        <f>IF(Z105="HERE",Y105,AA104+Graph!$G$1*1000)</f>
        <v>31748222.208710972</v>
      </c>
      <c r="AB105" s="2">
        <f t="shared" si="21"/>
        <v>421252.02210055664</v>
      </c>
      <c r="AC105" s="2">
        <f t="shared" si="31"/>
        <v>1270118.5714285714</v>
      </c>
      <c r="AD105" s="3">
        <f t="shared" si="10"/>
        <v>31748222.208710972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20392731.277676165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29</v>
      </c>
      <c r="C106" s="7"/>
      <c r="D106" s="2" t="e">
        <f t="shared" si="12"/>
        <v>#N/A</v>
      </c>
      <c r="E106" s="2" t="e">
        <f t="shared" si="22"/>
        <v>#N/A</v>
      </c>
      <c r="F106" s="2">
        <v>455220.22508710623</v>
      </c>
      <c r="G106" s="2">
        <f t="shared" si="35"/>
        <v>455220.22508710623</v>
      </c>
      <c r="H106" s="2">
        <f t="shared" si="32"/>
        <v>32233338.435539976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1447927.8571428556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476604.63013938069</v>
      </c>
      <c r="Q106" s="2">
        <f t="shared" si="36"/>
        <v>476604.63013938069</v>
      </c>
      <c r="R106" s="2">
        <f t="shared" si="33"/>
        <v>33494945.410278887</v>
      </c>
      <c r="S106" s="2">
        <f t="shared" si="17"/>
        <v>455220.22508710623</v>
      </c>
      <c r="T106" s="2">
        <f t="shared" si="18"/>
        <v>23417.857142857043</v>
      </c>
      <c r="U106" s="2">
        <f t="shared" si="19"/>
        <v>476604.63013938069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423166.91585366637</v>
      </c>
      <c r="Y106" s="2">
        <f t="shared" si="30"/>
        <v>32171389.12456464</v>
      </c>
      <c r="Z106" s="2" t="str">
        <f t="shared" si="8"/>
        <v>HERE</v>
      </c>
      <c r="AA106" s="2">
        <f>IF(Z106="HERE",Y106,AA105+Graph!$G$1*1000)</f>
        <v>32171389.12456464</v>
      </c>
      <c r="AB106" s="2">
        <f t="shared" si="21"/>
        <v>423166.915853668</v>
      </c>
      <c r="AC106" s="2">
        <f t="shared" si="31"/>
        <v>1323556.2857142857</v>
      </c>
      <c r="AD106" s="3">
        <f t="shared" si="10"/>
        <v>32171389.12456464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20776831.69199824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30</v>
      </c>
      <c r="C107" s="7"/>
      <c r="D107" s="2" t="e">
        <f t="shared" si="12"/>
        <v>#N/A</v>
      </c>
      <c r="E107" s="2" t="e">
        <f t="shared" si="22"/>
        <v>#N/A</v>
      </c>
      <c r="F107" s="2">
        <v>456821.44698855281</v>
      </c>
      <c r="G107" s="2">
        <f t="shared" si="35"/>
        <v>456821.44698855281</v>
      </c>
      <c r="H107" s="2">
        <f t="shared" si="32"/>
        <v>32690159.882528529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1471345.7142857127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478519.52389249206</v>
      </c>
      <c r="Q107" s="2">
        <f t="shared" si="36"/>
        <v>478519.52389249206</v>
      </c>
      <c r="R107" s="2">
        <f t="shared" si="33"/>
        <v>33973464.934171379</v>
      </c>
      <c r="S107" s="2">
        <f t="shared" si="17"/>
        <v>456821.44698855281</v>
      </c>
      <c r="T107" s="2">
        <f t="shared" si="18"/>
        <v>23417.857142857043</v>
      </c>
      <c r="U107" s="2">
        <f t="shared" si="19"/>
        <v>478519.52389249206</v>
      </c>
      <c r="V107" s="2">
        <f t="shared" si="34"/>
        <v>1376994</v>
      </c>
      <c r="W107" s="2">
        <f t="shared" si="20"/>
        <v>53437.714285714319</v>
      </c>
      <c r="X107" s="2">
        <f t="shared" si="6"/>
        <v>425081.80960677774</v>
      </c>
      <c r="Y107" s="2">
        <f t="shared" si="30"/>
        <v>32596470.93417142</v>
      </c>
      <c r="Z107" s="2" t="str">
        <f t="shared" si="8"/>
        <v>HERE</v>
      </c>
      <c r="AA107" s="2">
        <f>IF(Z107="HERE",Y107,AA106+Graph!$G$1*1000)</f>
        <v>32596470.93417142</v>
      </c>
      <c r="AB107" s="2">
        <f t="shared" si="21"/>
        <v>425081.80960677937</v>
      </c>
      <c r="AC107" s="2">
        <f t="shared" si="31"/>
        <v>1376994</v>
      </c>
      <c r="AD107" s="3">
        <f t="shared" si="10"/>
        <v>32596470.93417142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21162655.510698114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31</v>
      </c>
      <c r="C108" s="7"/>
      <c r="D108" s="2" t="e">
        <f t="shared" si="12"/>
        <v>#N/A</v>
      </c>
      <c r="E108" s="2" t="e">
        <f t="shared" si="22"/>
        <v>#N/A</v>
      </c>
      <c r="F108" s="2">
        <v>458422.66888998449</v>
      </c>
      <c r="G108" s="2">
        <f t="shared" si="35"/>
        <v>458422.66888998449</v>
      </c>
      <c r="H108" s="2">
        <f t="shared" si="32"/>
        <v>33148582.551418513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1494763.5714285697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480434.41764560342</v>
      </c>
      <c r="Q108" s="2">
        <f t="shared" si="36"/>
        <v>480434.41764560342</v>
      </c>
      <c r="R108" s="2">
        <f t="shared" si="33"/>
        <v>34453899.351816982</v>
      </c>
      <c r="S108" s="2">
        <f t="shared" si="17"/>
        <v>458422.66888998449</v>
      </c>
      <c r="T108" s="2">
        <f t="shared" si="18"/>
        <v>23417.857142857043</v>
      </c>
      <c r="U108" s="2">
        <f t="shared" si="19"/>
        <v>480434.41764560342</v>
      </c>
      <c r="V108" s="2">
        <f t="shared" si="34"/>
        <v>1508825.75</v>
      </c>
      <c r="W108" s="2">
        <f t="shared" si="20"/>
        <v>131831.75</v>
      </c>
      <c r="X108" s="2">
        <f t="shared" si="6"/>
        <v>348602.66764560342</v>
      </c>
      <c r="Y108" s="2">
        <f t="shared" si="30"/>
        <v>32945073.601817023</v>
      </c>
      <c r="Z108" s="2" t="str">
        <f t="shared" si="8"/>
        <v>HERE</v>
      </c>
      <c r="AA108" s="2">
        <f>IF(Z108="HERE",Y108,AA107+Graph!$G$1*1000)</f>
        <v>32945073.601817023</v>
      </c>
      <c r="AB108" s="2">
        <f t="shared" si="21"/>
        <v>348602.66764560342</v>
      </c>
      <c r="AC108" s="2">
        <f t="shared" si="31"/>
        <v>1508825.75</v>
      </c>
      <c r="AD108" s="3">
        <f t="shared" si="10"/>
        <v>32945073.601817023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21550202.733775787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32</v>
      </c>
      <c r="C109" s="7"/>
      <c r="D109" s="2" t="e">
        <f t="shared" si="12"/>
        <v>#N/A</v>
      </c>
      <c r="E109" s="2" t="e">
        <f t="shared" si="22"/>
        <v>#N/A</v>
      </c>
      <c r="F109" s="2">
        <v>460023.89079143107</v>
      </c>
      <c r="G109" s="2">
        <f t="shared" si="35"/>
        <v>460023.89079143107</v>
      </c>
      <c r="H109" s="2">
        <f t="shared" si="32"/>
        <v>33608606.442209944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1518181.4285714268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482349.31139871478</v>
      </c>
      <c r="Q109" s="2">
        <f t="shared" si="36"/>
        <v>482349.31139871478</v>
      </c>
      <c r="R109" s="2">
        <f t="shared" si="33"/>
        <v>34936248.663215697</v>
      </c>
      <c r="S109" s="2">
        <f t="shared" si="17"/>
        <v>460023.89079143107</v>
      </c>
      <c r="T109" s="2">
        <f t="shared" si="18"/>
        <v>23417.857142857043</v>
      </c>
      <c r="U109" s="2">
        <f t="shared" si="19"/>
        <v>482349.31139871478</v>
      </c>
      <c r="V109" s="2">
        <f t="shared" si="34"/>
        <v>1640657.5</v>
      </c>
      <c r="W109" s="2">
        <f t="shared" si="20"/>
        <v>131831.75</v>
      </c>
      <c r="X109" s="2">
        <f t="shared" si="6"/>
        <v>350517.56139871478</v>
      </c>
      <c r="Y109" s="2">
        <f t="shared" si="30"/>
        <v>33295591.163215738</v>
      </c>
      <c r="Z109" s="2" t="str">
        <f t="shared" si="8"/>
        <v>HERE</v>
      </c>
      <c r="AA109" s="2">
        <f>IF(Z109="HERE",Y109,AA108+Graph!$G$1*1000)</f>
        <v>33295591.163215738</v>
      </c>
      <c r="AB109" s="2">
        <f t="shared" si="21"/>
        <v>350517.56139871478</v>
      </c>
      <c r="AC109" s="2">
        <f t="shared" si="31"/>
        <v>1640657.5</v>
      </c>
      <c r="AD109" s="3">
        <f t="shared" si="10"/>
        <v>33295591.163215738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21939473.36123126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33</v>
      </c>
      <c r="C110" s="7"/>
      <c r="D110" s="2" t="e">
        <f t="shared" si="12"/>
        <v>#N/A</v>
      </c>
      <c r="E110" s="2" t="e">
        <f t="shared" si="22"/>
        <v>#N/A</v>
      </c>
      <c r="F110" s="2">
        <v>461625.11269287765</v>
      </c>
      <c r="G110" s="2">
        <f t="shared" si="35"/>
        <v>461625.11269287765</v>
      </c>
      <c r="H110" s="2">
        <f t="shared" si="32"/>
        <v>34070231.554902822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1541599.2857142838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484264.20515182614</v>
      </c>
      <c r="Q110" s="2">
        <f t="shared" si="36"/>
        <v>484264.20515182614</v>
      </c>
      <c r="R110" s="2">
        <f t="shared" si="33"/>
        <v>35420512.868367523</v>
      </c>
      <c r="S110" s="2">
        <f t="shared" si="17"/>
        <v>461625.11269287765</v>
      </c>
      <c r="T110" s="2">
        <f t="shared" si="18"/>
        <v>23417.857142857043</v>
      </c>
      <c r="U110" s="2">
        <f t="shared" si="19"/>
        <v>484264.20515182614</v>
      </c>
      <c r="V110" s="2">
        <f t="shared" si="34"/>
        <v>1772489.25</v>
      </c>
      <c r="W110" s="2">
        <f t="shared" si="20"/>
        <v>131831.75</v>
      </c>
      <c r="X110" s="2">
        <f t="shared" si="6"/>
        <v>352432.45515182614</v>
      </c>
      <c r="Y110" s="2">
        <f t="shared" si="30"/>
        <v>33648023.618367568</v>
      </c>
      <c r="Z110" s="2" t="str">
        <f t="shared" si="8"/>
        <v>HERE</v>
      </c>
      <c r="AA110" s="2">
        <f>IF(Z110="HERE",Y110,AA109+Graph!$G$1*1000)</f>
        <v>33648023.618367568</v>
      </c>
      <c r="AB110" s="2">
        <f t="shared" si="21"/>
        <v>352432.45515182987</v>
      </c>
      <c r="AC110" s="2">
        <f t="shared" si="31"/>
        <v>1772489.25</v>
      </c>
      <c r="AD110" s="3">
        <f t="shared" si="10"/>
        <v>33648023.618367568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22330467.393064536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34</v>
      </c>
      <c r="C111" s="7"/>
      <c r="D111" s="2" t="e">
        <f t="shared" si="12"/>
        <v>#N/A</v>
      </c>
      <c r="E111" s="2" t="e">
        <f t="shared" si="22"/>
        <v>#N/A</v>
      </c>
      <c r="F111" s="2">
        <v>463226.33459432423</v>
      </c>
      <c r="G111" s="2">
        <f t="shared" si="35"/>
        <v>463226.33459432423</v>
      </c>
      <c r="H111" s="2">
        <f t="shared" si="32"/>
        <v>34533457.889497146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1565017.1428571409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486179.09890493751</v>
      </c>
      <c r="Q111" s="2">
        <f t="shared" si="36"/>
        <v>486179.09890493751</v>
      </c>
      <c r="R111" s="2">
        <f t="shared" si="33"/>
        <v>35906691.96727246</v>
      </c>
      <c r="S111" s="2">
        <f t="shared" si="17"/>
        <v>463226.33459432423</v>
      </c>
      <c r="T111" s="2">
        <f t="shared" si="18"/>
        <v>23417.857142857043</v>
      </c>
      <c r="U111" s="2">
        <f t="shared" si="19"/>
        <v>486179.09890493751</v>
      </c>
      <c r="V111" s="2">
        <f t="shared" si="34"/>
        <v>1904321</v>
      </c>
      <c r="W111" s="2">
        <f t="shared" si="20"/>
        <v>131831.75</v>
      </c>
      <c r="X111" s="2">
        <f t="shared" si="6"/>
        <v>354347.34890493751</v>
      </c>
      <c r="Y111" s="2">
        <f t="shared" si="30"/>
        <v>34002370.967272505</v>
      </c>
      <c r="Z111" s="2" t="str">
        <f t="shared" si="8"/>
        <v>HERE</v>
      </c>
      <c r="AA111" s="2">
        <f>IF(Z111="HERE",Y111,AA110+Graph!$G$1*1000)</f>
        <v>34002370.967272505</v>
      </c>
      <c r="AB111" s="2">
        <f t="shared" si="21"/>
        <v>354347.34890493751</v>
      </c>
      <c r="AC111" s="2">
        <f t="shared" si="31"/>
        <v>1904321</v>
      </c>
      <c r="AD111" s="3">
        <f t="shared" si="10"/>
        <v>34002370.967272505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22723184.829275612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35</v>
      </c>
      <c r="C112" s="7"/>
      <c r="D112" s="2" t="e">
        <f t="shared" si="12"/>
        <v>#N/A</v>
      </c>
      <c r="E112" s="2" t="e">
        <f t="shared" si="22"/>
        <v>#N/A</v>
      </c>
      <c r="F112" s="2">
        <v>464827.55649577081</v>
      </c>
      <c r="G112" s="2">
        <f t="shared" si="35"/>
        <v>464827.55649577081</v>
      </c>
      <c r="H112" s="2">
        <f t="shared" si="32"/>
        <v>34998285.445992917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1588434.9999999979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488093.99265804887</v>
      </c>
      <c r="Q112" s="2">
        <f t="shared" si="36"/>
        <v>488093.99265804887</v>
      </c>
      <c r="R112" s="2">
        <f t="shared" si="33"/>
        <v>36394785.959930509</v>
      </c>
      <c r="S112" s="2">
        <f t="shared" si="17"/>
        <v>464827.55649577081</v>
      </c>
      <c r="T112" s="2">
        <f t="shared" si="18"/>
        <v>23417.857142857043</v>
      </c>
      <c r="U112" s="2">
        <f t="shared" si="19"/>
        <v>488093.99265804887</v>
      </c>
      <c r="V112" s="2">
        <f t="shared" si="34"/>
        <v>2036152.75</v>
      </c>
      <c r="W112" s="2">
        <f t="shared" si="20"/>
        <v>131831.75</v>
      </c>
      <c r="X112" s="2">
        <f t="shared" si="6"/>
        <v>356262.24265804887</v>
      </c>
      <c r="Y112" s="2">
        <f t="shared" si="30"/>
        <v>34358633.209930554</v>
      </c>
      <c r="Z112" s="2" t="str">
        <f t="shared" si="8"/>
        <v>HERE</v>
      </c>
      <c r="AA112" s="2">
        <f>IF(Z112="HERE",Y112,AA111+Graph!$G$1*1000)</f>
        <v>34358633.209930554</v>
      </c>
      <c r="AB112" s="2">
        <f t="shared" si="21"/>
        <v>356262.24265804887</v>
      </c>
      <c r="AC112" s="2">
        <f t="shared" si="31"/>
        <v>2036152.75</v>
      </c>
      <c r="AD112" s="3">
        <f t="shared" si="10"/>
        <v>34358633.209930554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23117625.669864487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36</v>
      </c>
      <c r="C113" s="7"/>
      <c r="D113" s="2" t="e">
        <f t="shared" si="12"/>
        <v>#N/A</v>
      </c>
      <c r="E113" s="2" t="e">
        <f t="shared" si="22"/>
        <v>#N/A</v>
      </c>
      <c r="F113" s="2">
        <v>466428.77839720249</v>
      </c>
      <c r="G113" s="2">
        <f t="shared" si="35"/>
        <v>466428.77839720249</v>
      </c>
      <c r="H113" s="2">
        <f t="shared" si="32"/>
        <v>35464714.224390119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1611852.8571428549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490008.88641116023</v>
      </c>
      <c r="Q113" s="2">
        <f t="shared" si="36"/>
        <v>490008.88641116023</v>
      </c>
      <c r="R113" s="2">
        <f t="shared" si="33"/>
        <v>36884794.84634167</v>
      </c>
      <c r="S113" s="2">
        <f t="shared" si="17"/>
        <v>466428.77839720249</v>
      </c>
      <c r="T113" s="2">
        <f t="shared" si="18"/>
        <v>23417.857142857043</v>
      </c>
      <c r="U113" s="2">
        <f t="shared" si="19"/>
        <v>490008.88641116023</v>
      </c>
      <c r="V113" s="2">
        <f t="shared" si="34"/>
        <v>2167984.5</v>
      </c>
      <c r="W113" s="2">
        <f t="shared" si="20"/>
        <v>131831.75</v>
      </c>
      <c r="X113" s="2">
        <f t="shared" si="6"/>
        <v>358177.13641116023</v>
      </c>
      <c r="Y113" s="2">
        <f t="shared" si="30"/>
        <v>34716810.346341714</v>
      </c>
      <c r="Z113" s="2" t="str">
        <f t="shared" si="8"/>
        <v>HERE</v>
      </c>
      <c r="AA113" s="2">
        <f>IF(Z113="HERE",Y113,AA112+Graph!$G$1*1000)</f>
        <v>34716810.346341714</v>
      </c>
      <c r="AB113" s="2">
        <f t="shared" si="21"/>
        <v>358177.13641116023</v>
      </c>
      <c r="AC113" s="2">
        <f t="shared" si="31"/>
        <v>2167984.5</v>
      </c>
      <c r="AD113" s="3">
        <f t="shared" si="10"/>
        <v>34716810.346341714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23513789.914831161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37</v>
      </c>
      <c r="C114" s="7"/>
      <c r="D114" s="2" t="e">
        <f t="shared" si="12"/>
        <v>#N/A</v>
      </c>
      <c r="E114" s="2" t="e">
        <f t="shared" si="22"/>
        <v>#N/A</v>
      </c>
      <c r="F114" s="2">
        <v>468030.00029864907</v>
      </c>
      <c r="G114" s="2">
        <f t="shared" si="35"/>
        <v>468030.00029864907</v>
      </c>
      <c r="H114" s="2">
        <f t="shared" si="32"/>
        <v>35932744.224688768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1635270.714285712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491923.78016427159</v>
      </c>
      <c r="Q114" s="2">
        <f t="shared" si="36"/>
        <v>491923.78016427159</v>
      </c>
      <c r="R114" s="2">
        <f t="shared" si="33"/>
        <v>37376718.626505941</v>
      </c>
      <c r="S114" s="2">
        <f t="shared" si="17"/>
        <v>468030.00029864907</v>
      </c>
      <c r="T114" s="2">
        <f t="shared" si="18"/>
        <v>23417.857142857043</v>
      </c>
      <c r="U114" s="2">
        <f t="shared" si="19"/>
        <v>491923.78016427159</v>
      </c>
      <c r="V114" s="2">
        <f t="shared" si="34"/>
        <v>2299816.25</v>
      </c>
      <c r="W114" s="2">
        <f t="shared" si="20"/>
        <v>131831.75</v>
      </c>
      <c r="X114" s="2">
        <f t="shared" si="6"/>
        <v>360092.03016427159</v>
      </c>
      <c r="Y114" s="2">
        <f t="shared" si="30"/>
        <v>35076902.376505986</v>
      </c>
      <c r="Z114" s="2" t="str">
        <f t="shared" si="8"/>
        <v>HERE</v>
      </c>
      <c r="AA114" s="2">
        <f>IF(Z114="HERE",Y114,AA113+Graph!$G$1*1000)</f>
        <v>35076902.376505986</v>
      </c>
      <c r="AB114" s="2">
        <f t="shared" si="21"/>
        <v>360092.03016427159</v>
      </c>
      <c r="AC114" s="2">
        <f t="shared" si="31"/>
        <v>2299816.25</v>
      </c>
      <c r="AD114" s="3">
        <f t="shared" si="10"/>
        <v>35076902.376505986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23911677.564175636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38</v>
      </c>
      <c r="C115" s="7"/>
      <c r="D115" s="2" t="e">
        <f t="shared" si="12"/>
        <v>#N/A</v>
      </c>
      <c r="E115" s="2" t="e">
        <f t="shared" si="22"/>
        <v>#N/A</v>
      </c>
      <c r="F115" s="2">
        <v>469631.22220009565</v>
      </c>
      <c r="G115" s="2">
        <f t="shared" si="35"/>
        <v>469631.22220009565</v>
      </c>
      <c r="H115" s="2">
        <f t="shared" si="32"/>
        <v>36402375.446888864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1658688.571428569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493838.67391738296</v>
      </c>
      <c r="Q115" s="2">
        <f t="shared" si="36"/>
        <v>493838.67391738296</v>
      </c>
      <c r="R115" s="2">
        <f t="shared" si="33"/>
        <v>37870557.300423324</v>
      </c>
      <c r="S115" s="2">
        <f t="shared" si="17"/>
        <v>469631.22220009565</v>
      </c>
      <c r="T115" s="2">
        <f t="shared" si="18"/>
        <v>23417.857142857043</v>
      </c>
      <c r="U115" s="2">
        <f t="shared" si="19"/>
        <v>493838.67391738296</v>
      </c>
      <c r="V115" s="2">
        <f t="shared" si="34"/>
        <v>2431648</v>
      </c>
      <c r="W115" s="2">
        <f t="shared" si="20"/>
        <v>131831.75</v>
      </c>
      <c r="X115" s="2">
        <f t="shared" si="6"/>
        <v>362006.92391738296</v>
      </c>
      <c r="Y115" s="2">
        <f t="shared" si="30"/>
        <v>35438909.300423369</v>
      </c>
      <c r="Z115" s="2" t="str">
        <f t="shared" si="8"/>
        <v>HERE</v>
      </c>
      <c r="AA115" s="2">
        <f>IF(Z115="HERE",Y115,AA114+Graph!$G$1*1000)</f>
        <v>35438909.300423369</v>
      </c>
      <c r="AB115" s="2">
        <f t="shared" si="21"/>
        <v>362006.92391738296</v>
      </c>
      <c r="AC115" s="2">
        <f t="shared" si="31"/>
        <v>2431648</v>
      </c>
      <c r="AD115" s="3">
        <f t="shared" si="10"/>
        <v>35438909.300423369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24311288.617897913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39</v>
      </c>
      <c r="C116" s="7"/>
      <c r="D116" s="2" t="e">
        <f t="shared" si="12"/>
        <v>#N/A</v>
      </c>
      <c r="E116" s="2" t="e">
        <f t="shared" si="22"/>
        <v>#N/A</v>
      </c>
      <c r="F116" s="2">
        <v>471232.44410154223</v>
      </c>
      <c r="G116" s="2">
        <f t="shared" si="35"/>
        <v>471232.44410154223</v>
      </c>
      <c r="H116" s="2">
        <f t="shared" si="32"/>
        <v>36873607.890990406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1682106.4285714261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495753.56767049432</v>
      </c>
      <c r="Q116" s="2">
        <f t="shared" si="36"/>
        <v>495753.56767049432</v>
      </c>
      <c r="R116" s="2">
        <f t="shared" si="33"/>
        <v>38366310.868093818</v>
      </c>
      <c r="S116" s="2">
        <f t="shared" si="17"/>
        <v>471232.44410154223</v>
      </c>
      <c r="T116" s="2">
        <f t="shared" si="18"/>
        <v>23417.857142857043</v>
      </c>
      <c r="U116" s="2">
        <f t="shared" si="19"/>
        <v>495753.56767049432</v>
      </c>
      <c r="V116" s="2">
        <f t="shared" si="34"/>
        <v>2639309</v>
      </c>
      <c r="W116" s="2">
        <f t="shared" si="20"/>
        <v>207661</v>
      </c>
      <c r="X116" s="2">
        <f t="shared" si="6"/>
        <v>288092.56767049432</v>
      </c>
      <c r="Y116" s="2">
        <f t="shared" si="30"/>
        <v>35727001.868093863</v>
      </c>
      <c r="Z116" s="2" t="str">
        <f t="shared" si="8"/>
        <v>HERE</v>
      </c>
      <c r="AA116" s="2">
        <f>IF(Z116="HERE",Y116,AA115+Graph!$G$1*1000)</f>
        <v>35727001.868093863</v>
      </c>
      <c r="AB116" s="2">
        <f t="shared" si="21"/>
        <v>288092.56767049432</v>
      </c>
      <c r="AC116" s="2">
        <f t="shared" si="31"/>
        <v>2639309</v>
      </c>
      <c r="AD116" s="3">
        <f t="shared" si="10"/>
        <v>35727001.868093863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24712623.07599799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40</v>
      </c>
      <c r="C117" s="7"/>
      <c r="D117" s="2" t="e">
        <f t="shared" si="12"/>
        <v>#N/A</v>
      </c>
      <c r="E117" s="2" t="e">
        <f t="shared" si="22"/>
        <v>#N/A</v>
      </c>
      <c r="F117" s="2">
        <v>472833.66600298882</v>
      </c>
      <c r="G117" s="2">
        <f t="shared" si="35"/>
        <v>472833.66600298882</v>
      </c>
      <c r="H117" s="2">
        <f t="shared" si="32"/>
        <v>37346441.556993395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1705524.2857142831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497668.46142360568</v>
      </c>
      <c r="Q117" s="2">
        <f t="shared" si="36"/>
        <v>497668.46142360568</v>
      </c>
      <c r="R117" s="2">
        <f t="shared" si="33"/>
        <v>38863979.329517424</v>
      </c>
      <c r="S117" s="2">
        <f t="shared" si="17"/>
        <v>472833.66600298882</v>
      </c>
      <c r="T117" s="2">
        <f t="shared" si="18"/>
        <v>23417.857142857043</v>
      </c>
      <c r="U117" s="2">
        <f t="shared" si="19"/>
        <v>497668.46142360568</v>
      </c>
      <c r="V117" s="2">
        <f t="shared" si="34"/>
        <v>2918252</v>
      </c>
      <c r="W117" s="2">
        <f t="shared" si="20"/>
        <v>278943</v>
      </c>
      <c r="X117" s="2">
        <f t="shared" si="6"/>
        <v>218725.46142360568</v>
      </c>
      <c r="Y117" s="2">
        <f t="shared" si="30"/>
        <v>35945727.329517469</v>
      </c>
      <c r="Z117" s="2" t="str">
        <f t="shared" si="8"/>
        <v>HERE</v>
      </c>
      <c r="AA117" s="2">
        <f>IF(Z117="HERE",Y117,AA116+Graph!$G$1*1000)</f>
        <v>35945727.329517469</v>
      </c>
      <c r="AB117" s="2">
        <f t="shared" si="21"/>
        <v>218725.46142360568</v>
      </c>
      <c r="AC117" s="2">
        <f t="shared" si="31"/>
        <v>2918252</v>
      </c>
      <c r="AD117" s="3">
        <f t="shared" si="10"/>
        <v>35945727.329517469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25115680.938475866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41</v>
      </c>
      <c r="C118" s="7"/>
      <c r="D118" s="2" t="e">
        <f t="shared" si="12"/>
        <v>#N/A</v>
      </c>
      <c r="E118" s="2" t="e">
        <f t="shared" si="22"/>
        <v>#N/A</v>
      </c>
      <c r="F118" s="2">
        <v>474434.8879044205</v>
      </c>
      <c r="G118" s="2">
        <f t="shared" si="35"/>
        <v>474434.8879044205</v>
      </c>
      <c r="H118" s="2">
        <f t="shared" si="32"/>
        <v>37820876.444897816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1728942.1428571402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499583.35517671704</v>
      </c>
      <c r="Q118" s="2">
        <f t="shared" si="36"/>
        <v>499583.35517671704</v>
      </c>
      <c r="R118" s="2">
        <f t="shared" si="33"/>
        <v>39363562.684694141</v>
      </c>
      <c r="S118" s="2">
        <f t="shared" si="17"/>
        <v>474434.8879044205</v>
      </c>
      <c r="T118" s="2">
        <f t="shared" si="18"/>
        <v>23417.857142857043</v>
      </c>
      <c r="U118" s="2">
        <f t="shared" si="19"/>
        <v>499583.35517671704</v>
      </c>
      <c r="V118" s="2">
        <f t="shared" si="34"/>
        <v>3234946</v>
      </c>
      <c r="W118" s="2">
        <f t="shared" si="20"/>
        <v>316694</v>
      </c>
      <c r="X118" s="2">
        <f t="shared" si="6"/>
        <v>182889.35517671704</v>
      </c>
      <c r="Y118" s="2">
        <f t="shared" si="30"/>
        <v>36128616.684694186</v>
      </c>
      <c r="Z118" s="2" t="str">
        <f t="shared" si="8"/>
        <v>HERE</v>
      </c>
      <c r="AA118" s="2">
        <f>IF(Z118="HERE",Y118,AA117+Graph!$G$1*1000)</f>
        <v>36128616.684694186</v>
      </c>
      <c r="AB118" s="2">
        <f t="shared" si="21"/>
        <v>182889.35517671704</v>
      </c>
      <c r="AC118" s="2">
        <f t="shared" si="31"/>
        <v>3234946</v>
      </c>
      <c r="AD118" s="3">
        <f t="shared" si="10"/>
        <v>36128616.684694186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25520462.205331542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42</v>
      </c>
      <c r="C119" s="7"/>
      <c r="D119" s="2" t="e">
        <f t="shared" si="12"/>
        <v>#N/A</v>
      </c>
      <c r="E119" s="2" t="e">
        <f t="shared" si="22"/>
        <v>#N/A</v>
      </c>
      <c r="F119" s="2">
        <v>476036.10980586708</v>
      </c>
      <c r="G119" s="2">
        <f t="shared" si="35"/>
        <v>476036.10980586708</v>
      </c>
      <c r="H119" s="2">
        <f t="shared" si="32"/>
        <v>38296912.554703683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1752359.9999999972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501498.24892982841</v>
      </c>
      <c r="Q119" s="2">
        <f t="shared" si="36"/>
        <v>501498.24892982841</v>
      </c>
      <c r="R119" s="2">
        <f t="shared" si="33"/>
        <v>39865060.93362397</v>
      </c>
      <c r="S119" s="2">
        <f t="shared" si="17"/>
        <v>476036.10980586708</v>
      </c>
      <c r="T119" s="2">
        <f t="shared" si="18"/>
        <v>23417.857142857043</v>
      </c>
      <c r="U119" s="2">
        <f t="shared" si="19"/>
        <v>501498.24892982841</v>
      </c>
      <c r="V119" s="2">
        <f t="shared" si="34"/>
        <v>3559179</v>
      </c>
      <c r="W119" s="2">
        <f t="shared" si="20"/>
        <v>324233</v>
      </c>
      <c r="X119" s="2">
        <f t="shared" si="6"/>
        <v>177265.24892982841</v>
      </c>
      <c r="Y119" s="2">
        <f t="shared" si="30"/>
        <v>36305881.933624014</v>
      </c>
      <c r="Z119" s="2" t="str">
        <f t="shared" si="8"/>
        <v>HERE</v>
      </c>
      <c r="AA119" s="2">
        <f>IF(Z119="HERE",Y119,AA118+Graph!$G$1*1000)</f>
        <v>36305881.933624014</v>
      </c>
      <c r="AB119" s="2">
        <f t="shared" si="21"/>
        <v>177265.24892982841</v>
      </c>
      <c r="AC119" s="2">
        <f t="shared" si="31"/>
        <v>3559179</v>
      </c>
      <c r="AD119" s="3">
        <f t="shared" si="10"/>
        <v>36305881.933624014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25926966.876565021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43</v>
      </c>
      <c r="C120" s="7"/>
      <c r="D120" s="2" t="e">
        <f t="shared" si="12"/>
        <v>#N/A</v>
      </c>
      <c r="E120" s="2" t="e">
        <f t="shared" si="22"/>
        <v>#N/A</v>
      </c>
      <c r="F120" s="2">
        <v>477637.33170731366</v>
      </c>
      <c r="G120" s="2">
        <f t="shared" si="35"/>
        <v>477637.33170731366</v>
      </c>
      <c r="H120" s="2">
        <f t="shared" si="32"/>
        <v>38774549.886410996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1775777.8571428542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503413.14268293977</v>
      </c>
      <c r="Q120" s="2">
        <f t="shared" si="36"/>
        <v>503413.14268293977</v>
      </c>
      <c r="R120" s="2">
        <f t="shared" si="33"/>
        <v>40368474.076306909</v>
      </c>
      <c r="S120" s="2">
        <f t="shared" si="17"/>
        <v>477637.33170731366</v>
      </c>
      <c r="T120" s="2">
        <f t="shared" si="18"/>
        <v>23417.857142857043</v>
      </c>
      <c r="U120" s="2">
        <f t="shared" si="19"/>
        <v>503413.14268293977</v>
      </c>
      <c r="V120" s="2">
        <f t="shared" si="34"/>
        <v>3837094</v>
      </c>
      <c r="W120" s="2">
        <f t="shared" si="20"/>
        <v>277915</v>
      </c>
      <c r="X120" s="2">
        <f t="shared" si="6"/>
        <v>225498.14268293977</v>
      </c>
      <c r="Y120" s="2">
        <f t="shared" si="30"/>
        <v>36531380.076306954</v>
      </c>
      <c r="Z120" s="2" t="str">
        <f t="shared" si="8"/>
        <v>HERE</v>
      </c>
      <c r="AA120" s="2">
        <f>IF(Z120="HERE",Y120,AA119+Graph!$G$1*1000)</f>
        <v>36531380.076306954</v>
      </c>
      <c r="AB120" s="2">
        <f t="shared" si="21"/>
        <v>225498.14268293977</v>
      </c>
      <c r="AC120" s="2">
        <f t="shared" si="31"/>
        <v>3837094</v>
      </c>
      <c r="AD120" s="3">
        <f t="shared" si="10"/>
        <v>36531380.076306954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26335194.952176295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44</v>
      </c>
      <c r="C121" s="7"/>
      <c r="D121" s="2" t="e">
        <f t="shared" si="12"/>
        <v>#N/A</v>
      </c>
      <c r="E121" s="2" t="e">
        <f t="shared" si="22"/>
        <v>#N/A</v>
      </c>
      <c r="F121" s="2">
        <v>479238.55360876024</v>
      </c>
      <c r="G121" s="2">
        <f t="shared" si="35"/>
        <v>479238.55360876024</v>
      </c>
      <c r="H121" s="2">
        <f t="shared" si="32"/>
        <v>39253788.440019757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1799195.7142857113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505328.03643605113</v>
      </c>
      <c r="Q121" s="2">
        <f t="shared" si="36"/>
        <v>505328.03643605113</v>
      </c>
      <c r="R121" s="2">
        <f t="shared" si="33"/>
        <v>40873802.11274296</v>
      </c>
      <c r="S121" s="2">
        <f t="shared" si="17"/>
        <v>479238.55360876024</v>
      </c>
      <c r="T121" s="2">
        <f t="shared" si="18"/>
        <v>23417.857142857043</v>
      </c>
      <c r="U121" s="2">
        <f t="shared" si="19"/>
        <v>505328.03643605113</v>
      </c>
      <c r="V121" s="2">
        <f t="shared" si="34"/>
        <v>4062501</v>
      </c>
      <c r="W121" s="2">
        <f t="shared" si="20"/>
        <v>225407</v>
      </c>
      <c r="X121" s="2">
        <f t="shared" si="6"/>
        <v>279921.03643605113</v>
      </c>
      <c r="Y121" s="2">
        <f t="shared" si="30"/>
        <v>36811301.112743005</v>
      </c>
      <c r="Z121" s="2" t="str">
        <f t="shared" si="8"/>
        <v>HERE</v>
      </c>
      <c r="AA121" s="2">
        <f>IF(Z121="HERE",Y121,AA120+Graph!$G$1*1000)</f>
        <v>36811301.112743005</v>
      </c>
      <c r="AB121" s="2">
        <f t="shared" si="21"/>
        <v>279921.03643605113</v>
      </c>
      <c r="AC121" s="2">
        <f t="shared" si="31"/>
        <v>4062501</v>
      </c>
      <c r="AD121" s="3">
        <f t="shared" si="10"/>
        <v>36811301.112743005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26745146.432165373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45</v>
      </c>
      <c r="C122" s="7"/>
      <c r="D122" s="2" t="e">
        <f t="shared" si="12"/>
        <v>#N/A</v>
      </c>
      <c r="E122" s="2" t="e">
        <f t="shared" si="22"/>
        <v>#N/A</v>
      </c>
      <c r="F122" s="2">
        <v>480839.77551020682</v>
      </c>
      <c r="G122" s="2">
        <f t="shared" si="35"/>
        <v>480839.77551020682</v>
      </c>
      <c r="H122" s="2">
        <f t="shared" si="32"/>
        <v>39734628.215529963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1822613.5714285683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507242.93018916249</v>
      </c>
      <c r="Q122" s="2">
        <f t="shared" si="36"/>
        <v>507242.93018916249</v>
      </c>
      <c r="R122" s="2">
        <f t="shared" si="33"/>
        <v>41381045.042932123</v>
      </c>
      <c r="S122" s="2">
        <f t="shared" si="17"/>
        <v>480839.77551020682</v>
      </c>
      <c r="T122" s="2">
        <f t="shared" si="18"/>
        <v>23417.857142857043</v>
      </c>
      <c r="U122" s="2">
        <f t="shared" si="19"/>
        <v>507242.93018916249</v>
      </c>
      <c r="V122" s="2">
        <f t="shared" si="34"/>
        <v>4266577</v>
      </c>
      <c r="W122" s="2">
        <f t="shared" si="20"/>
        <v>204076</v>
      </c>
      <c r="X122" s="2">
        <f t="shared" si="6"/>
        <v>303166.93018916249</v>
      </c>
      <c r="Y122" s="2">
        <f t="shared" si="30"/>
        <v>37114468.042932168</v>
      </c>
      <c r="Z122" s="2" t="str">
        <f t="shared" si="8"/>
        <v>HERE</v>
      </c>
      <c r="AA122" s="2">
        <f>IF(Z122="HERE",Y122,AA121+Graph!$G$1*1000)</f>
        <v>37114468.042932168</v>
      </c>
      <c r="AB122" s="2">
        <f t="shared" si="21"/>
        <v>303166.93018916249</v>
      </c>
      <c r="AC122" s="2">
        <f t="shared" si="31"/>
        <v>4266577</v>
      </c>
      <c r="AD122" s="3">
        <f t="shared" si="10"/>
        <v>37114468.042932168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27120051.520258959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46</v>
      </c>
      <c r="C123" s="7"/>
      <c r="D123" s="2" t="e">
        <f t="shared" si="12"/>
        <v>#N/A</v>
      </c>
      <c r="E123" s="2" t="e">
        <f t="shared" si="22"/>
        <v>#N/A</v>
      </c>
      <c r="F123" s="2">
        <v>482440.9974116385</v>
      </c>
      <c r="G123" s="2">
        <f t="shared" si="35"/>
        <v>482440.9974116385</v>
      </c>
      <c r="H123" s="2">
        <f t="shared" si="32"/>
        <v>40217069.212941602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1846031.4285714254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509157.82394225895</v>
      </c>
      <c r="Q123" s="2">
        <f t="shared" si="36"/>
        <v>509157.82394225895</v>
      </c>
      <c r="R123" s="2">
        <f t="shared" si="33"/>
        <v>41890202.866874382</v>
      </c>
      <c r="S123" s="2">
        <f t="shared" si="17"/>
        <v>482440.9974116385</v>
      </c>
      <c r="T123" s="2">
        <f t="shared" si="18"/>
        <v>23417.857142857043</v>
      </c>
      <c r="U123" s="2">
        <f t="shared" si="19"/>
        <v>509157.82394225895</v>
      </c>
      <c r="V123" s="2">
        <f t="shared" si="34"/>
        <v>4609740</v>
      </c>
      <c r="W123" s="2">
        <f t="shared" si="20"/>
        <v>343163</v>
      </c>
      <c r="X123" s="2">
        <f t="shared" si="6"/>
        <v>165994.82394225895</v>
      </c>
      <c r="Y123" s="2">
        <f t="shared" si="30"/>
        <v>37280462.866874427</v>
      </c>
      <c r="Z123" s="2" t="str">
        <f t="shared" si="8"/>
        <v>HERE</v>
      </c>
      <c r="AA123" s="2">
        <f>IF(Z123="HERE",Y123,AA122+Graph!$G$1*1000)</f>
        <v>37280462.866874427</v>
      </c>
      <c r="AB123" s="2">
        <f t="shared" si="21"/>
        <v>165994.82394225895</v>
      </c>
      <c r="AC123" s="2">
        <f t="shared" si="31"/>
        <v>4609740</v>
      </c>
      <c r="AD123" s="3">
        <f t="shared" si="10"/>
        <v>37280462.866874427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27496680.012730345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47</v>
      </c>
      <c r="C124" s="7"/>
      <c r="D124" s="2" t="e">
        <f t="shared" si="12"/>
        <v>#N/A</v>
      </c>
      <c r="E124" s="2" t="e">
        <f t="shared" si="22"/>
        <v>#N/A</v>
      </c>
      <c r="F124" s="2">
        <v>484042.21931308508</v>
      </c>
      <c r="G124" s="2">
        <f t="shared" si="35"/>
        <v>484042.21931308508</v>
      </c>
      <c r="H124" s="2">
        <f t="shared" si="32"/>
        <v>40701111.432254687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1869449.2857142824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511072.71769537032</v>
      </c>
      <c r="Q124" s="2">
        <f t="shared" si="36"/>
        <v>511072.71769537032</v>
      </c>
      <c r="R124" s="2">
        <f t="shared" si="33"/>
        <v>42401275.584569752</v>
      </c>
      <c r="S124" s="2">
        <f t="shared" si="17"/>
        <v>484042.21931308508</v>
      </c>
      <c r="T124" s="2">
        <f t="shared" si="18"/>
        <v>23417.857142857043</v>
      </c>
      <c r="U124" s="2">
        <f t="shared" si="19"/>
        <v>511072.71769537032</v>
      </c>
      <c r="V124" s="2">
        <f t="shared" si="34"/>
        <v>4973248</v>
      </c>
      <c r="W124" s="2">
        <f t="shared" si="20"/>
        <v>363508</v>
      </c>
      <c r="X124" s="2">
        <f t="shared" si="6"/>
        <v>147564.71769537032</v>
      </c>
      <c r="Y124" s="2">
        <f t="shared" si="30"/>
        <v>37428027.584569797</v>
      </c>
      <c r="Z124" s="2" t="str">
        <f t="shared" si="8"/>
        <v>HERE</v>
      </c>
      <c r="AA124" s="2">
        <f>IF(Z124="HERE",Y124,AA123+Graph!$G$1*1000)</f>
        <v>37428027.584569797</v>
      </c>
      <c r="AB124" s="2">
        <f t="shared" si="21"/>
        <v>147564.71769537032</v>
      </c>
      <c r="AC124" s="2">
        <f t="shared" si="31"/>
        <v>4973248</v>
      </c>
      <c r="AD124" s="3">
        <f t="shared" si="10"/>
        <v>37428027.584569797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27875031.909579534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48</v>
      </c>
      <c r="C125" s="7"/>
      <c r="D125" s="2" t="e">
        <f t="shared" si="12"/>
        <v>#N/A</v>
      </c>
      <c r="E125" s="2" t="e">
        <f t="shared" si="22"/>
        <v>#N/A</v>
      </c>
      <c r="F125" s="2">
        <v>485643.44121453166</v>
      </c>
      <c r="G125" s="2">
        <f t="shared" si="35"/>
        <v>485643.44121453166</v>
      </c>
      <c r="H125" s="2">
        <f t="shared" si="32"/>
        <v>41186754.873469219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1892867.1428571395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512987.61144848168</v>
      </c>
      <c r="Q125" s="2">
        <f t="shared" si="36"/>
        <v>512987.61144848168</v>
      </c>
      <c r="R125" s="2">
        <f t="shared" si="33"/>
        <v>42914263.196018234</v>
      </c>
      <c r="S125" s="2">
        <f t="shared" si="17"/>
        <v>485643.44121453166</v>
      </c>
      <c r="T125" s="2">
        <f t="shared" si="18"/>
        <v>23417.857142857043</v>
      </c>
      <c r="U125" s="2">
        <f t="shared" si="19"/>
        <v>512987.61144848168</v>
      </c>
      <c r="V125" s="2">
        <f t="shared" si="34"/>
        <v>5383103</v>
      </c>
      <c r="W125" s="2">
        <f t="shared" si="20"/>
        <v>409855</v>
      </c>
      <c r="X125" s="2">
        <f t="shared" si="6"/>
        <v>103132.61144848168</v>
      </c>
      <c r="Y125" s="2">
        <f t="shared" si="30"/>
        <v>37531160.196018279</v>
      </c>
      <c r="Z125" s="2" t="str">
        <f t="shared" si="8"/>
        <v>HERE</v>
      </c>
      <c r="AA125" s="2">
        <f>IF(Z125="HERE",Y125,AA124+Graph!$G$1*1000)</f>
        <v>37531160.196018279</v>
      </c>
      <c r="AB125" s="2">
        <f t="shared" si="21"/>
        <v>103132.61144848168</v>
      </c>
      <c r="AC125" s="2">
        <f t="shared" si="31"/>
        <v>5383103</v>
      </c>
      <c r="AD125" s="3">
        <f t="shared" si="10"/>
        <v>37531160.196018279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28255107.210806519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49</v>
      </c>
      <c r="C126" s="7"/>
      <c r="D126" s="2" t="e">
        <f t="shared" si="12"/>
        <v>#N/A</v>
      </c>
      <c r="E126" s="2" t="e">
        <f t="shared" si="22"/>
        <v>#N/A</v>
      </c>
      <c r="F126" s="2">
        <v>487244.66311597824</v>
      </c>
      <c r="G126" s="2">
        <f t="shared" si="35"/>
        <v>487244.66311597824</v>
      </c>
      <c r="H126" s="2">
        <f t="shared" si="32"/>
        <v>41673999.536585197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1916284.9999999965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514902.50520159304</v>
      </c>
      <c r="Q126" s="2">
        <f t="shared" si="36"/>
        <v>514902.50520159304</v>
      </c>
      <c r="R126" s="2">
        <f t="shared" si="33"/>
        <v>43429165.701219827</v>
      </c>
      <c r="S126" s="2">
        <f t="shared" si="17"/>
        <v>487244.66311597824</v>
      </c>
      <c r="T126" s="2">
        <f t="shared" si="18"/>
        <v>23417.857142857043</v>
      </c>
      <c r="U126" s="2">
        <f t="shared" si="19"/>
        <v>514902.50520159304</v>
      </c>
      <c r="V126" s="2">
        <f t="shared" si="34"/>
        <v>5861351</v>
      </c>
      <c r="W126" s="2">
        <f t="shared" si="20"/>
        <v>478248</v>
      </c>
      <c r="X126" s="2">
        <f t="shared" si="6"/>
        <v>36654.505201593041</v>
      </c>
      <c r="Y126" s="2">
        <f t="shared" si="30"/>
        <v>37567814.701219872</v>
      </c>
      <c r="Z126" s="2" t="str">
        <f t="shared" si="8"/>
        <v>HERE</v>
      </c>
      <c r="AA126" s="2">
        <f>IF(Z126="HERE",Y126,AA125+Graph!$G$1*1000)</f>
        <v>37567814.701219872</v>
      </c>
      <c r="AB126" s="2">
        <f t="shared" si="21"/>
        <v>36654.505201593041</v>
      </c>
      <c r="AC126" s="2">
        <f t="shared" si="31"/>
        <v>5861351</v>
      </c>
      <c r="AD126" s="3">
        <f t="shared" si="10"/>
        <v>37567814.701219872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28636905.916411303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50</v>
      </c>
      <c r="C127" s="7"/>
      <c r="D127" s="2" t="e">
        <f t="shared" si="12"/>
        <v>#N/A</v>
      </c>
      <c r="E127" s="2" t="e">
        <f t="shared" si="22"/>
        <v>#N/A</v>
      </c>
      <c r="F127" s="2">
        <v>488845.88501742482</v>
      </c>
      <c r="G127" s="2">
        <f t="shared" si="35"/>
        <v>488845.88501742482</v>
      </c>
      <c r="H127" s="2">
        <f t="shared" si="32"/>
        <v>42162845.421602622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1939702.8571428536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516817.3989547044</v>
      </c>
      <c r="Q127" s="2">
        <f t="shared" si="36"/>
        <v>516817.3989547044</v>
      </c>
      <c r="R127" s="2">
        <f t="shared" si="33"/>
        <v>43945983.100174531</v>
      </c>
      <c r="S127" s="2">
        <f t="shared" si="17"/>
        <v>488845.88501742482</v>
      </c>
      <c r="T127" s="2">
        <f t="shared" si="18"/>
        <v>23417.857142857043</v>
      </c>
      <c r="U127" s="2">
        <f t="shared" si="19"/>
        <v>516817.3989547044</v>
      </c>
      <c r="V127" s="2">
        <f t="shared" si="34"/>
        <v>6353321</v>
      </c>
      <c r="W127" s="2">
        <f t="shared" si="20"/>
        <v>491970</v>
      </c>
      <c r="X127" s="2">
        <f t="shared" si="6"/>
        <v>24847.398954704404</v>
      </c>
      <c r="Y127" s="2">
        <f t="shared" si="30"/>
        <v>37592662.100174576</v>
      </c>
      <c r="Z127" s="2" t="str">
        <f t="shared" si="8"/>
        <v>HERE</v>
      </c>
      <c r="AA127" s="2">
        <f>IF(Z127="HERE",Y127,AA126+Graph!$G$1*1000)</f>
        <v>37592662.100174576</v>
      </c>
      <c r="AB127" s="2">
        <f t="shared" si="21"/>
        <v>24847.398954704404</v>
      </c>
      <c r="AC127" s="2">
        <f t="shared" si="31"/>
        <v>6353321</v>
      </c>
      <c r="AD127" s="3">
        <f t="shared" si="10"/>
        <v>37592662.100174576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29020428.02639389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51</v>
      </c>
      <c r="C128" s="7"/>
      <c r="D128" s="2" t="e">
        <f t="shared" si="12"/>
        <v>#N/A</v>
      </c>
      <c r="E128" s="2" t="e">
        <f t="shared" si="22"/>
        <v>#N/A</v>
      </c>
      <c r="F128" s="2">
        <v>490447.1069188565</v>
      </c>
      <c r="G128" s="2">
        <f t="shared" si="35"/>
        <v>490447.1069188565</v>
      </c>
      <c r="H128" s="2">
        <f t="shared" si="32"/>
        <v>42653292.528521478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1963120.7142857106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518732.29270781577</v>
      </c>
      <c r="Q128" s="2">
        <f t="shared" si="36"/>
        <v>518732.29270781577</v>
      </c>
      <c r="R128" s="2">
        <f t="shared" si="33"/>
        <v>44464715.392882347</v>
      </c>
      <c r="S128" s="2">
        <f t="shared" si="17"/>
        <v>490447.1069188565</v>
      </c>
      <c r="T128" s="2">
        <f t="shared" si="18"/>
        <v>23417.857142857043</v>
      </c>
      <c r="U128" s="2">
        <f t="shared" si="19"/>
        <v>518732.29270781577</v>
      </c>
      <c r="V128" s="2">
        <f t="shared" si="34"/>
        <v>6573570</v>
      </c>
      <c r="W128" s="2">
        <f t="shared" si="20"/>
        <v>220249</v>
      </c>
      <c r="X128" s="2">
        <f t="shared" si="6"/>
        <v>298483.29270781577</v>
      </c>
      <c r="Y128" s="2">
        <f t="shared" si="30"/>
        <v>37891145.392882392</v>
      </c>
      <c r="Z128" s="2" t="str">
        <f t="shared" si="8"/>
        <v>HERE</v>
      </c>
      <c r="AA128" s="2">
        <f>IF(Z128="HERE",Y128,AA127+Graph!$G$1*1000)</f>
        <v>37891145.392882392</v>
      </c>
      <c r="AB128" s="2">
        <f t="shared" si="21"/>
        <v>298483.29270781577</v>
      </c>
      <c r="AC128" s="2">
        <f t="shared" si="31"/>
        <v>6573570</v>
      </c>
      <c r="AD128" s="3">
        <f t="shared" si="10"/>
        <v>37891145.392882392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29405673.540754277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52</v>
      </c>
      <c r="C129" s="7"/>
      <c r="D129" s="2" t="e">
        <f t="shared" si="12"/>
        <v>#N/A</v>
      </c>
      <c r="E129" s="2" t="e">
        <f t="shared" si="22"/>
        <v>#N/A</v>
      </c>
      <c r="F129" s="2">
        <v>492048.32882030308</v>
      </c>
      <c r="G129" s="2">
        <f t="shared" si="35"/>
        <v>492048.32882030308</v>
      </c>
      <c r="H129" s="2">
        <f t="shared" si="32"/>
        <v>43145340.857341781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1986538.5714285676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520647.18646092713</v>
      </c>
      <c r="Q129" s="2">
        <f t="shared" si="36"/>
        <v>520647.18646092713</v>
      </c>
      <c r="R129" s="2">
        <f t="shared" si="33"/>
        <v>44985362.579343274</v>
      </c>
      <c r="S129" s="2">
        <f t="shared" si="17"/>
        <v>492048.32882030308</v>
      </c>
      <c r="T129" s="2">
        <f t="shared" si="18"/>
        <v>23417.857142857043</v>
      </c>
      <c r="U129" s="2">
        <f t="shared" si="19"/>
        <v>520647.18646092713</v>
      </c>
      <c r="V129" s="2">
        <f t="shared" si="34"/>
        <v>6853372</v>
      </c>
      <c r="W129" s="2">
        <f t="shared" si="20"/>
        <v>279802</v>
      </c>
      <c r="X129" s="2">
        <f t="shared" si="6"/>
        <v>240845.18646092713</v>
      </c>
      <c r="Y129" s="2">
        <f t="shared" si="30"/>
        <v>38131990.579343319</v>
      </c>
      <c r="Z129" s="2" t="str">
        <f t="shared" si="8"/>
        <v>HERE</v>
      </c>
      <c r="AA129" s="2">
        <f>IF(Z129="HERE",Y129,AA128+Graph!$G$1*1000)</f>
        <v>38131990.579343319</v>
      </c>
      <c r="AB129" s="2">
        <f t="shared" si="21"/>
        <v>240845.18646092713</v>
      </c>
      <c r="AC129" s="2">
        <f t="shared" si="31"/>
        <v>6853372</v>
      </c>
      <c r="AD129" s="3">
        <f t="shared" si="10"/>
        <v>38131990.579343319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29726007.529135324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53</v>
      </c>
      <c r="C130" s="7"/>
      <c r="D130" s="2" t="e">
        <f t="shared" si="12"/>
        <v>#N/A</v>
      </c>
      <c r="E130" s="2" t="e">
        <f t="shared" si="22"/>
        <v>#N/A</v>
      </c>
      <c r="F130" s="2">
        <v>493649.55072174966</v>
      </c>
      <c r="G130" s="2">
        <f t="shared" si="35"/>
        <v>493649.55072174966</v>
      </c>
      <c r="H130" s="2">
        <f t="shared" si="32"/>
        <v>43638990.408063531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2009956.4285714247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522562.08021403849</v>
      </c>
      <c r="Q130" s="2">
        <f t="shared" si="36"/>
        <v>522562.08021403849</v>
      </c>
      <c r="R130" s="2">
        <f t="shared" si="33"/>
        <v>45507924.659557313</v>
      </c>
      <c r="S130" s="2">
        <f t="shared" si="17"/>
        <v>493649.55072174966</v>
      </c>
      <c r="T130" s="2">
        <f t="shared" si="18"/>
        <v>23417.857142857043</v>
      </c>
      <c r="U130" s="2">
        <f t="shared" si="19"/>
        <v>522562.08021403849</v>
      </c>
      <c r="V130" s="2">
        <f t="shared" si="34"/>
        <v>7164387</v>
      </c>
      <c r="W130" s="2">
        <f t="shared" si="20"/>
        <v>311015</v>
      </c>
      <c r="X130" s="2">
        <f t="shared" si="6"/>
        <v>211547.08021403849</v>
      </c>
      <c r="Y130" s="2">
        <f t="shared" si="30"/>
        <v>38343537.659557357</v>
      </c>
      <c r="Z130" s="2" t="str">
        <f t="shared" si="8"/>
        <v>HERE</v>
      </c>
      <c r="AA130" s="2">
        <f>IF(Z130="HERE",Y130,AA129+Graph!$G$1*1000)</f>
        <v>38343537.659557357</v>
      </c>
      <c r="AB130" s="2">
        <f t="shared" si="21"/>
        <v>211547.08021403849</v>
      </c>
      <c r="AC130" s="2">
        <f t="shared" si="31"/>
        <v>7164387</v>
      </c>
      <c r="AD130" s="3">
        <f t="shared" si="10"/>
        <v>38343537.659557357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30048064.921894163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54</v>
      </c>
      <c r="C131" s="7"/>
      <c r="D131" s="2" t="e">
        <f t="shared" si="12"/>
        <v>#N/A</v>
      </c>
      <c r="E131" s="2" t="e">
        <f t="shared" si="22"/>
        <v>#N/A</v>
      </c>
      <c r="F131" s="2">
        <v>495250.77262319624</v>
      </c>
      <c r="G131" s="2">
        <f t="shared" si="35"/>
        <v>495250.77262319624</v>
      </c>
      <c r="H131" s="2">
        <f t="shared" si="32"/>
        <v>44134241.180686727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2033374.2857142817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524476.97396714985</v>
      </c>
      <c r="Q131" s="2">
        <f t="shared" si="36"/>
        <v>524476.97396714985</v>
      </c>
      <c r="R131" s="2">
        <f t="shared" si="33"/>
        <v>46032401.633524463</v>
      </c>
      <c r="S131" s="2">
        <f t="shared" si="17"/>
        <v>495250.77262319624</v>
      </c>
      <c r="T131" s="2">
        <f t="shared" si="18"/>
        <v>23417.857142857043</v>
      </c>
      <c r="U131" s="2">
        <f t="shared" si="19"/>
        <v>524476.97396714985</v>
      </c>
      <c r="V131" s="2">
        <f t="shared" si="34"/>
        <v>7447199</v>
      </c>
      <c r="W131" s="2">
        <f t="shared" si="20"/>
        <v>282812</v>
      </c>
      <c r="X131" s="2">
        <f t="shared" si="6"/>
        <v>241664.97396714985</v>
      </c>
      <c r="Y131" s="2">
        <f t="shared" si="30"/>
        <v>38585202.633524507</v>
      </c>
      <c r="Z131" s="2" t="str">
        <f t="shared" si="8"/>
        <v>HERE</v>
      </c>
      <c r="AA131" s="2">
        <f>IF(Z131="HERE",Y131,AA130+Graph!$G$1*1000)</f>
        <v>38585202.633524507</v>
      </c>
      <c r="AB131" s="2">
        <f t="shared" si="21"/>
        <v>241664.97396714985</v>
      </c>
      <c r="AC131" s="2">
        <f t="shared" si="31"/>
        <v>7447199</v>
      </c>
      <c r="AD131" s="3">
        <f t="shared" si="10"/>
        <v>38585202.633524507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30371845.719030809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55</v>
      </c>
      <c r="C132" s="7"/>
      <c r="D132" s="2" t="e">
        <f t="shared" si="12"/>
        <v>#N/A</v>
      </c>
      <c r="E132" s="2" t="e">
        <f t="shared" si="22"/>
        <v>#N/A</v>
      </c>
      <c r="F132" s="2">
        <v>496851.99452464283</v>
      </c>
      <c r="G132" s="2">
        <f t="shared" si="35"/>
        <v>496851.99452464283</v>
      </c>
      <c r="H132" s="2">
        <f t="shared" si="32"/>
        <v>44631093.17521137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2056792.1428571388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526391.86772026122</v>
      </c>
      <c r="Q132" s="2">
        <f t="shared" si="36"/>
        <v>526391.86772026122</v>
      </c>
      <c r="R132" s="2">
        <f t="shared" si="33"/>
        <v>46558793.501244724</v>
      </c>
      <c r="S132" s="2">
        <f t="shared" si="17"/>
        <v>496851.99452464283</v>
      </c>
      <c r="T132" s="2">
        <f t="shared" si="18"/>
        <v>23417.857142857043</v>
      </c>
      <c r="U132" s="2">
        <f t="shared" si="19"/>
        <v>526391.86772026122</v>
      </c>
      <c r="V132" s="2">
        <f t="shared" si="34"/>
        <v>7891184</v>
      </c>
      <c r="W132" s="2">
        <f t="shared" si="20"/>
        <v>443985</v>
      </c>
      <c r="X132" s="2">
        <f t="shared" si="6"/>
        <v>82406.867720261216</v>
      </c>
      <c r="Y132" s="2">
        <f t="shared" si="30"/>
        <v>38667609.501244769</v>
      </c>
      <c r="Z132" s="2" t="str">
        <f t="shared" si="8"/>
        <v>HERE</v>
      </c>
      <c r="AA132" s="2">
        <f>IF(Z132="HERE",Y132,AA131+Graph!$G$1*1000)</f>
        <v>38667609.501244769</v>
      </c>
      <c r="AB132" s="2">
        <f t="shared" si="21"/>
        <v>82406.867720261216</v>
      </c>
      <c r="AC132" s="2">
        <f t="shared" si="31"/>
        <v>7891184</v>
      </c>
      <c r="AD132" s="3">
        <f t="shared" si="10"/>
        <v>38667609.501244769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30697349.920545258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56</v>
      </c>
      <c r="C133" s="7"/>
      <c r="D133" s="2" t="e">
        <f t="shared" si="12"/>
        <v>#N/A</v>
      </c>
      <c r="E133" s="2" t="e">
        <f t="shared" si="22"/>
        <v>#N/A</v>
      </c>
      <c r="F133" s="2">
        <v>498453.2164260745</v>
      </c>
      <c r="G133" s="2">
        <f t="shared" si="35"/>
        <v>498453.2164260745</v>
      </c>
      <c r="H133" s="2">
        <f t="shared" si="32"/>
        <v>45129546.391637444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2080209.9999999958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528306.76147337258</v>
      </c>
      <c r="Q133" s="2">
        <f t="shared" si="36"/>
        <v>528306.76147337258</v>
      </c>
      <c r="R133" s="2">
        <f t="shared" si="33"/>
        <v>47087100.262718096</v>
      </c>
      <c r="S133" s="2">
        <f t="shared" si="17"/>
        <v>498453.2164260745</v>
      </c>
      <c r="T133" s="2">
        <f t="shared" si="18"/>
        <v>23417.857142857043</v>
      </c>
      <c r="U133" s="2">
        <f t="shared" si="19"/>
        <v>528306.76147337258</v>
      </c>
      <c r="V133" s="2">
        <f t="shared" si="34"/>
        <v>8378940</v>
      </c>
      <c r="W133" s="2">
        <f t="shared" si="20"/>
        <v>487756</v>
      </c>
      <c r="X133" s="2">
        <f t="shared" si="6"/>
        <v>40550.761473372579</v>
      </c>
      <c r="Y133" s="2">
        <f t="shared" si="30"/>
        <v>38708160.262718141</v>
      </c>
      <c r="Z133" s="2" t="str">
        <f t="shared" si="8"/>
        <v>HERE</v>
      </c>
      <c r="AA133" s="2">
        <f>IF(Z133="HERE",Y133,AA132+Graph!$G$1*1000)</f>
        <v>38708160.262718141</v>
      </c>
      <c r="AB133" s="2">
        <f t="shared" si="21"/>
        <v>40550.761473372579</v>
      </c>
      <c r="AC133" s="2">
        <f t="shared" si="31"/>
        <v>8378940</v>
      </c>
      <c r="AD133" s="3">
        <f t="shared" si="10"/>
        <v>38708160.262718141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31024577.526437499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57</v>
      </c>
      <c r="C134" s="7"/>
      <c r="D134" s="2" t="e">
        <f t="shared" si="12"/>
        <v>#N/A</v>
      </c>
      <c r="E134" s="2" t="e">
        <f t="shared" si="22"/>
        <v>#N/A</v>
      </c>
      <c r="F134" s="2">
        <v>500054.43832752109</v>
      </c>
      <c r="G134" s="2">
        <f t="shared" si="35"/>
        <v>500054.43832752109</v>
      </c>
      <c r="H134" s="2">
        <f t="shared" si="32"/>
        <v>45629600.829964966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2103627.8571428531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530221.65522648394</v>
      </c>
      <c r="Q134" s="2">
        <f t="shared" si="36"/>
        <v>530221.65522648394</v>
      </c>
      <c r="R134" s="2">
        <f t="shared" si="33"/>
        <v>47617321.91794458</v>
      </c>
      <c r="S134" s="2">
        <f t="shared" si="17"/>
        <v>500054.43832752109</v>
      </c>
      <c r="T134" s="2">
        <f t="shared" si="18"/>
        <v>23417.857142857276</v>
      </c>
      <c r="U134" s="2">
        <f t="shared" si="19"/>
        <v>530221.65522648394</v>
      </c>
      <c r="V134" s="2">
        <f t="shared" si="34"/>
        <v>8977329</v>
      </c>
      <c r="W134" s="2">
        <f t="shared" si="20"/>
        <v>598389</v>
      </c>
      <c r="X134" s="2">
        <f t="shared" si="6"/>
        <v>-68167.344773516059</v>
      </c>
      <c r="Y134" s="2">
        <f t="shared" si="30"/>
        <v>38639992.917944625</v>
      </c>
      <c r="Z134" s="2" t="str">
        <f t="shared" si="8"/>
        <v>HERE</v>
      </c>
      <c r="AA134" s="2">
        <f>IF(Z134="HERE",Y134,AA133+Graph!$G$1*1000)</f>
        <v>38639992.917944625</v>
      </c>
      <c r="AB134" s="2">
        <f t="shared" si="21"/>
        <v>-68167.344773516059</v>
      </c>
      <c r="AC134" s="2">
        <f t="shared" si="31"/>
        <v>8977329</v>
      </c>
      <c r="AD134" s="3">
        <f t="shared" si="10"/>
        <v>38639992.917944625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31353528.536707547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58</v>
      </c>
      <c r="C135" s="7"/>
      <c r="D135" s="2" t="e">
        <f t="shared" si="12"/>
        <v>#N/A</v>
      </c>
      <c r="E135" s="2" t="e">
        <f t="shared" si="22"/>
        <v>#N/A</v>
      </c>
      <c r="F135" s="2">
        <v>501655.66022896767</v>
      </c>
      <c r="G135" s="2">
        <f t="shared" si="35"/>
        <v>501655.66022896767</v>
      </c>
      <c r="H135" s="2">
        <f t="shared" si="32"/>
        <v>46131256.490193933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2127045.7142857104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532136.5489795953</v>
      </c>
      <c r="Q135" s="2">
        <f t="shared" si="36"/>
        <v>532136.5489795953</v>
      </c>
      <c r="R135" s="2">
        <f t="shared" si="33"/>
        <v>48149458.466924176</v>
      </c>
      <c r="S135" s="2">
        <f t="shared" si="17"/>
        <v>501655.66022896767</v>
      </c>
      <c r="T135" s="2">
        <f t="shared" si="18"/>
        <v>23417.857142857276</v>
      </c>
      <c r="U135" s="2">
        <f t="shared" si="19"/>
        <v>532136.5489795953</v>
      </c>
      <c r="V135" s="2">
        <f t="shared" si="34"/>
        <v>9296367</v>
      </c>
      <c r="W135" s="2">
        <f t="shared" si="20"/>
        <v>319038</v>
      </c>
      <c r="X135" s="2">
        <f t="shared" si="6"/>
        <v>213098.5489795953</v>
      </c>
      <c r="Y135" s="2">
        <f t="shared" si="30"/>
        <v>38853091.46692422</v>
      </c>
      <c r="Z135" s="2" t="str">
        <f t="shared" si="8"/>
        <v>HERE</v>
      </c>
      <c r="AA135" s="2">
        <f>IF(Z135="HERE",Y135,AA134+Graph!$G$1*1000)</f>
        <v>38853091.46692422</v>
      </c>
      <c r="AB135" s="2">
        <f t="shared" si="21"/>
        <v>213098.5489795953</v>
      </c>
      <c r="AC135" s="2">
        <f t="shared" si="31"/>
        <v>9296367</v>
      </c>
      <c r="AD135" s="3">
        <f t="shared" si="10"/>
        <v>38853091.46692422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31684202.951355387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59</v>
      </c>
      <c r="C136" s="7"/>
      <c r="D136" s="2" t="e">
        <f t="shared" si="12"/>
        <v>#N/A</v>
      </c>
      <c r="E136" s="2" t="e">
        <f t="shared" si="22"/>
        <v>#N/A</v>
      </c>
      <c r="F136" s="2">
        <v>503256.88213041425</v>
      </c>
      <c r="G136" s="2">
        <f t="shared" si="35"/>
        <v>503256.88213041425</v>
      </c>
      <c r="H136" s="2">
        <f t="shared" si="32"/>
        <v>46634513.372324347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2150463.5714285676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534051.44273270667</v>
      </c>
      <c r="Q136" s="2">
        <f t="shared" si="36"/>
        <v>534051.44273270667</v>
      </c>
      <c r="R136" s="2">
        <f t="shared" si="33"/>
        <v>48683509.909656882</v>
      </c>
      <c r="S136" s="2">
        <f t="shared" si="17"/>
        <v>503256.88213041425</v>
      </c>
      <c r="T136" s="2">
        <f t="shared" si="18"/>
        <v>23417.857142857276</v>
      </c>
      <c r="U136" s="2">
        <f t="shared" si="19"/>
        <v>534051.44273270667</v>
      </c>
      <c r="V136" s="2">
        <f t="shared" si="34"/>
        <v>9646715</v>
      </c>
      <c r="W136" s="2">
        <f t="shared" si="20"/>
        <v>350348</v>
      </c>
      <c r="X136" s="2">
        <f t="shared" si="6"/>
        <v>183703.44273270667</v>
      </c>
      <c r="Y136" s="2">
        <f t="shared" si="30"/>
        <v>39036794.909656927</v>
      </c>
      <c r="Z136" s="2" t="str">
        <f t="shared" si="8"/>
        <v>HERE</v>
      </c>
      <c r="AA136" s="2">
        <f>IF(Z136="HERE",Y136,AA135+Graph!$G$1*1000)</f>
        <v>39036794.909656927</v>
      </c>
      <c r="AB136" s="2">
        <f t="shared" si="21"/>
        <v>183703.44273270667</v>
      </c>
      <c r="AC136" s="2">
        <f t="shared" si="31"/>
        <v>9646715</v>
      </c>
      <c r="AD136" s="3">
        <f t="shared" si="10"/>
        <v>39036794.909656927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32016600.77038103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60</v>
      </c>
      <c r="C137" s="7"/>
      <c r="D137" s="2" t="e">
        <f t="shared" si="12"/>
        <v>#N/A</v>
      </c>
      <c r="E137" s="2" t="e">
        <f t="shared" si="22"/>
        <v>#N/A</v>
      </c>
      <c r="F137" s="2">
        <v>504858.10403184593</v>
      </c>
      <c r="G137" s="2">
        <f t="shared" si="35"/>
        <v>504858.10403184593</v>
      </c>
      <c r="H137" s="2">
        <f t="shared" si="32"/>
        <v>47139371.476356193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2173881.4285714249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535966.33648581803</v>
      </c>
      <c r="Q137" s="2">
        <f t="shared" si="36"/>
        <v>535966.33648581803</v>
      </c>
      <c r="R137" s="2">
        <f t="shared" si="33"/>
        <v>49219476.2461427</v>
      </c>
      <c r="S137" s="2">
        <f t="shared" si="17"/>
        <v>504858.10403184593</v>
      </c>
      <c r="T137" s="2">
        <f t="shared" si="18"/>
        <v>23417.857142857276</v>
      </c>
      <c r="U137" s="2">
        <f t="shared" si="19"/>
        <v>535966.33648581803</v>
      </c>
      <c r="V137" s="2">
        <f t="shared" si="34"/>
        <v>10021471</v>
      </c>
      <c r="W137" s="2">
        <f t="shared" si="20"/>
        <v>374756</v>
      </c>
      <c r="X137" s="2">
        <f t="shared" si="6"/>
        <v>161210.33648581803</v>
      </c>
      <c r="Y137" s="2">
        <f t="shared" si="30"/>
        <v>39198005.246142745</v>
      </c>
      <c r="Z137" s="2" t="str">
        <f t="shared" si="8"/>
        <v>HERE</v>
      </c>
      <c r="AA137" s="2">
        <f>IF(Z137="HERE",Y137,AA136+Graph!$G$1*1000)</f>
        <v>39198005.246142745</v>
      </c>
      <c r="AB137" s="2">
        <f t="shared" si="21"/>
        <v>161210.33648581803</v>
      </c>
      <c r="AC137" s="2">
        <f t="shared" si="31"/>
        <v>10021471</v>
      </c>
      <c r="AD137" s="3">
        <f t="shared" si="10"/>
        <v>39198005.246142745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32286267.131284475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61</v>
      </c>
      <c r="C138" s="7"/>
      <c r="D138" s="2" t="e">
        <f t="shared" si="12"/>
        <v>#N/A</v>
      </c>
      <c r="E138" s="2" t="e">
        <f t="shared" si="22"/>
        <v>#N/A</v>
      </c>
      <c r="F138" s="2">
        <v>506459.32593329251</v>
      </c>
      <c r="G138" s="2">
        <f t="shared" si="35"/>
        <v>506459.32593329251</v>
      </c>
      <c r="H138" s="2">
        <f t="shared" si="32"/>
        <v>47645830.802289486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2197299.2857142822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537881.23023892939</v>
      </c>
      <c r="Q138" s="2">
        <f t="shared" si="36"/>
        <v>537881.23023892939</v>
      </c>
      <c r="R138" s="2">
        <f t="shared" si="33"/>
        <v>49757357.47638163</v>
      </c>
      <c r="S138" s="2">
        <f t="shared" si="17"/>
        <v>506459.32593329251</v>
      </c>
      <c r="T138" s="2">
        <f t="shared" si="18"/>
        <v>23417.857142857276</v>
      </c>
      <c r="U138" s="2">
        <f t="shared" si="19"/>
        <v>537881.23023892939</v>
      </c>
      <c r="V138" s="2">
        <f t="shared" si="34"/>
        <v>10490487</v>
      </c>
      <c r="W138" s="2">
        <f t="shared" si="20"/>
        <v>469016</v>
      </c>
      <c r="X138" s="2">
        <f t="shared" si="6"/>
        <v>68865.230238929391</v>
      </c>
      <c r="Y138" s="2">
        <f t="shared" si="30"/>
        <v>39266870.476381674</v>
      </c>
      <c r="Z138" s="2" t="str">
        <f t="shared" si="8"/>
        <v>HERE</v>
      </c>
      <c r="AA138" s="2">
        <f>IF(Z138="HERE",Y138,AA137+Graph!$G$1*1000)</f>
        <v>39266870.476381674</v>
      </c>
      <c r="AB138" s="2">
        <f t="shared" si="21"/>
        <v>68865.230238929391</v>
      </c>
      <c r="AC138" s="2">
        <f t="shared" si="31"/>
        <v>10490487</v>
      </c>
      <c r="AD138" s="3">
        <f t="shared" si="10"/>
        <v>39266870.476381674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32497067.196565725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62</v>
      </c>
      <c r="C139" s="7"/>
      <c r="D139" s="2" t="e">
        <f t="shared" si="12"/>
        <v>#N/A</v>
      </c>
      <c r="E139" s="2" t="e">
        <f t="shared" si="22"/>
        <v>#N/A</v>
      </c>
      <c r="F139" s="2">
        <v>508060.54783473909</v>
      </c>
      <c r="G139" s="2">
        <f t="shared" si="35"/>
        <v>508060.54783473909</v>
      </c>
      <c r="H139" s="2">
        <f t="shared" si="32"/>
        <v>48153891.350124225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2220717.1428571395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539796.12399204075</v>
      </c>
      <c r="Q139" s="2">
        <f t="shared" si="36"/>
        <v>539796.12399204075</v>
      </c>
      <c r="R139" s="2">
        <f t="shared" si="33"/>
        <v>50297153.60037367</v>
      </c>
      <c r="S139" s="2">
        <f t="shared" si="17"/>
        <v>508060.54783473909</v>
      </c>
      <c r="T139" s="2">
        <f t="shared" si="18"/>
        <v>23417.857142857276</v>
      </c>
      <c r="U139" s="2">
        <f t="shared" si="19"/>
        <v>539796.12399204075</v>
      </c>
      <c r="V139" s="2">
        <f t="shared" si="34"/>
        <v>10971047</v>
      </c>
      <c r="W139" s="2">
        <f t="shared" si="20"/>
        <v>480560</v>
      </c>
      <c r="X139" s="2">
        <f t="shared" si="6"/>
        <v>59236.123992040753</v>
      </c>
      <c r="Y139" s="2">
        <f t="shared" si="30"/>
        <v>39326106.600373715</v>
      </c>
      <c r="Z139" s="2" t="str">
        <f t="shared" si="8"/>
        <v>HERE</v>
      </c>
      <c r="AA139" s="2">
        <f>IF(Z139="HERE",Y139,AA138+Graph!$G$1*1000)</f>
        <v>39326106.600373715</v>
      </c>
      <c r="AB139" s="2">
        <f t="shared" si="21"/>
        <v>59236.123992040753</v>
      </c>
      <c r="AC139" s="2">
        <f t="shared" si="31"/>
        <v>10971047</v>
      </c>
      <c r="AD139" s="3">
        <f t="shared" si="10"/>
        <v>39326106.600373715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32677502.316224769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63</v>
      </c>
      <c r="C140" s="7"/>
      <c r="D140" s="2" t="e">
        <f t="shared" si="12"/>
        <v>#N/A</v>
      </c>
      <c r="E140" s="2" t="e">
        <f t="shared" si="22"/>
        <v>#N/A</v>
      </c>
      <c r="F140" s="2">
        <v>509661.76973618567</v>
      </c>
      <c r="G140" s="2">
        <f t="shared" si="35"/>
        <v>509661.76973618567</v>
      </c>
      <c r="H140" s="2">
        <f t="shared" si="32"/>
        <v>48663553.119860411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2244134.9999999967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541711.01774515212</v>
      </c>
      <c r="Q140" s="2">
        <f t="shared" si="36"/>
        <v>541711.01774515212</v>
      </c>
      <c r="R140" s="2">
        <f t="shared" si="33"/>
        <v>50838864.618118823</v>
      </c>
      <c r="S140" s="2">
        <f t="shared" si="17"/>
        <v>509661.76973618567</v>
      </c>
      <c r="T140" s="2">
        <f t="shared" si="18"/>
        <v>23417.857142857276</v>
      </c>
      <c r="U140" s="2">
        <f t="shared" si="19"/>
        <v>541711.01774515212</v>
      </c>
      <c r="V140" s="2">
        <f t="shared" si="34"/>
        <v>11465210</v>
      </c>
      <c r="W140" s="2">
        <f t="shared" si="20"/>
        <v>494163</v>
      </c>
      <c r="X140" s="2">
        <f t="shared" si="6"/>
        <v>47548.017745152116</v>
      </c>
      <c r="Y140" s="2">
        <f t="shared" si="30"/>
        <v>39373654.618118867</v>
      </c>
      <c r="Z140" s="2" t="str">
        <f t="shared" si="8"/>
        <v>HERE</v>
      </c>
      <c r="AA140" s="2">
        <f>IF(Z140="HERE",Y140,AA139+Graph!$G$1*1000)</f>
        <v>39373654.618118867</v>
      </c>
      <c r="AB140" s="2">
        <f t="shared" si="21"/>
        <v>47548.017745152116</v>
      </c>
      <c r="AC140" s="2">
        <f t="shared" si="31"/>
        <v>11465210</v>
      </c>
      <c r="AD140" s="3">
        <f t="shared" si="10"/>
        <v>39373654.618118867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32853252.690261614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64</v>
      </c>
      <c r="C141" s="7"/>
      <c r="D141" s="2" t="e">
        <f t="shared" si="12"/>
        <v>#N/A</v>
      </c>
      <c r="E141" s="2" t="e">
        <f t="shared" si="22"/>
        <v>#N/A</v>
      </c>
      <c r="F141" s="2">
        <v>511262.99163763225</v>
      </c>
      <c r="G141" s="2">
        <f t="shared" si="35"/>
        <v>511262.99163763225</v>
      </c>
      <c r="H141" s="2">
        <f t="shared" si="32"/>
        <v>49174816.111498043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2267552.857142854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543625.91149826348</v>
      </c>
      <c r="Q141" s="2">
        <f t="shared" si="36"/>
        <v>543625.91149826348</v>
      </c>
      <c r="R141" s="2">
        <f t="shared" si="33"/>
        <v>51382490.529617086</v>
      </c>
      <c r="S141" s="2">
        <f t="shared" si="17"/>
        <v>511262.99163763225</v>
      </c>
      <c r="T141" s="2">
        <f t="shared" si="18"/>
        <v>23417.857142857276</v>
      </c>
      <c r="U141" s="2">
        <f t="shared" si="19"/>
        <v>543625.91149826348</v>
      </c>
      <c r="V141" s="2">
        <f t="shared" si="34"/>
        <v>12014288</v>
      </c>
      <c r="W141" s="2">
        <f t="shared" si="20"/>
        <v>549078</v>
      </c>
      <c r="X141" s="2">
        <f t="shared" si="6"/>
        <v>-5452.0885017365217</v>
      </c>
      <c r="Y141" s="2">
        <f t="shared" si="30"/>
        <v>39368202.529617131</v>
      </c>
      <c r="Z141" s="2" t="str">
        <f t="shared" si="8"/>
        <v>HERE</v>
      </c>
      <c r="AA141" s="2">
        <f>IF(Z141="HERE",Y141,AA140+Graph!$G$1*1000)</f>
        <v>39368202.529617131</v>
      </c>
      <c r="AB141" s="2">
        <f t="shared" si="21"/>
        <v>-5452.0885017365217</v>
      </c>
      <c r="AC141" s="2">
        <f t="shared" si="31"/>
        <v>12014288</v>
      </c>
      <c r="AD141" s="3">
        <f t="shared" si="10"/>
        <v>39368202.529617131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33070096.768676259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65</v>
      </c>
      <c r="C142" s="7"/>
      <c r="D142" s="2" t="e">
        <f t="shared" si="12"/>
        <v>#N/A</v>
      </c>
      <c r="E142" s="2" t="e">
        <f t="shared" si="22"/>
        <v>#N/A</v>
      </c>
      <c r="F142" s="2">
        <v>512864.21353906393</v>
      </c>
      <c r="G142" s="2">
        <f t="shared" si="35"/>
        <v>512864.21353906393</v>
      </c>
      <c r="H142" s="2">
        <f t="shared" si="32"/>
        <v>49687680.325037107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2290970.7142857113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545540.80525137484</v>
      </c>
      <c r="Q142" s="2">
        <f t="shared" si="36"/>
        <v>545540.80525137484</v>
      </c>
      <c r="R142" s="2">
        <f t="shared" si="33"/>
        <v>51928031.334868461</v>
      </c>
      <c r="S142" s="2">
        <f t="shared" si="17"/>
        <v>512864.21353906393</v>
      </c>
      <c r="T142" s="2">
        <f t="shared" si="18"/>
        <v>23417.857142857276</v>
      </c>
      <c r="U142" s="2">
        <f t="shared" si="19"/>
        <v>545540.80525137484</v>
      </c>
      <c r="V142" s="2">
        <f t="shared" si="34"/>
        <v>12294006</v>
      </c>
      <c r="W142" s="2">
        <f t="shared" si="20"/>
        <v>279718</v>
      </c>
      <c r="X142" s="2">
        <f t="shared" si="6"/>
        <v>265822.80525137484</v>
      </c>
      <c r="Y142" s="2">
        <f t="shared" si="30"/>
        <v>39634025.334868506</v>
      </c>
      <c r="Z142" s="2" t="str">
        <f t="shared" si="8"/>
        <v>HERE</v>
      </c>
      <c r="AA142" s="2">
        <f>IF(Z142="HERE",Y142,AA141+Graph!$G$1*1000)</f>
        <v>39634025.334868506</v>
      </c>
      <c r="AB142" s="2">
        <f t="shared" si="21"/>
        <v>265822.80525137484</v>
      </c>
      <c r="AC142" s="2">
        <f t="shared" si="31"/>
        <v>12294006</v>
      </c>
      <c r="AD142" s="3">
        <f t="shared" si="10"/>
        <v>39634025.334868506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33333296.051468708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66</v>
      </c>
      <c r="C143" s="7"/>
      <c r="D143" s="2" t="e">
        <f t="shared" si="12"/>
        <v>#N/A</v>
      </c>
      <c r="E143" s="2" t="e">
        <f t="shared" si="22"/>
        <v>#N/A</v>
      </c>
      <c r="F143" s="2">
        <v>514465.43544051051</v>
      </c>
      <c r="G143" s="2">
        <f t="shared" si="35"/>
        <v>514465.43544051051</v>
      </c>
      <c r="H143" s="2">
        <f t="shared" si="32"/>
        <v>50202145.760477617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2314388.5714285686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547455.6990044862</v>
      </c>
      <c r="Q143" s="2">
        <f t="shared" si="36"/>
        <v>547455.6990044862</v>
      </c>
      <c r="R143" s="2">
        <f t="shared" si="33"/>
        <v>52475487.033872947</v>
      </c>
      <c r="S143" s="2">
        <f t="shared" si="17"/>
        <v>514465.43544051051</v>
      </c>
      <c r="T143" s="2">
        <f t="shared" si="18"/>
        <v>23417.857142857276</v>
      </c>
      <c r="U143" s="2">
        <f t="shared" si="19"/>
        <v>547455.6990044862</v>
      </c>
      <c r="V143" s="2">
        <f t="shared" si="34"/>
        <v>12646486</v>
      </c>
      <c r="W143" s="2">
        <f t="shared" si="20"/>
        <v>352480</v>
      </c>
      <c r="X143" s="2">
        <f t="shared" si="6"/>
        <v>194975.6990044862</v>
      </c>
      <c r="Y143" s="2">
        <f t="shared" si="30"/>
        <v>39829001.033872992</v>
      </c>
      <c r="Z143" s="2" t="str">
        <f t="shared" si="8"/>
        <v>HERE</v>
      </c>
      <c r="AA143" s="2">
        <f>IF(Z143="HERE",Y143,AA142+Graph!$G$1*1000)</f>
        <v>39829001.033872992</v>
      </c>
      <c r="AB143" s="2">
        <f t="shared" si="21"/>
        <v>194975.6990044862</v>
      </c>
      <c r="AC143" s="2">
        <f t="shared" si="31"/>
        <v>12646486</v>
      </c>
      <c r="AD143" s="3">
        <f t="shared" si="10"/>
        <v>39829001.033872992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33616350.088638954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67</v>
      </c>
      <c r="C144" s="7"/>
      <c r="D144" s="2" t="e">
        <f t="shared" si="12"/>
        <v>#N/A</v>
      </c>
      <c r="E144" s="2" t="e">
        <f t="shared" si="22"/>
        <v>#N/A</v>
      </c>
      <c r="F144" s="2">
        <v>516066.65734195709</v>
      </c>
      <c r="G144" s="2">
        <f t="shared" si="35"/>
        <v>516066.65734195709</v>
      </c>
      <c r="H144" s="2">
        <f t="shared" si="32"/>
        <v>50718212.417819574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2337806.4285714258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549370.59275759757</v>
      </c>
      <c r="Q144" s="2">
        <f t="shared" si="36"/>
        <v>549370.59275759757</v>
      </c>
      <c r="R144" s="2">
        <f t="shared" si="33"/>
        <v>53024857.626630545</v>
      </c>
      <c r="S144" s="2">
        <f t="shared" si="17"/>
        <v>516066.65734195709</v>
      </c>
      <c r="T144" s="2">
        <f t="shared" si="18"/>
        <v>23417.857142857276</v>
      </c>
      <c r="U144" s="2">
        <f t="shared" si="19"/>
        <v>549370.59275759757</v>
      </c>
      <c r="V144" s="2">
        <f t="shared" si="34"/>
        <v>13058298</v>
      </c>
      <c r="W144" s="2">
        <f t="shared" si="20"/>
        <v>411812</v>
      </c>
      <c r="X144" s="2">
        <f t="shared" si="6"/>
        <v>137558.59275759757</v>
      </c>
      <c r="Y144" s="2">
        <f t="shared" si="30"/>
        <v>39966559.626630589</v>
      </c>
      <c r="Z144" s="2" t="str">
        <f t="shared" si="8"/>
        <v>HERE</v>
      </c>
      <c r="AA144" s="2">
        <f>IF(Z144="HERE",Y144,AA143+Graph!$G$1*1000)</f>
        <v>39966559.626630589</v>
      </c>
      <c r="AB144" s="2">
        <f t="shared" si="21"/>
        <v>137558.59275759757</v>
      </c>
      <c r="AC144" s="2">
        <f t="shared" si="31"/>
        <v>13058298</v>
      </c>
      <c r="AD144" s="3">
        <f t="shared" si="10"/>
        <v>39966559.626630589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33782903.580186985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68</v>
      </c>
      <c r="C145" s="7"/>
      <c r="D145" s="2" t="e">
        <f t="shared" si="12"/>
        <v>#N/A</v>
      </c>
      <c r="E145" s="2" t="e">
        <f t="shared" si="22"/>
        <v>#N/A</v>
      </c>
      <c r="F145" s="2">
        <v>517667.87924340367</v>
      </c>
      <c r="G145" s="2">
        <f t="shared" si="35"/>
        <v>517667.87924340367</v>
      </c>
      <c r="H145" s="2">
        <f t="shared" si="32"/>
        <v>51235880.297062978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2361224.2857142831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551285.48651070893</v>
      </c>
      <c r="Q145" s="2">
        <f t="shared" si="36"/>
        <v>551285.48651070893</v>
      </c>
      <c r="R145" s="2">
        <f t="shared" si="33"/>
        <v>53576143.113141254</v>
      </c>
      <c r="S145" s="2">
        <f t="shared" si="17"/>
        <v>517667.87924340367</v>
      </c>
      <c r="T145" s="2">
        <f t="shared" si="18"/>
        <v>23417.857142857276</v>
      </c>
      <c r="U145" s="2">
        <f t="shared" si="19"/>
        <v>551285.48651070893</v>
      </c>
      <c r="V145" s="2">
        <f t="shared" si="34"/>
        <v>13509108</v>
      </c>
      <c r="W145" s="2">
        <f t="shared" si="20"/>
        <v>450810</v>
      </c>
      <c r="X145" s="2">
        <f t="shared" si="6"/>
        <v>100475.48651070893</v>
      </c>
      <c r="Y145" s="2">
        <f t="shared" si="30"/>
        <v>40067035.113141298</v>
      </c>
      <c r="Z145" s="2" t="str">
        <f t="shared" si="8"/>
        <v>HERE</v>
      </c>
      <c r="AA145" s="2">
        <f>IF(Z145="HERE",Y145,AA144+Graph!$G$1*1000)</f>
        <v>40067035.113141298</v>
      </c>
      <c r="AB145" s="2">
        <f t="shared" si="21"/>
        <v>100475.48651070893</v>
      </c>
      <c r="AC145" s="2">
        <f t="shared" si="31"/>
        <v>13509108</v>
      </c>
      <c r="AD145" s="3">
        <f t="shared" si="10"/>
        <v>40067035.113141298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33933887.22611282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69</v>
      </c>
      <c r="C146" s="7"/>
      <c r="D146" s="2" t="e">
        <f t="shared" si="12"/>
        <v>#N/A</v>
      </c>
      <c r="E146" s="2" t="e">
        <f t="shared" si="22"/>
        <v>#N/A</v>
      </c>
      <c r="F146" s="2">
        <v>519269.10114485025</v>
      </c>
      <c r="G146" s="2">
        <f t="shared" si="35"/>
        <v>519269.10114485025</v>
      </c>
      <c r="H146" s="2">
        <f t="shared" si="32"/>
        <v>51755149.398207828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2384642.1428571404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553200.38026382029</v>
      </c>
      <c r="Q146" s="2">
        <f t="shared" si="36"/>
        <v>553200.38026382029</v>
      </c>
      <c r="R146" s="2">
        <f t="shared" si="33"/>
        <v>54129343.493405074</v>
      </c>
      <c r="S146" s="2">
        <f t="shared" si="17"/>
        <v>519269.10114485025</v>
      </c>
      <c r="T146" s="2">
        <f t="shared" si="18"/>
        <v>23417.857142857276</v>
      </c>
      <c r="U146" s="2">
        <f t="shared" si="19"/>
        <v>553200.38026382029</v>
      </c>
      <c r="V146" s="2">
        <f t="shared" si="34"/>
        <v>14012224</v>
      </c>
      <c r="W146" s="2">
        <f t="shared" si="20"/>
        <v>503116</v>
      </c>
      <c r="X146" s="2">
        <f t="shared" si="6"/>
        <v>50084.380263820291</v>
      </c>
      <c r="Y146" s="2">
        <f t="shared" si="30"/>
        <v>40117119.493405119</v>
      </c>
      <c r="Z146" s="2" t="str">
        <f t="shared" si="8"/>
        <v>HERE</v>
      </c>
      <c r="AA146" s="2">
        <f>IF(Z146="HERE",Y146,AA145+Graph!$G$1*1000)</f>
        <v>40117119.493405119</v>
      </c>
      <c r="AB146" s="2">
        <f t="shared" si="21"/>
        <v>50084.380263820291</v>
      </c>
      <c r="AC146" s="2">
        <f t="shared" si="31"/>
        <v>14012224</v>
      </c>
      <c r="AD146" s="3">
        <f t="shared" si="10"/>
        <v>40117119.493405119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34047199.326416448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70</v>
      </c>
      <c r="C147" s="7"/>
      <c r="D147" s="2" t="e">
        <f t="shared" si="12"/>
        <v>#N/A</v>
      </c>
      <c r="E147" s="2" t="e">
        <f t="shared" si="22"/>
        <v>#N/A</v>
      </c>
      <c r="F147" s="2">
        <v>520870.32304628193</v>
      </c>
      <c r="G147" s="2">
        <f t="shared" si="35"/>
        <v>520870.32304628193</v>
      </c>
      <c r="H147" s="2">
        <f t="shared" si="32"/>
        <v>52276019.72125411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2408059.9999999977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555115.27401693165</v>
      </c>
      <c r="Q147" s="2">
        <f t="shared" si="36"/>
        <v>555115.27401693165</v>
      </c>
      <c r="R147" s="2">
        <f t="shared" si="33"/>
        <v>54684458.767422006</v>
      </c>
      <c r="S147" s="2">
        <f t="shared" si="17"/>
        <v>520870.32304628193</v>
      </c>
      <c r="T147" s="2">
        <f t="shared" si="18"/>
        <v>23417.857142857276</v>
      </c>
      <c r="U147" s="2">
        <f t="shared" si="19"/>
        <v>555115.27401693165</v>
      </c>
      <c r="V147" s="2">
        <f t="shared" si="34"/>
        <v>14556827</v>
      </c>
      <c r="W147" s="2">
        <f t="shared" si="20"/>
        <v>544603</v>
      </c>
      <c r="X147" s="2">
        <f t="shared" si="6"/>
        <v>10512.274016931653</v>
      </c>
      <c r="Y147" s="2">
        <f t="shared" si="30"/>
        <v>40127631.76742205</v>
      </c>
      <c r="Z147" s="2" t="str">
        <f t="shared" si="8"/>
        <v>HERE</v>
      </c>
      <c r="AA147" s="2">
        <f>IF(Z147="HERE",Y147,AA146+Graph!$G$1*1000)</f>
        <v>40127631.76742205</v>
      </c>
      <c r="AB147" s="2">
        <f t="shared" si="21"/>
        <v>10512.274016931653</v>
      </c>
      <c r="AC147" s="2">
        <f t="shared" si="31"/>
        <v>14556827</v>
      </c>
      <c r="AD147" s="3">
        <f t="shared" si="10"/>
        <v>40127631.76742205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34104100.781097881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71</v>
      </c>
      <c r="C148" s="7"/>
      <c r="D148" s="2" t="e">
        <f t="shared" si="12"/>
        <v>#N/A</v>
      </c>
      <c r="E148" s="2" t="e">
        <f t="shared" si="22"/>
        <v>#N/A</v>
      </c>
      <c r="F148" s="2">
        <v>522471.54494772851</v>
      </c>
      <c r="G148" s="2">
        <f t="shared" si="35"/>
        <v>522471.54494772851</v>
      </c>
      <c r="H148" s="2">
        <f t="shared" si="32"/>
        <v>52798491.266201839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2431477.8571428549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557030.16777004302</v>
      </c>
      <c r="Q148" s="2">
        <f t="shared" si="36"/>
        <v>557030.16777004302</v>
      </c>
      <c r="R148" s="2">
        <f t="shared" si="33"/>
        <v>55241488.935192049</v>
      </c>
      <c r="S148" s="2">
        <f t="shared" si="17"/>
        <v>522471.54494772851</v>
      </c>
      <c r="T148" s="2">
        <f t="shared" si="18"/>
        <v>23417.857142857276</v>
      </c>
      <c r="U148" s="2">
        <f t="shared" si="19"/>
        <v>557030.16777004302</v>
      </c>
      <c r="V148" s="2">
        <f t="shared" si="34"/>
        <v>15062189</v>
      </c>
      <c r="W148" s="2">
        <f t="shared" si="20"/>
        <v>505362</v>
      </c>
      <c r="X148" s="2">
        <f t="shared" si="6"/>
        <v>51668.167770043015</v>
      </c>
      <c r="Y148" s="2">
        <f t="shared" si="30"/>
        <v>40179299.935192093</v>
      </c>
      <c r="Z148" s="2" t="str">
        <f t="shared" si="8"/>
        <v>HERE</v>
      </c>
      <c r="AA148" s="2">
        <f>IF(Z148="HERE",Y148,AA147+Graph!$G$1*1000)</f>
        <v>40179299.935192093</v>
      </c>
      <c r="AB148" s="2">
        <f t="shared" si="21"/>
        <v>51668.167770043015</v>
      </c>
      <c r="AC148" s="2">
        <f t="shared" si="31"/>
        <v>15062189</v>
      </c>
      <c r="AD148" s="3">
        <f t="shared" si="10"/>
        <v>40179299.935192093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34151061.940157115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72</v>
      </c>
      <c r="C149" s="7"/>
      <c r="D149" s="2" t="e">
        <f t="shared" si="12"/>
        <v>#N/A</v>
      </c>
      <c r="E149" s="2" t="e">
        <f t="shared" si="22"/>
        <v>#N/A</v>
      </c>
      <c r="F149" s="2">
        <v>524072.7668491751</v>
      </c>
      <c r="G149" s="2">
        <f t="shared" si="35"/>
        <v>524072.7668491751</v>
      </c>
      <c r="H149" s="2">
        <f t="shared" si="32"/>
        <v>53322564.033051014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2454895.7142857122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558945.06152315438</v>
      </c>
      <c r="Q149" s="2">
        <f t="shared" si="36"/>
        <v>558945.06152315438</v>
      </c>
      <c r="R149" s="2">
        <f t="shared" si="33"/>
        <v>55800433.996715203</v>
      </c>
      <c r="S149" s="2">
        <f t="shared" si="17"/>
        <v>524072.7668491751</v>
      </c>
      <c r="T149" s="2">
        <f t="shared" si="18"/>
        <v>23417.857142857276</v>
      </c>
      <c r="U149" s="2">
        <f t="shared" si="19"/>
        <v>558945.06152315438</v>
      </c>
      <c r="V149" s="2">
        <f t="shared" si="34"/>
        <v>15300151</v>
      </c>
      <c r="W149" s="2">
        <f t="shared" si="20"/>
        <v>237962</v>
      </c>
      <c r="X149" s="2">
        <f t="shared" si="6"/>
        <v>320983.06152315438</v>
      </c>
      <c r="Y149" s="2">
        <f t="shared" si="30"/>
        <v>40500282.996715248</v>
      </c>
      <c r="Z149" s="2" t="str">
        <f t="shared" si="8"/>
        <v>HERE</v>
      </c>
      <c r="AA149" s="2">
        <f>IF(Z149="HERE",Y149,AA148+Graph!$G$1*1000)</f>
        <v>40500282.996715248</v>
      </c>
      <c r="AB149" s="2">
        <f t="shared" si="21"/>
        <v>320983.06152315438</v>
      </c>
      <c r="AC149" s="2">
        <f t="shared" si="31"/>
        <v>15300151</v>
      </c>
      <c r="AD149" s="3">
        <f t="shared" si="10"/>
        <v>40500282.996715248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34430709.353594154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73</v>
      </c>
      <c r="C150" s="7"/>
      <c r="D150" s="2" t="e">
        <f t="shared" si="12"/>
        <v>#N/A</v>
      </c>
      <c r="E150" s="2" t="e">
        <f t="shared" si="22"/>
        <v>#N/A</v>
      </c>
      <c r="F150" s="2">
        <v>525673.98875062168</v>
      </c>
      <c r="G150" s="2">
        <f t="shared" si="35"/>
        <v>525673.98875062168</v>
      </c>
      <c r="H150" s="2">
        <f t="shared" si="32"/>
        <v>53848238.021801636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2478313.5714285695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560859.95527626574</v>
      </c>
      <c r="Q150" s="2">
        <f t="shared" si="36"/>
        <v>560859.95527626574</v>
      </c>
      <c r="R150" s="2">
        <f t="shared" si="33"/>
        <v>56361293.951991469</v>
      </c>
      <c r="S150" s="2">
        <f t="shared" si="17"/>
        <v>525673.98875062168</v>
      </c>
      <c r="T150" s="2">
        <f t="shared" si="18"/>
        <v>23417.857142857276</v>
      </c>
      <c r="U150" s="2">
        <f t="shared" si="19"/>
        <v>560859.95527626574</v>
      </c>
      <c r="V150" s="2">
        <f t="shared" si="34"/>
        <v>15576107</v>
      </c>
      <c r="W150" s="2">
        <f t="shared" si="20"/>
        <v>275956</v>
      </c>
      <c r="X150" s="2">
        <f t="shared" si="6"/>
        <v>284903.95527626574</v>
      </c>
      <c r="Y150" s="2">
        <f t="shared" si="30"/>
        <v>40785186.951991513</v>
      </c>
      <c r="Z150" s="2" t="str">
        <f t="shared" si="8"/>
        <v>HERE</v>
      </c>
      <c r="AA150" s="2">
        <f>IF(Z150="HERE",Y150,AA149+Graph!$G$1*1000)</f>
        <v>40785186.951991513</v>
      </c>
      <c r="AB150" s="2">
        <f t="shared" si="21"/>
        <v>284903.95527626574</v>
      </c>
      <c r="AC150" s="2">
        <f t="shared" si="31"/>
        <v>15576107</v>
      </c>
      <c r="AD150" s="3">
        <f t="shared" si="10"/>
        <v>40785186.951991513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34661460.121408992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74</v>
      </c>
      <c r="C151" s="7"/>
      <c r="D151" s="2" t="e">
        <f t="shared" si="12"/>
        <v>#N/A</v>
      </c>
      <c r="E151" s="2" t="e">
        <f t="shared" si="22"/>
        <v>#N/A</v>
      </c>
      <c r="F151" s="2">
        <v>527275.21065206826</v>
      </c>
      <c r="G151" s="2">
        <f t="shared" si="35"/>
        <v>527275.21065206826</v>
      </c>
      <c r="H151" s="2">
        <f t="shared" si="32"/>
        <v>54375513.232453704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2501731.4285714268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562774.8490293771</v>
      </c>
      <c r="Q151" s="2">
        <f t="shared" si="36"/>
        <v>562774.8490293771</v>
      </c>
      <c r="R151" s="2">
        <f t="shared" si="33"/>
        <v>56924068.801020846</v>
      </c>
      <c r="S151" s="2">
        <f t="shared" si="17"/>
        <v>527275.21065206826</v>
      </c>
      <c r="T151" s="2">
        <f t="shared" si="18"/>
        <v>23417.857142857276</v>
      </c>
      <c r="U151" s="2">
        <f t="shared" si="19"/>
        <v>562774.8490293771</v>
      </c>
      <c r="V151" s="2">
        <f t="shared" si="34"/>
        <v>15940972</v>
      </c>
      <c r="W151" s="2">
        <f t="shared" si="20"/>
        <v>364865</v>
      </c>
      <c r="X151" s="2">
        <f t="shared" si="6"/>
        <v>197909.8490293771</v>
      </c>
      <c r="Y151" s="2">
        <f t="shared" si="30"/>
        <v>40983096.80102089</v>
      </c>
      <c r="Z151" s="2" t="str">
        <f t="shared" si="8"/>
        <v>HERE</v>
      </c>
      <c r="AA151" s="2">
        <f>IF(Z151="HERE",Y151,AA150+Graph!$G$1*1000)</f>
        <v>40983096.80102089</v>
      </c>
      <c r="AB151" s="2">
        <f t="shared" si="21"/>
        <v>197909.8490293771</v>
      </c>
      <c r="AC151" s="2">
        <f t="shared" si="31"/>
        <v>15940972</v>
      </c>
      <c r="AD151" s="3">
        <f t="shared" si="10"/>
        <v>40983096.80102089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34867403.243601628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75</v>
      </c>
      <c r="C152" s="7"/>
      <c r="D152" s="2" t="e">
        <f t="shared" si="12"/>
        <v>#N/A</v>
      </c>
      <c r="E152" s="2" t="e">
        <f t="shared" si="22"/>
        <v>#N/A</v>
      </c>
      <c r="F152" s="2">
        <v>528876.43255349994</v>
      </c>
      <c r="G152" s="2">
        <f t="shared" si="35"/>
        <v>528876.43255349994</v>
      </c>
      <c r="H152" s="2">
        <f t="shared" si="32"/>
        <v>54904389.665007204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2525149.2857142841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564689.74278248847</v>
      </c>
      <c r="Q152" s="2">
        <f t="shared" si="36"/>
        <v>564689.74278248847</v>
      </c>
      <c r="R152" s="2">
        <f t="shared" si="33"/>
        <v>57488758.543803334</v>
      </c>
      <c r="S152" s="2">
        <f t="shared" si="17"/>
        <v>528876.43255349994</v>
      </c>
      <c r="T152" s="2">
        <f t="shared" si="18"/>
        <v>23417.857142857276</v>
      </c>
      <c r="U152" s="2">
        <f t="shared" si="19"/>
        <v>564689.74278248847</v>
      </c>
      <c r="V152" s="2">
        <f t="shared" si="34"/>
        <v>16423082</v>
      </c>
      <c r="W152" s="2">
        <f t="shared" si="20"/>
        <v>482110</v>
      </c>
      <c r="X152" s="2">
        <f t="shared" si="6"/>
        <v>82579.742782488465</v>
      </c>
      <c r="Y152" s="2">
        <f t="shared" si="30"/>
        <v>41065676.543803379</v>
      </c>
      <c r="Z152" s="2" t="str">
        <f t="shared" si="8"/>
        <v>HERE</v>
      </c>
      <c r="AA152" s="2">
        <f>IF(Z152="HERE",Y152,AA151+Graph!$G$1*1000)</f>
        <v>41065676.543803379</v>
      </c>
      <c r="AB152" s="2">
        <f t="shared" si="21"/>
        <v>82579.742782488465</v>
      </c>
      <c r="AC152" s="2">
        <f t="shared" si="31"/>
        <v>16423082</v>
      </c>
      <c r="AD152" s="3">
        <f t="shared" si="10"/>
        <v>41065676.543803379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35099042.320172064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76</v>
      </c>
      <c r="C153" s="7"/>
      <c r="D153" s="2" t="e">
        <f t="shared" si="12"/>
        <v>#N/A</v>
      </c>
      <c r="E153" s="2" t="e">
        <f t="shared" si="22"/>
        <v>#N/A</v>
      </c>
      <c r="F153" s="2">
        <v>530477.65445494652</v>
      </c>
      <c r="G153" s="2">
        <f t="shared" si="35"/>
        <v>530477.65445494652</v>
      </c>
      <c r="H153" s="2">
        <f t="shared" si="32"/>
        <v>55434867.31946215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2548567.1428571413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566604.63653559983</v>
      </c>
      <c r="Q153" s="2">
        <f t="shared" si="36"/>
        <v>566604.63653559983</v>
      </c>
      <c r="R153" s="2">
        <f t="shared" si="33"/>
        <v>58055363.180338934</v>
      </c>
      <c r="S153" s="2">
        <f t="shared" si="17"/>
        <v>530477.65445494652</v>
      </c>
      <c r="T153" s="2">
        <f t="shared" si="18"/>
        <v>23417.857142857276</v>
      </c>
      <c r="U153" s="2">
        <f t="shared" si="19"/>
        <v>566604.63653559983</v>
      </c>
      <c r="V153" s="2">
        <f t="shared" si="34"/>
        <v>16875536</v>
      </c>
      <c r="W153" s="2">
        <f t="shared" si="20"/>
        <v>452454</v>
      </c>
      <c r="X153" s="2">
        <f t="shared" si="6"/>
        <v>114150.63653559983</v>
      </c>
      <c r="Y153" s="2">
        <f t="shared" si="30"/>
        <v>41179827.180338979</v>
      </c>
      <c r="Z153" s="2" t="str">
        <f t="shared" si="8"/>
        <v>HERE</v>
      </c>
      <c r="AA153" s="2">
        <f>IF(Z153="HERE",Y153,AA152+Graph!$G$1*1000)</f>
        <v>41179827.180338979</v>
      </c>
      <c r="AB153" s="2">
        <f t="shared" si="21"/>
        <v>114150.63653559983</v>
      </c>
      <c r="AC153" s="2">
        <f t="shared" si="31"/>
        <v>16875536</v>
      </c>
      <c r="AD153" s="3">
        <f t="shared" si="10"/>
        <v>41179827.180338979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35195407.751120299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77</v>
      </c>
      <c r="C154" s="7"/>
      <c r="D154" s="2" t="e">
        <f t="shared" si="12"/>
        <v>#N/A</v>
      </c>
      <c r="E154" s="2" t="e">
        <f t="shared" si="22"/>
        <v>#N/A</v>
      </c>
      <c r="F154" s="2">
        <v>532078.8763563931</v>
      </c>
      <c r="G154" s="2">
        <f t="shared" si="35"/>
        <v>532078.8763563931</v>
      </c>
      <c r="H154" s="2">
        <f t="shared" si="32"/>
        <v>55966946.195818543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2571984.9999999986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568519.53028871119</v>
      </c>
      <c r="Q154" s="2">
        <f t="shared" si="36"/>
        <v>568519.53028871119</v>
      </c>
      <c r="R154" s="2">
        <f t="shared" si="33"/>
        <v>58623882.710627645</v>
      </c>
      <c r="S154" s="2">
        <f t="shared" si="17"/>
        <v>532078.8763563931</v>
      </c>
      <c r="T154" s="2">
        <f t="shared" si="18"/>
        <v>23417.857142857276</v>
      </c>
      <c r="U154" s="2">
        <f t="shared" si="19"/>
        <v>568519.53028871119</v>
      </c>
      <c r="V154" s="2">
        <f t="shared" si="34"/>
        <v>17247442</v>
      </c>
      <c r="W154" s="2">
        <f t="shared" si="20"/>
        <v>371906</v>
      </c>
      <c r="X154" s="2">
        <f t="shared" si="6"/>
        <v>196613.53028871119</v>
      </c>
      <c r="Y154" s="2">
        <f t="shared" si="30"/>
        <v>41376440.71062769</v>
      </c>
      <c r="Z154" s="2" t="str">
        <f t="shared" si="8"/>
        <v>HERE</v>
      </c>
      <c r="AA154" s="2">
        <f>IF(Z154="HERE",Y154,AA153+Graph!$G$1*1000)</f>
        <v>41376440.71062769</v>
      </c>
      <c r="AB154" s="2">
        <f t="shared" si="21"/>
        <v>196613.53028871119</v>
      </c>
      <c r="AC154" s="2">
        <f t="shared" si="31"/>
        <v>17247442</v>
      </c>
      <c r="AD154" s="3">
        <f t="shared" si="10"/>
        <v>41376440.71062769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35256291.236446328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78</v>
      </c>
      <c r="C155" s="7"/>
      <c r="D155" s="2" t="e">
        <f t="shared" si="12"/>
        <v>#N/A</v>
      </c>
      <c r="E155" s="2" t="e">
        <f t="shared" si="22"/>
        <v>#N/A</v>
      </c>
      <c r="F155" s="2">
        <v>533680.09825783968</v>
      </c>
      <c r="G155" s="2">
        <f t="shared" si="35"/>
        <v>533680.09825783968</v>
      </c>
      <c r="H155" s="2">
        <f t="shared" si="32"/>
        <v>56500626.294076383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2595402.8571428559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570434.42404182255</v>
      </c>
      <c r="Q155" s="2">
        <f t="shared" si="36"/>
        <v>570434.42404182255</v>
      </c>
      <c r="R155" s="2">
        <f t="shared" si="33"/>
        <v>59194317.134669468</v>
      </c>
      <c r="S155" s="2">
        <f t="shared" si="17"/>
        <v>533680.09825783968</v>
      </c>
      <c r="T155" s="2">
        <f t="shared" si="18"/>
        <v>23417.857142857276</v>
      </c>
      <c r="U155" s="2">
        <f t="shared" si="19"/>
        <v>570434.42404182255</v>
      </c>
      <c r="V155" s="2">
        <f t="shared" si="34"/>
        <v>17582121</v>
      </c>
      <c r="W155" s="2">
        <f t="shared" si="20"/>
        <v>334679</v>
      </c>
      <c r="X155" s="2">
        <f t="shared" si="6"/>
        <v>235755.42404182255</v>
      </c>
      <c r="Y155" s="2">
        <f t="shared" si="30"/>
        <v>41612196.134669513</v>
      </c>
      <c r="Z155" s="2" t="str">
        <f t="shared" si="8"/>
        <v>HERE</v>
      </c>
      <c r="AA155" s="2">
        <f>IF(Z155="HERE",Y155,AA154+Graph!$G$1*1000)</f>
        <v>41612196.134669513</v>
      </c>
      <c r="AB155" s="2">
        <f t="shared" si="21"/>
        <v>235755.42404182255</v>
      </c>
      <c r="AC155" s="2">
        <f t="shared" si="31"/>
        <v>17582121</v>
      </c>
      <c r="AD155" s="3">
        <f t="shared" si="10"/>
        <v>41612196.134669513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35224860.076150164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79</v>
      </c>
      <c r="C156" s="7"/>
      <c r="D156" s="2" t="e">
        <f t="shared" si="12"/>
        <v>#N/A</v>
      </c>
      <c r="E156" s="2" t="e">
        <f t="shared" si="22"/>
        <v>#N/A</v>
      </c>
      <c r="F156" s="2">
        <v>535281.32015928626</v>
      </c>
      <c r="G156" s="2">
        <f t="shared" si="35"/>
        <v>535281.32015928626</v>
      </c>
      <c r="H156" s="2">
        <f t="shared" si="32"/>
        <v>57035907.614235669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2618820.7142857132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572349.31779493392</v>
      </c>
      <c r="Q156" s="2">
        <f t="shared" si="36"/>
        <v>572349.31779493392</v>
      </c>
      <c r="R156" s="2">
        <f t="shared" si="33"/>
        <v>59766666.452464402</v>
      </c>
      <c r="S156" s="2">
        <f t="shared" si="17"/>
        <v>535281.32015928626</v>
      </c>
      <c r="T156" s="2">
        <f t="shared" si="18"/>
        <v>23417.857142857276</v>
      </c>
      <c r="U156" s="2">
        <f t="shared" si="19"/>
        <v>572349.31779493392</v>
      </c>
      <c r="V156" s="2">
        <f t="shared" si="34"/>
        <v>17723840</v>
      </c>
      <c r="W156" s="2">
        <f t="shared" si="20"/>
        <v>141719</v>
      </c>
      <c r="X156" s="2">
        <f t="shared" si="6"/>
        <v>430630.31779493392</v>
      </c>
      <c r="Y156" s="2">
        <f t="shared" si="30"/>
        <v>42042826.452464446</v>
      </c>
      <c r="Z156" s="2" t="str">
        <f t="shared" si="8"/>
        <v>HERE</v>
      </c>
      <c r="AA156" s="2">
        <f>IF(Z156="HERE",Y156,AA155+Graph!$G$1*1000)</f>
        <v>42042826.452464446</v>
      </c>
      <c r="AB156" s="2">
        <f t="shared" si="21"/>
        <v>430630.31779493392</v>
      </c>
      <c r="AC156" s="2">
        <f t="shared" si="31"/>
        <v>17723840</v>
      </c>
      <c r="AD156" s="3">
        <f t="shared" si="10"/>
        <v>42042826.452464446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35432600.670231804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80</v>
      </c>
      <c r="C157" s="7"/>
      <c r="D157" s="2" t="e">
        <f t="shared" si="12"/>
        <v>#N/A</v>
      </c>
      <c r="E157" s="2" t="e">
        <f t="shared" si="22"/>
        <v>#N/A</v>
      </c>
      <c r="F157" s="2">
        <v>536882.54206071794</v>
      </c>
      <c r="G157" s="2">
        <f t="shared" si="35"/>
        <v>536882.54206071794</v>
      </c>
      <c r="H157" s="2">
        <f t="shared" si="32"/>
        <v>57572790.156296387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2642238.5714285704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574264.21154804528</v>
      </c>
      <c r="Q157" s="2">
        <f t="shared" si="36"/>
        <v>574264.21154804528</v>
      </c>
      <c r="R157" s="2">
        <f t="shared" si="33"/>
        <v>60340930.664012447</v>
      </c>
      <c r="S157" s="2">
        <f t="shared" si="17"/>
        <v>536882.54206071794</v>
      </c>
      <c r="T157" s="2">
        <f t="shared" si="18"/>
        <v>23417.857142857276</v>
      </c>
      <c r="U157" s="2">
        <f t="shared" si="19"/>
        <v>574264.21154804528</v>
      </c>
      <c r="V157" s="2">
        <f t="shared" si="34"/>
        <v>17916181</v>
      </c>
      <c r="W157" s="2">
        <f t="shared" si="20"/>
        <v>192341</v>
      </c>
      <c r="X157" s="2">
        <f t="shared" si="6"/>
        <v>381923.21154804528</v>
      </c>
      <c r="Y157" s="2">
        <f t="shared" si="30"/>
        <v>42424749.664012492</v>
      </c>
      <c r="Z157" s="2" t="str">
        <f t="shared" si="8"/>
        <v>HERE</v>
      </c>
      <c r="AA157" s="2">
        <f>IF(Z157="HERE",Y157,AA156+Graph!$G$1*1000)</f>
        <v>42424749.664012492</v>
      </c>
      <c r="AB157" s="2">
        <f t="shared" si="21"/>
        <v>381923.21154804528</v>
      </c>
      <c r="AC157" s="2">
        <f t="shared" si="31"/>
        <v>17916181</v>
      </c>
      <c r="AD157" s="3">
        <f t="shared" si="10"/>
        <v>42424749.664012492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35615451.168691233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81</v>
      </c>
      <c r="C158" s="7"/>
      <c r="D158" s="2" t="e">
        <f t="shared" si="12"/>
        <v>#N/A</v>
      </c>
      <c r="E158" s="2" t="e">
        <f t="shared" si="22"/>
        <v>#N/A</v>
      </c>
      <c r="F158" s="2">
        <v>538483.76396216452</v>
      </c>
      <c r="G158" s="2">
        <f t="shared" si="35"/>
        <v>538483.76396216452</v>
      </c>
      <c r="H158" s="2">
        <f t="shared" si="32"/>
        <v>58111273.920258552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2665656.4285714277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576179.10530115664</v>
      </c>
      <c r="Q158" s="2">
        <f t="shared" si="36"/>
        <v>576179.10530115664</v>
      </c>
      <c r="R158" s="2">
        <f t="shared" si="33"/>
        <v>60917109.769313604</v>
      </c>
      <c r="S158" s="2">
        <f t="shared" si="17"/>
        <v>538483.76396216452</v>
      </c>
      <c r="T158" s="2">
        <f t="shared" si="18"/>
        <v>23417.857142857276</v>
      </c>
      <c r="U158" s="2">
        <f t="shared" si="19"/>
        <v>576179.10530115664</v>
      </c>
      <c r="V158" s="2">
        <f t="shared" si="34"/>
        <v>18242873</v>
      </c>
      <c r="W158" s="2">
        <f t="shared" si="20"/>
        <v>326692</v>
      </c>
      <c r="X158" s="2">
        <f t="shared" si="6"/>
        <v>249487.10530115664</v>
      </c>
      <c r="Y158" s="2">
        <f t="shared" si="30"/>
        <v>42674236.769313648</v>
      </c>
      <c r="Z158" s="2" t="str">
        <f t="shared" si="8"/>
        <v>HERE</v>
      </c>
      <c r="AA158" s="2">
        <f>IF(Z158="HERE",Y158,AA157+Graph!$G$1*1000)</f>
        <v>42674236.769313648</v>
      </c>
      <c r="AB158" s="2">
        <f t="shared" si="21"/>
        <v>249487.10530115664</v>
      </c>
      <c r="AC158" s="2">
        <f t="shared" si="31"/>
        <v>18242873</v>
      </c>
      <c r="AD158" s="3">
        <f t="shared" si="10"/>
        <v>42674236.769313648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35779278.271528468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82</v>
      </c>
      <c r="C159" s="7"/>
      <c r="D159" s="2" t="e">
        <f t="shared" si="12"/>
        <v>#N/A</v>
      </c>
      <c r="E159" s="2" t="e">
        <f t="shared" si="22"/>
        <v>#N/A</v>
      </c>
      <c r="F159" s="2">
        <v>540084.9858636111</v>
      </c>
      <c r="G159" s="2">
        <f t="shared" si="35"/>
        <v>540084.9858636111</v>
      </c>
      <c r="H159" s="2">
        <f t="shared" si="32"/>
        <v>58651358.906122163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2689074.285714285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578093.999054268</v>
      </c>
      <c r="Q159" s="2">
        <f t="shared" si="36"/>
        <v>578093.999054268</v>
      </c>
      <c r="R159" s="2">
        <f t="shared" si="33"/>
        <v>61495203.768367872</v>
      </c>
      <c r="S159" s="2">
        <f t="shared" si="17"/>
        <v>540084.9858636111</v>
      </c>
      <c r="T159" s="2">
        <f t="shared" si="18"/>
        <v>23417.857142857276</v>
      </c>
      <c r="U159" s="2">
        <f t="shared" si="19"/>
        <v>578093.999054268</v>
      </c>
      <c r="V159" s="2">
        <f t="shared" si="34"/>
        <v>18691835</v>
      </c>
      <c r="W159" s="2">
        <f t="shared" si="20"/>
        <v>448962</v>
      </c>
      <c r="X159" s="2">
        <f t="shared" si="6"/>
        <v>129131.999054268</v>
      </c>
      <c r="Y159" s="2">
        <f t="shared" ref="Y159:Y222" si="37">IF(COUNT($C160)=0,IF(COUNT($C159)=1,C159,SUM(Y158+X159)),C159)</f>
        <v>42803368.768367916</v>
      </c>
      <c r="Z159" s="2" t="str">
        <f t="shared" si="8"/>
        <v>HERE</v>
      </c>
      <c r="AA159" s="2">
        <f>IF(Z159="HERE",Y159,AA158+Graph!$G$1*1000)</f>
        <v>42803368.768367916</v>
      </c>
      <c r="AB159" s="2">
        <f t="shared" si="21"/>
        <v>129131.999054268</v>
      </c>
      <c r="AC159" s="2">
        <f t="shared" ref="AC159:AC222" si="38">IF(Z160="HERE",V159,AC158)</f>
        <v>18691835</v>
      </c>
      <c r="AD159" s="3">
        <f t="shared" si="10"/>
        <v>42803368.768367916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35864707.778743513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83</v>
      </c>
      <c r="C160" s="7"/>
      <c r="D160" s="2" t="e">
        <f t="shared" si="12"/>
        <v>#N/A</v>
      </c>
      <c r="E160" s="2" t="e">
        <f t="shared" si="22"/>
        <v>#N/A</v>
      </c>
      <c r="F160" s="2">
        <v>541686.20776505768</v>
      </c>
      <c r="G160" s="2">
        <f t="shared" si="35"/>
        <v>541686.20776505768</v>
      </c>
      <c r="H160" s="2">
        <f t="shared" ref="H160:H223" si="39">IF(COUNT($C161)=0,IF(COUNT($C160)=1,C160,SUM(H159+G160)),C160)</f>
        <v>59193045.113887221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2712492.1428571423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580008.89280737936</v>
      </c>
      <c r="Q160" s="2">
        <f t="shared" si="36"/>
        <v>580008.89280737936</v>
      </c>
      <c r="R160" s="2">
        <f t="shared" ref="R160:R223" si="40">IF(COUNT($C161)=0,IF(COUNT($C160)=1,M160,SUM(R159+Q160)),M160)</f>
        <v>62075212.661175251</v>
      </c>
      <c r="S160" s="2">
        <f t="shared" si="17"/>
        <v>541686.20776505768</v>
      </c>
      <c r="T160" s="2">
        <f t="shared" si="18"/>
        <v>23417.857142857276</v>
      </c>
      <c r="U160" s="2">
        <f t="shared" si="19"/>
        <v>580008.89280737936</v>
      </c>
      <c r="V160" s="2">
        <f t="shared" si="34"/>
        <v>19177555</v>
      </c>
      <c r="W160" s="2">
        <f t="shared" si="20"/>
        <v>485720</v>
      </c>
      <c r="X160" s="2">
        <f t="shared" si="6"/>
        <v>94288.892807379365</v>
      </c>
      <c r="Y160" s="2">
        <f t="shared" si="37"/>
        <v>42897657.661175296</v>
      </c>
      <c r="Z160" s="2" t="str">
        <f t="shared" si="8"/>
        <v>HERE</v>
      </c>
      <c r="AA160" s="2">
        <f>IF(Z160="HERE",Y160,AA159+Graph!$G$1*1000)</f>
        <v>42897657.661175296</v>
      </c>
      <c r="AB160" s="2">
        <f t="shared" si="21"/>
        <v>94288.892807379365</v>
      </c>
      <c r="AC160" s="2">
        <f t="shared" si="38"/>
        <v>19177555</v>
      </c>
      <c r="AD160" s="3">
        <f t="shared" si="10"/>
        <v>42897657.661175296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35942048.290336348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84</v>
      </c>
      <c r="C161" s="7"/>
      <c r="D161" s="2" t="e">
        <f t="shared" si="12"/>
        <v>#N/A</v>
      </c>
      <c r="E161" s="2" t="e">
        <f t="shared" si="22"/>
        <v>#N/A</v>
      </c>
      <c r="F161" s="2">
        <v>543287.42966650426</v>
      </c>
      <c r="G161" s="2">
        <f t="shared" si="35"/>
        <v>543287.42966650426</v>
      </c>
      <c r="H161" s="2">
        <f t="shared" si="39"/>
        <v>59736332.543553725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2735909.9999999995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581923.78656049073</v>
      </c>
      <c r="Q161" s="2">
        <f t="shared" si="36"/>
        <v>581923.78656049073</v>
      </c>
      <c r="R161" s="2">
        <f t="shared" si="40"/>
        <v>62657136.447735742</v>
      </c>
      <c r="S161" s="2">
        <f t="shared" si="17"/>
        <v>543287.42966650426</v>
      </c>
      <c r="T161" s="2">
        <f t="shared" si="18"/>
        <v>23417.857142857276</v>
      </c>
      <c r="U161" s="2">
        <f t="shared" si="19"/>
        <v>581923.78656049073</v>
      </c>
      <c r="V161" s="2">
        <f t="shared" si="34"/>
        <v>19682048</v>
      </c>
      <c r="W161" s="2">
        <f t="shared" si="20"/>
        <v>504493</v>
      </c>
      <c r="X161" s="2">
        <f t="shared" si="6"/>
        <v>77430.786560490727</v>
      </c>
      <c r="Y161" s="2">
        <f t="shared" si="37"/>
        <v>42975088.447735786</v>
      </c>
      <c r="Z161" s="2" t="str">
        <f t="shared" si="8"/>
        <v>HERE</v>
      </c>
      <c r="AA161" s="2">
        <f>IF(Z161="HERE",Y161,AA160+Graph!$G$1*1000)</f>
        <v>42975088.447735786</v>
      </c>
      <c r="AB161" s="2">
        <f t="shared" si="21"/>
        <v>77430.786560490727</v>
      </c>
      <c r="AC161" s="2">
        <f t="shared" si="38"/>
        <v>19682048</v>
      </c>
      <c r="AD161" s="3">
        <f t="shared" si="10"/>
        <v>42975088.447735786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9"/>
        <v>36009549.656306982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85</v>
      </c>
      <c r="C162" s="7"/>
      <c r="D162" s="2" t="e">
        <f t="shared" si="12"/>
        <v>#N/A</v>
      </c>
      <c r="E162" s="2" t="e">
        <f t="shared" si="22"/>
        <v>#N/A</v>
      </c>
      <c r="F162" s="2">
        <v>544888.65156793594</v>
      </c>
      <c r="G162" s="2">
        <f t="shared" si="35"/>
        <v>544888.65156793594</v>
      </c>
      <c r="H162" s="2">
        <f t="shared" si="39"/>
        <v>60281221.195121661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2759327.8571428568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583838.68031360209</v>
      </c>
      <c r="Q162" s="2">
        <f t="shared" si="36"/>
        <v>583838.68031360209</v>
      </c>
      <c r="R162" s="2">
        <f t="shared" si="40"/>
        <v>63240975.128049344</v>
      </c>
      <c r="S162" s="2">
        <f t="shared" si="17"/>
        <v>544888.65156793594</v>
      </c>
      <c r="T162" s="2">
        <f t="shared" si="18"/>
        <v>23417.857142857276</v>
      </c>
      <c r="U162" s="2">
        <f t="shared" si="19"/>
        <v>583838.68031360209</v>
      </c>
      <c r="V162" s="2">
        <f t="shared" si="34"/>
        <v>20092434.011846691</v>
      </c>
      <c r="W162" s="2">
        <f t="shared" si="20"/>
        <v>410386.01184669137</v>
      </c>
      <c r="X162" s="2">
        <f t="shared" si="6"/>
        <v>173452.66846691072</v>
      </c>
      <c r="Y162" s="2">
        <f t="shared" si="37"/>
        <v>43148541.116202697</v>
      </c>
      <c r="Z162" s="2" t="str">
        <f t="shared" si="8"/>
        <v>HERE</v>
      </c>
      <c r="AA162" s="2">
        <f>IF(Z162="HERE",Y162,AA161+Graph!$G$1*1000)</f>
        <v>43148541.116202697</v>
      </c>
      <c r="AB162" s="2">
        <f t="shared" si="21"/>
        <v>173452.66846691072</v>
      </c>
      <c r="AC162" s="2">
        <f t="shared" si="38"/>
        <v>20092434.011846691</v>
      </c>
      <c r="AD162" s="3">
        <f t="shared" si="10"/>
        <v>43148541.116202697</v>
      </c>
      <c r="AE162" s="2">
        <f>IF(AE160&gt;=52800000,52800000,IF(AB141=Graph!G$1*1000,AE161+Graph!G$1*1000,AC162))</f>
        <v>20092434.011846691</v>
      </c>
      <c r="AF162" s="3">
        <f t="shared" si="11"/>
        <v>20092434.011846691</v>
      </c>
      <c r="AG162" s="3">
        <f t="shared" si="29"/>
        <v>36032096.676655419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86</v>
      </c>
      <c r="C163" s="7"/>
      <c r="D163" s="2" t="e">
        <f t="shared" si="12"/>
        <v>#N/A</v>
      </c>
      <c r="E163" s="2" t="e">
        <f t="shared" si="22"/>
        <v>#N/A</v>
      </c>
      <c r="F163" s="2">
        <v>546489.87346938252</v>
      </c>
      <c r="G163" s="2">
        <f t="shared" si="35"/>
        <v>546489.87346938252</v>
      </c>
      <c r="H163" s="2">
        <f t="shared" si="39"/>
        <v>60827711.068591043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2782745.7142857141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585753.57406671345</v>
      </c>
      <c r="Q163" s="2">
        <f t="shared" si="36"/>
        <v>585753.57406671345</v>
      </c>
      <c r="R163" s="2">
        <f t="shared" si="40"/>
        <v>63826728.702116057</v>
      </c>
      <c r="S163" s="2">
        <f t="shared" si="17"/>
        <v>546489.87346938252</v>
      </c>
      <c r="T163" s="2">
        <f t="shared" si="18"/>
        <v>23417.857142857276</v>
      </c>
      <c r="U163" s="2">
        <f t="shared" si="19"/>
        <v>585753.57406671345</v>
      </c>
      <c r="V163" s="2">
        <f t="shared" si="34"/>
        <v>20504421.245594814</v>
      </c>
      <c r="W163" s="2">
        <f t="shared" si="20"/>
        <v>411987.23374812305</v>
      </c>
      <c r="X163" s="2">
        <f t="shared" si="6"/>
        <v>173766.3403185904</v>
      </c>
      <c r="Y163" s="2">
        <f t="shared" si="37"/>
        <v>43322307.456521288</v>
      </c>
      <c r="Z163" s="2" t="str">
        <f t="shared" si="8"/>
        <v>HERE</v>
      </c>
      <c r="AA163" s="2">
        <f>IF(Z163="HERE",Y163,AA162+Graph!$G$1*1000)</f>
        <v>43322307.456521288</v>
      </c>
      <c r="AB163" s="2">
        <f t="shared" si="21"/>
        <v>173766.3403185904</v>
      </c>
      <c r="AC163" s="2">
        <f t="shared" si="38"/>
        <v>20504421.245594814</v>
      </c>
      <c r="AD163" s="3">
        <f t="shared" si="10"/>
        <v>43322307.456521288</v>
      </c>
      <c r="AE163" s="2">
        <f>IF(AE161&gt;=52800000,52800000,IF(AB142=Graph!G$1*1000,AE162+Graph!G$1*1000,AC163))</f>
        <v>20504421.245594814</v>
      </c>
      <c r="AF163" s="3">
        <f t="shared" si="11"/>
        <v>20504421.245594814</v>
      </c>
      <c r="AG163" s="3">
        <f t="shared" si="29"/>
        <v>36285323.101381652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87</v>
      </c>
      <c r="C164" s="7"/>
      <c r="D164" s="2" t="e">
        <f t="shared" si="12"/>
        <v>#N/A</v>
      </c>
      <c r="E164" s="2" t="e">
        <f t="shared" si="22"/>
        <v>#N/A</v>
      </c>
      <c r="F164" s="2">
        <v>548091.09537082911</v>
      </c>
      <c r="G164" s="2">
        <f t="shared" si="35"/>
        <v>548091.09537082911</v>
      </c>
      <c r="H164" s="2">
        <f t="shared" si="39"/>
        <v>61375802.163961872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2806163.5714285714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587668.46781980991</v>
      </c>
      <c r="Q164" s="2">
        <f t="shared" si="36"/>
        <v>587668.46781980991</v>
      </c>
      <c r="R164" s="2">
        <f t="shared" si="40"/>
        <v>64414397.169935867</v>
      </c>
      <c r="S164" s="2">
        <f t="shared" si="17"/>
        <v>548091.09537082911</v>
      </c>
      <c r="T164" s="2">
        <f t="shared" si="18"/>
        <v>23417.857142857276</v>
      </c>
      <c r="U164" s="2">
        <f t="shared" si="19"/>
        <v>587668.46781980991</v>
      </c>
      <c r="V164" s="2">
        <f t="shared" si="34"/>
        <v>20918009.701244384</v>
      </c>
      <c r="W164" s="2">
        <f t="shared" si="20"/>
        <v>413588.45564956963</v>
      </c>
      <c r="X164" s="2">
        <f t="shared" si="6"/>
        <v>174080.01217024028</v>
      </c>
      <c r="Y164" s="2">
        <f t="shared" si="37"/>
        <v>43496387.468691528</v>
      </c>
      <c r="Z164" s="2" t="str">
        <f t="shared" si="8"/>
        <v>HERE</v>
      </c>
      <c r="AA164" s="2">
        <f>IF(Z164="HERE",Y164,AA163+Graph!$G$1*1000)</f>
        <v>43496387.468691528</v>
      </c>
      <c r="AB164" s="2">
        <f t="shared" si="21"/>
        <v>174080.01217024028</v>
      </c>
      <c r="AC164" s="2">
        <f t="shared" si="38"/>
        <v>20918009.701244384</v>
      </c>
      <c r="AD164" s="3">
        <f t="shared" si="10"/>
        <v>43496387.468691528</v>
      </c>
      <c r="AE164" s="2">
        <f>IF(AE162&gt;=52800000,52800000,IF(AB143=Graph!G$1*1000,AE163+Graph!G$1*1000,AC164))</f>
        <v>20918009.701244384</v>
      </c>
      <c r="AF164" s="3">
        <f t="shared" si="11"/>
        <v>20918009.701244384</v>
      </c>
      <c r="AG164" s="3">
        <f t="shared" si="29"/>
        <v>36478425.230485693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88</v>
      </c>
      <c r="C165" s="7"/>
      <c r="D165" s="2" t="e">
        <f t="shared" si="12"/>
        <v>#N/A</v>
      </c>
      <c r="E165" s="2" t="e">
        <f t="shared" si="22"/>
        <v>#N/A</v>
      </c>
      <c r="F165" s="2">
        <v>549692.31727227569</v>
      </c>
      <c r="G165" s="2">
        <f t="shared" si="35"/>
        <v>549692.31727227569</v>
      </c>
      <c r="H165" s="2">
        <f t="shared" si="39"/>
        <v>61925494.481234148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2829581.4285714286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589583.36157292128</v>
      </c>
      <c r="Q165" s="2">
        <f t="shared" si="36"/>
        <v>589583.36157292128</v>
      </c>
      <c r="R165" s="2">
        <f t="shared" si="40"/>
        <v>65003980.531508788</v>
      </c>
      <c r="S165" s="2">
        <f t="shared" si="17"/>
        <v>549692.31727227569</v>
      </c>
      <c r="T165" s="2">
        <f t="shared" si="18"/>
        <v>23417.857142857276</v>
      </c>
      <c r="U165" s="2">
        <f t="shared" si="19"/>
        <v>589583.36157292128</v>
      </c>
      <c r="V165" s="2">
        <f t="shared" si="34"/>
        <v>21333199.3787954</v>
      </c>
      <c r="W165" s="2">
        <f t="shared" si="20"/>
        <v>415189.67755101621</v>
      </c>
      <c r="X165" s="2">
        <f t="shared" si="6"/>
        <v>174393.68402190506</v>
      </c>
      <c r="Y165" s="2">
        <f t="shared" si="37"/>
        <v>43670781.152713433</v>
      </c>
      <c r="Z165" s="2" t="str">
        <f t="shared" si="8"/>
        <v>HERE</v>
      </c>
      <c r="AA165" s="2">
        <f>IF(Z165="HERE",Y165,AA164+Graph!$G$1*1000)</f>
        <v>43670781.152713433</v>
      </c>
      <c r="AB165" s="2">
        <f t="shared" si="21"/>
        <v>174393.68402190506</v>
      </c>
      <c r="AC165" s="2">
        <f t="shared" si="38"/>
        <v>21333199.3787954</v>
      </c>
      <c r="AD165" s="3">
        <f t="shared" si="10"/>
        <v>43670781.152713433</v>
      </c>
      <c r="AE165" s="2">
        <f>IF(AE163&gt;=52800000,52800000,IF(AB144=Graph!G$1*1000,AE164+Graph!G$1*1000,AC165))</f>
        <v>21333199.3787954</v>
      </c>
      <c r="AF165" s="3">
        <f t="shared" si="11"/>
        <v>21333199.3787954</v>
      </c>
      <c r="AG165" s="3">
        <f t="shared" si="29"/>
        <v>36622818.563967533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89</v>
      </c>
      <c r="C166" s="7"/>
      <c r="D166" s="2" t="e">
        <f t="shared" si="12"/>
        <v>#N/A</v>
      </c>
      <c r="E166" s="2" t="e">
        <f t="shared" si="22"/>
        <v>#N/A</v>
      </c>
      <c r="F166" s="2">
        <v>551293.53917372227</v>
      </c>
      <c r="G166" s="2">
        <f t="shared" ref="G166:G229" si="41">IF(F166&gt;700000,$AK$31*1000,F166)</f>
        <v>551293.53917372227</v>
      </c>
      <c r="H166" s="2">
        <f t="shared" si="39"/>
        <v>62476788.02040787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2852999.2857142859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591498.25532603264</v>
      </c>
      <c r="Q166" s="2">
        <f t="shared" ref="Q166:Q229" si="42">IF(P166&gt;700000,700000,P166)</f>
        <v>591498.25532603264</v>
      </c>
      <c r="R166" s="2">
        <f t="shared" si="40"/>
        <v>65595478.786834821</v>
      </c>
      <c r="S166" s="2">
        <f t="shared" si="17"/>
        <v>551293.53917372227</v>
      </c>
      <c r="T166" s="2">
        <f t="shared" si="18"/>
        <v>23417.857142857276</v>
      </c>
      <c r="U166" s="2">
        <f t="shared" si="19"/>
        <v>591498.25532603264</v>
      </c>
      <c r="V166" s="2">
        <f t="shared" si="34"/>
        <v>21749990.278247863</v>
      </c>
      <c r="W166" s="2">
        <f t="shared" si="20"/>
        <v>416790.89945246279</v>
      </c>
      <c r="X166" s="2">
        <f t="shared" si="6"/>
        <v>174707.35587356985</v>
      </c>
      <c r="Y166" s="2">
        <f t="shared" si="37"/>
        <v>43845488.508587003</v>
      </c>
      <c r="Z166" s="2" t="str">
        <f t="shared" si="8"/>
        <v>HERE</v>
      </c>
      <c r="AA166" s="2">
        <f>IF(Z166="HERE",Y166,AA165+Graph!$G$1*1000)</f>
        <v>43845488.508587003</v>
      </c>
      <c r="AB166" s="2">
        <f t="shared" si="21"/>
        <v>174707.35587356985</v>
      </c>
      <c r="AC166" s="2">
        <f t="shared" si="38"/>
        <v>21749990.278247863</v>
      </c>
      <c r="AD166" s="3">
        <f t="shared" si="10"/>
        <v>43845488.508587003</v>
      </c>
      <c r="AE166" s="2">
        <f>IF(AE164&gt;=52800000,52800000,IF(AB145=Graph!G$1*1000,AE165+Graph!G$1*1000,AC166))</f>
        <v>21749990.278247863</v>
      </c>
      <c r="AF166" s="3">
        <f t="shared" si="11"/>
        <v>21749990.278247863</v>
      </c>
      <c r="AG166" s="3">
        <f t="shared" si="29"/>
        <v>36735787.001827165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90</v>
      </c>
      <c r="C167" s="7"/>
      <c r="D167" s="2" t="e">
        <f t="shared" si="12"/>
        <v>#N/A</v>
      </c>
      <c r="E167" s="2" t="e">
        <f t="shared" si="22"/>
        <v>#N/A</v>
      </c>
      <c r="F167" s="2">
        <v>552894.76107515395</v>
      </c>
      <c r="G167" s="2">
        <f t="shared" si="41"/>
        <v>552894.76107515395</v>
      </c>
      <c r="H167" s="2">
        <f t="shared" si="39"/>
        <v>63029682.781483024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2876417.1428571432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593413.149079144</v>
      </c>
      <c r="Q167" s="2">
        <f t="shared" si="42"/>
        <v>593413.149079144</v>
      </c>
      <c r="R167" s="2">
        <f t="shared" si="40"/>
        <v>66188891.935913965</v>
      </c>
      <c r="S167" s="2">
        <f t="shared" si="17"/>
        <v>552894.76107515395</v>
      </c>
      <c r="T167" s="2">
        <f t="shared" si="18"/>
        <v>23417.857142857276</v>
      </c>
      <c r="U167" s="2">
        <f t="shared" si="19"/>
        <v>593413.149079144</v>
      </c>
      <c r="V167" s="2">
        <f t="shared" si="34"/>
        <v>22168382.399601772</v>
      </c>
      <c r="W167" s="2">
        <f t="shared" si="20"/>
        <v>418392.12135390937</v>
      </c>
      <c r="X167" s="2">
        <f t="shared" si="6"/>
        <v>175021.02772523463</v>
      </c>
      <c r="Y167" s="2">
        <f t="shared" si="37"/>
        <v>44020509.536312237</v>
      </c>
      <c r="Z167" s="2" t="str">
        <f t="shared" si="8"/>
        <v>HERE</v>
      </c>
      <c r="AA167" s="2">
        <f>IF(Z167="HERE",Y167,AA166+Graph!$G$1*1000)</f>
        <v>44020509.536312237</v>
      </c>
      <c r="AB167" s="2">
        <f t="shared" si="21"/>
        <v>175021.02772523463</v>
      </c>
      <c r="AC167" s="2">
        <f t="shared" si="38"/>
        <v>22168382.399601772</v>
      </c>
      <c r="AD167" s="3">
        <f t="shared" si="10"/>
        <v>44020509.536312237</v>
      </c>
      <c r="AE167" s="2">
        <f>IF(AE165&gt;=52800000,52800000,IF(AB146=Graph!G$1*1000,AE166+Graph!G$1*1000,AC167))</f>
        <v>22168382.399601772</v>
      </c>
      <c r="AF167" s="3">
        <f t="shared" si="11"/>
        <v>22168382.399601772</v>
      </c>
      <c r="AG167" s="3">
        <f t="shared" si="29"/>
        <v>36806018.744064614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91</v>
      </c>
      <c r="C168" s="7"/>
      <c r="D168" s="2" t="e">
        <f t="shared" si="12"/>
        <v>#N/A</v>
      </c>
      <c r="E168" s="2" t="e">
        <f t="shared" si="22"/>
        <v>#N/A</v>
      </c>
      <c r="F168" s="2">
        <v>554495.98297660053</v>
      </c>
      <c r="G168" s="2">
        <f t="shared" si="41"/>
        <v>554495.98297660053</v>
      </c>
      <c r="H168" s="2">
        <f t="shared" si="39"/>
        <v>63584178.764459625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2899835.0000000005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595328.04283225536</v>
      </c>
      <c r="Q168" s="2">
        <f t="shared" si="42"/>
        <v>595328.04283225536</v>
      </c>
      <c r="R168" s="2">
        <f t="shared" si="40"/>
        <v>66784219.97874622</v>
      </c>
      <c r="S168" s="2">
        <f t="shared" si="17"/>
        <v>554495.98297660053</v>
      </c>
      <c r="T168" s="2">
        <f t="shared" si="18"/>
        <v>23417.857142857276</v>
      </c>
      <c r="U168" s="2">
        <f t="shared" si="19"/>
        <v>595328.04283225536</v>
      </c>
      <c r="V168" s="2">
        <f t="shared" si="34"/>
        <v>22588375.742857113</v>
      </c>
      <c r="W168" s="2">
        <f t="shared" si="20"/>
        <v>419993.34325534105</v>
      </c>
      <c r="X168" s="2">
        <f t="shared" si="6"/>
        <v>175334.69957691431</v>
      </c>
      <c r="Y168" s="2">
        <f t="shared" si="37"/>
        <v>44195844.235889152</v>
      </c>
      <c r="Z168" s="2" t="str">
        <f t="shared" si="8"/>
        <v>HERE</v>
      </c>
      <c r="AA168" s="2">
        <f>IF(Z168="HERE",Y168,AA167+Graph!$G$1*1000)</f>
        <v>44195844.235889152</v>
      </c>
      <c r="AB168" s="2">
        <f t="shared" si="21"/>
        <v>175334.69957691431</v>
      </c>
      <c r="AC168" s="2">
        <f t="shared" si="38"/>
        <v>22588375.742857113</v>
      </c>
      <c r="AD168" s="3">
        <f t="shared" si="10"/>
        <v>44195844.235889152</v>
      </c>
      <c r="AE168" s="2">
        <f>IF(AE166&gt;=52800000,52800000,IF(AB147=Graph!G$1*1000,AE167+Graph!G$1*1000,AC168))</f>
        <v>22588375.742857113</v>
      </c>
      <c r="AF168" s="3">
        <f t="shared" si="11"/>
        <v>22588375.742857113</v>
      </c>
      <c r="AG168" s="3">
        <f t="shared" si="29"/>
        <v>36842709.940679848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92</v>
      </c>
      <c r="C169" s="7"/>
      <c r="D169" s="2" t="e">
        <f t="shared" si="12"/>
        <v>#N/A</v>
      </c>
      <c r="E169" s="2" t="e">
        <f t="shared" si="22"/>
        <v>#N/A</v>
      </c>
      <c r="F169" s="2">
        <v>556097.20487804711</v>
      </c>
      <c r="G169" s="2">
        <f t="shared" si="41"/>
        <v>556097.20487804711</v>
      </c>
      <c r="H169" s="2">
        <f t="shared" si="39"/>
        <v>64140275.969337672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2923252.8571428577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597242.93658536673</v>
      </c>
      <c r="Q169" s="2">
        <f t="shared" si="42"/>
        <v>597242.93658536673</v>
      </c>
      <c r="R169" s="2">
        <f t="shared" si="40"/>
        <v>67381462.915331587</v>
      </c>
      <c r="S169" s="2">
        <f t="shared" si="17"/>
        <v>556097.20487804711</v>
      </c>
      <c r="T169" s="2">
        <f t="shared" si="18"/>
        <v>23417.857142857276</v>
      </c>
      <c r="U169" s="2">
        <f t="shared" si="19"/>
        <v>597242.93658536673</v>
      </c>
      <c r="V169" s="2">
        <f t="shared" si="34"/>
        <v>23009970.308013901</v>
      </c>
      <c r="W169" s="2">
        <f t="shared" si="20"/>
        <v>421594.56515678763</v>
      </c>
      <c r="X169" s="2">
        <f t="shared" si="6"/>
        <v>175648.37142857909</v>
      </c>
      <c r="Y169" s="2">
        <f t="shared" si="37"/>
        <v>44371492.607317731</v>
      </c>
      <c r="Z169" s="2" t="str">
        <f t="shared" si="8"/>
        <v>HERE</v>
      </c>
      <c r="AA169" s="2">
        <f>IF(Z169="HERE",Y169,AA168+Graph!$G$1*1000)</f>
        <v>44371492.607317731</v>
      </c>
      <c r="AB169" s="2">
        <f t="shared" si="21"/>
        <v>175648.37142857909</v>
      </c>
      <c r="AC169" s="2">
        <f t="shared" si="38"/>
        <v>23009970.308013901</v>
      </c>
      <c r="AD169" s="3">
        <f t="shared" si="10"/>
        <v>44371492.607317731</v>
      </c>
      <c r="AE169" s="2">
        <f>IF(AE167&gt;=52800000,52800000,IF(AB148=Graph!G$1*1000,AE168+Graph!G$1*1000,AC169))</f>
        <v>23009970.308013901</v>
      </c>
      <c r="AF169" s="3">
        <f t="shared" si="11"/>
        <v>23009970.308013901</v>
      </c>
      <c r="AG169" s="3">
        <f t="shared" si="29"/>
        <v>36914479.391672887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93</v>
      </c>
      <c r="C170" s="7"/>
      <c r="D170" s="2" t="e">
        <f t="shared" si="12"/>
        <v>#N/A</v>
      </c>
      <c r="E170" s="2" t="e">
        <f t="shared" si="22"/>
        <v>#N/A</v>
      </c>
      <c r="F170" s="2">
        <v>557698.42677949369</v>
      </c>
      <c r="G170" s="2">
        <f t="shared" si="41"/>
        <v>557698.42677949369</v>
      </c>
      <c r="H170" s="2">
        <f t="shared" si="39"/>
        <v>64697974.396117166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2946670.714285715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599157.83033847809</v>
      </c>
      <c r="Q170" s="2">
        <f t="shared" si="42"/>
        <v>599157.83033847809</v>
      </c>
      <c r="R170" s="2">
        <f t="shared" si="40"/>
        <v>67980620.745670065</v>
      </c>
      <c r="S170" s="2">
        <f t="shared" si="17"/>
        <v>557698.42677949369</v>
      </c>
      <c r="T170" s="2">
        <f t="shared" si="18"/>
        <v>23417.857142857276</v>
      </c>
      <c r="U170" s="2">
        <f t="shared" si="19"/>
        <v>599157.83033847809</v>
      </c>
      <c r="V170" s="2">
        <f t="shared" si="34"/>
        <v>23433166.095072135</v>
      </c>
      <c r="W170" s="2">
        <f t="shared" si="20"/>
        <v>423195.78705823421</v>
      </c>
      <c r="X170" s="2">
        <f t="shared" si="6"/>
        <v>175962.04328024387</v>
      </c>
      <c r="Y170" s="2">
        <f t="shared" si="37"/>
        <v>44547454.650597975</v>
      </c>
      <c r="Z170" s="2" t="str">
        <f t="shared" si="8"/>
        <v>HERE</v>
      </c>
      <c r="AA170" s="2">
        <f>IF(Z170="HERE",Y170,AA169+Graph!$G$1*1000)</f>
        <v>44547454.650597975</v>
      </c>
      <c r="AB170" s="2">
        <f t="shared" si="21"/>
        <v>175962.04328024387</v>
      </c>
      <c r="AC170" s="2">
        <f t="shared" si="38"/>
        <v>23433166.095072135</v>
      </c>
      <c r="AD170" s="3">
        <f t="shared" si="10"/>
        <v>44547454.650597975</v>
      </c>
      <c r="AE170" s="2">
        <f>IF(AE168&gt;=52800000,52800000,IF(AB149=Graph!G$1*1000,AE169+Graph!G$1*1000,AC170))</f>
        <v>23433166.095072135</v>
      </c>
      <c r="AF170" s="3">
        <f t="shared" si="11"/>
        <v>23433166.095072135</v>
      </c>
      <c r="AG170" s="3">
        <f t="shared" si="29"/>
        <v>37215262.247043721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94</v>
      </c>
      <c r="C171" s="7"/>
      <c r="D171" s="2" t="e">
        <f t="shared" si="12"/>
        <v>#N/A</v>
      </c>
      <c r="E171" s="2" t="e">
        <f t="shared" si="22"/>
        <v>#N/A</v>
      </c>
      <c r="F171" s="2">
        <v>559299.64868092537</v>
      </c>
      <c r="G171" s="2">
        <f t="shared" si="41"/>
        <v>559299.64868092537</v>
      </c>
      <c r="H171" s="2">
        <f t="shared" si="39"/>
        <v>65257274.044798091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2970088.5714285723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601072.72409158945</v>
      </c>
      <c r="Q171" s="2">
        <f t="shared" si="42"/>
        <v>601072.72409158945</v>
      </c>
      <c r="R171" s="2">
        <f t="shared" si="40"/>
        <v>68581693.469761655</v>
      </c>
      <c r="S171" s="2">
        <f t="shared" si="17"/>
        <v>559299.64868092537</v>
      </c>
      <c r="T171" s="2">
        <f t="shared" si="18"/>
        <v>23417.857142857276</v>
      </c>
      <c r="U171" s="2">
        <f t="shared" si="19"/>
        <v>601072.72409158945</v>
      </c>
      <c r="V171" s="2">
        <f t="shared" si="34"/>
        <v>23857963.104031816</v>
      </c>
      <c r="W171" s="2">
        <f t="shared" si="20"/>
        <v>424797.0089596808</v>
      </c>
      <c r="X171" s="2">
        <f t="shared" si="6"/>
        <v>176275.71513190866</v>
      </c>
      <c r="Y171" s="2">
        <f t="shared" si="37"/>
        <v>44723730.365729883</v>
      </c>
      <c r="Z171" s="2" t="str">
        <f t="shared" si="8"/>
        <v>HERE</v>
      </c>
      <c r="AA171" s="2">
        <f>IF(Z171="HERE",Y171,AA170+Graph!$G$1*1000)</f>
        <v>44723730.365729883</v>
      </c>
      <c r="AB171" s="2">
        <f t="shared" si="21"/>
        <v>176275.71513190866</v>
      </c>
      <c r="AC171" s="2">
        <f t="shared" si="38"/>
        <v>23857963.104031816</v>
      </c>
      <c r="AD171" s="3">
        <f t="shared" si="10"/>
        <v>44723730.365729883</v>
      </c>
      <c r="AE171" s="2">
        <f>IF(AE169&gt;=52800000,52800000,IF(AB150=Graph!G$1*1000,AE170+Graph!G$1*1000,AC171))</f>
        <v>23857963.104031816</v>
      </c>
      <c r="AF171" s="3">
        <f t="shared" si="11"/>
        <v>23857963.104031816</v>
      </c>
      <c r="AG171" s="3">
        <f t="shared" si="29"/>
        <v>37485473.606792368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95</v>
      </c>
      <c r="C172" s="7"/>
      <c r="D172" s="2" t="e">
        <f t="shared" si="12"/>
        <v>#N/A</v>
      </c>
      <c r="E172" s="2" t="e">
        <f t="shared" si="22"/>
        <v>#N/A</v>
      </c>
      <c r="F172" s="2">
        <v>560900.87058237195</v>
      </c>
      <c r="G172" s="2">
        <f t="shared" si="41"/>
        <v>560900.87058237195</v>
      </c>
      <c r="H172" s="2">
        <f t="shared" si="39"/>
        <v>65818174.915380463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2993506.4285714296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602987.61784470081</v>
      </c>
      <c r="Q172" s="2">
        <f t="shared" si="42"/>
        <v>602987.61784470081</v>
      </c>
      <c r="R172" s="2">
        <f t="shared" si="40"/>
        <v>69184681.087606356</v>
      </c>
      <c r="S172" s="2">
        <f t="shared" si="17"/>
        <v>560900.87058237195</v>
      </c>
      <c r="T172" s="2">
        <f t="shared" si="18"/>
        <v>23417.857142857276</v>
      </c>
      <c r="U172" s="2">
        <f t="shared" si="19"/>
        <v>602987.61784470081</v>
      </c>
      <c r="V172" s="2">
        <f t="shared" si="34"/>
        <v>24284361.334892944</v>
      </c>
      <c r="W172" s="2">
        <f t="shared" si="20"/>
        <v>426398.23086112738</v>
      </c>
      <c r="X172" s="2">
        <f t="shared" si="6"/>
        <v>176589.38698357344</v>
      </c>
      <c r="Y172" s="2">
        <f t="shared" si="37"/>
        <v>44900319.752713457</v>
      </c>
      <c r="Z172" s="2" t="str">
        <f t="shared" si="8"/>
        <v>HERE</v>
      </c>
      <c r="AA172" s="2">
        <f>IF(Z172="HERE",Y172,AA171+Graph!$G$1*1000)</f>
        <v>44900319.752713457</v>
      </c>
      <c r="AB172" s="2">
        <f t="shared" si="21"/>
        <v>176589.38698357344</v>
      </c>
      <c r="AC172" s="2">
        <f t="shared" si="38"/>
        <v>24284361.334892944</v>
      </c>
      <c r="AD172" s="3">
        <f t="shared" si="10"/>
        <v>44900319.752713457</v>
      </c>
      <c r="AE172" s="2">
        <f>IF(AE170&gt;=52800000,52800000,IF(AB151=Graph!G$1*1000,AE171+Graph!G$1*1000,AC172))</f>
        <v>24284361.334892944</v>
      </c>
      <c r="AF172" s="3">
        <f t="shared" si="11"/>
        <v>24284361.334892944</v>
      </c>
      <c r="AG172" s="3">
        <f t="shared" si="29"/>
        <v>37681835.720918804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96</v>
      </c>
      <c r="C173" s="7"/>
      <c r="D173" s="2" t="e">
        <f t="shared" si="12"/>
        <v>#N/A</v>
      </c>
      <c r="E173" s="2" t="e">
        <f t="shared" si="22"/>
        <v>#N/A</v>
      </c>
      <c r="F173" s="2">
        <v>562502.09248381853</v>
      </c>
      <c r="G173" s="2">
        <f t="shared" si="41"/>
        <v>562502.09248381853</v>
      </c>
      <c r="H173" s="2">
        <f t="shared" si="39"/>
        <v>66380677.007864282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3016924.2857142868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604902.51159781218</v>
      </c>
      <c r="Q173" s="2">
        <f t="shared" si="42"/>
        <v>604902.51159781218</v>
      </c>
      <c r="R173" s="2">
        <f t="shared" si="40"/>
        <v>69789583.599204168</v>
      </c>
      <c r="S173" s="2">
        <f t="shared" si="17"/>
        <v>562502.09248381853</v>
      </c>
      <c r="T173" s="2">
        <f t="shared" si="18"/>
        <v>23417.857142857276</v>
      </c>
      <c r="U173" s="2">
        <f t="shared" si="19"/>
        <v>604902.51159781218</v>
      </c>
      <c r="V173" s="2">
        <f t="shared" si="34"/>
        <v>24712360.787655503</v>
      </c>
      <c r="W173" s="2">
        <f t="shared" si="20"/>
        <v>427999.45276255906</v>
      </c>
      <c r="X173" s="2">
        <f t="shared" si="6"/>
        <v>176903.05883525312</v>
      </c>
      <c r="Y173" s="2">
        <f t="shared" si="37"/>
        <v>45077222.81154871</v>
      </c>
      <c r="Z173" s="2" t="str">
        <f t="shared" si="8"/>
        <v>HERE</v>
      </c>
      <c r="AA173" s="2">
        <f>IF(Z173="HERE",Y173,AA172+Graph!$G$1*1000)</f>
        <v>45077222.81154871</v>
      </c>
      <c r="AB173" s="2">
        <f t="shared" si="21"/>
        <v>176903.05883525312</v>
      </c>
      <c r="AC173" s="2">
        <f t="shared" si="38"/>
        <v>24712360.787655503</v>
      </c>
      <c r="AD173" s="3">
        <f t="shared" si="10"/>
        <v>45077222.81154871</v>
      </c>
      <c r="AE173" s="2">
        <f>IF(AE171&gt;=52800000,52800000,IF(AB152=Graph!G$1*1000,AE172+Graph!G$1*1000,AC173))</f>
        <v>24712360.787655503</v>
      </c>
      <c r="AF173" s="3">
        <f t="shared" si="11"/>
        <v>24712360.787655503</v>
      </c>
      <c r="AG173" s="3">
        <f t="shared" si="29"/>
        <v>37780262.989423044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97</v>
      </c>
      <c r="C174" s="7"/>
      <c r="D174" s="2" t="e">
        <f t="shared" si="12"/>
        <v>#N/A</v>
      </c>
      <c r="E174" s="2" t="e">
        <f t="shared" si="22"/>
        <v>#N/A</v>
      </c>
      <c r="F174" s="2">
        <v>564103.31438526511</v>
      </c>
      <c r="G174" s="2">
        <f t="shared" si="41"/>
        <v>564103.31438526511</v>
      </c>
      <c r="H174" s="2">
        <f t="shared" si="39"/>
        <v>66944780.322249547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3040342.1428571441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606817.40535092354</v>
      </c>
      <c r="Q174" s="2">
        <f t="shared" si="42"/>
        <v>606817.40535092354</v>
      </c>
      <c r="R174" s="2">
        <f t="shared" si="40"/>
        <v>70396401.004555091</v>
      </c>
      <c r="S174" s="2">
        <f t="shared" si="17"/>
        <v>564103.31438526511</v>
      </c>
      <c r="T174" s="2">
        <f t="shared" si="18"/>
        <v>23417.857142857276</v>
      </c>
      <c r="U174" s="2">
        <f t="shared" si="19"/>
        <v>606817.40535092354</v>
      </c>
      <c r="V174" s="2">
        <f t="shared" si="34"/>
        <v>25141961.462319508</v>
      </c>
      <c r="W174" s="2">
        <f t="shared" si="20"/>
        <v>429600.67466400564</v>
      </c>
      <c r="X174" s="2">
        <f t="shared" si="6"/>
        <v>177216.7306869179</v>
      </c>
      <c r="Y174" s="2">
        <f t="shared" si="37"/>
        <v>45254439.542235628</v>
      </c>
      <c r="Z174" s="2" t="str">
        <f t="shared" si="8"/>
        <v>HERE</v>
      </c>
      <c r="AA174" s="2">
        <f>IF(Z174="HERE",Y174,AA173+Graph!$G$1*1000)</f>
        <v>45254439.542235628</v>
      </c>
      <c r="AB174" s="2">
        <f t="shared" si="21"/>
        <v>177216.7306869179</v>
      </c>
      <c r="AC174" s="2">
        <f t="shared" si="38"/>
        <v>25141961.462319508</v>
      </c>
      <c r="AD174" s="3">
        <f t="shared" si="10"/>
        <v>45254439.542235628</v>
      </c>
      <c r="AE174" s="2">
        <f>IF(AE172&gt;=52800000,52800000,IF(AB153=Graph!G$1*1000,AE173+Graph!G$1*1000,AC174))</f>
        <v>25141961.462319508</v>
      </c>
      <c r="AF174" s="3">
        <f t="shared" si="11"/>
        <v>25141961.462319508</v>
      </c>
      <c r="AG174" s="3">
        <f t="shared" si="29"/>
        <v>37905621.262305081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98</v>
      </c>
      <c r="C175" s="7"/>
      <c r="D175" s="2" t="e">
        <f t="shared" si="12"/>
        <v>#N/A</v>
      </c>
      <c r="E175" s="2" t="e">
        <f t="shared" si="22"/>
        <v>#N/A</v>
      </c>
      <c r="F175" s="2">
        <v>565704.53628671169</v>
      </c>
      <c r="G175" s="2">
        <f t="shared" si="41"/>
        <v>565704.53628671169</v>
      </c>
      <c r="H175" s="2">
        <f t="shared" si="39"/>
        <v>67510484.858536258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3063760.0000000014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608732.2991040349</v>
      </c>
      <c r="Q175" s="2">
        <f t="shared" si="42"/>
        <v>608732.2991040349</v>
      </c>
      <c r="R175" s="2">
        <f t="shared" si="40"/>
        <v>71005133.303659126</v>
      </c>
      <c r="S175" s="2">
        <f t="shared" si="17"/>
        <v>565704.53628671169</v>
      </c>
      <c r="T175" s="2">
        <f t="shared" si="18"/>
        <v>23417.857142857276</v>
      </c>
      <c r="U175" s="2">
        <f t="shared" si="19"/>
        <v>608732.2991040349</v>
      </c>
      <c r="V175" s="2">
        <f t="shared" si="34"/>
        <v>25573163.35888496</v>
      </c>
      <c r="W175" s="2">
        <f t="shared" si="20"/>
        <v>431201.89656545222</v>
      </c>
      <c r="X175" s="2">
        <f t="shared" si="6"/>
        <v>177530.40253858268</v>
      </c>
      <c r="Y175" s="2">
        <f t="shared" si="37"/>
        <v>45431969.94477421</v>
      </c>
      <c r="Z175" s="2" t="str">
        <f t="shared" si="8"/>
        <v>HERE</v>
      </c>
      <c r="AA175" s="2">
        <f>IF(Z175="HERE",Y175,AA174+Graph!$G$1*1000)</f>
        <v>45431969.94477421</v>
      </c>
      <c r="AB175" s="2">
        <f t="shared" si="21"/>
        <v>177530.40253858268</v>
      </c>
      <c r="AC175" s="2">
        <f t="shared" si="38"/>
        <v>25573163.35888496</v>
      </c>
      <c r="AD175" s="3">
        <f t="shared" si="10"/>
        <v>45431969.94477421</v>
      </c>
      <c r="AE175" s="2">
        <f>IF(AE173&gt;=52800000,52800000,IF(AB154=Graph!G$1*1000,AE174+Graph!G$1*1000,AC175))</f>
        <v>25573163.35888496</v>
      </c>
      <c r="AF175" s="3">
        <f t="shared" si="11"/>
        <v>25573163.35888496</v>
      </c>
      <c r="AG175" s="3">
        <f t="shared" si="29"/>
        <v>38101168.739564925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99</v>
      </c>
      <c r="C176" s="7"/>
      <c r="D176" s="2" t="e">
        <f t="shared" si="12"/>
        <v>#N/A</v>
      </c>
      <c r="E176" s="2" t="e">
        <f t="shared" si="22"/>
        <v>#N/A</v>
      </c>
      <c r="F176" s="2">
        <v>567305.75818814337</v>
      </c>
      <c r="G176" s="2">
        <f t="shared" si="41"/>
        <v>567305.75818814337</v>
      </c>
      <c r="H176" s="2">
        <f t="shared" si="39"/>
        <v>68077790.616724402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3087177.8571428587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610647.19285714626</v>
      </c>
      <c r="Q176" s="2">
        <f t="shared" si="42"/>
        <v>610647.19285714626</v>
      </c>
      <c r="R176" s="2">
        <f t="shared" si="40"/>
        <v>71615780.496516272</v>
      </c>
      <c r="S176" s="2">
        <f t="shared" si="17"/>
        <v>567305.75818814337</v>
      </c>
      <c r="T176" s="2">
        <f t="shared" si="18"/>
        <v>23417.857142857276</v>
      </c>
      <c r="U176" s="2">
        <f t="shared" si="19"/>
        <v>610647.19285714626</v>
      </c>
      <c r="V176" s="2">
        <f t="shared" si="34"/>
        <v>26005966.477351859</v>
      </c>
      <c r="W176" s="2">
        <f t="shared" si="20"/>
        <v>432803.1184668988</v>
      </c>
      <c r="X176" s="2">
        <f t="shared" si="6"/>
        <v>177844.07439024746</v>
      </c>
      <c r="Y176" s="2">
        <f t="shared" si="37"/>
        <v>45609814.019164458</v>
      </c>
      <c r="Z176" s="2" t="str">
        <f t="shared" si="8"/>
        <v>HERE</v>
      </c>
      <c r="AA176" s="2">
        <f>IF(Z176="HERE",Y176,AA175+Graph!$G$1*1000)</f>
        <v>45609814.019164458</v>
      </c>
      <c r="AB176" s="2">
        <f t="shared" si="21"/>
        <v>177844.07439024746</v>
      </c>
      <c r="AC176" s="2">
        <f t="shared" si="38"/>
        <v>26005966.477351859</v>
      </c>
      <c r="AD176" s="3">
        <f t="shared" si="10"/>
        <v>45609814.019164458</v>
      </c>
      <c r="AE176" s="2">
        <f>IF(AE174&gt;=52800000,52800000,IF(AB155=Graph!G$1*1000,AE175+Graph!G$1*1000,AC176))</f>
        <v>26005966.477351859</v>
      </c>
      <c r="AF176" s="3">
        <f t="shared" si="11"/>
        <v>26005966.477351859</v>
      </c>
      <c r="AG176" s="3">
        <f t="shared" si="29"/>
        <v>38330082.571202561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100</v>
      </c>
      <c r="C177" s="7"/>
      <c r="D177" s="2" t="e">
        <f t="shared" si="12"/>
        <v>#N/A</v>
      </c>
      <c r="E177" s="2" t="e">
        <f t="shared" si="22"/>
        <v>#N/A</v>
      </c>
      <c r="F177" s="2">
        <v>568906.98008958995</v>
      </c>
      <c r="G177" s="2">
        <f t="shared" si="41"/>
        <v>568906.98008958995</v>
      </c>
      <c r="H177" s="2">
        <f t="shared" si="39"/>
        <v>68646697.596813992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3110595.7142857159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612562.08661025763</v>
      </c>
      <c r="Q177" s="2">
        <f t="shared" si="42"/>
        <v>612562.08661025763</v>
      </c>
      <c r="R177" s="2">
        <f t="shared" si="40"/>
        <v>72228342.58312653</v>
      </c>
      <c r="S177" s="2">
        <f t="shared" si="17"/>
        <v>568906.98008958995</v>
      </c>
      <c r="T177" s="2">
        <f t="shared" si="18"/>
        <v>23417.857142857276</v>
      </c>
      <c r="U177" s="2">
        <f t="shared" si="19"/>
        <v>612562.08661025763</v>
      </c>
      <c r="V177" s="2">
        <f t="shared" si="34"/>
        <v>26440370.817720205</v>
      </c>
      <c r="W177" s="2">
        <f t="shared" si="20"/>
        <v>434404.34036834538</v>
      </c>
      <c r="X177" s="2">
        <f t="shared" si="6"/>
        <v>178157.74624191225</v>
      </c>
      <c r="Y177" s="2">
        <f t="shared" si="37"/>
        <v>45787971.76540637</v>
      </c>
      <c r="Z177" s="2" t="str">
        <f t="shared" si="8"/>
        <v>HERE</v>
      </c>
      <c r="AA177" s="2">
        <f>IF(Z177="HERE",Y177,AA176+Graph!$G$1*1000)</f>
        <v>45787971.76540637</v>
      </c>
      <c r="AB177" s="2">
        <f t="shared" si="21"/>
        <v>178157.74624191225</v>
      </c>
      <c r="AC177" s="2">
        <f t="shared" si="38"/>
        <v>26440370.817720205</v>
      </c>
      <c r="AD177" s="3">
        <f t="shared" si="10"/>
        <v>45787971.76540637</v>
      </c>
      <c r="AE177" s="2">
        <f>IF(AE175&gt;=52800000,52800000,IF(AB156=Graph!G$1*1000,AE176+Graph!G$1*1000,AC177))</f>
        <v>26440370.817720205</v>
      </c>
      <c r="AF177" s="3">
        <f t="shared" si="11"/>
        <v>26440370.817720205</v>
      </c>
      <c r="AG177" s="3">
        <f t="shared" si="29"/>
        <v>38724735.807218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101</v>
      </c>
      <c r="C178" s="7"/>
      <c r="D178" s="2" t="e">
        <f t="shared" si="12"/>
        <v>#N/A</v>
      </c>
      <c r="E178" s="2" t="e">
        <f t="shared" si="22"/>
        <v>#N/A</v>
      </c>
      <c r="F178" s="2">
        <v>570508.20199103653</v>
      </c>
      <c r="G178" s="2">
        <f t="shared" si="41"/>
        <v>570508.20199103653</v>
      </c>
      <c r="H178" s="2">
        <f t="shared" si="39"/>
        <v>69217205.798805028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3134013.5714285732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614476.98036336899</v>
      </c>
      <c r="Q178" s="2">
        <f t="shared" si="42"/>
        <v>614476.98036336899</v>
      </c>
      <c r="R178" s="2">
        <f t="shared" si="40"/>
        <v>72842819.563489899</v>
      </c>
      <c r="S178" s="2">
        <f t="shared" si="17"/>
        <v>570508.20199103653</v>
      </c>
      <c r="T178" s="2">
        <f t="shared" si="18"/>
        <v>23417.857142857276</v>
      </c>
      <c r="U178" s="2">
        <f t="shared" si="19"/>
        <v>614476.98036336899</v>
      </c>
      <c r="V178" s="2">
        <f t="shared" si="34"/>
        <v>26876376.379989982</v>
      </c>
      <c r="W178" s="2">
        <f t="shared" si="20"/>
        <v>436005.56226977706</v>
      </c>
      <c r="X178" s="2">
        <f t="shared" si="6"/>
        <v>178471.41809359193</v>
      </c>
      <c r="Y178" s="2">
        <f t="shared" si="37"/>
        <v>45966443.183499962</v>
      </c>
      <c r="Z178" s="2" t="str">
        <f t="shared" si="8"/>
        <v>HERE</v>
      </c>
      <c r="AA178" s="2">
        <f>IF(Z178="HERE",Y178,AA177+Graph!$G$1*1000)</f>
        <v>45966443.183499962</v>
      </c>
      <c r="AB178" s="2">
        <f t="shared" si="21"/>
        <v>178471.41809359193</v>
      </c>
      <c r="AC178" s="2">
        <f t="shared" si="38"/>
        <v>26876376.379989982</v>
      </c>
      <c r="AD178" s="3">
        <f t="shared" si="10"/>
        <v>45966443.183499962</v>
      </c>
      <c r="AE178" s="2">
        <f>IF(AE176&gt;=52800000,52800000,IF(AB157=Graph!G$1*1000,AE177+Graph!G$1*1000,AC178))</f>
        <v>26876376.379989982</v>
      </c>
      <c r="AF178" s="3">
        <f t="shared" si="11"/>
        <v>26876376.379989982</v>
      </c>
      <c r="AG178" s="3">
        <f t="shared" si="29"/>
        <v>39078083.74761124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102</v>
      </c>
      <c r="C179" s="7"/>
      <c r="D179" s="2" t="e">
        <f t="shared" si="12"/>
        <v>#N/A</v>
      </c>
      <c r="E179" s="2" t="e">
        <f t="shared" si="22"/>
        <v>#N/A</v>
      </c>
      <c r="F179" s="2">
        <v>572109.42389248312</v>
      </c>
      <c r="G179" s="2">
        <f t="shared" si="41"/>
        <v>572109.42389248312</v>
      </c>
      <c r="H179" s="2">
        <f t="shared" si="39"/>
        <v>69789315.222697511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3157431.4285714305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616391.87411648035</v>
      </c>
      <c r="Q179" s="2">
        <f t="shared" si="42"/>
        <v>616391.87411648035</v>
      </c>
      <c r="R179" s="2">
        <f t="shared" si="40"/>
        <v>73459211.437606379</v>
      </c>
      <c r="S179" s="2">
        <f t="shared" si="17"/>
        <v>572109.42389248312</v>
      </c>
      <c r="T179" s="2">
        <f t="shared" si="18"/>
        <v>23417.857142857276</v>
      </c>
      <c r="U179" s="2">
        <f t="shared" si="19"/>
        <v>616391.87411648035</v>
      </c>
      <c r="V179" s="2">
        <f t="shared" si="34"/>
        <v>27313983.164161205</v>
      </c>
      <c r="W179" s="2">
        <f t="shared" si="20"/>
        <v>437606.78417122364</v>
      </c>
      <c r="X179" s="2">
        <f t="shared" si="6"/>
        <v>178785.08994525671</v>
      </c>
      <c r="Y179" s="2">
        <f t="shared" si="37"/>
        <v>46145228.273445219</v>
      </c>
      <c r="Z179" s="2" t="str">
        <f t="shared" si="8"/>
        <v>HERE</v>
      </c>
      <c r="AA179" s="2">
        <f>IF(Z179="HERE",Y179,AA178+Graph!$G$1*1000)</f>
        <v>46145228.273445219</v>
      </c>
      <c r="AB179" s="2">
        <f t="shared" si="21"/>
        <v>178785.08994525671</v>
      </c>
      <c r="AC179" s="2">
        <f t="shared" si="38"/>
        <v>27313983.164161205</v>
      </c>
      <c r="AD179" s="3">
        <f t="shared" si="10"/>
        <v>46145228.273445219</v>
      </c>
      <c r="AE179" s="2">
        <f>IF(AE177&gt;=52800000,52800000,IF(AB158=Graph!G$1*1000,AE178+Graph!G$1*1000,AC179))</f>
        <v>27313983.164161205</v>
      </c>
      <c r="AF179" s="3">
        <f t="shared" si="11"/>
        <v>27313983.164161205</v>
      </c>
      <c r="AG179" s="3">
        <f t="shared" si="29"/>
        <v>39318956.742382281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103</v>
      </c>
      <c r="C180" s="7"/>
      <c r="D180" s="2" t="e">
        <f t="shared" si="12"/>
        <v>#N/A</v>
      </c>
      <c r="E180" s="2" t="e">
        <f t="shared" si="22"/>
        <v>#N/A</v>
      </c>
      <c r="F180" s="2">
        <v>573710.6457939297</v>
      </c>
      <c r="G180" s="2">
        <f t="shared" si="41"/>
        <v>573710.6457939297</v>
      </c>
      <c r="H180" s="2">
        <f t="shared" si="39"/>
        <v>70363025.868491441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3180849.2857142878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618306.76786959171</v>
      </c>
      <c r="Q180" s="2">
        <f t="shared" si="42"/>
        <v>618306.76786959171</v>
      </c>
      <c r="R180" s="2">
        <f t="shared" si="40"/>
        <v>74077518.205475971</v>
      </c>
      <c r="S180" s="2">
        <f t="shared" si="17"/>
        <v>573710.6457939297</v>
      </c>
      <c r="T180" s="2">
        <f t="shared" si="18"/>
        <v>23417.857142857276</v>
      </c>
      <c r="U180" s="2">
        <f t="shared" si="19"/>
        <v>618306.76786959171</v>
      </c>
      <c r="V180" s="2">
        <f t="shared" si="34"/>
        <v>27753191.170233876</v>
      </c>
      <c r="W180" s="2">
        <f t="shared" si="20"/>
        <v>439208.00607267022</v>
      </c>
      <c r="X180" s="2">
        <f t="shared" si="6"/>
        <v>179098.76179692149</v>
      </c>
      <c r="Y180" s="2">
        <f t="shared" si="37"/>
        <v>46324327.03524214</v>
      </c>
      <c r="Z180" s="2" t="str">
        <f t="shared" si="8"/>
        <v>HERE</v>
      </c>
      <c r="AA180" s="2">
        <f>IF(Z180="HERE",Y180,AA179+Graph!$G$1*1000)</f>
        <v>46324327.03524214</v>
      </c>
      <c r="AB180" s="2">
        <f t="shared" si="21"/>
        <v>179098.76179692149</v>
      </c>
      <c r="AC180" s="2">
        <f t="shared" si="38"/>
        <v>27753191.170233876</v>
      </c>
      <c r="AD180" s="3">
        <f t="shared" si="10"/>
        <v>46324327.03524214</v>
      </c>
      <c r="AE180" s="2">
        <f>IF(AE178&gt;=52800000,52800000,IF(AB159=Graph!G$1*1000,AE179+Graph!G$1*1000,AC180))</f>
        <v>27753191.170233876</v>
      </c>
      <c r="AF180" s="3">
        <f t="shared" si="11"/>
        <v>27753191.170233876</v>
      </c>
      <c r="AG180" s="3">
        <f t="shared" si="29"/>
        <v>39457623.641531125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104</v>
      </c>
      <c r="C181" s="7"/>
      <c r="D181" s="2" t="e">
        <f t="shared" si="12"/>
        <v>#N/A</v>
      </c>
      <c r="E181" s="2" t="e">
        <f t="shared" si="22"/>
        <v>#N/A</v>
      </c>
      <c r="F181" s="2">
        <v>575311.86769536138</v>
      </c>
      <c r="G181" s="2">
        <f t="shared" si="41"/>
        <v>575311.86769536138</v>
      </c>
      <c r="H181" s="2">
        <f t="shared" si="39"/>
        <v>70938337.736186802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3204267.1428571451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620221.66162270308</v>
      </c>
      <c r="Q181" s="2">
        <f t="shared" si="42"/>
        <v>620221.66162270308</v>
      </c>
      <c r="R181" s="2">
        <f t="shared" si="40"/>
        <v>74697739.867098674</v>
      </c>
      <c r="S181" s="2">
        <f t="shared" si="17"/>
        <v>575311.86769536138</v>
      </c>
      <c r="T181" s="2">
        <f t="shared" si="18"/>
        <v>23417.857142857276</v>
      </c>
      <c r="U181" s="2">
        <f t="shared" si="19"/>
        <v>620221.66162270308</v>
      </c>
      <c r="V181" s="2">
        <f t="shared" si="34"/>
        <v>28194000.398207992</v>
      </c>
      <c r="W181" s="2">
        <f t="shared" si="20"/>
        <v>440809.2279741168</v>
      </c>
      <c r="X181" s="2">
        <f t="shared" si="6"/>
        <v>179412.43364858627</v>
      </c>
      <c r="Y181" s="2">
        <f t="shared" si="37"/>
        <v>46503739.468890727</v>
      </c>
      <c r="Z181" s="2" t="str">
        <f t="shared" si="8"/>
        <v>HERE</v>
      </c>
      <c r="AA181" s="2">
        <f>IF(Z181="HERE",Y181,AA180+Graph!$G$1*1000)</f>
        <v>46503739.468890727</v>
      </c>
      <c r="AB181" s="2">
        <f t="shared" si="21"/>
        <v>179412.43364858627</v>
      </c>
      <c r="AC181" s="2">
        <f t="shared" si="38"/>
        <v>28194000.398207992</v>
      </c>
      <c r="AD181" s="3">
        <f t="shared" si="10"/>
        <v>46503739.468890727</v>
      </c>
      <c r="AE181" s="2">
        <f>IF(AE179&gt;=52800000,52800000,IF(AB160=Graph!G$1*1000,AE180+Graph!G$1*1000,AC181))</f>
        <v>28194000.398207992</v>
      </c>
      <c r="AF181" s="3">
        <f t="shared" si="11"/>
        <v>28194000.398207992</v>
      </c>
      <c r="AG181" s="3">
        <f t="shared" si="29"/>
        <v>39566769.645057768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105</v>
      </c>
      <c r="C182" s="7"/>
      <c r="D182" s="2" t="e">
        <f t="shared" si="12"/>
        <v>#N/A</v>
      </c>
      <c r="E182" s="2" t="e">
        <f t="shared" si="22"/>
        <v>#N/A</v>
      </c>
      <c r="F182" s="2">
        <v>576913.08959680796</v>
      </c>
      <c r="G182" s="2">
        <f t="shared" si="41"/>
        <v>576913.08959680796</v>
      </c>
      <c r="H182" s="2">
        <f t="shared" si="39"/>
        <v>71515250.82578361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3227685.0000000023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622136.55537581444</v>
      </c>
      <c r="Q182" s="2">
        <f t="shared" si="42"/>
        <v>622136.55537581444</v>
      </c>
      <c r="R182" s="2">
        <f t="shared" si="40"/>
        <v>75319876.422474489</v>
      </c>
      <c r="S182" s="2">
        <f t="shared" si="17"/>
        <v>576913.08959680796</v>
      </c>
      <c r="T182" s="2">
        <f t="shared" si="18"/>
        <v>23417.857142857276</v>
      </c>
      <c r="U182" s="2">
        <f t="shared" si="19"/>
        <v>622136.55537581444</v>
      </c>
      <c r="V182" s="2">
        <f t="shared" si="34"/>
        <v>28636410.848083556</v>
      </c>
      <c r="W182" s="2">
        <f t="shared" si="20"/>
        <v>442410.44987556338</v>
      </c>
      <c r="X182" s="2">
        <f t="shared" si="6"/>
        <v>179726.10550025105</v>
      </c>
      <c r="Y182" s="2">
        <f t="shared" si="37"/>
        <v>46683465.574390978</v>
      </c>
      <c r="Z182" s="2" t="str">
        <f t="shared" si="8"/>
        <v>HERE</v>
      </c>
      <c r="AA182" s="2">
        <f>IF(Z182="HERE",Y182,AA181+Graph!$G$1*1000)</f>
        <v>46683465.574390978</v>
      </c>
      <c r="AB182" s="2">
        <f t="shared" si="21"/>
        <v>179726.10550025105</v>
      </c>
      <c r="AC182" s="2">
        <f t="shared" si="38"/>
        <v>28636410.848083556</v>
      </c>
      <c r="AD182" s="3">
        <f t="shared" si="10"/>
        <v>46683465.574390978</v>
      </c>
      <c r="AE182" s="2">
        <f>IF(AE180&gt;=52800000,52800000,IF(AB161=Graph!G$1*1000,AE181+Graph!G$1*1000,AC182))</f>
        <v>28636410.848083556</v>
      </c>
      <c r="AF182" s="3">
        <f t="shared" si="11"/>
        <v>28636410.848083556</v>
      </c>
      <c r="AG182" s="3">
        <f t="shared" si="29"/>
        <v>39661682.002962209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106</v>
      </c>
      <c r="C183" s="7"/>
      <c r="D183" s="2" t="e">
        <f t="shared" si="12"/>
        <v>#N/A</v>
      </c>
      <c r="E183" s="2" t="e">
        <f t="shared" si="22"/>
        <v>#N/A</v>
      </c>
      <c r="F183" s="2">
        <v>578514.31149825454</v>
      </c>
      <c r="G183" s="2">
        <f t="shared" si="41"/>
        <v>578514.31149825454</v>
      </c>
      <c r="H183" s="2">
        <f t="shared" si="39"/>
        <v>72093765.137281865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3251102.8571428596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624051.4491289258</v>
      </c>
      <c r="Q183" s="2">
        <f t="shared" si="42"/>
        <v>624051.4491289258</v>
      </c>
      <c r="R183" s="2">
        <f t="shared" si="40"/>
        <v>75943927.871603414</v>
      </c>
      <c r="S183" s="2">
        <f t="shared" si="17"/>
        <v>578514.31149825454</v>
      </c>
      <c r="T183" s="2">
        <f t="shared" si="18"/>
        <v>23417.857142857276</v>
      </c>
      <c r="U183" s="2">
        <f t="shared" si="19"/>
        <v>624051.4491289258</v>
      </c>
      <c r="V183" s="2">
        <f t="shared" si="34"/>
        <v>29080422.519860551</v>
      </c>
      <c r="W183" s="2">
        <f t="shared" si="20"/>
        <v>444011.67177699506</v>
      </c>
      <c r="X183" s="2">
        <f t="shared" si="6"/>
        <v>180039.77735193074</v>
      </c>
      <c r="Y183" s="2">
        <f t="shared" si="37"/>
        <v>46863505.351742908</v>
      </c>
      <c r="Z183" s="2" t="str">
        <f t="shared" si="8"/>
        <v>HERE</v>
      </c>
      <c r="AA183" s="2">
        <f>IF(Z183="HERE",Y183,AA182+Graph!$G$1*1000)</f>
        <v>46863505.351742908</v>
      </c>
      <c r="AB183" s="2">
        <f t="shared" si="21"/>
        <v>180039.77735193074</v>
      </c>
      <c r="AC183" s="2">
        <f t="shared" si="38"/>
        <v>29080422.519860551</v>
      </c>
      <c r="AD183" s="3">
        <f t="shared" si="10"/>
        <v>46863505.351742908</v>
      </c>
      <c r="AE183" s="2">
        <f>IF(AE181&gt;=52800000,52800000,IF(AB162=Graph!G$1*1000,AE182+Graph!G$1*1000,AC183))</f>
        <v>29080422.519860551</v>
      </c>
      <c r="AF183" s="3">
        <f t="shared" si="11"/>
        <v>29080422.519860551</v>
      </c>
      <c r="AG183" s="3">
        <f t="shared" si="29"/>
        <v>39838308.705174759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107</v>
      </c>
      <c r="C184" s="7"/>
      <c r="D184" s="2" t="e">
        <f t="shared" si="12"/>
        <v>#N/A</v>
      </c>
      <c r="E184" s="2" t="e">
        <f t="shared" si="22"/>
        <v>#N/A</v>
      </c>
      <c r="F184" s="2">
        <v>580115.53339970112</v>
      </c>
      <c r="G184" s="2">
        <f t="shared" si="41"/>
        <v>580115.53339970112</v>
      </c>
      <c r="H184" s="2">
        <f t="shared" si="39"/>
        <v>72673880.670681566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3274520.7142857169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625966.34288203716</v>
      </c>
      <c r="Q184" s="2">
        <f t="shared" si="42"/>
        <v>625966.34288203716</v>
      </c>
      <c r="R184" s="2">
        <f t="shared" si="40"/>
        <v>76569894.214485452</v>
      </c>
      <c r="S184" s="2">
        <f t="shared" si="17"/>
        <v>580115.53339970112</v>
      </c>
      <c r="T184" s="2">
        <f t="shared" si="18"/>
        <v>23417.857142857276</v>
      </c>
      <c r="U184" s="2">
        <f t="shared" si="19"/>
        <v>625966.34288203716</v>
      </c>
      <c r="V184" s="2">
        <f t="shared" si="34"/>
        <v>29526035.413538992</v>
      </c>
      <c r="W184" s="2">
        <f t="shared" si="20"/>
        <v>445612.89367844164</v>
      </c>
      <c r="X184" s="2">
        <f t="shared" si="6"/>
        <v>180353.44920359552</v>
      </c>
      <c r="Y184" s="2">
        <f t="shared" si="37"/>
        <v>47043858.800946504</v>
      </c>
      <c r="Z184" s="2" t="str">
        <f t="shared" si="8"/>
        <v>HERE</v>
      </c>
      <c r="AA184" s="2">
        <f>IF(Z184="HERE",Y184,AA183+Graph!$G$1*1000)</f>
        <v>47043858.800946504</v>
      </c>
      <c r="AB184" s="2">
        <f t="shared" si="21"/>
        <v>180353.44920359552</v>
      </c>
      <c r="AC184" s="2">
        <f t="shared" si="38"/>
        <v>29526035.413538992</v>
      </c>
      <c r="AD184" s="3">
        <f t="shared" si="10"/>
        <v>47043858.800946504</v>
      </c>
      <c r="AE184" s="2">
        <f>IF(AE182&gt;=52800000,52800000,IF(AB163=Graph!G$1*1000,AE183+Graph!G$1*1000,AC184))</f>
        <v>29526035.413538992</v>
      </c>
      <c r="AF184" s="3">
        <f t="shared" si="11"/>
        <v>29526035.413538992</v>
      </c>
      <c r="AG184" s="3">
        <f t="shared" si="29"/>
        <v>40015297.773148902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108</v>
      </c>
      <c r="C185" s="7"/>
      <c r="D185" s="2" t="e">
        <f t="shared" si="12"/>
        <v>#N/A</v>
      </c>
      <c r="E185" s="2" t="e">
        <f t="shared" si="22"/>
        <v>#N/A</v>
      </c>
      <c r="F185" s="2">
        <v>581716.7553011477</v>
      </c>
      <c r="G185" s="2">
        <f t="shared" si="41"/>
        <v>581716.7553011477</v>
      </c>
      <c r="H185" s="2">
        <f t="shared" si="39"/>
        <v>73255597.425982714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3297938.5714285742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627881.23663514853</v>
      </c>
      <c r="Q185" s="2">
        <f t="shared" si="42"/>
        <v>627881.23663514853</v>
      </c>
      <c r="R185" s="2">
        <f t="shared" si="40"/>
        <v>77197775.4511206</v>
      </c>
      <c r="S185" s="2">
        <f t="shared" si="17"/>
        <v>581716.7553011477</v>
      </c>
      <c r="T185" s="2">
        <f t="shared" si="18"/>
        <v>23417.857142857276</v>
      </c>
      <c r="U185" s="2">
        <f t="shared" si="19"/>
        <v>627881.23663514853</v>
      </c>
      <c r="V185" s="2">
        <f t="shared" si="34"/>
        <v>29973249.529118881</v>
      </c>
      <c r="W185" s="2">
        <f t="shared" si="20"/>
        <v>447214.11557988822</v>
      </c>
      <c r="X185" s="2">
        <f t="shared" si="6"/>
        <v>180667.1210552603</v>
      </c>
      <c r="Y185" s="2">
        <f t="shared" si="37"/>
        <v>47224525.922001764</v>
      </c>
      <c r="Z185" s="2" t="str">
        <f t="shared" si="8"/>
        <v>HERE</v>
      </c>
      <c r="AA185" s="2">
        <f>IF(Z185="HERE",Y185,AA184+Graph!$G$1*1000)</f>
        <v>47224525.922001764</v>
      </c>
      <c r="AB185" s="2">
        <f t="shared" si="21"/>
        <v>180667.1210552603</v>
      </c>
      <c r="AC185" s="2">
        <f t="shared" si="38"/>
        <v>29973249.529118881</v>
      </c>
      <c r="AD185" s="3">
        <f t="shared" si="10"/>
        <v>47224525.922001764</v>
      </c>
      <c r="AE185" s="2">
        <f>IF(AE183&gt;=52800000,52800000,IF(AB164=Graph!G$1*1000,AE184+Graph!G$1*1000,AC185))</f>
        <v>29973249.529118881</v>
      </c>
      <c r="AF185" s="3">
        <f t="shared" si="11"/>
        <v>29973249.529118881</v>
      </c>
      <c r="AG185" s="3">
        <f t="shared" si="29"/>
        <v>40192649.206884593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109</v>
      </c>
      <c r="C186" s="7"/>
      <c r="D186" s="2" t="e">
        <f t="shared" si="12"/>
        <v>#N/A</v>
      </c>
      <c r="E186" s="2" t="e">
        <f t="shared" si="22"/>
        <v>#N/A</v>
      </c>
      <c r="F186" s="2">
        <v>583317.97720257938</v>
      </c>
      <c r="G186" s="2">
        <f t="shared" si="41"/>
        <v>583317.97720257938</v>
      </c>
      <c r="H186" s="2">
        <f t="shared" si="39"/>
        <v>73838915.403185293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3321356.4285714314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629796.13038825989</v>
      </c>
      <c r="Q186" s="2">
        <f t="shared" si="42"/>
        <v>629796.13038825989</v>
      </c>
      <c r="R186" s="2">
        <f t="shared" si="40"/>
        <v>77827571.58150886</v>
      </c>
      <c r="S186" s="2">
        <f t="shared" si="17"/>
        <v>583317.97720257938</v>
      </c>
      <c r="T186" s="2">
        <f t="shared" si="18"/>
        <v>23417.857142857276</v>
      </c>
      <c r="U186" s="2">
        <f t="shared" si="19"/>
        <v>629796.13038825989</v>
      </c>
      <c r="V186" s="2">
        <f t="shared" si="34"/>
        <v>30422064.866600215</v>
      </c>
      <c r="W186" s="2">
        <f t="shared" si="20"/>
        <v>448815.33748133481</v>
      </c>
      <c r="X186" s="2">
        <f t="shared" si="6"/>
        <v>180980.79290692508</v>
      </c>
      <c r="Y186" s="2">
        <f t="shared" si="37"/>
        <v>47405506.714908689</v>
      </c>
      <c r="Z186" s="2" t="str">
        <f t="shared" si="8"/>
        <v>HERE</v>
      </c>
      <c r="AA186" s="2">
        <f>IF(Z186="HERE",Y186,AA185+Graph!$G$1*1000)</f>
        <v>47405506.714908689</v>
      </c>
      <c r="AB186" s="2">
        <f t="shared" si="21"/>
        <v>180980.79290692508</v>
      </c>
      <c r="AC186" s="2">
        <f t="shared" si="38"/>
        <v>30422064.866600215</v>
      </c>
      <c r="AD186" s="3">
        <f t="shared" si="10"/>
        <v>47405506.714908689</v>
      </c>
      <c r="AE186" s="2">
        <f>IF(AE184&gt;=52800000,52800000,IF(AB165=Graph!G$1*1000,AE185+Graph!G$1*1000,AC186))</f>
        <v>30422064.866600215</v>
      </c>
      <c r="AF186" s="3">
        <f t="shared" si="11"/>
        <v>30422064.866600215</v>
      </c>
      <c r="AG186" s="3">
        <f t="shared" si="29"/>
        <v>40370363.006381854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110</v>
      </c>
      <c r="C187" s="7"/>
      <c r="D187" s="2" t="e">
        <f t="shared" si="12"/>
        <v>#N/A</v>
      </c>
      <c r="E187" s="2" t="e">
        <f t="shared" si="22"/>
        <v>#N/A</v>
      </c>
      <c r="F187" s="2">
        <v>584919.19910402596</v>
      </c>
      <c r="G187" s="2">
        <f t="shared" si="41"/>
        <v>584919.19910402596</v>
      </c>
      <c r="H187" s="2">
        <f t="shared" si="39"/>
        <v>74423834.602289319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3344774.2857142887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631711.02414137125</v>
      </c>
      <c r="Q187" s="2">
        <f t="shared" si="42"/>
        <v>631711.02414137125</v>
      </c>
      <c r="R187" s="2">
        <f t="shared" si="40"/>
        <v>78459282.605650231</v>
      </c>
      <c r="S187" s="2">
        <f t="shared" si="17"/>
        <v>584919.19910402596</v>
      </c>
      <c r="T187" s="2">
        <f t="shared" si="18"/>
        <v>23417.857142857276</v>
      </c>
      <c r="U187" s="2">
        <f t="shared" si="19"/>
        <v>631711.02414137125</v>
      </c>
      <c r="V187" s="2">
        <f t="shared" si="34"/>
        <v>30872481.425982997</v>
      </c>
      <c r="W187" s="2">
        <f t="shared" si="20"/>
        <v>450416.55938278139</v>
      </c>
      <c r="X187" s="2">
        <f t="shared" si="6"/>
        <v>181294.46475858986</v>
      </c>
      <c r="Y187" s="2">
        <f t="shared" si="37"/>
        <v>47586801.179667279</v>
      </c>
      <c r="Z187" s="2" t="str">
        <f t="shared" si="8"/>
        <v>HERE</v>
      </c>
      <c r="AA187" s="2">
        <f>IF(Z187="HERE",Y187,AA186+Graph!$G$1*1000)</f>
        <v>47586801.179667279</v>
      </c>
      <c r="AB187" s="2">
        <f t="shared" si="21"/>
        <v>181294.46475858986</v>
      </c>
      <c r="AC187" s="2">
        <f t="shared" si="38"/>
        <v>30872481.425982997</v>
      </c>
      <c r="AD187" s="3">
        <f t="shared" si="10"/>
        <v>47586801.179667279</v>
      </c>
      <c r="AE187" s="2">
        <f>IF(AE185&gt;=52800000,52800000,IF(AB166=Graph!G$1*1000,AE186+Graph!G$1*1000,AC187))</f>
        <v>30872481.425982997</v>
      </c>
      <c r="AF187" s="3">
        <f t="shared" si="11"/>
        <v>30872481.425982997</v>
      </c>
      <c r="AG187" s="3">
        <f t="shared" si="29"/>
        <v>40548439.171640702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111</v>
      </c>
      <c r="C188" s="7"/>
      <c r="D188" s="2" t="e">
        <f t="shared" si="12"/>
        <v>#N/A</v>
      </c>
      <c r="E188" s="2" t="e">
        <f t="shared" si="22"/>
        <v>#N/A</v>
      </c>
      <c r="F188" s="2">
        <v>586520.42100547254</v>
      </c>
      <c r="G188" s="2">
        <f t="shared" si="41"/>
        <v>586520.42100547254</v>
      </c>
      <c r="H188" s="2">
        <f t="shared" si="39"/>
        <v>75010355.023294792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3368192.142857146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633625.91789448261</v>
      </c>
      <c r="Q188" s="2">
        <f t="shared" si="42"/>
        <v>633625.91789448261</v>
      </c>
      <c r="R188" s="2">
        <f t="shared" si="40"/>
        <v>79092908.523544714</v>
      </c>
      <c r="S188" s="2">
        <f t="shared" si="17"/>
        <v>586520.42100547254</v>
      </c>
      <c r="T188" s="2">
        <f t="shared" si="18"/>
        <v>23417.857142857276</v>
      </c>
      <c r="U188" s="2">
        <f t="shared" si="19"/>
        <v>633625.91789448261</v>
      </c>
      <c r="V188" s="2">
        <f t="shared" si="34"/>
        <v>31324499.20726721</v>
      </c>
      <c r="W188" s="2">
        <f t="shared" si="20"/>
        <v>452017.78128421307</v>
      </c>
      <c r="X188" s="2">
        <f t="shared" si="6"/>
        <v>181608.13661026955</v>
      </c>
      <c r="Y188" s="2">
        <f t="shared" si="37"/>
        <v>47768409.316277549</v>
      </c>
      <c r="Z188" s="2" t="str">
        <f t="shared" si="8"/>
        <v>HERE</v>
      </c>
      <c r="AA188" s="2">
        <f>IF(Z188="HERE",Y188,AA187+Graph!$G$1*1000)</f>
        <v>47768409.316277549</v>
      </c>
      <c r="AB188" s="2">
        <f t="shared" si="21"/>
        <v>181608.13661026955</v>
      </c>
      <c r="AC188" s="2">
        <f t="shared" si="38"/>
        <v>31324499.20726721</v>
      </c>
      <c r="AD188" s="3">
        <f t="shared" si="10"/>
        <v>47768409.316277549</v>
      </c>
      <c r="AE188" s="2">
        <f>IF(AE186&gt;=52800000,52800000,IF(AB167=Graph!G$1*1000,AE187+Graph!G$1*1000,AC188))</f>
        <v>31324499.20726721</v>
      </c>
      <c r="AF188" s="3">
        <f t="shared" si="11"/>
        <v>31324499.20726721</v>
      </c>
      <c r="AG188" s="3">
        <f t="shared" si="29"/>
        <v>40726877.702661105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112</v>
      </c>
      <c r="C189" s="7"/>
      <c r="D189" s="2" t="e">
        <f t="shared" si="12"/>
        <v>#N/A</v>
      </c>
      <c r="E189" s="2" t="e">
        <f t="shared" si="22"/>
        <v>#N/A</v>
      </c>
      <c r="F189" s="2">
        <v>588121.64290691912</v>
      </c>
      <c r="G189" s="2">
        <f t="shared" si="41"/>
        <v>588121.64290691912</v>
      </c>
      <c r="H189" s="2">
        <f t="shared" si="39"/>
        <v>75598476.666201711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3391610.0000000033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635540.81164759398</v>
      </c>
      <c r="Q189" s="2">
        <f t="shared" si="42"/>
        <v>635540.81164759398</v>
      </c>
      <c r="R189" s="2">
        <f t="shared" si="40"/>
        <v>79728449.335192308</v>
      </c>
      <c r="S189" s="2">
        <f t="shared" si="17"/>
        <v>588121.64290691912</v>
      </c>
      <c r="T189" s="2">
        <f t="shared" si="18"/>
        <v>23417.857142857276</v>
      </c>
      <c r="U189" s="2">
        <f t="shared" si="19"/>
        <v>635540.81164759398</v>
      </c>
      <c r="V189" s="2">
        <f t="shared" si="34"/>
        <v>31778118.21045287</v>
      </c>
      <c r="W189" s="2">
        <f t="shared" si="20"/>
        <v>453619.00318565965</v>
      </c>
      <c r="X189" s="2">
        <f t="shared" si="6"/>
        <v>181921.80846193433</v>
      </c>
      <c r="Y189" s="2">
        <f t="shared" si="37"/>
        <v>47950331.124739483</v>
      </c>
      <c r="Z189" s="2" t="str">
        <f t="shared" si="8"/>
        <v>HERE</v>
      </c>
      <c r="AA189" s="2">
        <f>IF(Z189="HERE",Y189,AA188+Graph!$G$1*1000)</f>
        <v>47950331.124739483</v>
      </c>
      <c r="AB189" s="2">
        <f t="shared" si="21"/>
        <v>181921.80846193433</v>
      </c>
      <c r="AC189" s="2">
        <f t="shared" si="38"/>
        <v>31778118.21045287</v>
      </c>
      <c r="AD189" s="3">
        <f t="shared" si="10"/>
        <v>47950331.124739483</v>
      </c>
      <c r="AE189" s="2">
        <f>IF(AE187&gt;=52800000,52800000,IF(AB168=Graph!G$1*1000,AE188+Graph!G$1*1000,AC189))</f>
        <v>31778118.21045287</v>
      </c>
      <c r="AF189" s="3">
        <f t="shared" si="11"/>
        <v>31778118.21045287</v>
      </c>
      <c r="AG189" s="3">
        <f t="shared" si="29"/>
        <v>40905678.599443093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113</v>
      </c>
      <c r="C190" s="7"/>
      <c r="D190" s="2" t="e">
        <f t="shared" si="12"/>
        <v>#N/A</v>
      </c>
      <c r="E190" s="2" t="e">
        <f t="shared" si="22"/>
        <v>#N/A</v>
      </c>
      <c r="F190" s="2">
        <v>589722.8648083657</v>
      </c>
      <c r="G190" s="2">
        <f t="shared" si="41"/>
        <v>589722.8648083657</v>
      </c>
      <c r="H190" s="2">
        <f t="shared" si="39"/>
        <v>76188199.531010076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3415027.8571428605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637455.70540070534</v>
      </c>
      <c r="Q190" s="2">
        <f t="shared" si="42"/>
        <v>637455.70540070534</v>
      </c>
      <c r="R190" s="2">
        <f t="shared" si="40"/>
        <v>80365905.040593013</v>
      </c>
      <c r="S190" s="2">
        <f t="shared" si="17"/>
        <v>589722.8648083657</v>
      </c>
      <c r="T190" s="2">
        <f t="shared" si="18"/>
        <v>23417.857142857276</v>
      </c>
      <c r="U190" s="2">
        <f t="shared" si="19"/>
        <v>637455.70540070534</v>
      </c>
      <c r="V190" s="2">
        <f t="shared" si="34"/>
        <v>32233338.435539976</v>
      </c>
      <c r="W190" s="2">
        <f t="shared" si="20"/>
        <v>455220.22508710623</v>
      </c>
      <c r="X190" s="2">
        <f t="shared" si="6"/>
        <v>182235.48031359911</v>
      </c>
      <c r="Y190" s="2">
        <f t="shared" si="37"/>
        <v>48132566.605053082</v>
      </c>
      <c r="Z190" s="2" t="str">
        <f t="shared" si="8"/>
        <v>HERE</v>
      </c>
      <c r="AA190" s="2">
        <f>IF(Z190="HERE",Y190,AA189+Graph!$G$1*1000)</f>
        <v>48132566.605053082</v>
      </c>
      <c r="AB190" s="2">
        <f t="shared" si="21"/>
        <v>182235.48031359911</v>
      </c>
      <c r="AC190" s="2">
        <f t="shared" si="38"/>
        <v>32233338.435539976</v>
      </c>
      <c r="AD190" s="3">
        <f t="shared" si="10"/>
        <v>48132566.605053082</v>
      </c>
      <c r="AE190" s="2">
        <f>IF(AE188&gt;=52800000,52800000,IF(AB169=Graph!G$1*1000,AE189+Graph!G$1*1000,AC190))</f>
        <v>32233338.435539976</v>
      </c>
      <c r="AF190" s="3">
        <f t="shared" si="11"/>
        <v>32233338.435539976</v>
      </c>
      <c r="AG190" s="3">
        <f t="shared" si="29"/>
        <v>41084841.861986652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114</v>
      </c>
      <c r="C191" s="7"/>
      <c r="D191" s="2" t="e">
        <f t="shared" si="12"/>
        <v>#N/A</v>
      </c>
      <c r="E191" s="2" t="e">
        <f t="shared" si="22"/>
        <v>#N/A</v>
      </c>
      <c r="F191" s="2">
        <v>591324.08670979738</v>
      </c>
      <c r="G191" s="2">
        <f t="shared" si="41"/>
        <v>591324.08670979738</v>
      </c>
      <c r="H191" s="2">
        <f t="shared" si="39"/>
        <v>76779523.617719874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3438445.7142857178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639370.5991538167</v>
      </c>
      <c r="Q191" s="2">
        <f t="shared" si="42"/>
        <v>639370.5991538167</v>
      </c>
      <c r="R191" s="2">
        <f t="shared" si="40"/>
        <v>81005275.63974683</v>
      </c>
      <c r="S191" s="2">
        <f t="shared" si="17"/>
        <v>591324.08670979738</v>
      </c>
      <c r="T191" s="2">
        <f t="shared" si="18"/>
        <v>23417.857142857276</v>
      </c>
      <c r="U191" s="2">
        <f t="shared" si="19"/>
        <v>639370.5991538167</v>
      </c>
      <c r="V191" s="2">
        <f t="shared" si="34"/>
        <v>32690159.882528529</v>
      </c>
      <c r="W191" s="2">
        <f t="shared" si="20"/>
        <v>456821.44698855281</v>
      </c>
      <c r="X191" s="2">
        <f t="shared" si="6"/>
        <v>182549.15216526389</v>
      </c>
      <c r="Y191" s="2">
        <f t="shared" si="37"/>
        <v>48315115.757218346</v>
      </c>
      <c r="Z191" s="2" t="str">
        <f t="shared" si="8"/>
        <v>HERE</v>
      </c>
      <c r="AA191" s="2">
        <f>IF(Z191="HERE",Y191,AA190+Graph!$G$1*1000)</f>
        <v>48315115.757218346</v>
      </c>
      <c r="AB191" s="2">
        <f t="shared" si="21"/>
        <v>182549.15216526389</v>
      </c>
      <c r="AC191" s="2">
        <f t="shared" si="38"/>
        <v>32690159.882528529</v>
      </c>
      <c r="AD191" s="3">
        <f t="shared" si="10"/>
        <v>48315115.757218346</v>
      </c>
      <c r="AE191" s="2">
        <f>IF(AE189&gt;=52800000,52800000,IF(AB170=Graph!G$1*1000,AE190+Graph!G$1*1000,AC191))</f>
        <v>32690159.882528529</v>
      </c>
      <c r="AF191" s="3">
        <f t="shared" si="11"/>
        <v>32690159.882528529</v>
      </c>
      <c r="AG191" s="3">
        <f t="shared" si="29"/>
        <v>41264367.490291789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115</v>
      </c>
      <c r="C192" s="7"/>
      <c r="D192" s="2" t="e">
        <f t="shared" si="12"/>
        <v>#N/A</v>
      </c>
      <c r="E192" s="2" t="e">
        <f t="shared" si="22"/>
        <v>#N/A</v>
      </c>
      <c r="F192" s="2">
        <v>592925.30861124396</v>
      </c>
      <c r="G192" s="2">
        <f t="shared" si="41"/>
        <v>592925.30861124396</v>
      </c>
      <c r="H192" s="2">
        <f t="shared" si="39"/>
        <v>77372448.926331118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3461863.5714285751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641285.49290692806</v>
      </c>
      <c r="Q192" s="2">
        <f t="shared" si="42"/>
        <v>641285.49290692806</v>
      </c>
      <c r="R192" s="2">
        <f t="shared" si="40"/>
        <v>81646561.132653758</v>
      </c>
      <c r="S192" s="2">
        <f t="shared" si="17"/>
        <v>592925.30861124396</v>
      </c>
      <c r="T192" s="2">
        <f t="shared" si="18"/>
        <v>23417.857142857276</v>
      </c>
      <c r="U192" s="2">
        <f t="shared" si="19"/>
        <v>641285.49290692806</v>
      </c>
      <c r="V192" s="2">
        <f t="shared" si="34"/>
        <v>33148582.551418513</v>
      </c>
      <c r="W192" s="2">
        <f t="shared" si="20"/>
        <v>458422.66888998449</v>
      </c>
      <c r="X192" s="2">
        <f t="shared" si="6"/>
        <v>182862.82401694357</v>
      </c>
      <c r="Y192" s="2">
        <f t="shared" si="37"/>
        <v>48497978.58123529</v>
      </c>
      <c r="Z192" s="2" t="str">
        <f t="shared" si="8"/>
        <v>HERE</v>
      </c>
      <c r="AA192" s="2">
        <f>IF(Z192="HERE",Y192,AA191+Graph!$G$1*1000)</f>
        <v>48497978.58123529</v>
      </c>
      <c r="AB192" s="2">
        <f t="shared" si="21"/>
        <v>182862.82401694357</v>
      </c>
      <c r="AC192" s="2">
        <f t="shared" si="38"/>
        <v>33148582.551418513</v>
      </c>
      <c r="AD192" s="3">
        <f t="shared" si="10"/>
        <v>48497978.58123529</v>
      </c>
      <c r="AE192" s="2">
        <f>IF(AE190&gt;=52800000,52800000,IF(AB171=Graph!G$1*1000,AE191+Graph!G$1*1000,AC192))</f>
        <v>33148582.551418513</v>
      </c>
      <c r="AF192" s="3">
        <f t="shared" si="11"/>
        <v>33148582.551418513</v>
      </c>
      <c r="AG192" s="3">
        <f t="shared" si="29"/>
        <v>41444255.48435849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116</v>
      </c>
      <c r="C193" s="7"/>
      <c r="D193" s="2" t="e">
        <f t="shared" si="12"/>
        <v>#N/A</v>
      </c>
      <c r="E193" s="2" t="e">
        <f t="shared" si="22"/>
        <v>#N/A</v>
      </c>
      <c r="F193" s="2">
        <v>594526.53051269054</v>
      </c>
      <c r="G193" s="2">
        <f t="shared" si="41"/>
        <v>594526.53051269054</v>
      </c>
      <c r="H193" s="2">
        <f t="shared" si="39"/>
        <v>77966975.456843808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3485281.4285714324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643200.38666003942</v>
      </c>
      <c r="Q193" s="2">
        <f t="shared" si="42"/>
        <v>643200.38666003942</v>
      </c>
      <c r="R193" s="2">
        <f t="shared" si="40"/>
        <v>82289761.519313797</v>
      </c>
      <c r="S193" s="2">
        <f t="shared" si="17"/>
        <v>594526.53051269054</v>
      </c>
      <c r="T193" s="2">
        <f t="shared" si="18"/>
        <v>23417.857142857276</v>
      </c>
      <c r="U193" s="2">
        <f t="shared" si="19"/>
        <v>643200.38666003942</v>
      </c>
      <c r="V193" s="2">
        <f t="shared" si="34"/>
        <v>33608606.442209944</v>
      </c>
      <c r="W193" s="2">
        <f t="shared" si="20"/>
        <v>460023.89079143107</v>
      </c>
      <c r="X193" s="2">
        <f t="shared" si="6"/>
        <v>183176.49586860836</v>
      </c>
      <c r="Y193" s="2">
        <f t="shared" si="37"/>
        <v>48681155.077103898</v>
      </c>
      <c r="Z193" s="2" t="str">
        <f t="shared" si="8"/>
        <v>HERE</v>
      </c>
      <c r="AA193" s="2">
        <f>IF(Z193="HERE",Y193,AA192+Graph!$G$1*1000)</f>
        <v>48681155.077103898</v>
      </c>
      <c r="AB193" s="2">
        <f t="shared" si="21"/>
        <v>183176.49586860836</v>
      </c>
      <c r="AC193" s="2">
        <f t="shared" si="38"/>
        <v>33608606.442209944</v>
      </c>
      <c r="AD193" s="3">
        <f t="shared" si="10"/>
        <v>48681155.077103898</v>
      </c>
      <c r="AE193" s="2">
        <f>IF(AE191&gt;=52800000,52800000,IF(AB172=Graph!G$1*1000,AE192+Graph!G$1*1000,AC193))</f>
        <v>33608606.442209944</v>
      </c>
      <c r="AF193" s="3">
        <f t="shared" si="11"/>
        <v>33608606.442209944</v>
      </c>
      <c r="AG193" s="3">
        <f t="shared" si="29"/>
        <v>41624505.84418676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117</v>
      </c>
      <c r="C194" s="7"/>
      <c r="D194" s="2" t="e">
        <f t="shared" si="12"/>
        <v>#N/A</v>
      </c>
      <c r="E194" s="2" t="e">
        <f t="shared" si="22"/>
        <v>#N/A</v>
      </c>
      <c r="F194" s="2">
        <v>596127.75241413713</v>
      </c>
      <c r="G194" s="2">
        <f t="shared" si="41"/>
        <v>596127.75241413713</v>
      </c>
      <c r="H194" s="2">
        <f t="shared" si="39"/>
        <v>78563103.209257945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3508699.2857142896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645115.28041315079</v>
      </c>
      <c r="Q194" s="2">
        <f t="shared" si="42"/>
        <v>645115.28041315079</v>
      </c>
      <c r="R194" s="2">
        <f t="shared" si="40"/>
        <v>82934876.799726948</v>
      </c>
      <c r="S194" s="2">
        <f t="shared" si="17"/>
        <v>596127.75241413713</v>
      </c>
      <c r="T194" s="2">
        <f t="shared" si="18"/>
        <v>23417.857142857276</v>
      </c>
      <c r="U194" s="2">
        <f t="shared" si="19"/>
        <v>645115.28041315079</v>
      </c>
      <c r="V194" s="2">
        <f t="shared" si="34"/>
        <v>34070231.554902822</v>
      </c>
      <c r="W194" s="2">
        <f t="shared" si="20"/>
        <v>461625.11269287765</v>
      </c>
      <c r="X194" s="2">
        <f t="shared" si="6"/>
        <v>183490.16772027314</v>
      </c>
      <c r="Y194" s="2">
        <f t="shared" si="37"/>
        <v>48864645.244824171</v>
      </c>
      <c r="Z194" s="2" t="str">
        <f t="shared" si="8"/>
        <v>HERE</v>
      </c>
      <c r="AA194" s="2">
        <f>IF(Z194="HERE",Y194,AA193+Graph!$G$1*1000)</f>
        <v>48864645.244824171</v>
      </c>
      <c r="AB194" s="2">
        <f t="shared" si="21"/>
        <v>183490.16772027314</v>
      </c>
      <c r="AC194" s="2">
        <f t="shared" si="38"/>
        <v>34070231.554902822</v>
      </c>
      <c r="AD194" s="3">
        <f t="shared" si="10"/>
        <v>48864645.244824171</v>
      </c>
      <c r="AE194" s="2">
        <f>IF(AE192&gt;=52800000,52800000,IF(AB173=Graph!G$1*1000,AE193+Graph!G$1*1000,AC194))</f>
        <v>34070231.554902822</v>
      </c>
      <c r="AF194" s="3">
        <f t="shared" si="11"/>
        <v>34070231.554902822</v>
      </c>
      <c r="AG194" s="3">
        <f t="shared" si="29"/>
        <v>41805118.569776617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118</v>
      </c>
      <c r="C195" s="7"/>
      <c r="D195" s="2" t="e">
        <f t="shared" si="12"/>
        <v>#N/A</v>
      </c>
      <c r="E195" s="2" t="e">
        <f t="shared" si="22"/>
        <v>#N/A</v>
      </c>
      <c r="F195" s="2">
        <v>597728.97431558371</v>
      </c>
      <c r="G195" s="2">
        <f t="shared" si="41"/>
        <v>597728.97431558371</v>
      </c>
      <c r="H195" s="2">
        <f t="shared" si="39"/>
        <v>79160832.183573529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3532117.1428571469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647030.17416626215</v>
      </c>
      <c r="Q195" s="2">
        <f t="shared" si="42"/>
        <v>647030.17416626215</v>
      </c>
      <c r="R195" s="2">
        <f t="shared" si="40"/>
        <v>83581906.97389321</v>
      </c>
      <c r="S195" s="2">
        <f t="shared" si="17"/>
        <v>597728.97431558371</v>
      </c>
      <c r="T195" s="2">
        <f t="shared" si="18"/>
        <v>23417.857142857276</v>
      </c>
      <c r="U195" s="2">
        <f t="shared" si="19"/>
        <v>647030.17416626215</v>
      </c>
      <c r="V195" s="2">
        <f t="shared" si="34"/>
        <v>34533457.889497146</v>
      </c>
      <c r="W195" s="2">
        <f t="shared" si="20"/>
        <v>463226.33459432423</v>
      </c>
      <c r="X195" s="2">
        <f t="shared" si="6"/>
        <v>183803.83957193792</v>
      </c>
      <c r="Y195" s="2">
        <f t="shared" si="37"/>
        <v>49048449.084396109</v>
      </c>
      <c r="Z195" s="2" t="str">
        <f t="shared" si="8"/>
        <v>HERE</v>
      </c>
      <c r="AA195" s="2">
        <f>IF(Z195="HERE",Y195,AA194+Graph!$G$1*1000)</f>
        <v>49048449.084396109</v>
      </c>
      <c r="AB195" s="2">
        <f t="shared" si="21"/>
        <v>183803.83957193792</v>
      </c>
      <c r="AC195" s="2">
        <f t="shared" si="38"/>
        <v>34533457.889497146</v>
      </c>
      <c r="AD195" s="3">
        <f t="shared" si="10"/>
        <v>49048449.084396109</v>
      </c>
      <c r="AE195" s="2">
        <f>IF(AE193&gt;=52800000,52800000,IF(AB174=Graph!G$1*1000,AE194+Graph!G$1*1000,AC195))</f>
        <v>34533457.889497146</v>
      </c>
      <c r="AF195" s="3">
        <f t="shared" si="11"/>
        <v>34533457.889497146</v>
      </c>
      <c r="AG195" s="3">
        <f t="shared" si="29"/>
        <v>41986093.661128044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119</v>
      </c>
      <c r="C196" s="7"/>
      <c r="D196" s="2" t="e">
        <f t="shared" si="12"/>
        <v>#N/A</v>
      </c>
      <c r="E196" s="2" t="e">
        <f t="shared" si="22"/>
        <v>#N/A</v>
      </c>
      <c r="F196" s="2">
        <v>599330.19621701539</v>
      </c>
      <c r="G196" s="2">
        <f t="shared" si="41"/>
        <v>599330.19621701539</v>
      </c>
      <c r="H196" s="2">
        <f t="shared" si="39"/>
        <v>79760162.379790545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3555535.0000000042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648945.06791937351</v>
      </c>
      <c r="Q196" s="2">
        <f t="shared" si="42"/>
        <v>648945.06791937351</v>
      </c>
      <c r="R196" s="2">
        <f t="shared" si="40"/>
        <v>84230852.041812584</v>
      </c>
      <c r="S196" s="2">
        <f t="shared" si="17"/>
        <v>599330.19621701539</v>
      </c>
      <c r="T196" s="2">
        <f t="shared" si="18"/>
        <v>23417.857142857276</v>
      </c>
      <c r="U196" s="2">
        <f t="shared" si="19"/>
        <v>648945.06791937351</v>
      </c>
      <c r="V196" s="2">
        <f t="shared" si="34"/>
        <v>34998285.445992917</v>
      </c>
      <c r="W196" s="2">
        <f t="shared" si="20"/>
        <v>464827.55649577081</v>
      </c>
      <c r="X196" s="2">
        <f t="shared" si="6"/>
        <v>184117.5114236027</v>
      </c>
      <c r="Y196" s="2">
        <f t="shared" si="37"/>
        <v>49232566.595819712</v>
      </c>
      <c r="Z196" s="2" t="str">
        <f t="shared" si="8"/>
        <v>HERE</v>
      </c>
      <c r="AA196" s="2">
        <f>IF(Z196="HERE",Y196,AA195+Graph!$G$1*1000)</f>
        <v>49232566.595819712</v>
      </c>
      <c r="AB196" s="2">
        <f t="shared" si="21"/>
        <v>184117.5114236027</v>
      </c>
      <c r="AC196" s="2">
        <f t="shared" si="38"/>
        <v>34998285.445992917</v>
      </c>
      <c r="AD196" s="3">
        <f t="shared" si="10"/>
        <v>49232566.595819712</v>
      </c>
      <c r="AE196" s="2">
        <f>IF(AE194&gt;=52800000,52800000,IF(AB175=Graph!G$1*1000,AE195+Graph!G$1*1000,AC196))</f>
        <v>34998285.445992917</v>
      </c>
      <c r="AF196" s="3">
        <f t="shared" si="11"/>
        <v>34998285.445992917</v>
      </c>
      <c r="AG196" s="3">
        <f t="shared" si="29"/>
        <v>42167431.118241034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120</v>
      </c>
      <c r="C197" s="7"/>
      <c r="D197" s="2" t="e">
        <f t="shared" si="12"/>
        <v>#N/A</v>
      </c>
      <c r="E197" s="2" t="e">
        <f t="shared" si="22"/>
        <v>#N/A</v>
      </c>
      <c r="F197" s="2">
        <v>600931.41811846197</v>
      </c>
      <c r="G197" s="2">
        <f t="shared" si="41"/>
        <v>600931.41811846197</v>
      </c>
      <c r="H197" s="2">
        <f t="shared" si="39"/>
        <v>80361093.797909006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3578952.8571428615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650859.96167248487</v>
      </c>
      <c r="Q197" s="2">
        <f t="shared" si="42"/>
        <v>650859.96167248487</v>
      </c>
      <c r="R197" s="2">
        <f t="shared" si="40"/>
        <v>84881712.003485069</v>
      </c>
      <c r="S197" s="2">
        <f t="shared" si="17"/>
        <v>600931.41811846197</v>
      </c>
      <c r="T197" s="2">
        <f t="shared" si="18"/>
        <v>23417.857142857276</v>
      </c>
      <c r="U197" s="2">
        <f t="shared" si="19"/>
        <v>650859.96167248487</v>
      </c>
      <c r="V197" s="2">
        <f t="shared" si="34"/>
        <v>35464714.224390119</v>
      </c>
      <c r="W197" s="2">
        <f t="shared" si="20"/>
        <v>466428.77839720249</v>
      </c>
      <c r="X197" s="2">
        <f t="shared" si="6"/>
        <v>184431.18327528238</v>
      </c>
      <c r="Y197" s="2">
        <f t="shared" si="37"/>
        <v>49416997.779094994</v>
      </c>
      <c r="Z197" s="2" t="str">
        <f t="shared" si="8"/>
        <v>HERE</v>
      </c>
      <c r="AA197" s="2">
        <f>IF(Z197="HERE",Y197,AA196+Graph!$G$1*1000)</f>
        <v>49416997.779094994</v>
      </c>
      <c r="AB197" s="2">
        <f t="shared" si="21"/>
        <v>184431.18327528238</v>
      </c>
      <c r="AC197" s="2">
        <f t="shared" si="38"/>
        <v>35464714.224390119</v>
      </c>
      <c r="AD197" s="3">
        <f t="shared" si="10"/>
        <v>49416997.779094994</v>
      </c>
      <c r="AE197" s="2">
        <f>IF(AE195&gt;=52800000,52800000,IF(AB176=Graph!G$1*1000,AE196+Graph!G$1*1000,AC197))</f>
        <v>35464714.224390119</v>
      </c>
      <c r="AF197" s="3">
        <f t="shared" si="11"/>
        <v>35464714.224390119</v>
      </c>
      <c r="AG197" s="3">
        <f t="shared" si="29"/>
        <v>42349130.941115603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121</v>
      </c>
      <c r="C198" s="7"/>
      <c r="D198" s="2" t="e">
        <f t="shared" si="12"/>
        <v>#N/A</v>
      </c>
      <c r="E198" s="2" t="e">
        <f t="shared" si="22"/>
        <v>#N/A</v>
      </c>
      <c r="F198" s="2">
        <v>602532.64001990855</v>
      </c>
      <c r="G198" s="2">
        <f t="shared" si="41"/>
        <v>602532.64001990855</v>
      </c>
      <c r="H198" s="2">
        <f t="shared" si="39"/>
        <v>80963626.437928915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3602370.7142857187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652774.85542559624</v>
      </c>
      <c r="Q198" s="2">
        <f t="shared" si="42"/>
        <v>652774.85542559624</v>
      </c>
      <c r="R198" s="2">
        <f t="shared" si="40"/>
        <v>85534486.858910665</v>
      </c>
      <c r="S198" s="2">
        <f t="shared" si="17"/>
        <v>602532.64001990855</v>
      </c>
      <c r="T198" s="2">
        <f t="shared" si="18"/>
        <v>23417.857142857276</v>
      </c>
      <c r="U198" s="2">
        <f t="shared" si="19"/>
        <v>652774.85542559624</v>
      </c>
      <c r="V198" s="2">
        <f t="shared" si="34"/>
        <v>35932744.224688768</v>
      </c>
      <c r="W198" s="2">
        <f t="shared" si="20"/>
        <v>468030.00029864907</v>
      </c>
      <c r="X198" s="2">
        <f t="shared" si="6"/>
        <v>184744.85512694716</v>
      </c>
      <c r="Y198" s="2">
        <f t="shared" si="37"/>
        <v>49601742.634221941</v>
      </c>
      <c r="Z198" s="2" t="str">
        <f t="shared" si="8"/>
        <v>HERE</v>
      </c>
      <c r="AA198" s="2">
        <f>IF(Z198="HERE",Y198,AA197+Graph!$G$1*1000)</f>
        <v>49601742.634221941</v>
      </c>
      <c r="AB198" s="2">
        <f t="shared" si="21"/>
        <v>184744.85512694716</v>
      </c>
      <c r="AC198" s="2">
        <f t="shared" si="38"/>
        <v>35932744.224688768</v>
      </c>
      <c r="AD198" s="3">
        <f t="shared" si="10"/>
        <v>49601742.634221941</v>
      </c>
      <c r="AE198" s="2">
        <f>IF(AE196&gt;=52800000,52800000,IF(AB177=Graph!G$1*1000,AE197+Graph!G$1*1000,AC198))</f>
        <v>35932744.224688768</v>
      </c>
      <c r="AF198" s="3">
        <f t="shared" si="11"/>
        <v>35932744.224688768</v>
      </c>
      <c r="AG198" s="3">
        <f t="shared" si="29"/>
        <v>42531193.129751742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122</v>
      </c>
      <c r="C199" s="7"/>
      <c r="D199" s="2" t="e">
        <f t="shared" si="12"/>
        <v>#N/A</v>
      </c>
      <c r="E199" s="2" t="e">
        <f t="shared" si="22"/>
        <v>#N/A</v>
      </c>
      <c r="F199" s="2">
        <v>604133.86192135513</v>
      </c>
      <c r="G199" s="2">
        <f t="shared" si="41"/>
        <v>604133.86192135513</v>
      </c>
      <c r="H199" s="2">
        <f t="shared" si="39"/>
        <v>81567760.29985027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3625788.571428576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654689.7491787076</v>
      </c>
      <c r="Q199" s="2">
        <f t="shared" si="42"/>
        <v>654689.7491787076</v>
      </c>
      <c r="R199" s="2">
        <f t="shared" si="40"/>
        <v>86189176.608089373</v>
      </c>
      <c r="S199" s="2">
        <f t="shared" si="17"/>
        <v>604133.86192135513</v>
      </c>
      <c r="T199" s="2">
        <f t="shared" si="18"/>
        <v>23417.857142857276</v>
      </c>
      <c r="U199" s="2">
        <f t="shared" si="19"/>
        <v>654689.7491787076</v>
      </c>
      <c r="V199" s="2">
        <f t="shared" si="34"/>
        <v>36402375.446888864</v>
      </c>
      <c r="W199" s="2">
        <f t="shared" si="20"/>
        <v>469631.22220009565</v>
      </c>
      <c r="X199" s="2">
        <f t="shared" si="6"/>
        <v>185058.52697861195</v>
      </c>
      <c r="Y199" s="2">
        <f t="shared" si="37"/>
        <v>49786801.161200553</v>
      </c>
      <c r="Z199" s="2" t="str">
        <f t="shared" si="8"/>
        <v>HERE</v>
      </c>
      <c r="AA199" s="2">
        <f>IF(Z199="HERE",Y199,AA198+Graph!$G$1*1000)</f>
        <v>49786801.161200553</v>
      </c>
      <c r="AB199" s="2">
        <f t="shared" si="21"/>
        <v>185058.52697861195</v>
      </c>
      <c r="AC199" s="2">
        <f t="shared" si="38"/>
        <v>36402375.446888864</v>
      </c>
      <c r="AD199" s="3">
        <f t="shared" si="10"/>
        <v>49786801.161200553</v>
      </c>
      <c r="AE199" s="2">
        <f>IF(AE197&gt;=52800000,52800000,IF(AB178=Graph!G$1*1000,AE198+Graph!G$1*1000,AC199))</f>
        <v>36402375.446888864</v>
      </c>
      <c r="AF199" s="3">
        <f t="shared" si="11"/>
        <v>36402375.446888864</v>
      </c>
      <c r="AG199" s="3">
        <f t="shared" si="29"/>
        <v>42713617.684149466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123</v>
      </c>
      <c r="C200" s="7"/>
      <c r="D200" s="2" t="e">
        <f t="shared" si="12"/>
        <v>#N/A</v>
      </c>
      <c r="E200" s="2" t="e">
        <f t="shared" si="22"/>
        <v>#N/A</v>
      </c>
      <c r="F200" s="2">
        <v>605735.08382278681</v>
      </c>
      <c r="G200" s="2">
        <f t="shared" si="41"/>
        <v>605735.08382278681</v>
      </c>
      <c r="H200" s="2">
        <f t="shared" si="39"/>
        <v>82173495.383673057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3649206.4285714333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656604.64293181896</v>
      </c>
      <c r="Q200" s="2">
        <f t="shared" si="42"/>
        <v>656604.64293181896</v>
      </c>
      <c r="R200" s="2">
        <f t="shared" si="40"/>
        <v>86845781.251021191</v>
      </c>
      <c r="S200" s="2">
        <f t="shared" si="17"/>
        <v>605735.08382278681</v>
      </c>
      <c r="T200" s="2">
        <f t="shared" si="18"/>
        <v>23417.857142857276</v>
      </c>
      <c r="U200" s="2">
        <f t="shared" si="19"/>
        <v>656604.64293181896</v>
      </c>
      <c r="V200" s="2">
        <f t="shared" si="34"/>
        <v>36873607.890990406</v>
      </c>
      <c r="W200" s="2">
        <f t="shared" si="20"/>
        <v>471232.44410154223</v>
      </c>
      <c r="X200" s="2">
        <f t="shared" si="6"/>
        <v>185372.19883027673</v>
      </c>
      <c r="Y200" s="2">
        <f t="shared" si="37"/>
        <v>49972173.36003083</v>
      </c>
      <c r="Z200" s="2" t="str">
        <f t="shared" si="8"/>
        <v>HERE</v>
      </c>
      <c r="AA200" s="2">
        <f>IF(Z200="HERE",Y200,AA199+Graph!$G$1*1000)</f>
        <v>49972173.36003083</v>
      </c>
      <c r="AB200" s="2">
        <f t="shared" si="21"/>
        <v>185372.19883027673</v>
      </c>
      <c r="AC200" s="2">
        <f t="shared" si="38"/>
        <v>36873607.890990406</v>
      </c>
      <c r="AD200" s="3">
        <f t="shared" si="10"/>
        <v>49972173.36003083</v>
      </c>
      <c r="AE200" s="2">
        <f>IF(AE198&gt;=52800000,52800000,IF(AB179=Graph!G$1*1000,AE199+Graph!G$1*1000,AC200))</f>
        <v>36873607.890990406</v>
      </c>
      <c r="AF200" s="3">
        <f t="shared" si="11"/>
        <v>36873607.890990406</v>
      </c>
      <c r="AG200" s="3">
        <f t="shared" si="29"/>
        <v>42896404.604308754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124</v>
      </c>
      <c r="C201" s="7"/>
      <c r="D201" s="2" t="e">
        <f t="shared" si="12"/>
        <v>#N/A</v>
      </c>
      <c r="E201" s="2" t="e">
        <f t="shared" si="22"/>
        <v>#N/A</v>
      </c>
      <c r="F201" s="2">
        <v>607336.30572423339</v>
      </c>
      <c r="G201" s="2">
        <f t="shared" si="41"/>
        <v>607336.30572423339</v>
      </c>
      <c r="H201" s="2">
        <f t="shared" si="39"/>
        <v>82780831.68939729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3672624.2857142906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658519.53668493032</v>
      </c>
      <c r="Q201" s="2">
        <f t="shared" si="42"/>
        <v>658519.53668493032</v>
      </c>
      <c r="R201" s="2">
        <f t="shared" si="40"/>
        <v>87504300.787706122</v>
      </c>
      <c r="S201" s="2">
        <f t="shared" si="17"/>
        <v>607336.30572423339</v>
      </c>
      <c r="T201" s="2">
        <f t="shared" si="18"/>
        <v>23417.857142857276</v>
      </c>
      <c r="U201" s="2">
        <f t="shared" si="19"/>
        <v>658519.53668493032</v>
      </c>
      <c r="V201" s="2">
        <f t="shared" si="34"/>
        <v>37346441.556993395</v>
      </c>
      <c r="W201" s="2">
        <f t="shared" si="20"/>
        <v>472833.66600298882</v>
      </c>
      <c r="X201" s="2">
        <f t="shared" si="6"/>
        <v>185685.87068194151</v>
      </c>
      <c r="Y201" s="2">
        <f t="shared" si="37"/>
        <v>50157859.230712771</v>
      </c>
      <c r="Z201" s="2" t="str">
        <f t="shared" si="8"/>
        <v>HERE</v>
      </c>
      <c r="AA201" s="2">
        <f>IF(Z201="HERE",Y201,AA200+Graph!$G$1*1000)</f>
        <v>50157859.230712771</v>
      </c>
      <c r="AB201" s="2">
        <f t="shared" si="21"/>
        <v>185685.87068194151</v>
      </c>
      <c r="AC201" s="2">
        <f t="shared" si="38"/>
        <v>37346441.556993395</v>
      </c>
      <c r="AD201" s="3">
        <f t="shared" si="10"/>
        <v>50157859.230712771</v>
      </c>
      <c r="AE201" s="2">
        <f>IF(AE199&gt;=52800000,52800000,IF(AB180=Graph!G$1*1000,AE200+Graph!G$1*1000,AC201))</f>
        <v>37346441.556993395</v>
      </c>
      <c r="AF201" s="3">
        <f t="shared" si="11"/>
        <v>37346441.556993395</v>
      </c>
      <c r="AG201" s="3">
        <f t="shared" si="29"/>
        <v>43079553.890229627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125</v>
      </c>
      <c r="C202" s="7"/>
      <c r="D202" s="2" t="e">
        <f t="shared" si="12"/>
        <v>#N/A</v>
      </c>
      <c r="E202" s="2" t="e">
        <f t="shared" si="22"/>
        <v>#N/A</v>
      </c>
      <c r="F202" s="2">
        <v>608937.52762567997</v>
      </c>
      <c r="G202" s="2">
        <f t="shared" si="41"/>
        <v>608937.52762567997</v>
      </c>
      <c r="H202" s="2">
        <f t="shared" si="39"/>
        <v>83389769.21702297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3696042.1428571478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660434.43043804169</v>
      </c>
      <c r="Q202" s="2">
        <f t="shared" si="42"/>
        <v>660434.43043804169</v>
      </c>
      <c r="R202" s="2">
        <f t="shared" si="40"/>
        <v>88164735.218144163</v>
      </c>
      <c r="S202" s="2">
        <f t="shared" si="17"/>
        <v>608937.52762567997</v>
      </c>
      <c r="T202" s="2">
        <f t="shared" si="18"/>
        <v>23417.857142857276</v>
      </c>
      <c r="U202" s="2">
        <f t="shared" si="19"/>
        <v>660434.43043804169</v>
      </c>
      <c r="V202" s="2">
        <f t="shared" si="34"/>
        <v>37820876.444897816</v>
      </c>
      <c r="W202" s="2">
        <f t="shared" si="20"/>
        <v>474434.8879044205</v>
      </c>
      <c r="X202" s="2">
        <f t="shared" si="6"/>
        <v>185999.54253362119</v>
      </c>
      <c r="Y202" s="2">
        <f t="shared" si="37"/>
        <v>50343858.773246393</v>
      </c>
      <c r="Z202" s="2" t="str">
        <f t="shared" si="8"/>
        <v>HERE</v>
      </c>
      <c r="AA202" s="2">
        <f>IF(Z202="HERE",Y202,AA201+Graph!$G$1*1000)</f>
        <v>50343858.773246393</v>
      </c>
      <c r="AB202" s="2">
        <f t="shared" si="21"/>
        <v>185999.54253362119</v>
      </c>
      <c r="AC202" s="2">
        <f t="shared" si="38"/>
        <v>37820876.444897816</v>
      </c>
      <c r="AD202" s="3">
        <f t="shared" si="10"/>
        <v>50343858.773246393</v>
      </c>
      <c r="AE202" s="2">
        <f>IF(AE200&gt;=52800000,52800000,IF(AB181=Graph!G$1*1000,AE201+Graph!G$1*1000,AC202))</f>
        <v>37820876.444897816</v>
      </c>
      <c r="AF202" s="3">
        <f t="shared" si="11"/>
        <v>37820876.444897816</v>
      </c>
      <c r="AG202" s="3">
        <f t="shared" si="29"/>
        <v>43263065.541912057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126</v>
      </c>
      <c r="C203" s="7"/>
      <c r="D203" s="2" t="e">
        <f t="shared" si="12"/>
        <v>#N/A</v>
      </c>
      <c r="E203" s="2" t="e">
        <f t="shared" si="22"/>
        <v>#N/A</v>
      </c>
      <c r="F203" s="2">
        <v>610538.74952712655</v>
      </c>
      <c r="G203" s="2">
        <f t="shared" si="41"/>
        <v>610538.74952712655</v>
      </c>
      <c r="H203" s="2">
        <f t="shared" si="39"/>
        <v>84000307.966550097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3719460.0000000051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662349.32419115305</v>
      </c>
      <c r="Q203" s="2">
        <f t="shared" si="42"/>
        <v>662349.32419115305</v>
      </c>
      <c r="R203" s="2">
        <f t="shared" si="40"/>
        <v>88827084.542335317</v>
      </c>
      <c r="S203" s="2">
        <f t="shared" si="17"/>
        <v>610538.74952712655</v>
      </c>
      <c r="T203" s="2">
        <f t="shared" si="18"/>
        <v>23417.857142857276</v>
      </c>
      <c r="U203" s="2">
        <f t="shared" si="19"/>
        <v>662349.32419115305</v>
      </c>
      <c r="V203" s="2">
        <f t="shared" si="34"/>
        <v>38296912.554703683</v>
      </c>
      <c r="W203" s="2">
        <f t="shared" si="20"/>
        <v>476036.10980586708</v>
      </c>
      <c r="X203" s="2">
        <f t="shared" si="6"/>
        <v>186313.21438528597</v>
      </c>
      <c r="Y203" s="2">
        <f t="shared" si="37"/>
        <v>50530171.987631679</v>
      </c>
      <c r="Z203" s="2" t="str">
        <f t="shared" si="8"/>
        <v>HERE</v>
      </c>
      <c r="AA203" s="2">
        <f>IF(Z203="HERE",Y203,AA202+Graph!$G$1*1000)</f>
        <v>50530171.987631679</v>
      </c>
      <c r="AB203" s="2">
        <f t="shared" si="21"/>
        <v>186313.21438528597</v>
      </c>
      <c r="AC203" s="2">
        <f t="shared" si="38"/>
        <v>38296912.554703683</v>
      </c>
      <c r="AD203" s="3">
        <f t="shared" si="10"/>
        <v>50530171.987631679</v>
      </c>
      <c r="AE203" s="2">
        <f>IF(AE201&gt;=52800000,52800000,IF(AB182=Graph!G$1*1000,AE202+Graph!G$1*1000,AC203))</f>
        <v>38296912.554703683</v>
      </c>
      <c r="AF203" s="3">
        <f t="shared" si="11"/>
        <v>38296912.554703683</v>
      </c>
      <c r="AG203" s="3">
        <f t="shared" si="29"/>
        <v>43446939.559356056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127</v>
      </c>
      <c r="C204" s="7"/>
      <c r="D204" s="2" t="e">
        <f t="shared" si="12"/>
        <v>#N/A</v>
      </c>
      <c r="E204" s="2" t="e">
        <f t="shared" si="22"/>
        <v>#N/A</v>
      </c>
      <c r="F204" s="2">
        <v>612139.97142857313</v>
      </c>
      <c r="G204" s="2">
        <f t="shared" si="41"/>
        <v>612139.97142857313</v>
      </c>
      <c r="H204" s="2">
        <f t="shared" si="39"/>
        <v>84612447.93797867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3742877.8571428624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664264.21794426441</v>
      </c>
      <c r="Q204" s="2">
        <f t="shared" si="42"/>
        <v>664264.21794426441</v>
      </c>
      <c r="R204" s="2">
        <f t="shared" si="40"/>
        <v>89491348.760279581</v>
      </c>
      <c r="S204" s="2">
        <f t="shared" si="17"/>
        <v>612139.97142857313</v>
      </c>
      <c r="T204" s="2">
        <f t="shared" si="18"/>
        <v>23417.857142857276</v>
      </c>
      <c r="U204" s="2">
        <f t="shared" si="19"/>
        <v>664264.21794426441</v>
      </c>
      <c r="V204" s="2">
        <f t="shared" si="34"/>
        <v>38774549.886410996</v>
      </c>
      <c r="W204" s="2">
        <f t="shared" si="20"/>
        <v>477637.33170731366</v>
      </c>
      <c r="X204" s="2">
        <f t="shared" si="6"/>
        <v>186626.88623695076</v>
      </c>
      <c r="Y204" s="2">
        <f t="shared" si="37"/>
        <v>50716798.873868629</v>
      </c>
      <c r="Z204" s="2" t="str">
        <f t="shared" si="8"/>
        <v>HERE</v>
      </c>
      <c r="AA204" s="2">
        <f>IF(Z204="HERE",Y204,AA203+Graph!$G$1*1000)</f>
        <v>50716798.873868629</v>
      </c>
      <c r="AB204" s="2">
        <f t="shared" si="21"/>
        <v>186626.88623695076</v>
      </c>
      <c r="AC204" s="2">
        <f t="shared" si="38"/>
        <v>38774549.886410996</v>
      </c>
      <c r="AD204" s="3">
        <f t="shared" si="10"/>
        <v>50716798.873868629</v>
      </c>
      <c r="AE204" s="2">
        <f>IF(AE202&gt;=52800000,52800000,IF(AB183=Graph!G$1*1000,AE203+Graph!G$1*1000,AC204))</f>
        <v>38774549.886410996</v>
      </c>
      <c r="AF204" s="3">
        <f t="shared" si="11"/>
        <v>38774549.886410996</v>
      </c>
      <c r="AG204" s="3">
        <f t="shared" si="29"/>
        <v>43631175.942561649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128</v>
      </c>
      <c r="C205" s="7"/>
      <c r="D205" s="2" t="e">
        <f t="shared" si="12"/>
        <v>#N/A</v>
      </c>
      <c r="E205" s="2" t="e">
        <f t="shared" si="22"/>
        <v>#N/A</v>
      </c>
      <c r="F205" s="2">
        <v>613741.19333000481</v>
      </c>
      <c r="G205" s="2">
        <f t="shared" si="41"/>
        <v>613741.19333000481</v>
      </c>
      <c r="H205" s="2">
        <f t="shared" si="39"/>
        <v>85226189.131308675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3766295.7142857197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666179.11169736087</v>
      </c>
      <c r="Q205" s="2">
        <f t="shared" si="42"/>
        <v>666179.11169736087</v>
      </c>
      <c r="R205" s="2">
        <f t="shared" si="40"/>
        <v>90157527.871976942</v>
      </c>
      <c r="S205" s="2">
        <f t="shared" si="17"/>
        <v>613741.19333000481</v>
      </c>
      <c r="T205" s="2">
        <f t="shared" si="18"/>
        <v>23417.857142857276</v>
      </c>
      <c r="U205" s="2">
        <f t="shared" si="19"/>
        <v>666179.11169736087</v>
      </c>
      <c r="V205" s="2">
        <f t="shared" si="34"/>
        <v>39253788.440019757</v>
      </c>
      <c r="W205" s="2">
        <f t="shared" si="20"/>
        <v>479238.55360876024</v>
      </c>
      <c r="X205" s="2">
        <f t="shared" si="6"/>
        <v>186940.55808860064</v>
      </c>
      <c r="Y205" s="2">
        <f t="shared" si="37"/>
        <v>50903739.43195723</v>
      </c>
      <c r="Z205" s="2" t="str">
        <f t="shared" si="8"/>
        <v>HERE</v>
      </c>
      <c r="AA205" s="2">
        <f>IF(Z205="HERE",Y205,AA204+Graph!$G$1*1000)</f>
        <v>50903739.43195723</v>
      </c>
      <c r="AB205" s="2">
        <f t="shared" si="21"/>
        <v>186940.55808860064</v>
      </c>
      <c r="AC205" s="2">
        <f t="shared" si="38"/>
        <v>39253788.440019757</v>
      </c>
      <c r="AD205" s="3">
        <f t="shared" si="10"/>
        <v>50903739.43195723</v>
      </c>
      <c r="AE205" s="2">
        <f>IF(AE203&gt;=52800000,52800000,IF(AB184=Graph!G$1*1000,AE204+Graph!G$1*1000,AC205))</f>
        <v>39253788.440019757</v>
      </c>
      <c r="AF205" s="3">
        <f t="shared" si="11"/>
        <v>39253788.440019757</v>
      </c>
      <c r="AG205" s="3">
        <f t="shared" si="29"/>
        <v>43815774.691528805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129</v>
      </c>
      <c r="C206" s="7"/>
      <c r="D206" s="2" t="e">
        <f t="shared" si="12"/>
        <v>#N/A</v>
      </c>
      <c r="E206" s="2" t="e">
        <f t="shared" si="22"/>
        <v>#N/A</v>
      </c>
      <c r="F206" s="2">
        <v>615342.41523145139</v>
      </c>
      <c r="G206" s="2">
        <f t="shared" si="41"/>
        <v>615342.41523145139</v>
      </c>
      <c r="H206" s="2">
        <f t="shared" si="39"/>
        <v>85841531.546540126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3789713.5714285769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668094.00545047224</v>
      </c>
      <c r="Q206" s="2">
        <f t="shared" si="42"/>
        <v>668094.00545047224</v>
      </c>
      <c r="R206" s="2">
        <f t="shared" si="40"/>
        <v>90825621.877427414</v>
      </c>
      <c r="S206" s="2">
        <f t="shared" si="17"/>
        <v>615342.41523145139</v>
      </c>
      <c r="T206" s="2">
        <f t="shared" si="18"/>
        <v>23417.857142857276</v>
      </c>
      <c r="U206" s="2">
        <f t="shared" si="19"/>
        <v>668094.00545047224</v>
      </c>
      <c r="V206" s="2">
        <f t="shared" si="34"/>
        <v>39734628.215529963</v>
      </c>
      <c r="W206" s="2">
        <f t="shared" si="20"/>
        <v>480839.77551020682</v>
      </c>
      <c r="X206" s="2">
        <f t="shared" si="6"/>
        <v>187254.22994026542</v>
      </c>
      <c r="Y206" s="2">
        <f t="shared" si="37"/>
        <v>51090993.661897495</v>
      </c>
      <c r="Z206" s="2" t="str">
        <f t="shared" si="8"/>
        <v>HERE</v>
      </c>
      <c r="AA206" s="2">
        <f>IF(Z206="HERE",Y206,AA205+Graph!$G$1*1000)</f>
        <v>51090993.661897495</v>
      </c>
      <c r="AB206" s="2">
        <f t="shared" si="21"/>
        <v>187254.22994026542</v>
      </c>
      <c r="AC206" s="2">
        <f t="shared" si="38"/>
        <v>39734628.215529963</v>
      </c>
      <c r="AD206" s="3">
        <f t="shared" si="10"/>
        <v>51090993.661897495</v>
      </c>
      <c r="AE206" s="2">
        <f>IF(AE204&gt;=52800000,52800000,IF(AB185=Graph!G$1*1000,AE205+Graph!G$1*1000,AC206))</f>
        <v>39734628.215529963</v>
      </c>
      <c r="AF206" s="3">
        <f t="shared" si="11"/>
        <v>39734628.215529963</v>
      </c>
      <c r="AG206" s="3">
        <f t="shared" si="29"/>
        <v>44000735.806257531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130</v>
      </c>
      <c r="C207" s="7"/>
      <c r="D207" s="2" t="e">
        <f t="shared" si="12"/>
        <v>#N/A</v>
      </c>
      <c r="E207" s="2" t="e">
        <f t="shared" si="22"/>
        <v>#N/A</v>
      </c>
      <c r="F207" s="2">
        <v>616943.63713289797</v>
      </c>
      <c r="G207" s="2">
        <f t="shared" si="41"/>
        <v>616943.63713289797</v>
      </c>
      <c r="H207" s="2">
        <f t="shared" si="39"/>
        <v>86458475.183673024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3813131.4285714342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670008.8992035836</v>
      </c>
      <c r="Q207" s="2">
        <f t="shared" si="42"/>
        <v>670008.8992035836</v>
      </c>
      <c r="R207" s="2">
        <f t="shared" si="40"/>
        <v>91495630.776630998</v>
      </c>
      <c r="S207" s="2">
        <f t="shared" si="17"/>
        <v>616943.63713289797</v>
      </c>
      <c r="T207" s="2">
        <f t="shared" si="18"/>
        <v>23417.857142857276</v>
      </c>
      <c r="U207" s="2">
        <f t="shared" si="19"/>
        <v>670008.8992035836</v>
      </c>
      <c r="V207" s="2">
        <f t="shared" si="34"/>
        <v>40217069.212941602</v>
      </c>
      <c r="W207" s="2">
        <f t="shared" si="20"/>
        <v>482440.9974116385</v>
      </c>
      <c r="X207" s="2">
        <f t="shared" si="6"/>
        <v>187567.9017919451</v>
      </c>
      <c r="Y207" s="2">
        <f t="shared" si="37"/>
        <v>51278561.56368944</v>
      </c>
      <c r="Z207" s="2" t="str">
        <f t="shared" si="8"/>
        <v>HERE</v>
      </c>
      <c r="AA207" s="2">
        <f>IF(Z207="HERE",Y207,AA206+Graph!$G$1*1000)</f>
        <v>51278561.56368944</v>
      </c>
      <c r="AB207" s="2">
        <f t="shared" si="21"/>
        <v>187567.9017919451</v>
      </c>
      <c r="AC207" s="2">
        <f t="shared" si="38"/>
        <v>40217069.212941602</v>
      </c>
      <c r="AD207" s="3">
        <f t="shared" si="10"/>
        <v>51278561.56368944</v>
      </c>
      <c r="AE207" s="2">
        <f>IF(AE205&gt;=52800000,52800000,IF(AB186=Graph!G$1*1000,AE206+Graph!G$1*1000,AC207))</f>
        <v>40217069.212941602</v>
      </c>
      <c r="AF207" s="3">
        <f t="shared" si="11"/>
        <v>40217069.212941602</v>
      </c>
      <c r="AG207" s="3">
        <f t="shared" si="29"/>
        <v>44186059.286747828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131</v>
      </c>
      <c r="C208" s="7"/>
      <c r="D208" s="2" t="e">
        <f t="shared" si="12"/>
        <v>#N/A</v>
      </c>
      <c r="E208" s="2" t="e">
        <f t="shared" si="22"/>
        <v>#N/A</v>
      </c>
      <c r="F208" s="2">
        <v>618544.85903434455</v>
      </c>
      <c r="G208" s="2">
        <f t="shared" si="41"/>
        <v>618544.85903434455</v>
      </c>
      <c r="H208" s="2">
        <f t="shared" si="39"/>
        <v>87077020.042707369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3836549.2857142915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671923.79295669496</v>
      </c>
      <c r="Q208" s="2">
        <f t="shared" si="42"/>
        <v>671923.79295669496</v>
      </c>
      <c r="R208" s="2">
        <f t="shared" si="40"/>
        <v>92167554.569587693</v>
      </c>
      <c r="S208" s="2">
        <f t="shared" si="17"/>
        <v>618544.85903434455</v>
      </c>
      <c r="T208" s="2">
        <f t="shared" si="18"/>
        <v>23417.857142857276</v>
      </c>
      <c r="U208" s="2">
        <f t="shared" si="19"/>
        <v>671923.79295669496</v>
      </c>
      <c r="V208" s="2">
        <f t="shared" si="34"/>
        <v>40701111.432254687</v>
      </c>
      <c r="W208" s="2">
        <f t="shared" si="20"/>
        <v>484042.21931308508</v>
      </c>
      <c r="X208" s="2">
        <f t="shared" si="6"/>
        <v>187881.57364360988</v>
      </c>
      <c r="Y208" s="2">
        <f t="shared" si="37"/>
        <v>51466443.13733305</v>
      </c>
      <c r="Z208" s="2" t="str">
        <f t="shared" si="8"/>
        <v>HERE</v>
      </c>
      <c r="AA208" s="2">
        <f>IF(Z208="HERE",Y208,AA207+Graph!$G$1*1000)</f>
        <v>51466443.13733305</v>
      </c>
      <c r="AB208" s="2">
        <f t="shared" si="21"/>
        <v>187881.57364360988</v>
      </c>
      <c r="AC208" s="2">
        <f t="shared" si="38"/>
        <v>40701111.432254687</v>
      </c>
      <c r="AD208" s="3">
        <f t="shared" si="10"/>
        <v>51466443.13733305</v>
      </c>
      <c r="AE208" s="2">
        <f>IF(AE206&gt;=52800000,52800000,IF(AB187=Graph!G$1*1000,AE207+Graph!G$1*1000,AC208))</f>
        <v>40701111.432254687</v>
      </c>
      <c r="AF208" s="3">
        <f t="shared" si="11"/>
        <v>40701111.432254687</v>
      </c>
      <c r="AG208" s="3">
        <f t="shared" si="29"/>
        <v>44371745.132999703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132</v>
      </c>
      <c r="C209" s="7"/>
      <c r="D209" s="2" t="e">
        <f t="shared" si="12"/>
        <v>#N/A</v>
      </c>
      <c r="E209" s="2" t="e">
        <f t="shared" si="22"/>
        <v>#N/A</v>
      </c>
      <c r="F209" s="2">
        <v>620146.08093579113</v>
      </c>
      <c r="G209" s="2">
        <f t="shared" si="41"/>
        <v>620146.08093579113</v>
      </c>
      <c r="H209" s="2">
        <f t="shared" si="39"/>
        <v>87697166.12364316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3859967.1428571488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673838.68670980632</v>
      </c>
      <c r="Q209" s="2">
        <f t="shared" si="42"/>
        <v>673838.68670980632</v>
      </c>
      <c r="R209" s="2">
        <f t="shared" si="40"/>
        <v>92841393.256297499</v>
      </c>
      <c r="S209" s="2">
        <f t="shared" si="17"/>
        <v>620146.08093579113</v>
      </c>
      <c r="T209" s="2">
        <f t="shared" si="18"/>
        <v>23417.857142857276</v>
      </c>
      <c r="U209" s="2">
        <f t="shared" si="19"/>
        <v>673838.68670980632</v>
      </c>
      <c r="V209" s="2">
        <f t="shared" si="34"/>
        <v>41186754.873469219</v>
      </c>
      <c r="W209" s="2">
        <f t="shared" si="20"/>
        <v>485643.44121453166</v>
      </c>
      <c r="X209" s="2">
        <f t="shared" si="6"/>
        <v>188195.24549527466</v>
      </c>
      <c r="Y209" s="2">
        <f t="shared" si="37"/>
        <v>51654638.382828325</v>
      </c>
      <c r="Z209" s="2" t="str">
        <f t="shared" si="8"/>
        <v>HERE</v>
      </c>
      <c r="AA209" s="2">
        <f>IF(Z209="HERE",Y209,AA208+Graph!$G$1*1000)</f>
        <v>51654638.382828325</v>
      </c>
      <c r="AB209" s="2">
        <f t="shared" si="21"/>
        <v>188195.24549527466</v>
      </c>
      <c r="AC209" s="2">
        <f t="shared" si="38"/>
        <v>41186754.873469219</v>
      </c>
      <c r="AD209" s="3">
        <f t="shared" si="10"/>
        <v>51654638.382828325</v>
      </c>
      <c r="AE209" s="2">
        <f>IF(AE207&gt;=52800000,52800000,IF(AB188=Graph!G$1*1000,AE208+Graph!G$1*1000,AC209))</f>
        <v>41186754.873469219</v>
      </c>
      <c r="AF209" s="3">
        <f t="shared" si="11"/>
        <v>41186754.873469219</v>
      </c>
      <c r="AG209" s="3">
        <f t="shared" si="29"/>
        <v>44557793.345013157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133</v>
      </c>
      <c r="C210" s="7"/>
      <c r="D210" s="2" t="e">
        <f t="shared" si="12"/>
        <v>#N/A</v>
      </c>
      <c r="E210" s="2" t="e">
        <f t="shared" si="22"/>
        <v>#N/A</v>
      </c>
      <c r="F210" s="2">
        <v>621747.30283722281</v>
      </c>
      <c r="G210" s="2">
        <f t="shared" si="41"/>
        <v>621747.30283722281</v>
      </c>
      <c r="H210" s="2">
        <f t="shared" si="39"/>
        <v>88318913.426480383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3883385.0000000061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675753.58046291769</v>
      </c>
      <c r="Q210" s="2">
        <f t="shared" si="42"/>
        <v>675753.58046291769</v>
      </c>
      <c r="R210" s="2">
        <f t="shared" si="40"/>
        <v>93517146.836760417</v>
      </c>
      <c r="S210" s="2">
        <f t="shared" si="17"/>
        <v>621747.30283722281</v>
      </c>
      <c r="T210" s="2">
        <f t="shared" si="18"/>
        <v>23417.857142857276</v>
      </c>
      <c r="U210" s="2">
        <f t="shared" si="19"/>
        <v>675753.58046291769</v>
      </c>
      <c r="V210" s="2">
        <f t="shared" si="34"/>
        <v>41673999.536585197</v>
      </c>
      <c r="W210" s="2">
        <f t="shared" si="20"/>
        <v>487244.66311597824</v>
      </c>
      <c r="X210" s="2">
        <f t="shared" si="6"/>
        <v>188508.91734693944</v>
      </c>
      <c r="Y210" s="2">
        <f t="shared" si="37"/>
        <v>51843147.300175264</v>
      </c>
      <c r="Z210" s="2" t="str">
        <f t="shared" si="8"/>
        <v>HERE</v>
      </c>
      <c r="AA210" s="2">
        <f>IF(Z210="HERE",Y210,AA209+Graph!$G$1*1000)</f>
        <v>51843147.300175264</v>
      </c>
      <c r="AB210" s="2">
        <f t="shared" si="21"/>
        <v>188508.91734693944</v>
      </c>
      <c r="AC210" s="2">
        <f t="shared" si="38"/>
        <v>41673999.536585197</v>
      </c>
      <c r="AD210" s="3">
        <f t="shared" si="10"/>
        <v>51843147.300175264</v>
      </c>
      <c r="AE210" s="2">
        <f>IF(AE208&gt;=52800000,52800000,IF(AB189=Graph!G$1*1000,AE209+Graph!G$1*1000,AC210))</f>
        <v>41673999.536585197</v>
      </c>
      <c r="AF210" s="3">
        <f t="shared" si="11"/>
        <v>41673999.536585197</v>
      </c>
      <c r="AG210" s="3">
        <f t="shared" si="29"/>
        <v>44744203.922788173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134</v>
      </c>
      <c r="C211" s="7"/>
      <c r="D211" s="2" t="e">
        <f t="shared" si="12"/>
        <v>#N/A</v>
      </c>
      <c r="E211" s="2" t="e">
        <f t="shared" si="22"/>
        <v>#N/A</v>
      </c>
      <c r="F211" s="2">
        <v>623348.5247386694</v>
      </c>
      <c r="G211" s="2">
        <f t="shared" si="41"/>
        <v>623348.5247386694</v>
      </c>
      <c r="H211" s="2">
        <f t="shared" si="39"/>
        <v>88942261.951219052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3906802.8571428633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677668.47421602905</v>
      </c>
      <c r="Q211" s="2">
        <f t="shared" si="42"/>
        <v>677668.47421602905</v>
      </c>
      <c r="R211" s="2">
        <f t="shared" si="40"/>
        <v>94194815.310976446</v>
      </c>
      <c r="S211" s="2">
        <f t="shared" si="17"/>
        <v>623348.5247386694</v>
      </c>
      <c r="T211" s="2">
        <f t="shared" si="18"/>
        <v>23417.857142857276</v>
      </c>
      <c r="U211" s="2">
        <f t="shared" si="19"/>
        <v>677668.47421602905</v>
      </c>
      <c r="V211" s="2">
        <f t="shared" si="34"/>
        <v>42162845.421602622</v>
      </c>
      <c r="W211" s="2">
        <f t="shared" si="20"/>
        <v>488845.88501742482</v>
      </c>
      <c r="X211" s="2">
        <f t="shared" si="6"/>
        <v>188822.58919860423</v>
      </c>
      <c r="Y211" s="2">
        <f t="shared" si="37"/>
        <v>52031969.889373869</v>
      </c>
      <c r="Z211" s="2" t="str">
        <f t="shared" si="8"/>
        <v>HERE</v>
      </c>
      <c r="AA211" s="2">
        <f>IF(Z211="HERE",Y211,AA210+Graph!$G$1*1000)</f>
        <v>52031969.889373869</v>
      </c>
      <c r="AB211" s="2">
        <f t="shared" si="21"/>
        <v>188822.58919860423</v>
      </c>
      <c r="AC211" s="2">
        <f t="shared" si="38"/>
        <v>42162845.421602622</v>
      </c>
      <c r="AD211" s="3">
        <f t="shared" si="10"/>
        <v>52031969.889373869</v>
      </c>
      <c r="AE211" s="2">
        <f>IF(AE209&gt;=52800000,52800000,IF(AB190=Graph!G$1*1000,AE210+Graph!G$1*1000,AC211))</f>
        <v>42162845.421602622</v>
      </c>
      <c r="AF211" s="3">
        <f t="shared" si="11"/>
        <v>42162845.421602622</v>
      </c>
      <c r="AG211" s="3">
        <f t="shared" si="29"/>
        <v>44930976.866324767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135</v>
      </c>
      <c r="C212" s="7"/>
      <c r="D212" s="2" t="e">
        <f t="shared" si="12"/>
        <v>#N/A</v>
      </c>
      <c r="E212" s="2" t="e">
        <f t="shared" si="22"/>
        <v>#N/A</v>
      </c>
      <c r="F212" s="2">
        <v>624949.74664011598</v>
      </c>
      <c r="G212" s="2">
        <f t="shared" si="41"/>
        <v>624949.74664011598</v>
      </c>
      <c r="H212" s="2">
        <f t="shared" si="39"/>
        <v>89567211.697859168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3930220.7142857206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679583.36796914041</v>
      </c>
      <c r="Q212" s="2">
        <f t="shared" si="42"/>
        <v>679583.36796914041</v>
      </c>
      <c r="R212" s="2">
        <f t="shared" si="40"/>
        <v>94874398.678945586</v>
      </c>
      <c r="S212" s="2">
        <f t="shared" si="17"/>
        <v>624949.74664011598</v>
      </c>
      <c r="T212" s="2">
        <f t="shared" si="18"/>
        <v>23417.857142857276</v>
      </c>
      <c r="U212" s="2">
        <f t="shared" si="19"/>
        <v>679583.36796914041</v>
      </c>
      <c r="V212" s="2">
        <f t="shared" si="34"/>
        <v>42653292.528521478</v>
      </c>
      <c r="W212" s="2">
        <f t="shared" si="20"/>
        <v>490447.1069188565</v>
      </c>
      <c r="X212" s="2">
        <f t="shared" si="6"/>
        <v>189136.26105028391</v>
      </c>
      <c r="Y212" s="2">
        <f t="shared" si="37"/>
        <v>52221106.150424153</v>
      </c>
      <c r="Z212" s="2" t="str">
        <f t="shared" si="8"/>
        <v>HERE</v>
      </c>
      <c r="AA212" s="2">
        <f>IF(Z212="HERE",Y212,AA211+Graph!$G$1*1000)</f>
        <v>52221106.150424153</v>
      </c>
      <c r="AB212" s="2">
        <f t="shared" si="21"/>
        <v>189136.26105028391</v>
      </c>
      <c r="AC212" s="2">
        <f t="shared" si="38"/>
        <v>42653292.528521478</v>
      </c>
      <c r="AD212" s="3">
        <f t="shared" si="10"/>
        <v>52221106.150424153</v>
      </c>
      <c r="AE212" s="2">
        <f>IF(AE210&gt;=52800000,52800000,IF(AB191=Graph!G$1*1000,AE211+Graph!G$1*1000,AC212))</f>
        <v>42653292.528521478</v>
      </c>
      <c r="AF212" s="3">
        <f t="shared" si="11"/>
        <v>42653292.528521478</v>
      </c>
      <c r="AG212" s="3">
        <f t="shared" si="29"/>
        <v>45118112.17562294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136</v>
      </c>
      <c r="C213" s="7"/>
      <c r="D213" s="2" t="e">
        <f t="shared" si="12"/>
        <v>#N/A</v>
      </c>
      <c r="E213" s="2" t="e">
        <f t="shared" si="22"/>
        <v>#N/A</v>
      </c>
      <c r="F213" s="2">
        <v>626550.96854156256</v>
      </c>
      <c r="G213" s="2">
        <f t="shared" si="41"/>
        <v>626550.96854156256</v>
      </c>
      <c r="H213" s="2">
        <f t="shared" si="39"/>
        <v>90193762.666400731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3953638.5714285779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681498.26172225177</v>
      </c>
      <c r="Q213" s="2">
        <f t="shared" si="42"/>
        <v>681498.26172225177</v>
      </c>
      <c r="R213" s="2">
        <f t="shared" si="40"/>
        <v>95555896.940667838</v>
      </c>
      <c r="S213" s="2">
        <f t="shared" si="17"/>
        <v>626550.96854156256</v>
      </c>
      <c r="T213" s="2">
        <f t="shared" si="18"/>
        <v>23417.857142857276</v>
      </c>
      <c r="U213" s="2">
        <f t="shared" si="19"/>
        <v>681498.26172225177</v>
      </c>
      <c r="V213" s="2">
        <f t="shared" si="34"/>
        <v>43145340.857341781</v>
      </c>
      <c r="W213" s="2">
        <f t="shared" si="20"/>
        <v>492048.32882030308</v>
      </c>
      <c r="X213" s="2">
        <f t="shared" si="6"/>
        <v>189449.93290194869</v>
      </c>
      <c r="Y213" s="2">
        <f t="shared" si="37"/>
        <v>52410556.083326101</v>
      </c>
      <c r="Z213" s="2" t="str">
        <f t="shared" si="8"/>
        <v>HERE</v>
      </c>
      <c r="AA213" s="2">
        <f>IF(Z213="HERE",Y213,AA212+Graph!$G$1*1000)</f>
        <v>52410556.083326101</v>
      </c>
      <c r="AB213" s="2">
        <f t="shared" si="21"/>
        <v>189449.93290194869</v>
      </c>
      <c r="AC213" s="2">
        <f t="shared" si="38"/>
        <v>43145340.857341781</v>
      </c>
      <c r="AD213" s="3">
        <f t="shared" si="10"/>
        <v>52410556.083326101</v>
      </c>
      <c r="AE213" s="2">
        <f>IF(AE211&gt;=52800000,52800000,IF(AB192=Graph!G$1*1000,AE212+Graph!G$1*1000,AC213))</f>
        <v>43145340.857341781</v>
      </c>
      <c r="AF213" s="3">
        <f t="shared" si="11"/>
        <v>43145340.857341781</v>
      </c>
      <c r="AG213" s="3">
        <f t="shared" si="29"/>
        <v>45305609.850682691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137</v>
      </c>
      <c r="C214" s="7"/>
      <c r="D214" s="2" t="e">
        <f t="shared" si="12"/>
        <v>#N/A</v>
      </c>
      <c r="E214" s="2" t="e">
        <f t="shared" si="22"/>
        <v>#N/A</v>
      </c>
      <c r="F214" s="2">
        <v>628152.19044300914</v>
      </c>
      <c r="G214" s="2">
        <f t="shared" si="41"/>
        <v>628152.19044300914</v>
      </c>
      <c r="H214" s="2">
        <f t="shared" si="39"/>
        <v>90821914.85684374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3977056.4285714352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683413.15547536314</v>
      </c>
      <c r="Q214" s="2">
        <f t="shared" si="42"/>
        <v>683413.15547536314</v>
      </c>
      <c r="R214" s="2">
        <f t="shared" si="40"/>
        <v>96239310.096143201</v>
      </c>
      <c r="S214" s="2">
        <f t="shared" si="17"/>
        <v>628152.19044300914</v>
      </c>
      <c r="T214" s="2">
        <f t="shared" si="18"/>
        <v>23417.857142857276</v>
      </c>
      <c r="U214" s="2">
        <f t="shared" si="19"/>
        <v>683413.15547536314</v>
      </c>
      <c r="V214" s="2">
        <f t="shared" si="34"/>
        <v>43638990.408063531</v>
      </c>
      <c r="W214" s="2">
        <f t="shared" si="20"/>
        <v>493649.55072174966</v>
      </c>
      <c r="X214" s="2">
        <f t="shared" si="6"/>
        <v>189763.60475361347</v>
      </c>
      <c r="Y214" s="2">
        <f t="shared" si="37"/>
        <v>52600319.688079715</v>
      </c>
      <c r="Z214" s="2" t="str">
        <f t="shared" si="8"/>
        <v>HERE</v>
      </c>
      <c r="AA214" s="2">
        <f>IF(Z214="HERE",Y214,AA213+Graph!$G$1*1000)</f>
        <v>52600319.688079715</v>
      </c>
      <c r="AB214" s="2">
        <f t="shared" si="21"/>
        <v>189763.60475361347</v>
      </c>
      <c r="AC214" s="2">
        <f t="shared" si="38"/>
        <v>43638990.408063531</v>
      </c>
      <c r="AD214" s="3">
        <f t="shared" si="10"/>
        <v>52600319.688079715</v>
      </c>
      <c r="AE214" s="2">
        <f>IF(AE212&gt;=52800000,52800000,IF(AB193=Graph!G$1*1000,AE213+Graph!G$1*1000,AC214))</f>
        <v>43638990.408063531</v>
      </c>
      <c r="AF214" s="3">
        <f t="shared" si="11"/>
        <v>43638990.408063531</v>
      </c>
      <c r="AG214" s="3">
        <f t="shared" si="29"/>
        <v>45493469.891504005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138</v>
      </c>
      <c r="C215" s="7"/>
      <c r="D215" s="2" t="e">
        <f t="shared" si="12"/>
        <v>#N/A</v>
      </c>
      <c r="E215" s="2" t="e">
        <f t="shared" si="22"/>
        <v>#N/A</v>
      </c>
      <c r="F215" s="2">
        <v>629753.41234444082</v>
      </c>
      <c r="G215" s="2">
        <f t="shared" si="41"/>
        <v>629753.41234444082</v>
      </c>
      <c r="H215" s="2">
        <f t="shared" si="39"/>
        <v>91451668.269188181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4000474.2857142924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685328.0492284745</v>
      </c>
      <c r="Q215" s="2">
        <f t="shared" si="42"/>
        <v>685328.0492284745</v>
      </c>
      <c r="R215" s="2">
        <f t="shared" si="40"/>
        <v>96924638.145371675</v>
      </c>
      <c r="S215" s="2">
        <f t="shared" si="17"/>
        <v>629753.41234444082</v>
      </c>
      <c r="T215" s="2">
        <f t="shared" si="18"/>
        <v>23417.857142857276</v>
      </c>
      <c r="U215" s="2">
        <f t="shared" si="19"/>
        <v>685328.0492284745</v>
      </c>
      <c r="V215" s="2">
        <f t="shared" si="34"/>
        <v>44134241.180686727</v>
      </c>
      <c r="W215" s="2">
        <f t="shared" si="20"/>
        <v>495250.77262319624</v>
      </c>
      <c r="X215" s="2">
        <f t="shared" si="6"/>
        <v>190077.27660527825</v>
      </c>
      <c r="Y215" s="2">
        <f t="shared" si="37"/>
        <v>52790396.964684993</v>
      </c>
      <c r="Z215" s="2" t="str">
        <f t="shared" si="8"/>
        <v>HERE</v>
      </c>
      <c r="AA215" s="2">
        <f>IF(Z215="HERE",Y215,AA214+Graph!$G$1*1000)</f>
        <v>52790396.964684993</v>
      </c>
      <c r="AB215" s="2">
        <f t="shared" si="21"/>
        <v>190077.27660527825</v>
      </c>
      <c r="AC215" s="2">
        <f t="shared" si="38"/>
        <v>44134241.180686727</v>
      </c>
      <c r="AD215" s="3">
        <f t="shared" si="10"/>
        <v>52790396.964684993</v>
      </c>
      <c r="AE215" s="2">
        <f>IF(AE213&gt;=52800000,52800000,IF(AB194=Graph!G$1*1000,AE214+Graph!G$1*1000,AC215))</f>
        <v>44134241.180686727</v>
      </c>
      <c r="AF215" s="3">
        <f t="shared" si="11"/>
        <v>44134241.180686727</v>
      </c>
      <c r="AG215" s="3">
        <f t="shared" si="29"/>
        <v>45681692.298086897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139</v>
      </c>
      <c r="C216" s="7"/>
      <c r="D216" s="2" t="e">
        <f t="shared" si="12"/>
        <v>#N/A</v>
      </c>
      <c r="E216" s="2" t="e">
        <f t="shared" si="22"/>
        <v>#N/A</v>
      </c>
      <c r="F216" s="2">
        <v>631354.6342458874</v>
      </c>
      <c r="G216" s="2">
        <f t="shared" si="41"/>
        <v>631354.6342458874</v>
      </c>
      <c r="H216" s="2">
        <f t="shared" si="39"/>
        <v>92083022.903434068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4023892.1428571497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687242.94298158586</v>
      </c>
      <c r="Q216" s="2">
        <f t="shared" si="42"/>
        <v>687242.94298158586</v>
      </c>
      <c r="R216" s="2">
        <f t="shared" si="40"/>
        <v>97611881.088353261</v>
      </c>
      <c r="S216" s="2">
        <f t="shared" si="17"/>
        <v>631354.6342458874</v>
      </c>
      <c r="T216" s="2">
        <f t="shared" si="18"/>
        <v>23417.857142857276</v>
      </c>
      <c r="U216" s="2">
        <f t="shared" si="19"/>
        <v>687242.94298158586</v>
      </c>
      <c r="V216" s="2">
        <f t="shared" si="34"/>
        <v>44631093.17521137</v>
      </c>
      <c r="W216" s="2">
        <f t="shared" si="20"/>
        <v>496851.99452464283</v>
      </c>
      <c r="X216" s="2">
        <f t="shared" si="6"/>
        <v>190390.94845694304</v>
      </c>
      <c r="Y216" s="2">
        <f t="shared" si="37"/>
        <v>52980787.913141936</v>
      </c>
      <c r="Z216" s="2" t="str">
        <f t="shared" si="8"/>
        <v>HERE</v>
      </c>
      <c r="AA216" s="2">
        <f>IF(Z216="HERE",Y216,AA215+Graph!$G$1*1000)</f>
        <v>52980787.913141936</v>
      </c>
      <c r="AB216" s="2">
        <f t="shared" si="21"/>
        <v>190390.94845694304</v>
      </c>
      <c r="AC216" s="2">
        <f t="shared" si="38"/>
        <v>44631093.17521137</v>
      </c>
      <c r="AD216" s="3">
        <f t="shared" si="10"/>
        <v>52800000</v>
      </c>
      <c r="AE216" s="2">
        <f>IF(AE214&gt;=52800000,52800000,IF(AB195=Graph!G$1*1000,AE215+Graph!G$1*1000,AC216))</f>
        <v>44631093.17521137</v>
      </c>
      <c r="AF216" s="3">
        <f t="shared" si="11"/>
        <v>44631093.17521137</v>
      </c>
      <c r="AG216" s="3">
        <f t="shared" si="29"/>
        <v>45870277.070431359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140</v>
      </c>
      <c r="C217" s="7"/>
      <c r="D217" s="2" t="e">
        <f t="shared" si="12"/>
        <v>#N/A</v>
      </c>
      <c r="E217" s="2" t="e">
        <f t="shared" si="22"/>
        <v>#N/A</v>
      </c>
      <c r="F217" s="2">
        <v>632955.85614733398</v>
      </c>
      <c r="G217" s="2">
        <f t="shared" si="41"/>
        <v>632955.85614733398</v>
      </c>
      <c r="H217" s="2">
        <f t="shared" si="39"/>
        <v>92715978.759581402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4047310.000000007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689157.83673469722</v>
      </c>
      <c r="Q217" s="2">
        <f t="shared" si="42"/>
        <v>689157.83673469722</v>
      </c>
      <c r="R217" s="2">
        <f t="shared" si="40"/>
        <v>98301038.925087959</v>
      </c>
      <c r="S217" s="2">
        <f t="shared" si="17"/>
        <v>632955.85614733398</v>
      </c>
      <c r="T217" s="2">
        <f t="shared" si="18"/>
        <v>23417.857142857276</v>
      </c>
      <c r="U217" s="2">
        <f t="shared" si="19"/>
        <v>689157.83673469722</v>
      </c>
      <c r="V217" s="2">
        <f t="shared" si="34"/>
        <v>45129546.391637444</v>
      </c>
      <c r="W217" s="2">
        <f t="shared" si="20"/>
        <v>498453.2164260745</v>
      </c>
      <c r="X217" s="2">
        <f t="shared" si="6"/>
        <v>190704.62030862272</v>
      </c>
      <c r="Y217" s="2">
        <f t="shared" si="37"/>
        <v>53171492.533450559</v>
      </c>
      <c r="Z217" s="2" t="str">
        <f t="shared" si="8"/>
        <v>HERE</v>
      </c>
      <c r="AA217" s="2">
        <f>IF(Z217="HERE",Y217,AA216+Graph!$G$1*1000)</f>
        <v>53171492.533450559</v>
      </c>
      <c r="AB217" s="2">
        <f t="shared" si="21"/>
        <v>190704.62030862272</v>
      </c>
      <c r="AC217" s="2">
        <f t="shared" si="38"/>
        <v>45129546.391637444</v>
      </c>
      <c r="AD217" s="3">
        <f t="shared" si="10"/>
        <v>52800000</v>
      </c>
      <c r="AE217" s="2">
        <f>IF(AE215&gt;=52800000,52800000,IF(AB196=Graph!G$1*1000,AE216+Graph!G$1*1000,AC217))</f>
        <v>45129546.391637444</v>
      </c>
      <c r="AF217" s="3">
        <f t="shared" si="11"/>
        <v>45129546.391637444</v>
      </c>
      <c r="AG217" s="3">
        <f t="shared" si="29"/>
        <v>46059224.208537392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141</v>
      </c>
      <c r="C218" s="7"/>
      <c r="D218" s="2" t="e">
        <f t="shared" si="12"/>
        <v>#N/A</v>
      </c>
      <c r="E218" s="2" t="e">
        <f t="shared" si="22"/>
        <v>#N/A</v>
      </c>
      <c r="F218" s="2">
        <v>634557.07804878056</v>
      </c>
      <c r="G218" s="2">
        <f t="shared" si="41"/>
        <v>634557.07804878056</v>
      </c>
      <c r="H218" s="2">
        <f t="shared" si="39"/>
        <v>93350535.837630183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4070727.8571428643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691072.73048780859</v>
      </c>
      <c r="Q218" s="2">
        <f t="shared" si="42"/>
        <v>691072.73048780859</v>
      </c>
      <c r="R218" s="2">
        <f t="shared" si="40"/>
        <v>98992111.655575767</v>
      </c>
      <c r="S218" s="2">
        <f t="shared" si="17"/>
        <v>634557.07804878056</v>
      </c>
      <c r="T218" s="2">
        <f t="shared" si="18"/>
        <v>23417.857142857276</v>
      </c>
      <c r="U218" s="2">
        <f t="shared" si="19"/>
        <v>691072.73048780859</v>
      </c>
      <c r="V218" s="2">
        <f t="shared" si="34"/>
        <v>45629600.829964966</v>
      </c>
      <c r="W218" s="2">
        <f t="shared" si="20"/>
        <v>500054.43832752109</v>
      </c>
      <c r="X218" s="2">
        <f t="shared" si="6"/>
        <v>191018.2921602875</v>
      </c>
      <c r="Y218" s="2">
        <f t="shared" si="37"/>
        <v>53362510.825610846</v>
      </c>
      <c r="Z218" s="2" t="str">
        <f t="shared" si="8"/>
        <v>HERE</v>
      </c>
      <c r="AA218" s="2">
        <f>IF(Z218="HERE",Y218,AA217+Graph!$G$1*1000)</f>
        <v>53362510.825610846</v>
      </c>
      <c r="AB218" s="2">
        <f t="shared" si="21"/>
        <v>191018.2921602875</v>
      </c>
      <c r="AC218" s="2">
        <f t="shared" si="38"/>
        <v>45629600.829964966</v>
      </c>
      <c r="AD218" s="3">
        <f t="shared" si="10"/>
        <v>52800000</v>
      </c>
      <c r="AE218" s="2">
        <f>IF(AE216&gt;=52800000,52800000,IF(AB197=Graph!G$1*1000,AE217+Graph!G$1*1000,AC218))</f>
        <v>45629600.829964966</v>
      </c>
      <c r="AF218" s="3">
        <f t="shared" si="11"/>
        <v>45629600.829964966</v>
      </c>
      <c r="AG218" s="3">
        <f t="shared" si="29"/>
        <v>46248533.712405004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142</v>
      </c>
      <c r="C219" s="7"/>
      <c r="D219" s="2" t="e">
        <f t="shared" si="12"/>
        <v>#N/A</v>
      </c>
      <c r="E219" s="2" t="e">
        <f t="shared" si="22"/>
        <v>#N/A</v>
      </c>
      <c r="F219" s="2">
        <v>636158.29995022714</v>
      </c>
      <c r="G219" s="2">
        <f t="shared" si="41"/>
        <v>636158.29995022714</v>
      </c>
      <c r="H219" s="2">
        <f t="shared" si="39"/>
        <v>93986694.13758041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4094145.7142857215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692987.62424091995</v>
      </c>
      <c r="Q219" s="2">
        <f t="shared" si="42"/>
        <v>692987.62424091995</v>
      </c>
      <c r="R219" s="2">
        <f t="shared" si="40"/>
        <v>99685099.279816687</v>
      </c>
      <c r="S219" s="2">
        <f t="shared" si="17"/>
        <v>636158.29995022714</v>
      </c>
      <c r="T219" s="2">
        <f t="shared" si="18"/>
        <v>23417.857142857276</v>
      </c>
      <c r="U219" s="2">
        <f t="shared" si="19"/>
        <v>692987.62424091995</v>
      </c>
      <c r="V219" s="2">
        <f t="shared" si="34"/>
        <v>46131256.490193933</v>
      </c>
      <c r="W219" s="2">
        <f t="shared" si="20"/>
        <v>501655.66022896767</v>
      </c>
      <c r="X219" s="2">
        <f t="shared" si="6"/>
        <v>191331.96401195228</v>
      </c>
      <c r="Y219" s="2">
        <f t="shared" si="37"/>
        <v>53553842.789622799</v>
      </c>
      <c r="Z219" s="2" t="str">
        <f t="shared" si="8"/>
        <v>HERE</v>
      </c>
      <c r="AA219" s="2">
        <f>IF(Z219="HERE",Y219,AA218+Graph!$G$1*1000)</f>
        <v>53553842.789622799</v>
      </c>
      <c r="AB219" s="2">
        <f t="shared" si="21"/>
        <v>191331.96401195228</v>
      </c>
      <c r="AC219" s="2">
        <f t="shared" si="38"/>
        <v>46131256.490193933</v>
      </c>
      <c r="AD219" s="3">
        <f t="shared" si="10"/>
        <v>52800000</v>
      </c>
      <c r="AE219" s="2">
        <f>IF(AE217&gt;=52800000,52800000,IF(AB198=Graph!G$1*1000,AE218+Graph!G$1*1000,AC219))</f>
        <v>46131256.490193933</v>
      </c>
      <c r="AF219" s="3">
        <f t="shared" si="11"/>
        <v>46131256.490193933</v>
      </c>
      <c r="AG219" s="3">
        <f t="shared" si="29"/>
        <v>46438205.582034186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143</v>
      </c>
      <c r="C220" s="7"/>
      <c r="D220" s="2" t="e">
        <f t="shared" si="12"/>
        <v>#N/A</v>
      </c>
      <c r="E220" s="2" t="e">
        <f t="shared" si="22"/>
        <v>#N/A</v>
      </c>
      <c r="F220" s="2">
        <v>637759.52185165882</v>
      </c>
      <c r="G220" s="2">
        <f t="shared" si="41"/>
        <v>637759.52185165882</v>
      </c>
      <c r="H220" s="2">
        <f t="shared" si="39"/>
        <v>94624453.659432068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4117563.5714285788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694902.51799403131</v>
      </c>
      <c r="Q220" s="2">
        <f t="shared" si="42"/>
        <v>694902.51799403131</v>
      </c>
      <c r="R220" s="2">
        <f t="shared" si="40"/>
        <v>100380001.79781072</v>
      </c>
      <c r="S220" s="2">
        <f t="shared" si="17"/>
        <v>637759.52185165882</v>
      </c>
      <c r="T220" s="2">
        <f t="shared" si="18"/>
        <v>23417.857142857276</v>
      </c>
      <c r="U220" s="2">
        <f t="shared" si="19"/>
        <v>694902.51799403131</v>
      </c>
      <c r="V220" s="2">
        <f t="shared" si="34"/>
        <v>46634513.372324347</v>
      </c>
      <c r="W220" s="2">
        <f t="shared" si="20"/>
        <v>503256.88213041425</v>
      </c>
      <c r="X220" s="2">
        <f t="shared" si="6"/>
        <v>191645.63586361706</v>
      </c>
      <c r="Y220" s="2">
        <f t="shared" si="37"/>
        <v>53745488.425486416</v>
      </c>
      <c r="Z220" s="2" t="str">
        <f t="shared" si="8"/>
        <v>HERE</v>
      </c>
      <c r="AA220" s="2">
        <f>IF(Z220="HERE",Y220,AA219+Graph!$G$1*1000)</f>
        <v>53745488.425486416</v>
      </c>
      <c r="AB220" s="2">
        <f t="shared" si="21"/>
        <v>191645.63586361706</v>
      </c>
      <c r="AC220" s="2">
        <f t="shared" si="38"/>
        <v>46634513.372324347</v>
      </c>
      <c r="AD220" s="3">
        <f t="shared" si="10"/>
        <v>52800000</v>
      </c>
      <c r="AE220" s="2">
        <f>IF(AE218&gt;=52800000,52800000,IF(AB199=Graph!G$1*1000,AE219+Graph!G$1*1000,AC220))</f>
        <v>46634513.372324347</v>
      </c>
      <c r="AF220" s="3">
        <f t="shared" si="11"/>
        <v>46634513.372324347</v>
      </c>
      <c r="AG220" s="3">
        <f t="shared" si="29"/>
        <v>46628239.817424938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144</v>
      </c>
      <c r="C221" s="7"/>
      <c r="D221" s="2" t="e">
        <f t="shared" si="12"/>
        <v>#N/A</v>
      </c>
      <c r="E221" s="2" t="e">
        <f t="shared" si="22"/>
        <v>#N/A</v>
      </c>
      <c r="F221" s="2">
        <v>639360.7437531054</v>
      </c>
      <c r="G221" s="2">
        <f t="shared" si="41"/>
        <v>639360.7437531054</v>
      </c>
      <c r="H221" s="2">
        <f t="shared" si="39"/>
        <v>95263814.403185174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4140981.4285714361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696817.41174714267</v>
      </c>
      <c r="Q221" s="2">
        <f t="shared" si="42"/>
        <v>696817.41174714267</v>
      </c>
      <c r="R221" s="2">
        <f t="shared" si="40"/>
        <v>101076819.20955786</v>
      </c>
      <c r="S221" s="2">
        <f t="shared" si="17"/>
        <v>639360.7437531054</v>
      </c>
      <c r="T221" s="2">
        <f t="shared" si="18"/>
        <v>23417.857142857276</v>
      </c>
      <c r="U221" s="2">
        <f t="shared" si="19"/>
        <v>696817.41174714267</v>
      </c>
      <c r="V221" s="2">
        <f t="shared" si="34"/>
        <v>47139371.476356193</v>
      </c>
      <c r="W221" s="2">
        <f t="shared" si="20"/>
        <v>504858.10403184593</v>
      </c>
      <c r="X221" s="2">
        <f t="shared" si="6"/>
        <v>191959.30771529675</v>
      </c>
      <c r="Y221" s="2">
        <f t="shared" si="37"/>
        <v>53937447.733201712</v>
      </c>
      <c r="Z221" s="2" t="str">
        <f t="shared" si="8"/>
        <v>HERE</v>
      </c>
      <c r="AA221" s="2">
        <f>IF(Z221="HERE",Y221,AA220+Graph!$G$1*1000)</f>
        <v>53937447.733201712</v>
      </c>
      <c r="AB221" s="2">
        <f t="shared" si="21"/>
        <v>191959.30771529675</v>
      </c>
      <c r="AC221" s="2">
        <f t="shared" si="38"/>
        <v>47139371.476356193</v>
      </c>
      <c r="AD221" s="3">
        <f t="shared" si="10"/>
        <v>52800000</v>
      </c>
      <c r="AE221" s="2">
        <f>IF(AE219&gt;=52800000,52800000,IF(AB200=Graph!G$1*1000,AE220+Graph!G$1*1000,AC221))</f>
        <v>47139371.476356193</v>
      </c>
      <c r="AF221" s="3">
        <f t="shared" si="11"/>
        <v>47139371.476356193</v>
      </c>
      <c r="AG221" s="3">
        <f t="shared" si="29"/>
        <v>46818636.418577269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145</v>
      </c>
      <c r="C222" s="7"/>
      <c r="D222" s="2" t="e">
        <f t="shared" si="12"/>
        <v>#N/A</v>
      </c>
      <c r="E222" s="2" t="e">
        <f t="shared" si="22"/>
        <v>#N/A</v>
      </c>
      <c r="F222" s="2">
        <v>640961.96565455198</v>
      </c>
      <c r="G222" s="2">
        <f t="shared" si="41"/>
        <v>640961.96565455198</v>
      </c>
      <c r="H222" s="2">
        <f t="shared" si="39"/>
        <v>95904776.368839726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4164399.2857142934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698732.30550025403</v>
      </c>
      <c r="Q222" s="2">
        <f t="shared" si="42"/>
        <v>698732.30550025403</v>
      </c>
      <c r="R222" s="2">
        <f t="shared" si="40"/>
        <v>101775551.51505812</v>
      </c>
      <c r="S222" s="2">
        <f t="shared" si="17"/>
        <v>640961.96565455198</v>
      </c>
      <c r="T222" s="2">
        <f t="shared" si="18"/>
        <v>23417.857142857276</v>
      </c>
      <c r="U222" s="2">
        <f t="shared" si="19"/>
        <v>698732.30550025403</v>
      </c>
      <c r="V222" s="2">
        <f t="shared" si="34"/>
        <v>47645830.802289486</v>
      </c>
      <c r="W222" s="2">
        <f t="shared" si="20"/>
        <v>506459.32593329251</v>
      </c>
      <c r="X222" s="2">
        <f t="shared" si="6"/>
        <v>192272.97956696153</v>
      </c>
      <c r="Y222" s="2">
        <f t="shared" si="37"/>
        <v>54129720.712768674</v>
      </c>
      <c r="Z222" s="2" t="str">
        <f t="shared" si="8"/>
        <v>HERE</v>
      </c>
      <c r="AA222" s="2">
        <f>IF(Z222="HERE",Y222,AA221+Graph!$G$1*1000)</f>
        <v>54129720.712768674</v>
      </c>
      <c r="AB222" s="2">
        <f t="shared" si="21"/>
        <v>192272.97956696153</v>
      </c>
      <c r="AC222" s="2">
        <f t="shared" si="38"/>
        <v>47645830.802289486</v>
      </c>
      <c r="AD222" s="3">
        <f t="shared" si="10"/>
        <v>52800000</v>
      </c>
      <c r="AE222" s="2">
        <f>IF(AE220&gt;=52800000,52800000,IF(AB201=Graph!G$1*1000,AE221+Graph!G$1*1000,AC222))</f>
        <v>47645830.802289486</v>
      </c>
      <c r="AF222" s="3">
        <f t="shared" si="11"/>
        <v>47645830.802289486</v>
      </c>
      <c r="AG222" s="3">
        <f t="shared" si="29"/>
        <v>47009395.38549117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146</v>
      </c>
      <c r="C223" s="7"/>
      <c r="D223" s="2" t="e">
        <f t="shared" si="12"/>
        <v>#N/A</v>
      </c>
      <c r="E223" s="2" t="e">
        <f t="shared" si="22"/>
        <v>#N/A</v>
      </c>
      <c r="F223" s="2">
        <v>642563.18755599856</v>
      </c>
      <c r="G223" s="2">
        <f t="shared" si="41"/>
        <v>642563.18755599856</v>
      </c>
      <c r="H223" s="2">
        <f t="shared" si="39"/>
        <v>96547339.556395724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4187817.1428571506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700647.1992533654</v>
      </c>
      <c r="Q223" s="2">
        <f t="shared" si="42"/>
        <v>700000</v>
      </c>
      <c r="R223" s="2">
        <f t="shared" si="40"/>
        <v>102475551.51505812</v>
      </c>
      <c r="S223" s="2">
        <f t="shared" si="17"/>
        <v>642563.18755599856</v>
      </c>
      <c r="T223" s="2">
        <f t="shared" si="18"/>
        <v>23417.857142857276</v>
      </c>
      <c r="U223" s="2">
        <f t="shared" si="19"/>
        <v>700000</v>
      </c>
      <c r="V223" s="2">
        <f t="shared" si="34"/>
        <v>48153891.350124225</v>
      </c>
      <c r="W223" s="2">
        <f t="shared" si="20"/>
        <v>508060.54783473909</v>
      </c>
      <c r="X223" s="2">
        <f t="shared" si="6"/>
        <v>191939.45216526091</v>
      </c>
      <c r="Y223" s="2">
        <f t="shared" ref="Y223:Y286" si="43">IF(COUNT($C224)=0,IF(COUNT($C223)=1,C223,SUM(Y222+X223)),C223)</f>
        <v>54321660.164933935</v>
      </c>
      <c r="Z223" s="2" t="str">
        <f t="shared" si="8"/>
        <v>HERE</v>
      </c>
      <c r="AA223" s="2">
        <f>IF(Z223="HERE",Y223,AA222+Graph!$G$1*1000)</f>
        <v>54321660.164933935</v>
      </c>
      <c r="AB223" s="2">
        <f t="shared" si="21"/>
        <v>191939.45216526091</v>
      </c>
      <c r="AC223" s="2">
        <f t="shared" ref="AC223:AC286" si="44">IF(Z224="HERE",V223,AC222)</f>
        <v>48153891.350124225</v>
      </c>
      <c r="AD223" s="3">
        <f t="shared" si="10"/>
        <v>52800000</v>
      </c>
      <c r="AE223" s="2">
        <f>IF(AE221&gt;=52800000,52800000,IF(AB202=Graph!G$1*1000,AE222+Graph!G$1*1000,AC223))</f>
        <v>48153891.350124225</v>
      </c>
      <c r="AF223" s="3">
        <f t="shared" si="11"/>
        <v>48153891.350124225</v>
      </c>
      <c r="AG223" s="3">
        <f t="shared" si="29"/>
        <v>47200516.718166642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147</v>
      </c>
      <c r="C224" s="7"/>
      <c r="D224" s="2" t="e">
        <f t="shared" si="12"/>
        <v>#N/A</v>
      </c>
      <c r="E224" s="2" t="e">
        <f t="shared" si="22"/>
        <v>#N/A</v>
      </c>
      <c r="F224" s="2">
        <v>644164.40945744514</v>
      </c>
      <c r="G224" s="2">
        <f t="shared" si="41"/>
        <v>644164.40945744514</v>
      </c>
      <c r="H224" s="2">
        <f t="shared" ref="H224:H287" si="45">IF(COUNT($C225)=0,IF(COUNT($C224)=1,C224,SUM(H223+G224)),C224)</f>
        <v>97191503.96585317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4211235.0000000075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702562.09300647676</v>
      </c>
      <c r="Q224" s="2">
        <f t="shared" si="42"/>
        <v>700000</v>
      </c>
      <c r="R224" s="2">
        <f t="shared" ref="R224:R287" si="46">IF(COUNT($C225)=0,IF(COUNT($C224)=1,M224,SUM(R223+Q224)),M224)</f>
        <v>103175551.51505812</v>
      </c>
      <c r="S224" s="2">
        <f t="shared" si="17"/>
        <v>644164.40945744514</v>
      </c>
      <c r="T224" s="2">
        <f t="shared" si="18"/>
        <v>23417.85714285681</v>
      </c>
      <c r="U224" s="2">
        <f t="shared" si="19"/>
        <v>700000</v>
      </c>
      <c r="V224" s="2">
        <f t="shared" si="34"/>
        <v>48663553.119860411</v>
      </c>
      <c r="W224" s="2">
        <f t="shared" si="20"/>
        <v>509661.76973618567</v>
      </c>
      <c r="X224" s="2">
        <f t="shared" si="6"/>
        <v>190338.23026381433</v>
      </c>
      <c r="Y224" s="2">
        <f t="shared" si="43"/>
        <v>54511998.395197749</v>
      </c>
      <c r="Z224" s="2" t="str">
        <f t="shared" si="8"/>
        <v>HERE</v>
      </c>
      <c r="AA224" s="2">
        <f>IF(Z224="HERE",Y224,AA223+Graph!$G$1*1000)</f>
        <v>54511998.395197749</v>
      </c>
      <c r="AB224" s="2">
        <f t="shared" si="21"/>
        <v>190338.23026381433</v>
      </c>
      <c r="AC224" s="2">
        <f t="shared" si="44"/>
        <v>48663553.119860411</v>
      </c>
      <c r="AD224" s="3">
        <f t="shared" si="10"/>
        <v>52800000</v>
      </c>
      <c r="AE224" s="2">
        <f>IF(AE222&gt;=52800000,52800000,IF(AB203=Graph!G$1*1000,AE223+Graph!G$1*1000,AC224))</f>
        <v>48663553.119860411</v>
      </c>
      <c r="AF224" s="3">
        <f t="shared" si="11"/>
        <v>48663553.119860411</v>
      </c>
      <c r="AG224" s="3">
        <f t="shared" si="29"/>
        <v>47392000.416603692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148</v>
      </c>
      <c r="C225" s="7"/>
      <c r="D225" s="2" t="e">
        <f t="shared" si="12"/>
        <v>#N/A</v>
      </c>
      <c r="E225" s="2" t="e">
        <f t="shared" si="22"/>
        <v>#N/A</v>
      </c>
      <c r="F225" s="2">
        <v>645765.63135887682</v>
      </c>
      <c r="G225" s="2">
        <f t="shared" si="41"/>
        <v>645765.63135887682</v>
      </c>
      <c r="H225" s="2">
        <f t="shared" si="45"/>
        <v>97837269.597212046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4234652.8571428647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704476.98675958812</v>
      </c>
      <c r="Q225" s="2">
        <f t="shared" si="42"/>
        <v>700000</v>
      </c>
      <c r="R225" s="2">
        <f t="shared" si="46"/>
        <v>103875551.51505812</v>
      </c>
      <c r="S225" s="2">
        <f t="shared" si="17"/>
        <v>645765.63135887682</v>
      </c>
      <c r="T225" s="2">
        <f t="shared" si="18"/>
        <v>23417.857142857276</v>
      </c>
      <c r="U225" s="2">
        <f t="shared" si="19"/>
        <v>700000</v>
      </c>
      <c r="V225" s="2">
        <f t="shared" si="34"/>
        <v>49174816.111498043</v>
      </c>
      <c r="W225" s="2">
        <f t="shared" si="20"/>
        <v>511262.99163763225</v>
      </c>
      <c r="X225" s="2">
        <f t="shared" si="6"/>
        <v>188737.00836236775</v>
      </c>
      <c r="Y225" s="2">
        <f t="shared" si="43"/>
        <v>54700735.403560117</v>
      </c>
      <c r="Z225" s="2" t="str">
        <f t="shared" si="8"/>
        <v>HERE</v>
      </c>
      <c r="AA225" s="2">
        <f>IF(Z225="HERE",Y225,AA224+Graph!$G$1*1000)</f>
        <v>54700735.403560117</v>
      </c>
      <c r="AB225" s="2">
        <f t="shared" si="21"/>
        <v>188737.00836236775</v>
      </c>
      <c r="AC225" s="2">
        <f t="shared" si="44"/>
        <v>49174816.111498043</v>
      </c>
      <c r="AD225" s="3">
        <f t="shared" si="10"/>
        <v>52800000</v>
      </c>
      <c r="AE225" s="2">
        <f>IF(AE223&gt;=52800000,52800000,IF(AB204=Graph!G$1*1000,AE224+Graph!G$1*1000,AC225))</f>
        <v>49174816.111498043</v>
      </c>
      <c r="AF225" s="3">
        <f t="shared" si="11"/>
        <v>49174816.111498043</v>
      </c>
      <c r="AG225" s="3">
        <f t="shared" si="29"/>
        <v>47583846.48080232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149</v>
      </c>
      <c r="C226" s="7"/>
      <c r="D226" s="2" t="e">
        <f t="shared" si="12"/>
        <v>#N/A</v>
      </c>
      <c r="E226" s="2" t="e">
        <f t="shared" si="22"/>
        <v>#N/A</v>
      </c>
      <c r="F226" s="2">
        <v>647366.85326032341</v>
      </c>
      <c r="G226" s="2">
        <f t="shared" si="41"/>
        <v>647366.85326032341</v>
      </c>
      <c r="H226" s="2">
        <f t="shared" si="45"/>
        <v>98484636.45047237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4258070.714285722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706391.88051269948</v>
      </c>
      <c r="Q226" s="2">
        <f t="shared" si="42"/>
        <v>700000</v>
      </c>
      <c r="R226" s="2">
        <f t="shared" si="46"/>
        <v>104575551.51505812</v>
      </c>
      <c r="S226" s="2">
        <f t="shared" si="17"/>
        <v>647366.85326032341</v>
      </c>
      <c r="T226" s="2">
        <f t="shared" si="18"/>
        <v>23417.857142857276</v>
      </c>
      <c r="U226" s="2">
        <f t="shared" si="19"/>
        <v>700000</v>
      </c>
      <c r="V226" s="2">
        <f t="shared" si="34"/>
        <v>49687680.325037107</v>
      </c>
      <c r="W226" s="2">
        <f t="shared" si="20"/>
        <v>512864.21353906393</v>
      </c>
      <c r="X226" s="2">
        <f t="shared" si="6"/>
        <v>187135.78646093607</v>
      </c>
      <c r="Y226" s="2">
        <f t="shared" si="43"/>
        <v>54887871.190021053</v>
      </c>
      <c r="Z226" s="2" t="str">
        <f t="shared" si="8"/>
        <v>HERE</v>
      </c>
      <c r="AA226" s="2">
        <f>IF(Z226="HERE",Y226,AA225+Graph!$G$1*1000)</f>
        <v>54887871.190021053</v>
      </c>
      <c r="AB226" s="2">
        <f t="shared" si="21"/>
        <v>187135.78646093607</v>
      </c>
      <c r="AC226" s="2">
        <f t="shared" si="44"/>
        <v>49687680.325037107</v>
      </c>
      <c r="AD226" s="3">
        <f t="shared" si="10"/>
        <v>52800000</v>
      </c>
      <c r="AE226" s="2">
        <f>IF(AE224&gt;=52800000,52800000,IF(AB205=Graph!G$1*1000,AE225+Graph!G$1*1000,AC226))</f>
        <v>49687680.325037107</v>
      </c>
      <c r="AF226" s="3">
        <f t="shared" si="11"/>
        <v>49687680.325037107</v>
      </c>
      <c r="AG226" s="3">
        <f t="shared" si="29"/>
        <v>47776054.910762496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150</v>
      </c>
      <c r="C227" s="7"/>
      <c r="D227" s="2" t="e">
        <f t="shared" si="12"/>
        <v>#N/A</v>
      </c>
      <c r="E227" s="2" t="e">
        <f t="shared" si="22"/>
        <v>#N/A</v>
      </c>
      <c r="F227" s="2">
        <v>648968.07516176999</v>
      </c>
      <c r="G227" s="2">
        <f t="shared" si="41"/>
        <v>648968.07516176999</v>
      </c>
      <c r="H227" s="2">
        <f t="shared" si="45"/>
        <v>99133604.52563414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4281488.5714285793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708306.77426581085</v>
      </c>
      <c r="Q227" s="2">
        <f t="shared" si="42"/>
        <v>700000</v>
      </c>
      <c r="R227" s="2">
        <f t="shared" si="46"/>
        <v>105275551.51505812</v>
      </c>
      <c r="S227" s="2">
        <f t="shared" si="17"/>
        <v>648968.07516176999</v>
      </c>
      <c r="T227" s="2">
        <f t="shared" si="18"/>
        <v>23417.857142857276</v>
      </c>
      <c r="U227" s="2">
        <f t="shared" si="19"/>
        <v>700000</v>
      </c>
      <c r="V227" s="2">
        <f t="shared" si="34"/>
        <v>50202145.760477617</v>
      </c>
      <c r="W227" s="2">
        <f t="shared" si="20"/>
        <v>514465.43544051051</v>
      </c>
      <c r="X227" s="2">
        <f t="shared" si="6"/>
        <v>185534.56455948949</v>
      </c>
      <c r="Y227" s="2">
        <f t="shared" si="43"/>
        <v>55073405.754580542</v>
      </c>
      <c r="Z227" s="2" t="str">
        <f t="shared" si="8"/>
        <v>HERE</v>
      </c>
      <c r="AA227" s="2">
        <f>IF(Z227="HERE",Y227,AA226+Graph!$G$1*1000)</f>
        <v>55073405.754580542</v>
      </c>
      <c r="AB227" s="2">
        <f t="shared" si="21"/>
        <v>185534.56455948949</v>
      </c>
      <c r="AC227" s="2">
        <f t="shared" si="44"/>
        <v>50202145.760477617</v>
      </c>
      <c r="AD227" s="3">
        <f t="shared" si="10"/>
        <v>52800000</v>
      </c>
      <c r="AE227" s="2">
        <f>IF(AE225&gt;=52800000,52800000,IF(AB206=Graph!G$1*1000,AE226+Graph!G$1*1000,AC227))</f>
        <v>50202145.760477617</v>
      </c>
      <c r="AF227" s="3">
        <f t="shared" si="11"/>
        <v>50202145.760477617</v>
      </c>
      <c r="AG227" s="3">
        <f t="shared" si="29"/>
        <v>47968625.706484243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151</v>
      </c>
      <c r="C228" s="7"/>
      <c r="D228" s="2" t="e">
        <f t="shared" si="12"/>
        <v>#N/A</v>
      </c>
      <c r="E228" s="2" t="e">
        <f t="shared" si="22"/>
        <v>#N/A</v>
      </c>
      <c r="F228" s="2">
        <v>650569.29706321657</v>
      </c>
      <c r="G228" s="2">
        <f t="shared" si="41"/>
        <v>650569.29706321657</v>
      </c>
      <c r="H228" s="2">
        <f t="shared" si="45"/>
        <v>99784173.822697356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4304906.4285714366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710221.66801892221</v>
      </c>
      <c r="Q228" s="2">
        <f t="shared" si="42"/>
        <v>700000</v>
      </c>
      <c r="R228" s="2">
        <f t="shared" si="46"/>
        <v>105975551.51505812</v>
      </c>
      <c r="S228" s="2">
        <f t="shared" si="17"/>
        <v>650569.29706321657</v>
      </c>
      <c r="T228" s="2">
        <f t="shared" si="18"/>
        <v>23417.857142857276</v>
      </c>
      <c r="U228" s="2">
        <f t="shared" si="19"/>
        <v>700000</v>
      </c>
      <c r="V228" s="2">
        <f t="shared" si="34"/>
        <v>50718212.417819574</v>
      </c>
      <c r="W228" s="2">
        <f t="shared" si="20"/>
        <v>516066.65734195709</v>
      </c>
      <c r="X228" s="2">
        <f t="shared" si="6"/>
        <v>183933.34265804291</v>
      </c>
      <c r="Y228" s="2">
        <f t="shared" si="43"/>
        <v>55257339.097238585</v>
      </c>
      <c r="Z228" s="2" t="str">
        <f t="shared" si="8"/>
        <v>HERE</v>
      </c>
      <c r="AA228" s="2">
        <f>IF(Z228="HERE",Y228,AA227+Graph!$G$1*1000)</f>
        <v>55257339.097238585</v>
      </c>
      <c r="AB228" s="2">
        <f t="shared" si="21"/>
        <v>183933.34265804291</v>
      </c>
      <c r="AC228" s="2">
        <f t="shared" si="44"/>
        <v>50718212.417819574</v>
      </c>
      <c r="AD228" s="3">
        <f t="shared" si="10"/>
        <v>52800000</v>
      </c>
      <c r="AE228" s="2">
        <f>IF(AE226&gt;=52800000,52800000,IF(AB207=Graph!G$1*1000,AE227+Graph!G$1*1000,AC228))</f>
        <v>50718212.417819574</v>
      </c>
      <c r="AF228" s="3">
        <f t="shared" si="11"/>
        <v>50718212.417819574</v>
      </c>
      <c r="AG228" s="3">
        <f t="shared" si="29"/>
        <v>48161558.867967576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152</v>
      </c>
      <c r="C229" s="7"/>
      <c r="D229" s="2" t="e">
        <f t="shared" si="12"/>
        <v>#N/A</v>
      </c>
      <c r="E229" s="2" t="e">
        <f t="shared" si="22"/>
        <v>#N/A</v>
      </c>
      <c r="F229" s="2">
        <v>652170.51896464825</v>
      </c>
      <c r="G229" s="2">
        <f t="shared" si="41"/>
        <v>652170.51896464825</v>
      </c>
      <c r="H229" s="2">
        <f t="shared" si="45"/>
        <v>100436344.341662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4328324.2857142938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712136.56177203357</v>
      </c>
      <c r="Q229" s="2">
        <f t="shared" si="42"/>
        <v>700000</v>
      </c>
      <c r="R229" s="2">
        <f t="shared" si="46"/>
        <v>106675551.51505812</v>
      </c>
      <c r="S229" s="2">
        <f t="shared" si="17"/>
        <v>652170.51896464825</v>
      </c>
      <c r="T229" s="2">
        <f t="shared" si="18"/>
        <v>23417.857142857276</v>
      </c>
      <c r="U229" s="2">
        <f t="shared" si="19"/>
        <v>700000</v>
      </c>
      <c r="V229" s="2">
        <f t="shared" si="34"/>
        <v>51235880.297062978</v>
      </c>
      <c r="W229" s="2">
        <f t="shared" si="20"/>
        <v>517667.87924340367</v>
      </c>
      <c r="X229" s="2">
        <f t="shared" si="6"/>
        <v>182332.12075659633</v>
      </c>
      <c r="Y229" s="2">
        <f t="shared" si="43"/>
        <v>55439671.217995182</v>
      </c>
      <c r="Z229" s="2" t="str">
        <f t="shared" si="8"/>
        <v>HERE</v>
      </c>
      <c r="AA229" s="2">
        <f>IF(Z229="HERE",Y229,AA228+Graph!$G$1*1000)</f>
        <v>55439671.217995182</v>
      </c>
      <c r="AB229" s="2">
        <f t="shared" si="21"/>
        <v>182332.12075659633</v>
      </c>
      <c r="AC229" s="2">
        <f t="shared" si="44"/>
        <v>51235880.297062978</v>
      </c>
      <c r="AD229" s="3">
        <f t="shared" si="10"/>
        <v>52800000</v>
      </c>
      <c r="AE229" s="2">
        <f>IF(AE227&gt;=52800000,52800000,IF(AB208=Graph!G$1*1000,AE228+Graph!G$1*1000,AC229))</f>
        <v>51235880.297062978</v>
      </c>
      <c r="AF229" s="3">
        <f t="shared" si="11"/>
        <v>51235880.297062978</v>
      </c>
      <c r="AG229" s="3">
        <f t="shared" si="29"/>
        <v>48354854.395212486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153</v>
      </c>
      <c r="C230" s="7"/>
      <c r="D230" s="2" t="e">
        <f t="shared" si="12"/>
        <v>#N/A</v>
      </c>
      <c r="E230" s="2" t="e">
        <f t="shared" si="22"/>
        <v>#N/A</v>
      </c>
      <c r="F230" s="2">
        <v>653771.74086609483</v>
      </c>
      <c r="G230" s="2">
        <f t="shared" ref="G230:G293" si="47">IF(F230&gt;700000,$AK$31*1000,F230)</f>
        <v>653771.74086609483</v>
      </c>
      <c r="H230" s="2">
        <f t="shared" si="45"/>
        <v>101090116.0825281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4351742.1428571511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714051.45552514493</v>
      </c>
      <c r="Q230" s="2">
        <f t="shared" ref="Q230:Q293" si="48">IF(P230&gt;700000,700000,P230)</f>
        <v>700000</v>
      </c>
      <c r="R230" s="2">
        <f t="shared" si="46"/>
        <v>107375551.51505812</v>
      </c>
      <c r="S230" s="2">
        <f t="shared" si="17"/>
        <v>653771.74086609483</v>
      </c>
      <c r="T230" s="2">
        <f t="shared" si="18"/>
        <v>23417.857142857276</v>
      </c>
      <c r="U230" s="2">
        <f t="shared" si="19"/>
        <v>700000</v>
      </c>
      <c r="V230" s="2">
        <f t="shared" si="34"/>
        <v>51755149.398207828</v>
      </c>
      <c r="W230" s="2">
        <f t="shared" si="20"/>
        <v>519269.10114485025</v>
      </c>
      <c r="X230" s="2">
        <f t="shared" si="6"/>
        <v>180730.89885514975</v>
      </c>
      <c r="Y230" s="2">
        <f t="shared" si="43"/>
        <v>55620402.116850331</v>
      </c>
      <c r="Z230" s="2" t="str">
        <f t="shared" si="8"/>
        <v>HERE</v>
      </c>
      <c r="AA230" s="2">
        <f>IF(Z230="HERE",Y230,AA229+Graph!$G$1*1000)</f>
        <v>55620402.116850331</v>
      </c>
      <c r="AB230" s="2">
        <f t="shared" si="21"/>
        <v>180730.89885514975</v>
      </c>
      <c r="AC230" s="2">
        <f t="shared" si="44"/>
        <v>51755149.398207828</v>
      </c>
      <c r="AD230" s="3">
        <f t="shared" si="10"/>
        <v>52800000</v>
      </c>
      <c r="AE230" s="2">
        <f>IF(AE228&gt;=52800000,52800000,IF(AB209=Graph!G$1*1000,AE229+Graph!G$1*1000,AC230))</f>
        <v>51755149.398207828</v>
      </c>
      <c r="AF230" s="3">
        <f t="shared" si="11"/>
        <v>51755149.398207828</v>
      </c>
      <c r="AG230" s="3">
        <f t="shared" si="29"/>
        <v>48548512.288218953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154</v>
      </c>
      <c r="C231" s="7"/>
      <c r="D231" s="2" t="e">
        <f t="shared" si="12"/>
        <v>#N/A</v>
      </c>
      <c r="E231" s="2" t="e">
        <f t="shared" si="22"/>
        <v>#N/A</v>
      </c>
      <c r="F231" s="2">
        <v>655372.96276754141</v>
      </c>
      <c r="G231" s="2">
        <f t="shared" si="47"/>
        <v>655372.96276754141</v>
      </c>
      <c r="H231" s="2">
        <f t="shared" si="45"/>
        <v>101745489.04529564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4375160.0000000084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715966.3492782563</v>
      </c>
      <c r="Q231" s="2">
        <f t="shared" si="48"/>
        <v>700000</v>
      </c>
      <c r="R231" s="2">
        <f t="shared" si="46"/>
        <v>108075551.51505812</v>
      </c>
      <c r="S231" s="2">
        <f t="shared" si="17"/>
        <v>655372.96276754141</v>
      </c>
      <c r="T231" s="2">
        <f t="shared" si="18"/>
        <v>23417.857142857276</v>
      </c>
      <c r="U231" s="2">
        <f t="shared" si="19"/>
        <v>700000</v>
      </c>
      <c r="V231" s="2">
        <f t="shared" si="34"/>
        <v>52276019.72125411</v>
      </c>
      <c r="W231" s="2">
        <f t="shared" si="20"/>
        <v>520870.32304628193</v>
      </c>
      <c r="X231" s="2">
        <f t="shared" si="6"/>
        <v>179129.67695371807</v>
      </c>
      <c r="Y231" s="2">
        <f t="shared" si="43"/>
        <v>55799531.793804049</v>
      </c>
      <c r="Z231" s="2" t="str">
        <f t="shared" si="8"/>
        <v>HERE</v>
      </c>
      <c r="AA231" s="2">
        <f>IF(Z231="HERE",Y231,AA230+Graph!$G$1*1000)</f>
        <v>55799531.793804049</v>
      </c>
      <c r="AB231" s="2">
        <f t="shared" si="21"/>
        <v>179129.67695371807</v>
      </c>
      <c r="AC231" s="2">
        <f t="shared" si="44"/>
        <v>52276019.72125411</v>
      </c>
      <c r="AD231" s="3">
        <f t="shared" si="10"/>
        <v>52800000</v>
      </c>
      <c r="AE231" s="2">
        <f>IF(AE229&gt;=52800000,52800000,IF(AB210=Graph!G$1*1000,AE230+Graph!G$1*1000,AC231))</f>
        <v>52276019.72125411</v>
      </c>
      <c r="AF231" s="3">
        <f t="shared" si="11"/>
        <v>52276019.72125411</v>
      </c>
      <c r="AG231" s="3">
        <f t="shared" si="29"/>
        <v>48742532.546986997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155</v>
      </c>
      <c r="C232" s="7"/>
      <c r="D232" s="2" t="e">
        <f t="shared" si="12"/>
        <v>#N/A</v>
      </c>
      <c r="E232" s="2" t="e">
        <f t="shared" si="22"/>
        <v>#N/A</v>
      </c>
      <c r="F232" s="2">
        <v>656974.18466898799</v>
      </c>
      <c r="G232" s="2">
        <f t="shared" si="47"/>
        <v>656974.18466898799</v>
      </c>
      <c r="H232" s="2">
        <f t="shared" si="45"/>
        <v>102402463.22996463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4398577.8571428657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717881.24303136766</v>
      </c>
      <c r="Q232" s="2">
        <f t="shared" si="48"/>
        <v>700000</v>
      </c>
      <c r="R232" s="2">
        <f t="shared" si="46"/>
        <v>108775551.51505812</v>
      </c>
      <c r="S232" s="2">
        <f t="shared" si="17"/>
        <v>656974.18466898799</v>
      </c>
      <c r="T232" s="2">
        <f t="shared" si="18"/>
        <v>23417.857142857276</v>
      </c>
      <c r="U232" s="2">
        <f t="shared" si="19"/>
        <v>700000</v>
      </c>
      <c r="V232" s="2">
        <f t="shared" si="34"/>
        <v>52798491.266201839</v>
      </c>
      <c r="W232" s="2">
        <f t="shared" si="20"/>
        <v>522471.54494772851</v>
      </c>
      <c r="X232" s="2">
        <f t="shared" si="6"/>
        <v>177528.45505227149</v>
      </c>
      <c r="Y232" s="2">
        <f t="shared" si="43"/>
        <v>55977060.248856321</v>
      </c>
      <c r="Z232" s="2" t="str">
        <f t="shared" si="8"/>
        <v>HERE</v>
      </c>
      <c r="AA232" s="2">
        <f>IF(Z232="HERE",Y232,AA231+Graph!$G$1*1000)</f>
        <v>55977060.248856321</v>
      </c>
      <c r="AB232" s="2">
        <f t="shared" si="21"/>
        <v>177528.45505227149</v>
      </c>
      <c r="AC232" s="2">
        <f t="shared" si="44"/>
        <v>52798491.266201839</v>
      </c>
      <c r="AD232" s="3">
        <f t="shared" si="10"/>
        <v>52800000</v>
      </c>
      <c r="AE232" s="2">
        <f>IF(AE230&gt;=52800000,52800000,IF(AB211=Graph!G$1*1000,AE231+Graph!G$1*1000,AC232))</f>
        <v>52798491.266201839</v>
      </c>
      <c r="AF232" s="3">
        <f t="shared" si="11"/>
        <v>52798491.266201839</v>
      </c>
      <c r="AG232" s="3">
        <f t="shared" si="29"/>
        <v>48936915.171516612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156</v>
      </c>
      <c r="C233" s="7"/>
      <c r="D233" s="2" t="e">
        <f t="shared" si="12"/>
        <v>#N/A</v>
      </c>
      <c r="E233" s="2" t="e">
        <f t="shared" si="22"/>
        <v>#N/A</v>
      </c>
      <c r="F233" s="2">
        <v>658575.40657043457</v>
      </c>
      <c r="G233" s="2">
        <f t="shared" si="47"/>
        <v>658575.40657043457</v>
      </c>
      <c r="H233" s="2">
        <f t="shared" si="45"/>
        <v>103061038.63653506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4421995.7142857229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719796.13678447902</v>
      </c>
      <c r="Q233" s="2">
        <f t="shared" si="48"/>
        <v>700000</v>
      </c>
      <c r="R233" s="2">
        <f t="shared" si="46"/>
        <v>109475551.51505812</v>
      </c>
      <c r="S233" s="2">
        <f t="shared" si="17"/>
        <v>658575.40657043457</v>
      </c>
      <c r="T233" s="2">
        <f t="shared" si="18"/>
        <v>23417.857142857276</v>
      </c>
      <c r="U233" s="2">
        <f t="shared" si="19"/>
        <v>700000</v>
      </c>
      <c r="V233" s="2">
        <f t="shared" si="34"/>
        <v>53322564.033051014</v>
      </c>
      <c r="W233" s="2">
        <f t="shared" si="20"/>
        <v>524072.7668491751</v>
      </c>
      <c r="X233" s="2">
        <f t="shared" si="6"/>
        <v>175927.2331508249</v>
      </c>
      <c r="Y233" s="2">
        <f t="shared" si="43"/>
        <v>56152987.482007146</v>
      </c>
      <c r="Z233" s="2" t="str">
        <f t="shared" si="8"/>
        <v>HERE</v>
      </c>
      <c r="AA233" s="2">
        <f>IF(Z233="HERE",Y233,AA232+Graph!$G$1*1000)</f>
        <v>56152987.482007146</v>
      </c>
      <c r="AB233" s="2">
        <f t="shared" si="21"/>
        <v>175927.2331508249</v>
      </c>
      <c r="AC233" s="2">
        <f t="shared" si="44"/>
        <v>53322564.033051014</v>
      </c>
      <c r="AD233" s="3">
        <f t="shared" si="10"/>
        <v>52800000</v>
      </c>
      <c r="AE233" s="2">
        <f>IF(AE231&gt;=52800000,52800000,IF(AB212=Graph!G$1*1000,AE232+Graph!G$1*1000,AC233))</f>
        <v>53322564.033051014</v>
      </c>
      <c r="AF233" s="3">
        <f t="shared" si="11"/>
        <v>52800000</v>
      </c>
      <c r="AG233" s="3">
        <f t="shared" si="29"/>
        <v>49131660.161807813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157</v>
      </c>
      <c r="C234" s="7"/>
      <c r="D234" s="2" t="e">
        <f t="shared" si="12"/>
        <v>#N/A</v>
      </c>
      <c r="E234" s="2" t="e">
        <f t="shared" si="22"/>
        <v>#N/A</v>
      </c>
      <c r="F234" s="2">
        <v>660176.62847186625</v>
      </c>
      <c r="G234" s="2">
        <f t="shared" si="47"/>
        <v>660176.62847186625</v>
      </c>
      <c r="H234" s="2">
        <f t="shared" si="45"/>
        <v>103721215.26500693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4445413.5714285802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721711.03053759038</v>
      </c>
      <c r="Q234" s="2">
        <f t="shared" si="48"/>
        <v>700000</v>
      </c>
      <c r="R234" s="2">
        <f t="shared" si="46"/>
        <v>110175551.51505812</v>
      </c>
      <c r="S234" s="2">
        <f t="shared" si="17"/>
        <v>660176.62847186625</v>
      </c>
      <c r="T234" s="2">
        <f t="shared" si="18"/>
        <v>23417.857142857276</v>
      </c>
      <c r="U234" s="2">
        <f t="shared" si="19"/>
        <v>700000</v>
      </c>
      <c r="V234" s="2">
        <f t="shared" si="34"/>
        <v>53848238.021801636</v>
      </c>
      <c r="W234" s="2">
        <f t="shared" si="20"/>
        <v>525673.98875062168</v>
      </c>
      <c r="X234" s="2">
        <f t="shared" si="6"/>
        <v>174326.01124937832</v>
      </c>
      <c r="Y234" s="2">
        <f t="shared" si="43"/>
        <v>56327313.493256524</v>
      </c>
      <c r="Z234" s="2" t="str">
        <f t="shared" si="8"/>
        <v>HERE</v>
      </c>
      <c r="AA234" s="2">
        <f>IF(Z234="HERE",Y234,AA233+Graph!$G$1*1000)</f>
        <v>56327313.493256524</v>
      </c>
      <c r="AB234" s="2">
        <f t="shared" si="21"/>
        <v>174326.01124937832</v>
      </c>
      <c r="AC234" s="2">
        <f t="shared" si="44"/>
        <v>53848238.021801636</v>
      </c>
      <c r="AD234" s="3">
        <f t="shared" si="10"/>
        <v>52800000</v>
      </c>
      <c r="AE234" s="2">
        <f>IF(AE232&gt;=52800000,52800000,IF(AB213=Graph!G$1*1000,AE233+Graph!G$1*1000,AC234))</f>
        <v>53848238.021801636</v>
      </c>
      <c r="AF234" s="3">
        <f t="shared" si="11"/>
        <v>52800000</v>
      </c>
      <c r="AG234" s="3">
        <f t="shared" si="29"/>
        <v>49326767.517860577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158</v>
      </c>
      <c r="C235" s="7"/>
      <c r="D235" s="2" t="e">
        <f t="shared" si="12"/>
        <v>#N/A</v>
      </c>
      <c r="E235" s="2" t="e">
        <f t="shared" si="22"/>
        <v>#N/A</v>
      </c>
      <c r="F235" s="2">
        <v>661777.85037331283</v>
      </c>
      <c r="G235" s="2">
        <f t="shared" si="47"/>
        <v>661777.85037331283</v>
      </c>
      <c r="H235" s="2">
        <f t="shared" si="45"/>
        <v>104382993.11538024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4468831.4285714375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723625.92429070175</v>
      </c>
      <c r="Q235" s="2">
        <f t="shared" si="48"/>
        <v>700000</v>
      </c>
      <c r="R235" s="2">
        <f t="shared" si="46"/>
        <v>110875551.51505812</v>
      </c>
      <c r="S235" s="2">
        <f t="shared" si="17"/>
        <v>661777.85037331283</v>
      </c>
      <c r="T235" s="2">
        <f t="shared" si="18"/>
        <v>23417.857142857276</v>
      </c>
      <c r="U235" s="2">
        <f t="shared" si="19"/>
        <v>700000</v>
      </c>
      <c r="V235" s="2">
        <f t="shared" si="34"/>
        <v>54375513.232453704</v>
      </c>
      <c r="W235" s="2">
        <f t="shared" si="20"/>
        <v>527275.21065206826</v>
      </c>
      <c r="X235" s="2">
        <f t="shared" si="6"/>
        <v>172724.78934793174</v>
      </c>
      <c r="Y235" s="2">
        <f t="shared" si="43"/>
        <v>56500038.282604456</v>
      </c>
      <c r="Z235" s="2" t="str">
        <f t="shared" si="8"/>
        <v>HERE</v>
      </c>
      <c r="AA235" s="2">
        <f>IF(Z235="HERE",Y235,AA234+Graph!$G$1*1000)</f>
        <v>56500038.282604456</v>
      </c>
      <c r="AB235" s="2">
        <f t="shared" si="21"/>
        <v>172724.78934793174</v>
      </c>
      <c r="AC235" s="2">
        <f t="shared" si="44"/>
        <v>54375513.232453704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49522237.239674918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159</v>
      </c>
      <c r="C236" s="7"/>
      <c r="D236" s="2" t="e">
        <f t="shared" si="12"/>
        <v>#N/A</v>
      </c>
      <c r="E236" s="2" t="e">
        <f t="shared" si="22"/>
        <v>#N/A</v>
      </c>
      <c r="F236" s="2">
        <v>663379.07227475941</v>
      </c>
      <c r="G236" s="2">
        <f t="shared" si="47"/>
        <v>663379.07227475941</v>
      </c>
      <c r="H236" s="2">
        <f t="shared" si="45"/>
        <v>105046372.187655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4492249.2857142948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725540.81804381311</v>
      </c>
      <c r="Q236" s="2">
        <f t="shared" si="48"/>
        <v>700000</v>
      </c>
      <c r="R236" s="2">
        <f t="shared" si="46"/>
        <v>111575551.51505812</v>
      </c>
      <c r="S236" s="2">
        <f t="shared" si="17"/>
        <v>663379.07227475941</v>
      </c>
      <c r="T236" s="2">
        <f t="shared" si="18"/>
        <v>23417.857142857276</v>
      </c>
      <c r="U236" s="2">
        <f t="shared" si="19"/>
        <v>700000</v>
      </c>
      <c r="V236" s="2">
        <f t="shared" si="34"/>
        <v>54904389.665007204</v>
      </c>
      <c r="W236" s="2">
        <f t="shared" si="20"/>
        <v>528876.43255349994</v>
      </c>
      <c r="X236" s="2">
        <f t="shared" si="6"/>
        <v>171123.56744650006</v>
      </c>
      <c r="Y236" s="2">
        <f t="shared" si="43"/>
        <v>56671161.850050956</v>
      </c>
      <c r="Z236" s="2" t="str">
        <f t="shared" si="8"/>
        <v>HERE</v>
      </c>
      <c r="AA236" s="2">
        <f>IF(Z236="HERE",Y236,AA235+Graph!$G$1*1000)</f>
        <v>56671161.850050956</v>
      </c>
      <c r="AB236" s="2">
        <f t="shared" si="21"/>
        <v>171123.56744650006</v>
      </c>
      <c r="AC236" s="2">
        <f t="shared" si="44"/>
        <v>54904389.665007204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49718069.327250838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160</v>
      </c>
      <c r="C237" s="7"/>
      <c r="D237" s="2" t="e">
        <f t="shared" si="12"/>
        <v>#N/A</v>
      </c>
      <c r="E237" s="2" t="e">
        <f t="shared" si="22"/>
        <v>#N/A</v>
      </c>
      <c r="F237" s="2">
        <v>664980.29417620599</v>
      </c>
      <c r="G237" s="2">
        <f t="shared" si="47"/>
        <v>664980.29417620599</v>
      </c>
      <c r="H237" s="2">
        <f t="shared" si="45"/>
        <v>105711352.48183121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4515667.142857152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727455.71179692447</v>
      </c>
      <c r="Q237" s="2">
        <f t="shared" si="48"/>
        <v>700000</v>
      </c>
      <c r="R237" s="2">
        <f t="shared" si="46"/>
        <v>112275551.51505812</v>
      </c>
      <c r="S237" s="2">
        <f t="shared" si="17"/>
        <v>664980.29417620599</v>
      </c>
      <c r="T237" s="2">
        <f t="shared" si="18"/>
        <v>23417.857142857276</v>
      </c>
      <c r="U237" s="2">
        <f t="shared" si="19"/>
        <v>700000</v>
      </c>
      <c r="V237" s="2">
        <f t="shared" si="34"/>
        <v>55434867.31946215</v>
      </c>
      <c r="W237" s="2">
        <f t="shared" si="20"/>
        <v>530477.65445494652</v>
      </c>
      <c r="X237" s="2">
        <f t="shared" si="6"/>
        <v>169522.34554505348</v>
      </c>
      <c r="Y237" s="2">
        <f t="shared" si="43"/>
        <v>56840684.195596009</v>
      </c>
      <c r="Z237" s="2" t="str">
        <f t="shared" si="8"/>
        <v>HERE</v>
      </c>
      <c r="AA237" s="2">
        <f>IF(Z237="HERE",Y237,AA236+Graph!$G$1*1000)</f>
        <v>56840684.195596009</v>
      </c>
      <c r="AB237" s="2">
        <f t="shared" si="21"/>
        <v>169522.34554505348</v>
      </c>
      <c r="AC237" s="2">
        <f t="shared" si="44"/>
        <v>55434867.31946215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49751554.65876057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161</v>
      </c>
      <c r="C238" s="7"/>
      <c r="D238" s="2" t="e">
        <f t="shared" si="12"/>
        <v>#N/A</v>
      </c>
      <c r="E238" s="2" t="e">
        <f t="shared" si="22"/>
        <v>#N/A</v>
      </c>
      <c r="F238" s="2">
        <v>666581.51607765257</v>
      </c>
      <c r="G238" s="2">
        <f t="shared" si="47"/>
        <v>666581.51607765257</v>
      </c>
      <c r="H238" s="2">
        <f t="shared" si="45"/>
        <v>106377933.99790886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4539085.0000000093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729370.60555003583</v>
      </c>
      <c r="Q238" s="2">
        <f t="shared" si="48"/>
        <v>700000</v>
      </c>
      <c r="R238" s="2">
        <f t="shared" si="46"/>
        <v>112975551.51505812</v>
      </c>
      <c r="S238" s="2">
        <f t="shared" si="17"/>
        <v>666581.51607765257</v>
      </c>
      <c r="T238" s="2">
        <f t="shared" si="18"/>
        <v>23417.857142857276</v>
      </c>
      <c r="U238" s="2">
        <f t="shared" si="19"/>
        <v>700000</v>
      </c>
      <c r="V238" s="2">
        <f t="shared" si="34"/>
        <v>55966946.195818543</v>
      </c>
      <c r="W238" s="2">
        <f t="shared" si="20"/>
        <v>532078.8763563931</v>
      </c>
      <c r="X238" s="2">
        <f t="shared" si="6"/>
        <v>167921.1236436069</v>
      </c>
      <c r="Y238" s="2">
        <f t="shared" si="43"/>
        <v>57008605.319239616</v>
      </c>
      <c r="Z238" s="2" t="str">
        <f t="shared" si="8"/>
        <v>HERE</v>
      </c>
      <c r="AA238" s="2">
        <f>IF(Z238="HERE",Y238,AA237+Graph!$G$1*1000)</f>
        <v>57008605.319239616</v>
      </c>
      <c r="AB238" s="2">
        <f t="shared" si="21"/>
        <v>167921.1236436069</v>
      </c>
      <c r="AC238" s="2">
        <f t="shared" si="44"/>
        <v>55966946.195818543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49776477.319581874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162</v>
      </c>
      <c r="C239" s="7"/>
      <c r="D239" s="2" t="e">
        <f t="shared" si="12"/>
        <v>#N/A</v>
      </c>
      <c r="E239" s="2" t="e">
        <f t="shared" si="22"/>
        <v>#N/A</v>
      </c>
      <c r="F239" s="2">
        <v>668182.73797908425</v>
      </c>
      <c r="G239" s="2">
        <f t="shared" si="47"/>
        <v>668182.73797908425</v>
      </c>
      <c r="H239" s="2">
        <f t="shared" si="45"/>
        <v>107046116.73588794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4562502.8571428666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731285.4993031472</v>
      </c>
      <c r="Q239" s="2">
        <f t="shared" si="48"/>
        <v>700000</v>
      </c>
      <c r="R239" s="2">
        <f t="shared" si="46"/>
        <v>113675551.51505812</v>
      </c>
      <c r="S239" s="2">
        <f t="shared" si="17"/>
        <v>668182.73797908425</v>
      </c>
      <c r="T239" s="2">
        <f t="shared" si="18"/>
        <v>23417.857142857276</v>
      </c>
      <c r="U239" s="2">
        <f t="shared" si="19"/>
        <v>700000</v>
      </c>
      <c r="V239" s="2">
        <f t="shared" si="34"/>
        <v>56500626.294076383</v>
      </c>
      <c r="W239" s="2">
        <f t="shared" si="20"/>
        <v>533680.09825783968</v>
      </c>
      <c r="X239" s="2">
        <f t="shared" si="6"/>
        <v>166319.90174216032</v>
      </c>
      <c r="Y239" s="2">
        <f t="shared" si="43"/>
        <v>57174925.220981777</v>
      </c>
      <c r="Z239" s="2" t="str">
        <f t="shared" si="8"/>
        <v>HERE</v>
      </c>
      <c r="AA239" s="2">
        <f>IF(Z239="HERE",Y239,AA238+Graph!$G$1*1000)</f>
        <v>57174925.220981777</v>
      </c>
      <c r="AB239" s="2">
        <f t="shared" si="21"/>
        <v>166319.90174216032</v>
      </c>
      <c r="AC239" s="2">
        <f t="shared" si="44"/>
        <v>56500626.294076383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49801480.041498251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163</v>
      </c>
      <c r="C240" s="7"/>
      <c r="D240" s="2" t="e">
        <f t="shared" si="12"/>
        <v>#N/A</v>
      </c>
      <c r="E240" s="2" t="e">
        <f t="shared" si="22"/>
        <v>#N/A</v>
      </c>
      <c r="F240" s="2">
        <v>669783.95988053083</v>
      </c>
      <c r="G240" s="2">
        <f t="shared" si="47"/>
        <v>669783.95988053083</v>
      </c>
      <c r="H240" s="2">
        <f t="shared" si="45"/>
        <v>107715900.69576848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4585920.7142857239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733200.39305625856</v>
      </c>
      <c r="Q240" s="2">
        <f t="shared" si="48"/>
        <v>700000</v>
      </c>
      <c r="R240" s="2">
        <f t="shared" si="46"/>
        <v>114375551.51505812</v>
      </c>
      <c r="S240" s="2">
        <f t="shared" si="17"/>
        <v>669783.95988053083</v>
      </c>
      <c r="T240" s="2">
        <f t="shared" si="18"/>
        <v>23417.857142857276</v>
      </c>
      <c r="U240" s="2">
        <f t="shared" si="19"/>
        <v>700000</v>
      </c>
      <c r="V240" s="2">
        <f t="shared" si="34"/>
        <v>57035907.614235669</v>
      </c>
      <c r="W240" s="2">
        <f t="shared" si="20"/>
        <v>535281.32015928626</v>
      </c>
      <c r="X240" s="2">
        <f t="shared" si="6"/>
        <v>164718.67984071374</v>
      </c>
      <c r="Y240" s="2">
        <f t="shared" si="43"/>
        <v>57339643.90082249</v>
      </c>
      <c r="Z240" s="2" t="str">
        <f t="shared" si="8"/>
        <v>HERE</v>
      </c>
      <c r="AA240" s="2">
        <f>IF(Z240="HERE",Y240,AA239+Graph!$G$1*1000)</f>
        <v>57339643.90082249</v>
      </c>
      <c r="AB240" s="2">
        <f t="shared" si="21"/>
        <v>164718.67984071374</v>
      </c>
      <c r="AC240" s="2">
        <f t="shared" si="44"/>
        <v>56500626.294076383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49826562.824509695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164</v>
      </c>
      <c r="C241" s="7"/>
      <c r="D241" s="2" t="e">
        <f t="shared" si="12"/>
        <v>#N/A</v>
      </c>
      <c r="E241" s="2" t="e">
        <f t="shared" si="22"/>
        <v>#N/A</v>
      </c>
      <c r="F241" s="2">
        <v>671385.18178197742</v>
      </c>
      <c r="G241" s="2">
        <f t="shared" si="47"/>
        <v>671385.18178197742</v>
      </c>
      <c r="H241" s="2">
        <f t="shared" si="45"/>
        <v>108387285.87755045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4609338.5714285811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735115.28680936992</v>
      </c>
      <c r="Q241" s="2">
        <f t="shared" si="48"/>
        <v>700000</v>
      </c>
      <c r="R241" s="2">
        <f t="shared" si="46"/>
        <v>115075551.51505812</v>
      </c>
      <c r="S241" s="2">
        <f t="shared" si="17"/>
        <v>671385.18178197742</v>
      </c>
      <c r="T241" s="2">
        <f t="shared" si="18"/>
        <v>23417.857142857276</v>
      </c>
      <c r="U241" s="2">
        <f t="shared" si="19"/>
        <v>700000</v>
      </c>
      <c r="V241" s="2">
        <f t="shared" si="34"/>
        <v>57572790.156296387</v>
      </c>
      <c r="W241" s="2">
        <f t="shared" si="20"/>
        <v>536882.54206071794</v>
      </c>
      <c r="X241" s="2">
        <f t="shared" si="6"/>
        <v>163117.45793928206</v>
      </c>
      <c r="Y241" s="2">
        <f t="shared" si="43"/>
        <v>57502761.358761773</v>
      </c>
      <c r="Z241" s="2" t="str">
        <f t="shared" si="8"/>
        <v>MEEP</v>
      </c>
      <c r="AA241" s="2">
        <f>IF(Z241="HERE",Y241,AA240+Graph!$G$1*1000)</f>
        <v>57759643.90082249</v>
      </c>
      <c r="AB241" s="2">
        <f t="shared" si="21"/>
        <v>420000</v>
      </c>
      <c r="AC241" s="2">
        <f t="shared" si="44"/>
        <v>56500626.294076383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49851725.66861622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165</v>
      </c>
      <c r="C242" s="7"/>
      <c r="D242" s="2" t="e">
        <f t="shared" si="12"/>
        <v>#N/A</v>
      </c>
      <c r="E242" s="2" t="e">
        <f t="shared" si="22"/>
        <v>#N/A</v>
      </c>
      <c r="F242" s="2">
        <v>672986.403683424</v>
      </c>
      <c r="G242" s="2">
        <f t="shared" si="47"/>
        <v>672986.403683424</v>
      </c>
      <c r="H242" s="2">
        <f t="shared" si="45"/>
        <v>109060272.28123388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4632756.4285714384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737030.18056248128</v>
      </c>
      <c r="Q242" s="2">
        <f t="shared" si="48"/>
        <v>700000</v>
      </c>
      <c r="R242" s="2">
        <f t="shared" si="46"/>
        <v>115775551.51505812</v>
      </c>
      <c r="S242" s="2">
        <f t="shared" si="17"/>
        <v>672986.403683424</v>
      </c>
      <c r="T242" s="2">
        <f t="shared" si="18"/>
        <v>23417.857142857276</v>
      </c>
      <c r="U242" s="2">
        <f t="shared" si="19"/>
        <v>700000</v>
      </c>
      <c r="V242" s="2">
        <f t="shared" si="34"/>
        <v>58111273.920258552</v>
      </c>
      <c r="W242" s="2">
        <f t="shared" si="20"/>
        <v>538483.76396216452</v>
      </c>
      <c r="X242" s="2">
        <f t="shared" si="6"/>
        <v>161516.23603783548</v>
      </c>
      <c r="Y242" s="2">
        <f t="shared" si="43"/>
        <v>57664277.594799608</v>
      </c>
      <c r="Z242" s="2" t="str">
        <f t="shared" si="8"/>
        <v>MEEP</v>
      </c>
      <c r="AA242" s="2">
        <f>IF(Z242="HERE",Y242,AA241+Graph!$G$1*1000)</f>
        <v>58179643.90082249</v>
      </c>
      <c r="AB242" s="2">
        <f t="shared" si="21"/>
        <v>420000</v>
      </c>
      <c r="AC242" s="2">
        <f t="shared" si="44"/>
        <v>56500626.294076383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49876968.573817812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166</v>
      </c>
      <c r="C243" s="7"/>
      <c r="D243" s="2" t="e">
        <f t="shared" si="12"/>
        <v>#N/A</v>
      </c>
      <c r="E243" s="2" t="e">
        <f t="shared" si="22"/>
        <v>#N/A</v>
      </c>
      <c r="F243" s="2">
        <v>674587.62558487058</v>
      </c>
      <c r="G243" s="2">
        <f t="shared" si="47"/>
        <v>674587.62558487058</v>
      </c>
      <c r="H243" s="2">
        <f t="shared" si="45"/>
        <v>109734859.90681875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4656174.2857142957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738945.07431559265</v>
      </c>
      <c r="Q243" s="2">
        <f t="shared" si="48"/>
        <v>700000</v>
      </c>
      <c r="R243" s="2">
        <f t="shared" si="46"/>
        <v>116475551.51505812</v>
      </c>
      <c r="S243" s="2">
        <f t="shared" si="17"/>
        <v>674587.62558487058</v>
      </c>
      <c r="T243" s="2">
        <f t="shared" si="18"/>
        <v>23417.857142857276</v>
      </c>
      <c r="U243" s="2">
        <f t="shared" si="19"/>
        <v>700000</v>
      </c>
      <c r="V243" s="2">
        <f t="shared" si="34"/>
        <v>58651358.906122163</v>
      </c>
      <c r="W243" s="2">
        <f t="shared" si="20"/>
        <v>540084.9858636111</v>
      </c>
      <c r="X243" s="2">
        <f t="shared" si="6"/>
        <v>159915.0141363889</v>
      </c>
      <c r="Y243" s="2">
        <f t="shared" si="43"/>
        <v>57824192.608935997</v>
      </c>
      <c r="Z243" s="2" t="str">
        <f t="shared" si="8"/>
        <v>MEEP</v>
      </c>
      <c r="AA243" s="2">
        <f>IF(Z243="HERE",Y243,AA242+Graph!$G$1*1000)</f>
        <v>58599643.90082249</v>
      </c>
      <c r="AB243" s="2">
        <f t="shared" si="21"/>
        <v>420000</v>
      </c>
      <c r="AC243" s="2">
        <f t="shared" si="44"/>
        <v>56500626.294076383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49902291.540114477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167</v>
      </c>
      <c r="C244" s="7"/>
      <c r="D244" s="2" t="e">
        <f t="shared" si="12"/>
        <v>#N/A</v>
      </c>
      <c r="E244" s="2" t="e">
        <f t="shared" si="22"/>
        <v>#N/A</v>
      </c>
      <c r="F244" s="2">
        <v>676188.84748630226</v>
      </c>
      <c r="G244" s="2">
        <f t="shared" si="47"/>
        <v>676188.84748630226</v>
      </c>
      <c r="H244" s="2">
        <f t="shared" si="45"/>
        <v>110411048.75430505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4679592.142857153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740859.96806870401</v>
      </c>
      <c r="Q244" s="2">
        <f t="shared" si="48"/>
        <v>700000</v>
      </c>
      <c r="R244" s="2">
        <f t="shared" si="46"/>
        <v>117175551.51505812</v>
      </c>
      <c r="S244" s="2">
        <f t="shared" si="17"/>
        <v>676188.84748630226</v>
      </c>
      <c r="T244" s="2">
        <f t="shared" si="18"/>
        <v>23417.857142857276</v>
      </c>
      <c r="U244" s="2">
        <f t="shared" si="19"/>
        <v>700000</v>
      </c>
      <c r="V244" s="2">
        <f t="shared" si="34"/>
        <v>59193045.113887221</v>
      </c>
      <c r="W244" s="2">
        <f t="shared" si="20"/>
        <v>541686.20776505768</v>
      </c>
      <c r="X244" s="2">
        <f t="shared" si="6"/>
        <v>158313.79223494232</v>
      </c>
      <c r="Y244" s="2">
        <f t="shared" si="43"/>
        <v>57982506.401170939</v>
      </c>
      <c r="Z244" s="2" t="str">
        <f t="shared" si="8"/>
        <v>MEEP</v>
      </c>
      <c r="AA244" s="2">
        <f>IF(Z244="HERE",Y244,AA243+Graph!$G$1*1000)</f>
        <v>59019643.90082249</v>
      </c>
      <c r="AB244" s="2">
        <f t="shared" si="21"/>
        <v>420000</v>
      </c>
      <c r="AC244" s="2">
        <f t="shared" si="44"/>
        <v>56500626.294076383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49927694.567506209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168</v>
      </c>
      <c r="C245" s="7"/>
      <c r="D245" s="2" t="e">
        <f t="shared" si="12"/>
        <v>#N/A</v>
      </c>
      <c r="E245" s="2" t="e">
        <f t="shared" si="22"/>
        <v>#N/A</v>
      </c>
      <c r="F245" s="2">
        <v>677790.06938774884</v>
      </c>
      <c r="G245" s="2">
        <f t="shared" si="47"/>
        <v>677790.06938774884</v>
      </c>
      <c r="H245" s="2">
        <f t="shared" si="45"/>
        <v>111088838.8236928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4703010.0000000102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742774.86182181537</v>
      </c>
      <c r="Q245" s="2">
        <f t="shared" si="48"/>
        <v>700000</v>
      </c>
      <c r="R245" s="2">
        <f t="shared" si="46"/>
        <v>117875551.51505812</v>
      </c>
      <c r="S245" s="2">
        <f t="shared" si="17"/>
        <v>677790.06938774884</v>
      </c>
      <c r="T245" s="2">
        <f t="shared" si="18"/>
        <v>23417.857142857276</v>
      </c>
      <c r="U245" s="2">
        <f t="shared" si="19"/>
        <v>700000</v>
      </c>
      <c r="V245" s="2">
        <f t="shared" si="34"/>
        <v>59736332.543553725</v>
      </c>
      <c r="W245" s="2">
        <f t="shared" si="20"/>
        <v>543287.42966650426</v>
      </c>
      <c r="X245" s="2">
        <f t="shared" si="6"/>
        <v>156712.57033349574</v>
      </c>
      <c r="Y245" s="2">
        <f t="shared" si="43"/>
        <v>58139218.971504435</v>
      </c>
      <c r="Z245" s="2" t="str">
        <f t="shared" si="8"/>
        <v>MEEP</v>
      </c>
      <c r="AA245" s="2">
        <f>IF(Z245="HERE",Y245,AA244+Graph!$G$1*1000)</f>
        <v>59439643.90082249</v>
      </c>
      <c r="AB245" s="2">
        <f t="shared" si="21"/>
        <v>420000</v>
      </c>
      <c r="AC245" s="2">
        <f t="shared" si="44"/>
        <v>56500626.294076383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49953177.655993022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169</v>
      </c>
      <c r="C246" s="7"/>
      <c r="D246" s="2" t="e">
        <f t="shared" si="12"/>
        <v>#N/A</v>
      </c>
      <c r="E246" s="2" t="e">
        <f t="shared" si="22"/>
        <v>#N/A</v>
      </c>
      <c r="F246" s="2">
        <v>679391.29128919542</v>
      </c>
      <c r="G246" s="2">
        <f t="shared" si="47"/>
        <v>679391.29128919542</v>
      </c>
      <c r="H246" s="2">
        <f t="shared" si="45"/>
        <v>111768230.11498199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4726427.8571428675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744689.75557491183</v>
      </c>
      <c r="Q246" s="2">
        <f t="shared" si="48"/>
        <v>700000</v>
      </c>
      <c r="R246" s="2">
        <f t="shared" si="46"/>
        <v>118575551.51505812</v>
      </c>
      <c r="S246" s="2">
        <f t="shared" si="17"/>
        <v>679391.29128919542</v>
      </c>
      <c r="T246" s="2">
        <f t="shared" si="18"/>
        <v>23417.857142857276</v>
      </c>
      <c r="U246" s="2">
        <f t="shared" si="19"/>
        <v>700000</v>
      </c>
      <c r="V246" s="2">
        <f t="shared" si="34"/>
        <v>60281221.195121661</v>
      </c>
      <c r="W246" s="2">
        <f t="shared" si="20"/>
        <v>544888.65156793594</v>
      </c>
      <c r="X246" s="2">
        <f t="shared" si="6"/>
        <v>155111.34843206406</v>
      </c>
      <c r="Y246" s="2">
        <f t="shared" si="43"/>
        <v>58294330.319936499</v>
      </c>
      <c r="Z246" s="2" t="str">
        <f t="shared" si="8"/>
        <v>MEEP</v>
      </c>
      <c r="AA246" s="2">
        <f>IF(Z246="HERE",Y246,AA245+Graph!$G$1*1000)</f>
        <v>59859643.90082249</v>
      </c>
      <c r="AB246" s="2">
        <f t="shared" si="21"/>
        <v>420000</v>
      </c>
      <c r="AC246" s="2">
        <f t="shared" si="44"/>
        <v>56500626.294076383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49978740.805574901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170</v>
      </c>
      <c r="C247" s="7"/>
      <c r="D247" s="2" t="e">
        <f t="shared" si="12"/>
        <v>#N/A</v>
      </c>
      <c r="E247" s="2" t="e">
        <f t="shared" si="22"/>
        <v>#N/A</v>
      </c>
      <c r="F247" s="2">
        <v>680992.513190642</v>
      </c>
      <c r="G247" s="2">
        <f t="shared" si="47"/>
        <v>680992.513190642</v>
      </c>
      <c r="H247" s="2">
        <f t="shared" si="45"/>
        <v>112449222.62817264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4749845.7142857248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746604.6493280232</v>
      </c>
      <c r="Q247" s="2">
        <f t="shared" si="48"/>
        <v>700000</v>
      </c>
      <c r="R247" s="2">
        <f t="shared" si="46"/>
        <v>119275551.51505812</v>
      </c>
      <c r="S247" s="2">
        <f t="shared" si="17"/>
        <v>680992.513190642</v>
      </c>
      <c r="T247" s="2">
        <f t="shared" si="18"/>
        <v>23417.857142857276</v>
      </c>
      <c r="U247" s="2">
        <f t="shared" si="19"/>
        <v>700000</v>
      </c>
      <c r="V247" s="2">
        <f t="shared" si="34"/>
        <v>60827711.068591043</v>
      </c>
      <c r="W247" s="2">
        <f t="shared" si="20"/>
        <v>546489.87346938252</v>
      </c>
      <c r="X247" s="2">
        <f t="shared" si="6"/>
        <v>153510.12653061748</v>
      </c>
      <c r="Y247" s="2">
        <f t="shared" si="43"/>
        <v>58447840.446467116</v>
      </c>
      <c r="Z247" s="2" t="str">
        <f t="shared" si="8"/>
        <v>MEEP</v>
      </c>
      <c r="AA247" s="2">
        <f>IF(Z247="HERE",Y247,AA246+Graph!$G$1*1000)</f>
        <v>60279643.90082249</v>
      </c>
      <c r="AB247" s="2">
        <f t="shared" si="21"/>
        <v>420000</v>
      </c>
      <c r="AC247" s="2">
        <f t="shared" si="44"/>
        <v>56500626.294076383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50004384.016251855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171</v>
      </c>
      <c r="C248" s="7"/>
      <c r="D248" s="2" t="e">
        <f t="shared" si="12"/>
        <v>#N/A</v>
      </c>
      <c r="E248" s="2" t="e">
        <f t="shared" si="22"/>
        <v>#N/A</v>
      </c>
      <c r="F248" s="2">
        <v>682593.73509208858</v>
      </c>
      <c r="G248" s="2">
        <f t="shared" si="47"/>
        <v>682593.73509208858</v>
      </c>
      <c r="H248" s="2">
        <f t="shared" si="45"/>
        <v>113131816.36326472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4773263.5714285821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748519.54308113456</v>
      </c>
      <c r="Q248" s="2">
        <f t="shared" si="48"/>
        <v>700000</v>
      </c>
      <c r="R248" s="2">
        <f t="shared" si="46"/>
        <v>119975551.51505812</v>
      </c>
      <c r="S248" s="2">
        <f t="shared" si="17"/>
        <v>682593.73509208858</v>
      </c>
      <c r="T248" s="2">
        <f t="shared" si="18"/>
        <v>23417.857142857276</v>
      </c>
      <c r="U248" s="2">
        <f t="shared" si="19"/>
        <v>700000</v>
      </c>
      <c r="V248" s="2">
        <f t="shared" si="34"/>
        <v>61375802.163961872</v>
      </c>
      <c r="W248" s="2">
        <f t="shared" si="20"/>
        <v>548091.09537082911</v>
      </c>
      <c r="X248" s="2">
        <f t="shared" si="6"/>
        <v>151908.90462917089</v>
      </c>
      <c r="Y248" s="2">
        <f t="shared" si="43"/>
        <v>58599749.351096287</v>
      </c>
      <c r="Z248" s="2" t="str">
        <f t="shared" si="8"/>
        <v>MEEP</v>
      </c>
      <c r="AA248" s="2">
        <f>IF(Z248="HERE",Y248,AA247+Graph!$G$1*1000)</f>
        <v>60699643.90082249</v>
      </c>
      <c r="AB248" s="2">
        <f t="shared" si="21"/>
        <v>420000</v>
      </c>
      <c r="AC248" s="2">
        <f t="shared" si="44"/>
        <v>56500626.294076383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50030107.288023882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172</v>
      </c>
      <c r="C249" s="7"/>
      <c r="D249" s="2" t="e">
        <f t="shared" si="12"/>
        <v>#N/A</v>
      </c>
      <c r="E249" s="2" t="e">
        <f t="shared" si="22"/>
        <v>#N/A</v>
      </c>
      <c r="F249" s="2">
        <v>684194.95699352026</v>
      </c>
      <c r="G249" s="2">
        <f t="shared" si="47"/>
        <v>684194.95699352026</v>
      </c>
      <c r="H249" s="2">
        <f t="shared" si="45"/>
        <v>113816011.32025824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4796681.4285714393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750434.43683424592</v>
      </c>
      <c r="Q249" s="2">
        <f t="shared" si="48"/>
        <v>700000</v>
      </c>
      <c r="R249" s="2">
        <f t="shared" si="46"/>
        <v>120675551.51505812</v>
      </c>
      <c r="S249" s="2">
        <f t="shared" si="17"/>
        <v>684194.95699352026</v>
      </c>
      <c r="T249" s="2">
        <f t="shared" si="18"/>
        <v>23417.857142857276</v>
      </c>
      <c r="U249" s="2">
        <f t="shared" si="19"/>
        <v>700000</v>
      </c>
      <c r="V249" s="2">
        <f t="shared" si="34"/>
        <v>61925494.481234148</v>
      </c>
      <c r="W249" s="2">
        <f t="shared" si="20"/>
        <v>549692.31727227569</v>
      </c>
      <c r="X249" s="2">
        <f t="shared" si="6"/>
        <v>150307.68272772431</v>
      </c>
      <c r="Y249" s="2">
        <f t="shared" si="43"/>
        <v>58750057.033824012</v>
      </c>
      <c r="Z249" s="2" t="str">
        <f t="shared" si="8"/>
        <v>MEEP</v>
      </c>
      <c r="AA249" s="2">
        <f>IF(Z249="HERE",Y249,AA248+Graph!$G$1*1000)</f>
        <v>61119643.90082249</v>
      </c>
      <c r="AB249" s="2">
        <f t="shared" si="21"/>
        <v>420000</v>
      </c>
      <c r="AC249" s="2">
        <f t="shared" si="44"/>
        <v>56500626.294076383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50055910.620890975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173</v>
      </c>
      <c r="C250" s="7"/>
      <c r="D250" s="2" t="e">
        <f t="shared" si="12"/>
        <v>#N/A</v>
      </c>
      <c r="E250" s="2" t="e">
        <f t="shared" si="22"/>
        <v>#N/A</v>
      </c>
      <c r="F250" s="2">
        <v>685796.17889496684</v>
      </c>
      <c r="G250" s="2">
        <f t="shared" si="47"/>
        <v>685796.17889496684</v>
      </c>
      <c r="H250" s="2">
        <f t="shared" si="45"/>
        <v>114501807.49915321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4820099.2857142966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752349.33058735728</v>
      </c>
      <c r="Q250" s="2">
        <f t="shared" si="48"/>
        <v>700000</v>
      </c>
      <c r="R250" s="2">
        <f t="shared" si="46"/>
        <v>121375551.51505812</v>
      </c>
      <c r="S250" s="2">
        <f t="shared" si="17"/>
        <v>685796.17889496684</v>
      </c>
      <c r="T250" s="2">
        <f t="shared" si="18"/>
        <v>23417.857142857276</v>
      </c>
      <c r="U250" s="2">
        <f t="shared" si="19"/>
        <v>700000</v>
      </c>
      <c r="V250" s="2">
        <f t="shared" si="34"/>
        <v>62476788.02040787</v>
      </c>
      <c r="W250" s="2">
        <f t="shared" si="20"/>
        <v>551293.53917372227</v>
      </c>
      <c r="X250" s="2">
        <f t="shared" si="6"/>
        <v>148706.46082627773</v>
      </c>
      <c r="Y250" s="2">
        <f t="shared" si="43"/>
        <v>58898763.494650289</v>
      </c>
      <c r="Z250" s="2" t="str">
        <f t="shared" si="8"/>
        <v>MEEP</v>
      </c>
      <c r="AA250" s="2">
        <f>IF(Z250="HERE",Y250,AA249+Graph!$G$1*1000)</f>
        <v>61539643.90082249</v>
      </c>
      <c r="AB250" s="2">
        <f t="shared" si="21"/>
        <v>420000</v>
      </c>
      <c r="AC250" s="2">
        <f t="shared" si="44"/>
        <v>56500626.294076383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50081794.01485315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174</v>
      </c>
      <c r="C251" s="7"/>
      <c r="D251" s="2" t="e">
        <f t="shared" si="12"/>
        <v>#N/A</v>
      </c>
      <c r="E251" s="2" t="e">
        <f t="shared" si="22"/>
        <v>#N/A</v>
      </c>
      <c r="F251" s="2">
        <v>687397.40079641342</v>
      </c>
      <c r="G251" s="2">
        <f t="shared" si="47"/>
        <v>687397.40079641342</v>
      </c>
      <c r="H251" s="2">
        <f t="shared" si="45"/>
        <v>115189204.89994963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4843517.1428571539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754264.22434046865</v>
      </c>
      <c r="Q251" s="2">
        <f t="shared" si="48"/>
        <v>700000</v>
      </c>
      <c r="R251" s="2">
        <f t="shared" si="46"/>
        <v>122075551.51505812</v>
      </c>
      <c r="S251" s="2">
        <f t="shared" si="17"/>
        <v>687397.40079641342</v>
      </c>
      <c r="T251" s="2">
        <f t="shared" si="18"/>
        <v>23417.857142857276</v>
      </c>
      <c r="U251" s="2">
        <f t="shared" si="19"/>
        <v>700000</v>
      </c>
      <c r="V251" s="2">
        <f t="shared" si="34"/>
        <v>63029682.781483024</v>
      </c>
      <c r="W251" s="2">
        <f t="shared" si="20"/>
        <v>552894.76107515395</v>
      </c>
      <c r="X251" s="2">
        <f t="shared" si="6"/>
        <v>147105.23892484605</v>
      </c>
      <c r="Y251" s="2">
        <f t="shared" si="43"/>
        <v>59045868.733575135</v>
      </c>
      <c r="Z251" s="2" t="str">
        <f t="shared" si="8"/>
        <v>MEEP</v>
      </c>
      <c r="AA251" s="2">
        <f>IF(Z251="HERE",Y251,AA250+Graph!$G$1*1000)</f>
        <v>61959643.90082249</v>
      </c>
      <c r="AB251" s="2">
        <f t="shared" si="21"/>
        <v>420000</v>
      </c>
      <c r="AC251" s="2">
        <f t="shared" si="44"/>
        <v>56500626.294076383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50107757.469910391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175</v>
      </c>
      <c r="C252" s="7"/>
      <c r="D252" s="2" t="e">
        <f t="shared" si="12"/>
        <v>#N/A</v>
      </c>
      <c r="E252" s="2" t="e">
        <f t="shared" si="22"/>
        <v>#N/A</v>
      </c>
      <c r="F252" s="2">
        <v>688998.62269786</v>
      </c>
      <c r="G252" s="2">
        <f t="shared" si="47"/>
        <v>688998.62269786</v>
      </c>
      <c r="H252" s="2">
        <f t="shared" si="45"/>
        <v>115878203.52264749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4866935.0000000112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756179.11809358001</v>
      </c>
      <c r="Q252" s="2">
        <f t="shared" si="48"/>
        <v>700000</v>
      </c>
      <c r="R252" s="2">
        <f t="shared" si="46"/>
        <v>122775551.51505812</v>
      </c>
      <c r="S252" s="2">
        <f t="shared" si="17"/>
        <v>688998.62269786</v>
      </c>
      <c r="T252" s="2">
        <f t="shared" si="18"/>
        <v>23417.857142857276</v>
      </c>
      <c r="U252" s="2">
        <f t="shared" si="19"/>
        <v>700000</v>
      </c>
      <c r="V252" s="2">
        <f t="shared" si="34"/>
        <v>63584178.764459625</v>
      </c>
      <c r="W252" s="2">
        <f t="shared" si="20"/>
        <v>554495.98297660053</v>
      </c>
      <c r="X252" s="2">
        <f t="shared" si="6"/>
        <v>145504.01702339947</v>
      </c>
      <c r="Y252" s="2">
        <f t="shared" si="43"/>
        <v>59191372.750598535</v>
      </c>
      <c r="Z252" s="2" t="str">
        <f t="shared" si="8"/>
        <v>MEEP</v>
      </c>
      <c r="AA252" s="2">
        <f>IF(Z252="HERE",Y252,AA251+Graph!$G$1*1000)</f>
        <v>62379643.90082249</v>
      </c>
      <c r="AB252" s="2">
        <f t="shared" si="21"/>
        <v>420000</v>
      </c>
      <c r="AC252" s="2">
        <f t="shared" si="44"/>
        <v>56500626.294076383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50133800.986062706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176</v>
      </c>
      <c r="C253" s="7"/>
      <c r="D253" s="2" t="e">
        <f t="shared" si="12"/>
        <v>#N/A</v>
      </c>
      <c r="E253" s="2" t="e">
        <f t="shared" si="22"/>
        <v>#N/A</v>
      </c>
      <c r="F253" s="2">
        <v>690599.84459930658</v>
      </c>
      <c r="G253" s="2">
        <f t="shared" si="47"/>
        <v>690599.84459930658</v>
      </c>
      <c r="H253" s="2">
        <f t="shared" si="45"/>
        <v>116568803.36724679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4890352.8571428685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758094.01184669137</v>
      </c>
      <c r="Q253" s="2">
        <f t="shared" si="48"/>
        <v>700000</v>
      </c>
      <c r="R253" s="2">
        <f t="shared" si="46"/>
        <v>123475551.51505812</v>
      </c>
      <c r="S253" s="2">
        <f t="shared" si="17"/>
        <v>690599.84459930658</v>
      </c>
      <c r="T253" s="2">
        <f t="shared" si="18"/>
        <v>23417.857142857276</v>
      </c>
      <c r="U253" s="2">
        <f t="shared" si="19"/>
        <v>700000</v>
      </c>
      <c r="V253" s="2">
        <f t="shared" si="34"/>
        <v>64140275.969337672</v>
      </c>
      <c r="W253" s="2">
        <f t="shared" si="20"/>
        <v>556097.20487804711</v>
      </c>
      <c r="X253" s="2">
        <f t="shared" si="6"/>
        <v>143902.79512195289</v>
      </c>
      <c r="Y253" s="2">
        <f t="shared" si="43"/>
        <v>59335275.545720488</v>
      </c>
      <c r="Z253" s="2" t="str">
        <f t="shared" si="8"/>
        <v>MEEP</v>
      </c>
      <c r="AA253" s="2">
        <f>IF(Z253="HERE",Y253,AA252+Graph!$G$1*1000)</f>
        <v>62799643.90082249</v>
      </c>
      <c r="AB253" s="2">
        <f t="shared" si="21"/>
        <v>420000</v>
      </c>
      <c r="AC253" s="2">
        <f t="shared" si="44"/>
        <v>56500626.294076383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50159924.563310094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177</v>
      </c>
      <c r="C254" s="7"/>
      <c r="D254" s="2" t="e">
        <f t="shared" si="12"/>
        <v>#N/A</v>
      </c>
      <c r="E254" s="2" t="e">
        <f t="shared" si="22"/>
        <v>#N/A</v>
      </c>
      <c r="F254" s="2">
        <v>692201.06650073826</v>
      </c>
      <c r="G254" s="2">
        <f t="shared" si="47"/>
        <v>692201.06650073826</v>
      </c>
      <c r="H254" s="2">
        <f t="shared" si="45"/>
        <v>117261004.43374753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4913770.7142857257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760008.90559980273</v>
      </c>
      <c r="Q254" s="2">
        <f t="shared" si="48"/>
        <v>700000</v>
      </c>
      <c r="R254" s="2">
        <f t="shared" si="46"/>
        <v>124175551.51505812</v>
      </c>
      <c r="S254" s="2">
        <f t="shared" si="17"/>
        <v>692201.06650073826</v>
      </c>
      <c r="T254" s="2">
        <f t="shared" si="18"/>
        <v>23417.857142857276</v>
      </c>
      <c r="U254" s="2">
        <f t="shared" si="19"/>
        <v>700000</v>
      </c>
      <c r="V254" s="2">
        <f t="shared" si="34"/>
        <v>64697974.396117166</v>
      </c>
      <c r="W254" s="2">
        <f t="shared" si="20"/>
        <v>557698.42677949369</v>
      </c>
      <c r="X254" s="2">
        <f t="shared" si="6"/>
        <v>142301.57322050631</v>
      </c>
      <c r="Y254" s="2">
        <f t="shared" si="43"/>
        <v>59477577.118940994</v>
      </c>
      <c r="Z254" s="2" t="str">
        <f t="shared" si="8"/>
        <v>MEEP</v>
      </c>
      <c r="AA254" s="2">
        <f>IF(Z254="HERE",Y254,AA253+Graph!$G$1*1000)</f>
        <v>63219643.90082249</v>
      </c>
      <c r="AB254" s="2">
        <f t="shared" si="21"/>
        <v>420000</v>
      </c>
      <c r="AC254" s="2">
        <f t="shared" si="44"/>
        <v>56500626.294076383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178</v>
      </c>
      <c r="C255" s="7"/>
      <c r="D255" s="2" t="e">
        <f t="shared" si="12"/>
        <v>#N/A</v>
      </c>
      <c r="E255" s="2" t="e">
        <f t="shared" si="22"/>
        <v>#N/A</v>
      </c>
      <c r="F255" s="2">
        <v>693802.28840218484</v>
      </c>
      <c r="G255" s="2">
        <f t="shared" si="47"/>
        <v>693802.28840218484</v>
      </c>
      <c r="H255" s="2">
        <f t="shared" si="45"/>
        <v>117954806.72214971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4937188.571428583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761923.79935291409</v>
      </c>
      <c r="Q255" s="2">
        <f t="shared" si="48"/>
        <v>700000</v>
      </c>
      <c r="R255" s="2">
        <f t="shared" si="46"/>
        <v>124875551.51505812</v>
      </c>
      <c r="S255" s="2">
        <f t="shared" si="17"/>
        <v>693802.28840218484</v>
      </c>
      <c r="T255" s="2">
        <f t="shared" si="18"/>
        <v>23417.857142857276</v>
      </c>
      <c r="U255" s="2">
        <f t="shared" si="19"/>
        <v>700000</v>
      </c>
      <c r="V255" s="2">
        <f t="shared" si="34"/>
        <v>65257274.044798091</v>
      </c>
      <c r="W255" s="2">
        <f t="shared" si="20"/>
        <v>559299.64868092537</v>
      </c>
      <c r="X255" s="2">
        <f t="shared" si="6"/>
        <v>140700.35131907463</v>
      </c>
      <c r="Y255" s="2">
        <f t="shared" si="43"/>
        <v>59618277.470260069</v>
      </c>
      <c r="Z255" s="2" t="str">
        <f t="shared" si="8"/>
        <v>MEEP</v>
      </c>
      <c r="AA255" s="2">
        <f>IF(Z255="HERE",Y255,AA254+Graph!$G$1*1000)</f>
        <v>63639643.90082249</v>
      </c>
      <c r="AB255" s="2">
        <f t="shared" si="21"/>
        <v>420000</v>
      </c>
      <c r="AC255" s="2">
        <f t="shared" si="44"/>
        <v>56500626.294076383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179</v>
      </c>
      <c r="C256" s="7"/>
      <c r="D256" s="2" t="e">
        <f t="shared" si="12"/>
        <v>#N/A</v>
      </c>
      <c r="E256" s="2" t="e">
        <f t="shared" si="22"/>
        <v>#N/A</v>
      </c>
      <c r="F256" s="2">
        <v>695403.51030363142</v>
      </c>
      <c r="G256" s="2">
        <f t="shared" si="47"/>
        <v>695403.51030363142</v>
      </c>
      <c r="H256" s="2">
        <f t="shared" si="45"/>
        <v>118650210.23245335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4960606.4285714403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763838.69310602546</v>
      </c>
      <c r="Q256" s="2">
        <f t="shared" si="48"/>
        <v>700000</v>
      </c>
      <c r="R256" s="2">
        <f t="shared" si="46"/>
        <v>125575551.51505812</v>
      </c>
      <c r="S256" s="2">
        <f t="shared" si="17"/>
        <v>695403.51030363142</v>
      </c>
      <c r="T256" s="2">
        <f t="shared" si="18"/>
        <v>23417.857142857276</v>
      </c>
      <c r="U256" s="2">
        <f t="shared" si="19"/>
        <v>700000</v>
      </c>
      <c r="V256" s="2">
        <f t="shared" si="34"/>
        <v>65818174.915380463</v>
      </c>
      <c r="W256" s="2">
        <f t="shared" si="20"/>
        <v>560900.87058237195</v>
      </c>
      <c r="X256" s="2">
        <f t="shared" si="6"/>
        <v>139099.12941762805</v>
      </c>
      <c r="Y256" s="2">
        <f t="shared" si="43"/>
        <v>59757376.599677697</v>
      </c>
      <c r="Z256" s="2" t="str">
        <f t="shared" si="8"/>
        <v>MEEP</v>
      </c>
      <c r="AA256" s="2">
        <f>IF(Z256="HERE",Y256,AA255+Graph!$G$1*1000)</f>
        <v>64059643.90082249</v>
      </c>
      <c r="AB256" s="2">
        <f t="shared" si="21"/>
        <v>420000</v>
      </c>
      <c r="AC256" s="2">
        <f t="shared" si="44"/>
        <v>56500626.294076383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180</v>
      </c>
      <c r="C257" s="7"/>
      <c r="D257" s="2" t="e">
        <f t="shared" si="12"/>
        <v>#N/A</v>
      </c>
      <c r="E257" s="2" t="e">
        <f t="shared" si="22"/>
        <v>#N/A</v>
      </c>
      <c r="F257" s="2">
        <v>697004.73220507801</v>
      </c>
      <c r="G257" s="2">
        <f t="shared" si="47"/>
        <v>697004.73220507801</v>
      </c>
      <c r="H257" s="2">
        <f t="shared" si="45"/>
        <v>119347214.96465842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4984024.2857142976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765753.58685913682</v>
      </c>
      <c r="Q257" s="2">
        <f t="shared" si="48"/>
        <v>700000</v>
      </c>
      <c r="R257" s="2">
        <f t="shared" si="46"/>
        <v>126275551.51505812</v>
      </c>
      <c r="S257" s="2">
        <f t="shared" si="17"/>
        <v>697004.73220507801</v>
      </c>
      <c r="T257" s="2">
        <f t="shared" si="18"/>
        <v>23417.857142857276</v>
      </c>
      <c r="U257" s="2">
        <f t="shared" si="19"/>
        <v>700000</v>
      </c>
      <c r="V257" s="2">
        <f t="shared" si="34"/>
        <v>66380677.007864282</v>
      </c>
      <c r="W257" s="2">
        <f t="shared" si="20"/>
        <v>562502.09248381853</v>
      </c>
      <c r="X257" s="2">
        <f t="shared" si="6"/>
        <v>137497.90751618147</v>
      </c>
      <c r="Y257" s="2">
        <f t="shared" si="43"/>
        <v>59894874.507193878</v>
      </c>
      <c r="Z257" s="2" t="str">
        <f t="shared" si="8"/>
        <v>MEEP</v>
      </c>
      <c r="AA257" s="2">
        <f>IF(Z257="HERE",Y257,AA256+Graph!$G$1*1000)</f>
        <v>64479643.90082249</v>
      </c>
      <c r="AB257" s="2">
        <f t="shared" si="21"/>
        <v>420000</v>
      </c>
      <c r="AC257" s="2">
        <f t="shared" si="44"/>
        <v>56500626.294076383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181</v>
      </c>
      <c r="C258" s="7"/>
      <c r="D258" s="2" t="e">
        <f t="shared" si="12"/>
        <v>#N/A</v>
      </c>
      <c r="E258" s="2" t="e">
        <f t="shared" si="22"/>
        <v>#N/A</v>
      </c>
      <c r="F258" s="2">
        <v>698605.95410652459</v>
      </c>
      <c r="G258" s="2">
        <f t="shared" si="47"/>
        <v>698605.95410652459</v>
      </c>
      <c r="H258" s="2">
        <f t="shared" si="45"/>
        <v>120045820.91876495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5007442.1428571548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767668.48061224818</v>
      </c>
      <c r="Q258" s="2">
        <f t="shared" si="48"/>
        <v>700000</v>
      </c>
      <c r="R258" s="2">
        <f t="shared" si="46"/>
        <v>126975551.51505812</v>
      </c>
      <c r="S258" s="2">
        <f t="shared" si="17"/>
        <v>698605.95410652459</v>
      </c>
      <c r="T258" s="2">
        <f t="shared" si="18"/>
        <v>23417.857142857276</v>
      </c>
      <c r="U258" s="2">
        <f t="shared" si="19"/>
        <v>700000</v>
      </c>
      <c r="V258" s="2">
        <f t="shared" si="34"/>
        <v>66944780.322249547</v>
      </c>
      <c r="W258" s="2">
        <f t="shared" si="20"/>
        <v>564103.31438526511</v>
      </c>
      <c r="X258" s="2">
        <f t="shared" si="6"/>
        <v>135896.68561473489</v>
      </c>
      <c r="Y258" s="2">
        <f t="shared" si="43"/>
        <v>60030771.192808613</v>
      </c>
      <c r="Z258" s="2" t="str">
        <f t="shared" si="8"/>
        <v>MEEP</v>
      </c>
      <c r="AA258" s="2">
        <f>IF(Z258="HERE",Y258,AA257+Graph!$G$1*1000)</f>
        <v>64899643.90082249</v>
      </c>
      <c r="AB258" s="2">
        <f t="shared" si="21"/>
        <v>420000</v>
      </c>
      <c r="AC258" s="2">
        <f t="shared" si="44"/>
        <v>56500626.294076383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182</v>
      </c>
      <c r="C259" s="7"/>
      <c r="D259" s="2" t="e">
        <f t="shared" si="12"/>
        <v>#N/A</v>
      </c>
      <c r="E259" s="2" t="e">
        <f t="shared" si="22"/>
        <v>#N/A</v>
      </c>
      <c r="F259" s="2">
        <v>700207.17600795627</v>
      </c>
      <c r="G259" s="2">
        <f t="shared" si="47"/>
        <v>676582.14285714284</v>
      </c>
      <c r="H259" s="2">
        <f t="shared" si="45"/>
        <v>120722403.0616221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5030860.0000000121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769583.37436535954</v>
      </c>
      <c r="Q259" s="2">
        <f t="shared" si="48"/>
        <v>700000</v>
      </c>
      <c r="R259" s="2">
        <f t="shared" si="46"/>
        <v>127675551.51505812</v>
      </c>
      <c r="S259" s="2">
        <f t="shared" si="17"/>
        <v>676582.14285714924</v>
      </c>
      <c r="T259" s="2">
        <f t="shared" si="18"/>
        <v>23417.857142857276</v>
      </c>
      <c r="U259" s="2">
        <f t="shared" si="19"/>
        <v>700000</v>
      </c>
      <c r="V259" s="2">
        <f t="shared" si="34"/>
        <v>67510484.858536258</v>
      </c>
      <c r="W259" s="2">
        <f t="shared" si="20"/>
        <v>565704.53628671169</v>
      </c>
      <c r="X259" s="2">
        <f t="shared" si="6"/>
        <v>134295.46371328831</v>
      </c>
      <c r="Y259" s="2">
        <f t="shared" si="43"/>
        <v>60165066.656521901</v>
      </c>
      <c r="Z259" s="2" t="str">
        <f t="shared" si="8"/>
        <v>MEEP</v>
      </c>
      <c r="AA259" s="2">
        <f>IF(Z259="HERE",Y259,AA258+Graph!$G$1*1000)</f>
        <v>65319643.90082249</v>
      </c>
      <c r="AB259" s="2">
        <f t="shared" si="21"/>
        <v>420000</v>
      </c>
      <c r="AC259" s="2">
        <f t="shared" si="44"/>
        <v>56500626.294076383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183</v>
      </c>
      <c r="C260" s="7"/>
      <c r="D260" s="2" t="e">
        <f t="shared" si="12"/>
        <v>#N/A</v>
      </c>
      <c r="E260" s="2" t="e">
        <f t="shared" si="22"/>
        <v>#N/A</v>
      </c>
      <c r="F260" s="2">
        <v>701808.39790940285</v>
      </c>
      <c r="G260" s="2">
        <f t="shared" si="47"/>
        <v>676582.14285714284</v>
      </c>
      <c r="H260" s="2">
        <f t="shared" si="45"/>
        <v>121398985.20447925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5054277.8571428694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771498.26811847091</v>
      </c>
      <c r="Q260" s="2">
        <f t="shared" si="48"/>
        <v>700000</v>
      </c>
      <c r="R260" s="2">
        <f t="shared" si="46"/>
        <v>128375551.51505812</v>
      </c>
      <c r="S260" s="2">
        <f t="shared" si="17"/>
        <v>676582.14285714924</v>
      </c>
      <c r="T260" s="2">
        <f t="shared" si="18"/>
        <v>23417.857142857276</v>
      </c>
      <c r="U260" s="2">
        <f t="shared" si="19"/>
        <v>700000</v>
      </c>
      <c r="V260" s="2">
        <f t="shared" si="34"/>
        <v>68077790.616724402</v>
      </c>
      <c r="W260" s="2">
        <f t="shared" si="20"/>
        <v>567305.75818814337</v>
      </c>
      <c r="X260" s="2">
        <f t="shared" si="6"/>
        <v>132694.24181185663</v>
      </c>
      <c r="Y260" s="2">
        <f t="shared" si="43"/>
        <v>60297760.898333758</v>
      </c>
      <c r="Z260" s="2" t="str">
        <f t="shared" si="8"/>
        <v>MEEP</v>
      </c>
      <c r="AA260" s="2">
        <f>IF(Z260="HERE",Y260,AA259+Graph!$G$1*1000)</f>
        <v>65739643.90082249</v>
      </c>
      <c r="AB260" s="2">
        <f t="shared" si="21"/>
        <v>420000</v>
      </c>
      <c r="AC260" s="2">
        <f t="shared" si="44"/>
        <v>56500626.294076383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184</v>
      </c>
      <c r="C261" s="7"/>
      <c r="D261" s="2" t="e">
        <f t="shared" si="12"/>
        <v>#N/A</v>
      </c>
      <c r="E261" s="2" t="e">
        <f t="shared" si="22"/>
        <v>#N/A</v>
      </c>
      <c r="F261" s="2">
        <v>703409.61981084943</v>
      </c>
      <c r="G261" s="2">
        <f t="shared" si="47"/>
        <v>676582.14285714284</v>
      </c>
      <c r="H261" s="2">
        <f t="shared" si="45"/>
        <v>122075567.3473364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5077695.7142857267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773413.16187158227</v>
      </c>
      <c r="Q261" s="2">
        <f t="shared" si="48"/>
        <v>700000</v>
      </c>
      <c r="R261" s="2">
        <f t="shared" si="46"/>
        <v>129075551.51505812</v>
      </c>
      <c r="S261" s="2">
        <f t="shared" si="17"/>
        <v>676582.14285714924</v>
      </c>
      <c r="T261" s="2">
        <f t="shared" si="18"/>
        <v>23417.857142857276</v>
      </c>
      <c r="U261" s="2">
        <f t="shared" si="19"/>
        <v>700000</v>
      </c>
      <c r="V261" s="2">
        <f t="shared" si="34"/>
        <v>68646697.596813992</v>
      </c>
      <c r="W261" s="2">
        <f t="shared" si="20"/>
        <v>568906.98008958995</v>
      </c>
      <c r="X261" s="2">
        <f t="shared" si="6"/>
        <v>131093.01991041005</v>
      </c>
      <c r="Y261" s="2">
        <f t="shared" si="43"/>
        <v>60428853.918244168</v>
      </c>
      <c r="Z261" s="2" t="str">
        <f t="shared" si="8"/>
        <v>MEEP</v>
      </c>
      <c r="AA261" s="2">
        <f>IF(Z261="HERE",Y261,AA260+Graph!$G$1*1000)</f>
        <v>66159643.90082249</v>
      </c>
      <c r="AB261" s="2">
        <f t="shared" si="21"/>
        <v>420000</v>
      </c>
      <c r="AC261" s="2">
        <f t="shared" si="44"/>
        <v>56500626.294076383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185</v>
      </c>
      <c r="C262" s="7"/>
      <c r="D262" s="2" t="e">
        <f t="shared" si="12"/>
        <v>#N/A</v>
      </c>
      <c r="E262" s="2" t="e">
        <f t="shared" si="22"/>
        <v>#N/A</v>
      </c>
      <c r="F262" s="2">
        <v>705010.84171229601</v>
      </c>
      <c r="G262" s="2">
        <f t="shared" si="47"/>
        <v>676582.14285714284</v>
      </c>
      <c r="H262" s="2">
        <f t="shared" si="45"/>
        <v>122752149.49019355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5101113.5714285839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775328.05562469363</v>
      </c>
      <c r="Q262" s="2">
        <f t="shared" si="48"/>
        <v>700000</v>
      </c>
      <c r="R262" s="2">
        <f t="shared" si="46"/>
        <v>129775551.51505812</v>
      </c>
      <c r="S262" s="2">
        <f t="shared" si="17"/>
        <v>676582.14285714924</v>
      </c>
      <c r="T262" s="2">
        <f t="shared" si="18"/>
        <v>23417.857142857276</v>
      </c>
      <c r="U262" s="2">
        <f t="shared" si="19"/>
        <v>700000</v>
      </c>
      <c r="V262" s="2">
        <f t="shared" si="34"/>
        <v>69217205.798805028</v>
      </c>
      <c r="W262" s="2">
        <f t="shared" si="20"/>
        <v>570508.20199103653</v>
      </c>
      <c r="X262" s="2">
        <f t="shared" si="6"/>
        <v>129491.79800896347</v>
      </c>
      <c r="Y262" s="2">
        <f t="shared" si="43"/>
        <v>60558345.716253132</v>
      </c>
      <c r="Z262" s="2" t="str">
        <f t="shared" si="8"/>
        <v>MEEP</v>
      </c>
      <c r="AA262" s="2">
        <f>IF(Z262="HERE",Y262,AA261+Graph!$G$1*1000)</f>
        <v>66579643.90082249</v>
      </c>
      <c r="AB262" s="2">
        <f t="shared" si="21"/>
        <v>420000</v>
      </c>
      <c r="AC262" s="2">
        <f t="shared" si="44"/>
        <v>56500626.294076383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186</v>
      </c>
      <c r="C263" s="7"/>
      <c r="D263" s="2" t="e">
        <f t="shared" si="12"/>
        <v>#N/A</v>
      </c>
      <c r="E263" s="2" t="e">
        <f t="shared" si="22"/>
        <v>#N/A</v>
      </c>
      <c r="F263" s="2">
        <v>706612.06361372769</v>
      </c>
      <c r="G263" s="2">
        <f t="shared" si="47"/>
        <v>676582.14285714284</v>
      </c>
      <c r="H263" s="2">
        <f t="shared" si="45"/>
        <v>123428731.6330507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5124531.4285714412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777242.94937780499</v>
      </c>
      <c r="Q263" s="2">
        <f t="shared" si="48"/>
        <v>700000</v>
      </c>
      <c r="R263" s="2">
        <f t="shared" si="46"/>
        <v>130475551.51505812</v>
      </c>
      <c r="S263" s="2">
        <f t="shared" si="17"/>
        <v>676582.14285714924</v>
      </c>
      <c r="T263" s="2">
        <f t="shared" si="18"/>
        <v>23417.857142857276</v>
      </c>
      <c r="U263" s="2">
        <f t="shared" si="19"/>
        <v>700000</v>
      </c>
      <c r="V263" s="2">
        <f t="shared" si="34"/>
        <v>69789315.222697511</v>
      </c>
      <c r="W263" s="2">
        <f t="shared" si="20"/>
        <v>572109.42389248312</v>
      </c>
      <c r="X263" s="2">
        <f t="shared" si="6"/>
        <v>127890.57610751688</v>
      </c>
      <c r="Y263" s="2">
        <f t="shared" si="43"/>
        <v>60686236.292360649</v>
      </c>
      <c r="Z263" s="2" t="str">
        <f t="shared" si="8"/>
        <v>MEEP</v>
      </c>
      <c r="AA263" s="2">
        <f>IF(Z263="HERE",Y263,AA262+Graph!$G$1*1000)</f>
        <v>66999643.90082249</v>
      </c>
      <c r="AB263" s="2">
        <f t="shared" si="21"/>
        <v>420000</v>
      </c>
      <c r="AC263" s="2">
        <f t="shared" si="44"/>
        <v>56500626.294076383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187</v>
      </c>
      <c r="C264" s="7"/>
      <c r="D264" s="2" t="e">
        <f t="shared" si="12"/>
        <v>#N/A</v>
      </c>
      <c r="E264" s="2" t="e">
        <f t="shared" si="22"/>
        <v>#N/A</v>
      </c>
      <c r="F264" s="2">
        <v>708213.28551517427</v>
      </c>
      <c r="G264" s="2">
        <f t="shared" si="47"/>
        <v>676582.14285714284</v>
      </c>
      <c r="H264" s="2">
        <f t="shared" si="45"/>
        <v>124105313.77590784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5147949.2857142985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779157.84313091636</v>
      </c>
      <c r="Q264" s="2">
        <f t="shared" si="48"/>
        <v>700000</v>
      </c>
      <c r="R264" s="2">
        <f t="shared" si="46"/>
        <v>131175551.51505812</v>
      </c>
      <c r="S264" s="2">
        <f t="shared" si="17"/>
        <v>676582.14285714924</v>
      </c>
      <c r="T264" s="2">
        <f t="shared" si="18"/>
        <v>23417.857142857276</v>
      </c>
      <c r="U264" s="2">
        <f t="shared" si="19"/>
        <v>700000</v>
      </c>
      <c r="V264" s="2">
        <f t="shared" si="34"/>
        <v>70363025.868491441</v>
      </c>
      <c r="W264" s="2">
        <f t="shared" si="20"/>
        <v>573710.6457939297</v>
      </c>
      <c r="X264" s="2">
        <f t="shared" si="6"/>
        <v>126289.3542060703</v>
      </c>
      <c r="Y264" s="2">
        <f t="shared" si="43"/>
        <v>60812525.646566719</v>
      </c>
      <c r="Z264" s="2" t="str">
        <f t="shared" si="8"/>
        <v>MEEP</v>
      </c>
      <c r="AA264" s="2">
        <f>IF(Z264="HERE",Y264,AA263+Graph!$G$1*1000)</f>
        <v>67419643.90082249</v>
      </c>
      <c r="AB264" s="2">
        <f t="shared" si="21"/>
        <v>420000</v>
      </c>
      <c r="AC264" s="2">
        <f t="shared" si="44"/>
        <v>56500626.294076383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188</v>
      </c>
      <c r="C265" s="7"/>
      <c r="D265" s="2" t="e">
        <f t="shared" si="12"/>
        <v>#N/A</v>
      </c>
      <c r="E265" s="2" t="e">
        <f t="shared" si="22"/>
        <v>#N/A</v>
      </c>
      <c r="F265" s="2">
        <v>709814.50741662085</v>
      </c>
      <c r="G265" s="2">
        <f t="shared" si="47"/>
        <v>676582.14285714284</v>
      </c>
      <c r="H265" s="2">
        <f t="shared" si="45"/>
        <v>124781895.91876499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5171367.1428571558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781072.73688402772</v>
      </c>
      <c r="Q265" s="2">
        <f t="shared" si="48"/>
        <v>700000</v>
      </c>
      <c r="R265" s="2">
        <f t="shared" si="46"/>
        <v>131875551.51505812</v>
      </c>
      <c r="S265" s="2">
        <f t="shared" si="17"/>
        <v>676582.14285714924</v>
      </c>
      <c r="T265" s="2">
        <f t="shared" si="18"/>
        <v>23417.857142857276</v>
      </c>
      <c r="U265" s="2">
        <f t="shared" si="19"/>
        <v>700000</v>
      </c>
      <c r="V265" s="2">
        <f t="shared" si="34"/>
        <v>70938337.736186802</v>
      </c>
      <c r="W265" s="2">
        <f t="shared" si="20"/>
        <v>575311.86769536138</v>
      </c>
      <c r="X265" s="2">
        <f t="shared" si="6"/>
        <v>124688.13230463862</v>
      </c>
      <c r="Y265" s="2">
        <f t="shared" si="43"/>
        <v>60937213.778871357</v>
      </c>
      <c r="Z265" s="2" t="str">
        <f t="shared" si="8"/>
        <v>MEEP</v>
      </c>
      <c r="AA265" s="2">
        <f>IF(Z265="HERE",Y265,AA264+Graph!$G$1*1000)</f>
        <v>67839643.90082249</v>
      </c>
      <c r="AB265" s="2">
        <f t="shared" si="21"/>
        <v>420000</v>
      </c>
      <c r="AC265" s="2">
        <f t="shared" si="44"/>
        <v>56500626.294076383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189</v>
      </c>
      <c r="C266" s="7"/>
      <c r="D266" s="2" t="e">
        <f t="shared" si="12"/>
        <v>#N/A</v>
      </c>
      <c r="E266" s="2" t="e">
        <f t="shared" si="22"/>
        <v>#N/A</v>
      </c>
      <c r="F266" s="2">
        <v>711415.72931806743</v>
      </c>
      <c r="G266" s="2">
        <f t="shared" si="47"/>
        <v>676582.14285714284</v>
      </c>
      <c r="H266" s="2">
        <f t="shared" si="45"/>
        <v>125458478.06162214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5194785.000000013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782987.63063713908</v>
      </c>
      <c r="Q266" s="2">
        <f t="shared" si="48"/>
        <v>700000</v>
      </c>
      <c r="R266" s="2">
        <f t="shared" si="46"/>
        <v>132575551.51505812</v>
      </c>
      <c r="S266" s="2">
        <f t="shared" si="17"/>
        <v>676582.14285714924</v>
      </c>
      <c r="T266" s="2">
        <f t="shared" si="18"/>
        <v>23417.857142857276</v>
      </c>
      <c r="U266" s="2">
        <f t="shared" si="19"/>
        <v>700000</v>
      </c>
      <c r="V266" s="2">
        <f t="shared" si="34"/>
        <v>71515250.82578361</v>
      </c>
      <c r="W266" s="2">
        <f t="shared" si="20"/>
        <v>576913.08959680796</v>
      </c>
      <c r="X266" s="2">
        <f t="shared" si="6"/>
        <v>123086.91040319204</v>
      </c>
      <c r="Y266" s="2">
        <f t="shared" si="43"/>
        <v>61060300.689274549</v>
      </c>
      <c r="Z266" s="2" t="str">
        <f t="shared" si="8"/>
        <v>MEEP</v>
      </c>
      <c r="AA266" s="2">
        <f>IF(Z266="HERE",Y266,AA265+Graph!$G$1*1000)</f>
        <v>68259643.90082249</v>
      </c>
      <c r="AB266" s="2">
        <f t="shared" si="21"/>
        <v>420000</v>
      </c>
      <c r="AC266" s="2">
        <f t="shared" si="44"/>
        <v>56500626.294076383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190</v>
      </c>
      <c r="C267" s="7"/>
      <c r="D267" s="2" t="e">
        <f t="shared" si="12"/>
        <v>#N/A</v>
      </c>
      <c r="E267" s="2" t="e">
        <f t="shared" si="22"/>
        <v>#N/A</v>
      </c>
      <c r="F267" s="2">
        <v>713016.95121951401</v>
      </c>
      <c r="G267" s="2">
        <f t="shared" si="47"/>
        <v>676582.14285714284</v>
      </c>
      <c r="H267" s="2">
        <f t="shared" si="45"/>
        <v>126135060.20447929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5218202.8571428703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784902.52439025044</v>
      </c>
      <c r="Q267" s="2">
        <f t="shared" si="48"/>
        <v>700000</v>
      </c>
      <c r="R267" s="2">
        <f t="shared" si="46"/>
        <v>133275551.51505812</v>
      </c>
      <c r="S267" s="2">
        <f t="shared" si="17"/>
        <v>676582.14285714924</v>
      </c>
      <c r="T267" s="2">
        <f t="shared" si="18"/>
        <v>23417.857142857276</v>
      </c>
      <c r="U267" s="2">
        <f t="shared" si="19"/>
        <v>700000</v>
      </c>
      <c r="V267" s="2">
        <f t="shared" si="34"/>
        <v>72093765.137281865</v>
      </c>
      <c r="W267" s="2">
        <f t="shared" si="20"/>
        <v>578514.31149825454</v>
      </c>
      <c r="X267" s="2">
        <f t="shared" si="6"/>
        <v>121485.68850174546</v>
      </c>
      <c r="Y267" s="2">
        <f t="shared" si="43"/>
        <v>61181786.377776295</v>
      </c>
      <c r="Z267" s="2" t="str">
        <f t="shared" si="8"/>
        <v>MEEP</v>
      </c>
      <c r="AA267" s="2">
        <f>IF(Z267="HERE",Y267,AA266+Graph!$G$1*1000)</f>
        <v>68679643.90082249</v>
      </c>
      <c r="AB267" s="2">
        <f t="shared" si="21"/>
        <v>420000</v>
      </c>
      <c r="AC267" s="2">
        <f t="shared" si="44"/>
        <v>56500626.294076383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191</v>
      </c>
      <c r="C268" s="7"/>
      <c r="D268" s="2" t="e">
        <f t="shared" si="12"/>
        <v>#N/A</v>
      </c>
      <c r="E268" s="2" t="e">
        <f t="shared" si="22"/>
        <v>#N/A</v>
      </c>
      <c r="F268" s="2">
        <v>714618.17312094569</v>
      </c>
      <c r="G268" s="2">
        <f t="shared" si="47"/>
        <v>676582.14285714284</v>
      </c>
      <c r="H268" s="2">
        <f t="shared" si="45"/>
        <v>126811642.34733644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5241620.7142857276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786817.41814336181</v>
      </c>
      <c r="Q268" s="2">
        <f t="shared" si="48"/>
        <v>700000</v>
      </c>
      <c r="R268" s="2">
        <f t="shared" si="46"/>
        <v>133975551.51505812</v>
      </c>
      <c r="S268" s="2">
        <f t="shared" si="17"/>
        <v>676582.14285714924</v>
      </c>
      <c r="T268" s="2">
        <f t="shared" si="18"/>
        <v>23417.857142857276</v>
      </c>
      <c r="U268" s="2">
        <f t="shared" si="19"/>
        <v>700000</v>
      </c>
      <c r="V268" s="2">
        <f t="shared" si="34"/>
        <v>72673880.670681566</v>
      </c>
      <c r="W268" s="2">
        <f t="shared" si="20"/>
        <v>580115.53339970112</v>
      </c>
      <c r="X268" s="2">
        <f t="shared" si="6"/>
        <v>119884.46660029888</v>
      </c>
      <c r="Y268" s="2">
        <f t="shared" si="43"/>
        <v>61301670.844376594</v>
      </c>
      <c r="Z268" s="2" t="str">
        <f t="shared" si="8"/>
        <v>MEEP</v>
      </c>
      <c r="AA268" s="2">
        <f>IF(Z268="HERE",Y268,AA267+Graph!$G$1*1000)</f>
        <v>69099643.90082249</v>
      </c>
      <c r="AB268" s="2">
        <f t="shared" si="21"/>
        <v>420000</v>
      </c>
      <c r="AC268" s="2">
        <f t="shared" si="44"/>
        <v>56500626.294076383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192</v>
      </c>
      <c r="C269" s="7"/>
      <c r="D269" s="2" t="e">
        <f t="shared" si="12"/>
        <v>#N/A</v>
      </c>
      <c r="E269" s="2" t="e">
        <f t="shared" si="22"/>
        <v>#N/A</v>
      </c>
      <c r="F269" s="2">
        <v>716219.39502239227</v>
      </c>
      <c r="G269" s="2">
        <f t="shared" si="47"/>
        <v>676582.14285714284</v>
      </c>
      <c r="H269" s="2">
        <f t="shared" si="45"/>
        <v>127488224.49019359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5265038.5714285849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788732.31189647317</v>
      </c>
      <c r="Q269" s="2">
        <f t="shared" si="48"/>
        <v>700000</v>
      </c>
      <c r="R269" s="2">
        <f t="shared" si="46"/>
        <v>134675551.5150581</v>
      </c>
      <c r="S269" s="2">
        <f t="shared" si="17"/>
        <v>676582.14285714924</v>
      </c>
      <c r="T269" s="2">
        <f t="shared" si="18"/>
        <v>23417.857142857276</v>
      </c>
      <c r="U269" s="2">
        <f t="shared" si="19"/>
        <v>699999.9999999851</v>
      </c>
      <c r="V269" s="2">
        <f t="shared" si="34"/>
        <v>73255597.425982714</v>
      </c>
      <c r="W269" s="2">
        <f t="shared" si="20"/>
        <v>581716.7553011477</v>
      </c>
      <c r="X269" s="2">
        <f t="shared" si="6"/>
        <v>118283.2446988374</v>
      </c>
      <c r="Y269" s="2">
        <f t="shared" si="43"/>
        <v>61419954.089075431</v>
      </c>
      <c r="Z269" s="2" t="str">
        <f t="shared" si="8"/>
        <v>MEEP</v>
      </c>
      <c r="AA269" s="2">
        <f>IF(Z269="HERE",Y269,AA268+Graph!$G$1*1000)</f>
        <v>69519643.90082249</v>
      </c>
      <c r="AB269" s="2">
        <f t="shared" si="21"/>
        <v>420000</v>
      </c>
      <c r="AC269" s="2">
        <f t="shared" si="44"/>
        <v>56500626.294076383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193</v>
      </c>
      <c r="C270" s="7"/>
      <c r="D270" s="2" t="e">
        <f t="shared" si="12"/>
        <v>#N/A</v>
      </c>
      <c r="E270" s="2" t="e">
        <f t="shared" si="22"/>
        <v>#N/A</v>
      </c>
      <c r="F270" s="2">
        <v>717820.61692383885</v>
      </c>
      <c r="G270" s="2">
        <f t="shared" si="47"/>
        <v>676582.14285714284</v>
      </c>
      <c r="H270" s="2">
        <f t="shared" si="45"/>
        <v>128164806.63305074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5288456.4285714421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790647.20564958453</v>
      </c>
      <c r="Q270" s="2">
        <f t="shared" si="48"/>
        <v>700000</v>
      </c>
      <c r="R270" s="2">
        <f t="shared" si="46"/>
        <v>135375551.5150581</v>
      </c>
      <c r="S270" s="2">
        <f t="shared" si="17"/>
        <v>676582.14285714924</v>
      </c>
      <c r="T270" s="2">
        <f t="shared" si="18"/>
        <v>23417.857142857276</v>
      </c>
      <c r="U270" s="2">
        <f t="shared" si="19"/>
        <v>700000</v>
      </c>
      <c r="V270" s="2">
        <f t="shared" si="34"/>
        <v>73838915.403185293</v>
      </c>
      <c r="W270" s="2">
        <f t="shared" si="20"/>
        <v>583317.97720257938</v>
      </c>
      <c r="X270" s="2">
        <f t="shared" si="6"/>
        <v>116682.02279742062</v>
      </c>
      <c r="Y270" s="2">
        <f t="shared" si="43"/>
        <v>61536636.111872852</v>
      </c>
      <c r="Z270" s="2" t="str">
        <f t="shared" si="8"/>
        <v>MEEP</v>
      </c>
      <c r="AA270" s="2">
        <f>IF(Z270="HERE",Y270,AA269+Graph!$G$1*1000)</f>
        <v>69939643.90082249</v>
      </c>
      <c r="AB270" s="2">
        <f t="shared" si="21"/>
        <v>420000</v>
      </c>
      <c r="AC270" s="2">
        <f t="shared" si="44"/>
        <v>56500626.294076383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194</v>
      </c>
      <c r="C271" s="7"/>
      <c r="D271" s="2" t="e">
        <f t="shared" si="12"/>
        <v>#N/A</v>
      </c>
      <c r="E271" s="2" t="e">
        <f t="shared" si="22"/>
        <v>#N/A</v>
      </c>
      <c r="F271" s="2">
        <v>719421.83882528543</v>
      </c>
      <c r="G271" s="2">
        <f t="shared" si="47"/>
        <v>676582.14285714284</v>
      </c>
      <c r="H271" s="2">
        <f t="shared" si="45"/>
        <v>128841388.77590789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5311874.2857142994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792562.09940269589</v>
      </c>
      <c r="Q271" s="2">
        <f t="shared" si="48"/>
        <v>700000</v>
      </c>
      <c r="R271" s="2">
        <f t="shared" si="46"/>
        <v>136075551.5150581</v>
      </c>
      <c r="S271" s="2">
        <f t="shared" si="17"/>
        <v>676582.14285714924</v>
      </c>
      <c r="T271" s="2">
        <f t="shared" si="18"/>
        <v>23417.857142857276</v>
      </c>
      <c r="U271" s="2">
        <f t="shared" si="19"/>
        <v>700000</v>
      </c>
      <c r="V271" s="2">
        <f t="shared" si="34"/>
        <v>74423834.602289319</v>
      </c>
      <c r="W271" s="2">
        <f t="shared" si="20"/>
        <v>584919.19910402596</v>
      </c>
      <c r="X271" s="2">
        <f t="shared" si="6"/>
        <v>115080.80089597404</v>
      </c>
      <c r="Y271" s="2">
        <f t="shared" si="43"/>
        <v>61651716.912768826</v>
      </c>
      <c r="Z271" s="2" t="str">
        <f t="shared" si="8"/>
        <v>MEEP</v>
      </c>
      <c r="AA271" s="2">
        <f>IF(Z271="HERE",Y271,AA270+Graph!$G$1*1000)</f>
        <v>70359643.90082249</v>
      </c>
      <c r="AB271" s="2">
        <f t="shared" si="21"/>
        <v>420000</v>
      </c>
      <c r="AC271" s="2">
        <f t="shared" si="44"/>
        <v>56500626.294076383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195</v>
      </c>
      <c r="C272" s="7"/>
      <c r="D272" s="2" t="e">
        <f t="shared" si="12"/>
        <v>#N/A</v>
      </c>
      <c r="E272" s="2" t="e">
        <f t="shared" si="22"/>
        <v>#N/A</v>
      </c>
      <c r="F272" s="2">
        <v>721023.06072673202</v>
      </c>
      <c r="G272" s="2">
        <f t="shared" si="47"/>
        <v>676582.14285714284</v>
      </c>
      <c r="H272" s="2">
        <f t="shared" si="45"/>
        <v>129517970.91876504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5335292.1428571567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794476.99315580726</v>
      </c>
      <c r="Q272" s="2">
        <f t="shared" si="48"/>
        <v>700000</v>
      </c>
      <c r="R272" s="2">
        <f t="shared" si="46"/>
        <v>136775551.5150581</v>
      </c>
      <c r="S272" s="2">
        <f t="shared" si="17"/>
        <v>676582.14285714924</v>
      </c>
      <c r="T272" s="2">
        <f t="shared" si="18"/>
        <v>23417.857142857276</v>
      </c>
      <c r="U272" s="2">
        <f t="shared" si="19"/>
        <v>700000</v>
      </c>
      <c r="V272" s="2">
        <f t="shared" si="34"/>
        <v>75010355.023294792</v>
      </c>
      <c r="W272" s="2">
        <f t="shared" si="20"/>
        <v>586520.42100547254</v>
      </c>
      <c r="X272" s="2">
        <f t="shared" si="6"/>
        <v>113479.57899452746</v>
      </c>
      <c r="Y272" s="2">
        <f t="shared" si="43"/>
        <v>61765196.491763353</v>
      </c>
      <c r="Z272" s="2" t="str">
        <f t="shared" si="8"/>
        <v>MEEP</v>
      </c>
      <c r="AA272" s="2">
        <f>IF(Z272="HERE",Y272,AA271+Graph!$G$1*1000)</f>
        <v>70779643.90082249</v>
      </c>
      <c r="AB272" s="2">
        <f t="shared" si="21"/>
        <v>420000</v>
      </c>
      <c r="AC272" s="2">
        <f t="shared" si="44"/>
        <v>56500626.294076383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196</v>
      </c>
      <c r="C273" s="7"/>
      <c r="D273" s="2" t="e">
        <f t="shared" si="12"/>
        <v>#N/A</v>
      </c>
      <c r="E273" s="2" t="e">
        <f t="shared" si="22"/>
        <v>#N/A</v>
      </c>
      <c r="F273" s="2">
        <v>722624.2826281637</v>
      </c>
      <c r="G273" s="2">
        <f t="shared" si="47"/>
        <v>676582.14285714284</v>
      </c>
      <c r="H273" s="2">
        <f t="shared" si="45"/>
        <v>130194553.06162219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5358710.000000014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796391.88690891862</v>
      </c>
      <c r="Q273" s="2">
        <f t="shared" si="48"/>
        <v>700000</v>
      </c>
      <c r="R273" s="2">
        <f t="shared" si="46"/>
        <v>137475551.5150581</v>
      </c>
      <c r="S273" s="2">
        <f t="shared" si="17"/>
        <v>676582.14285714924</v>
      </c>
      <c r="T273" s="2">
        <f t="shared" si="18"/>
        <v>23417.857142857276</v>
      </c>
      <c r="U273" s="2">
        <f t="shared" si="19"/>
        <v>700000</v>
      </c>
      <c r="V273" s="2">
        <f t="shared" si="34"/>
        <v>75598476.666201711</v>
      </c>
      <c r="W273" s="2">
        <f t="shared" si="20"/>
        <v>588121.64290691912</v>
      </c>
      <c r="X273" s="2">
        <f t="shared" si="6"/>
        <v>111878.35709308088</v>
      </c>
      <c r="Y273" s="2">
        <f t="shared" si="43"/>
        <v>61877074.848856434</v>
      </c>
      <c r="Z273" s="2" t="str">
        <f t="shared" si="8"/>
        <v>MEEP</v>
      </c>
      <c r="AA273" s="2">
        <f>IF(Z273="HERE",Y273,AA272+Graph!$G$1*1000)</f>
        <v>71199643.90082249</v>
      </c>
      <c r="AB273" s="2">
        <f t="shared" si="21"/>
        <v>420000</v>
      </c>
      <c r="AC273" s="2">
        <f t="shared" si="44"/>
        <v>56500626.294076383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197</v>
      </c>
      <c r="C274" s="7"/>
      <c r="D274" s="2" t="e">
        <f t="shared" si="12"/>
        <v>#N/A</v>
      </c>
      <c r="E274" s="2" t="e">
        <f t="shared" si="22"/>
        <v>#N/A</v>
      </c>
      <c r="F274" s="2">
        <v>724225.50452961028</v>
      </c>
      <c r="G274" s="2">
        <f t="shared" si="47"/>
        <v>676582.14285714284</v>
      </c>
      <c r="H274" s="2">
        <f t="shared" si="45"/>
        <v>130871135.20447934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5382127.8571428712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798306.78066202998</v>
      </c>
      <c r="Q274" s="2">
        <f t="shared" si="48"/>
        <v>700000</v>
      </c>
      <c r="R274" s="2">
        <f t="shared" si="46"/>
        <v>138175551.5150581</v>
      </c>
      <c r="S274" s="2">
        <f t="shared" si="17"/>
        <v>676582.14285714924</v>
      </c>
      <c r="T274" s="2">
        <f t="shared" si="18"/>
        <v>23417.857142857276</v>
      </c>
      <c r="U274" s="2">
        <f t="shared" si="19"/>
        <v>700000</v>
      </c>
      <c r="V274" s="2">
        <f t="shared" si="34"/>
        <v>76188199.531010076</v>
      </c>
      <c r="W274" s="2">
        <f t="shared" si="20"/>
        <v>589722.8648083657</v>
      </c>
      <c r="X274" s="2">
        <f t="shared" si="6"/>
        <v>110277.1351916343</v>
      </c>
      <c r="Y274" s="2">
        <f t="shared" si="43"/>
        <v>61987351.984048069</v>
      </c>
      <c r="Z274" s="2" t="str">
        <f t="shared" si="8"/>
        <v>MEEP</v>
      </c>
      <c r="AA274" s="2">
        <f>IF(Z274="HERE",Y274,AA273+Graph!$G$1*1000)</f>
        <v>71619643.90082249</v>
      </c>
      <c r="AB274" s="2">
        <f t="shared" si="21"/>
        <v>420000</v>
      </c>
      <c r="AC274" s="2">
        <f t="shared" si="44"/>
        <v>56500626.294076383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198</v>
      </c>
      <c r="C275" s="7"/>
      <c r="D275" s="2" t="e">
        <f t="shared" si="12"/>
        <v>#N/A</v>
      </c>
      <c r="E275" s="2" t="e">
        <f t="shared" si="22"/>
        <v>#N/A</v>
      </c>
      <c r="F275" s="2">
        <v>725826.72643105686</v>
      </c>
      <c r="G275" s="2">
        <f t="shared" si="47"/>
        <v>676582.14285714284</v>
      </c>
      <c r="H275" s="2">
        <f t="shared" si="45"/>
        <v>131547717.34733649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5405545.7142857285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800221.67441514134</v>
      </c>
      <c r="Q275" s="2">
        <f t="shared" si="48"/>
        <v>700000</v>
      </c>
      <c r="R275" s="2">
        <f t="shared" si="46"/>
        <v>138875551.5150581</v>
      </c>
      <c r="S275" s="2">
        <f t="shared" si="17"/>
        <v>676582.14285714924</v>
      </c>
      <c r="T275" s="2">
        <f t="shared" si="18"/>
        <v>23417.857142857276</v>
      </c>
      <c r="U275" s="2">
        <f t="shared" si="19"/>
        <v>700000</v>
      </c>
      <c r="V275" s="2">
        <f t="shared" si="34"/>
        <v>76779523.617719874</v>
      </c>
      <c r="W275" s="2">
        <f t="shared" si="20"/>
        <v>591324.08670979738</v>
      </c>
      <c r="X275" s="2">
        <f t="shared" si="6"/>
        <v>108675.91329020262</v>
      </c>
      <c r="Y275" s="2">
        <f t="shared" si="43"/>
        <v>62096027.897338271</v>
      </c>
      <c r="Z275" s="2" t="str">
        <f t="shared" si="8"/>
        <v>MEEP</v>
      </c>
      <c r="AA275" s="2">
        <f>IF(Z275="HERE",Y275,AA274+Graph!$G$1*1000)</f>
        <v>72039643.90082249</v>
      </c>
      <c r="AB275" s="2">
        <f t="shared" si="21"/>
        <v>420000</v>
      </c>
      <c r="AC275" s="2">
        <f t="shared" si="44"/>
        <v>56500626.294076383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199</v>
      </c>
      <c r="C276" s="7"/>
      <c r="D276" s="2" t="e">
        <f t="shared" si="12"/>
        <v>#N/A</v>
      </c>
      <c r="E276" s="2" t="e">
        <f t="shared" si="22"/>
        <v>#N/A</v>
      </c>
      <c r="F276" s="2">
        <v>727427.94833250344</v>
      </c>
      <c r="G276" s="2">
        <f t="shared" si="47"/>
        <v>676582.14285714284</v>
      </c>
      <c r="H276" s="2">
        <f t="shared" si="45"/>
        <v>132224299.49019364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5428963.5714285858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802136.56816825271</v>
      </c>
      <c r="Q276" s="2">
        <f t="shared" si="48"/>
        <v>700000</v>
      </c>
      <c r="R276" s="2">
        <f t="shared" si="46"/>
        <v>139575551.5150581</v>
      </c>
      <c r="S276" s="2">
        <f t="shared" si="17"/>
        <v>676582.14285714924</v>
      </c>
      <c r="T276" s="2">
        <f t="shared" si="18"/>
        <v>23417.857142857276</v>
      </c>
      <c r="U276" s="2">
        <f t="shared" si="19"/>
        <v>700000</v>
      </c>
      <c r="V276" s="2">
        <f t="shared" si="34"/>
        <v>77372448.926331118</v>
      </c>
      <c r="W276" s="2">
        <f t="shared" si="20"/>
        <v>592925.30861124396</v>
      </c>
      <c r="X276" s="2">
        <f t="shared" si="6"/>
        <v>107074.69138875604</v>
      </c>
      <c r="Y276" s="2">
        <f t="shared" si="43"/>
        <v>62203102.588727027</v>
      </c>
      <c r="Z276" s="2" t="str">
        <f t="shared" si="8"/>
        <v>MEEP</v>
      </c>
      <c r="AA276" s="2">
        <f>IF(Z276="HERE",Y276,AA275+Graph!$G$1*1000)</f>
        <v>72459643.90082249</v>
      </c>
      <c r="AB276" s="2">
        <f t="shared" si="21"/>
        <v>420000</v>
      </c>
      <c r="AC276" s="2">
        <f t="shared" si="44"/>
        <v>56500626.294076383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200</v>
      </c>
      <c r="C277" s="7"/>
      <c r="D277" s="2" t="e">
        <f t="shared" si="12"/>
        <v>#N/A</v>
      </c>
      <c r="E277" s="2" t="e">
        <f t="shared" si="22"/>
        <v>#N/A</v>
      </c>
      <c r="F277" s="2">
        <v>729029.17023395002</v>
      </c>
      <c r="G277" s="2">
        <f t="shared" si="47"/>
        <v>676582.14285714284</v>
      </c>
      <c r="H277" s="2">
        <f t="shared" si="45"/>
        <v>132900881.63305078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5452381.4285714431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804051.46192136407</v>
      </c>
      <c r="Q277" s="2">
        <f t="shared" si="48"/>
        <v>700000</v>
      </c>
      <c r="R277" s="2">
        <f t="shared" si="46"/>
        <v>140275551.5150581</v>
      </c>
      <c r="S277" s="2">
        <f t="shared" si="17"/>
        <v>676582.14285714924</v>
      </c>
      <c r="T277" s="2">
        <f t="shared" si="18"/>
        <v>23417.857142857276</v>
      </c>
      <c r="U277" s="2">
        <f t="shared" si="19"/>
        <v>700000</v>
      </c>
      <c r="V277" s="2">
        <f t="shared" si="34"/>
        <v>77966975.456843808</v>
      </c>
      <c r="W277" s="2">
        <f t="shared" si="20"/>
        <v>594526.53051269054</v>
      </c>
      <c r="X277" s="2">
        <f t="shared" si="6"/>
        <v>105473.46948730946</v>
      </c>
      <c r="Y277" s="2">
        <f t="shared" si="43"/>
        <v>62308576.058214337</v>
      </c>
      <c r="Z277" s="2" t="str">
        <f t="shared" si="8"/>
        <v>MEEP</v>
      </c>
      <c r="AA277" s="2">
        <f>IF(Z277="HERE",Y277,AA276+Graph!$G$1*1000)</f>
        <v>72879643.90082249</v>
      </c>
      <c r="AB277" s="2">
        <f t="shared" si="21"/>
        <v>420000</v>
      </c>
      <c r="AC277" s="2">
        <f t="shared" si="44"/>
        <v>56500626.294076383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201</v>
      </c>
      <c r="C278" s="7"/>
      <c r="D278" s="2" t="e">
        <f t="shared" si="12"/>
        <v>#N/A</v>
      </c>
      <c r="E278" s="2" t="e">
        <f t="shared" si="22"/>
        <v>#N/A</v>
      </c>
      <c r="F278" s="2">
        <v>730630.3921353817</v>
      </c>
      <c r="G278" s="2">
        <f t="shared" si="47"/>
        <v>676582.14285714284</v>
      </c>
      <c r="H278" s="2">
        <f t="shared" si="45"/>
        <v>133577463.77590793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5475799.2857143003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805966.35567447543</v>
      </c>
      <c r="Q278" s="2">
        <f t="shared" si="48"/>
        <v>700000</v>
      </c>
      <c r="R278" s="2">
        <f t="shared" si="46"/>
        <v>140975551.5150581</v>
      </c>
      <c r="S278" s="2">
        <f t="shared" si="17"/>
        <v>676582.14285714924</v>
      </c>
      <c r="T278" s="2">
        <f t="shared" si="18"/>
        <v>23417.857142857276</v>
      </c>
      <c r="U278" s="2">
        <f t="shared" si="19"/>
        <v>700000</v>
      </c>
      <c r="V278" s="2">
        <f t="shared" si="34"/>
        <v>78563103.209257945</v>
      </c>
      <c r="W278" s="2">
        <f t="shared" si="20"/>
        <v>596127.75241413713</v>
      </c>
      <c r="X278" s="2">
        <f t="shared" si="6"/>
        <v>103872.24758586287</v>
      </c>
      <c r="Y278" s="2">
        <f t="shared" si="43"/>
        <v>62412448.3058002</v>
      </c>
      <c r="Z278" s="2" t="str">
        <f t="shared" si="8"/>
        <v>MEEP</v>
      </c>
      <c r="AA278" s="2">
        <f>IF(Z278="HERE",Y278,AA277+Graph!$G$1*1000)</f>
        <v>73299643.90082249</v>
      </c>
      <c r="AB278" s="2">
        <f t="shared" si="21"/>
        <v>420000</v>
      </c>
      <c r="AC278" s="2">
        <f t="shared" si="44"/>
        <v>56500626.294076383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202</v>
      </c>
      <c r="C279" s="7"/>
      <c r="D279" s="2" t="e">
        <f t="shared" si="12"/>
        <v>#N/A</v>
      </c>
      <c r="E279" s="2" t="e">
        <f t="shared" si="22"/>
        <v>#N/A</v>
      </c>
      <c r="F279" s="2">
        <v>732231.61403682828</v>
      </c>
      <c r="G279" s="2">
        <f t="shared" si="47"/>
        <v>676582.14285714284</v>
      </c>
      <c r="H279" s="2">
        <f t="shared" si="45"/>
        <v>134254045.91876507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5499217.1428571576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807881.24942758679</v>
      </c>
      <c r="Q279" s="2">
        <f t="shared" si="48"/>
        <v>700000</v>
      </c>
      <c r="R279" s="2">
        <f t="shared" si="46"/>
        <v>141675551.5150581</v>
      </c>
      <c r="S279" s="2">
        <f t="shared" si="17"/>
        <v>676582.14285713434</v>
      </c>
      <c r="T279" s="2">
        <f t="shared" si="18"/>
        <v>23417.857142857276</v>
      </c>
      <c r="U279" s="2">
        <f t="shared" si="19"/>
        <v>700000</v>
      </c>
      <c r="V279" s="2">
        <f t="shared" si="34"/>
        <v>79160832.183573529</v>
      </c>
      <c r="W279" s="2">
        <f t="shared" si="20"/>
        <v>597728.97431558371</v>
      </c>
      <c r="X279" s="2">
        <f t="shared" si="6"/>
        <v>102271.02568441629</v>
      </c>
      <c r="Y279" s="2">
        <f t="shared" si="43"/>
        <v>62514719.331484616</v>
      </c>
      <c r="Z279" s="2" t="str">
        <f t="shared" si="8"/>
        <v>MEEP</v>
      </c>
      <c r="AA279" s="2">
        <f>IF(Z279="HERE",Y279,AA278+Graph!$G$1*1000)</f>
        <v>73719643.90082249</v>
      </c>
      <c r="AB279" s="2">
        <f t="shared" si="21"/>
        <v>420000</v>
      </c>
      <c r="AC279" s="2">
        <f t="shared" si="44"/>
        <v>56500626.294076383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203</v>
      </c>
      <c r="C280" s="7"/>
      <c r="D280" s="2" t="e">
        <f t="shared" si="12"/>
        <v>#N/A</v>
      </c>
      <c r="E280" s="2" t="e">
        <f t="shared" si="22"/>
        <v>#N/A</v>
      </c>
      <c r="F280" s="2">
        <v>733832.83593827486</v>
      </c>
      <c r="G280" s="2">
        <f t="shared" si="47"/>
        <v>676582.14285714284</v>
      </c>
      <c r="H280" s="2">
        <f t="shared" si="45"/>
        <v>134930628.0616222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5522635.0000000149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809796.14318069816</v>
      </c>
      <c r="Q280" s="2">
        <f t="shared" si="48"/>
        <v>700000</v>
      </c>
      <c r="R280" s="2">
        <f t="shared" si="46"/>
        <v>142375551.5150581</v>
      </c>
      <c r="S280" s="2">
        <f t="shared" si="17"/>
        <v>676582.14285713434</v>
      </c>
      <c r="T280" s="2">
        <f t="shared" si="18"/>
        <v>23417.857142857276</v>
      </c>
      <c r="U280" s="2">
        <f t="shared" si="19"/>
        <v>700000</v>
      </c>
      <c r="V280" s="2">
        <f t="shared" si="34"/>
        <v>79760162.379790545</v>
      </c>
      <c r="W280" s="2">
        <f t="shared" si="20"/>
        <v>599330.19621701539</v>
      </c>
      <c r="X280" s="2">
        <f t="shared" si="6"/>
        <v>100669.80378298461</v>
      </c>
      <c r="Y280" s="2">
        <f t="shared" si="43"/>
        <v>62615389.1352676</v>
      </c>
      <c r="Z280" s="2" t="str">
        <f t="shared" si="8"/>
        <v>MEEP</v>
      </c>
      <c r="AA280" s="2">
        <f>IF(Z280="HERE",Y280,AA279+Graph!$G$1*1000)</f>
        <v>74139643.90082249</v>
      </c>
      <c r="AB280" s="2">
        <f t="shared" si="21"/>
        <v>420000</v>
      </c>
      <c r="AC280" s="2">
        <f t="shared" si="44"/>
        <v>56500626.294076383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204</v>
      </c>
      <c r="C281" s="7"/>
      <c r="D281" s="2" t="e">
        <f t="shared" si="12"/>
        <v>#N/A</v>
      </c>
      <c r="E281" s="2" t="e">
        <f t="shared" si="22"/>
        <v>#N/A</v>
      </c>
      <c r="F281" s="2">
        <v>735434.05783972144</v>
      </c>
      <c r="G281" s="2">
        <f t="shared" si="47"/>
        <v>676582.14285714284</v>
      </c>
      <c r="H281" s="2">
        <f t="shared" si="45"/>
        <v>135607210.20447934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5546052.8571428722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811711.03693380952</v>
      </c>
      <c r="Q281" s="2">
        <f t="shared" si="48"/>
        <v>700000</v>
      </c>
      <c r="R281" s="2">
        <f t="shared" si="46"/>
        <v>143075551.5150581</v>
      </c>
      <c r="S281" s="2">
        <f t="shared" si="17"/>
        <v>676582.14285713434</v>
      </c>
      <c r="T281" s="2">
        <f t="shared" si="18"/>
        <v>23417.857142857276</v>
      </c>
      <c r="U281" s="2">
        <f t="shared" si="19"/>
        <v>700000</v>
      </c>
      <c r="V281" s="2">
        <f t="shared" si="34"/>
        <v>80361093.797909006</v>
      </c>
      <c r="W281" s="2">
        <f t="shared" si="20"/>
        <v>600931.41811846197</v>
      </c>
      <c r="X281" s="2">
        <f t="shared" si="6"/>
        <v>99068.581881538033</v>
      </c>
      <c r="Y281" s="2">
        <f t="shared" si="43"/>
        <v>62714457.717149138</v>
      </c>
      <c r="Z281" s="2" t="str">
        <f t="shared" si="8"/>
        <v>MEEP</v>
      </c>
      <c r="AA281" s="2">
        <f>IF(Z281="HERE",Y281,AA280+Graph!$G$1*1000)</f>
        <v>74559643.90082249</v>
      </c>
      <c r="AB281" s="2">
        <f t="shared" si="21"/>
        <v>420000</v>
      </c>
      <c r="AC281" s="2">
        <f t="shared" si="44"/>
        <v>56500626.294076383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205</v>
      </c>
      <c r="C282" s="7"/>
      <c r="D282" s="2" t="e">
        <f t="shared" si="12"/>
        <v>#N/A</v>
      </c>
      <c r="E282" s="2" t="e">
        <f t="shared" si="22"/>
        <v>#N/A</v>
      </c>
      <c r="F282" s="2">
        <v>737035.27974116802</v>
      </c>
      <c r="G282" s="2">
        <f t="shared" si="47"/>
        <v>676582.14285714284</v>
      </c>
      <c r="H282" s="2">
        <f t="shared" si="45"/>
        <v>136283792.34733647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5569470.7142857295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813625.93068692088</v>
      </c>
      <c r="Q282" s="2">
        <f t="shared" si="48"/>
        <v>700000</v>
      </c>
      <c r="R282" s="2">
        <f t="shared" si="46"/>
        <v>143775551.5150581</v>
      </c>
      <c r="S282" s="2">
        <f t="shared" si="17"/>
        <v>676582.14285713434</v>
      </c>
      <c r="T282" s="2">
        <f t="shared" si="18"/>
        <v>23417.857142857276</v>
      </c>
      <c r="U282" s="2">
        <f t="shared" si="19"/>
        <v>700000</v>
      </c>
      <c r="V282" s="2">
        <f t="shared" si="34"/>
        <v>80963626.437928915</v>
      </c>
      <c r="W282" s="2">
        <f t="shared" si="20"/>
        <v>602532.64001990855</v>
      </c>
      <c r="X282" s="2">
        <f t="shared" si="6"/>
        <v>97467.359980091453</v>
      </c>
      <c r="Y282" s="2">
        <f t="shared" si="43"/>
        <v>62811925.07712923</v>
      </c>
      <c r="Z282" s="2" t="str">
        <f t="shared" si="8"/>
        <v>MEEP</v>
      </c>
      <c r="AA282" s="2">
        <f>IF(Z282="HERE",Y282,AA281+Graph!$G$1*1000)</f>
        <v>74979643.90082249</v>
      </c>
      <c r="AB282" s="2">
        <f t="shared" si="21"/>
        <v>420000</v>
      </c>
      <c r="AC282" s="2">
        <f t="shared" si="44"/>
        <v>56500626.294076383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206</v>
      </c>
      <c r="C283" s="7"/>
      <c r="D283" s="2" t="e">
        <f t="shared" si="12"/>
        <v>#N/A</v>
      </c>
      <c r="E283" s="2" t="e">
        <f t="shared" si="22"/>
        <v>#N/A</v>
      </c>
      <c r="F283" s="2">
        <v>738636.5016425997</v>
      </c>
      <c r="G283" s="2">
        <f t="shared" si="47"/>
        <v>676582.14285714284</v>
      </c>
      <c r="H283" s="2">
        <f t="shared" si="45"/>
        <v>136960374.49019361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5592888.5714285867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815540.82444003224</v>
      </c>
      <c r="Q283" s="2">
        <f t="shared" si="48"/>
        <v>700000</v>
      </c>
      <c r="R283" s="2">
        <f t="shared" si="46"/>
        <v>144475551.5150581</v>
      </c>
      <c r="S283" s="2">
        <f t="shared" si="17"/>
        <v>676582.14285713434</v>
      </c>
      <c r="T283" s="2">
        <f t="shared" si="18"/>
        <v>23417.857142857276</v>
      </c>
      <c r="U283" s="2">
        <f t="shared" si="19"/>
        <v>700000</v>
      </c>
      <c r="V283" s="2">
        <f t="shared" si="34"/>
        <v>81567760.29985027</v>
      </c>
      <c r="W283" s="2">
        <f t="shared" si="20"/>
        <v>604133.86192135513</v>
      </c>
      <c r="X283" s="2">
        <f t="shared" si="6"/>
        <v>95866.138078644872</v>
      </c>
      <c r="Y283" s="2">
        <f t="shared" si="43"/>
        <v>62907791.215207875</v>
      </c>
      <c r="Z283" s="2" t="str">
        <f t="shared" si="8"/>
        <v>MEEP</v>
      </c>
      <c r="AA283" s="2">
        <f>IF(Z283="HERE",Y283,AA282+Graph!$G$1*1000)</f>
        <v>75399643.90082249</v>
      </c>
      <c r="AB283" s="2">
        <f t="shared" si="21"/>
        <v>420000</v>
      </c>
      <c r="AC283" s="2">
        <f t="shared" si="44"/>
        <v>56500626.294076383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207</v>
      </c>
      <c r="C284" s="7"/>
      <c r="D284" s="2" t="e">
        <f t="shared" si="12"/>
        <v>#N/A</v>
      </c>
      <c r="E284" s="2" t="e">
        <f t="shared" si="22"/>
        <v>#N/A</v>
      </c>
      <c r="F284" s="2">
        <v>740237.72354404628</v>
      </c>
      <c r="G284" s="2">
        <f t="shared" si="47"/>
        <v>676582.14285714284</v>
      </c>
      <c r="H284" s="2">
        <f t="shared" si="45"/>
        <v>137636956.63305074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5616306.428571444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817455.71819314361</v>
      </c>
      <c r="Q284" s="2">
        <f t="shared" si="48"/>
        <v>700000</v>
      </c>
      <c r="R284" s="2">
        <f t="shared" si="46"/>
        <v>145175551.5150581</v>
      </c>
      <c r="S284" s="2">
        <f t="shared" si="17"/>
        <v>676582.14285713434</v>
      </c>
      <c r="T284" s="2">
        <f t="shared" si="18"/>
        <v>23417.857142857276</v>
      </c>
      <c r="U284" s="2">
        <f t="shared" si="19"/>
        <v>700000</v>
      </c>
      <c r="V284" s="2">
        <f t="shared" si="34"/>
        <v>82173495.383673057</v>
      </c>
      <c r="W284" s="2">
        <f t="shared" si="20"/>
        <v>605735.08382278681</v>
      </c>
      <c r="X284" s="2">
        <f t="shared" si="6"/>
        <v>94264.916177213192</v>
      </c>
      <c r="Y284" s="2">
        <f t="shared" si="43"/>
        <v>63002056.131385088</v>
      </c>
      <c r="Z284" s="2" t="str">
        <f t="shared" si="8"/>
        <v>MEEP</v>
      </c>
      <c r="AA284" s="2">
        <f>IF(Z284="HERE",Y284,AA283+Graph!$G$1*1000)</f>
        <v>75819643.90082249</v>
      </c>
      <c r="AB284" s="2">
        <f t="shared" si="21"/>
        <v>420000</v>
      </c>
      <c r="AC284" s="2">
        <f t="shared" si="44"/>
        <v>56500626.294076383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208</v>
      </c>
      <c r="C285" s="7"/>
      <c r="D285" s="2" t="e">
        <f t="shared" si="12"/>
        <v>#N/A</v>
      </c>
      <c r="E285" s="2" t="e">
        <f t="shared" si="22"/>
        <v>#N/A</v>
      </c>
      <c r="F285" s="2">
        <v>741838.94544549286</v>
      </c>
      <c r="G285" s="2">
        <f t="shared" si="47"/>
        <v>676582.14285714284</v>
      </c>
      <c r="H285" s="2">
        <f t="shared" si="45"/>
        <v>138313538.77590787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5639724.2857143013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819370.61194625497</v>
      </c>
      <c r="Q285" s="2">
        <f t="shared" si="48"/>
        <v>700000</v>
      </c>
      <c r="R285" s="2">
        <f t="shared" si="46"/>
        <v>145875551.5150581</v>
      </c>
      <c r="S285" s="2">
        <f t="shared" si="17"/>
        <v>676582.14285713434</v>
      </c>
      <c r="T285" s="2">
        <f t="shared" si="18"/>
        <v>23417.857142857276</v>
      </c>
      <c r="U285" s="2">
        <f t="shared" si="19"/>
        <v>700000</v>
      </c>
      <c r="V285" s="2">
        <f t="shared" si="34"/>
        <v>82780831.68939729</v>
      </c>
      <c r="W285" s="2">
        <f t="shared" si="20"/>
        <v>607336.30572423339</v>
      </c>
      <c r="X285" s="2">
        <f t="shared" si="6"/>
        <v>92663.694275766611</v>
      </c>
      <c r="Y285" s="2">
        <f t="shared" si="43"/>
        <v>63094719.825660855</v>
      </c>
      <c r="Z285" s="2" t="str">
        <f t="shared" si="8"/>
        <v>MEEP</v>
      </c>
      <c r="AA285" s="2">
        <f>IF(Z285="HERE",Y285,AA284+Graph!$G$1*1000)</f>
        <v>76239643.90082249</v>
      </c>
      <c r="AB285" s="2">
        <f t="shared" si="21"/>
        <v>420000</v>
      </c>
      <c r="AC285" s="2">
        <f t="shared" si="44"/>
        <v>56500626.294076383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209</v>
      </c>
      <c r="C286" s="7"/>
      <c r="D286" s="2" t="e">
        <f t="shared" si="12"/>
        <v>#N/A</v>
      </c>
      <c r="E286" s="2" t="e">
        <f t="shared" si="22"/>
        <v>#N/A</v>
      </c>
      <c r="F286" s="2">
        <v>743440.16734693944</v>
      </c>
      <c r="G286" s="2">
        <f t="shared" si="47"/>
        <v>676582.14285714284</v>
      </c>
      <c r="H286" s="2">
        <f t="shared" si="45"/>
        <v>138990120.91876501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5663142.1428571586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821285.50569936633</v>
      </c>
      <c r="Q286" s="2">
        <f t="shared" si="48"/>
        <v>700000</v>
      </c>
      <c r="R286" s="2">
        <f t="shared" si="46"/>
        <v>146575551.5150581</v>
      </c>
      <c r="S286" s="2">
        <f t="shared" si="17"/>
        <v>676582.14285713434</v>
      </c>
      <c r="T286" s="2">
        <f t="shared" si="18"/>
        <v>23417.857142857276</v>
      </c>
      <c r="U286" s="2">
        <f t="shared" si="19"/>
        <v>700000</v>
      </c>
      <c r="V286" s="2">
        <f t="shared" si="34"/>
        <v>83389769.21702297</v>
      </c>
      <c r="W286" s="2">
        <f t="shared" si="20"/>
        <v>608937.52762567997</v>
      </c>
      <c r="X286" s="2">
        <f t="shared" ref="X286:X385" si="51">SUM(U286-W286)</f>
        <v>91062.47237432003</v>
      </c>
      <c r="Y286" s="2">
        <f t="shared" si="43"/>
        <v>63185782.298035175</v>
      </c>
      <c r="Z286" s="2" t="str">
        <f t="shared" ref="Z286:Z385" si="52">IF(V286&lt;Y286,"HERE","MEEP")</f>
        <v>MEEP</v>
      </c>
      <c r="AA286" s="2">
        <f>IF(Z286="HERE",Y286,AA285+Graph!$G$1*1000)</f>
        <v>76659643.90082249</v>
      </c>
      <c r="AB286" s="2">
        <f t="shared" si="21"/>
        <v>420000</v>
      </c>
      <c r="AC286" s="2">
        <f t="shared" si="44"/>
        <v>56500626.294076383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210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745041.38924838603</v>
      </c>
      <c r="G287" s="2">
        <f t="shared" si="47"/>
        <v>676582.14285714284</v>
      </c>
      <c r="H287" s="2">
        <f t="shared" si="45"/>
        <v>139666703.06162214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5686560.0000000158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823200.39945246279</v>
      </c>
      <c r="Q287" s="2">
        <f t="shared" si="48"/>
        <v>700000</v>
      </c>
      <c r="R287" s="2">
        <f t="shared" si="46"/>
        <v>147275551.5150581</v>
      </c>
      <c r="S287" s="2">
        <f t="shared" ref="S287:S385" si="58">SUM(H287-H286)</f>
        <v>676582.14285713434</v>
      </c>
      <c r="T287" s="2">
        <f t="shared" ref="T287:T385" si="59">SUM(L287-L286)</f>
        <v>23417.857142857276</v>
      </c>
      <c r="U287" s="2">
        <f t="shared" ref="U287:U385" si="60">SUM(R287-R286)</f>
        <v>700000</v>
      </c>
      <c r="V287" s="2">
        <f t="shared" si="34"/>
        <v>84000307.966550097</v>
      </c>
      <c r="W287" s="2">
        <f t="shared" ref="W287:W385" si="61">SUM(V287-V286)</f>
        <v>610538.74952712655</v>
      </c>
      <c r="X287" s="2">
        <f t="shared" si="51"/>
        <v>89461.250472873449</v>
      </c>
      <c r="Y287" s="2">
        <f t="shared" ref="Y287:Y350" si="62">IF(COUNT($C288)=0,IF(COUNT($C287)=1,C287,SUM(Y286+X287)),C287)</f>
        <v>63275243.548508048</v>
      </c>
      <c r="Z287" s="2" t="str">
        <f t="shared" si="52"/>
        <v>MEEP</v>
      </c>
      <c r="AA287" s="2">
        <f>IF(Z287="HERE",Y287,AA286+Graph!$G$1*1000)</f>
        <v>77079643.90082249</v>
      </c>
      <c r="AB287" s="2">
        <f t="shared" ref="AB287:AB385" si="63">SUM(AA287-AA286)</f>
        <v>420000</v>
      </c>
      <c r="AC287" s="2">
        <f t="shared" ref="AC287:AC350" si="64">IF(Z288="HERE",V287,AC286)</f>
        <v>56500626.294076383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211</v>
      </c>
      <c r="C288" s="7"/>
      <c r="D288" s="2" t="e">
        <f t="shared" si="55"/>
        <v>#N/A</v>
      </c>
      <c r="E288" s="2" t="e">
        <f t="shared" si="22"/>
        <v>#N/A</v>
      </c>
      <c r="F288" s="2">
        <v>746642.61114981771</v>
      </c>
      <c r="G288" s="2">
        <f t="shared" si="47"/>
        <v>676582.14285714284</v>
      </c>
      <c r="H288" s="2">
        <f t="shared" ref="H288:H351" si="65">IF(COUNT($C289)=0,IF(COUNT($C288)=1,C288,SUM(H287+G288)),C288)</f>
        <v>140343285.20447928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5709977.8571428731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825115.29320557415</v>
      </c>
      <c r="Q288" s="2">
        <f t="shared" si="48"/>
        <v>700000</v>
      </c>
      <c r="R288" s="2">
        <f t="shared" ref="R288:R351" si="66">IF(COUNT($C289)=0,IF(COUNT($C288)=1,M288,SUM(R287+Q288)),M288)</f>
        <v>147975551.5150581</v>
      </c>
      <c r="S288" s="2">
        <f t="shared" si="58"/>
        <v>676582.14285713434</v>
      </c>
      <c r="T288" s="2">
        <f t="shared" si="59"/>
        <v>23417.857142857276</v>
      </c>
      <c r="U288" s="2">
        <f t="shared" si="60"/>
        <v>700000</v>
      </c>
      <c r="V288" s="2">
        <f t="shared" si="34"/>
        <v>84612447.93797867</v>
      </c>
      <c r="W288" s="2">
        <f t="shared" si="61"/>
        <v>612139.97142857313</v>
      </c>
      <c r="X288" s="2">
        <f t="shared" si="51"/>
        <v>87860.028571426868</v>
      </c>
      <c r="Y288" s="2">
        <f t="shared" si="62"/>
        <v>63363103.577079475</v>
      </c>
      <c r="Z288" s="2" t="str">
        <f t="shared" si="52"/>
        <v>MEEP</v>
      </c>
      <c r="AA288" s="2">
        <f>IF(Z288="HERE",Y288,AA287+Graph!$G$1*1000)</f>
        <v>77499643.90082249</v>
      </c>
      <c r="AB288" s="2">
        <f t="shared" si="63"/>
        <v>420000</v>
      </c>
      <c r="AC288" s="2">
        <f t="shared" si="64"/>
        <v>56500626.294076383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212</v>
      </c>
      <c r="C289" s="7"/>
      <c r="D289" s="2" t="e">
        <f t="shared" si="55"/>
        <v>#N/A</v>
      </c>
      <c r="E289" s="2" t="e">
        <f t="shared" si="22"/>
        <v>#N/A</v>
      </c>
      <c r="F289" s="2">
        <v>748243.83305126429</v>
      </c>
      <c r="G289" s="2">
        <f t="shared" si="47"/>
        <v>676582.14285714284</v>
      </c>
      <c r="H289" s="2">
        <f t="shared" si="65"/>
        <v>141019867.34733641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5733395.7142857304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827030.18695868552</v>
      </c>
      <c r="Q289" s="2">
        <f t="shared" si="48"/>
        <v>700000</v>
      </c>
      <c r="R289" s="2">
        <f t="shared" si="66"/>
        <v>148675551.5150581</v>
      </c>
      <c r="S289" s="2">
        <f t="shared" si="58"/>
        <v>676582.14285713434</v>
      </c>
      <c r="T289" s="2">
        <f t="shared" si="59"/>
        <v>23417.857142857276</v>
      </c>
      <c r="U289" s="2">
        <f t="shared" si="60"/>
        <v>700000</v>
      </c>
      <c r="V289" s="2">
        <f t="shared" si="34"/>
        <v>85226189.131308675</v>
      </c>
      <c r="W289" s="2">
        <f t="shared" si="61"/>
        <v>613741.19333000481</v>
      </c>
      <c r="X289" s="2">
        <f t="shared" si="51"/>
        <v>86258.806669995189</v>
      </c>
      <c r="Y289" s="2">
        <f t="shared" si="62"/>
        <v>63449362.38374947</v>
      </c>
      <c r="Z289" s="2" t="str">
        <f t="shared" si="52"/>
        <v>MEEP</v>
      </c>
      <c r="AA289" s="2">
        <f>IF(Z289="HERE",Y289,AA288+Graph!$G$1*1000)</f>
        <v>77919643.90082249</v>
      </c>
      <c r="AB289" s="2">
        <f t="shared" si="63"/>
        <v>420000</v>
      </c>
      <c r="AC289" s="2">
        <f t="shared" si="64"/>
        <v>56500626.294076383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213</v>
      </c>
      <c r="C290" s="7"/>
      <c r="D290" s="2" t="e">
        <f t="shared" si="55"/>
        <v>#N/A</v>
      </c>
      <c r="E290" s="2" t="e">
        <f t="shared" si="22"/>
        <v>#N/A</v>
      </c>
      <c r="F290" s="2">
        <v>749845.05495271087</v>
      </c>
      <c r="G290" s="2">
        <f t="shared" si="47"/>
        <v>676582.14285714284</v>
      </c>
      <c r="H290" s="2">
        <f t="shared" si="65"/>
        <v>141696449.49019355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5756813.5714285877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828945.08071179688</v>
      </c>
      <c r="Q290" s="2">
        <f t="shared" si="48"/>
        <v>700000</v>
      </c>
      <c r="R290" s="2">
        <f t="shared" si="66"/>
        <v>149375551.5150581</v>
      </c>
      <c r="S290" s="2">
        <f t="shared" si="58"/>
        <v>676582.14285713434</v>
      </c>
      <c r="T290" s="2">
        <f t="shared" si="59"/>
        <v>23417.857142857276</v>
      </c>
      <c r="U290" s="2">
        <f t="shared" si="60"/>
        <v>700000</v>
      </c>
      <c r="V290" s="2">
        <f t="shared" si="34"/>
        <v>85841531.546540126</v>
      </c>
      <c r="W290" s="2">
        <f t="shared" si="61"/>
        <v>615342.41523145139</v>
      </c>
      <c r="X290" s="2">
        <f t="shared" si="51"/>
        <v>84657.584768548608</v>
      </c>
      <c r="Y290" s="2">
        <f t="shared" si="62"/>
        <v>63534019.968518019</v>
      </c>
      <c r="Z290" s="2" t="str">
        <f t="shared" si="52"/>
        <v>MEEP</v>
      </c>
      <c r="AA290" s="2">
        <f>IF(Z290="HERE",Y290,AA289+Graph!$G$1*1000)</f>
        <v>78339643.90082249</v>
      </c>
      <c r="AB290" s="2">
        <f t="shared" si="63"/>
        <v>420000</v>
      </c>
      <c r="AC290" s="2">
        <f t="shared" si="64"/>
        <v>56500626.294076383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214</v>
      </c>
      <c r="C291" s="7"/>
      <c r="D291" s="2" t="e">
        <f t="shared" si="55"/>
        <v>#N/A</v>
      </c>
      <c r="E291" s="2" t="e">
        <f t="shared" si="22"/>
        <v>#N/A</v>
      </c>
      <c r="F291" s="2">
        <v>751446.27685415745</v>
      </c>
      <c r="G291" s="2">
        <f t="shared" si="47"/>
        <v>676582.14285714284</v>
      </c>
      <c r="H291" s="2">
        <f t="shared" si="65"/>
        <v>142373031.63305068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5780231.4285714449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830859.97446490824</v>
      </c>
      <c r="Q291" s="2">
        <f t="shared" si="48"/>
        <v>700000</v>
      </c>
      <c r="R291" s="2">
        <f t="shared" si="66"/>
        <v>150075551.5150581</v>
      </c>
      <c r="S291" s="2">
        <f t="shared" si="58"/>
        <v>676582.14285713434</v>
      </c>
      <c r="T291" s="2">
        <f t="shared" si="59"/>
        <v>23417.857142857276</v>
      </c>
      <c r="U291" s="2">
        <f t="shared" si="60"/>
        <v>700000</v>
      </c>
      <c r="V291" s="2">
        <f t="shared" si="34"/>
        <v>86458475.183673024</v>
      </c>
      <c r="W291" s="2">
        <f t="shared" si="61"/>
        <v>616943.63713289797</v>
      </c>
      <c r="X291" s="2">
        <f t="shared" si="51"/>
        <v>83056.362867102027</v>
      </c>
      <c r="Y291" s="2">
        <f t="shared" si="62"/>
        <v>63617076.331385121</v>
      </c>
      <c r="Z291" s="2" t="str">
        <f t="shared" si="52"/>
        <v>MEEP</v>
      </c>
      <c r="AA291" s="2">
        <f>IF(Z291="HERE",Y291,AA290+Graph!$G$1*1000)</f>
        <v>78759643.90082249</v>
      </c>
      <c r="AB291" s="2">
        <f t="shared" si="63"/>
        <v>420000</v>
      </c>
      <c r="AC291" s="2">
        <f t="shared" si="64"/>
        <v>56500626.294076383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215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753047.49875558913</v>
      </c>
      <c r="G292" s="2">
        <f t="shared" si="47"/>
        <v>676582.14285714284</v>
      </c>
      <c r="H292" s="2">
        <f t="shared" si="65"/>
        <v>143049613.77590781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5803649.2857143022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832774.8682180196</v>
      </c>
      <c r="Q292" s="2">
        <f t="shared" si="48"/>
        <v>700000</v>
      </c>
      <c r="R292" s="2">
        <f t="shared" si="66"/>
        <v>150775551.5150581</v>
      </c>
      <c r="S292" s="2">
        <f t="shared" si="58"/>
        <v>676582.14285713434</v>
      </c>
      <c r="T292" s="2">
        <f t="shared" si="59"/>
        <v>23417.857142857276</v>
      </c>
      <c r="U292" s="2">
        <f t="shared" si="60"/>
        <v>700000</v>
      </c>
      <c r="V292" s="2">
        <f t="shared" si="34"/>
        <v>87077020.042707369</v>
      </c>
      <c r="W292" s="2">
        <f t="shared" si="61"/>
        <v>618544.85903434455</v>
      </c>
      <c r="X292" s="2">
        <f t="shared" si="51"/>
        <v>81455.140965655446</v>
      </c>
      <c r="Y292" s="2">
        <f t="shared" si="62"/>
        <v>63698531.472350776</v>
      </c>
      <c r="Z292" s="2" t="str">
        <f t="shared" si="52"/>
        <v>MEEP</v>
      </c>
      <c r="AA292" s="2">
        <f>IF(Z292="HERE",Y292,AA291+Graph!$G$1*1000)</f>
        <v>79179643.90082249</v>
      </c>
      <c r="AB292" s="2">
        <f t="shared" si="63"/>
        <v>420000</v>
      </c>
      <c r="AC292" s="2">
        <f t="shared" si="64"/>
        <v>56500626.294076383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216</v>
      </c>
      <c r="C293" s="7"/>
      <c r="D293" s="2" t="e">
        <f t="shared" si="55"/>
        <v>#N/A</v>
      </c>
      <c r="E293" s="2" t="e">
        <f t="shared" si="67"/>
        <v>#N/A</v>
      </c>
      <c r="F293" s="2">
        <v>754648.72065703571</v>
      </c>
      <c r="G293" s="2">
        <f t="shared" si="47"/>
        <v>676582.14285714284</v>
      </c>
      <c r="H293" s="2">
        <f t="shared" si="65"/>
        <v>143726195.91876495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5827067.1428571595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834689.76197113097</v>
      </c>
      <c r="Q293" s="2">
        <f t="shared" si="48"/>
        <v>700000</v>
      </c>
      <c r="R293" s="2">
        <f t="shared" si="66"/>
        <v>151475551.5150581</v>
      </c>
      <c r="S293" s="2">
        <f t="shared" si="58"/>
        <v>676582.14285713434</v>
      </c>
      <c r="T293" s="2">
        <f t="shared" si="59"/>
        <v>23417.857142857276</v>
      </c>
      <c r="U293" s="2">
        <f t="shared" si="60"/>
        <v>700000</v>
      </c>
      <c r="V293" s="2">
        <f t="shared" si="34"/>
        <v>87697166.12364316</v>
      </c>
      <c r="W293" s="2">
        <f t="shared" si="61"/>
        <v>620146.08093579113</v>
      </c>
      <c r="X293" s="2">
        <f t="shared" si="51"/>
        <v>79853.919064208865</v>
      </c>
      <c r="Y293" s="2">
        <f t="shared" si="62"/>
        <v>63778385.391414985</v>
      </c>
      <c r="Z293" s="2" t="str">
        <f t="shared" si="52"/>
        <v>MEEP</v>
      </c>
      <c r="AA293" s="2">
        <f>IF(Z293="HERE",Y293,AA292+Graph!$G$1*1000)</f>
        <v>79599643.90082249</v>
      </c>
      <c r="AB293" s="2">
        <f t="shared" si="63"/>
        <v>420000</v>
      </c>
      <c r="AC293" s="2">
        <f t="shared" si="64"/>
        <v>56500626.294076383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217</v>
      </c>
      <c r="C294" s="7"/>
      <c r="D294" s="2" t="e">
        <f t="shared" si="55"/>
        <v>#N/A</v>
      </c>
      <c r="E294" s="2" t="e">
        <f t="shared" si="67"/>
        <v>#N/A</v>
      </c>
      <c r="F294" s="2">
        <v>756249.94255848229</v>
      </c>
      <c r="G294" s="2">
        <f t="shared" ref="G294:G357" si="70">IF(F294&gt;700000,$AK$31*1000,F294)</f>
        <v>676582.14285714284</v>
      </c>
      <c r="H294" s="2">
        <f t="shared" si="65"/>
        <v>144402778.06162208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5850485.0000000168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836604.65572424233</v>
      </c>
      <c r="Q294" s="2">
        <f t="shared" ref="Q294:Q357" si="71">IF(P294&gt;700000,700000,P294)</f>
        <v>700000</v>
      </c>
      <c r="R294" s="2">
        <f t="shared" si="66"/>
        <v>152175551.5150581</v>
      </c>
      <c r="S294" s="2">
        <f t="shared" si="58"/>
        <v>676582.14285713434</v>
      </c>
      <c r="T294" s="2">
        <f t="shared" si="59"/>
        <v>23417.857142857276</v>
      </c>
      <c r="U294" s="2">
        <f t="shared" si="60"/>
        <v>700000</v>
      </c>
      <c r="V294" s="2">
        <f t="shared" si="34"/>
        <v>88318913.426480383</v>
      </c>
      <c r="W294" s="2">
        <f t="shared" si="61"/>
        <v>621747.30283722281</v>
      </c>
      <c r="X294" s="2">
        <f t="shared" si="51"/>
        <v>78252.697162777185</v>
      </c>
      <c r="Y294" s="2">
        <f t="shared" si="62"/>
        <v>63856638.088577762</v>
      </c>
      <c r="Z294" s="2" t="str">
        <f t="shared" si="52"/>
        <v>MEEP</v>
      </c>
      <c r="AA294" s="2">
        <f>IF(Z294="HERE",Y294,AA293+Graph!$G$1*1000)</f>
        <v>80019643.90082249</v>
      </c>
      <c r="AB294" s="2">
        <f t="shared" si="63"/>
        <v>420000</v>
      </c>
      <c r="AC294" s="2">
        <f t="shared" si="64"/>
        <v>56500626.294076383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218</v>
      </c>
      <c r="C295" s="7"/>
      <c r="D295" s="2" t="e">
        <f t="shared" si="55"/>
        <v>#N/A</v>
      </c>
      <c r="E295" s="2" t="e">
        <f t="shared" si="67"/>
        <v>#N/A</v>
      </c>
      <c r="F295" s="2">
        <v>757851.16445992887</v>
      </c>
      <c r="G295" s="2">
        <f t="shared" si="70"/>
        <v>676582.14285714284</v>
      </c>
      <c r="H295" s="2">
        <f t="shared" si="65"/>
        <v>145079360.20447922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5873902.857142874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838519.54947735369</v>
      </c>
      <c r="Q295" s="2">
        <f t="shared" si="71"/>
        <v>700000</v>
      </c>
      <c r="R295" s="2">
        <f t="shared" si="66"/>
        <v>152875551.5150581</v>
      </c>
      <c r="S295" s="2">
        <f t="shared" si="58"/>
        <v>676582.14285713434</v>
      </c>
      <c r="T295" s="2">
        <f t="shared" si="59"/>
        <v>23417.857142857276</v>
      </c>
      <c r="U295" s="2">
        <f t="shared" si="60"/>
        <v>700000</v>
      </c>
      <c r="V295" s="2">
        <f t="shared" si="34"/>
        <v>88942261.951219052</v>
      </c>
      <c r="W295" s="2">
        <f t="shared" si="61"/>
        <v>623348.5247386694</v>
      </c>
      <c r="X295" s="2">
        <f t="shared" si="51"/>
        <v>76651.475261330605</v>
      </c>
      <c r="Y295" s="2">
        <f t="shared" si="62"/>
        <v>63933289.563839093</v>
      </c>
      <c r="Z295" s="2" t="str">
        <f t="shared" si="52"/>
        <v>MEEP</v>
      </c>
      <c r="AA295" s="2">
        <f>IF(Z295="HERE",Y295,AA294+Graph!$G$1*1000)</f>
        <v>80439643.90082249</v>
      </c>
      <c r="AB295" s="2">
        <f t="shared" si="63"/>
        <v>420000</v>
      </c>
      <c r="AC295" s="2">
        <f t="shared" si="64"/>
        <v>56500626.294076383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219</v>
      </c>
      <c r="C296" s="7"/>
      <c r="D296" s="2" t="e">
        <f t="shared" si="55"/>
        <v>#N/A</v>
      </c>
      <c r="E296" s="2" t="e">
        <f t="shared" si="67"/>
        <v>#N/A</v>
      </c>
      <c r="F296" s="2">
        <v>759452.38636137545</v>
      </c>
      <c r="G296" s="2">
        <f t="shared" si="70"/>
        <v>676582.14285714284</v>
      </c>
      <c r="H296" s="2">
        <f t="shared" si="65"/>
        <v>145755942.34733635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5897320.7142857313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840434.44323046505</v>
      </c>
      <c r="Q296" s="2">
        <f t="shared" si="71"/>
        <v>700000</v>
      </c>
      <c r="R296" s="2">
        <f t="shared" si="66"/>
        <v>153575551.5150581</v>
      </c>
      <c r="S296" s="2">
        <f t="shared" si="58"/>
        <v>676582.14285713434</v>
      </c>
      <c r="T296" s="2">
        <f t="shared" si="59"/>
        <v>23417.857142857276</v>
      </c>
      <c r="U296" s="2">
        <f t="shared" si="60"/>
        <v>700000</v>
      </c>
      <c r="V296" s="2">
        <f t="shared" si="34"/>
        <v>89567211.697859168</v>
      </c>
      <c r="W296" s="2">
        <f t="shared" si="61"/>
        <v>624949.74664011598</v>
      </c>
      <c r="X296" s="2">
        <f t="shared" si="51"/>
        <v>75050.253359884024</v>
      </c>
      <c r="Y296" s="2">
        <f t="shared" si="62"/>
        <v>64008339.817198977</v>
      </c>
      <c r="Z296" s="2" t="str">
        <f t="shared" si="52"/>
        <v>MEEP</v>
      </c>
      <c r="AA296" s="2">
        <f>IF(Z296="HERE",Y296,AA295+Graph!$G$1*1000)</f>
        <v>80859643.90082249</v>
      </c>
      <c r="AB296" s="2">
        <f t="shared" si="63"/>
        <v>420000</v>
      </c>
      <c r="AC296" s="2">
        <f t="shared" si="64"/>
        <v>56500626.294076383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220</v>
      </c>
      <c r="C297" s="7"/>
      <c r="D297" s="2" t="e">
        <f t="shared" si="55"/>
        <v>#N/A</v>
      </c>
      <c r="E297" s="2" t="e">
        <f t="shared" si="67"/>
        <v>#N/A</v>
      </c>
      <c r="F297" s="2">
        <v>761053.60826280713</v>
      </c>
      <c r="G297" s="2">
        <f t="shared" si="70"/>
        <v>676582.14285714284</v>
      </c>
      <c r="H297" s="2">
        <f t="shared" si="65"/>
        <v>146432524.49019349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5920738.5714285886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842349.33698357642</v>
      </c>
      <c r="Q297" s="2">
        <f t="shared" si="71"/>
        <v>700000</v>
      </c>
      <c r="R297" s="2">
        <f t="shared" si="66"/>
        <v>154275551.5150581</v>
      </c>
      <c r="S297" s="2">
        <f t="shared" si="58"/>
        <v>676582.14285713434</v>
      </c>
      <c r="T297" s="2">
        <f t="shared" si="59"/>
        <v>23417.857142857276</v>
      </c>
      <c r="U297" s="2">
        <f t="shared" si="60"/>
        <v>700000</v>
      </c>
      <c r="V297" s="2">
        <f t="shared" si="34"/>
        <v>90193762.666400731</v>
      </c>
      <c r="W297" s="2">
        <f t="shared" si="61"/>
        <v>626550.96854156256</v>
      </c>
      <c r="X297" s="2">
        <f t="shared" si="51"/>
        <v>73449.031458437443</v>
      </c>
      <c r="Y297" s="2">
        <f t="shared" si="62"/>
        <v>64081788.848657414</v>
      </c>
      <c r="Z297" s="2" t="str">
        <f t="shared" si="52"/>
        <v>MEEP</v>
      </c>
      <c r="AA297" s="2">
        <f>IF(Z297="HERE",Y297,AA296+Graph!$G$1*1000)</f>
        <v>81279643.90082249</v>
      </c>
      <c r="AB297" s="2">
        <f t="shared" si="63"/>
        <v>420000</v>
      </c>
      <c r="AC297" s="2">
        <f t="shared" si="64"/>
        <v>56500626.294076383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221</v>
      </c>
      <c r="C298" s="7"/>
      <c r="D298" s="2" t="e">
        <f t="shared" si="55"/>
        <v>#N/A</v>
      </c>
      <c r="E298" s="2" t="e">
        <f t="shared" si="67"/>
        <v>#N/A</v>
      </c>
      <c r="F298" s="2">
        <v>762654.83016425371</v>
      </c>
      <c r="G298" s="2">
        <f t="shared" si="70"/>
        <v>676582.14285714284</v>
      </c>
      <c r="H298" s="2">
        <f t="shared" si="65"/>
        <v>147109106.63305062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5944156.4285714459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844264.23073668778</v>
      </c>
      <c r="Q298" s="2">
        <f t="shared" si="71"/>
        <v>700000</v>
      </c>
      <c r="R298" s="2">
        <f t="shared" si="66"/>
        <v>154975551.5150581</v>
      </c>
      <c r="S298" s="2">
        <f t="shared" si="58"/>
        <v>676582.14285713434</v>
      </c>
      <c r="T298" s="2">
        <f t="shared" si="59"/>
        <v>23417.857142857276</v>
      </c>
      <c r="U298" s="2">
        <f t="shared" si="60"/>
        <v>700000</v>
      </c>
      <c r="V298" s="2">
        <f t="shared" si="34"/>
        <v>90821914.85684374</v>
      </c>
      <c r="W298" s="2">
        <f t="shared" si="61"/>
        <v>628152.19044300914</v>
      </c>
      <c r="X298" s="2">
        <f t="shared" si="51"/>
        <v>71847.809556990862</v>
      </c>
      <c r="Y298" s="2">
        <f t="shared" si="62"/>
        <v>64153636.658214405</v>
      </c>
      <c r="Z298" s="2" t="str">
        <f t="shared" si="52"/>
        <v>MEEP</v>
      </c>
      <c r="AA298" s="2">
        <f>IF(Z298="HERE",Y298,AA297+Graph!$G$1*1000)</f>
        <v>81699643.90082249</v>
      </c>
      <c r="AB298" s="2">
        <f t="shared" si="63"/>
        <v>420000</v>
      </c>
      <c r="AC298" s="2">
        <f t="shared" si="64"/>
        <v>56500626.294076383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222</v>
      </c>
      <c r="C299" s="7"/>
      <c r="D299" s="2" t="e">
        <f t="shared" si="55"/>
        <v>#N/A</v>
      </c>
      <c r="E299" s="2" t="e">
        <f t="shared" si="67"/>
        <v>#N/A</v>
      </c>
      <c r="F299" s="2">
        <v>764256.05206570029</v>
      </c>
      <c r="G299" s="2">
        <f t="shared" si="70"/>
        <v>676582.14285714284</v>
      </c>
      <c r="H299" s="2">
        <f t="shared" si="65"/>
        <v>147785688.77590775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5967574.2857143031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846179.12448979914</v>
      </c>
      <c r="Q299" s="2">
        <f t="shared" si="71"/>
        <v>700000</v>
      </c>
      <c r="R299" s="2">
        <f t="shared" si="66"/>
        <v>155675551.5150581</v>
      </c>
      <c r="S299" s="2">
        <f t="shared" si="58"/>
        <v>676582.14285713434</v>
      </c>
      <c r="T299" s="2">
        <f t="shared" si="59"/>
        <v>23417.857142857276</v>
      </c>
      <c r="U299" s="2">
        <f t="shared" si="60"/>
        <v>700000</v>
      </c>
      <c r="V299" s="2">
        <f t="shared" si="34"/>
        <v>91451668.269188181</v>
      </c>
      <c r="W299" s="2">
        <f t="shared" si="61"/>
        <v>629753.41234444082</v>
      </c>
      <c r="X299" s="2">
        <f t="shared" si="51"/>
        <v>70246.587655559182</v>
      </c>
      <c r="Y299" s="2">
        <f t="shared" si="62"/>
        <v>64223883.245869964</v>
      </c>
      <c r="Z299" s="2" t="str">
        <f t="shared" si="52"/>
        <v>MEEP</v>
      </c>
      <c r="AA299" s="2">
        <f>IF(Z299="HERE",Y299,AA298+Graph!$G$1*1000)</f>
        <v>82119643.90082249</v>
      </c>
      <c r="AB299" s="2">
        <f t="shared" si="63"/>
        <v>420000</v>
      </c>
      <c r="AC299" s="2">
        <f t="shared" si="64"/>
        <v>56500626.294076383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223</v>
      </c>
      <c r="C300" s="7"/>
      <c r="D300" s="2" t="e">
        <f t="shared" si="55"/>
        <v>#N/A</v>
      </c>
      <c r="E300" s="2" t="e">
        <f t="shared" si="67"/>
        <v>#N/A</v>
      </c>
      <c r="F300" s="2">
        <v>765857.27396714687</v>
      </c>
      <c r="G300" s="2">
        <f t="shared" si="70"/>
        <v>676582.14285714284</v>
      </c>
      <c r="H300" s="2">
        <f t="shared" si="65"/>
        <v>148462270.91876489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5990992.1428571604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848094.0182429105</v>
      </c>
      <c r="Q300" s="2">
        <f t="shared" si="71"/>
        <v>700000</v>
      </c>
      <c r="R300" s="2">
        <f t="shared" si="66"/>
        <v>156375551.5150581</v>
      </c>
      <c r="S300" s="2">
        <f t="shared" si="58"/>
        <v>676582.14285713434</v>
      </c>
      <c r="T300" s="2">
        <f t="shared" si="59"/>
        <v>23417.857142857276</v>
      </c>
      <c r="U300" s="2">
        <f t="shared" si="60"/>
        <v>700000</v>
      </c>
      <c r="V300" s="2">
        <f t="shared" si="34"/>
        <v>92083022.903434068</v>
      </c>
      <c r="W300" s="2">
        <f t="shared" si="61"/>
        <v>631354.6342458874</v>
      </c>
      <c r="X300" s="2">
        <f t="shared" si="51"/>
        <v>68645.365754112601</v>
      </c>
      <c r="Y300" s="2">
        <f t="shared" si="62"/>
        <v>64292528.611624077</v>
      </c>
      <c r="Z300" s="2" t="str">
        <f t="shared" si="52"/>
        <v>MEEP</v>
      </c>
      <c r="AA300" s="2">
        <f>IF(Z300="HERE",Y300,AA299+Graph!$G$1*1000)</f>
        <v>82539643.90082249</v>
      </c>
      <c r="AB300" s="2">
        <f t="shared" si="63"/>
        <v>420000</v>
      </c>
      <c r="AC300" s="2">
        <f t="shared" si="64"/>
        <v>56500626.294076383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224</v>
      </c>
      <c r="C301" s="7"/>
      <c r="D301" s="2" t="e">
        <f t="shared" si="55"/>
        <v>#N/A</v>
      </c>
      <c r="E301" s="2" t="e">
        <f t="shared" si="67"/>
        <v>#N/A</v>
      </c>
      <c r="F301" s="2">
        <v>767458.49586859345</v>
      </c>
      <c r="G301" s="2">
        <f t="shared" si="70"/>
        <v>676582.14285714284</v>
      </c>
      <c r="H301" s="2">
        <f t="shared" si="65"/>
        <v>149138853.06162202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6014410.0000000177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850008.91199602187</v>
      </c>
      <c r="Q301" s="2">
        <f t="shared" si="71"/>
        <v>700000</v>
      </c>
      <c r="R301" s="2">
        <f t="shared" si="66"/>
        <v>157075551.5150581</v>
      </c>
      <c r="S301" s="2">
        <f t="shared" si="58"/>
        <v>676582.14285713434</v>
      </c>
      <c r="T301" s="2">
        <f t="shared" si="59"/>
        <v>23417.857142857276</v>
      </c>
      <c r="U301" s="2">
        <f t="shared" si="60"/>
        <v>700000</v>
      </c>
      <c r="V301" s="2">
        <f t="shared" si="34"/>
        <v>92715978.759581402</v>
      </c>
      <c r="W301" s="2">
        <f t="shared" si="61"/>
        <v>632955.85614733398</v>
      </c>
      <c r="X301" s="2">
        <f t="shared" si="51"/>
        <v>67044.14385266602</v>
      </c>
      <c r="Y301" s="2">
        <f t="shared" si="62"/>
        <v>64359572.755476743</v>
      </c>
      <c r="Z301" s="2" t="str">
        <f t="shared" si="52"/>
        <v>MEEP</v>
      </c>
      <c r="AA301" s="2">
        <f>IF(Z301="HERE",Y301,AA300+Graph!$G$1*1000)</f>
        <v>82959643.90082249</v>
      </c>
      <c r="AB301" s="2">
        <f t="shared" si="63"/>
        <v>420000</v>
      </c>
      <c r="AC301" s="2">
        <f t="shared" si="64"/>
        <v>56500626.294076383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225</v>
      </c>
      <c r="C302" s="7"/>
      <c r="D302" s="2" t="e">
        <f t="shared" si="55"/>
        <v>#N/A</v>
      </c>
      <c r="E302" s="2" t="e">
        <f t="shared" si="67"/>
        <v>#N/A</v>
      </c>
      <c r="F302" s="2">
        <v>769059.71777002513</v>
      </c>
      <c r="G302" s="2">
        <f t="shared" si="70"/>
        <v>676582.14285714284</v>
      </c>
      <c r="H302" s="2">
        <f t="shared" si="65"/>
        <v>149815435.20447916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6037827.857142875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851923.80574913323</v>
      </c>
      <c r="Q302" s="2">
        <f t="shared" si="71"/>
        <v>700000</v>
      </c>
      <c r="R302" s="2">
        <f t="shared" si="66"/>
        <v>157775551.5150581</v>
      </c>
      <c r="S302" s="2">
        <f t="shared" si="58"/>
        <v>676582.14285713434</v>
      </c>
      <c r="T302" s="2">
        <f t="shared" si="59"/>
        <v>23417.857142857276</v>
      </c>
      <c r="U302" s="2">
        <f t="shared" si="60"/>
        <v>700000</v>
      </c>
      <c r="V302" s="2">
        <f t="shared" si="34"/>
        <v>93350535.837630183</v>
      </c>
      <c r="W302" s="2">
        <f t="shared" si="61"/>
        <v>634557.07804878056</v>
      </c>
      <c r="X302" s="2">
        <f t="shared" si="51"/>
        <v>65442.92195121944</v>
      </c>
      <c r="Y302" s="2">
        <f t="shared" si="62"/>
        <v>64425015.677427962</v>
      </c>
      <c r="Z302" s="2" t="str">
        <f t="shared" si="52"/>
        <v>MEEP</v>
      </c>
      <c r="AA302" s="2">
        <f>IF(Z302="HERE",Y302,AA301+Graph!$G$1*1000)</f>
        <v>83379643.90082249</v>
      </c>
      <c r="AB302" s="2">
        <f t="shared" si="63"/>
        <v>420000</v>
      </c>
      <c r="AC302" s="2">
        <f t="shared" si="64"/>
        <v>56500626.294076383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226</v>
      </c>
      <c r="C303" s="7"/>
      <c r="D303" s="2" t="e">
        <f t="shared" si="55"/>
        <v>#N/A</v>
      </c>
      <c r="E303" s="2" t="e">
        <f t="shared" si="67"/>
        <v>#N/A</v>
      </c>
      <c r="F303" s="2">
        <v>770660.93967147171</v>
      </c>
      <c r="G303" s="2">
        <f t="shared" si="70"/>
        <v>676582.14285714284</v>
      </c>
      <c r="H303" s="2">
        <f t="shared" si="65"/>
        <v>150492017.34733629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6061245.7142857322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853838.69950224459</v>
      </c>
      <c r="Q303" s="2">
        <f t="shared" si="71"/>
        <v>700000</v>
      </c>
      <c r="R303" s="2">
        <f t="shared" si="66"/>
        <v>158475551.5150581</v>
      </c>
      <c r="S303" s="2">
        <f t="shared" si="58"/>
        <v>676582.14285713434</v>
      </c>
      <c r="T303" s="2">
        <f t="shared" si="59"/>
        <v>23417.857142857276</v>
      </c>
      <c r="U303" s="2">
        <f t="shared" si="60"/>
        <v>700000</v>
      </c>
      <c r="V303" s="2">
        <f t="shared" si="34"/>
        <v>93986694.13758041</v>
      </c>
      <c r="W303" s="2">
        <f t="shared" si="61"/>
        <v>636158.29995022714</v>
      </c>
      <c r="X303" s="2">
        <f t="shared" si="51"/>
        <v>63841.700049772859</v>
      </c>
      <c r="Y303" s="2">
        <f t="shared" si="62"/>
        <v>64488857.377477735</v>
      </c>
      <c r="Z303" s="2" t="str">
        <f t="shared" si="52"/>
        <v>MEEP</v>
      </c>
      <c r="AA303" s="2">
        <f>IF(Z303="HERE",Y303,AA302+Graph!$G$1*1000)</f>
        <v>83799643.90082249</v>
      </c>
      <c r="AB303" s="2">
        <f t="shared" si="63"/>
        <v>420000</v>
      </c>
      <c r="AC303" s="2">
        <f t="shared" si="64"/>
        <v>56500626.294076383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227</v>
      </c>
      <c r="C304" s="7"/>
      <c r="D304" s="2" t="e">
        <f t="shared" si="55"/>
        <v>#N/A</v>
      </c>
      <c r="E304" s="2" t="e">
        <f t="shared" si="67"/>
        <v>#N/A</v>
      </c>
      <c r="F304" s="2">
        <v>772262.1615729183</v>
      </c>
      <c r="G304" s="2">
        <f t="shared" si="70"/>
        <v>676582.14285714284</v>
      </c>
      <c r="H304" s="2">
        <f t="shared" si="65"/>
        <v>151168599.49019343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6084663.5714285895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855753.59325535595</v>
      </c>
      <c r="Q304" s="2">
        <f t="shared" si="71"/>
        <v>700000</v>
      </c>
      <c r="R304" s="2">
        <f t="shared" si="66"/>
        <v>159175551.5150581</v>
      </c>
      <c r="S304" s="2">
        <f t="shared" si="58"/>
        <v>676582.14285713434</v>
      </c>
      <c r="T304" s="2">
        <f t="shared" si="59"/>
        <v>23417.857142857276</v>
      </c>
      <c r="U304" s="2">
        <f t="shared" si="60"/>
        <v>700000</v>
      </c>
      <c r="V304" s="2">
        <f t="shared" si="34"/>
        <v>94624453.659432068</v>
      </c>
      <c r="W304" s="2">
        <f t="shared" si="61"/>
        <v>637759.52185165882</v>
      </c>
      <c r="X304" s="2">
        <f t="shared" si="51"/>
        <v>62240.478148341179</v>
      </c>
      <c r="Y304" s="2">
        <f t="shared" si="62"/>
        <v>64551097.855626076</v>
      </c>
      <c r="Z304" s="2" t="str">
        <f t="shared" si="52"/>
        <v>MEEP</v>
      </c>
      <c r="AA304" s="2">
        <f>IF(Z304="HERE",Y304,AA303+Graph!$G$1*1000)</f>
        <v>84219643.90082249</v>
      </c>
      <c r="AB304" s="2">
        <f t="shared" si="63"/>
        <v>420000</v>
      </c>
      <c r="AC304" s="2">
        <f t="shared" si="64"/>
        <v>56500626.294076383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228</v>
      </c>
      <c r="C305" s="7"/>
      <c r="D305" s="2" t="e">
        <f t="shared" si="55"/>
        <v>#N/A</v>
      </c>
      <c r="E305" s="2" t="e">
        <f t="shared" si="67"/>
        <v>#N/A</v>
      </c>
      <c r="F305" s="2">
        <v>773863.38347436488</v>
      </c>
      <c r="G305" s="2">
        <f t="shared" si="70"/>
        <v>676582.14285714284</v>
      </c>
      <c r="H305" s="2">
        <f t="shared" si="65"/>
        <v>151845181.63305056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6108081.4285714468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857668.48700846732</v>
      </c>
      <c r="Q305" s="2">
        <f t="shared" si="71"/>
        <v>700000</v>
      </c>
      <c r="R305" s="2">
        <f t="shared" si="66"/>
        <v>159875551.5150581</v>
      </c>
      <c r="S305" s="2">
        <f t="shared" si="58"/>
        <v>676582.14285713434</v>
      </c>
      <c r="T305" s="2">
        <f t="shared" si="59"/>
        <v>23417.857142857276</v>
      </c>
      <c r="U305" s="2">
        <f t="shared" si="60"/>
        <v>700000</v>
      </c>
      <c r="V305" s="2">
        <f t="shared" si="34"/>
        <v>95263814.403185174</v>
      </c>
      <c r="W305" s="2">
        <f t="shared" si="61"/>
        <v>639360.7437531054</v>
      </c>
      <c r="X305" s="2">
        <f t="shared" si="51"/>
        <v>60639.256246894598</v>
      </c>
      <c r="Y305" s="2">
        <f t="shared" si="62"/>
        <v>64611737.111872971</v>
      </c>
      <c r="Z305" s="2" t="str">
        <f t="shared" si="52"/>
        <v>MEEP</v>
      </c>
      <c r="AA305" s="2">
        <f>IF(Z305="HERE",Y305,AA304+Graph!$G$1*1000)</f>
        <v>84639643.90082249</v>
      </c>
      <c r="AB305" s="2">
        <f t="shared" si="63"/>
        <v>420000</v>
      </c>
      <c r="AC305" s="2">
        <f t="shared" si="64"/>
        <v>56500626.294076383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229</v>
      </c>
      <c r="C306" s="7"/>
      <c r="D306" s="2" t="e">
        <f t="shared" si="55"/>
        <v>#N/A</v>
      </c>
      <c r="E306" s="2" t="e">
        <f t="shared" si="67"/>
        <v>#N/A</v>
      </c>
      <c r="F306" s="2">
        <v>775464.60537581146</v>
      </c>
      <c r="G306" s="2">
        <f t="shared" si="70"/>
        <v>676582.14285714284</v>
      </c>
      <c r="H306" s="2">
        <f t="shared" si="65"/>
        <v>152521763.7759077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6131499.2857143041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859583.38076157868</v>
      </c>
      <c r="Q306" s="2">
        <f t="shared" si="71"/>
        <v>700000</v>
      </c>
      <c r="R306" s="2">
        <f t="shared" si="66"/>
        <v>160575551.5150581</v>
      </c>
      <c r="S306" s="2">
        <f t="shared" si="58"/>
        <v>676582.14285713434</v>
      </c>
      <c r="T306" s="2">
        <f t="shared" si="59"/>
        <v>23417.857142857276</v>
      </c>
      <c r="U306" s="2">
        <f t="shared" si="60"/>
        <v>700000</v>
      </c>
      <c r="V306" s="2">
        <f t="shared" si="34"/>
        <v>95904776.368839726</v>
      </c>
      <c r="W306" s="2">
        <f t="shared" si="61"/>
        <v>640961.96565455198</v>
      </c>
      <c r="X306" s="2">
        <f t="shared" si="51"/>
        <v>59038.034345448017</v>
      </c>
      <c r="Y306" s="2">
        <f t="shared" si="62"/>
        <v>64670775.146218419</v>
      </c>
      <c r="Z306" s="2" t="str">
        <f t="shared" si="52"/>
        <v>MEEP</v>
      </c>
      <c r="AA306" s="2">
        <f>IF(Z306="HERE",Y306,AA305+Graph!$G$1*1000)</f>
        <v>85059643.90082249</v>
      </c>
      <c r="AB306" s="2">
        <f t="shared" si="63"/>
        <v>420000</v>
      </c>
      <c r="AC306" s="2">
        <f t="shared" si="64"/>
        <v>56500626.294076383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230</v>
      </c>
      <c r="C307" s="7"/>
      <c r="D307" s="2" t="e">
        <f t="shared" si="55"/>
        <v>#N/A</v>
      </c>
      <c r="E307" s="2" t="e">
        <f t="shared" si="67"/>
        <v>#N/A</v>
      </c>
      <c r="F307" s="2">
        <v>777065.82727724314</v>
      </c>
      <c r="G307" s="2">
        <f t="shared" si="70"/>
        <v>676582.14285714284</v>
      </c>
      <c r="H307" s="2">
        <f t="shared" si="65"/>
        <v>153198345.91876483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6154917.1428571614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861498.27451469004</v>
      </c>
      <c r="Q307" s="2">
        <f t="shared" si="71"/>
        <v>700000</v>
      </c>
      <c r="R307" s="2">
        <f t="shared" si="66"/>
        <v>161275551.5150581</v>
      </c>
      <c r="S307" s="2">
        <f t="shared" si="58"/>
        <v>676582.14285713434</v>
      </c>
      <c r="T307" s="2">
        <f t="shared" si="59"/>
        <v>23417.857142857276</v>
      </c>
      <c r="U307" s="2">
        <f t="shared" si="60"/>
        <v>700000</v>
      </c>
      <c r="V307" s="2">
        <f t="shared" si="34"/>
        <v>96547339.556395724</v>
      </c>
      <c r="W307" s="2">
        <f t="shared" si="61"/>
        <v>642563.18755599856</v>
      </c>
      <c r="X307" s="2">
        <f t="shared" si="51"/>
        <v>57436.812444001436</v>
      </c>
      <c r="Y307" s="2">
        <f t="shared" si="62"/>
        <v>64728211.958662421</v>
      </c>
      <c r="Z307" s="2" t="str">
        <f t="shared" si="52"/>
        <v>MEEP</v>
      </c>
      <c r="AA307" s="2">
        <f>IF(Z307="HERE",Y307,AA306+Graph!$G$1*1000)</f>
        <v>85479643.90082249</v>
      </c>
      <c r="AB307" s="2">
        <f t="shared" si="63"/>
        <v>420000</v>
      </c>
      <c r="AC307" s="2">
        <f t="shared" si="64"/>
        <v>56500626.294076383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231</v>
      </c>
      <c r="C308" s="7"/>
      <c r="D308" s="2" t="e">
        <f t="shared" si="55"/>
        <v>#N/A</v>
      </c>
      <c r="E308" s="2" t="e">
        <f t="shared" si="67"/>
        <v>#N/A</v>
      </c>
      <c r="F308" s="2">
        <v>778667.04917868972</v>
      </c>
      <c r="G308" s="2">
        <f t="shared" si="70"/>
        <v>676582.14285714284</v>
      </c>
      <c r="H308" s="2">
        <f t="shared" si="65"/>
        <v>153874928.06162196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6178335.0000000186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863413.1682678014</v>
      </c>
      <c r="Q308" s="2">
        <f t="shared" si="71"/>
        <v>700000</v>
      </c>
      <c r="R308" s="2">
        <f t="shared" si="66"/>
        <v>161975551.5150581</v>
      </c>
      <c r="S308" s="2">
        <f t="shared" si="58"/>
        <v>676582.14285713434</v>
      </c>
      <c r="T308" s="2">
        <f t="shared" si="59"/>
        <v>23417.857142857276</v>
      </c>
      <c r="U308" s="2">
        <f t="shared" si="60"/>
        <v>700000</v>
      </c>
      <c r="V308" s="2">
        <f t="shared" si="34"/>
        <v>97191503.96585317</v>
      </c>
      <c r="W308" s="2">
        <f t="shared" si="61"/>
        <v>644164.40945744514</v>
      </c>
      <c r="X308" s="2">
        <f t="shared" si="51"/>
        <v>55835.590542554855</v>
      </c>
      <c r="Y308" s="2">
        <f t="shared" si="62"/>
        <v>64784047.549204975</v>
      </c>
      <c r="Z308" s="2" t="str">
        <f t="shared" si="52"/>
        <v>MEEP</v>
      </c>
      <c r="AA308" s="2">
        <f>IF(Z308="HERE",Y308,AA307+Graph!$G$1*1000)</f>
        <v>85899643.90082249</v>
      </c>
      <c r="AB308" s="2">
        <f t="shared" si="63"/>
        <v>420000</v>
      </c>
      <c r="AC308" s="2">
        <f t="shared" si="64"/>
        <v>56500626.294076383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232</v>
      </c>
      <c r="C309" s="7"/>
      <c r="D309" s="2" t="e">
        <f t="shared" si="55"/>
        <v>#N/A</v>
      </c>
      <c r="E309" s="2" t="e">
        <f t="shared" si="67"/>
        <v>#N/A</v>
      </c>
      <c r="F309" s="2">
        <v>780268.2710801363</v>
      </c>
      <c r="G309" s="2">
        <f t="shared" si="70"/>
        <v>676582.14285714284</v>
      </c>
      <c r="H309" s="2">
        <f t="shared" si="65"/>
        <v>154551510.2044791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6201752.8571428759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865328.06202091277</v>
      </c>
      <c r="Q309" s="2">
        <f t="shared" si="71"/>
        <v>700000</v>
      </c>
      <c r="R309" s="2">
        <f t="shared" si="66"/>
        <v>162675551.5150581</v>
      </c>
      <c r="S309" s="2">
        <f t="shared" si="58"/>
        <v>676582.14285713434</v>
      </c>
      <c r="T309" s="2">
        <f t="shared" si="59"/>
        <v>23417.857142857276</v>
      </c>
      <c r="U309" s="2">
        <f t="shared" si="60"/>
        <v>700000</v>
      </c>
      <c r="V309" s="2">
        <f t="shared" si="34"/>
        <v>97837269.597212046</v>
      </c>
      <c r="W309" s="2">
        <f t="shared" si="61"/>
        <v>645765.63135887682</v>
      </c>
      <c r="X309" s="2">
        <f t="shared" si="51"/>
        <v>54234.368641123176</v>
      </c>
      <c r="Y309" s="2">
        <f t="shared" si="62"/>
        <v>64838281.917846099</v>
      </c>
      <c r="Z309" s="2" t="str">
        <f t="shared" si="52"/>
        <v>MEEP</v>
      </c>
      <c r="AA309" s="2">
        <f>IF(Z309="HERE",Y309,AA308+Graph!$G$1*1000)</f>
        <v>86319643.90082249</v>
      </c>
      <c r="AB309" s="2">
        <f t="shared" si="63"/>
        <v>420000</v>
      </c>
      <c r="AC309" s="2">
        <f t="shared" si="64"/>
        <v>56500626.294076383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233</v>
      </c>
      <c r="C310" s="7"/>
      <c r="D310" s="2" t="e">
        <f t="shared" si="55"/>
        <v>#N/A</v>
      </c>
      <c r="E310" s="2" t="e">
        <f t="shared" si="67"/>
        <v>#N/A</v>
      </c>
      <c r="F310" s="2">
        <v>781869.49298158288</v>
      </c>
      <c r="G310" s="2">
        <f t="shared" si="70"/>
        <v>676582.14285714284</v>
      </c>
      <c r="H310" s="2">
        <f t="shared" si="65"/>
        <v>155228092.34733623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6225170.7142857332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867242.95577402413</v>
      </c>
      <c r="Q310" s="2">
        <f t="shared" si="71"/>
        <v>700000</v>
      </c>
      <c r="R310" s="2">
        <f t="shared" si="66"/>
        <v>163375551.5150581</v>
      </c>
      <c r="S310" s="2">
        <f t="shared" si="58"/>
        <v>676582.14285713434</v>
      </c>
      <c r="T310" s="2">
        <f t="shared" si="59"/>
        <v>23417.857142857276</v>
      </c>
      <c r="U310" s="2">
        <f t="shared" si="60"/>
        <v>700000</v>
      </c>
      <c r="V310" s="2">
        <f t="shared" si="34"/>
        <v>98484636.45047237</v>
      </c>
      <c r="W310" s="2">
        <f t="shared" si="61"/>
        <v>647366.85326032341</v>
      </c>
      <c r="X310" s="2">
        <f t="shared" si="51"/>
        <v>52633.146739676595</v>
      </c>
      <c r="Y310" s="2">
        <f t="shared" si="62"/>
        <v>64890915.064585775</v>
      </c>
      <c r="Z310" s="2" t="str">
        <f t="shared" si="52"/>
        <v>MEEP</v>
      </c>
      <c r="AA310" s="2">
        <f>IF(Z310="HERE",Y310,AA309+Graph!$G$1*1000)</f>
        <v>86739643.90082249</v>
      </c>
      <c r="AB310" s="2">
        <f t="shared" si="63"/>
        <v>420000</v>
      </c>
      <c r="AC310" s="2">
        <f t="shared" si="64"/>
        <v>56500626.294076383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234</v>
      </c>
      <c r="C311" s="7"/>
      <c r="D311" s="2" t="e">
        <f t="shared" si="55"/>
        <v>#N/A</v>
      </c>
      <c r="E311" s="2" t="e">
        <f t="shared" si="67"/>
        <v>#N/A</v>
      </c>
      <c r="F311" s="2">
        <v>783470.71488302946</v>
      </c>
      <c r="G311" s="2">
        <f t="shared" si="70"/>
        <v>676582.14285714284</v>
      </c>
      <c r="H311" s="2">
        <f t="shared" si="65"/>
        <v>155904674.49019337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6248588.5714285905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869157.84952713549</v>
      </c>
      <c r="Q311" s="2">
        <f t="shared" si="71"/>
        <v>700000</v>
      </c>
      <c r="R311" s="2">
        <f t="shared" si="66"/>
        <v>164075551.5150581</v>
      </c>
      <c r="S311" s="2">
        <f t="shared" si="58"/>
        <v>676582.14285713434</v>
      </c>
      <c r="T311" s="2">
        <f t="shared" si="59"/>
        <v>23417.857142857276</v>
      </c>
      <c r="U311" s="2">
        <f t="shared" si="60"/>
        <v>700000</v>
      </c>
      <c r="V311" s="2">
        <f t="shared" si="34"/>
        <v>99133604.52563414</v>
      </c>
      <c r="W311" s="2">
        <f t="shared" si="61"/>
        <v>648968.07516176999</v>
      </c>
      <c r="X311" s="2">
        <f t="shared" si="51"/>
        <v>51031.924838230014</v>
      </c>
      <c r="Y311" s="2">
        <f t="shared" si="62"/>
        <v>64941946.989424005</v>
      </c>
      <c r="Z311" s="2" t="str">
        <f t="shared" si="52"/>
        <v>MEEP</v>
      </c>
      <c r="AA311" s="2">
        <f>IF(Z311="HERE",Y311,AA310+Graph!$G$1*1000)</f>
        <v>87159643.90082249</v>
      </c>
      <c r="AB311" s="2">
        <f t="shared" si="63"/>
        <v>420000</v>
      </c>
      <c r="AC311" s="2">
        <f t="shared" si="64"/>
        <v>56500626.294076383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235</v>
      </c>
      <c r="C312" s="7"/>
      <c r="D312" s="2" t="e">
        <f t="shared" si="55"/>
        <v>#N/A</v>
      </c>
      <c r="E312" s="2" t="e">
        <f t="shared" si="67"/>
        <v>#N/A</v>
      </c>
      <c r="F312" s="2">
        <v>785071.93678446114</v>
      </c>
      <c r="G312" s="2">
        <f t="shared" si="70"/>
        <v>676582.14285714284</v>
      </c>
      <c r="H312" s="2">
        <f t="shared" si="65"/>
        <v>156581256.6330505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6272006.4285714477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871072.74328024685</v>
      </c>
      <c r="Q312" s="2">
        <f t="shared" si="71"/>
        <v>700000</v>
      </c>
      <c r="R312" s="2">
        <f t="shared" si="66"/>
        <v>164775551.5150581</v>
      </c>
      <c r="S312" s="2">
        <f t="shared" si="58"/>
        <v>676582.14285713434</v>
      </c>
      <c r="T312" s="2">
        <f t="shared" si="59"/>
        <v>23417.857142857276</v>
      </c>
      <c r="U312" s="2">
        <f t="shared" si="60"/>
        <v>700000</v>
      </c>
      <c r="V312" s="2">
        <f t="shared" si="34"/>
        <v>99784173.822697356</v>
      </c>
      <c r="W312" s="2">
        <f t="shared" si="61"/>
        <v>650569.29706321657</v>
      </c>
      <c r="X312" s="2">
        <f t="shared" si="51"/>
        <v>49430.702936783433</v>
      </c>
      <c r="Y312" s="2">
        <f t="shared" si="62"/>
        <v>64991377.692360789</v>
      </c>
      <c r="Z312" s="2" t="str">
        <f t="shared" si="52"/>
        <v>MEEP</v>
      </c>
      <c r="AA312" s="2">
        <f>IF(Z312="HERE",Y312,AA311+Graph!$G$1*1000)</f>
        <v>87579643.90082249</v>
      </c>
      <c r="AB312" s="2">
        <f t="shared" si="63"/>
        <v>420000</v>
      </c>
      <c r="AC312" s="2">
        <f t="shared" si="64"/>
        <v>56500626.294076383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236</v>
      </c>
      <c r="C313" s="7"/>
      <c r="D313" s="2" t="e">
        <f t="shared" si="55"/>
        <v>#N/A</v>
      </c>
      <c r="E313" s="2" t="e">
        <f t="shared" si="67"/>
        <v>#N/A</v>
      </c>
      <c r="F313" s="2">
        <v>786673.15868590772</v>
      </c>
      <c r="G313" s="2">
        <f t="shared" si="70"/>
        <v>676582.14285714284</v>
      </c>
      <c r="H313" s="2">
        <f t="shared" si="65"/>
        <v>157257838.77590764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6295424.285714305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872987.63703335822</v>
      </c>
      <c r="Q313" s="2">
        <f t="shared" si="71"/>
        <v>700000</v>
      </c>
      <c r="R313" s="2">
        <f t="shared" si="66"/>
        <v>165475551.5150581</v>
      </c>
      <c r="S313" s="2">
        <f t="shared" si="58"/>
        <v>676582.14285713434</v>
      </c>
      <c r="T313" s="2">
        <f t="shared" si="59"/>
        <v>23417.857142857276</v>
      </c>
      <c r="U313" s="2">
        <f t="shared" si="60"/>
        <v>700000</v>
      </c>
      <c r="V313" s="2">
        <f t="shared" si="34"/>
        <v>100436344.341662</v>
      </c>
      <c r="W313" s="2">
        <f t="shared" si="61"/>
        <v>652170.51896464825</v>
      </c>
      <c r="X313" s="2">
        <f t="shared" si="51"/>
        <v>47829.481035351753</v>
      </c>
      <c r="Y313" s="2">
        <f t="shared" si="62"/>
        <v>65039207.17339614</v>
      </c>
      <c r="Z313" s="2" t="str">
        <f t="shared" si="52"/>
        <v>MEEP</v>
      </c>
      <c r="AA313" s="2">
        <f>IF(Z313="HERE",Y313,AA312+Graph!$G$1*1000)</f>
        <v>87999643.90082249</v>
      </c>
      <c r="AB313" s="2">
        <f t="shared" si="63"/>
        <v>420000</v>
      </c>
      <c r="AC313" s="2">
        <f t="shared" si="64"/>
        <v>56500626.294076383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237</v>
      </c>
      <c r="C314" s="7"/>
      <c r="D314" s="2" t="e">
        <f t="shared" si="55"/>
        <v>#N/A</v>
      </c>
      <c r="E314" s="2" t="e">
        <f t="shared" si="67"/>
        <v>#N/A</v>
      </c>
      <c r="F314" s="2">
        <v>788274.3805873543</v>
      </c>
      <c r="G314" s="2">
        <f t="shared" si="70"/>
        <v>676582.14285714284</v>
      </c>
      <c r="H314" s="2">
        <f t="shared" si="65"/>
        <v>157934420.91876477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6318842.1428571623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874902.53078646958</v>
      </c>
      <c r="Q314" s="2">
        <f t="shared" si="71"/>
        <v>700000</v>
      </c>
      <c r="R314" s="2">
        <f t="shared" si="66"/>
        <v>166175551.5150581</v>
      </c>
      <c r="S314" s="2">
        <f t="shared" si="58"/>
        <v>676582.14285713434</v>
      </c>
      <c r="T314" s="2">
        <f t="shared" si="59"/>
        <v>23417.857142857276</v>
      </c>
      <c r="U314" s="2">
        <f t="shared" si="60"/>
        <v>700000</v>
      </c>
      <c r="V314" s="2">
        <f t="shared" si="34"/>
        <v>101090116.0825281</v>
      </c>
      <c r="W314" s="2">
        <f t="shared" si="61"/>
        <v>653771.74086609483</v>
      </c>
      <c r="X314" s="2">
        <f t="shared" si="51"/>
        <v>46228.259133905172</v>
      </c>
      <c r="Y314" s="2">
        <f t="shared" si="62"/>
        <v>65085435.432530046</v>
      </c>
      <c r="Z314" s="2" t="str">
        <f t="shared" si="52"/>
        <v>MEEP</v>
      </c>
      <c r="AA314" s="2">
        <f>IF(Z314="HERE",Y314,AA313+Graph!$G$1*1000)</f>
        <v>88419643.90082249</v>
      </c>
      <c r="AB314" s="2">
        <f t="shared" si="63"/>
        <v>420000</v>
      </c>
      <c r="AC314" s="2">
        <f t="shared" si="64"/>
        <v>56500626.294076383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238</v>
      </c>
      <c r="C315" s="7"/>
      <c r="D315" s="2" t="e">
        <f t="shared" si="55"/>
        <v>#N/A</v>
      </c>
      <c r="E315" s="2" t="e">
        <f t="shared" si="67"/>
        <v>#N/A</v>
      </c>
      <c r="F315" s="2">
        <v>789875.60248880088</v>
      </c>
      <c r="G315" s="2">
        <f t="shared" si="70"/>
        <v>676582.14285714284</v>
      </c>
      <c r="H315" s="2">
        <f t="shared" si="65"/>
        <v>158611003.0616219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6342260.0000000196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876817.42453958094</v>
      </c>
      <c r="Q315" s="2">
        <f t="shared" si="71"/>
        <v>700000</v>
      </c>
      <c r="R315" s="2">
        <f t="shared" si="66"/>
        <v>166875551.5150581</v>
      </c>
      <c r="S315" s="2">
        <f t="shared" si="58"/>
        <v>676582.14285713434</v>
      </c>
      <c r="T315" s="2">
        <f t="shared" si="59"/>
        <v>23417.857142857276</v>
      </c>
      <c r="U315" s="2">
        <f t="shared" si="60"/>
        <v>700000</v>
      </c>
      <c r="V315" s="2">
        <f t="shared" si="34"/>
        <v>101745489.04529564</v>
      </c>
      <c r="W315" s="2">
        <f t="shared" si="61"/>
        <v>655372.96276754141</v>
      </c>
      <c r="X315" s="2">
        <f t="shared" si="51"/>
        <v>44627.037232458591</v>
      </c>
      <c r="Y315" s="2">
        <f t="shared" si="62"/>
        <v>65130062.469762504</v>
      </c>
      <c r="Z315" s="2" t="str">
        <f t="shared" si="52"/>
        <v>MEEP</v>
      </c>
      <c r="AA315" s="2">
        <f>IF(Z315="HERE",Y315,AA314+Graph!$G$1*1000)</f>
        <v>88839643.90082249</v>
      </c>
      <c r="AB315" s="2">
        <f t="shared" si="63"/>
        <v>420000</v>
      </c>
      <c r="AC315" s="2">
        <f t="shared" si="64"/>
        <v>56500626.294076383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239</v>
      </c>
      <c r="C316" s="7"/>
      <c r="D316" s="2" t="e">
        <f t="shared" si="55"/>
        <v>#N/A</v>
      </c>
      <c r="E316" s="2" t="e">
        <f t="shared" si="67"/>
        <v>#N/A</v>
      </c>
      <c r="F316" s="2">
        <v>791476.82439024746</v>
      </c>
      <c r="G316" s="2">
        <f t="shared" si="70"/>
        <v>676582.14285714284</v>
      </c>
      <c r="H316" s="2">
        <f t="shared" si="65"/>
        <v>159287585.20447904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6365677.8571428768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878732.3182926923</v>
      </c>
      <c r="Q316" s="2">
        <f t="shared" si="71"/>
        <v>700000</v>
      </c>
      <c r="R316" s="2">
        <f t="shared" si="66"/>
        <v>167575551.5150581</v>
      </c>
      <c r="S316" s="2">
        <f t="shared" si="58"/>
        <v>676582.14285713434</v>
      </c>
      <c r="T316" s="2">
        <f t="shared" si="59"/>
        <v>23417.857142857276</v>
      </c>
      <c r="U316" s="2">
        <f t="shared" si="60"/>
        <v>700000</v>
      </c>
      <c r="V316" s="2">
        <f t="shared" si="34"/>
        <v>102402463.22996463</v>
      </c>
      <c r="W316" s="2">
        <f t="shared" si="61"/>
        <v>656974.18466898799</v>
      </c>
      <c r="X316" s="2">
        <f t="shared" si="51"/>
        <v>43025.815331012011</v>
      </c>
      <c r="Y316" s="2">
        <f t="shared" si="62"/>
        <v>65173088.285093516</v>
      </c>
      <c r="Z316" s="2" t="str">
        <f t="shared" si="52"/>
        <v>MEEP</v>
      </c>
      <c r="AA316" s="2">
        <f>IF(Z316="HERE",Y316,AA315+Graph!$G$1*1000)</f>
        <v>89259643.90082249</v>
      </c>
      <c r="AB316" s="2">
        <f t="shared" si="63"/>
        <v>420000</v>
      </c>
      <c r="AC316" s="2">
        <f t="shared" si="64"/>
        <v>56500626.294076383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240</v>
      </c>
      <c r="C317" s="7"/>
      <c r="D317" s="2" t="e">
        <f t="shared" si="55"/>
        <v>#N/A</v>
      </c>
      <c r="E317" s="2" t="e">
        <f t="shared" si="67"/>
        <v>#N/A</v>
      </c>
      <c r="F317" s="2">
        <v>793078.04629167914</v>
      </c>
      <c r="G317" s="2">
        <f t="shared" si="70"/>
        <v>676582.14285714284</v>
      </c>
      <c r="H317" s="2">
        <f t="shared" si="65"/>
        <v>159964167.34733617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6389095.7142857341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880647.21204580367</v>
      </c>
      <c r="Q317" s="2">
        <f t="shared" si="71"/>
        <v>700000</v>
      </c>
      <c r="R317" s="2">
        <f t="shared" si="66"/>
        <v>168275551.5150581</v>
      </c>
      <c r="S317" s="2">
        <f t="shared" si="58"/>
        <v>676582.14285713434</v>
      </c>
      <c r="T317" s="2">
        <f t="shared" si="59"/>
        <v>23417.857142857276</v>
      </c>
      <c r="U317" s="2">
        <f t="shared" si="60"/>
        <v>700000</v>
      </c>
      <c r="V317" s="2">
        <f t="shared" si="34"/>
        <v>103061038.63653506</v>
      </c>
      <c r="W317" s="2">
        <f t="shared" si="61"/>
        <v>658575.40657043457</v>
      </c>
      <c r="X317" s="2">
        <f t="shared" si="51"/>
        <v>41424.59342956543</v>
      </c>
      <c r="Y317" s="2">
        <f t="shared" si="62"/>
        <v>65214512.878523082</v>
      </c>
      <c r="Z317" s="2" t="str">
        <f t="shared" si="52"/>
        <v>MEEP</v>
      </c>
      <c r="AA317" s="2">
        <f>IF(Z317="HERE",Y317,AA316+Graph!$G$1*1000)</f>
        <v>89679643.90082249</v>
      </c>
      <c r="AB317" s="2">
        <f t="shared" si="63"/>
        <v>420000</v>
      </c>
      <c r="AC317" s="2">
        <f t="shared" si="64"/>
        <v>56500626.294076383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241</v>
      </c>
      <c r="C318" s="7"/>
      <c r="D318" s="2" t="e">
        <f t="shared" si="55"/>
        <v>#N/A</v>
      </c>
      <c r="E318" s="2" t="e">
        <f t="shared" si="67"/>
        <v>#N/A</v>
      </c>
      <c r="F318" s="2">
        <v>794679.26819312572</v>
      </c>
      <c r="G318" s="2">
        <f t="shared" si="70"/>
        <v>676582.14285714284</v>
      </c>
      <c r="H318" s="2">
        <f t="shared" si="65"/>
        <v>160640749.49019331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6412513.5714285914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882562.10579891503</v>
      </c>
      <c r="Q318" s="2">
        <f t="shared" si="71"/>
        <v>700000</v>
      </c>
      <c r="R318" s="2">
        <f t="shared" si="66"/>
        <v>168975551.5150581</v>
      </c>
      <c r="S318" s="2">
        <f t="shared" si="58"/>
        <v>676582.14285713434</v>
      </c>
      <c r="T318" s="2">
        <f t="shared" si="59"/>
        <v>23417.857142857276</v>
      </c>
      <c r="U318" s="2">
        <f t="shared" si="60"/>
        <v>700000</v>
      </c>
      <c r="V318" s="2">
        <f t="shared" si="34"/>
        <v>103721215.26500693</v>
      </c>
      <c r="W318" s="2">
        <f t="shared" si="61"/>
        <v>660176.62847186625</v>
      </c>
      <c r="X318" s="2">
        <f t="shared" si="51"/>
        <v>39823.37152813375</v>
      </c>
      <c r="Y318" s="2">
        <f t="shared" si="62"/>
        <v>65254336.250051215</v>
      </c>
      <c r="Z318" s="2" t="str">
        <f t="shared" si="52"/>
        <v>MEEP</v>
      </c>
      <c r="AA318" s="2">
        <f>IF(Z318="HERE",Y318,AA317+Graph!$G$1*1000)</f>
        <v>90099643.90082249</v>
      </c>
      <c r="AB318" s="2">
        <f t="shared" si="63"/>
        <v>420000</v>
      </c>
      <c r="AC318" s="2">
        <f t="shared" si="64"/>
        <v>56500626.294076383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242</v>
      </c>
      <c r="C319" s="7"/>
      <c r="D319" s="2" t="e">
        <f t="shared" si="55"/>
        <v>#N/A</v>
      </c>
      <c r="E319" s="2" t="e">
        <f t="shared" si="67"/>
        <v>#N/A</v>
      </c>
      <c r="F319" s="2">
        <v>796280.49009457231</v>
      </c>
      <c r="G319" s="2">
        <f t="shared" si="70"/>
        <v>676582.14285714284</v>
      </c>
      <c r="H319" s="2">
        <f t="shared" si="65"/>
        <v>161317331.63305044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6435931.4285714487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884476.99955202639</v>
      </c>
      <c r="Q319" s="2">
        <f t="shared" si="71"/>
        <v>700000</v>
      </c>
      <c r="R319" s="2">
        <f t="shared" si="66"/>
        <v>169675551.5150581</v>
      </c>
      <c r="S319" s="2">
        <f t="shared" si="58"/>
        <v>676582.14285713434</v>
      </c>
      <c r="T319" s="2">
        <f t="shared" si="59"/>
        <v>23417.857142857276</v>
      </c>
      <c r="U319" s="2">
        <f t="shared" si="60"/>
        <v>700000</v>
      </c>
      <c r="V319" s="2">
        <f t="shared" si="34"/>
        <v>104382993.11538024</v>
      </c>
      <c r="W319" s="2">
        <f t="shared" si="61"/>
        <v>661777.85037331283</v>
      </c>
      <c r="X319" s="2">
        <f t="shared" si="51"/>
        <v>38222.149626687169</v>
      </c>
      <c r="Y319" s="2">
        <f t="shared" si="62"/>
        <v>65292558.399677902</v>
      </c>
      <c r="Z319" s="2" t="str">
        <f t="shared" si="52"/>
        <v>MEEP</v>
      </c>
      <c r="AA319" s="2">
        <f>IF(Z319="HERE",Y319,AA318+Graph!$G$1*1000)</f>
        <v>90519643.90082249</v>
      </c>
      <c r="AB319" s="2">
        <f t="shared" si="63"/>
        <v>420000</v>
      </c>
      <c r="AC319" s="2">
        <f t="shared" si="64"/>
        <v>56500626.294076383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243</v>
      </c>
      <c r="C320" s="7"/>
      <c r="D320" s="2" t="e">
        <f t="shared" si="55"/>
        <v>#N/A</v>
      </c>
      <c r="E320" s="2" t="e">
        <f t="shared" si="67"/>
        <v>#N/A</v>
      </c>
      <c r="F320" s="2">
        <v>797881.71199601889</v>
      </c>
      <c r="G320" s="2">
        <f t="shared" si="70"/>
        <v>676582.14285714284</v>
      </c>
      <c r="H320" s="2">
        <f t="shared" si="65"/>
        <v>161993913.77590758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6459349.2857143059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886391.89330513775</v>
      </c>
      <c r="Q320" s="2">
        <f t="shared" si="71"/>
        <v>700000</v>
      </c>
      <c r="R320" s="2">
        <f t="shared" si="66"/>
        <v>170375551.5150581</v>
      </c>
      <c r="S320" s="2">
        <f t="shared" si="58"/>
        <v>676582.14285713434</v>
      </c>
      <c r="T320" s="2">
        <f t="shared" si="59"/>
        <v>23417.857142857276</v>
      </c>
      <c r="U320" s="2">
        <f t="shared" si="60"/>
        <v>700000</v>
      </c>
      <c r="V320" s="2">
        <f t="shared" si="34"/>
        <v>105046372.187655</v>
      </c>
      <c r="W320" s="2">
        <f t="shared" si="61"/>
        <v>663379.07227475941</v>
      </c>
      <c r="X320" s="2">
        <f t="shared" si="51"/>
        <v>36620.927725240588</v>
      </c>
      <c r="Y320" s="2">
        <f t="shared" si="62"/>
        <v>65329179.327403143</v>
      </c>
      <c r="Z320" s="2" t="str">
        <f t="shared" si="52"/>
        <v>MEEP</v>
      </c>
      <c r="AA320" s="2">
        <f>IF(Z320="HERE",Y320,AA319+Graph!$G$1*1000)</f>
        <v>90939643.90082249</v>
      </c>
      <c r="AB320" s="2">
        <f t="shared" si="63"/>
        <v>420000</v>
      </c>
      <c r="AC320" s="2">
        <f t="shared" si="64"/>
        <v>56500626.294076383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244</v>
      </c>
      <c r="C321" s="7"/>
      <c r="D321" s="2" t="e">
        <f t="shared" si="55"/>
        <v>#N/A</v>
      </c>
      <c r="E321" s="2" t="e">
        <f t="shared" si="67"/>
        <v>#N/A</v>
      </c>
      <c r="F321" s="2">
        <v>799482.93389745057</v>
      </c>
      <c r="G321" s="2">
        <f t="shared" si="70"/>
        <v>676582.14285714284</v>
      </c>
      <c r="H321" s="2">
        <f t="shared" si="65"/>
        <v>162670495.91876471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6482767.1428571632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888306.78705824912</v>
      </c>
      <c r="Q321" s="2">
        <f t="shared" si="71"/>
        <v>700000</v>
      </c>
      <c r="R321" s="2">
        <f t="shared" si="66"/>
        <v>171075551.5150581</v>
      </c>
      <c r="S321" s="2">
        <f t="shared" si="58"/>
        <v>676582.14285713434</v>
      </c>
      <c r="T321" s="2">
        <f t="shared" si="59"/>
        <v>23417.857142857276</v>
      </c>
      <c r="U321" s="2">
        <f t="shared" si="60"/>
        <v>700000</v>
      </c>
      <c r="V321" s="2">
        <f t="shared" si="34"/>
        <v>105711352.48183121</v>
      </c>
      <c r="W321" s="2">
        <f t="shared" si="61"/>
        <v>664980.29417620599</v>
      </c>
      <c r="X321" s="2">
        <f t="shared" si="51"/>
        <v>35019.705823794007</v>
      </c>
      <c r="Y321" s="2">
        <f t="shared" si="62"/>
        <v>65364199.033226937</v>
      </c>
      <c r="Z321" s="2" t="str">
        <f t="shared" si="52"/>
        <v>MEEP</v>
      </c>
      <c r="AA321" s="2">
        <f>IF(Z321="HERE",Y321,AA320+Graph!$G$1*1000)</f>
        <v>91359643.90082249</v>
      </c>
      <c r="AB321" s="2">
        <f t="shared" si="63"/>
        <v>420000</v>
      </c>
      <c r="AC321" s="2">
        <f t="shared" si="64"/>
        <v>56500626.294076383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245</v>
      </c>
      <c r="C322" s="7"/>
      <c r="D322" s="2" t="e">
        <f t="shared" si="55"/>
        <v>#N/A</v>
      </c>
      <c r="E322" s="2" t="e">
        <f t="shared" si="67"/>
        <v>#N/A</v>
      </c>
      <c r="F322" s="2">
        <v>801084.15579889715</v>
      </c>
      <c r="G322" s="2">
        <f t="shared" si="70"/>
        <v>676582.14285714284</v>
      </c>
      <c r="H322" s="2">
        <f t="shared" si="65"/>
        <v>163347078.06162184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6506185.0000000205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890221.68081136048</v>
      </c>
      <c r="Q322" s="2">
        <f t="shared" si="71"/>
        <v>700000</v>
      </c>
      <c r="R322" s="2">
        <f t="shared" si="66"/>
        <v>171775551.5150581</v>
      </c>
      <c r="S322" s="2">
        <f t="shared" si="58"/>
        <v>676582.14285713434</v>
      </c>
      <c r="T322" s="2">
        <f t="shared" si="59"/>
        <v>23417.857142857276</v>
      </c>
      <c r="U322" s="2">
        <f t="shared" si="60"/>
        <v>700000</v>
      </c>
      <c r="V322" s="2">
        <f t="shared" si="34"/>
        <v>106377933.99790886</v>
      </c>
      <c r="W322" s="2">
        <f t="shared" si="61"/>
        <v>666581.51607765257</v>
      </c>
      <c r="X322" s="2">
        <f t="shared" si="51"/>
        <v>33418.483922347426</v>
      </c>
      <c r="Y322" s="2">
        <f t="shared" si="62"/>
        <v>65397617.517149284</v>
      </c>
      <c r="Z322" s="2" t="str">
        <f t="shared" si="52"/>
        <v>MEEP</v>
      </c>
      <c r="AA322" s="2">
        <f>IF(Z322="HERE",Y322,AA321+Graph!$G$1*1000)</f>
        <v>91779643.90082249</v>
      </c>
      <c r="AB322" s="2">
        <f t="shared" si="63"/>
        <v>420000</v>
      </c>
      <c r="AC322" s="2">
        <f t="shared" si="64"/>
        <v>56500626.294076383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246</v>
      </c>
      <c r="C323" s="7"/>
      <c r="D323" s="2" t="e">
        <f t="shared" si="55"/>
        <v>#N/A</v>
      </c>
      <c r="E323" s="2" t="e">
        <f t="shared" si="67"/>
        <v>#N/A</v>
      </c>
      <c r="F323" s="2">
        <v>802685.37770034373</v>
      </c>
      <c r="G323" s="2">
        <f t="shared" si="70"/>
        <v>676582.14285714284</v>
      </c>
      <c r="H323" s="2">
        <f t="shared" si="65"/>
        <v>164023660.20447898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6529602.8571428778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892136.57456447184</v>
      </c>
      <c r="Q323" s="2">
        <f t="shared" si="71"/>
        <v>700000</v>
      </c>
      <c r="R323" s="2">
        <f t="shared" si="66"/>
        <v>172475551.5150581</v>
      </c>
      <c r="S323" s="2">
        <f t="shared" si="58"/>
        <v>676582.14285713434</v>
      </c>
      <c r="T323" s="2">
        <f t="shared" si="59"/>
        <v>23417.857142857276</v>
      </c>
      <c r="U323" s="2">
        <f t="shared" si="60"/>
        <v>700000</v>
      </c>
      <c r="V323" s="2">
        <f t="shared" si="34"/>
        <v>107046116.73588794</v>
      </c>
      <c r="W323" s="2">
        <f t="shared" si="61"/>
        <v>668182.73797908425</v>
      </c>
      <c r="X323" s="2">
        <f t="shared" si="51"/>
        <v>31817.262020915747</v>
      </c>
      <c r="Y323" s="2">
        <f t="shared" si="62"/>
        <v>65429434.7791702</v>
      </c>
      <c r="Z323" s="2" t="str">
        <f t="shared" si="52"/>
        <v>MEEP</v>
      </c>
      <c r="AA323" s="2">
        <f>IF(Z323="HERE",Y323,AA322+Graph!$G$1*1000)</f>
        <v>92199643.90082249</v>
      </c>
      <c r="AB323" s="2">
        <f t="shared" si="63"/>
        <v>420000</v>
      </c>
      <c r="AC323" s="2">
        <f t="shared" si="64"/>
        <v>56500626.294076383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247</v>
      </c>
      <c r="C324" s="7"/>
      <c r="D324" s="2" t="e">
        <f t="shared" si="55"/>
        <v>#N/A</v>
      </c>
      <c r="E324" s="2" t="e">
        <f t="shared" si="67"/>
        <v>#N/A</v>
      </c>
      <c r="F324" s="2">
        <v>804286.59960179031</v>
      </c>
      <c r="G324" s="2">
        <f t="shared" si="70"/>
        <v>676582.14285714284</v>
      </c>
      <c r="H324" s="2">
        <f t="shared" si="65"/>
        <v>164700242.34733611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6553020.714285735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894051.4683175832</v>
      </c>
      <c r="Q324" s="2">
        <f t="shared" si="71"/>
        <v>700000</v>
      </c>
      <c r="R324" s="2">
        <f t="shared" si="66"/>
        <v>173175551.5150581</v>
      </c>
      <c r="S324" s="2">
        <f t="shared" si="58"/>
        <v>676582.14285713434</v>
      </c>
      <c r="T324" s="2">
        <f t="shared" si="59"/>
        <v>23417.857142857276</v>
      </c>
      <c r="U324" s="2">
        <f t="shared" si="60"/>
        <v>700000</v>
      </c>
      <c r="V324" s="2">
        <f t="shared" si="34"/>
        <v>107715900.69576848</v>
      </c>
      <c r="W324" s="2">
        <f t="shared" si="61"/>
        <v>669783.95988053083</v>
      </c>
      <c r="X324" s="2">
        <f t="shared" si="51"/>
        <v>30216.040119469166</v>
      </c>
      <c r="Y324" s="2">
        <f t="shared" si="62"/>
        <v>65459650.819289669</v>
      </c>
      <c r="Z324" s="2" t="str">
        <f t="shared" si="52"/>
        <v>MEEP</v>
      </c>
      <c r="AA324" s="2">
        <f>IF(Z324="HERE",Y324,AA323+Graph!$G$1*1000)</f>
        <v>92619643.90082249</v>
      </c>
      <c r="AB324" s="2">
        <f t="shared" si="63"/>
        <v>420000</v>
      </c>
      <c r="AC324" s="2">
        <f t="shared" si="64"/>
        <v>56500626.294076383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248</v>
      </c>
      <c r="C325" s="7"/>
      <c r="D325" s="2" t="e">
        <f t="shared" si="55"/>
        <v>#N/A</v>
      </c>
      <c r="E325" s="2" t="e">
        <f t="shared" si="67"/>
        <v>#N/A</v>
      </c>
      <c r="F325" s="2">
        <v>805887.82150323689</v>
      </c>
      <c r="G325" s="2">
        <f t="shared" si="70"/>
        <v>676582.14285714284</v>
      </c>
      <c r="H325" s="2">
        <f t="shared" si="65"/>
        <v>165376824.49019325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6576438.5714285923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895966.36207069457</v>
      </c>
      <c r="Q325" s="2">
        <f t="shared" si="71"/>
        <v>700000</v>
      </c>
      <c r="R325" s="2">
        <f t="shared" si="66"/>
        <v>173875551.5150581</v>
      </c>
      <c r="S325" s="2">
        <f t="shared" si="58"/>
        <v>676582.14285713434</v>
      </c>
      <c r="T325" s="2">
        <f t="shared" si="59"/>
        <v>23417.857142857276</v>
      </c>
      <c r="U325" s="2">
        <f t="shared" si="60"/>
        <v>700000</v>
      </c>
      <c r="V325" s="2">
        <f t="shared" si="34"/>
        <v>108387285.87755045</v>
      </c>
      <c r="W325" s="2">
        <f t="shared" si="61"/>
        <v>671385.18178197742</v>
      </c>
      <c r="X325" s="2">
        <f t="shared" si="51"/>
        <v>28614.818218022585</v>
      </c>
      <c r="Y325" s="2">
        <f t="shared" si="62"/>
        <v>65488265.637507692</v>
      </c>
      <c r="Z325" s="2" t="str">
        <f t="shared" si="52"/>
        <v>MEEP</v>
      </c>
      <c r="AA325" s="2">
        <f>IF(Z325="HERE",Y325,AA324+Graph!$G$1*1000)</f>
        <v>93039643.90082249</v>
      </c>
      <c r="AB325" s="2">
        <f t="shared" si="63"/>
        <v>420000</v>
      </c>
      <c r="AC325" s="2">
        <f t="shared" si="64"/>
        <v>56500626.294076383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249</v>
      </c>
      <c r="C326" s="7"/>
      <c r="D326" s="2" t="e">
        <f t="shared" si="55"/>
        <v>#N/A</v>
      </c>
      <c r="E326" s="2" t="e">
        <f t="shared" si="67"/>
        <v>#N/A</v>
      </c>
      <c r="F326" s="2">
        <v>807489.04340466857</v>
      </c>
      <c r="G326" s="2">
        <f t="shared" si="70"/>
        <v>676582.14285714284</v>
      </c>
      <c r="H326" s="2">
        <f t="shared" si="65"/>
        <v>166053406.63305038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6599856.4285714496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897881.25582380593</v>
      </c>
      <c r="Q326" s="2">
        <f t="shared" si="71"/>
        <v>700000</v>
      </c>
      <c r="R326" s="2">
        <f t="shared" si="66"/>
        <v>174575551.5150581</v>
      </c>
      <c r="S326" s="2">
        <f t="shared" si="58"/>
        <v>676582.14285713434</v>
      </c>
      <c r="T326" s="2">
        <f t="shared" si="59"/>
        <v>23417.857142857276</v>
      </c>
      <c r="U326" s="2">
        <f t="shared" si="60"/>
        <v>700000</v>
      </c>
      <c r="V326" s="2">
        <f t="shared" si="34"/>
        <v>109060272.28123388</v>
      </c>
      <c r="W326" s="2">
        <f t="shared" si="61"/>
        <v>672986.403683424</v>
      </c>
      <c r="X326" s="2">
        <f t="shared" si="51"/>
        <v>27013.596316576004</v>
      </c>
      <c r="Y326" s="2">
        <f t="shared" si="62"/>
        <v>65515279.233824268</v>
      </c>
      <c r="Z326" s="2" t="str">
        <f t="shared" si="52"/>
        <v>MEEP</v>
      </c>
      <c r="AA326" s="2">
        <f>IF(Z326="HERE",Y326,AA325+Graph!$G$1*1000)</f>
        <v>93459643.90082249</v>
      </c>
      <c r="AB326" s="2">
        <f t="shared" si="63"/>
        <v>420000</v>
      </c>
      <c r="AC326" s="2">
        <f t="shared" si="64"/>
        <v>56500626.294076383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250</v>
      </c>
      <c r="C327" s="7"/>
      <c r="D327" s="2" t="e">
        <f t="shared" si="55"/>
        <v>#N/A</v>
      </c>
      <c r="E327" s="2" t="e">
        <f t="shared" si="67"/>
        <v>#N/A</v>
      </c>
      <c r="F327" s="2">
        <v>809090.26530611515</v>
      </c>
      <c r="G327" s="2">
        <f t="shared" si="70"/>
        <v>676582.14285714284</v>
      </c>
      <c r="H327" s="2">
        <f t="shared" si="65"/>
        <v>166729988.77590752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6623274.2857143069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899796.14957691729</v>
      </c>
      <c r="Q327" s="2">
        <f t="shared" si="71"/>
        <v>700000</v>
      </c>
      <c r="R327" s="2">
        <f t="shared" si="66"/>
        <v>175275551.5150581</v>
      </c>
      <c r="S327" s="2">
        <f t="shared" si="58"/>
        <v>676582.14285713434</v>
      </c>
      <c r="T327" s="2">
        <f t="shared" si="59"/>
        <v>23417.857142857276</v>
      </c>
      <c r="U327" s="2">
        <f t="shared" si="60"/>
        <v>700000</v>
      </c>
      <c r="V327" s="2">
        <f t="shared" si="34"/>
        <v>109734859.90681875</v>
      </c>
      <c r="W327" s="2">
        <f t="shared" si="61"/>
        <v>674587.62558487058</v>
      </c>
      <c r="X327" s="2">
        <f t="shared" si="51"/>
        <v>25412.374415129423</v>
      </c>
      <c r="Y327" s="2">
        <f t="shared" si="62"/>
        <v>65540691.608239397</v>
      </c>
      <c r="Z327" s="2" t="str">
        <f t="shared" si="52"/>
        <v>MEEP</v>
      </c>
      <c r="AA327" s="2">
        <f>IF(Z327="HERE",Y327,AA326+Graph!$G$1*1000)</f>
        <v>93879643.90082249</v>
      </c>
      <c r="AB327" s="2">
        <f t="shared" si="63"/>
        <v>420000</v>
      </c>
      <c r="AC327" s="2">
        <f t="shared" si="64"/>
        <v>56500626.294076383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251</v>
      </c>
      <c r="C328" s="7"/>
      <c r="D328" s="2" t="e">
        <f t="shared" si="55"/>
        <v>#N/A</v>
      </c>
      <c r="E328" s="2" t="e">
        <f t="shared" si="67"/>
        <v>#N/A</v>
      </c>
      <c r="F328" s="2">
        <v>810691.48720756173</v>
      </c>
      <c r="G328" s="2">
        <f t="shared" si="70"/>
        <v>676582.14285714284</v>
      </c>
      <c r="H328" s="2">
        <f t="shared" si="65"/>
        <v>167406570.91876465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6646692.1428571641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901711.04333001375</v>
      </c>
      <c r="Q328" s="2">
        <f t="shared" si="71"/>
        <v>700000</v>
      </c>
      <c r="R328" s="2">
        <f t="shared" si="66"/>
        <v>175975551.5150581</v>
      </c>
      <c r="S328" s="2">
        <f t="shared" si="58"/>
        <v>676582.14285713434</v>
      </c>
      <c r="T328" s="2">
        <f t="shared" si="59"/>
        <v>23417.857142857276</v>
      </c>
      <c r="U328" s="2">
        <f t="shared" si="60"/>
        <v>700000</v>
      </c>
      <c r="V328" s="2">
        <f t="shared" si="34"/>
        <v>110411048.75430505</v>
      </c>
      <c r="W328" s="2">
        <f t="shared" si="61"/>
        <v>676188.84748630226</v>
      </c>
      <c r="X328" s="2">
        <f t="shared" si="51"/>
        <v>23811.152513697743</v>
      </c>
      <c r="Y328" s="2">
        <f t="shared" si="62"/>
        <v>65564502.760753095</v>
      </c>
      <c r="Z328" s="2" t="str">
        <f t="shared" si="52"/>
        <v>MEEP</v>
      </c>
      <c r="AA328" s="2">
        <f>IF(Z328="HERE",Y328,AA327+Graph!$G$1*1000)</f>
        <v>94299643.90082249</v>
      </c>
      <c r="AB328" s="2">
        <f t="shared" si="63"/>
        <v>420000</v>
      </c>
      <c r="AC328" s="2">
        <f t="shared" si="64"/>
        <v>56500626.294076383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252</v>
      </c>
      <c r="C329" s="7"/>
      <c r="D329" s="2" t="e">
        <f t="shared" si="55"/>
        <v>#N/A</v>
      </c>
      <c r="E329" s="2" t="e">
        <f t="shared" si="67"/>
        <v>#N/A</v>
      </c>
      <c r="F329" s="2">
        <v>812292.70910900831</v>
      </c>
      <c r="G329" s="2">
        <f t="shared" si="70"/>
        <v>676582.14285714284</v>
      </c>
      <c r="H329" s="2">
        <f t="shared" si="65"/>
        <v>168083153.06162179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6670110.0000000214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903625.93708312511</v>
      </c>
      <c r="Q329" s="2">
        <f t="shared" si="71"/>
        <v>700000</v>
      </c>
      <c r="R329" s="2">
        <f t="shared" si="66"/>
        <v>176675551.5150581</v>
      </c>
      <c r="S329" s="2">
        <f t="shared" si="58"/>
        <v>676582.14285713434</v>
      </c>
      <c r="T329" s="2">
        <f t="shared" si="59"/>
        <v>23417.857142857276</v>
      </c>
      <c r="U329" s="2">
        <f t="shared" si="60"/>
        <v>700000</v>
      </c>
      <c r="V329" s="2">
        <f t="shared" si="34"/>
        <v>111088838.8236928</v>
      </c>
      <c r="W329" s="2">
        <f t="shared" si="61"/>
        <v>677790.06938774884</v>
      </c>
      <c r="X329" s="2">
        <f t="shared" si="51"/>
        <v>22209.930612251163</v>
      </c>
      <c r="Y329" s="2">
        <f t="shared" si="62"/>
        <v>65586712.691365346</v>
      </c>
      <c r="Z329" s="2" t="str">
        <f t="shared" si="52"/>
        <v>MEEP</v>
      </c>
      <c r="AA329" s="2">
        <f>IF(Z329="HERE",Y329,AA328+Graph!$G$1*1000)</f>
        <v>94719643.90082249</v>
      </c>
      <c r="AB329" s="2">
        <f t="shared" si="63"/>
        <v>420000</v>
      </c>
      <c r="AC329" s="2">
        <f t="shared" si="64"/>
        <v>56500626.294076383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253</v>
      </c>
      <c r="C330" s="7"/>
      <c r="D330" s="2" t="e">
        <f t="shared" si="55"/>
        <v>#N/A</v>
      </c>
      <c r="E330" s="2" t="e">
        <f t="shared" si="67"/>
        <v>#N/A</v>
      </c>
      <c r="F330" s="2">
        <v>813893.93101045489</v>
      </c>
      <c r="G330" s="2">
        <f t="shared" si="70"/>
        <v>676582.14285714284</v>
      </c>
      <c r="H330" s="2">
        <f t="shared" si="65"/>
        <v>168759735.20447892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6693527.8571428787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905540.83083623648</v>
      </c>
      <c r="Q330" s="2">
        <f t="shared" si="71"/>
        <v>700000</v>
      </c>
      <c r="R330" s="2">
        <f t="shared" si="66"/>
        <v>177375551.5150581</v>
      </c>
      <c r="S330" s="2">
        <f t="shared" si="58"/>
        <v>676582.14285713434</v>
      </c>
      <c r="T330" s="2">
        <f t="shared" si="59"/>
        <v>23417.857142857276</v>
      </c>
      <c r="U330" s="2">
        <f t="shared" si="60"/>
        <v>700000</v>
      </c>
      <c r="V330" s="2">
        <f t="shared" si="34"/>
        <v>111768230.11498199</v>
      </c>
      <c r="W330" s="2">
        <f t="shared" si="61"/>
        <v>679391.29128919542</v>
      </c>
      <c r="X330" s="2">
        <f t="shared" si="51"/>
        <v>20608.708710804582</v>
      </c>
      <c r="Y330" s="2">
        <f t="shared" si="62"/>
        <v>65607321.400076151</v>
      </c>
      <c r="Z330" s="2" t="str">
        <f t="shared" si="52"/>
        <v>MEEP</v>
      </c>
      <c r="AA330" s="2">
        <f>IF(Z330="HERE",Y330,AA329+Graph!$G$1*1000)</f>
        <v>95139643.90082249</v>
      </c>
      <c r="AB330" s="2">
        <f t="shared" si="63"/>
        <v>420000</v>
      </c>
      <c r="AC330" s="2">
        <f t="shared" si="64"/>
        <v>56500626.294076383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254</v>
      </c>
      <c r="C331" s="7"/>
      <c r="D331" s="2" t="e">
        <f t="shared" si="55"/>
        <v>#N/A</v>
      </c>
      <c r="E331" s="2" t="e">
        <f t="shared" si="67"/>
        <v>#N/A</v>
      </c>
      <c r="F331" s="2">
        <v>815495.15291188657</v>
      </c>
      <c r="G331" s="2">
        <f t="shared" si="70"/>
        <v>676582.14285714284</v>
      </c>
      <c r="H331" s="2">
        <f t="shared" si="65"/>
        <v>169436317.34733605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6716945.714285736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907455.72458934784</v>
      </c>
      <c r="Q331" s="2">
        <f t="shared" si="71"/>
        <v>700000</v>
      </c>
      <c r="R331" s="2">
        <f t="shared" si="66"/>
        <v>178075551.5150581</v>
      </c>
      <c r="S331" s="2">
        <f t="shared" si="58"/>
        <v>676582.14285713434</v>
      </c>
      <c r="T331" s="2">
        <f t="shared" si="59"/>
        <v>23417.857142857276</v>
      </c>
      <c r="U331" s="2">
        <f t="shared" si="60"/>
        <v>700000</v>
      </c>
      <c r="V331" s="2">
        <f t="shared" si="34"/>
        <v>112449222.62817264</v>
      </c>
      <c r="W331" s="2">
        <f t="shared" si="61"/>
        <v>680992.513190642</v>
      </c>
      <c r="X331" s="2">
        <f t="shared" si="51"/>
        <v>19007.486809358001</v>
      </c>
      <c r="Y331" s="2">
        <f t="shared" si="62"/>
        <v>65626328.886885509</v>
      </c>
      <c r="Z331" s="2" t="str">
        <f t="shared" si="52"/>
        <v>MEEP</v>
      </c>
      <c r="AA331" s="2">
        <f>IF(Z331="HERE",Y331,AA330+Graph!$G$1*1000)</f>
        <v>95559643.90082249</v>
      </c>
      <c r="AB331" s="2">
        <f t="shared" si="63"/>
        <v>420000</v>
      </c>
      <c r="AC331" s="2">
        <f t="shared" si="64"/>
        <v>56500626.294076383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255</v>
      </c>
      <c r="C332" s="7"/>
      <c r="D332" s="2" t="e">
        <f t="shared" si="55"/>
        <v>#N/A</v>
      </c>
      <c r="E332" s="2" t="e">
        <f t="shared" si="67"/>
        <v>#N/A</v>
      </c>
      <c r="F332" s="2">
        <v>817096.37481333315</v>
      </c>
      <c r="G332" s="2">
        <f t="shared" si="70"/>
        <v>676582.14285714284</v>
      </c>
      <c r="H332" s="2">
        <f t="shared" si="65"/>
        <v>170112899.49019319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6740363.5714285932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909370.6183424592</v>
      </c>
      <c r="Q332" s="2">
        <f t="shared" si="71"/>
        <v>700000</v>
      </c>
      <c r="R332" s="2">
        <f t="shared" si="66"/>
        <v>178775551.5150581</v>
      </c>
      <c r="S332" s="2">
        <f t="shared" si="58"/>
        <v>676582.14285713434</v>
      </c>
      <c r="T332" s="2">
        <f t="shared" si="59"/>
        <v>23417.857142857276</v>
      </c>
      <c r="U332" s="2">
        <f t="shared" si="60"/>
        <v>700000</v>
      </c>
      <c r="V332" s="2">
        <f t="shared" si="34"/>
        <v>113131816.36326472</v>
      </c>
      <c r="W332" s="2">
        <f t="shared" si="61"/>
        <v>682593.73509208858</v>
      </c>
      <c r="X332" s="2">
        <f t="shared" si="51"/>
        <v>17406.26490791142</v>
      </c>
      <c r="Y332" s="2">
        <f t="shared" si="62"/>
        <v>65643735.15179342</v>
      </c>
      <c r="Z332" s="2" t="str">
        <f t="shared" si="52"/>
        <v>MEEP</v>
      </c>
      <c r="AA332" s="2">
        <f>IF(Z332="HERE",Y332,AA331+Graph!$G$1*1000)</f>
        <v>95979643.90082249</v>
      </c>
      <c r="AB332" s="2">
        <f t="shared" si="63"/>
        <v>420000</v>
      </c>
      <c r="AC332" s="2">
        <f t="shared" si="64"/>
        <v>56500626.294076383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256</v>
      </c>
      <c r="C333" s="7"/>
      <c r="D333" s="2" t="e">
        <f t="shared" si="55"/>
        <v>#N/A</v>
      </c>
      <c r="E333" s="2" t="e">
        <f t="shared" si="67"/>
        <v>#N/A</v>
      </c>
      <c r="F333" s="2">
        <v>818697.59671477973</v>
      </c>
      <c r="G333" s="2">
        <f t="shared" si="70"/>
        <v>676582.14285714284</v>
      </c>
      <c r="H333" s="2">
        <f t="shared" si="65"/>
        <v>170789481.63305032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6763781.4285714505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911285.51209557056</v>
      </c>
      <c r="Q333" s="2">
        <f t="shared" si="71"/>
        <v>700000</v>
      </c>
      <c r="R333" s="2">
        <f t="shared" si="66"/>
        <v>179475551.5150581</v>
      </c>
      <c r="S333" s="2">
        <f t="shared" si="58"/>
        <v>676582.14285713434</v>
      </c>
      <c r="T333" s="2">
        <f t="shared" si="59"/>
        <v>23417.857142857276</v>
      </c>
      <c r="U333" s="2">
        <f t="shared" si="60"/>
        <v>700000</v>
      </c>
      <c r="V333" s="2">
        <f t="shared" si="34"/>
        <v>113816011.32025824</v>
      </c>
      <c r="W333" s="2">
        <f t="shared" si="61"/>
        <v>684194.95699352026</v>
      </c>
      <c r="X333" s="2">
        <f t="shared" si="51"/>
        <v>15805.04300647974</v>
      </c>
      <c r="Y333" s="2">
        <f t="shared" si="62"/>
        <v>65659540.1947999</v>
      </c>
      <c r="Z333" s="2" t="str">
        <f t="shared" si="52"/>
        <v>MEEP</v>
      </c>
      <c r="AA333" s="2">
        <f>IF(Z333="HERE",Y333,AA332+Graph!$G$1*1000)</f>
        <v>96399643.90082249</v>
      </c>
      <c r="AB333" s="2">
        <f t="shared" si="63"/>
        <v>420000</v>
      </c>
      <c r="AC333" s="2">
        <f t="shared" si="64"/>
        <v>56500626.294076383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257</v>
      </c>
      <c r="C334" s="7"/>
      <c r="D334" s="2" t="e">
        <f t="shared" si="55"/>
        <v>#N/A</v>
      </c>
      <c r="E334" s="2" t="e">
        <f t="shared" si="67"/>
        <v>#N/A</v>
      </c>
      <c r="F334" s="2">
        <v>820298.81861622632</v>
      </c>
      <c r="G334" s="2">
        <f t="shared" si="70"/>
        <v>676582.14285714284</v>
      </c>
      <c r="H334" s="2">
        <f t="shared" si="65"/>
        <v>171466063.77590746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6787199.2857143078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913200.40584868193</v>
      </c>
      <c r="Q334" s="2">
        <f t="shared" si="71"/>
        <v>700000</v>
      </c>
      <c r="R334" s="2">
        <f t="shared" si="66"/>
        <v>180175551.5150581</v>
      </c>
      <c r="S334" s="2">
        <f t="shared" si="58"/>
        <v>676582.14285713434</v>
      </c>
      <c r="T334" s="2">
        <f t="shared" si="59"/>
        <v>23417.857142857276</v>
      </c>
      <c r="U334" s="2">
        <f t="shared" si="60"/>
        <v>700000</v>
      </c>
      <c r="V334" s="2">
        <f t="shared" si="34"/>
        <v>114501807.49915321</v>
      </c>
      <c r="W334" s="2">
        <f t="shared" si="61"/>
        <v>685796.17889496684</v>
      </c>
      <c r="X334" s="2">
        <f t="shared" si="51"/>
        <v>14203.821105033159</v>
      </c>
      <c r="Y334" s="2">
        <f t="shared" si="62"/>
        <v>65673744.015904933</v>
      </c>
      <c r="Z334" s="2" t="str">
        <f t="shared" si="52"/>
        <v>MEEP</v>
      </c>
      <c r="AA334" s="2">
        <f>IF(Z334="HERE",Y334,AA333+Graph!$G$1*1000)</f>
        <v>96819643.90082249</v>
      </c>
      <c r="AB334" s="2">
        <f t="shared" si="63"/>
        <v>420000</v>
      </c>
      <c r="AC334" s="2">
        <f t="shared" si="64"/>
        <v>56500626.294076383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258</v>
      </c>
      <c r="C335" s="7"/>
      <c r="D335" s="2" t="e">
        <f t="shared" si="55"/>
        <v>#N/A</v>
      </c>
      <c r="E335" s="2" t="e">
        <f t="shared" si="67"/>
        <v>#N/A</v>
      </c>
      <c r="F335" s="2">
        <v>821900.0405176729</v>
      </c>
      <c r="G335" s="2">
        <f t="shared" si="70"/>
        <v>676582.14285714284</v>
      </c>
      <c r="H335" s="2">
        <f t="shared" si="65"/>
        <v>172142645.91876459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6810617.1428571651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915115.29960179329</v>
      </c>
      <c r="Q335" s="2">
        <f t="shared" si="71"/>
        <v>700000</v>
      </c>
      <c r="R335" s="2">
        <f t="shared" si="66"/>
        <v>180875551.5150581</v>
      </c>
      <c r="S335" s="2">
        <f t="shared" si="58"/>
        <v>676582.14285713434</v>
      </c>
      <c r="T335" s="2">
        <f t="shared" si="59"/>
        <v>23417.857142857276</v>
      </c>
      <c r="U335" s="2">
        <f t="shared" si="60"/>
        <v>700000</v>
      </c>
      <c r="V335" s="2">
        <f t="shared" si="34"/>
        <v>115189204.89994963</v>
      </c>
      <c r="W335" s="2">
        <f t="shared" si="61"/>
        <v>687397.40079641342</v>
      </c>
      <c r="X335" s="2">
        <f t="shared" si="51"/>
        <v>12602.599203586578</v>
      </c>
      <c r="Y335" s="2">
        <f t="shared" si="62"/>
        <v>65686346.61510852</v>
      </c>
      <c r="Z335" s="2" t="str">
        <f t="shared" si="52"/>
        <v>MEEP</v>
      </c>
      <c r="AA335" s="2">
        <f>IF(Z335="HERE",Y335,AA334+Graph!$G$1*1000)</f>
        <v>97239643.90082249</v>
      </c>
      <c r="AB335" s="2">
        <f t="shared" si="63"/>
        <v>420000</v>
      </c>
      <c r="AC335" s="2">
        <f t="shared" si="64"/>
        <v>56500626.294076383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259</v>
      </c>
      <c r="C336" s="7"/>
      <c r="D336" s="2" t="e">
        <f t="shared" si="55"/>
        <v>#N/A</v>
      </c>
      <c r="E336" s="2" t="e">
        <f t="shared" si="67"/>
        <v>#N/A</v>
      </c>
      <c r="F336" s="2">
        <v>823501.26241910458</v>
      </c>
      <c r="G336" s="2">
        <f t="shared" si="70"/>
        <v>676582.14285714284</v>
      </c>
      <c r="H336" s="2">
        <f t="shared" si="65"/>
        <v>172819228.06162173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6834035.0000000224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917030.19335490465</v>
      </c>
      <c r="Q336" s="2">
        <f t="shared" si="71"/>
        <v>700000</v>
      </c>
      <c r="R336" s="2">
        <f t="shared" si="66"/>
        <v>181575551.5150581</v>
      </c>
      <c r="S336" s="2">
        <f t="shared" si="58"/>
        <v>676582.14285713434</v>
      </c>
      <c r="T336" s="2">
        <f t="shared" si="59"/>
        <v>23417.857142857276</v>
      </c>
      <c r="U336" s="2">
        <f t="shared" si="60"/>
        <v>700000</v>
      </c>
      <c r="V336" s="2">
        <f t="shared" si="34"/>
        <v>115878203.52264749</v>
      </c>
      <c r="W336" s="2">
        <f t="shared" si="61"/>
        <v>688998.62269786</v>
      </c>
      <c r="X336" s="2">
        <f t="shared" si="51"/>
        <v>11001.377302139997</v>
      </c>
      <c r="Y336" s="2">
        <f t="shared" si="62"/>
        <v>65697347.99241066</v>
      </c>
      <c r="Z336" s="2" t="str">
        <f t="shared" si="52"/>
        <v>MEEP</v>
      </c>
      <c r="AA336" s="2">
        <f>IF(Z336="HERE",Y336,AA335+Graph!$G$1*1000)</f>
        <v>97659643.90082249</v>
      </c>
      <c r="AB336" s="2">
        <f t="shared" si="63"/>
        <v>420000</v>
      </c>
      <c r="AC336" s="2">
        <f t="shared" si="64"/>
        <v>56500626.294076383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260</v>
      </c>
      <c r="C337" s="7"/>
      <c r="D337" s="2" t="e">
        <f t="shared" si="55"/>
        <v>#N/A</v>
      </c>
      <c r="E337" s="2" t="e">
        <f t="shared" si="67"/>
        <v>#N/A</v>
      </c>
      <c r="F337" s="2">
        <v>825102.48432055116</v>
      </c>
      <c r="G337" s="2">
        <f t="shared" si="70"/>
        <v>676582.14285714284</v>
      </c>
      <c r="H337" s="2">
        <f t="shared" si="65"/>
        <v>173495810.20447886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6857452.8571428796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918945.08710801601</v>
      </c>
      <c r="Q337" s="2">
        <f t="shared" si="71"/>
        <v>700000</v>
      </c>
      <c r="R337" s="2">
        <f t="shared" si="66"/>
        <v>182275551.5150581</v>
      </c>
      <c r="S337" s="2">
        <f t="shared" si="58"/>
        <v>676582.14285713434</v>
      </c>
      <c r="T337" s="2">
        <f t="shared" si="59"/>
        <v>23417.857142857276</v>
      </c>
      <c r="U337" s="2">
        <f t="shared" si="60"/>
        <v>700000</v>
      </c>
      <c r="V337" s="2">
        <f t="shared" si="34"/>
        <v>116568803.36724679</v>
      </c>
      <c r="W337" s="2">
        <f t="shared" si="61"/>
        <v>690599.84459930658</v>
      </c>
      <c r="X337" s="2">
        <f t="shared" si="51"/>
        <v>9400.1554006934166</v>
      </c>
      <c r="Y337" s="2">
        <f t="shared" si="62"/>
        <v>65706748.147811353</v>
      </c>
      <c r="Z337" s="2" t="str">
        <f t="shared" si="52"/>
        <v>MEEP</v>
      </c>
      <c r="AA337" s="2">
        <f>IF(Z337="HERE",Y337,AA336+Graph!$G$1*1000)</f>
        <v>98079643.90082249</v>
      </c>
      <c r="AB337" s="2">
        <f t="shared" si="63"/>
        <v>420000</v>
      </c>
      <c r="AC337" s="2">
        <f t="shared" si="64"/>
        <v>56500626.294076383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261</v>
      </c>
      <c r="C338" s="7"/>
      <c r="D338" s="2" t="e">
        <f t="shared" si="55"/>
        <v>#N/A</v>
      </c>
      <c r="E338" s="2" t="e">
        <f t="shared" si="67"/>
        <v>#N/A</v>
      </c>
      <c r="F338" s="2">
        <v>826703.70622199774</v>
      </c>
      <c r="G338" s="2">
        <f t="shared" si="70"/>
        <v>676582.14285714284</v>
      </c>
      <c r="H338" s="2">
        <f t="shared" si="65"/>
        <v>174172392.34733599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6880870.7142857369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920859.98086112738</v>
      </c>
      <c r="Q338" s="2">
        <f t="shared" si="71"/>
        <v>700000</v>
      </c>
      <c r="R338" s="2">
        <f t="shared" si="66"/>
        <v>182975551.5150581</v>
      </c>
      <c r="S338" s="2">
        <f t="shared" si="58"/>
        <v>676582.14285713434</v>
      </c>
      <c r="T338" s="2">
        <f t="shared" si="59"/>
        <v>23417.857142857276</v>
      </c>
      <c r="U338" s="2">
        <f t="shared" si="60"/>
        <v>700000</v>
      </c>
      <c r="V338" s="2">
        <f t="shared" si="34"/>
        <v>117261004.43374753</v>
      </c>
      <c r="W338" s="2">
        <f t="shared" si="61"/>
        <v>692201.06650073826</v>
      </c>
      <c r="X338" s="2">
        <f t="shared" si="51"/>
        <v>7798.9334992617369</v>
      </c>
      <c r="Y338" s="2">
        <f t="shared" si="62"/>
        <v>65714547.081310615</v>
      </c>
      <c r="Z338" s="2" t="str">
        <f t="shared" si="52"/>
        <v>MEEP</v>
      </c>
      <c r="AA338" s="2">
        <f>IF(Z338="HERE",Y338,AA337+Graph!$G$1*1000)</f>
        <v>98499643.90082249</v>
      </c>
      <c r="AB338" s="2">
        <f t="shared" si="63"/>
        <v>420000</v>
      </c>
      <c r="AC338" s="2">
        <f t="shared" si="64"/>
        <v>56500626.294076383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262</v>
      </c>
      <c r="C339" s="7"/>
      <c r="D339" s="2" t="e">
        <f t="shared" si="55"/>
        <v>#N/A</v>
      </c>
      <c r="E339" s="2" t="e">
        <f t="shared" si="67"/>
        <v>#N/A</v>
      </c>
      <c r="F339" s="2">
        <v>828304.92812344432</v>
      </c>
      <c r="G339" s="2">
        <f t="shared" si="70"/>
        <v>676582.14285714284</v>
      </c>
      <c r="H339" s="2">
        <f t="shared" si="65"/>
        <v>174848974.49019313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6904288.5714285942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922774.87461423874</v>
      </c>
      <c r="Q339" s="2">
        <f t="shared" si="71"/>
        <v>700000</v>
      </c>
      <c r="R339" s="2">
        <f t="shared" si="66"/>
        <v>183675551.5150581</v>
      </c>
      <c r="S339" s="2">
        <f t="shared" si="58"/>
        <v>676582.14285713434</v>
      </c>
      <c r="T339" s="2">
        <f t="shared" si="59"/>
        <v>23417.857142857276</v>
      </c>
      <c r="U339" s="2">
        <f t="shared" si="60"/>
        <v>700000</v>
      </c>
      <c r="V339" s="2">
        <f t="shared" si="34"/>
        <v>117954806.72214971</v>
      </c>
      <c r="W339" s="2">
        <f t="shared" si="61"/>
        <v>693802.28840218484</v>
      </c>
      <c r="X339" s="2">
        <f t="shared" si="51"/>
        <v>6197.711597815156</v>
      </c>
      <c r="Y339" s="2">
        <f t="shared" si="62"/>
        <v>65720744.79290843</v>
      </c>
      <c r="Z339" s="2" t="str">
        <f t="shared" si="52"/>
        <v>MEEP</v>
      </c>
      <c r="AA339" s="2">
        <f>IF(Z339="HERE",Y339,AA338+Graph!$G$1*1000)</f>
        <v>98919643.90082249</v>
      </c>
      <c r="AB339" s="2">
        <f t="shared" si="63"/>
        <v>420000</v>
      </c>
      <c r="AC339" s="2">
        <f t="shared" si="64"/>
        <v>56500626.294076383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263</v>
      </c>
      <c r="C340" s="7"/>
      <c r="D340" s="2" t="e">
        <f t="shared" si="55"/>
        <v>#N/A</v>
      </c>
      <c r="E340" s="2" t="e">
        <f t="shared" si="67"/>
        <v>#N/A</v>
      </c>
      <c r="F340" s="2">
        <v>829906.1500248909</v>
      </c>
      <c r="G340" s="2">
        <f t="shared" si="70"/>
        <v>676582.14285714284</v>
      </c>
      <c r="H340" s="2">
        <f t="shared" si="65"/>
        <v>175525556.63305026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6927706.4285714515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924689.7683673501</v>
      </c>
      <c r="Q340" s="2">
        <f t="shared" si="71"/>
        <v>700000</v>
      </c>
      <c r="R340" s="2">
        <f t="shared" si="66"/>
        <v>184375551.5150581</v>
      </c>
      <c r="S340" s="2">
        <f t="shared" si="58"/>
        <v>676582.14285713434</v>
      </c>
      <c r="T340" s="2">
        <f t="shared" si="59"/>
        <v>23417.857142857276</v>
      </c>
      <c r="U340" s="2">
        <f t="shared" si="60"/>
        <v>700000</v>
      </c>
      <c r="V340" s="2">
        <f t="shared" si="34"/>
        <v>118650210.23245335</v>
      </c>
      <c r="W340" s="2">
        <f t="shared" si="61"/>
        <v>695403.51030363142</v>
      </c>
      <c r="X340" s="2">
        <f t="shared" si="51"/>
        <v>4596.4896963685751</v>
      </c>
      <c r="Y340" s="2">
        <f t="shared" si="62"/>
        <v>65725341.282604799</v>
      </c>
      <c r="Z340" s="2" t="str">
        <f t="shared" si="52"/>
        <v>MEEP</v>
      </c>
      <c r="AA340" s="2">
        <f>IF(Z340="HERE",Y340,AA339+Graph!$G$1*1000)</f>
        <v>99339643.90082249</v>
      </c>
      <c r="AB340" s="2">
        <f t="shared" si="63"/>
        <v>420000</v>
      </c>
      <c r="AC340" s="2">
        <f t="shared" si="64"/>
        <v>56500626.294076383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264</v>
      </c>
      <c r="C341" s="7"/>
      <c r="D341" s="2" t="e">
        <f t="shared" si="55"/>
        <v>#N/A</v>
      </c>
      <c r="E341" s="2" t="e">
        <f t="shared" si="67"/>
        <v>#N/A</v>
      </c>
      <c r="F341" s="2">
        <v>831507.37192632258</v>
      </c>
      <c r="G341" s="2">
        <f t="shared" si="70"/>
        <v>676582.14285714284</v>
      </c>
      <c r="H341" s="2">
        <f t="shared" si="65"/>
        <v>176202138.7759074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6951124.2857143087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926604.66212046146</v>
      </c>
      <c r="Q341" s="2">
        <f t="shared" si="71"/>
        <v>700000</v>
      </c>
      <c r="R341" s="2">
        <f t="shared" si="66"/>
        <v>185075551.5150581</v>
      </c>
      <c r="S341" s="2">
        <f t="shared" si="58"/>
        <v>676582.14285713434</v>
      </c>
      <c r="T341" s="2">
        <f t="shared" si="59"/>
        <v>23417.857142857276</v>
      </c>
      <c r="U341" s="2">
        <f t="shared" si="60"/>
        <v>700000</v>
      </c>
      <c r="V341" s="2">
        <f t="shared" si="34"/>
        <v>119347214.96465842</v>
      </c>
      <c r="W341" s="2">
        <f t="shared" si="61"/>
        <v>697004.73220507801</v>
      </c>
      <c r="X341" s="2">
        <f t="shared" si="51"/>
        <v>2995.2677949219942</v>
      </c>
      <c r="Y341" s="2">
        <f t="shared" si="62"/>
        <v>65728336.550399721</v>
      </c>
      <c r="Z341" s="2" t="str">
        <f t="shared" si="52"/>
        <v>MEEP</v>
      </c>
      <c r="AA341" s="2">
        <f>IF(Z341="HERE",Y341,AA340+Graph!$G$1*1000)</f>
        <v>99759643.90082249</v>
      </c>
      <c r="AB341" s="2">
        <f t="shared" si="63"/>
        <v>420000</v>
      </c>
      <c r="AC341" s="2">
        <f t="shared" si="64"/>
        <v>56500626.294076383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265</v>
      </c>
      <c r="C342" s="7"/>
      <c r="D342" s="2" t="e">
        <f t="shared" si="55"/>
        <v>#N/A</v>
      </c>
      <c r="E342" s="2" t="e">
        <f t="shared" si="67"/>
        <v>#N/A</v>
      </c>
      <c r="F342" s="2">
        <v>833108.59382776916</v>
      </c>
      <c r="G342" s="2">
        <f t="shared" si="70"/>
        <v>676582.14285714284</v>
      </c>
      <c r="H342" s="2">
        <f t="shared" si="65"/>
        <v>176878720.91876453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6974542.142857166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928519.55587357283</v>
      </c>
      <c r="Q342" s="2">
        <f t="shared" si="71"/>
        <v>700000</v>
      </c>
      <c r="R342" s="2">
        <f t="shared" si="66"/>
        <v>185775551.5150581</v>
      </c>
      <c r="S342" s="2">
        <f t="shared" si="58"/>
        <v>676582.14285713434</v>
      </c>
      <c r="T342" s="2">
        <f t="shared" si="59"/>
        <v>23417.857142857276</v>
      </c>
      <c r="U342" s="2">
        <f t="shared" si="60"/>
        <v>700000</v>
      </c>
      <c r="V342" s="2">
        <f t="shared" si="34"/>
        <v>120045820.91876495</v>
      </c>
      <c r="W342" s="2">
        <f t="shared" si="61"/>
        <v>698605.95410652459</v>
      </c>
      <c r="X342" s="2">
        <f t="shared" si="51"/>
        <v>1394.0458934754133</v>
      </c>
      <c r="Y342" s="2">
        <f t="shared" si="62"/>
        <v>65729730.596293196</v>
      </c>
      <c r="Z342" s="2" t="str">
        <f t="shared" si="52"/>
        <v>MEEP</v>
      </c>
      <c r="AA342" s="2">
        <f>IF(Z342="HERE",Y342,AA341+Graph!$G$1*1000)</f>
        <v>100179643.90082249</v>
      </c>
      <c r="AB342" s="2">
        <f t="shared" si="63"/>
        <v>420000</v>
      </c>
      <c r="AC342" s="2">
        <f t="shared" si="64"/>
        <v>56500626.294076383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266</v>
      </c>
      <c r="C343" s="7"/>
      <c r="D343" s="2" t="e">
        <f t="shared" si="55"/>
        <v>#N/A</v>
      </c>
      <c r="E343" s="2" t="e">
        <f t="shared" si="67"/>
        <v>#N/A</v>
      </c>
      <c r="F343" s="2">
        <v>834709.81572921574</v>
      </c>
      <c r="G343" s="2">
        <f t="shared" si="70"/>
        <v>676582.14285714284</v>
      </c>
      <c r="H343" s="2">
        <f t="shared" si="65"/>
        <v>177555303.06162167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6997960.0000000233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930434.44962668419</v>
      </c>
      <c r="Q343" s="2">
        <f t="shared" si="71"/>
        <v>700000</v>
      </c>
      <c r="R343" s="2">
        <f t="shared" si="66"/>
        <v>186475551.5150581</v>
      </c>
      <c r="S343" s="2">
        <f t="shared" si="58"/>
        <v>676582.14285713434</v>
      </c>
      <c r="T343" s="2">
        <f t="shared" si="59"/>
        <v>23417.857142857276</v>
      </c>
      <c r="U343" s="2">
        <f t="shared" si="60"/>
        <v>700000</v>
      </c>
      <c r="V343" s="2">
        <f t="shared" si="34"/>
        <v>120722403.0616221</v>
      </c>
      <c r="W343" s="2">
        <f t="shared" si="61"/>
        <v>676582.14285714924</v>
      </c>
      <c r="X343" s="2">
        <f t="shared" si="51"/>
        <v>23417.857142850757</v>
      </c>
      <c r="Y343" s="2">
        <f t="shared" si="62"/>
        <v>65753148.453436047</v>
      </c>
      <c r="Z343" s="2" t="str">
        <f t="shared" si="52"/>
        <v>MEEP</v>
      </c>
      <c r="AA343" s="2">
        <f>IF(Z343="HERE",Y343,AA342+Graph!$G$1*1000)</f>
        <v>100599643.90082249</v>
      </c>
      <c r="AB343" s="2">
        <f t="shared" si="63"/>
        <v>420000</v>
      </c>
      <c r="AC343" s="2">
        <f t="shared" si="64"/>
        <v>56500626.294076383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267</v>
      </c>
      <c r="C344" s="7"/>
      <c r="D344" s="2" t="e">
        <f t="shared" si="55"/>
        <v>#N/A</v>
      </c>
      <c r="E344" s="2" t="e">
        <f t="shared" si="67"/>
        <v>#N/A</v>
      </c>
      <c r="F344" s="2">
        <v>836311.03763066232</v>
      </c>
      <c r="G344" s="2">
        <f t="shared" si="70"/>
        <v>676582.14285714284</v>
      </c>
      <c r="H344" s="2">
        <f t="shared" si="65"/>
        <v>178231885.2044788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7021377.8571428806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932349.34337979555</v>
      </c>
      <c r="Q344" s="2">
        <f t="shared" si="71"/>
        <v>700000</v>
      </c>
      <c r="R344" s="2">
        <f t="shared" si="66"/>
        <v>187175551.5150581</v>
      </c>
      <c r="S344" s="2">
        <f t="shared" si="58"/>
        <v>676582.14285713434</v>
      </c>
      <c r="T344" s="2">
        <f t="shared" si="59"/>
        <v>23417.857142857276</v>
      </c>
      <c r="U344" s="2">
        <f t="shared" si="60"/>
        <v>700000</v>
      </c>
      <c r="V344" s="2">
        <f t="shared" si="34"/>
        <v>121398985.20447925</v>
      </c>
      <c r="W344" s="2">
        <f t="shared" si="61"/>
        <v>676582.14285714924</v>
      </c>
      <c r="X344" s="2">
        <f t="shared" si="51"/>
        <v>23417.857142850757</v>
      </c>
      <c r="Y344" s="2">
        <f t="shared" si="62"/>
        <v>65776566.310578898</v>
      </c>
      <c r="Z344" s="2" t="str">
        <f t="shared" si="52"/>
        <v>MEEP</v>
      </c>
      <c r="AA344" s="2">
        <f>IF(Z344="HERE",Y344,AA343+Graph!$G$1*1000)</f>
        <v>101019643.90082249</v>
      </c>
      <c r="AB344" s="2">
        <f t="shared" si="63"/>
        <v>420000</v>
      </c>
      <c r="AC344" s="2">
        <f t="shared" si="64"/>
        <v>56500626.294076383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268</v>
      </c>
      <c r="C345" s="7"/>
      <c r="D345" s="2" t="e">
        <f t="shared" si="55"/>
        <v>#N/A</v>
      </c>
      <c r="E345" s="2" t="e">
        <f t="shared" si="67"/>
        <v>#N/A</v>
      </c>
      <c r="F345" s="2">
        <v>837912.2595321089</v>
      </c>
      <c r="G345" s="2">
        <f t="shared" si="70"/>
        <v>676582.14285714284</v>
      </c>
      <c r="H345" s="2">
        <f t="shared" si="65"/>
        <v>178908467.34733593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7044795.7142857378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934264.23713290691</v>
      </c>
      <c r="Q345" s="2">
        <f t="shared" si="71"/>
        <v>700000</v>
      </c>
      <c r="R345" s="2">
        <f t="shared" si="66"/>
        <v>187875551.5150581</v>
      </c>
      <c r="S345" s="2">
        <f t="shared" si="58"/>
        <v>676582.14285713434</v>
      </c>
      <c r="T345" s="2">
        <f t="shared" si="59"/>
        <v>23417.857142857276</v>
      </c>
      <c r="U345" s="2">
        <f t="shared" si="60"/>
        <v>700000</v>
      </c>
      <c r="V345" s="2">
        <f t="shared" si="34"/>
        <v>122075567.3473364</v>
      </c>
      <c r="W345" s="2">
        <f t="shared" si="61"/>
        <v>676582.14285714924</v>
      </c>
      <c r="X345" s="2">
        <f t="shared" si="51"/>
        <v>23417.857142850757</v>
      </c>
      <c r="Y345" s="2">
        <f t="shared" si="62"/>
        <v>65799984.167721748</v>
      </c>
      <c r="Z345" s="2" t="str">
        <f t="shared" si="52"/>
        <v>MEEP</v>
      </c>
      <c r="AA345" s="2">
        <f>IF(Z345="HERE",Y345,AA344+Graph!$G$1*1000)</f>
        <v>101439643.90082249</v>
      </c>
      <c r="AB345" s="2">
        <f t="shared" si="63"/>
        <v>420000</v>
      </c>
      <c r="AC345" s="2">
        <f t="shared" si="64"/>
        <v>56500626.294076383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269</v>
      </c>
      <c r="C346" s="7"/>
      <c r="D346" s="2" t="e">
        <f t="shared" si="55"/>
        <v>#N/A</v>
      </c>
      <c r="E346" s="2" t="e">
        <f t="shared" si="67"/>
        <v>#N/A</v>
      </c>
      <c r="F346" s="2">
        <v>839513.48143354058</v>
      </c>
      <c r="G346" s="2">
        <f t="shared" si="70"/>
        <v>676582.14285714284</v>
      </c>
      <c r="H346" s="2">
        <f t="shared" si="65"/>
        <v>179585049.49019307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7068213.5714285951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936179.13088601828</v>
      </c>
      <c r="Q346" s="2">
        <f t="shared" si="71"/>
        <v>700000</v>
      </c>
      <c r="R346" s="2">
        <f t="shared" si="66"/>
        <v>188575551.5150581</v>
      </c>
      <c r="S346" s="2">
        <f t="shared" si="58"/>
        <v>676582.14285713434</v>
      </c>
      <c r="T346" s="2">
        <f t="shared" si="59"/>
        <v>23417.857142857276</v>
      </c>
      <c r="U346" s="2">
        <f t="shared" si="60"/>
        <v>700000</v>
      </c>
      <c r="V346" s="2">
        <f t="shared" si="34"/>
        <v>122752149.49019355</v>
      </c>
      <c r="W346" s="2">
        <f t="shared" si="61"/>
        <v>676582.14285714924</v>
      </c>
      <c r="X346" s="2">
        <f t="shared" si="51"/>
        <v>23417.857142850757</v>
      </c>
      <c r="Y346" s="2">
        <f t="shared" si="62"/>
        <v>65823402.024864599</v>
      </c>
      <c r="Z346" s="2" t="str">
        <f t="shared" si="52"/>
        <v>MEEP</v>
      </c>
      <c r="AA346" s="2">
        <f>IF(Z346="HERE",Y346,AA345+Graph!$G$1*1000)</f>
        <v>101859643.90082249</v>
      </c>
      <c r="AB346" s="2">
        <f t="shared" si="63"/>
        <v>420000</v>
      </c>
      <c r="AC346" s="2">
        <f t="shared" si="64"/>
        <v>56500626.294076383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270</v>
      </c>
      <c r="C347" s="7"/>
      <c r="D347" s="2" t="e">
        <f t="shared" si="55"/>
        <v>#N/A</v>
      </c>
      <c r="E347" s="2" t="e">
        <f t="shared" si="67"/>
        <v>#N/A</v>
      </c>
      <c r="F347" s="2">
        <v>841114.70333498716</v>
      </c>
      <c r="G347" s="2">
        <f t="shared" si="70"/>
        <v>676582.14285714284</v>
      </c>
      <c r="H347" s="2">
        <f t="shared" si="65"/>
        <v>180261631.6330502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7091631.4285714524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938094.02463912964</v>
      </c>
      <c r="Q347" s="2">
        <f t="shared" si="71"/>
        <v>700000</v>
      </c>
      <c r="R347" s="2">
        <f t="shared" si="66"/>
        <v>189275551.5150581</v>
      </c>
      <c r="S347" s="2">
        <f t="shared" si="58"/>
        <v>676582.14285713434</v>
      </c>
      <c r="T347" s="2">
        <f t="shared" si="59"/>
        <v>23417.857142857276</v>
      </c>
      <c r="U347" s="2">
        <f t="shared" si="60"/>
        <v>700000</v>
      </c>
      <c r="V347" s="2">
        <f t="shared" si="34"/>
        <v>123428731.6330507</v>
      </c>
      <c r="W347" s="2">
        <f t="shared" si="61"/>
        <v>676582.14285714924</v>
      </c>
      <c r="X347" s="2">
        <f t="shared" si="51"/>
        <v>23417.857142850757</v>
      </c>
      <c r="Y347" s="2">
        <f t="shared" si="62"/>
        <v>65846819.88200745</v>
      </c>
      <c r="Z347" s="2" t="str">
        <f t="shared" si="52"/>
        <v>MEEP</v>
      </c>
      <c r="AA347" s="2">
        <f>IF(Z347="HERE",Y347,AA346+Graph!$G$1*1000)</f>
        <v>102279643.90082249</v>
      </c>
      <c r="AB347" s="2">
        <f t="shared" si="63"/>
        <v>420000</v>
      </c>
      <c r="AC347" s="2">
        <f t="shared" si="64"/>
        <v>56500626.294076383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271</v>
      </c>
      <c r="C348" s="7"/>
      <c r="D348" s="2" t="e">
        <f t="shared" si="55"/>
        <v>#N/A</v>
      </c>
      <c r="E348" s="2" t="e">
        <f t="shared" si="67"/>
        <v>#N/A</v>
      </c>
      <c r="F348" s="2">
        <v>842715.92523643374</v>
      </c>
      <c r="G348" s="2">
        <f t="shared" si="70"/>
        <v>676582.14285714284</v>
      </c>
      <c r="H348" s="2">
        <f t="shared" si="65"/>
        <v>180938213.77590734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7115049.2857143097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940008.918392241</v>
      </c>
      <c r="Q348" s="2">
        <f t="shared" si="71"/>
        <v>700000</v>
      </c>
      <c r="R348" s="2">
        <f t="shared" si="66"/>
        <v>189975551.5150581</v>
      </c>
      <c r="S348" s="2">
        <f t="shared" si="58"/>
        <v>676582.14285713434</v>
      </c>
      <c r="T348" s="2">
        <f t="shared" si="59"/>
        <v>23417.857142857276</v>
      </c>
      <c r="U348" s="2">
        <f t="shared" si="60"/>
        <v>700000</v>
      </c>
      <c r="V348" s="2">
        <f t="shared" si="34"/>
        <v>124105313.77590784</v>
      </c>
      <c r="W348" s="2">
        <f t="shared" si="61"/>
        <v>676582.14285714924</v>
      </c>
      <c r="X348" s="2">
        <f t="shared" si="51"/>
        <v>23417.857142850757</v>
      </c>
      <c r="Y348" s="2">
        <f t="shared" si="62"/>
        <v>65870237.739150301</v>
      </c>
      <c r="Z348" s="2" t="str">
        <f t="shared" si="52"/>
        <v>MEEP</v>
      </c>
      <c r="AA348" s="2">
        <f>IF(Z348="HERE",Y348,AA347+Graph!$G$1*1000)</f>
        <v>102699643.90082249</v>
      </c>
      <c r="AB348" s="2">
        <f t="shared" si="63"/>
        <v>420000</v>
      </c>
      <c r="AC348" s="2">
        <f t="shared" si="64"/>
        <v>56500626.294076383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272</v>
      </c>
      <c r="C349" s="7"/>
      <c r="D349" s="2" t="e">
        <f t="shared" si="55"/>
        <v>#N/A</v>
      </c>
      <c r="E349" s="2" t="e">
        <f t="shared" si="67"/>
        <v>#N/A</v>
      </c>
      <c r="F349" s="2">
        <v>844317.14713788033</v>
      </c>
      <c r="G349" s="2">
        <f t="shared" si="70"/>
        <v>676582.14285714284</v>
      </c>
      <c r="H349" s="2">
        <f t="shared" si="65"/>
        <v>181614795.91876447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7138467.1428571669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941923.81214535236</v>
      </c>
      <c r="Q349" s="2">
        <f t="shared" si="71"/>
        <v>700000</v>
      </c>
      <c r="R349" s="2">
        <f t="shared" si="66"/>
        <v>190675551.5150581</v>
      </c>
      <c r="S349" s="2">
        <f t="shared" si="58"/>
        <v>676582.14285713434</v>
      </c>
      <c r="T349" s="2">
        <f t="shared" si="59"/>
        <v>23417.857142857276</v>
      </c>
      <c r="U349" s="2">
        <f t="shared" si="60"/>
        <v>700000</v>
      </c>
      <c r="V349" s="2">
        <f t="shared" si="34"/>
        <v>124781895.91876499</v>
      </c>
      <c r="W349" s="2">
        <f t="shared" si="61"/>
        <v>676582.14285714924</v>
      </c>
      <c r="X349" s="2">
        <f t="shared" si="51"/>
        <v>23417.857142850757</v>
      </c>
      <c r="Y349" s="2">
        <f t="shared" si="62"/>
        <v>65893655.596293151</v>
      </c>
      <c r="Z349" s="2" t="str">
        <f t="shared" si="52"/>
        <v>MEEP</v>
      </c>
      <c r="AA349" s="2">
        <f>IF(Z349="HERE",Y349,AA348+Graph!$G$1*1000)</f>
        <v>103119643.90082249</v>
      </c>
      <c r="AB349" s="2">
        <f t="shared" si="63"/>
        <v>420000</v>
      </c>
      <c r="AC349" s="2">
        <f t="shared" si="64"/>
        <v>56500626.294076383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273</v>
      </c>
      <c r="C350" s="7"/>
      <c r="D350" s="2" t="e">
        <f t="shared" si="55"/>
        <v>#N/A</v>
      </c>
      <c r="E350" s="2" t="e">
        <f t="shared" si="67"/>
        <v>#N/A</v>
      </c>
      <c r="F350" s="2">
        <v>845918.36903932691</v>
      </c>
      <c r="G350" s="2">
        <f t="shared" si="70"/>
        <v>676582.14285714284</v>
      </c>
      <c r="H350" s="2">
        <f t="shared" si="65"/>
        <v>182291378.06162161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7161885.0000000242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943838.70589846373</v>
      </c>
      <c r="Q350" s="2">
        <f t="shared" si="71"/>
        <v>700000</v>
      </c>
      <c r="R350" s="2">
        <f t="shared" si="66"/>
        <v>191375551.5150581</v>
      </c>
      <c r="S350" s="2">
        <f t="shared" si="58"/>
        <v>676582.14285713434</v>
      </c>
      <c r="T350" s="2">
        <f t="shared" si="59"/>
        <v>23417.857142857276</v>
      </c>
      <c r="U350" s="2">
        <f t="shared" si="60"/>
        <v>700000</v>
      </c>
      <c r="V350" s="2">
        <f t="shared" si="34"/>
        <v>125458478.06162214</v>
      </c>
      <c r="W350" s="2">
        <f t="shared" si="61"/>
        <v>676582.14285714924</v>
      </c>
      <c r="X350" s="2">
        <f t="shared" si="51"/>
        <v>23417.857142850757</v>
      </c>
      <c r="Y350" s="2">
        <f t="shared" si="62"/>
        <v>65917073.453436002</v>
      </c>
      <c r="Z350" s="2" t="str">
        <f t="shared" si="52"/>
        <v>MEEP</v>
      </c>
      <c r="AA350" s="2">
        <f>IF(Z350="HERE",Y350,AA349+Graph!$G$1*1000)</f>
        <v>103539643.90082249</v>
      </c>
      <c r="AB350" s="2">
        <f t="shared" si="63"/>
        <v>420000</v>
      </c>
      <c r="AC350" s="2">
        <f t="shared" si="64"/>
        <v>56500626.294076383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274</v>
      </c>
      <c r="C351" s="7"/>
      <c r="D351" s="2" t="e">
        <f t="shared" si="55"/>
        <v>#N/A</v>
      </c>
      <c r="E351" s="2" t="e">
        <f t="shared" si="67"/>
        <v>#N/A</v>
      </c>
      <c r="F351" s="2">
        <v>847519.59094075859</v>
      </c>
      <c r="G351" s="2">
        <f t="shared" si="70"/>
        <v>676582.14285714284</v>
      </c>
      <c r="H351" s="2">
        <f t="shared" si="65"/>
        <v>182967960.20447874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7185302.8571428815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945753.59965157509</v>
      </c>
      <c r="Q351" s="2">
        <f t="shared" si="71"/>
        <v>700000</v>
      </c>
      <c r="R351" s="2">
        <f t="shared" si="66"/>
        <v>192075551.5150581</v>
      </c>
      <c r="S351" s="2">
        <f t="shared" si="58"/>
        <v>676582.14285713434</v>
      </c>
      <c r="T351" s="2">
        <f t="shared" si="59"/>
        <v>23417.857142857276</v>
      </c>
      <c r="U351" s="2">
        <f t="shared" si="60"/>
        <v>700000</v>
      </c>
      <c r="V351" s="2">
        <f t="shared" si="34"/>
        <v>126135060.20447929</v>
      </c>
      <c r="W351" s="2">
        <f t="shared" si="61"/>
        <v>676582.14285714924</v>
      </c>
      <c r="X351" s="2">
        <f t="shared" si="51"/>
        <v>23417.857142850757</v>
      </c>
      <c r="Y351" s="2">
        <f t="shared" ref="Y351:Y385" si="74">IF(COUNT($C352)=0,IF(COUNT($C351)=1,C351,SUM(Y350+X351)),C351)</f>
        <v>65940491.310578853</v>
      </c>
      <c r="Z351" s="2" t="str">
        <f t="shared" si="52"/>
        <v>MEEP</v>
      </c>
      <c r="AA351" s="2">
        <f>IF(Z351="HERE",Y351,AA350+Graph!$G$1*1000)</f>
        <v>103959643.90082249</v>
      </c>
      <c r="AB351" s="2">
        <f t="shared" si="63"/>
        <v>420000</v>
      </c>
      <c r="AC351" s="2">
        <f t="shared" ref="AC351:AC385" si="75">IF(Z352="HERE",V351,AC350)</f>
        <v>56500626.294076383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275</v>
      </c>
      <c r="C352" s="7"/>
      <c r="D352" s="2" t="e">
        <f t="shared" si="55"/>
        <v>#N/A</v>
      </c>
      <c r="E352" s="2" t="e">
        <f t="shared" si="67"/>
        <v>#N/A</v>
      </c>
      <c r="F352" s="2">
        <v>849120.81284220517</v>
      </c>
      <c r="G352" s="2">
        <f t="shared" si="70"/>
        <v>676582.14285714284</v>
      </c>
      <c r="H352" s="2">
        <f t="shared" ref="H352:H385" si="76">IF(COUNT($C353)=0,IF(COUNT($C352)=1,C352,SUM(H351+G352)),C352)</f>
        <v>183644542.34733588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7208720.7142857388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947668.49340468645</v>
      </c>
      <c r="Q352" s="2">
        <f t="shared" si="71"/>
        <v>700000</v>
      </c>
      <c r="R352" s="2">
        <f t="shared" ref="R352:R385" si="77">IF(COUNT($C353)=0,IF(COUNT($C352)=1,M352,SUM(R351+Q352)),M352)</f>
        <v>192775551.5150581</v>
      </c>
      <c r="S352" s="2">
        <f t="shared" si="58"/>
        <v>676582.14285713434</v>
      </c>
      <c r="T352" s="2">
        <f t="shared" si="59"/>
        <v>23417.857142857276</v>
      </c>
      <c r="U352" s="2">
        <f t="shared" si="60"/>
        <v>700000</v>
      </c>
      <c r="V352" s="2">
        <f t="shared" si="34"/>
        <v>126811642.34733644</v>
      </c>
      <c r="W352" s="2">
        <f t="shared" si="61"/>
        <v>676582.14285714924</v>
      </c>
      <c r="X352" s="2">
        <f t="shared" si="51"/>
        <v>23417.857142850757</v>
      </c>
      <c r="Y352" s="2">
        <f t="shared" si="74"/>
        <v>65963909.167721704</v>
      </c>
      <c r="Z352" s="2" t="str">
        <f t="shared" si="52"/>
        <v>MEEP</v>
      </c>
      <c r="AA352" s="2">
        <f>IF(Z352="HERE",Y352,AA351+Graph!$G$1*1000)</f>
        <v>104379643.90082249</v>
      </c>
      <c r="AB352" s="2">
        <f t="shared" si="63"/>
        <v>420000</v>
      </c>
      <c r="AC352" s="2">
        <f t="shared" si="75"/>
        <v>56500626.294076383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276</v>
      </c>
      <c r="C353" s="7"/>
      <c r="D353" s="2" t="e">
        <f t="shared" si="55"/>
        <v>#N/A</v>
      </c>
      <c r="E353" s="2" t="e">
        <f t="shared" si="67"/>
        <v>#N/A</v>
      </c>
      <c r="F353" s="2">
        <v>850722.03474365175</v>
      </c>
      <c r="G353" s="2">
        <f t="shared" si="70"/>
        <v>676582.14285714284</v>
      </c>
      <c r="H353" s="2">
        <f t="shared" si="76"/>
        <v>184321124.49019301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7232138.571428596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949583.38715779781</v>
      </c>
      <c r="Q353" s="2">
        <f t="shared" si="71"/>
        <v>700000</v>
      </c>
      <c r="R353" s="2">
        <f t="shared" si="77"/>
        <v>193475551.5150581</v>
      </c>
      <c r="S353" s="2">
        <f t="shared" si="58"/>
        <v>676582.14285713434</v>
      </c>
      <c r="T353" s="2">
        <f t="shared" si="59"/>
        <v>23417.857142857276</v>
      </c>
      <c r="U353" s="2">
        <f t="shared" si="60"/>
        <v>700000</v>
      </c>
      <c r="V353" s="2">
        <f t="shared" si="34"/>
        <v>127488224.49019359</v>
      </c>
      <c r="W353" s="2">
        <f t="shared" si="61"/>
        <v>676582.14285714924</v>
      </c>
      <c r="X353" s="2">
        <f t="shared" si="51"/>
        <v>23417.857142850757</v>
      </c>
      <c r="Y353" s="2">
        <f t="shared" si="74"/>
        <v>65987327.024864554</v>
      </c>
      <c r="Z353" s="2" t="str">
        <f t="shared" si="52"/>
        <v>MEEP</v>
      </c>
      <c r="AA353" s="2">
        <f>IF(Z353="HERE",Y353,AA352+Graph!$G$1*1000)</f>
        <v>104799643.90082249</v>
      </c>
      <c r="AB353" s="2">
        <f t="shared" si="63"/>
        <v>420000</v>
      </c>
      <c r="AC353" s="2">
        <f t="shared" si="75"/>
        <v>56500626.294076383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277</v>
      </c>
      <c r="C354" s="7"/>
      <c r="D354" s="2" t="e">
        <f t="shared" si="55"/>
        <v>#N/A</v>
      </c>
      <c r="E354" s="2" t="e">
        <f t="shared" si="67"/>
        <v>#N/A</v>
      </c>
      <c r="F354" s="2">
        <v>852323.25664509833</v>
      </c>
      <c r="G354" s="2">
        <f t="shared" si="70"/>
        <v>676582.14285714284</v>
      </c>
      <c r="H354" s="2">
        <f t="shared" si="76"/>
        <v>184997706.63305014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7255556.4285714533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951498.28091090918</v>
      </c>
      <c r="Q354" s="2">
        <f t="shared" si="71"/>
        <v>700000</v>
      </c>
      <c r="R354" s="2">
        <f t="shared" si="77"/>
        <v>194175551.5150581</v>
      </c>
      <c r="S354" s="2">
        <f t="shared" si="58"/>
        <v>676582.14285713434</v>
      </c>
      <c r="T354" s="2">
        <f t="shared" si="59"/>
        <v>23417.857142857276</v>
      </c>
      <c r="U354" s="2">
        <f t="shared" si="60"/>
        <v>700000</v>
      </c>
      <c r="V354" s="2">
        <f t="shared" si="34"/>
        <v>128164806.63305074</v>
      </c>
      <c r="W354" s="2">
        <f t="shared" si="61"/>
        <v>676582.14285714924</v>
      </c>
      <c r="X354" s="2">
        <f t="shared" si="51"/>
        <v>23417.857142850757</v>
      </c>
      <c r="Y354" s="2">
        <f t="shared" si="74"/>
        <v>66010744.882007405</v>
      </c>
      <c r="Z354" s="2" t="str">
        <f t="shared" si="52"/>
        <v>MEEP</v>
      </c>
      <c r="AA354" s="2">
        <f>IF(Z354="HERE",Y354,AA353+Graph!$G$1*1000)</f>
        <v>105219643.90082249</v>
      </c>
      <c r="AB354" s="2">
        <f t="shared" si="63"/>
        <v>420000</v>
      </c>
      <c r="AC354" s="2">
        <f t="shared" si="75"/>
        <v>56500626.294076383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278</v>
      </c>
      <c r="C355" s="7"/>
      <c r="D355" s="2" t="e">
        <f t="shared" si="55"/>
        <v>#N/A</v>
      </c>
      <c r="E355" s="2" t="e">
        <f t="shared" si="67"/>
        <v>#N/A</v>
      </c>
      <c r="F355" s="2">
        <v>853924.47854653001</v>
      </c>
      <c r="G355" s="2">
        <f t="shared" si="70"/>
        <v>676582.14285714284</v>
      </c>
      <c r="H355" s="2">
        <f t="shared" si="76"/>
        <v>185674288.77590728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7278974.2857143106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953413.17466402054</v>
      </c>
      <c r="Q355" s="2">
        <f t="shared" si="71"/>
        <v>700000</v>
      </c>
      <c r="R355" s="2">
        <f t="shared" si="77"/>
        <v>194875551.5150581</v>
      </c>
      <c r="S355" s="2">
        <f t="shared" si="58"/>
        <v>676582.14285713434</v>
      </c>
      <c r="T355" s="2">
        <f t="shared" si="59"/>
        <v>23417.857142857276</v>
      </c>
      <c r="U355" s="2">
        <f t="shared" si="60"/>
        <v>700000</v>
      </c>
      <c r="V355" s="2">
        <f t="shared" si="34"/>
        <v>128841388.77590789</v>
      </c>
      <c r="W355" s="2">
        <f t="shared" si="61"/>
        <v>676582.14285714924</v>
      </c>
      <c r="X355" s="2">
        <f t="shared" si="51"/>
        <v>23417.857142850757</v>
      </c>
      <c r="Y355" s="2">
        <f t="shared" si="74"/>
        <v>66034162.739150256</v>
      </c>
      <c r="Z355" s="2" t="str">
        <f t="shared" si="52"/>
        <v>MEEP</v>
      </c>
      <c r="AA355" s="2">
        <f>IF(Z355="HERE",Y355,AA354+Graph!$G$1*1000)</f>
        <v>105639643.90082249</v>
      </c>
      <c r="AB355" s="2">
        <f t="shared" si="63"/>
        <v>420000</v>
      </c>
      <c r="AC355" s="2">
        <f t="shared" si="75"/>
        <v>56500626.294076383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279</v>
      </c>
      <c r="C356" s="7"/>
      <c r="D356" s="2" t="e">
        <f t="shared" si="55"/>
        <v>#N/A</v>
      </c>
      <c r="E356" s="2" t="e">
        <f t="shared" si="67"/>
        <v>#N/A</v>
      </c>
      <c r="F356" s="2">
        <v>855525.70044797659</v>
      </c>
      <c r="G356" s="2">
        <f t="shared" si="70"/>
        <v>676582.14285714284</v>
      </c>
      <c r="H356" s="2">
        <f t="shared" si="76"/>
        <v>186350870.91876441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7302392.1428571679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955328.0684171319</v>
      </c>
      <c r="Q356" s="2">
        <f t="shared" si="71"/>
        <v>700000</v>
      </c>
      <c r="R356" s="2">
        <f t="shared" si="77"/>
        <v>195575551.5150581</v>
      </c>
      <c r="S356" s="2">
        <f t="shared" si="58"/>
        <v>676582.14285713434</v>
      </c>
      <c r="T356" s="2">
        <f t="shared" si="59"/>
        <v>23417.857142857276</v>
      </c>
      <c r="U356" s="2">
        <f t="shared" si="60"/>
        <v>700000</v>
      </c>
      <c r="V356" s="2">
        <f t="shared" ref="V356:V385" si="78">H272</f>
        <v>129517970.91876504</v>
      </c>
      <c r="W356" s="2">
        <f t="shared" si="61"/>
        <v>676582.14285714924</v>
      </c>
      <c r="X356" s="2">
        <f t="shared" si="51"/>
        <v>23417.857142850757</v>
      </c>
      <c r="Y356" s="2">
        <f t="shared" si="74"/>
        <v>66057580.596293107</v>
      </c>
      <c r="Z356" s="2" t="str">
        <f t="shared" si="52"/>
        <v>MEEP</v>
      </c>
      <c r="AA356" s="2">
        <f>IF(Z356="HERE",Y356,AA355+Graph!$G$1*1000)</f>
        <v>106059643.90082249</v>
      </c>
      <c r="AB356" s="2">
        <f t="shared" si="63"/>
        <v>420000</v>
      </c>
      <c r="AC356" s="2">
        <f t="shared" si="75"/>
        <v>56500626.294076383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280</v>
      </c>
      <c r="C357" s="7"/>
      <c r="D357" s="2" t="e">
        <f t="shared" si="55"/>
        <v>#N/A</v>
      </c>
      <c r="E357" s="2" t="e">
        <f t="shared" si="67"/>
        <v>#N/A</v>
      </c>
      <c r="F357" s="2">
        <v>857126.92234942317</v>
      </c>
      <c r="G357" s="2">
        <f t="shared" si="70"/>
        <v>676582.14285714284</v>
      </c>
      <c r="H357" s="2">
        <f t="shared" si="76"/>
        <v>187027453.06162155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7325810.0000000251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957242.96217024326</v>
      </c>
      <c r="Q357" s="2">
        <f t="shared" si="71"/>
        <v>700000</v>
      </c>
      <c r="R357" s="2">
        <f t="shared" si="77"/>
        <v>196275551.5150581</v>
      </c>
      <c r="S357" s="2">
        <f t="shared" si="58"/>
        <v>676582.14285713434</v>
      </c>
      <c r="T357" s="2">
        <f t="shared" si="59"/>
        <v>23417.857142857276</v>
      </c>
      <c r="U357" s="2">
        <f t="shared" si="60"/>
        <v>700000</v>
      </c>
      <c r="V357" s="2">
        <f t="shared" si="78"/>
        <v>130194553.06162219</v>
      </c>
      <c r="W357" s="2">
        <f t="shared" si="61"/>
        <v>676582.14285714924</v>
      </c>
      <c r="X357" s="2">
        <f t="shared" si="51"/>
        <v>23417.857142850757</v>
      </c>
      <c r="Y357" s="2">
        <f t="shared" si="74"/>
        <v>66080998.453435957</v>
      </c>
      <c r="Z357" s="2" t="str">
        <f t="shared" si="52"/>
        <v>MEEP</v>
      </c>
      <c r="AA357" s="2">
        <f>IF(Z357="HERE",Y357,AA356+Graph!$G$1*1000)</f>
        <v>106479643.90082249</v>
      </c>
      <c r="AB357" s="2">
        <f t="shared" si="63"/>
        <v>420000</v>
      </c>
      <c r="AC357" s="2">
        <f t="shared" si="75"/>
        <v>56500626.294076383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281</v>
      </c>
      <c r="C358" s="7"/>
      <c r="D358" s="2" t="e">
        <f t="shared" si="55"/>
        <v>#N/A</v>
      </c>
      <c r="E358" s="2" t="e">
        <f t="shared" si="67"/>
        <v>#N/A</v>
      </c>
      <c r="F358" s="2">
        <v>858728.14425086975</v>
      </c>
      <c r="G358" s="2">
        <f t="shared" ref="G358:G385" si="79">IF(F358&gt;700000,$AK$31*1000,F358)</f>
        <v>676582.14285714284</v>
      </c>
      <c r="H358" s="2">
        <f t="shared" si="76"/>
        <v>187704035.20447868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7349227.8571428824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959157.85592335463</v>
      </c>
      <c r="Q358" s="2">
        <f t="shared" ref="Q358:Q385" si="80">IF(P358&gt;700000,700000,P358)</f>
        <v>700000</v>
      </c>
      <c r="R358" s="2">
        <f t="shared" si="77"/>
        <v>196975551.5150581</v>
      </c>
      <c r="S358" s="2">
        <f t="shared" si="58"/>
        <v>676582.14285713434</v>
      </c>
      <c r="T358" s="2">
        <f t="shared" si="59"/>
        <v>23417.857142857276</v>
      </c>
      <c r="U358" s="2">
        <f t="shared" si="60"/>
        <v>700000</v>
      </c>
      <c r="V358" s="2">
        <f t="shared" si="78"/>
        <v>130871135.20447934</v>
      </c>
      <c r="W358" s="2">
        <f t="shared" si="61"/>
        <v>676582.14285714924</v>
      </c>
      <c r="X358" s="2">
        <f t="shared" si="51"/>
        <v>23417.857142850757</v>
      </c>
      <c r="Y358" s="2">
        <f t="shared" si="74"/>
        <v>66104416.310578808</v>
      </c>
      <c r="Z358" s="2" t="str">
        <f t="shared" si="52"/>
        <v>MEEP</v>
      </c>
      <c r="AA358" s="2">
        <f>IF(Z358="HERE",Y358,AA357+Graph!$G$1*1000)</f>
        <v>106899643.90082249</v>
      </c>
      <c r="AB358" s="2">
        <f t="shared" si="63"/>
        <v>420000</v>
      </c>
      <c r="AC358" s="2">
        <f t="shared" si="75"/>
        <v>56500626.294076383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282</v>
      </c>
      <c r="C359" s="7"/>
      <c r="D359" s="2" t="e">
        <f t="shared" si="55"/>
        <v>#N/A</v>
      </c>
      <c r="E359" s="2" t="e">
        <f t="shared" si="67"/>
        <v>#N/A</v>
      </c>
      <c r="F359" s="2">
        <v>860329.36615231633</v>
      </c>
      <c r="G359" s="2">
        <f t="shared" si="79"/>
        <v>676582.14285714284</v>
      </c>
      <c r="H359" s="2">
        <f t="shared" si="76"/>
        <v>188380617.34733582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7372645.7142857397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961072.74967646599</v>
      </c>
      <c r="Q359" s="2">
        <f t="shared" si="80"/>
        <v>700000</v>
      </c>
      <c r="R359" s="2">
        <f t="shared" si="77"/>
        <v>197675551.5150581</v>
      </c>
      <c r="S359" s="2">
        <f t="shared" si="58"/>
        <v>676582.14285713434</v>
      </c>
      <c r="T359" s="2">
        <f t="shared" si="59"/>
        <v>23417.857142857276</v>
      </c>
      <c r="U359" s="2">
        <f t="shared" si="60"/>
        <v>700000</v>
      </c>
      <c r="V359" s="2">
        <f t="shared" si="78"/>
        <v>131547717.34733649</v>
      </c>
      <c r="W359" s="2">
        <f t="shared" si="61"/>
        <v>676582.14285714924</v>
      </c>
      <c r="X359" s="2">
        <f t="shared" si="51"/>
        <v>23417.857142850757</v>
      </c>
      <c r="Y359" s="2">
        <f t="shared" si="74"/>
        <v>66127834.167721659</v>
      </c>
      <c r="Z359" s="2" t="str">
        <f t="shared" si="52"/>
        <v>MEEP</v>
      </c>
      <c r="AA359" s="2">
        <f>IF(Z359="HERE",Y359,AA358+Graph!$G$1*1000)</f>
        <v>107319643.90082249</v>
      </c>
      <c r="AB359" s="2">
        <f t="shared" si="63"/>
        <v>420000</v>
      </c>
      <c r="AC359" s="2">
        <f t="shared" si="75"/>
        <v>56500626.294076383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283</v>
      </c>
      <c r="C360" s="7"/>
      <c r="D360" s="2" t="e">
        <f t="shared" si="55"/>
        <v>#N/A</v>
      </c>
      <c r="E360" s="2" t="e">
        <f t="shared" si="67"/>
        <v>#N/A</v>
      </c>
      <c r="F360" s="2">
        <v>861930.58805374801</v>
      </c>
      <c r="G360" s="2">
        <f t="shared" si="79"/>
        <v>676582.14285714284</v>
      </c>
      <c r="H360" s="2">
        <f t="shared" si="76"/>
        <v>189057199.49019295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7396063.571428597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962987.64342957735</v>
      </c>
      <c r="Q360" s="2">
        <f t="shared" si="80"/>
        <v>700000</v>
      </c>
      <c r="R360" s="2">
        <f t="shared" si="77"/>
        <v>198375551.5150581</v>
      </c>
      <c r="S360" s="2">
        <f t="shared" si="58"/>
        <v>676582.14285713434</v>
      </c>
      <c r="T360" s="2">
        <f t="shared" si="59"/>
        <v>23417.857142857276</v>
      </c>
      <c r="U360" s="2">
        <f t="shared" si="60"/>
        <v>700000</v>
      </c>
      <c r="V360" s="2">
        <f t="shared" si="78"/>
        <v>132224299.49019364</v>
      </c>
      <c r="W360" s="2">
        <f t="shared" si="61"/>
        <v>676582.14285714924</v>
      </c>
      <c r="X360" s="2">
        <f t="shared" si="51"/>
        <v>23417.857142850757</v>
      </c>
      <c r="Y360" s="2">
        <f t="shared" si="74"/>
        <v>66151252.02486451</v>
      </c>
      <c r="Z360" s="2" t="str">
        <f t="shared" si="52"/>
        <v>MEEP</v>
      </c>
      <c r="AA360" s="2">
        <f>IF(Z360="HERE",Y360,AA359+Graph!$G$1*1000)</f>
        <v>107739643.90082249</v>
      </c>
      <c r="AB360" s="2">
        <f t="shared" si="63"/>
        <v>420000</v>
      </c>
      <c r="AC360" s="2">
        <f t="shared" si="75"/>
        <v>56500626.294076383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284</v>
      </c>
      <c r="C361" s="7"/>
      <c r="D361" s="2" t="e">
        <f t="shared" si="55"/>
        <v>#N/A</v>
      </c>
      <c r="E361" s="2" t="e">
        <f t="shared" si="67"/>
        <v>#N/A</v>
      </c>
      <c r="F361" s="2">
        <v>863531.80995519459</v>
      </c>
      <c r="G361" s="2">
        <f t="shared" si="79"/>
        <v>676582.14285714284</v>
      </c>
      <c r="H361" s="2">
        <f t="shared" si="76"/>
        <v>189733781.63305008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7419481.4285714542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964902.53718268871</v>
      </c>
      <c r="Q361" s="2">
        <f t="shared" si="80"/>
        <v>700000</v>
      </c>
      <c r="R361" s="2">
        <f t="shared" si="77"/>
        <v>199075551.5150581</v>
      </c>
      <c r="S361" s="2">
        <f t="shared" si="58"/>
        <v>676582.14285713434</v>
      </c>
      <c r="T361" s="2">
        <f t="shared" si="59"/>
        <v>23417.857142857276</v>
      </c>
      <c r="U361" s="2">
        <f t="shared" si="60"/>
        <v>700000</v>
      </c>
      <c r="V361" s="2">
        <f t="shared" si="78"/>
        <v>132900881.63305078</v>
      </c>
      <c r="W361" s="2">
        <f t="shared" si="61"/>
        <v>676582.14285714924</v>
      </c>
      <c r="X361" s="2">
        <f t="shared" si="51"/>
        <v>23417.857142850757</v>
      </c>
      <c r="Y361" s="2">
        <f t="shared" si="74"/>
        <v>66174669.88200736</v>
      </c>
      <c r="Z361" s="2" t="str">
        <f t="shared" si="52"/>
        <v>MEEP</v>
      </c>
      <c r="AA361" s="2">
        <f>IF(Z361="HERE",Y361,AA360+Graph!$G$1*1000)</f>
        <v>108159643.90082249</v>
      </c>
      <c r="AB361" s="2">
        <f t="shared" si="63"/>
        <v>420000</v>
      </c>
      <c r="AC361" s="2">
        <f t="shared" si="75"/>
        <v>56500626.294076383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285</v>
      </c>
      <c r="C362" s="7"/>
      <c r="D362" s="2" t="e">
        <f t="shared" si="55"/>
        <v>#N/A</v>
      </c>
      <c r="E362" s="2" t="e">
        <f t="shared" si="67"/>
        <v>#N/A</v>
      </c>
      <c r="F362" s="2">
        <v>865133.03185664117</v>
      </c>
      <c r="G362" s="2">
        <f t="shared" si="79"/>
        <v>676582.14285714284</v>
      </c>
      <c r="H362" s="2">
        <f t="shared" si="76"/>
        <v>190410363.77590722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7442899.2857143115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966817.43093580008</v>
      </c>
      <c r="Q362" s="2">
        <f t="shared" si="80"/>
        <v>700000</v>
      </c>
      <c r="R362" s="2">
        <f t="shared" si="77"/>
        <v>199775551.5150581</v>
      </c>
      <c r="S362" s="2">
        <f t="shared" si="58"/>
        <v>676582.14285713434</v>
      </c>
      <c r="T362" s="2">
        <f t="shared" si="59"/>
        <v>23417.857142857276</v>
      </c>
      <c r="U362" s="2">
        <f t="shared" si="60"/>
        <v>700000</v>
      </c>
      <c r="V362" s="2">
        <f t="shared" si="78"/>
        <v>133577463.77590793</v>
      </c>
      <c r="W362" s="2">
        <f t="shared" si="61"/>
        <v>676582.14285714924</v>
      </c>
      <c r="X362" s="2">
        <f t="shared" si="51"/>
        <v>23417.857142850757</v>
      </c>
      <c r="Y362" s="2">
        <f t="shared" si="74"/>
        <v>66198087.739150211</v>
      </c>
      <c r="Z362" s="2" t="str">
        <f t="shared" si="52"/>
        <v>MEEP</v>
      </c>
      <c r="AA362" s="2">
        <f>IF(Z362="HERE",Y362,AA361+Graph!$G$1*1000)</f>
        <v>108579643.90082249</v>
      </c>
      <c r="AB362" s="2">
        <f t="shared" si="63"/>
        <v>420000</v>
      </c>
      <c r="AC362" s="2">
        <f t="shared" si="75"/>
        <v>56500626.294076383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286</v>
      </c>
      <c r="C363" s="7"/>
      <c r="D363" s="2" t="e">
        <f t="shared" si="55"/>
        <v>#N/A</v>
      </c>
      <c r="E363" s="2" t="e">
        <f t="shared" si="67"/>
        <v>#N/A</v>
      </c>
      <c r="F363" s="2">
        <v>866734.25375808775</v>
      </c>
      <c r="G363" s="2">
        <f t="shared" si="79"/>
        <v>676582.14285714284</v>
      </c>
      <c r="H363" s="2">
        <f t="shared" si="76"/>
        <v>191086945.91876435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7466317.1428571688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968732.32468891144</v>
      </c>
      <c r="Q363" s="2">
        <f t="shared" si="80"/>
        <v>700000</v>
      </c>
      <c r="R363" s="2">
        <f t="shared" si="77"/>
        <v>200475551.5150581</v>
      </c>
      <c r="S363" s="2">
        <f t="shared" si="58"/>
        <v>676582.14285713434</v>
      </c>
      <c r="T363" s="2">
        <f t="shared" si="59"/>
        <v>23417.857142857276</v>
      </c>
      <c r="U363" s="2">
        <f t="shared" si="60"/>
        <v>700000</v>
      </c>
      <c r="V363" s="2">
        <f t="shared" si="78"/>
        <v>134254045.91876507</v>
      </c>
      <c r="W363" s="2">
        <f t="shared" si="61"/>
        <v>676582.14285713434</v>
      </c>
      <c r="X363" s="2">
        <f t="shared" si="51"/>
        <v>23417.857142865658</v>
      </c>
      <c r="Y363" s="2">
        <f t="shared" si="74"/>
        <v>66221505.596293077</v>
      </c>
      <c r="Z363" s="2" t="str">
        <f t="shared" si="52"/>
        <v>MEEP</v>
      </c>
      <c r="AA363" s="2">
        <f>IF(Z363="HERE",Y363,AA362+Graph!$G$1*1000)</f>
        <v>108999643.90082249</v>
      </c>
      <c r="AB363" s="2">
        <f t="shared" si="63"/>
        <v>420000</v>
      </c>
      <c r="AC363" s="2">
        <f t="shared" si="75"/>
        <v>56500626.294076383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287</v>
      </c>
      <c r="C364" s="7"/>
      <c r="D364" s="2" t="e">
        <f t="shared" si="55"/>
        <v>#N/A</v>
      </c>
      <c r="E364" s="2" t="e">
        <f t="shared" si="67"/>
        <v>#N/A</v>
      </c>
      <c r="F364" s="2">
        <v>868335.47565953434</v>
      </c>
      <c r="G364" s="2">
        <f t="shared" si="79"/>
        <v>676582.14285714284</v>
      </c>
      <c r="H364" s="2">
        <f t="shared" si="76"/>
        <v>191763528.06162149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7489735.0000000261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970647.2184420228</v>
      </c>
      <c r="Q364" s="2">
        <f t="shared" si="80"/>
        <v>700000</v>
      </c>
      <c r="R364" s="2">
        <f t="shared" si="77"/>
        <v>201175551.5150581</v>
      </c>
      <c r="S364" s="2">
        <f t="shared" si="58"/>
        <v>676582.14285713434</v>
      </c>
      <c r="T364" s="2">
        <f t="shared" si="59"/>
        <v>23417.857142857276</v>
      </c>
      <c r="U364" s="2">
        <f t="shared" si="60"/>
        <v>700000</v>
      </c>
      <c r="V364" s="2">
        <f t="shared" si="78"/>
        <v>134930628.0616222</v>
      </c>
      <c r="W364" s="2">
        <f t="shared" si="61"/>
        <v>676582.14285713434</v>
      </c>
      <c r="X364" s="2">
        <f t="shared" si="51"/>
        <v>23417.857142865658</v>
      </c>
      <c r="Y364" s="2">
        <f t="shared" si="74"/>
        <v>66244923.453435943</v>
      </c>
      <c r="Z364" s="2" t="str">
        <f t="shared" si="52"/>
        <v>MEEP</v>
      </c>
      <c r="AA364" s="2">
        <f>IF(Z364="HERE",Y364,AA363+Graph!$G$1*1000)</f>
        <v>109419643.90082249</v>
      </c>
      <c r="AB364" s="2">
        <f t="shared" si="63"/>
        <v>420000</v>
      </c>
      <c r="AC364" s="2">
        <f t="shared" si="75"/>
        <v>56500626.294076383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288</v>
      </c>
      <c r="C365" s="7"/>
      <c r="D365" s="2" t="e">
        <f t="shared" si="55"/>
        <v>#N/A</v>
      </c>
      <c r="E365" s="2" t="e">
        <f t="shared" si="67"/>
        <v>#N/A</v>
      </c>
      <c r="F365" s="2">
        <v>869936.69756096601</v>
      </c>
      <c r="G365" s="2">
        <f t="shared" si="79"/>
        <v>676582.14285714284</v>
      </c>
      <c r="H365" s="2">
        <f t="shared" si="76"/>
        <v>192440110.20447862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7513152.8571428834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972562.11219513416</v>
      </c>
      <c r="Q365" s="2">
        <f t="shared" si="80"/>
        <v>700000</v>
      </c>
      <c r="R365" s="2">
        <f t="shared" si="77"/>
        <v>201875551.5150581</v>
      </c>
      <c r="S365" s="2">
        <f t="shared" si="58"/>
        <v>676582.14285713434</v>
      </c>
      <c r="T365" s="2">
        <f t="shared" si="59"/>
        <v>23417.857142857276</v>
      </c>
      <c r="U365" s="2">
        <f t="shared" si="60"/>
        <v>700000</v>
      </c>
      <c r="V365" s="2">
        <f t="shared" si="78"/>
        <v>135607210.20447934</v>
      </c>
      <c r="W365" s="2">
        <f t="shared" si="61"/>
        <v>676582.14285713434</v>
      </c>
      <c r="X365" s="2">
        <f t="shared" si="51"/>
        <v>23417.857142865658</v>
      </c>
      <c r="Y365" s="2">
        <f t="shared" si="74"/>
        <v>66268341.310578808</v>
      </c>
      <c r="Z365" s="2" t="str">
        <f t="shared" si="52"/>
        <v>MEEP</v>
      </c>
      <c r="AA365" s="2">
        <f>IF(Z365="HERE",Y365,AA364+Graph!$G$1*1000)</f>
        <v>109839643.90082249</v>
      </c>
      <c r="AB365" s="2">
        <f t="shared" si="63"/>
        <v>420000</v>
      </c>
      <c r="AC365" s="2">
        <f t="shared" si="75"/>
        <v>56500626.294076383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289</v>
      </c>
      <c r="C366" s="7"/>
      <c r="D366" s="2" t="e">
        <f t="shared" si="55"/>
        <v>#N/A</v>
      </c>
      <c r="E366" s="2" t="e">
        <f t="shared" si="67"/>
        <v>#N/A</v>
      </c>
      <c r="F366" s="2">
        <v>871537.9194624126</v>
      </c>
      <c r="G366" s="2">
        <f t="shared" si="79"/>
        <v>676582.14285714284</v>
      </c>
      <c r="H366" s="2">
        <f t="shared" si="76"/>
        <v>193116692.34733576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7536570.7142857406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974477.00594824553</v>
      </c>
      <c r="Q366" s="2">
        <f t="shared" si="80"/>
        <v>700000</v>
      </c>
      <c r="R366" s="2">
        <f t="shared" si="77"/>
        <v>202575551.5150581</v>
      </c>
      <c r="S366" s="2">
        <f t="shared" si="58"/>
        <v>676582.14285713434</v>
      </c>
      <c r="T366" s="2">
        <f t="shared" si="59"/>
        <v>23417.857142857276</v>
      </c>
      <c r="U366" s="2">
        <f t="shared" si="60"/>
        <v>700000</v>
      </c>
      <c r="V366" s="2">
        <f t="shared" si="78"/>
        <v>136283792.34733647</v>
      </c>
      <c r="W366" s="2">
        <f t="shared" si="61"/>
        <v>676582.14285713434</v>
      </c>
      <c r="X366" s="2">
        <f t="shared" si="51"/>
        <v>23417.857142865658</v>
      </c>
      <c r="Y366" s="2">
        <f t="shared" si="74"/>
        <v>66291759.167721674</v>
      </c>
      <c r="Z366" s="2" t="str">
        <f t="shared" si="52"/>
        <v>MEEP</v>
      </c>
      <c r="AA366" s="2">
        <f>IF(Z366="HERE",Y366,AA365+Graph!$G$1*1000)</f>
        <v>110259643.90082249</v>
      </c>
      <c r="AB366" s="2">
        <f t="shared" si="63"/>
        <v>420000</v>
      </c>
      <c r="AC366" s="2">
        <f t="shared" si="75"/>
        <v>56500626.294076383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290</v>
      </c>
      <c r="C367" s="7"/>
      <c r="D367" s="2" t="e">
        <f t="shared" si="55"/>
        <v>#N/A</v>
      </c>
      <c r="E367" s="2" t="e">
        <f t="shared" si="67"/>
        <v>#N/A</v>
      </c>
      <c r="F367" s="2">
        <v>873139.14136385918</v>
      </c>
      <c r="G367" s="2">
        <f t="shared" si="79"/>
        <v>676582.14285714284</v>
      </c>
      <c r="H367" s="2">
        <f t="shared" si="76"/>
        <v>193793274.49019289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7559988.5714285979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976391.89970135689</v>
      </c>
      <c r="Q367" s="2">
        <f t="shared" si="80"/>
        <v>700000</v>
      </c>
      <c r="R367" s="2">
        <f t="shared" si="77"/>
        <v>203275551.5150581</v>
      </c>
      <c r="S367" s="2">
        <f t="shared" si="58"/>
        <v>676582.14285713434</v>
      </c>
      <c r="T367" s="2">
        <f t="shared" si="59"/>
        <v>23417.857142857276</v>
      </c>
      <c r="U367" s="2">
        <f t="shared" si="60"/>
        <v>700000</v>
      </c>
      <c r="V367" s="2">
        <f t="shared" si="78"/>
        <v>136960374.49019361</v>
      </c>
      <c r="W367" s="2">
        <f t="shared" si="61"/>
        <v>676582.14285713434</v>
      </c>
      <c r="X367" s="2">
        <f t="shared" si="51"/>
        <v>23417.857142865658</v>
      </c>
      <c r="Y367" s="2">
        <f t="shared" si="74"/>
        <v>66315177.02486454</v>
      </c>
      <c r="Z367" s="2" t="str">
        <f t="shared" si="52"/>
        <v>MEEP</v>
      </c>
      <c r="AA367" s="2">
        <f>IF(Z367="HERE",Y367,AA366+Graph!$G$1*1000)</f>
        <v>110679643.90082249</v>
      </c>
      <c r="AB367" s="2">
        <f t="shared" si="63"/>
        <v>420000</v>
      </c>
      <c r="AC367" s="2">
        <f t="shared" si="75"/>
        <v>56500626.294076383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291</v>
      </c>
      <c r="C368" s="7"/>
      <c r="D368" s="2" t="e">
        <f t="shared" si="55"/>
        <v>#N/A</v>
      </c>
      <c r="E368" s="2" t="e">
        <f t="shared" si="67"/>
        <v>#N/A</v>
      </c>
      <c r="F368" s="2">
        <v>874740.36326530576</v>
      </c>
      <c r="G368" s="2">
        <f t="shared" si="79"/>
        <v>676582.14285714284</v>
      </c>
      <c r="H368" s="2">
        <f t="shared" si="76"/>
        <v>194469856.63305002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7583406.4285714552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978306.79345445335</v>
      </c>
      <c r="Q368" s="2">
        <f t="shared" si="80"/>
        <v>700000</v>
      </c>
      <c r="R368" s="2">
        <f t="shared" si="77"/>
        <v>203975551.5150581</v>
      </c>
      <c r="S368" s="2">
        <f t="shared" si="58"/>
        <v>676582.14285713434</v>
      </c>
      <c r="T368" s="2">
        <f t="shared" si="59"/>
        <v>23417.857142857276</v>
      </c>
      <c r="U368" s="2">
        <f t="shared" si="60"/>
        <v>700000</v>
      </c>
      <c r="V368" s="2">
        <f t="shared" si="78"/>
        <v>137636956.63305074</v>
      </c>
      <c r="W368" s="2">
        <f t="shared" si="61"/>
        <v>676582.14285713434</v>
      </c>
      <c r="X368" s="2">
        <f t="shared" si="51"/>
        <v>23417.857142865658</v>
      </c>
      <c r="Y368" s="2">
        <f t="shared" si="74"/>
        <v>66338594.882007405</v>
      </c>
      <c r="Z368" s="2" t="str">
        <f t="shared" si="52"/>
        <v>MEEP</v>
      </c>
      <c r="AA368" s="2">
        <f>IF(Z368="HERE",Y368,AA367+Graph!$G$1*1000)</f>
        <v>111099643.90082249</v>
      </c>
      <c r="AB368" s="2">
        <f t="shared" si="63"/>
        <v>420000</v>
      </c>
      <c r="AC368" s="2">
        <f t="shared" si="75"/>
        <v>56500626.294076383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292</v>
      </c>
      <c r="C369" s="7"/>
      <c r="D369" s="2" t="e">
        <f t="shared" si="55"/>
        <v>#N/A</v>
      </c>
      <c r="E369" s="2" t="e">
        <f t="shared" si="67"/>
        <v>#N/A</v>
      </c>
      <c r="F369" s="2">
        <v>876341.58516675234</v>
      </c>
      <c r="G369" s="2">
        <f t="shared" si="79"/>
        <v>676582.14285714284</v>
      </c>
      <c r="H369" s="2">
        <f t="shared" si="76"/>
        <v>195146438.77590716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7606824.2857143125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980221.68720756471</v>
      </c>
      <c r="Q369" s="2">
        <f t="shared" si="80"/>
        <v>700000</v>
      </c>
      <c r="R369" s="2">
        <f t="shared" si="77"/>
        <v>204675551.5150581</v>
      </c>
      <c r="S369" s="2">
        <f t="shared" si="58"/>
        <v>676582.14285713434</v>
      </c>
      <c r="T369" s="2">
        <f t="shared" si="59"/>
        <v>23417.857142857276</v>
      </c>
      <c r="U369" s="2">
        <f t="shared" si="60"/>
        <v>700000</v>
      </c>
      <c r="V369" s="2">
        <f t="shared" si="78"/>
        <v>138313538.77590787</v>
      </c>
      <c r="W369" s="2">
        <f t="shared" si="61"/>
        <v>676582.14285713434</v>
      </c>
      <c r="X369" s="2">
        <f t="shared" si="51"/>
        <v>23417.857142865658</v>
      </c>
      <c r="Y369" s="2">
        <f t="shared" si="74"/>
        <v>66362012.739150271</v>
      </c>
      <c r="Z369" s="2" t="str">
        <f t="shared" si="52"/>
        <v>MEEP</v>
      </c>
      <c r="AA369" s="2">
        <f>IF(Z369="HERE",Y369,AA368+Graph!$G$1*1000)</f>
        <v>111519643.90082249</v>
      </c>
      <c r="AB369" s="2">
        <f t="shared" si="63"/>
        <v>420000</v>
      </c>
      <c r="AC369" s="2">
        <f t="shared" si="75"/>
        <v>56500626.294076383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293</v>
      </c>
      <c r="C370" s="7"/>
      <c r="D370" s="2" t="e">
        <f t="shared" si="55"/>
        <v>#N/A</v>
      </c>
      <c r="E370" s="2" t="e">
        <f t="shared" si="67"/>
        <v>#N/A</v>
      </c>
      <c r="F370" s="2">
        <v>877942.80706818402</v>
      </c>
      <c r="G370" s="2">
        <f t="shared" si="79"/>
        <v>676582.14285714284</v>
      </c>
      <c r="H370" s="2">
        <f t="shared" si="76"/>
        <v>195823020.91876429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7630242.1428571697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982136.58096067607</v>
      </c>
      <c r="Q370" s="2">
        <f t="shared" si="80"/>
        <v>700000</v>
      </c>
      <c r="R370" s="2">
        <f t="shared" si="77"/>
        <v>205375551.5150581</v>
      </c>
      <c r="S370" s="2">
        <f t="shared" si="58"/>
        <v>676582.14285713434</v>
      </c>
      <c r="T370" s="2">
        <f t="shared" si="59"/>
        <v>23417.857142857276</v>
      </c>
      <c r="U370" s="2">
        <f t="shared" si="60"/>
        <v>700000</v>
      </c>
      <c r="V370" s="2">
        <f t="shared" si="78"/>
        <v>138990120.91876501</v>
      </c>
      <c r="W370" s="2">
        <f t="shared" si="61"/>
        <v>676582.14285713434</v>
      </c>
      <c r="X370" s="2">
        <f t="shared" si="51"/>
        <v>23417.857142865658</v>
      </c>
      <c r="Y370" s="2">
        <f t="shared" si="74"/>
        <v>66385430.596293136</v>
      </c>
      <c r="Z370" s="2" t="str">
        <f t="shared" si="52"/>
        <v>MEEP</v>
      </c>
      <c r="AA370" s="2">
        <f>IF(Z370="HERE",Y370,AA369+Graph!$G$1*1000)</f>
        <v>111939643.90082249</v>
      </c>
      <c r="AB370" s="2">
        <f t="shared" si="63"/>
        <v>420000</v>
      </c>
      <c r="AC370" s="2">
        <f t="shared" si="75"/>
        <v>56500626.294076383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294</v>
      </c>
      <c r="C371" s="7"/>
      <c r="D371" s="2" t="e">
        <f t="shared" si="55"/>
        <v>#N/A</v>
      </c>
      <c r="E371" s="2" t="e">
        <f t="shared" si="67"/>
        <v>#N/A</v>
      </c>
      <c r="F371" s="2">
        <v>879544.0289696306</v>
      </c>
      <c r="G371" s="2">
        <f t="shared" si="79"/>
        <v>676582.14285714284</v>
      </c>
      <c r="H371" s="2">
        <f t="shared" si="76"/>
        <v>196499603.06162143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7653660.000000027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984051.47471378744</v>
      </c>
      <c r="Q371" s="2">
        <f t="shared" si="80"/>
        <v>700000</v>
      </c>
      <c r="R371" s="2">
        <f t="shared" si="77"/>
        <v>206075551.5150581</v>
      </c>
      <c r="S371" s="2">
        <f t="shared" si="58"/>
        <v>676582.14285713434</v>
      </c>
      <c r="T371" s="2">
        <f t="shared" si="59"/>
        <v>23417.857142857276</v>
      </c>
      <c r="U371" s="2">
        <f t="shared" si="60"/>
        <v>700000</v>
      </c>
      <c r="V371" s="2">
        <f t="shared" si="78"/>
        <v>139666703.06162214</v>
      </c>
      <c r="W371" s="2">
        <f t="shared" si="61"/>
        <v>676582.14285713434</v>
      </c>
      <c r="X371" s="2">
        <f t="shared" si="51"/>
        <v>23417.857142865658</v>
      </c>
      <c r="Y371" s="2">
        <f t="shared" si="74"/>
        <v>66408848.453436002</v>
      </c>
      <c r="Z371" s="2" t="str">
        <f t="shared" si="52"/>
        <v>MEEP</v>
      </c>
      <c r="AA371" s="2">
        <f>IF(Z371="HERE",Y371,AA370+Graph!$G$1*1000)</f>
        <v>112359643.90082249</v>
      </c>
      <c r="AB371" s="2">
        <f t="shared" si="63"/>
        <v>420000</v>
      </c>
      <c r="AC371" s="2">
        <f t="shared" si="75"/>
        <v>56500626.294076383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295</v>
      </c>
      <c r="C372" s="7"/>
      <c r="D372" s="2" t="e">
        <f t="shared" si="55"/>
        <v>#N/A</v>
      </c>
      <c r="E372" s="2" t="e">
        <f t="shared" si="67"/>
        <v>#N/A</v>
      </c>
      <c r="F372" s="2">
        <v>881145.25087107718</v>
      </c>
      <c r="G372" s="2">
        <f t="shared" si="79"/>
        <v>676582.14285714284</v>
      </c>
      <c r="H372" s="2">
        <f t="shared" si="76"/>
        <v>197176185.20447856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7677077.8571428843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985966.3684668988</v>
      </c>
      <c r="Q372" s="2">
        <f t="shared" si="80"/>
        <v>700000</v>
      </c>
      <c r="R372" s="2">
        <f t="shared" si="77"/>
        <v>206775551.5150581</v>
      </c>
      <c r="S372" s="2">
        <f t="shared" si="58"/>
        <v>676582.14285713434</v>
      </c>
      <c r="T372" s="2">
        <f t="shared" si="59"/>
        <v>23417.857142857276</v>
      </c>
      <c r="U372" s="2">
        <f t="shared" si="60"/>
        <v>700000</v>
      </c>
      <c r="V372" s="2">
        <f t="shared" si="78"/>
        <v>140343285.20447928</v>
      </c>
      <c r="W372" s="2">
        <f t="shared" si="61"/>
        <v>676582.14285713434</v>
      </c>
      <c r="X372" s="2">
        <f t="shared" si="51"/>
        <v>23417.857142865658</v>
      </c>
      <c r="Y372" s="2">
        <f t="shared" si="74"/>
        <v>66432266.310578868</v>
      </c>
      <c r="Z372" s="2" t="str">
        <f t="shared" si="52"/>
        <v>MEEP</v>
      </c>
      <c r="AA372" s="2">
        <f>IF(Z372="HERE",Y372,AA371+Graph!$G$1*1000)</f>
        <v>112779643.90082249</v>
      </c>
      <c r="AB372" s="2">
        <f t="shared" si="63"/>
        <v>420000</v>
      </c>
      <c r="AC372" s="2">
        <f t="shared" si="75"/>
        <v>56500626.294076383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296</v>
      </c>
      <c r="C373" s="7"/>
      <c r="D373" s="2" t="e">
        <f t="shared" si="55"/>
        <v>#N/A</v>
      </c>
      <c r="E373" s="2" t="e">
        <f t="shared" si="67"/>
        <v>#N/A</v>
      </c>
      <c r="F373" s="2">
        <v>882746.47277252376</v>
      </c>
      <c r="G373" s="2">
        <f t="shared" si="79"/>
        <v>676582.14285714284</v>
      </c>
      <c r="H373" s="2">
        <f t="shared" si="76"/>
        <v>197852767.3473357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7700495.7142857416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987881.26222001016</v>
      </c>
      <c r="Q373" s="2">
        <f t="shared" si="80"/>
        <v>700000</v>
      </c>
      <c r="R373" s="2">
        <f t="shared" si="77"/>
        <v>207475551.5150581</v>
      </c>
      <c r="S373" s="2">
        <f t="shared" si="58"/>
        <v>676582.14285713434</v>
      </c>
      <c r="T373" s="2">
        <f t="shared" si="59"/>
        <v>23417.857142857276</v>
      </c>
      <c r="U373" s="2">
        <f t="shared" si="60"/>
        <v>700000</v>
      </c>
      <c r="V373" s="2">
        <f t="shared" si="78"/>
        <v>141019867.34733641</v>
      </c>
      <c r="W373" s="2">
        <f t="shared" si="61"/>
        <v>676582.14285713434</v>
      </c>
      <c r="X373" s="2">
        <f t="shared" si="51"/>
        <v>23417.857142865658</v>
      </c>
      <c r="Y373" s="2">
        <f t="shared" si="74"/>
        <v>66455684.167721733</v>
      </c>
      <c r="Z373" s="2" t="str">
        <f t="shared" si="52"/>
        <v>MEEP</v>
      </c>
      <c r="AA373" s="2">
        <f>IF(Z373="HERE",Y373,AA372+Graph!$G$1*1000)</f>
        <v>113199643.90082249</v>
      </c>
      <c r="AB373" s="2">
        <f t="shared" si="63"/>
        <v>420000</v>
      </c>
      <c r="AC373" s="2">
        <f t="shared" si="75"/>
        <v>56500626.294076383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297</v>
      </c>
      <c r="C374" s="7"/>
      <c r="D374" s="2" t="e">
        <f t="shared" si="55"/>
        <v>#N/A</v>
      </c>
      <c r="E374" s="2" t="e">
        <f t="shared" si="67"/>
        <v>#N/A</v>
      </c>
      <c r="F374" s="2">
        <v>884347.69467397034</v>
      </c>
      <c r="G374" s="2">
        <f t="shared" si="79"/>
        <v>676582.14285714284</v>
      </c>
      <c r="H374" s="2">
        <f t="shared" si="76"/>
        <v>198529349.49019283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7723913.5714285988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989796.15597312152</v>
      </c>
      <c r="Q374" s="2">
        <f t="shared" si="80"/>
        <v>700000</v>
      </c>
      <c r="R374" s="2">
        <f t="shared" si="77"/>
        <v>208175551.5150581</v>
      </c>
      <c r="S374" s="2">
        <f t="shared" si="58"/>
        <v>676582.14285713434</v>
      </c>
      <c r="T374" s="2">
        <f t="shared" si="59"/>
        <v>23417.857142857276</v>
      </c>
      <c r="U374" s="2">
        <f t="shared" si="60"/>
        <v>700000</v>
      </c>
      <c r="V374" s="2">
        <f t="shared" si="78"/>
        <v>141696449.49019355</v>
      </c>
      <c r="W374" s="2">
        <f t="shared" si="61"/>
        <v>676582.14285713434</v>
      </c>
      <c r="X374" s="2">
        <f t="shared" si="51"/>
        <v>23417.857142865658</v>
      </c>
      <c r="Y374" s="2">
        <f t="shared" si="74"/>
        <v>66479102.024864599</v>
      </c>
      <c r="Z374" s="2" t="str">
        <f t="shared" si="52"/>
        <v>MEEP</v>
      </c>
      <c r="AA374" s="2">
        <f>IF(Z374="HERE",Y374,AA373+Graph!$G$1*1000)</f>
        <v>113619643.90082249</v>
      </c>
      <c r="AB374" s="2">
        <f t="shared" si="63"/>
        <v>420000</v>
      </c>
      <c r="AC374" s="2">
        <f t="shared" si="75"/>
        <v>56500626.294076383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298</v>
      </c>
      <c r="C375" s="7"/>
      <c r="D375" s="2" t="e">
        <f t="shared" si="55"/>
        <v>#N/A</v>
      </c>
      <c r="E375" s="2" t="e">
        <f t="shared" si="67"/>
        <v>#N/A</v>
      </c>
      <c r="F375" s="2">
        <v>885948.91657540202</v>
      </c>
      <c r="G375" s="2">
        <f t="shared" si="79"/>
        <v>676582.14285714284</v>
      </c>
      <c r="H375" s="2">
        <f t="shared" si="76"/>
        <v>199205931.63304996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7747331.4285714561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991711.04972623289</v>
      </c>
      <c r="Q375" s="2">
        <f t="shared" si="80"/>
        <v>700000</v>
      </c>
      <c r="R375" s="2">
        <f t="shared" si="77"/>
        <v>208875551.5150581</v>
      </c>
      <c r="S375" s="2">
        <f t="shared" si="58"/>
        <v>676582.14285713434</v>
      </c>
      <c r="T375" s="2">
        <f t="shared" si="59"/>
        <v>23417.857142857276</v>
      </c>
      <c r="U375" s="2">
        <f t="shared" si="60"/>
        <v>700000</v>
      </c>
      <c r="V375" s="2">
        <f t="shared" si="78"/>
        <v>142373031.63305068</v>
      </c>
      <c r="W375" s="2">
        <f t="shared" si="61"/>
        <v>676582.14285713434</v>
      </c>
      <c r="X375" s="2">
        <f t="shared" si="51"/>
        <v>23417.857142865658</v>
      </c>
      <c r="Y375" s="2">
        <f t="shared" si="74"/>
        <v>66502519.882007465</v>
      </c>
      <c r="Z375" s="2" t="str">
        <f t="shared" si="52"/>
        <v>MEEP</v>
      </c>
      <c r="AA375" s="2">
        <f>IF(Z375="HERE",Y375,AA374+Graph!$G$1*1000)</f>
        <v>114039643.90082249</v>
      </c>
      <c r="AB375" s="2">
        <f t="shared" si="63"/>
        <v>420000</v>
      </c>
      <c r="AC375" s="2">
        <f t="shared" si="75"/>
        <v>56500626.294076383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299</v>
      </c>
      <c r="C376" s="7"/>
      <c r="D376" s="2" t="e">
        <f t="shared" si="55"/>
        <v>#N/A</v>
      </c>
      <c r="E376" s="2" t="e">
        <f t="shared" si="67"/>
        <v>#N/A</v>
      </c>
      <c r="F376" s="2">
        <v>887550.1384768486</v>
      </c>
      <c r="G376" s="2">
        <f t="shared" si="79"/>
        <v>676582.14285714284</v>
      </c>
      <c r="H376" s="2">
        <f t="shared" si="76"/>
        <v>199882513.7759071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7770749.2857143134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993625.94347934425</v>
      </c>
      <c r="Q376" s="2">
        <f t="shared" si="80"/>
        <v>700000</v>
      </c>
      <c r="R376" s="2">
        <f t="shared" si="77"/>
        <v>209575551.5150581</v>
      </c>
      <c r="S376" s="2">
        <f t="shared" si="58"/>
        <v>676582.14285713434</v>
      </c>
      <c r="T376" s="2">
        <f t="shared" si="59"/>
        <v>23417.857142857276</v>
      </c>
      <c r="U376" s="2">
        <f t="shared" si="60"/>
        <v>700000</v>
      </c>
      <c r="V376" s="2">
        <f t="shared" si="78"/>
        <v>143049613.77590781</v>
      </c>
      <c r="W376" s="2">
        <f t="shared" si="61"/>
        <v>676582.14285713434</v>
      </c>
      <c r="X376" s="2">
        <f t="shared" si="51"/>
        <v>23417.857142865658</v>
      </c>
      <c r="Y376" s="2">
        <f t="shared" si="74"/>
        <v>66525937.73915033</v>
      </c>
      <c r="Z376" s="2" t="str">
        <f t="shared" si="52"/>
        <v>MEEP</v>
      </c>
      <c r="AA376" s="2">
        <f>IF(Z376="HERE",Y376,AA375+Graph!$G$1*1000)</f>
        <v>114459643.90082249</v>
      </c>
      <c r="AB376" s="2">
        <f t="shared" si="63"/>
        <v>420000</v>
      </c>
      <c r="AC376" s="2">
        <f t="shared" si="75"/>
        <v>56500626.294076383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300</v>
      </c>
      <c r="C377" s="7"/>
      <c r="D377" s="2" t="e">
        <f t="shared" si="55"/>
        <v>#N/A</v>
      </c>
      <c r="E377" s="2" t="e">
        <f t="shared" si="67"/>
        <v>#N/A</v>
      </c>
      <c r="F377" s="2">
        <v>889151.36037829518</v>
      </c>
      <c r="G377" s="2">
        <f t="shared" si="79"/>
        <v>676582.14285714284</v>
      </c>
      <c r="H377" s="2">
        <f t="shared" si="76"/>
        <v>200559095.91876423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7794167.1428571707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995540.83723245561</v>
      </c>
      <c r="Q377" s="2">
        <f t="shared" si="80"/>
        <v>700000</v>
      </c>
      <c r="R377" s="2">
        <f t="shared" si="77"/>
        <v>210275551.5150581</v>
      </c>
      <c r="S377" s="2">
        <f t="shared" si="58"/>
        <v>676582.14285713434</v>
      </c>
      <c r="T377" s="2">
        <f t="shared" si="59"/>
        <v>23417.857142857276</v>
      </c>
      <c r="U377" s="2">
        <f t="shared" si="60"/>
        <v>700000</v>
      </c>
      <c r="V377" s="2">
        <f t="shared" si="78"/>
        <v>143726195.91876495</v>
      </c>
      <c r="W377" s="2">
        <f t="shared" si="61"/>
        <v>676582.14285713434</v>
      </c>
      <c r="X377" s="2">
        <f t="shared" si="51"/>
        <v>23417.857142865658</v>
      </c>
      <c r="Y377" s="2">
        <f t="shared" si="74"/>
        <v>66549355.596293196</v>
      </c>
      <c r="Z377" s="2" t="str">
        <f t="shared" si="52"/>
        <v>MEEP</v>
      </c>
      <c r="AA377" s="2">
        <f>IF(Z377="HERE",Y377,AA376+Graph!$G$1*1000)</f>
        <v>114879643.90082249</v>
      </c>
      <c r="AB377" s="2">
        <f t="shared" si="63"/>
        <v>420000</v>
      </c>
      <c r="AC377" s="2">
        <f t="shared" si="75"/>
        <v>56500626.294076383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301</v>
      </c>
      <c r="C378" s="7"/>
      <c r="D378" s="2" t="e">
        <f t="shared" si="55"/>
        <v>#N/A</v>
      </c>
      <c r="E378" s="2" t="e">
        <f t="shared" si="67"/>
        <v>#N/A</v>
      </c>
      <c r="F378" s="2">
        <v>890752.58227974176</v>
      </c>
      <c r="G378" s="2">
        <f t="shared" si="79"/>
        <v>676582.14285714284</v>
      </c>
      <c r="H378" s="2">
        <f t="shared" si="76"/>
        <v>201235678.06162137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7817585.0000000279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997455.73098556697</v>
      </c>
      <c r="Q378" s="2">
        <f t="shared" si="80"/>
        <v>700000</v>
      </c>
      <c r="R378" s="2">
        <f t="shared" si="77"/>
        <v>210975551.5150581</v>
      </c>
      <c r="S378" s="2">
        <f t="shared" si="58"/>
        <v>676582.14285713434</v>
      </c>
      <c r="T378" s="2">
        <f t="shared" si="59"/>
        <v>23417.857142857276</v>
      </c>
      <c r="U378" s="2">
        <f t="shared" si="60"/>
        <v>700000</v>
      </c>
      <c r="V378" s="2">
        <f t="shared" si="78"/>
        <v>144402778.06162208</v>
      </c>
      <c r="W378" s="2">
        <f t="shared" si="61"/>
        <v>676582.14285713434</v>
      </c>
      <c r="X378" s="2">
        <f t="shared" si="51"/>
        <v>23417.857142865658</v>
      </c>
      <c r="Y378" s="2">
        <f t="shared" si="74"/>
        <v>66572773.453436062</v>
      </c>
      <c r="Z378" s="2" t="str">
        <f t="shared" si="52"/>
        <v>MEEP</v>
      </c>
      <c r="AA378" s="2">
        <f>IF(Z378="HERE",Y378,AA377+Graph!$G$1*1000)</f>
        <v>115299643.90082249</v>
      </c>
      <c r="AB378" s="2">
        <f t="shared" si="63"/>
        <v>420000</v>
      </c>
      <c r="AC378" s="2">
        <f t="shared" si="75"/>
        <v>56500626.294076383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302</v>
      </c>
      <c r="C379" s="7"/>
      <c r="D379" s="2" t="e">
        <f t="shared" si="55"/>
        <v>#N/A</v>
      </c>
      <c r="E379" s="2" t="e">
        <f t="shared" si="67"/>
        <v>#N/A</v>
      </c>
      <c r="F379" s="2">
        <v>892353.80418118834</v>
      </c>
      <c r="G379" s="2">
        <f t="shared" si="79"/>
        <v>676582.14285714284</v>
      </c>
      <c r="H379" s="2">
        <f t="shared" si="76"/>
        <v>201912260.2044785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7841002.8571428852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999370.62473867834</v>
      </c>
      <c r="Q379" s="2">
        <f t="shared" si="80"/>
        <v>700000</v>
      </c>
      <c r="R379" s="2">
        <f t="shared" si="77"/>
        <v>211675551.5150581</v>
      </c>
      <c r="S379" s="2">
        <f t="shared" si="58"/>
        <v>676582.14285713434</v>
      </c>
      <c r="T379" s="2">
        <f t="shared" si="59"/>
        <v>23417.857142857276</v>
      </c>
      <c r="U379" s="2">
        <f t="shared" si="60"/>
        <v>700000</v>
      </c>
      <c r="V379" s="2">
        <f t="shared" si="78"/>
        <v>145079360.20447922</v>
      </c>
      <c r="W379" s="2">
        <f t="shared" si="61"/>
        <v>676582.14285713434</v>
      </c>
      <c r="X379" s="2">
        <f t="shared" si="51"/>
        <v>23417.857142865658</v>
      </c>
      <c r="Y379" s="2">
        <f t="shared" si="74"/>
        <v>66596191.310578927</v>
      </c>
      <c r="Z379" s="2" t="str">
        <f t="shared" si="52"/>
        <v>MEEP</v>
      </c>
      <c r="AA379" s="2">
        <f>IF(Z379="HERE",Y379,AA378+Graph!$G$1*1000)</f>
        <v>115719643.90082249</v>
      </c>
      <c r="AB379" s="2">
        <f t="shared" si="63"/>
        <v>420000</v>
      </c>
      <c r="AC379" s="2">
        <f t="shared" si="75"/>
        <v>56500626.294076383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303</v>
      </c>
      <c r="C380" s="7"/>
      <c r="D380" s="2" t="e">
        <f t="shared" si="55"/>
        <v>#N/A</v>
      </c>
      <c r="E380" s="2" t="e">
        <f t="shared" si="67"/>
        <v>#N/A</v>
      </c>
      <c r="F380" s="2">
        <v>893955.02608262002</v>
      </c>
      <c r="G380" s="2">
        <f t="shared" si="79"/>
        <v>676582.14285714284</v>
      </c>
      <c r="H380" s="2">
        <f t="shared" si="76"/>
        <v>202588842.34733564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7864420.7142857425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1001285.5184917897</v>
      </c>
      <c r="Q380" s="2">
        <f t="shared" si="80"/>
        <v>700000</v>
      </c>
      <c r="R380" s="2">
        <f t="shared" si="77"/>
        <v>212375551.5150581</v>
      </c>
      <c r="S380" s="2">
        <f t="shared" si="58"/>
        <v>676582.14285713434</v>
      </c>
      <c r="T380" s="2">
        <f t="shared" si="59"/>
        <v>23417.857142857276</v>
      </c>
      <c r="U380" s="2">
        <f t="shared" si="60"/>
        <v>700000</v>
      </c>
      <c r="V380" s="2">
        <f t="shared" si="78"/>
        <v>145755942.34733635</v>
      </c>
      <c r="W380" s="2">
        <f t="shared" si="61"/>
        <v>676582.14285713434</v>
      </c>
      <c r="X380" s="2">
        <f t="shared" si="51"/>
        <v>23417.857142865658</v>
      </c>
      <c r="Y380" s="2">
        <f t="shared" si="74"/>
        <v>66619609.167721793</v>
      </c>
      <c r="Z380" s="2" t="str">
        <f t="shared" si="52"/>
        <v>MEEP</v>
      </c>
      <c r="AA380" s="2">
        <f>IF(Z380="HERE",Y380,AA379+Graph!$G$1*1000)</f>
        <v>116139643.90082249</v>
      </c>
      <c r="AB380" s="2">
        <f t="shared" si="63"/>
        <v>420000</v>
      </c>
      <c r="AC380" s="2">
        <f t="shared" si="75"/>
        <v>56500626.294076383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304</v>
      </c>
      <c r="C381" s="7"/>
      <c r="D381" s="2" t="e">
        <f t="shared" si="55"/>
        <v>#N/A</v>
      </c>
      <c r="E381" s="2" t="e">
        <f t="shared" si="67"/>
        <v>#N/A</v>
      </c>
      <c r="F381" s="2">
        <v>895556.24798406661</v>
      </c>
      <c r="G381" s="2">
        <f t="shared" si="79"/>
        <v>676582.14285714284</v>
      </c>
      <c r="H381" s="2">
        <f t="shared" si="76"/>
        <v>203265424.49019277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7887838.5714285998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1003200.4122449011</v>
      </c>
      <c r="Q381" s="2">
        <f t="shared" si="80"/>
        <v>700000</v>
      </c>
      <c r="R381" s="2">
        <f t="shared" si="77"/>
        <v>213075551.5150581</v>
      </c>
      <c r="S381" s="2">
        <f t="shared" si="58"/>
        <v>676582.14285713434</v>
      </c>
      <c r="T381" s="2">
        <f t="shared" si="59"/>
        <v>23417.857142857276</v>
      </c>
      <c r="U381" s="2">
        <f t="shared" si="60"/>
        <v>700000</v>
      </c>
      <c r="V381" s="2">
        <f t="shared" si="78"/>
        <v>146432524.49019349</v>
      </c>
      <c r="W381" s="2">
        <f t="shared" si="61"/>
        <v>676582.14285713434</v>
      </c>
      <c r="X381" s="2">
        <f t="shared" si="51"/>
        <v>23417.857142865658</v>
      </c>
      <c r="Y381" s="2">
        <f t="shared" si="74"/>
        <v>66643027.024864659</v>
      </c>
      <c r="Z381" s="2" t="str">
        <f t="shared" si="52"/>
        <v>MEEP</v>
      </c>
      <c r="AA381" s="2">
        <f>IF(Z381="HERE",Y381,AA380+Graph!$G$1*1000)</f>
        <v>116559643.90082249</v>
      </c>
      <c r="AB381" s="2">
        <f t="shared" si="63"/>
        <v>420000</v>
      </c>
      <c r="AC381" s="2">
        <f t="shared" si="75"/>
        <v>56500626.294076383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305</v>
      </c>
      <c r="C382" s="7"/>
      <c r="D382" s="2" t="e">
        <f t="shared" si="55"/>
        <v>#N/A</v>
      </c>
      <c r="E382" s="2" t="e">
        <f t="shared" si="67"/>
        <v>#N/A</v>
      </c>
      <c r="F382" s="2">
        <v>897157.46988551319</v>
      </c>
      <c r="G382" s="2">
        <f t="shared" si="79"/>
        <v>676582.14285714284</v>
      </c>
      <c r="H382" s="2">
        <f t="shared" si="76"/>
        <v>203942006.63304991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7911256.428571457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1005115.3059980124</v>
      </c>
      <c r="Q382" s="2">
        <f t="shared" si="80"/>
        <v>700000</v>
      </c>
      <c r="R382" s="2">
        <f t="shared" si="77"/>
        <v>213775551.5150581</v>
      </c>
      <c r="S382" s="2">
        <f t="shared" si="58"/>
        <v>676582.14285713434</v>
      </c>
      <c r="T382" s="2">
        <f t="shared" si="59"/>
        <v>23417.857142857276</v>
      </c>
      <c r="U382" s="2">
        <f t="shared" si="60"/>
        <v>700000</v>
      </c>
      <c r="V382" s="2">
        <f t="shared" si="78"/>
        <v>147109106.63305062</v>
      </c>
      <c r="W382" s="2">
        <f t="shared" si="61"/>
        <v>676582.14285713434</v>
      </c>
      <c r="X382" s="2">
        <f t="shared" si="51"/>
        <v>23417.857142865658</v>
      </c>
      <c r="Y382" s="2">
        <f t="shared" si="74"/>
        <v>66666444.882007524</v>
      </c>
      <c r="Z382" s="2" t="str">
        <f t="shared" si="52"/>
        <v>MEEP</v>
      </c>
      <c r="AA382" s="2">
        <f>IF(Z382="HERE",Y382,AA381+Graph!$G$1*1000)</f>
        <v>116979643.90082249</v>
      </c>
      <c r="AB382" s="2">
        <f t="shared" si="63"/>
        <v>420000</v>
      </c>
      <c r="AC382" s="2">
        <f t="shared" si="75"/>
        <v>56500626.294076383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306</v>
      </c>
      <c r="C383" s="7"/>
      <c r="D383" s="2" t="e">
        <f t="shared" si="55"/>
        <v>#N/A</v>
      </c>
      <c r="E383" s="2" t="e">
        <f t="shared" si="67"/>
        <v>#N/A</v>
      </c>
      <c r="F383" s="2">
        <v>898758.69178695977</v>
      </c>
      <c r="G383" s="2">
        <f t="shared" si="79"/>
        <v>676582.14285714284</v>
      </c>
      <c r="H383" s="2">
        <f t="shared" si="76"/>
        <v>204618588.77590704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7934674.2857143143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1007030.1997511238</v>
      </c>
      <c r="Q383" s="2">
        <f t="shared" si="80"/>
        <v>700000</v>
      </c>
      <c r="R383" s="2">
        <f t="shared" si="77"/>
        <v>214475551.5150581</v>
      </c>
      <c r="S383" s="2">
        <f t="shared" si="58"/>
        <v>676582.14285713434</v>
      </c>
      <c r="T383" s="2">
        <f t="shared" si="59"/>
        <v>23417.857142857276</v>
      </c>
      <c r="U383" s="2">
        <f t="shared" si="60"/>
        <v>700000</v>
      </c>
      <c r="V383" s="2">
        <f t="shared" si="78"/>
        <v>147785688.77590775</v>
      </c>
      <c r="W383" s="2">
        <f t="shared" si="61"/>
        <v>676582.14285713434</v>
      </c>
      <c r="X383" s="2">
        <f t="shared" si="51"/>
        <v>23417.857142865658</v>
      </c>
      <c r="Y383" s="2">
        <f t="shared" si="74"/>
        <v>66689862.73915039</v>
      </c>
      <c r="Z383" s="2" t="str">
        <f t="shared" si="52"/>
        <v>MEEP</v>
      </c>
      <c r="AA383" s="2">
        <f>IF(Z383="HERE",Y383,AA382+Graph!$G$1*1000)</f>
        <v>117399643.90082249</v>
      </c>
      <c r="AB383" s="2">
        <f t="shared" si="63"/>
        <v>420000</v>
      </c>
      <c r="AC383" s="2">
        <f t="shared" si="75"/>
        <v>56500626.294076383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307</v>
      </c>
      <c r="C384" s="7"/>
      <c r="D384" s="2" t="e">
        <f t="shared" si="55"/>
        <v>#N/A</v>
      </c>
      <c r="E384" s="2" t="e">
        <f t="shared" si="67"/>
        <v>#N/A</v>
      </c>
      <c r="F384" s="2">
        <v>900359.91368839145</v>
      </c>
      <c r="G384" s="2">
        <f t="shared" si="79"/>
        <v>676582.14285714284</v>
      </c>
      <c r="H384" s="2">
        <f t="shared" si="76"/>
        <v>205295170.91876417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7958092.1428571716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1008945.0935042351</v>
      </c>
      <c r="Q384" s="2">
        <f t="shared" si="80"/>
        <v>700000</v>
      </c>
      <c r="R384" s="2">
        <f t="shared" si="77"/>
        <v>215175551.5150581</v>
      </c>
      <c r="S384" s="2">
        <f t="shared" si="58"/>
        <v>676582.14285713434</v>
      </c>
      <c r="T384" s="2">
        <f t="shared" si="59"/>
        <v>23417.857142857276</v>
      </c>
      <c r="U384" s="2">
        <f t="shared" si="60"/>
        <v>700000</v>
      </c>
      <c r="V384" s="2">
        <f t="shared" si="78"/>
        <v>148462270.91876489</v>
      </c>
      <c r="W384" s="2">
        <f t="shared" si="61"/>
        <v>676582.14285713434</v>
      </c>
      <c r="X384" s="2">
        <f t="shared" si="51"/>
        <v>23417.857142865658</v>
      </c>
      <c r="Y384" s="2">
        <f t="shared" si="74"/>
        <v>66713280.596293256</v>
      </c>
      <c r="Z384" s="2" t="str">
        <f t="shared" si="52"/>
        <v>MEEP</v>
      </c>
      <c r="AA384" s="2">
        <f>IF(Z384="HERE",Y384,AA383+Graph!$G$1*1000)</f>
        <v>117819643.90082249</v>
      </c>
      <c r="AB384" s="2">
        <f t="shared" si="63"/>
        <v>420000</v>
      </c>
      <c r="AC384" s="2">
        <f t="shared" si="75"/>
        <v>56500626.294076383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308</v>
      </c>
      <c r="C385" s="7"/>
      <c r="D385" s="2" t="e">
        <f t="shared" si="55"/>
        <v>#N/A</v>
      </c>
      <c r="E385" s="2" t="e">
        <f t="shared" si="67"/>
        <v>#N/A</v>
      </c>
      <c r="F385" s="2">
        <v>901961.13558983803</v>
      </c>
      <c r="G385" s="2">
        <f t="shared" si="79"/>
        <v>676582.14285714284</v>
      </c>
      <c r="H385" s="2">
        <f t="shared" si="76"/>
        <v>205971753.06162131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7981510.0000000289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1010859.9872573465</v>
      </c>
      <c r="Q385" s="2">
        <f t="shared" si="80"/>
        <v>700000</v>
      </c>
      <c r="R385" s="2">
        <f t="shared" si="77"/>
        <v>215875551.5150581</v>
      </c>
      <c r="S385" s="2">
        <f t="shared" si="58"/>
        <v>676582.14285713434</v>
      </c>
      <c r="T385" s="2">
        <f t="shared" si="59"/>
        <v>23417.857142857276</v>
      </c>
      <c r="U385" s="2">
        <f t="shared" si="60"/>
        <v>700000</v>
      </c>
      <c r="V385" s="2">
        <f t="shared" si="78"/>
        <v>149138853.06162202</v>
      </c>
      <c r="W385" s="2">
        <f t="shared" si="61"/>
        <v>676582.14285713434</v>
      </c>
      <c r="X385" s="2">
        <f t="shared" si="51"/>
        <v>23417.857142865658</v>
      </c>
      <c r="Y385" s="2">
        <f t="shared" si="74"/>
        <v>66736698.453436121</v>
      </c>
      <c r="Z385" s="2" t="str">
        <f t="shared" si="52"/>
        <v>MEEP</v>
      </c>
      <c r="AA385" s="2">
        <f>IF(Z385="HERE",Y385,AA384+Graph!$G$1*1000)</f>
        <v>118239643.90082249</v>
      </c>
      <c r="AB385" s="2">
        <f t="shared" si="63"/>
        <v>420000</v>
      </c>
      <c r="AC385" s="2">
        <f t="shared" si="75"/>
        <v>56500626.294076383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8:I385">
    <cfRule type="cellIs" dxfId="99" priority="40" operator="greaterThan">
      <formula>0</formula>
    </cfRule>
  </conditionalFormatting>
  <conditionalFormatting sqref="C31:C64 C117:C385 C78:C114">
    <cfRule type="cellIs" dxfId="98" priority="41" operator="greaterThan">
      <formula>0</formula>
    </cfRule>
  </conditionalFormatting>
  <conditionalFormatting sqref="C31:C64 C117:C385 C78:C114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97" priority="43" operator="greaterThan">
      <formula>0</formula>
    </cfRule>
  </conditionalFormatting>
  <conditionalFormatting sqref="C115">
    <cfRule type="cellIs" dxfId="96" priority="44" operator="greaterThan">
      <formula>0</formula>
    </cfRule>
  </conditionalFormatting>
  <conditionalFormatting sqref="C65">
    <cfRule type="cellIs" dxfId="95" priority="38" operator="greaterThan">
      <formula>0</formula>
    </cfRule>
  </conditionalFormatting>
  <conditionalFormatting sqref="C65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94" priority="37" operator="greaterThan">
      <formula>0</formula>
    </cfRule>
  </conditionalFormatting>
  <conditionalFormatting sqref="C66">
    <cfRule type="cellIs" dxfId="93" priority="35" operator="greaterThan">
      <formula>0</formula>
    </cfRule>
  </conditionalFormatting>
  <conditionalFormatting sqref="C66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92" priority="34" operator="greaterThan">
      <formula>0</formula>
    </cfRule>
  </conditionalFormatting>
  <conditionalFormatting sqref="C67">
    <cfRule type="cellIs" dxfId="91" priority="32" operator="greaterThan">
      <formula>0</formula>
    </cfRule>
  </conditionalFormatting>
  <conditionalFormatting sqref="C67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90" priority="31" operator="greaterThan">
      <formula>0</formula>
    </cfRule>
  </conditionalFormatting>
  <conditionalFormatting sqref="C68">
    <cfRule type="cellIs" dxfId="89" priority="29" operator="greaterThan">
      <formula>0</formula>
    </cfRule>
  </conditionalFormatting>
  <conditionalFormatting sqref="C68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88" priority="28" operator="greaterThan">
      <formula>0</formula>
    </cfRule>
  </conditionalFormatting>
  <conditionalFormatting sqref="C69">
    <cfRule type="cellIs" dxfId="87" priority="26" operator="greaterThan">
      <formula>0</formula>
    </cfRule>
  </conditionalFormatting>
  <conditionalFormatting sqref="C69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86" priority="25" operator="greaterThan">
      <formula>0</formula>
    </cfRule>
  </conditionalFormatting>
  <conditionalFormatting sqref="C70">
    <cfRule type="cellIs" dxfId="85" priority="23" operator="greaterThan">
      <formula>0</formula>
    </cfRule>
  </conditionalFormatting>
  <conditionalFormatting sqref="C70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84" priority="22" operator="greaterThan">
      <formula>0</formula>
    </cfRule>
  </conditionalFormatting>
  <conditionalFormatting sqref="C71">
    <cfRule type="cellIs" dxfId="83" priority="20" operator="greaterThan">
      <formula>0</formula>
    </cfRule>
  </conditionalFormatting>
  <conditionalFormatting sqref="C71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82" priority="19" operator="greaterThan">
      <formula>0</formula>
    </cfRule>
  </conditionalFormatting>
  <conditionalFormatting sqref="C72">
    <cfRule type="cellIs" dxfId="81" priority="17" operator="greaterThan">
      <formula>0</formula>
    </cfRule>
  </conditionalFormatting>
  <conditionalFormatting sqref="C72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80" priority="16" operator="greaterThan">
      <formula>0</formula>
    </cfRule>
  </conditionalFormatting>
  <conditionalFormatting sqref="C73">
    <cfRule type="cellIs" dxfId="79" priority="14" operator="greaterThan">
      <formula>0</formula>
    </cfRule>
  </conditionalFormatting>
  <conditionalFormatting sqref="C73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78" priority="13" operator="greaterThan">
      <formula>0</formula>
    </cfRule>
  </conditionalFormatting>
  <conditionalFormatting sqref="C74">
    <cfRule type="cellIs" dxfId="77" priority="11" operator="greaterThan">
      <formula>0</formula>
    </cfRule>
  </conditionalFormatting>
  <conditionalFormatting sqref="C7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76" priority="10" operator="greaterThan">
      <formula>0</formula>
    </cfRule>
  </conditionalFormatting>
  <conditionalFormatting sqref="C75">
    <cfRule type="cellIs" dxfId="75" priority="8" operator="greaterThan">
      <formula>0</formula>
    </cfRule>
  </conditionalFormatting>
  <conditionalFormatting sqref="C75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74" priority="7" operator="greaterThan">
      <formula>0</formula>
    </cfRule>
  </conditionalFormatting>
  <conditionalFormatting sqref="C76">
    <cfRule type="cellIs" dxfId="73" priority="5" operator="greaterThan">
      <formula>0</formula>
    </cfRule>
  </conditionalFormatting>
  <conditionalFormatting sqref="C7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72" priority="4" operator="greaterThan">
      <formula>0</formula>
    </cfRule>
  </conditionalFormatting>
  <conditionalFormatting sqref="C77">
    <cfRule type="cellIs" dxfId="10" priority="2" operator="greaterThan">
      <formula>0</formula>
    </cfRule>
  </conditionalFormatting>
  <conditionalFormatting sqref="C7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2" priority="1" operator="greater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85506-112B-4E9A-A223-F7764909E31B}">
  <dimension ref="A1:AK385"/>
  <sheetViews>
    <sheetView topLeftCell="A40" workbookViewId="0">
      <selection activeCell="I77" sqref="I77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75</v>
      </c>
      <c r="O1" s="2" t="s">
        <v>11</v>
      </c>
      <c r="P1" s="2" t="s">
        <v>12</v>
      </c>
      <c r="Q1" s="25" t="s">
        <v>82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59</v>
      </c>
      <c r="AE1" s="2" t="s">
        <v>23</v>
      </c>
      <c r="AF1" s="21" t="s">
        <v>60</v>
      </c>
      <c r="AG1" s="21" t="s">
        <v>61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-75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-74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-73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-72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-71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-70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-69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-68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-67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-66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-65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-64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-63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-62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-61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-60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-59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-58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-57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-56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-55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-54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-53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-52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-51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-50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-49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-48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-47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-46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SUM((750000-LOOKUP(2,1/(ISNUMBER($K$1:$K$194)),$K$1:$K$194))/1000)</f>
        <v>726.5821428571428</v>
      </c>
    </row>
    <row r="32" spans="1:37" ht="15" x14ac:dyDescent="0.25">
      <c r="A32" s="1">
        <v>44208</v>
      </c>
      <c r="B32" s="2">
        <f t="shared" si="0"/>
        <v>-45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-44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-43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-42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-41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-40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TREND(E37:INDEX(firstdoses750,1-$B37),$A37:INDEX(dates750,1-$B37),$A37:$A385)</f>
        <v>344735.91388750076</v>
      </c>
      <c r="G37" s="2">
        <f>IF(F37&gt;750000,$AK$31*1000,F37)</f>
        <v>344735.91388750076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TREND(O37:INDEX(bothdoses750,1-$B37),$A37:INDEX(dates750,1-$B37),$A37:$A385)</f>
        <v>344476.96117472649</v>
      </c>
      <c r="Q37" s="2">
        <f>IF(P37&gt;750000,750000,P37)</f>
        <v>344476.96117472649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-39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346337.13578894734</v>
      </c>
      <c r="G38" s="2">
        <f t="shared" ref="G38:G101" si="25">IF(F38&gt;750000,$AK$31*1000,F38)</f>
        <v>346337.13578894734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346391.85492783785</v>
      </c>
      <c r="Q38" s="2">
        <f t="shared" ref="Q38:Q101" si="26">IF(P38&gt;750000,750000,P38)</f>
        <v>346391.85492783785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-38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347938.35769039392</v>
      </c>
      <c r="G39" s="2">
        <f t="shared" si="25"/>
        <v>347938.35769039392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348306.74868094921</v>
      </c>
      <c r="Q39" s="2">
        <f t="shared" si="26"/>
        <v>348306.74868094921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-37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349539.57959184051</v>
      </c>
      <c r="G40" s="2">
        <f t="shared" si="25"/>
        <v>349539.57959184051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350221.64243406057</v>
      </c>
      <c r="Q40" s="2">
        <f t="shared" si="26"/>
        <v>350221.64243406057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-36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351140.80149327219</v>
      </c>
      <c r="G41" s="2">
        <f t="shared" si="25"/>
        <v>351140.80149327219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352136.53618715703</v>
      </c>
      <c r="Q41" s="2">
        <f t="shared" si="26"/>
        <v>352136.53618715703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-35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352742.02339471877</v>
      </c>
      <c r="G42" s="2">
        <f t="shared" si="25"/>
        <v>352742.02339471877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354051.4299402684</v>
      </c>
      <c r="Q42" s="2">
        <f t="shared" si="26"/>
        <v>354051.4299402684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-34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354343.24529616535</v>
      </c>
      <c r="G43" s="2">
        <f t="shared" si="25"/>
        <v>354343.24529616535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355966.32369337976</v>
      </c>
      <c r="Q43" s="2">
        <f t="shared" si="26"/>
        <v>355966.32369337976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-33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355944.46719761193</v>
      </c>
      <c r="G44" s="2">
        <f t="shared" si="25"/>
        <v>355944.46719761193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357881.21744649112</v>
      </c>
      <c r="Q44" s="2">
        <f t="shared" si="26"/>
        <v>357881.21744649112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-32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357545.68909904361</v>
      </c>
      <c r="G45" s="2">
        <f t="shared" si="25"/>
        <v>357545.68909904361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359796.11119960248</v>
      </c>
      <c r="Q45" s="2">
        <f t="shared" si="26"/>
        <v>359796.11119960248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-31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359146.91100049019</v>
      </c>
      <c r="G46" s="2">
        <f t="shared" si="25"/>
        <v>359146.91100049019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361711.00495271385</v>
      </c>
      <c r="Q46" s="2">
        <f t="shared" si="26"/>
        <v>361711.00495271385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-30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360748.13290193677</v>
      </c>
      <c r="G47" s="2">
        <f t="shared" si="25"/>
        <v>360748.13290193677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363625.89870582521</v>
      </c>
      <c r="Q47" s="2">
        <f t="shared" si="26"/>
        <v>363625.89870582521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-29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362349.35480338335</v>
      </c>
      <c r="G48" s="2">
        <f t="shared" si="25"/>
        <v>362349.35480338335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365540.79245893657</v>
      </c>
      <c r="Q48" s="2">
        <f t="shared" si="26"/>
        <v>365540.79245893657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-28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363950.57670482993</v>
      </c>
      <c r="G49" s="2">
        <f t="shared" si="25"/>
        <v>363950.57670482993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367455.68621204793</v>
      </c>
      <c r="Q49" s="2">
        <f t="shared" si="26"/>
        <v>367455.68621204793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-27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365551.79860626161</v>
      </c>
      <c r="G50" s="2">
        <f t="shared" si="25"/>
        <v>365551.79860626161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369370.5799651593</v>
      </c>
      <c r="Q50" s="2">
        <f t="shared" si="26"/>
        <v>369370.5799651593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-26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367153.02050770819</v>
      </c>
      <c r="G51" s="2">
        <f t="shared" si="25"/>
        <v>367153.02050770819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371285.47371827066</v>
      </c>
      <c r="Q51" s="2">
        <f t="shared" si="26"/>
        <v>371285.47371827066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-25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368754.24240915477</v>
      </c>
      <c r="G52" s="2">
        <f t="shared" si="25"/>
        <v>368754.24240915477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373200.36747138202</v>
      </c>
      <c r="Q52" s="2">
        <f t="shared" si="26"/>
        <v>373200.36747138202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-24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370355.46431060135</v>
      </c>
      <c r="G53" s="2">
        <f t="shared" si="25"/>
        <v>370355.46431060135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375115.26122449338</v>
      </c>
      <c r="Q53" s="2">
        <f t="shared" si="26"/>
        <v>375115.26122449338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-23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371956.68621204793</v>
      </c>
      <c r="G54" s="2">
        <f t="shared" si="25"/>
        <v>371956.68621204793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377030.15497760475</v>
      </c>
      <c r="Q54" s="2">
        <f t="shared" si="26"/>
        <v>377030.15497760475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-22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373557.90811347961</v>
      </c>
      <c r="G55" s="2">
        <f t="shared" si="25"/>
        <v>373557.90811347961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378945.04873071611</v>
      </c>
      <c r="Q55" s="2">
        <f t="shared" si="26"/>
        <v>378945.04873071611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-21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375159.1300149262</v>
      </c>
      <c r="G56" s="2">
        <f t="shared" si="25"/>
        <v>375159.1300149262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380859.94248382747</v>
      </c>
      <c r="Q56" s="2">
        <f t="shared" si="26"/>
        <v>380859.94248382747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-20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376760.35191637278</v>
      </c>
      <c r="G57" s="2">
        <f t="shared" si="25"/>
        <v>376760.35191637278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382774.83623693883</v>
      </c>
      <c r="Q57" s="2">
        <f t="shared" si="26"/>
        <v>382774.83623693883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-19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378361.57381781936</v>
      </c>
      <c r="G58" s="2">
        <f t="shared" si="25"/>
        <v>378361.57381781936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384689.7299900502</v>
      </c>
      <c r="Q58" s="2">
        <f t="shared" si="26"/>
        <v>384689.7299900502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-18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379962.79571926594</v>
      </c>
      <c r="G59" s="2">
        <f t="shared" si="25"/>
        <v>379962.79571926594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386604.62374316156</v>
      </c>
      <c r="Q59" s="2">
        <f t="shared" si="26"/>
        <v>386604.62374316156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-17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381564.01762069762</v>
      </c>
      <c r="G60" s="2">
        <f t="shared" si="25"/>
        <v>381564.01762069762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388519.51749627292</v>
      </c>
      <c r="Q60" s="2">
        <f t="shared" si="26"/>
        <v>388519.51749627292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-16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383165.2395221442</v>
      </c>
      <c r="G61" s="2">
        <f t="shared" si="25"/>
        <v>383165.2395221442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390434.41124938428</v>
      </c>
      <c r="Q61" s="2">
        <f t="shared" si="26"/>
        <v>390434.41124938428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-15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384766.46142359078</v>
      </c>
      <c r="G62" s="2">
        <f t="shared" si="25"/>
        <v>384766.46142359078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392349.30500249565</v>
      </c>
      <c r="Q62" s="2">
        <f t="shared" si="26"/>
        <v>392349.30500249565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-14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386367.68332503736</v>
      </c>
      <c r="G63" s="2">
        <f t="shared" si="25"/>
        <v>386367.68332503736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394264.19875560701</v>
      </c>
      <c r="Q63" s="2">
        <f t="shared" si="26"/>
        <v>394264.19875560701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-13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387968.90522648394</v>
      </c>
      <c r="G64" s="2">
        <f t="shared" si="25"/>
        <v>387968.90522648394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396179.09250871837</v>
      </c>
      <c r="Q64" s="2">
        <f t="shared" si="26"/>
        <v>396179.09250871837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-12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389570.12712791562</v>
      </c>
      <c r="G65" s="2">
        <f t="shared" si="25"/>
        <v>389570.12712791562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398093.98626182973</v>
      </c>
      <c r="Q65" s="2">
        <f t="shared" si="26"/>
        <v>398093.98626182973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-11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391171.3490293622</v>
      </c>
      <c r="G66" s="2">
        <f t="shared" si="25"/>
        <v>391171.3490293622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400008.8800149411</v>
      </c>
      <c r="Q66" s="2">
        <f t="shared" si="26"/>
        <v>400008.8800149411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-10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392772.57093080878</v>
      </c>
      <c r="G67" s="2">
        <f t="shared" si="25"/>
        <v>392772.57093080878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401923.77376805246</v>
      </c>
      <c r="Q67" s="2">
        <f t="shared" si="26"/>
        <v>401923.77376805246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-9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394373.79283225536</v>
      </c>
      <c r="G68" s="2">
        <f t="shared" si="25"/>
        <v>394373.79283225536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403838.66752116382</v>
      </c>
      <c r="Q68" s="2">
        <f t="shared" si="26"/>
        <v>403838.66752116382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-8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395975.01473370194</v>
      </c>
      <c r="G69" s="2">
        <f t="shared" si="25"/>
        <v>395975.01473370194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405753.56127427518</v>
      </c>
      <c r="Q69" s="2">
        <f t="shared" si="26"/>
        <v>405753.56127427518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-7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397576.23663513362</v>
      </c>
      <c r="G70" s="2">
        <f t="shared" si="25"/>
        <v>397576.23663513362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407668.45502738655</v>
      </c>
      <c r="Q70" s="2">
        <f t="shared" si="26"/>
        <v>407668.45502738655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-6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399177.4585365802</v>
      </c>
      <c r="G71" s="2">
        <f t="shared" si="25"/>
        <v>399177.4585365802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409583.34878049791</v>
      </c>
      <c r="Q71" s="2">
        <f t="shared" si="26"/>
        <v>409583.34878049791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-5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400778.68043802679</v>
      </c>
      <c r="G72" s="2">
        <f t="shared" si="25"/>
        <v>400778.68043802679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411498.24253360927</v>
      </c>
      <c r="Q72" s="2">
        <f t="shared" si="26"/>
        <v>411498.24253360927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-4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402379.90233947337</v>
      </c>
      <c r="G73" s="2">
        <f t="shared" si="25"/>
        <v>402379.90233947337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413413.13628672063</v>
      </c>
      <c r="Q73" s="2">
        <f t="shared" si="26"/>
        <v>413413.13628672063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-3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403981.12424090505</v>
      </c>
      <c r="G74" s="2">
        <f t="shared" si="25"/>
        <v>403981.12424090505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415328.030039832</v>
      </c>
      <c r="Q74" s="2">
        <f t="shared" si="26"/>
        <v>415328.030039832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-2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405582.34614235163</v>
      </c>
      <c r="G75" s="2">
        <f t="shared" si="25"/>
        <v>405582.34614235163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417242.92379294336</v>
      </c>
      <c r="Q75" s="2">
        <f t="shared" si="26"/>
        <v>417242.92379294336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-1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407183.56804379821</v>
      </c>
      <c r="G76" s="2">
        <f t="shared" si="25"/>
        <v>407183.56804379821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419157.81754605472</v>
      </c>
      <c r="Q76" s="2">
        <f t="shared" si="26"/>
        <v>419157.81754605472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0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408784.78994524479</v>
      </c>
      <c r="G77" s="2">
        <f t="shared" si="25"/>
        <v>408784.78994524479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421072.71129916608</v>
      </c>
      <c r="Q77" s="2">
        <f t="shared" si="26"/>
        <v>421072.71129916608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1</v>
      </c>
      <c r="C78" s="7"/>
      <c r="D78" s="2" t="e">
        <f t="shared" si="12"/>
        <v>#N/A</v>
      </c>
      <c r="E78" s="2" t="e">
        <f t="shared" si="22"/>
        <v>#N/A</v>
      </c>
      <c r="F78" s="2">
        <v>410386.01184669137</v>
      </c>
      <c r="G78" s="2">
        <f t="shared" si="25"/>
        <v>410386.01184669137</v>
      </c>
      <c r="H78" s="2">
        <f t="shared" si="13"/>
        <v>20092434.011846691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792227.85714285716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422987.60505227745</v>
      </c>
      <c r="Q78" s="2">
        <f t="shared" si="26"/>
        <v>422987.60505227745</v>
      </c>
      <c r="R78" s="2">
        <f t="shared" si="16"/>
        <v>20873845.605052277</v>
      </c>
      <c r="S78" s="2">
        <f t="shared" si="17"/>
        <v>410386.01184669137</v>
      </c>
      <c r="T78" s="2">
        <f t="shared" si="18"/>
        <v>23417.857142857159</v>
      </c>
      <c r="U78" s="2">
        <f t="shared" si="19"/>
        <v>422987.60505227745</v>
      </c>
      <c r="V78" s="2">
        <f t="shared" si="5"/>
        <v>778989.13043478259</v>
      </c>
      <c r="W78" s="2">
        <f t="shared" si="20"/>
        <v>10179.130434782594</v>
      </c>
      <c r="X78" s="2">
        <f t="shared" si="6"/>
        <v>412808.47461749485</v>
      </c>
      <c r="Y78" s="2">
        <f t="shared" si="7"/>
        <v>20094856.474617496</v>
      </c>
      <c r="Z78" s="2" t="str">
        <f t="shared" si="8"/>
        <v>HERE</v>
      </c>
      <c r="AA78" s="2">
        <f>IF(Z78="HERE",Y78,AA77+Graph!$G$1*1000)</f>
        <v>20094856.474617496</v>
      </c>
      <c r="AB78" s="2">
        <f t="shared" si="21"/>
        <v>412808.47461749613</v>
      </c>
      <c r="AC78" s="2">
        <f t="shared" si="9"/>
        <v>778989.13043478259</v>
      </c>
      <c r="AD78" s="3">
        <f t="shared" si="10"/>
        <v>20094856.474617496</v>
      </c>
      <c r="AE78" s="2">
        <f>IF(AE76&gt;=52800000,52800000,IF(AB57=Graph!G$1*1000,AE77+Graph!G$1*1000,AC78))</f>
        <v>778989.13043478259</v>
      </c>
      <c r="AF78" s="3">
        <f t="shared" si="11"/>
        <v>778989.13043478259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2</v>
      </c>
      <c r="C79" s="7"/>
      <c r="D79" s="2" t="e">
        <f t="shared" si="12"/>
        <v>#N/A</v>
      </c>
      <c r="E79" s="2" t="e">
        <f t="shared" si="22"/>
        <v>#N/A</v>
      </c>
      <c r="F79" s="2">
        <v>411987.23374812305</v>
      </c>
      <c r="G79" s="2">
        <f t="shared" si="25"/>
        <v>411987.23374812305</v>
      </c>
      <c r="H79" s="2">
        <f t="shared" si="13"/>
        <v>20504421.245594814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815645.71428571432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424902.49880538881</v>
      </c>
      <c r="Q79" s="2">
        <f t="shared" si="26"/>
        <v>424902.49880538881</v>
      </c>
      <c r="R79" s="2">
        <f t="shared" si="16"/>
        <v>21298748.103857666</v>
      </c>
      <c r="S79" s="2">
        <f t="shared" si="17"/>
        <v>411987.23374812305</v>
      </c>
      <c r="T79" s="2">
        <f t="shared" si="18"/>
        <v>23417.857142857159</v>
      </c>
      <c r="U79" s="2">
        <f t="shared" si="19"/>
        <v>424902.49880538881</v>
      </c>
      <c r="V79" s="2">
        <f t="shared" si="5"/>
        <v>789168.26086956519</v>
      </c>
      <c r="W79" s="2">
        <f t="shared" si="20"/>
        <v>10179.130434782594</v>
      </c>
      <c r="X79" s="2">
        <f t="shared" si="6"/>
        <v>414723.36837060621</v>
      </c>
      <c r="Y79" s="2">
        <f t="shared" si="7"/>
        <v>20509579.842988104</v>
      </c>
      <c r="Z79" s="2" t="str">
        <f t="shared" si="8"/>
        <v>HERE</v>
      </c>
      <c r="AA79" s="2">
        <f>IF(Z79="HERE",Y79,AA78+Graph!$G$1*1000)</f>
        <v>20509579.842988104</v>
      </c>
      <c r="AB79" s="2">
        <f t="shared" si="21"/>
        <v>414723.3683706075</v>
      </c>
      <c r="AC79" s="2">
        <f t="shared" si="9"/>
        <v>789168.26086956519</v>
      </c>
      <c r="AD79" s="3">
        <f t="shared" si="10"/>
        <v>20509579.842988104</v>
      </c>
      <c r="AE79" s="2">
        <f>IF(AE77&gt;=52800000,52800000,IF(AB58=Graph!G$1*1000,AE78+Graph!G$1*1000,AC79))</f>
        <v>789168.26086956519</v>
      </c>
      <c r="AF79" s="3">
        <f t="shared" si="11"/>
        <v>789168.26086956519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3</v>
      </c>
      <c r="C80" s="7"/>
      <c r="D80" s="2" t="e">
        <f t="shared" si="12"/>
        <v>#N/A</v>
      </c>
      <c r="E80" s="2" t="e">
        <f t="shared" si="22"/>
        <v>#N/A</v>
      </c>
      <c r="F80" s="2">
        <v>413588.45564956963</v>
      </c>
      <c r="G80" s="2">
        <f t="shared" si="25"/>
        <v>413588.45564956963</v>
      </c>
      <c r="H80" s="2">
        <f t="shared" si="13"/>
        <v>20918009.701244384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839063.57142857148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426817.39255850017</v>
      </c>
      <c r="Q80" s="2">
        <f t="shared" si="26"/>
        <v>426817.39255850017</v>
      </c>
      <c r="R80" s="2">
        <f t="shared" si="16"/>
        <v>21725565.496416166</v>
      </c>
      <c r="S80" s="2">
        <f t="shared" si="17"/>
        <v>413588.45564956963</v>
      </c>
      <c r="T80" s="2">
        <f t="shared" si="18"/>
        <v>23417.857142857159</v>
      </c>
      <c r="U80" s="2">
        <f t="shared" si="19"/>
        <v>426817.39255850017</v>
      </c>
      <c r="V80" s="2">
        <f t="shared" si="5"/>
        <v>799347.39130434778</v>
      </c>
      <c r="W80" s="2">
        <f t="shared" si="20"/>
        <v>10179.130434782594</v>
      </c>
      <c r="X80" s="2">
        <f t="shared" si="6"/>
        <v>416638.26212371758</v>
      </c>
      <c r="Y80" s="2">
        <f t="shared" si="7"/>
        <v>20926218.105111822</v>
      </c>
      <c r="Z80" s="2" t="str">
        <f t="shared" si="8"/>
        <v>HERE</v>
      </c>
      <c r="AA80" s="2">
        <f>IF(Z80="HERE",Y80,AA79+Graph!$G$1*1000)</f>
        <v>20926218.105111822</v>
      </c>
      <c r="AB80" s="2">
        <f t="shared" si="21"/>
        <v>416638.26212371886</v>
      </c>
      <c r="AC80" s="2">
        <f t="shared" si="9"/>
        <v>799347.39130434778</v>
      </c>
      <c r="AD80" s="3">
        <f t="shared" si="10"/>
        <v>20926218.105111822</v>
      </c>
      <c r="AE80" s="2">
        <f>IF(AE78&gt;=52800000,52800000,IF(AB59=Graph!G$1*1000,AE79+Graph!G$1*1000,AC80))</f>
        <v>799347.39130434778</v>
      </c>
      <c r="AF80" s="3">
        <f t="shared" si="11"/>
        <v>799347.39130434778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4</v>
      </c>
      <c r="C81" s="7"/>
      <c r="D81" s="2" t="e">
        <f t="shared" si="12"/>
        <v>#N/A</v>
      </c>
      <c r="E81" s="2" t="e">
        <f t="shared" si="22"/>
        <v>#N/A</v>
      </c>
      <c r="F81" s="2">
        <v>415189.67755101621</v>
      </c>
      <c r="G81" s="2">
        <f t="shared" si="25"/>
        <v>415189.67755101621</v>
      </c>
      <c r="H81" s="2">
        <f t="shared" si="13"/>
        <v>21333199.3787954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862481.42857142864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428732.28631161153</v>
      </c>
      <c r="Q81" s="2">
        <f t="shared" si="26"/>
        <v>428732.28631161153</v>
      </c>
      <c r="R81" s="2">
        <f t="shared" si="16"/>
        <v>22154297.782727778</v>
      </c>
      <c r="S81" s="2">
        <f t="shared" si="17"/>
        <v>415189.67755101621</v>
      </c>
      <c r="T81" s="2">
        <f t="shared" si="18"/>
        <v>23417.857142857159</v>
      </c>
      <c r="U81" s="2">
        <f t="shared" si="19"/>
        <v>428732.28631161153</v>
      </c>
      <c r="V81" s="2">
        <f t="shared" si="5"/>
        <v>809526.52173913037</v>
      </c>
      <c r="W81" s="2">
        <f t="shared" si="20"/>
        <v>10179.130434782594</v>
      </c>
      <c r="X81" s="2">
        <f t="shared" si="6"/>
        <v>418553.15587682894</v>
      </c>
      <c r="Y81" s="2">
        <f t="shared" si="7"/>
        <v>21344771.260988653</v>
      </c>
      <c r="Z81" s="2" t="str">
        <f t="shared" si="8"/>
        <v>HERE</v>
      </c>
      <c r="AA81" s="2">
        <f>IF(Z81="HERE",Y81,AA80+Graph!$G$1*1000)</f>
        <v>21344771.260988653</v>
      </c>
      <c r="AB81" s="2">
        <f t="shared" si="21"/>
        <v>418553.15587683022</v>
      </c>
      <c r="AC81" s="2">
        <f t="shared" si="9"/>
        <v>809526.52173913037</v>
      </c>
      <c r="AD81" s="3">
        <f t="shared" si="10"/>
        <v>21344771.260988653</v>
      </c>
      <c r="AE81" s="2">
        <f>IF(AE79&gt;=52800000,52800000,IF(AB60=Graph!G$1*1000,AE80+Graph!G$1*1000,AC81))</f>
        <v>809526.52173913037</v>
      </c>
      <c r="AF81" s="3">
        <f t="shared" si="11"/>
        <v>809526.52173913037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5</v>
      </c>
      <c r="C82" s="7"/>
      <c r="D82" s="2" t="e">
        <f t="shared" si="12"/>
        <v>#N/A</v>
      </c>
      <c r="E82" s="2" t="e">
        <f t="shared" si="22"/>
        <v>#N/A</v>
      </c>
      <c r="F82" s="2">
        <v>416790.89945246279</v>
      </c>
      <c r="G82" s="2">
        <f t="shared" si="25"/>
        <v>416790.89945246279</v>
      </c>
      <c r="H82" s="2">
        <f t="shared" si="13"/>
        <v>21749990.278247863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885899.2857142858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430647.18006470799</v>
      </c>
      <c r="Q82" s="2">
        <f t="shared" si="26"/>
        <v>430647.18006470799</v>
      </c>
      <c r="R82" s="2">
        <f t="shared" si="16"/>
        <v>22584944.962792486</v>
      </c>
      <c r="S82" s="2">
        <f t="shared" si="17"/>
        <v>416790.89945246279</v>
      </c>
      <c r="T82" s="2">
        <f t="shared" si="18"/>
        <v>23417.857142857159</v>
      </c>
      <c r="U82" s="2">
        <f t="shared" si="19"/>
        <v>430647.18006470799</v>
      </c>
      <c r="V82" s="2">
        <f t="shared" si="5"/>
        <v>819705.65217391308</v>
      </c>
      <c r="W82" s="2">
        <f t="shared" si="20"/>
        <v>10179.13043478271</v>
      </c>
      <c r="X82" s="2">
        <f t="shared" si="6"/>
        <v>420468.04962992528</v>
      </c>
      <c r="Y82" s="2">
        <f t="shared" si="7"/>
        <v>21765239.310618579</v>
      </c>
      <c r="Z82" s="2" t="str">
        <f t="shared" si="8"/>
        <v>HERE</v>
      </c>
      <c r="AA82" s="2">
        <f>IF(Z82="HERE",Y82,AA81+Graph!$G$1*1000)</f>
        <v>21765239.310618579</v>
      </c>
      <c r="AB82" s="2">
        <f t="shared" si="21"/>
        <v>420468.04962992668</v>
      </c>
      <c r="AC82" s="2">
        <f t="shared" si="9"/>
        <v>819705.65217391308</v>
      </c>
      <c r="AD82" s="3">
        <f t="shared" si="10"/>
        <v>21765239.310618579</v>
      </c>
      <c r="AE82" s="2">
        <f>IF(AE80&gt;=52800000,52800000,IF(AB61=Graph!G$1*1000,AE81+Graph!G$1*1000,AC82))</f>
        <v>819705.65217391308</v>
      </c>
      <c r="AF82" s="3">
        <f t="shared" si="11"/>
        <v>819705.65217391308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6</v>
      </c>
      <c r="C83" s="7"/>
      <c r="D83" s="2" t="e">
        <f t="shared" si="12"/>
        <v>#N/A</v>
      </c>
      <c r="E83" s="2" t="e">
        <f t="shared" si="22"/>
        <v>#N/A</v>
      </c>
      <c r="F83" s="2">
        <v>418392.12135390937</v>
      </c>
      <c r="G83" s="2">
        <f t="shared" si="25"/>
        <v>418392.12135390937</v>
      </c>
      <c r="H83" s="2">
        <f t="shared" si="13"/>
        <v>22168382.399601772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909317.14285714296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432562.07381781936</v>
      </c>
      <c r="Q83" s="2">
        <f t="shared" si="26"/>
        <v>432562.07381781936</v>
      </c>
      <c r="R83" s="2">
        <f t="shared" si="16"/>
        <v>23017507.036610305</v>
      </c>
      <c r="S83" s="2">
        <f t="shared" si="17"/>
        <v>418392.12135390937</v>
      </c>
      <c r="T83" s="2">
        <f t="shared" si="18"/>
        <v>23417.857142857159</v>
      </c>
      <c r="U83" s="2">
        <f t="shared" si="19"/>
        <v>432562.07381781936</v>
      </c>
      <c r="V83" s="2">
        <f t="shared" si="5"/>
        <v>829884.78260869568</v>
      </c>
      <c r="W83" s="2">
        <f t="shared" si="20"/>
        <v>10179.130434782594</v>
      </c>
      <c r="X83" s="2">
        <f t="shared" si="6"/>
        <v>422382.94338303676</v>
      </c>
      <c r="Y83" s="2">
        <f t="shared" si="7"/>
        <v>22187622.254001617</v>
      </c>
      <c r="Z83" s="2" t="str">
        <f t="shared" si="8"/>
        <v>HERE</v>
      </c>
      <c r="AA83" s="2">
        <f>IF(Z83="HERE",Y83,AA82+Graph!$G$1*1000)</f>
        <v>22187622.254001617</v>
      </c>
      <c r="AB83" s="2">
        <f t="shared" si="21"/>
        <v>422382.94338303804</v>
      </c>
      <c r="AC83" s="2">
        <f t="shared" si="9"/>
        <v>829884.78260869568</v>
      </c>
      <c r="AD83" s="3">
        <f t="shared" si="10"/>
        <v>22187622.254001617</v>
      </c>
      <c r="AE83" s="2">
        <f>IF(AE81&gt;=52800000,52800000,IF(AB62=Graph!G$1*1000,AE82+Graph!G$1*1000,AC83))</f>
        <v>829884.78260869568</v>
      </c>
      <c r="AF83" s="3">
        <f t="shared" si="11"/>
        <v>829884.78260869568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7</v>
      </c>
      <c r="C84" s="7"/>
      <c r="D84" s="2" t="e">
        <f t="shared" si="12"/>
        <v>#N/A</v>
      </c>
      <c r="E84" s="2" t="e">
        <f t="shared" si="22"/>
        <v>#N/A</v>
      </c>
      <c r="F84" s="2">
        <v>419993.34325534105</v>
      </c>
      <c r="G84" s="2">
        <f t="shared" si="25"/>
        <v>419993.34325534105</v>
      </c>
      <c r="H84" s="2">
        <f t="shared" si="13"/>
        <v>22588375.742857113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932735.00000000012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434476.96757093072</v>
      </c>
      <c r="Q84" s="2">
        <f t="shared" si="26"/>
        <v>434476.96757093072</v>
      </c>
      <c r="R84" s="2">
        <f t="shared" si="16"/>
        <v>23451984.004181236</v>
      </c>
      <c r="S84" s="2">
        <f t="shared" si="17"/>
        <v>419993.34325534105</v>
      </c>
      <c r="T84" s="2">
        <f t="shared" si="18"/>
        <v>23417.857142857159</v>
      </c>
      <c r="U84" s="2">
        <f t="shared" si="19"/>
        <v>434476.96757093072</v>
      </c>
      <c r="V84" s="2">
        <f t="shared" si="5"/>
        <v>840063.91304347827</v>
      </c>
      <c r="W84" s="2">
        <f t="shared" si="20"/>
        <v>10179.130434782594</v>
      </c>
      <c r="X84" s="2">
        <f t="shared" si="6"/>
        <v>424297.83713614813</v>
      </c>
      <c r="Y84" s="2">
        <f t="shared" si="7"/>
        <v>22611920.091137767</v>
      </c>
      <c r="Z84" s="2" t="str">
        <f t="shared" si="8"/>
        <v>HERE</v>
      </c>
      <c r="AA84" s="2">
        <f>IF(Z84="HERE",Y84,AA83+Graph!$G$1*1000)</f>
        <v>22611920.091137767</v>
      </c>
      <c r="AB84" s="2">
        <f t="shared" si="21"/>
        <v>424297.83713614941</v>
      </c>
      <c r="AC84" s="2">
        <f t="shared" si="9"/>
        <v>840063.91304347827</v>
      </c>
      <c r="AD84" s="3">
        <f t="shared" si="10"/>
        <v>22611920.091137767</v>
      </c>
      <c r="AE84" s="2">
        <f>IF(AE82&gt;=52800000,52800000,IF(AB63=Graph!G$1*1000,AE83+Graph!G$1*1000,AC84))</f>
        <v>840063.91304347827</v>
      </c>
      <c r="AF84" s="3">
        <f t="shared" si="11"/>
        <v>840063.91304347827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8</v>
      </c>
      <c r="C85" s="7"/>
      <c r="D85" s="2" t="e">
        <f t="shared" si="12"/>
        <v>#N/A</v>
      </c>
      <c r="E85" s="2" t="e">
        <f t="shared" si="22"/>
        <v>#N/A</v>
      </c>
      <c r="F85" s="2">
        <v>421594.56515678763</v>
      </c>
      <c r="G85" s="2">
        <f t="shared" si="25"/>
        <v>421594.56515678763</v>
      </c>
      <c r="H85" s="2">
        <f t="shared" si="13"/>
        <v>23009970.308013901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956152.85714285728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436391.86132404208</v>
      </c>
      <c r="Q85" s="2">
        <f t="shared" si="26"/>
        <v>436391.86132404208</v>
      </c>
      <c r="R85" s="2">
        <f t="shared" si="16"/>
        <v>23888375.865505278</v>
      </c>
      <c r="S85" s="2">
        <f t="shared" si="17"/>
        <v>421594.56515678763</v>
      </c>
      <c r="T85" s="2">
        <f t="shared" si="18"/>
        <v>23417.857142857159</v>
      </c>
      <c r="U85" s="2">
        <f t="shared" si="19"/>
        <v>436391.86132404208</v>
      </c>
      <c r="V85" s="2">
        <f t="shared" si="5"/>
        <v>850243.04347826086</v>
      </c>
      <c r="W85" s="2">
        <f t="shared" si="20"/>
        <v>10179.130434782594</v>
      </c>
      <c r="X85" s="2">
        <f t="shared" si="6"/>
        <v>426212.73088925949</v>
      </c>
      <c r="Y85" s="2">
        <f t="shared" si="7"/>
        <v>23038132.822027028</v>
      </c>
      <c r="Z85" s="2" t="str">
        <f t="shared" si="8"/>
        <v>HERE</v>
      </c>
      <c r="AA85" s="2">
        <f>IF(Z85="HERE",Y85,AA84+Graph!$G$1*1000)</f>
        <v>23038132.822027028</v>
      </c>
      <c r="AB85" s="2">
        <f t="shared" si="21"/>
        <v>426212.73088926077</v>
      </c>
      <c r="AC85" s="2">
        <f t="shared" si="9"/>
        <v>850243.04347826086</v>
      </c>
      <c r="AD85" s="3">
        <f t="shared" si="10"/>
        <v>23038132.822027028</v>
      </c>
      <c r="AE85" s="2">
        <f>IF(AE83&gt;=52800000,52800000,IF(AB64=Graph!G$1*1000,AE84+Graph!G$1*1000,AC85))</f>
        <v>850243.04347826086</v>
      </c>
      <c r="AF85" s="3">
        <f t="shared" si="11"/>
        <v>850243.04347826086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9</v>
      </c>
      <c r="C86" s="7"/>
      <c r="D86" s="2" t="e">
        <f t="shared" si="12"/>
        <v>#N/A</v>
      </c>
      <c r="E86" s="2" t="e">
        <f t="shared" si="22"/>
        <v>#N/A</v>
      </c>
      <c r="F86" s="2">
        <v>423195.78705823421</v>
      </c>
      <c r="G86" s="2">
        <f t="shared" si="25"/>
        <v>423195.78705823421</v>
      </c>
      <c r="H86" s="2">
        <f t="shared" si="13"/>
        <v>23433166.095072135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979570.71428571444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438306.75507715344</v>
      </c>
      <c r="Q86" s="2">
        <f t="shared" si="26"/>
        <v>438306.75507715344</v>
      </c>
      <c r="R86" s="2">
        <f t="shared" si="16"/>
        <v>24326682.620582432</v>
      </c>
      <c r="S86" s="2">
        <f t="shared" si="17"/>
        <v>423195.78705823421</v>
      </c>
      <c r="T86" s="2">
        <f t="shared" si="18"/>
        <v>23417.857142857159</v>
      </c>
      <c r="U86" s="2">
        <f t="shared" si="19"/>
        <v>438306.75507715344</v>
      </c>
      <c r="V86" s="2">
        <f t="shared" si="5"/>
        <v>860422.17391304346</v>
      </c>
      <c r="W86" s="2">
        <f t="shared" si="20"/>
        <v>10179.130434782594</v>
      </c>
      <c r="X86" s="2">
        <f t="shared" si="6"/>
        <v>428127.62464237085</v>
      </c>
      <c r="Y86" s="2">
        <f t="shared" si="7"/>
        <v>23466260.4466694</v>
      </c>
      <c r="Z86" s="2" t="str">
        <f t="shared" si="8"/>
        <v>HERE</v>
      </c>
      <c r="AA86" s="2">
        <f>IF(Z86="HERE",Y86,AA85+Graph!$G$1*1000)</f>
        <v>23466260.4466694</v>
      </c>
      <c r="AB86" s="2">
        <f t="shared" si="21"/>
        <v>428127.62464237213</v>
      </c>
      <c r="AC86" s="2">
        <f t="shared" si="9"/>
        <v>860422.17391304346</v>
      </c>
      <c r="AD86" s="3">
        <f t="shared" si="10"/>
        <v>23466260.4466694</v>
      </c>
      <c r="AE86" s="2">
        <f>IF(AE84&gt;=52800000,52800000,IF(AB65=Graph!G$1*1000,AE85+Graph!G$1*1000,AC86))</f>
        <v>860422.17391304346</v>
      </c>
      <c r="AF86" s="3">
        <f t="shared" si="11"/>
        <v>860422.17391304346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10</v>
      </c>
      <c r="C87" s="7"/>
      <c r="D87" s="2" t="e">
        <f t="shared" si="12"/>
        <v>#N/A</v>
      </c>
      <c r="E87" s="2" t="e">
        <f t="shared" si="22"/>
        <v>#N/A</v>
      </c>
      <c r="F87" s="2">
        <v>424797.0089596808</v>
      </c>
      <c r="G87" s="2">
        <f t="shared" si="25"/>
        <v>424797.0089596808</v>
      </c>
      <c r="H87" s="2">
        <f t="shared" si="13"/>
        <v>23857963.104031816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1002988.5714285716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440221.64883026481</v>
      </c>
      <c r="Q87" s="2">
        <f t="shared" si="26"/>
        <v>440221.64883026481</v>
      </c>
      <c r="R87" s="2">
        <f t="shared" si="16"/>
        <v>24766904.269412696</v>
      </c>
      <c r="S87" s="2">
        <f t="shared" si="17"/>
        <v>424797.0089596808</v>
      </c>
      <c r="T87" s="2">
        <f t="shared" si="18"/>
        <v>23417.857142857159</v>
      </c>
      <c r="U87" s="2">
        <f t="shared" si="19"/>
        <v>440221.64883026481</v>
      </c>
      <c r="V87" s="2">
        <f t="shared" si="5"/>
        <v>870601.30434782605</v>
      </c>
      <c r="W87" s="2">
        <f t="shared" si="20"/>
        <v>10179.130434782594</v>
      </c>
      <c r="X87" s="2">
        <f t="shared" si="6"/>
        <v>430042.51839548221</v>
      </c>
      <c r="Y87" s="2">
        <f t="shared" si="7"/>
        <v>23896302.965064883</v>
      </c>
      <c r="Z87" s="2" t="str">
        <f t="shared" si="8"/>
        <v>HERE</v>
      </c>
      <c r="AA87" s="2">
        <f>IF(Z87="HERE",Y87,AA86+Graph!$G$1*1000)</f>
        <v>23896302.965064883</v>
      </c>
      <c r="AB87" s="2">
        <f t="shared" si="21"/>
        <v>430042.51839548349</v>
      </c>
      <c r="AC87" s="2">
        <f t="shared" si="9"/>
        <v>870601.30434782605</v>
      </c>
      <c r="AD87" s="3">
        <f t="shared" si="10"/>
        <v>23896302.965064883</v>
      </c>
      <c r="AE87" s="2">
        <f>IF(AE85&gt;=52800000,52800000,IF(AB66=Graph!G$1*1000,AE86+Graph!G$1*1000,AC87))</f>
        <v>870601.30434782605</v>
      </c>
      <c r="AF87" s="3">
        <f t="shared" si="11"/>
        <v>870601.30434782605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11</v>
      </c>
      <c r="C88" s="7"/>
      <c r="D88" s="2" t="e">
        <f t="shared" si="12"/>
        <v>#N/A</v>
      </c>
      <c r="E88" s="2" t="e">
        <f t="shared" si="22"/>
        <v>#N/A</v>
      </c>
      <c r="F88" s="2">
        <v>426398.23086112738</v>
      </c>
      <c r="G88" s="2">
        <f t="shared" si="25"/>
        <v>426398.23086112738</v>
      </c>
      <c r="H88" s="2">
        <f t="shared" si="13"/>
        <v>24284361.334892944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1026406.4285714288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442136.54258337617</v>
      </c>
      <c r="Q88" s="2">
        <f t="shared" si="26"/>
        <v>442136.54258337617</v>
      </c>
      <c r="R88" s="2">
        <f t="shared" si="16"/>
        <v>25209040.811996073</v>
      </c>
      <c r="S88" s="2">
        <f t="shared" si="17"/>
        <v>426398.23086112738</v>
      </c>
      <c r="T88" s="2">
        <f t="shared" si="18"/>
        <v>23417.857142857159</v>
      </c>
      <c r="U88" s="2">
        <f t="shared" si="19"/>
        <v>442136.54258337617</v>
      </c>
      <c r="V88" s="2">
        <f t="shared" si="5"/>
        <v>880780.43478260865</v>
      </c>
      <c r="W88" s="2">
        <f t="shared" si="20"/>
        <v>10179.130434782594</v>
      </c>
      <c r="X88" s="2">
        <f t="shared" si="6"/>
        <v>431957.41214859358</v>
      </c>
      <c r="Y88" s="2">
        <f t="shared" si="7"/>
        <v>24328260.377213478</v>
      </c>
      <c r="Z88" s="2" t="str">
        <f t="shared" si="8"/>
        <v>HERE</v>
      </c>
      <c r="AA88" s="2">
        <f>IF(Z88="HERE",Y88,AA87+Graph!$G$1*1000)</f>
        <v>24328260.377213478</v>
      </c>
      <c r="AB88" s="2">
        <f t="shared" si="21"/>
        <v>431957.41214859486</v>
      </c>
      <c r="AC88" s="2">
        <f t="shared" si="9"/>
        <v>880780.43478260865</v>
      </c>
      <c r="AD88" s="3">
        <f t="shared" si="10"/>
        <v>24328260.377213478</v>
      </c>
      <c r="AE88" s="2">
        <f>IF(AE86&gt;=52800000,52800000,IF(AB67=Graph!G$1*1000,AE87+Graph!G$1*1000,AC88))</f>
        <v>880780.43478260865</v>
      </c>
      <c r="AF88" s="3">
        <f t="shared" si="11"/>
        <v>880780.43478260865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12</v>
      </c>
      <c r="C89" s="7"/>
      <c r="D89" s="2" t="e">
        <f t="shared" si="12"/>
        <v>#N/A</v>
      </c>
      <c r="E89" s="2" t="e">
        <f t="shared" si="22"/>
        <v>#N/A</v>
      </c>
      <c r="F89" s="2">
        <v>427999.45276255906</v>
      </c>
      <c r="G89" s="2">
        <f t="shared" si="25"/>
        <v>427999.45276255906</v>
      </c>
      <c r="H89" s="2">
        <f t="shared" si="13"/>
        <v>24712360.787655503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1049824.2857142859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444051.43633648753</v>
      </c>
      <c r="Q89" s="2">
        <f t="shared" si="26"/>
        <v>444051.43633648753</v>
      </c>
      <c r="R89" s="2">
        <f t="shared" si="16"/>
        <v>25653092.24833256</v>
      </c>
      <c r="S89" s="2">
        <f t="shared" si="17"/>
        <v>427999.45276255906</v>
      </c>
      <c r="T89" s="2">
        <f t="shared" si="18"/>
        <v>23417.857142857159</v>
      </c>
      <c r="U89" s="2">
        <f t="shared" si="19"/>
        <v>444051.43633648753</v>
      </c>
      <c r="V89" s="2">
        <f t="shared" si="5"/>
        <v>890959.56521739135</v>
      </c>
      <c r="W89" s="2">
        <f t="shared" si="20"/>
        <v>10179.13043478271</v>
      </c>
      <c r="X89" s="2">
        <f t="shared" si="6"/>
        <v>433872.30590170482</v>
      </c>
      <c r="Y89" s="2">
        <f t="shared" si="7"/>
        <v>24762132.683115184</v>
      </c>
      <c r="Z89" s="2" t="str">
        <f t="shared" si="8"/>
        <v>HERE</v>
      </c>
      <c r="AA89" s="2">
        <f>IF(Z89="HERE",Y89,AA88+Graph!$G$1*1000)</f>
        <v>24762132.683115184</v>
      </c>
      <c r="AB89" s="2">
        <f t="shared" si="21"/>
        <v>433872.30590170622</v>
      </c>
      <c r="AC89" s="2">
        <f t="shared" si="9"/>
        <v>890959.56521739135</v>
      </c>
      <c r="AD89" s="3">
        <f t="shared" si="10"/>
        <v>24762132.683115184</v>
      </c>
      <c r="AE89" s="2">
        <f>IF(AE87&gt;=52800000,52800000,IF(AB68=Graph!G$1*1000,AE88+Graph!G$1*1000,AC89))</f>
        <v>890959.56521739135</v>
      </c>
      <c r="AF89" s="3">
        <f t="shared" si="11"/>
        <v>890959.56521739135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13</v>
      </c>
      <c r="C90" s="7"/>
      <c r="D90" s="2" t="e">
        <f t="shared" si="12"/>
        <v>#N/A</v>
      </c>
      <c r="E90" s="2" t="e">
        <f t="shared" si="22"/>
        <v>#N/A</v>
      </c>
      <c r="F90" s="2">
        <v>429600.67466400564</v>
      </c>
      <c r="G90" s="2">
        <f t="shared" si="25"/>
        <v>429600.67466400564</v>
      </c>
      <c r="H90" s="2">
        <f t="shared" si="13"/>
        <v>25141961.462319508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1073242.142857143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445966.33008959889</v>
      </c>
      <c r="Q90" s="2">
        <f t="shared" si="26"/>
        <v>445966.33008959889</v>
      </c>
      <c r="R90" s="2">
        <f t="shared" si="16"/>
        <v>26099058.578422159</v>
      </c>
      <c r="S90" s="2">
        <f t="shared" si="17"/>
        <v>429600.67466400564</v>
      </c>
      <c r="T90" s="2">
        <f t="shared" si="18"/>
        <v>23417.857142857043</v>
      </c>
      <c r="U90" s="2">
        <f t="shared" si="19"/>
        <v>445966.33008959889</v>
      </c>
      <c r="V90" s="2">
        <f t="shared" si="5"/>
        <v>901138.69565217383</v>
      </c>
      <c r="W90" s="2">
        <f t="shared" si="20"/>
        <v>10179.130434782477</v>
      </c>
      <c r="X90" s="2">
        <f t="shared" si="6"/>
        <v>435787.19965481642</v>
      </c>
      <c r="Y90" s="2">
        <f t="shared" si="7"/>
        <v>25197919.882770002</v>
      </c>
      <c r="Z90" s="2" t="str">
        <f t="shared" si="8"/>
        <v>HERE</v>
      </c>
      <c r="AA90" s="2">
        <f>IF(Z90="HERE",Y90,AA89+Graph!$G$1*1000)</f>
        <v>25197919.882770002</v>
      </c>
      <c r="AB90" s="2">
        <f t="shared" si="21"/>
        <v>435787.19965481758</v>
      </c>
      <c r="AC90" s="2">
        <f t="shared" si="9"/>
        <v>901138.69565217383</v>
      </c>
      <c r="AD90" s="3">
        <f t="shared" si="10"/>
        <v>25197919.882770002</v>
      </c>
      <c r="AE90" s="2">
        <f>IF(AE88&gt;=52800000,52800000,IF(AB69=Graph!G$1*1000,AE89+Graph!G$1*1000,AC90))</f>
        <v>901138.69565217383</v>
      </c>
      <c r="AF90" s="3">
        <f t="shared" si="11"/>
        <v>901138.69565217383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14</v>
      </c>
      <c r="C91" s="7"/>
      <c r="D91" s="2" t="e">
        <f t="shared" si="12"/>
        <v>#N/A</v>
      </c>
      <c r="E91" s="2" t="e">
        <f t="shared" si="22"/>
        <v>#N/A</v>
      </c>
      <c r="F91" s="2">
        <v>431201.89656545222</v>
      </c>
      <c r="G91" s="2">
        <f t="shared" si="25"/>
        <v>431201.89656545222</v>
      </c>
      <c r="H91" s="2">
        <f t="shared" si="13"/>
        <v>25573163.35888496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1096660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447881.22384271026</v>
      </c>
      <c r="Q91" s="2">
        <f t="shared" si="26"/>
        <v>447881.22384271026</v>
      </c>
      <c r="R91" s="2">
        <f t="shared" si="16"/>
        <v>26546939.802264869</v>
      </c>
      <c r="S91" s="2">
        <f t="shared" si="17"/>
        <v>431201.89656545222</v>
      </c>
      <c r="T91" s="2">
        <f t="shared" si="18"/>
        <v>23417.857142857043</v>
      </c>
      <c r="U91" s="2">
        <f t="shared" si="19"/>
        <v>447881.22384271026</v>
      </c>
      <c r="V91" s="2">
        <f t="shared" si="5"/>
        <v>911317.82608695654</v>
      </c>
      <c r="W91" s="2">
        <f t="shared" si="20"/>
        <v>10179.13043478271</v>
      </c>
      <c r="X91" s="2">
        <f t="shared" si="6"/>
        <v>437702.09340792755</v>
      </c>
      <c r="Y91" s="2">
        <f t="shared" si="7"/>
        <v>25635621.976177931</v>
      </c>
      <c r="Z91" s="2" t="str">
        <f t="shared" si="8"/>
        <v>HERE</v>
      </c>
      <c r="AA91" s="2">
        <f>IF(Z91="HERE",Y91,AA90+Graph!$G$1*1000)</f>
        <v>25635621.976177931</v>
      </c>
      <c r="AB91" s="2">
        <f t="shared" si="21"/>
        <v>437702.09340792894</v>
      </c>
      <c r="AC91" s="2">
        <f t="shared" si="9"/>
        <v>911317.82608695654</v>
      </c>
      <c r="AD91" s="3">
        <f t="shared" si="10"/>
        <v>25635621.976177931</v>
      </c>
      <c r="AE91" s="2">
        <f>IF(AE89&gt;=52800000,52800000,IF(AB70=Graph!G$1*1000,AE90+Graph!G$1*1000,AC91))</f>
        <v>911317.82608695654</v>
      </c>
      <c r="AF91" s="3">
        <f t="shared" si="11"/>
        <v>911317.82608695654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15</v>
      </c>
      <c r="C92" s="7"/>
      <c r="D92" s="2" t="e">
        <f t="shared" si="12"/>
        <v>#N/A</v>
      </c>
      <c r="E92" s="2" t="e">
        <f t="shared" si="22"/>
        <v>#N/A</v>
      </c>
      <c r="F92" s="2">
        <v>432803.1184668988</v>
      </c>
      <c r="G92" s="2">
        <f t="shared" si="25"/>
        <v>432803.1184668988</v>
      </c>
      <c r="H92" s="2">
        <f t="shared" si="13"/>
        <v>26005966.477351859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1120077.857142857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449796.11759582162</v>
      </c>
      <c r="Q92" s="2">
        <f t="shared" si="26"/>
        <v>449796.11759582162</v>
      </c>
      <c r="R92" s="2">
        <f t="shared" si="16"/>
        <v>26996735.919860691</v>
      </c>
      <c r="S92" s="2">
        <f t="shared" si="17"/>
        <v>432803.1184668988</v>
      </c>
      <c r="T92" s="2">
        <f t="shared" si="18"/>
        <v>23417.857142857043</v>
      </c>
      <c r="U92" s="2">
        <f t="shared" si="19"/>
        <v>449796.11759582162</v>
      </c>
      <c r="V92" s="2">
        <f t="shared" si="5"/>
        <v>921496.95652173914</v>
      </c>
      <c r="W92" s="2">
        <f t="shared" si="20"/>
        <v>10179.130434782594</v>
      </c>
      <c r="X92" s="2">
        <f t="shared" si="6"/>
        <v>439616.98716103903</v>
      </c>
      <c r="Y92" s="2">
        <f t="shared" si="7"/>
        <v>26075238.963338971</v>
      </c>
      <c r="Z92" s="2" t="str">
        <f t="shared" si="8"/>
        <v>HERE</v>
      </c>
      <c r="AA92" s="2">
        <f>IF(Z92="HERE",Y92,AA91+Graph!$G$1*1000)</f>
        <v>26075238.963338971</v>
      </c>
      <c r="AB92" s="2">
        <f t="shared" si="21"/>
        <v>439616.98716104031</v>
      </c>
      <c r="AC92" s="2">
        <f t="shared" si="9"/>
        <v>921496.95652173914</v>
      </c>
      <c r="AD92" s="3">
        <f t="shared" si="10"/>
        <v>26075238.963338971</v>
      </c>
      <c r="AE92" s="2">
        <f>IF(AE90&gt;=52800000,52800000,IF(AB71=Graph!G$1*1000,AE91+Graph!G$1*1000,AC92))</f>
        <v>921496.95652173914</v>
      </c>
      <c r="AF92" s="3">
        <f t="shared" si="11"/>
        <v>921496.95652173914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16</v>
      </c>
      <c r="C93" s="7"/>
      <c r="D93" s="2" t="e">
        <f t="shared" si="12"/>
        <v>#N/A</v>
      </c>
      <c r="E93" s="2" t="e">
        <f t="shared" si="22"/>
        <v>#N/A</v>
      </c>
      <c r="F93" s="2">
        <v>434404.34036834538</v>
      </c>
      <c r="G93" s="2">
        <f t="shared" si="25"/>
        <v>434404.34036834538</v>
      </c>
      <c r="H93" s="2">
        <f t="shared" si="13"/>
        <v>26440370.817720205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1143495.7142857141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451711.01134893298</v>
      </c>
      <c r="Q93" s="2">
        <f t="shared" si="26"/>
        <v>451711.01134893298</v>
      </c>
      <c r="R93" s="2">
        <f t="shared" si="16"/>
        <v>27448446.931209624</v>
      </c>
      <c r="S93" s="2">
        <f t="shared" si="17"/>
        <v>434404.34036834538</v>
      </c>
      <c r="T93" s="2">
        <f t="shared" si="18"/>
        <v>23417.857142857043</v>
      </c>
      <c r="U93" s="2">
        <f t="shared" si="19"/>
        <v>451711.01134893298</v>
      </c>
      <c r="V93" s="2">
        <f t="shared" si="5"/>
        <v>931676.08695652173</v>
      </c>
      <c r="W93" s="2">
        <f t="shared" si="20"/>
        <v>10179.130434782594</v>
      </c>
      <c r="X93" s="2">
        <f t="shared" si="6"/>
        <v>441531.88091415039</v>
      </c>
      <c r="Y93" s="2">
        <f t="shared" si="7"/>
        <v>26516770.844253123</v>
      </c>
      <c r="Z93" s="2" t="str">
        <f t="shared" si="8"/>
        <v>HERE</v>
      </c>
      <c r="AA93" s="2">
        <f>IF(Z93="HERE",Y93,AA92+Graph!$G$1*1000)</f>
        <v>26516770.844253123</v>
      </c>
      <c r="AB93" s="2">
        <f t="shared" si="21"/>
        <v>441531.88091415167</v>
      </c>
      <c r="AC93" s="2">
        <f t="shared" si="9"/>
        <v>931676.08695652173</v>
      </c>
      <c r="AD93" s="3">
        <f t="shared" si="10"/>
        <v>26516770.844253123</v>
      </c>
      <c r="AE93" s="2">
        <f>IF(AE91&gt;=52800000,52800000,IF(AB72=Graph!G$1*1000,AE92+Graph!G$1*1000,AC93))</f>
        <v>931676.08695652173</v>
      </c>
      <c r="AF93" s="3">
        <f t="shared" si="11"/>
        <v>931676.08695652173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17</v>
      </c>
      <c r="C94" s="7"/>
      <c r="D94" s="2" t="e">
        <f t="shared" si="12"/>
        <v>#N/A</v>
      </c>
      <c r="E94" s="2" t="e">
        <f t="shared" si="22"/>
        <v>#N/A</v>
      </c>
      <c r="F94" s="2">
        <v>436005.56226977706</v>
      </c>
      <c r="G94" s="2">
        <f t="shared" si="25"/>
        <v>436005.56226977706</v>
      </c>
      <c r="H94" s="2">
        <f t="shared" si="13"/>
        <v>26876376.379989982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1166913.5714285711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453625.90510204434</v>
      </c>
      <c r="Q94" s="2">
        <f t="shared" si="26"/>
        <v>453625.90510204434</v>
      </c>
      <c r="R94" s="2">
        <f t="shared" si="16"/>
        <v>27902072.836311668</v>
      </c>
      <c r="S94" s="2">
        <f t="shared" si="17"/>
        <v>436005.56226977706</v>
      </c>
      <c r="T94" s="2">
        <f t="shared" si="18"/>
        <v>23417.857142857043</v>
      </c>
      <c r="U94" s="2">
        <f t="shared" si="19"/>
        <v>453625.90510204434</v>
      </c>
      <c r="V94" s="2">
        <f t="shared" si="5"/>
        <v>941855.21739130432</v>
      </c>
      <c r="W94" s="2">
        <f t="shared" si="20"/>
        <v>10179.130434782594</v>
      </c>
      <c r="X94" s="2">
        <f t="shared" si="6"/>
        <v>443446.77466726175</v>
      </c>
      <c r="Y94" s="2">
        <f t="shared" si="7"/>
        <v>26960217.618920386</v>
      </c>
      <c r="Z94" s="2" t="str">
        <f t="shared" si="8"/>
        <v>HERE</v>
      </c>
      <c r="AA94" s="2">
        <f>IF(Z94="HERE",Y94,AA93+Graph!$G$1*1000)</f>
        <v>26960217.618920386</v>
      </c>
      <c r="AB94" s="2">
        <f t="shared" si="21"/>
        <v>443446.77466726303</v>
      </c>
      <c r="AC94" s="2">
        <f t="shared" si="9"/>
        <v>941855.21739130432</v>
      </c>
      <c r="AD94" s="3">
        <f t="shared" si="10"/>
        <v>26960217.618920386</v>
      </c>
      <c r="AE94" s="2">
        <f>IF(AE92&gt;=52800000,52800000,IF(AB73=Graph!G$1*1000,AE93+Graph!G$1*1000,AC94))</f>
        <v>941855.21739130432</v>
      </c>
      <c r="AF94" s="3">
        <f t="shared" si="11"/>
        <v>941855.21739130432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18</v>
      </c>
      <c r="C95" s="7"/>
      <c r="D95" s="2" t="e">
        <f t="shared" si="12"/>
        <v>#N/A</v>
      </c>
      <c r="E95" s="2" t="e">
        <f t="shared" si="22"/>
        <v>#N/A</v>
      </c>
      <c r="F95" s="2">
        <v>437606.78417122364</v>
      </c>
      <c r="G95" s="2">
        <f t="shared" si="25"/>
        <v>437606.78417122364</v>
      </c>
      <c r="H95" s="2">
        <f t="shared" si="13"/>
        <v>27313983.164161205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1190331.4285714282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455540.79885515571</v>
      </c>
      <c r="Q95" s="2">
        <f t="shared" si="26"/>
        <v>455540.79885515571</v>
      </c>
      <c r="R95" s="2">
        <f t="shared" si="16"/>
        <v>28357613.635166824</v>
      </c>
      <c r="S95" s="2">
        <f t="shared" si="17"/>
        <v>437606.78417122364</v>
      </c>
      <c r="T95" s="2">
        <f t="shared" si="18"/>
        <v>23417.857142857043</v>
      </c>
      <c r="U95" s="2">
        <f t="shared" si="19"/>
        <v>455540.79885515571</v>
      </c>
      <c r="V95" s="2">
        <f t="shared" si="5"/>
        <v>952034.34782608692</v>
      </c>
      <c r="W95" s="2">
        <f t="shared" si="20"/>
        <v>10179.130434782594</v>
      </c>
      <c r="X95" s="2">
        <f t="shared" si="6"/>
        <v>445361.66842037311</v>
      </c>
      <c r="Y95" s="2">
        <f t="shared" ref="Y95:Y158" si="30">IF(COUNT($C96)=0,IF(COUNT($C95)=1,C95,SUM(Y94+X95)),C95)</f>
        <v>27405579.28734076</v>
      </c>
      <c r="Z95" s="2" t="str">
        <f t="shared" si="8"/>
        <v>HERE</v>
      </c>
      <c r="AA95" s="2">
        <f>IF(Z95="HERE",Y95,AA94+Graph!$G$1*1000)</f>
        <v>27405579.28734076</v>
      </c>
      <c r="AB95" s="2">
        <f t="shared" si="21"/>
        <v>445361.66842037439</v>
      </c>
      <c r="AC95" s="2">
        <f t="shared" ref="AC95:AC158" si="31">IF(Z96="HERE",V95,AC94)</f>
        <v>952034.34782608692</v>
      </c>
      <c r="AD95" s="3">
        <f t="shared" si="10"/>
        <v>27405579.28734076</v>
      </c>
      <c r="AE95" s="2">
        <f>IF(AE93&gt;=52800000,52800000,IF(AB74=Graph!G$1*1000,AE94+Graph!G$1*1000,AC95))</f>
        <v>952034.34782608692</v>
      </c>
      <c r="AF95" s="3">
        <f t="shared" si="11"/>
        <v>952034.34782608692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19</v>
      </c>
      <c r="C96" s="7"/>
      <c r="D96" s="2" t="e">
        <f t="shared" si="12"/>
        <v>#N/A</v>
      </c>
      <c r="E96" s="2" t="e">
        <f t="shared" si="22"/>
        <v>#N/A</v>
      </c>
      <c r="F96" s="2">
        <v>439208.00607267022</v>
      </c>
      <c r="G96" s="2">
        <f t="shared" si="25"/>
        <v>439208.00607267022</v>
      </c>
      <c r="H96" s="2">
        <f t="shared" ref="H96:H159" si="32">IF(COUNT($C97)=0,IF(COUNT($C96)=1,C96,SUM(H95+G96)),C96)</f>
        <v>27753191.170233876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1213749.2857142852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457455.69260826707</v>
      </c>
      <c r="Q96" s="2">
        <f t="shared" si="26"/>
        <v>457455.69260826707</v>
      </c>
      <c r="R96" s="2">
        <f t="shared" ref="R96:R159" si="33">IF(COUNT($C97)=0,IF(COUNT($C96)=1,M96,SUM(R95+Q96)),M96)</f>
        <v>28815069.327775091</v>
      </c>
      <c r="S96" s="2">
        <f t="shared" si="17"/>
        <v>439208.00607267022</v>
      </c>
      <c r="T96" s="2">
        <f t="shared" si="18"/>
        <v>23417.857142857043</v>
      </c>
      <c r="U96" s="2">
        <f t="shared" si="19"/>
        <v>457455.69260826707</v>
      </c>
      <c r="V96" s="2">
        <f t="shared" si="5"/>
        <v>962213.47826086963</v>
      </c>
      <c r="W96" s="2">
        <f t="shared" si="20"/>
        <v>10179.13043478271</v>
      </c>
      <c r="X96" s="2">
        <f t="shared" si="6"/>
        <v>447276.56217348436</v>
      </c>
      <c r="Y96" s="2">
        <f t="shared" si="30"/>
        <v>27852855.849514246</v>
      </c>
      <c r="Z96" s="2" t="str">
        <f t="shared" si="8"/>
        <v>HERE</v>
      </c>
      <c r="AA96" s="2">
        <f>IF(Z96="HERE",Y96,AA95+Graph!$G$1*1000)</f>
        <v>27852855.849514246</v>
      </c>
      <c r="AB96" s="2">
        <f t="shared" si="21"/>
        <v>447276.56217348576</v>
      </c>
      <c r="AC96" s="2">
        <f t="shared" si="31"/>
        <v>962213.47826086963</v>
      </c>
      <c r="AD96" s="3">
        <f t="shared" si="10"/>
        <v>27852855.849514246</v>
      </c>
      <c r="AE96" s="2">
        <f>IF(AE94&gt;=52800000,52800000,IF(AB75=Graph!G$1*1000,AE95+Graph!G$1*1000,AC96))</f>
        <v>962213.47826086963</v>
      </c>
      <c r="AF96" s="3">
        <f t="shared" si="11"/>
        <v>962213.47826086963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20</v>
      </c>
      <c r="C97" s="7"/>
      <c r="D97" s="2" t="e">
        <f t="shared" si="12"/>
        <v>#N/A</v>
      </c>
      <c r="E97" s="2" t="e">
        <f t="shared" si="22"/>
        <v>#N/A</v>
      </c>
      <c r="F97" s="2">
        <v>440809.2279741168</v>
      </c>
      <c r="G97" s="2">
        <f t="shared" si="25"/>
        <v>440809.2279741168</v>
      </c>
      <c r="H97" s="2">
        <f t="shared" si="32"/>
        <v>28194000.398207992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1237167.1428571423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459370.58636137843</v>
      </c>
      <c r="Q97" s="2">
        <f t="shared" si="26"/>
        <v>459370.58636137843</v>
      </c>
      <c r="R97" s="2">
        <f t="shared" si="33"/>
        <v>29274439.914136469</v>
      </c>
      <c r="S97" s="2">
        <f t="shared" si="17"/>
        <v>440809.2279741168</v>
      </c>
      <c r="T97" s="2">
        <f t="shared" si="18"/>
        <v>23417.857142857043</v>
      </c>
      <c r="U97" s="2">
        <f t="shared" si="19"/>
        <v>459370.58636137843</v>
      </c>
      <c r="V97" s="2">
        <f t="shared" si="5"/>
        <v>972392.6086956521</v>
      </c>
      <c r="W97" s="2">
        <f t="shared" si="20"/>
        <v>10179.130434782477</v>
      </c>
      <c r="X97" s="2">
        <f t="shared" si="6"/>
        <v>449191.45592659595</v>
      </c>
      <c r="Y97" s="2">
        <f t="shared" si="30"/>
        <v>28302047.305440843</v>
      </c>
      <c r="Z97" s="2" t="str">
        <f t="shared" si="8"/>
        <v>HERE</v>
      </c>
      <c r="AA97" s="2">
        <f>IF(Z97="HERE",Y97,AA96+Graph!$G$1*1000)</f>
        <v>28302047.305440843</v>
      </c>
      <c r="AB97" s="2">
        <f t="shared" si="21"/>
        <v>449191.45592659712</v>
      </c>
      <c r="AC97" s="2">
        <f t="shared" si="31"/>
        <v>972392.6086956521</v>
      </c>
      <c r="AD97" s="3">
        <f t="shared" si="10"/>
        <v>28302047.305440843</v>
      </c>
      <c r="AE97" s="2">
        <f>IF(AE95&gt;=52800000,52800000,IF(AB76=Graph!G$1*1000,AE96+Graph!G$1*1000,AC97))</f>
        <v>972392.6086956521</v>
      </c>
      <c r="AF97" s="3">
        <f t="shared" si="11"/>
        <v>972392.6086956521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21</v>
      </c>
      <c r="C98" s="7"/>
      <c r="D98" s="2" t="e">
        <f t="shared" si="12"/>
        <v>#N/A</v>
      </c>
      <c r="E98" s="2" t="e">
        <f t="shared" si="22"/>
        <v>#N/A</v>
      </c>
      <c r="F98" s="2">
        <v>442410.44987556338</v>
      </c>
      <c r="G98" s="2">
        <f t="shared" si="25"/>
        <v>442410.44987556338</v>
      </c>
      <c r="H98" s="2">
        <f t="shared" si="32"/>
        <v>28636410.848083556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1260584.9999999993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461285.48011448979</v>
      </c>
      <c r="Q98" s="2">
        <f t="shared" si="26"/>
        <v>461285.48011448979</v>
      </c>
      <c r="R98" s="2">
        <f t="shared" si="33"/>
        <v>29735725.394250959</v>
      </c>
      <c r="S98" s="2">
        <f t="shared" si="17"/>
        <v>442410.44987556338</v>
      </c>
      <c r="T98" s="2">
        <f t="shared" si="18"/>
        <v>23417.857142857043</v>
      </c>
      <c r="U98" s="2">
        <f t="shared" si="19"/>
        <v>461285.48011448979</v>
      </c>
      <c r="V98" s="2">
        <f t="shared" si="5"/>
        <v>982571.73913043481</v>
      </c>
      <c r="W98" s="2">
        <f t="shared" si="20"/>
        <v>10179.13043478271</v>
      </c>
      <c r="X98" s="2">
        <f t="shared" si="6"/>
        <v>451106.34967970708</v>
      </c>
      <c r="Y98" s="2">
        <f t="shared" si="30"/>
        <v>28753153.655120552</v>
      </c>
      <c r="Z98" s="2" t="str">
        <f t="shared" si="8"/>
        <v>HERE</v>
      </c>
      <c r="AA98" s="2">
        <f>IF(Z98="HERE",Y98,AA97+Graph!$G$1*1000)</f>
        <v>28753153.655120552</v>
      </c>
      <c r="AB98" s="2">
        <f t="shared" si="21"/>
        <v>451106.34967970848</v>
      </c>
      <c r="AC98" s="2">
        <f t="shared" si="31"/>
        <v>982571.73913043481</v>
      </c>
      <c r="AD98" s="3">
        <f t="shared" si="10"/>
        <v>28753153.655120552</v>
      </c>
      <c r="AE98" s="2">
        <f>IF(AE96&gt;=52800000,52800000,IF(AB77=Graph!G$1*1000,AE97+Graph!G$1*1000,AC98))</f>
        <v>982571.73913043481</v>
      </c>
      <c r="AF98" s="3">
        <f t="shared" si="11"/>
        <v>982571.73913043481</v>
      </c>
      <c r="AG98" s="3">
        <f t="shared" si="29"/>
        <v>17752283.699999999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22</v>
      </c>
      <c r="C99" s="7"/>
      <c r="D99" s="2" t="e">
        <f t="shared" si="12"/>
        <v>#N/A</v>
      </c>
      <c r="E99" s="2" t="e">
        <f t="shared" si="22"/>
        <v>#N/A</v>
      </c>
      <c r="F99" s="2">
        <v>444011.67177699506</v>
      </c>
      <c r="G99" s="2">
        <f t="shared" si="25"/>
        <v>444011.67177699506</v>
      </c>
      <c r="H99" s="2">
        <f t="shared" si="32"/>
        <v>29080422.519860551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1284002.8571428563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463200.37386760116</v>
      </c>
      <c r="Q99" s="2">
        <f t="shared" si="26"/>
        <v>463200.37386760116</v>
      </c>
      <c r="R99" s="2">
        <f t="shared" si="33"/>
        <v>30198925.76811856</v>
      </c>
      <c r="S99" s="2">
        <f t="shared" si="17"/>
        <v>444011.67177699506</v>
      </c>
      <c r="T99" s="2">
        <f t="shared" si="18"/>
        <v>23417.857142857043</v>
      </c>
      <c r="U99" s="2">
        <f t="shared" si="19"/>
        <v>463200.37386760116</v>
      </c>
      <c r="V99" s="2">
        <f t="shared" si="5"/>
        <v>992750.86956521741</v>
      </c>
      <c r="W99" s="2">
        <f t="shared" si="20"/>
        <v>10179.130434782594</v>
      </c>
      <c r="X99" s="2">
        <f t="shared" si="6"/>
        <v>453021.24343281856</v>
      </c>
      <c r="Y99" s="2">
        <f t="shared" si="30"/>
        <v>29206174.898553371</v>
      </c>
      <c r="Z99" s="2" t="str">
        <f t="shared" si="8"/>
        <v>HERE</v>
      </c>
      <c r="AA99" s="2">
        <f>IF(Z99="HERE",Y99,AA98+Graph!$G$1*1000)</f>
        <v>29206174.898553371</v>
      </c>
      <c r="AB99" s="2">
        <f t="shared" si="21"/>
        <v>453021.24343281984</v>
      </c>
      <c r="AC99" s="2">
        <f t="shared" si="31"/>
        <v>992750.86956521741</v>
      </c>
      <c r="AD99" s="3">
        <f t="shared" si="10"/>
        <v>29206174.898553371</v>
      </c>
      <c r="AE99" s="2">
        <f>IF(AE97&gt;=52800000,52800000,IF(AB78=Graph!G$1*1000,AE98+Graph!G$1*1000,AC99))</f>
        <v>992750.86956521741</v>
      </c>
      <c r="AF99" s="3">
        <f t="shared" si="11"/>
        <v>992750.86956521741</v>
      </c>
      <c r="AG99" s="3">
        <f t="shared" si="29"/>
        <v>18124320.283677485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23</v>
      </c>
      <c r="C100" s="14"/>
      <c r="D100" s="13" t="e">
        <f t="shared" si="12"/>
        <v>#N/A</v>
      </c>
      <c r="E100" s="13" t="e">
        <f t="shared" si="22"/>
        <v>#N/A</v>
      </c>
      <c r="F100" s="13">
        <v>445612.89367844164</v>
      </c>
      <c r="G100" s="2">
        <f t="shared" si="25"/>
        <v>445612.89367844164</v>
      </c>
      <c r="H100" s="13">
        <f t="shared" si="32"/>
        <v>29526035.413538992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1307420.7142857134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465115.26762071252</v>
      </c>
      <c r="Q100" s="2">
        <f t="shared" si="26"/>
        <v>465115.26762071252</v>
      </c>
      <c r="R100" s="13">
        <f t="shared" si="33"/>
        <v>30664041.035739273</v>
      </c>
      <c r="S100" s="13">
        <f t="shared" si="17"/>
        <v>445612.89367844164</v>
      </c>
      <c r="T100" s="13">
        <f t="shared" si="18"/>
        <v>23417.857142857043</v>
      </c>
      <c r="U100" s="13">
        <f t="shared" si="19"/>
        <v>465115.26762071252</v>
      </c>
      <c r="V100" s="13">
        <f t="shared" si="5"/>
        <v>1002930</v>
      </c>
      <c r="W100" s="13">
        <f t="shared" si="20"/>
        <v>10179.130434782594</v>
      </c>
      <c r="X100" s="13">
        <f t="shared" si="6"/>
        <v>454936.13718592993</v>
      </c>
      <c r="Y100" s="2">
        <f t="shared" si="30"/>
        <v>29661111.035739303</v>
      </c>
      <c r="Z100" s="2" t="str">
        <f t="shared" si="8"/>
        <v>HERE</v>
      </c>
      <c r="AA100" s="2">
        <f>IF(Z100="HERE",Y100,AA99+Graph!$G$1*1000)</f>
        <v>29661111.035739303</v>
      </c>
      <c r="AB100" s="2">
        <f t="shared" si="21"/>
        <v>454936.13718593121</v>
      </c>
      <c r="AC100" s="2">
        <f t="shared" si="31"/>
        <v>1002930</v>
      </c>
      <c r="AD100" s="3">
        <f t="shared" si="10"/>
        <v>29661111.035739303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18498080.27173277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24</v>
      </c>
      <c r="C101" s="7"/>
      <c r="D101" s="2" t="e">
        <f t="shared" si="12"/>
        <v>#N/A</v>
      </c>
      <c r="E101" s="2" t="e">
        <f t="shared" si="22"/>
        <v>#N/A</v>
      </c>
      <c r="F101" s="2">
        <v>447214.11557988822</v>
      </c>
      <c r="G101" s="2">
        <f t="shared" si="25"/>
        <v>447214.11557988822</v>
      </c>
      <c r="H101" s="2">
        <f t="shared" si="32"/>
        <v>29973249.529118881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1330838.5714285704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467030.16137382388</v>
      </c>
      <c r="Q101" s="2">
        <f t="shared" si="26"/>
        <v>467030.16137382388</v>
      </c>
      <c r="R101" s="2">
        <f t="shared" si="33"/>
        <v>31131071.197113097</v>
      </c>
      <c r="S101" s="2">
        <f t="shared" si="17"/>
        <v>447214.11557988822</v>
      </c>
      <c r="T101" s="2">
        <f t="shared" si="18"/>
        <v>23417.857142857043</v>
      </c>
      <c r="U101" s="2">
        <f t="shared" si="19"/>
        <v>467030.16137382388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413592.44708810956</v>
      </c>
      <c r="Y101" s="2">
        <f t="shared" si="30"/>
        <v>30074703.482827414</v>
      </c>
      <c r="Z101" s="2" t="str">
        <f t="shared" si="8"/>
        <v>HERE</v>
      </c>
      <c r="AA101" s="2">
        <f>IF(Z101="HERE",Y101,AA100+Graph!$G$1*1000)</f>
        <v>30074703.482827414</v>
      </c>
      <c r="AB101" s="2">
        <f t="shared" si="21"/>
        <v>413592.44708811119</v>
      </c>
      <c r="AC101" s="2">
        <f t="shared" si="31"/>
        <v>1056367.7142857143</v>
      </c>
      <c r="AD101" s="3">
        <f t="shared" si="10"/>
        <v>30074703.482827414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18873563.664165858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25</v>
      </c>
      <c r="C102" s="7"/>
      <c r="D102" s="2" t="e">
        <f t="shared" si="12"/>
        <v>#N/A</v>
      </c>
      <c r="E102" s="2" t="e">
        <f t="shared" si="22"/>
        <v>#N/A</v>
      </c>
      <c r="F102" s="2">
        <v>448815.33748133481</v>
      </c>
      <c r="G102" s="2">
        <f t="shared" ref="G102:G165" si="35">IF(F102&gt;750000,$AK$31*1000,F102)</f>
        <v>448815.33748133481</v>
      </c>
      <c r="H102" s="2">
        <f t="shared" si="32"/>
        <v>30422064.866600215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1354256.4285714275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468945.05512693524</v>
      </c>
      <c r="Q102" s="2">
        <f t="shared" ref="Q102:Q165" si="36">IF(P102&gt;750000,750000,P102)</f>
        <v>468945.05512693524</v>
      </c>
      <c r="R102" s="2">
        <f t="shared" si="33"/>
        <v>31600016.252240032</v>
      </c>
      <c r="S102" s="2">
        <f t="shared" si="17"/>
        <v>448815.33748133481</v>
      </c>
      <c r="T102" s="2">
        <f t="shared" si="18"/>
        <v>23417.857142857043</v>
      </c>
      <c r="U102" s="2">
        <f t="shared" si="19"/>
        <v>468945.05512693524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415507.34084122092</v>
      </c>
      <c r="Y102" s="2">
        <f t="shared" si="30"/>
        <v>30490210.823668636</v>
      </c>
      <c r="Z102" s="2" t="str">
        <f t="shared" si="8"/>
        <v>HERE</v>
      </c>
      <c r="AA102" s="2">
        <f>IF(Z102="HERE",Y102,AA101+Graph!$G$1*1000)</f>
        <v>30490210.823668636</v>
      </c>
      <c r="AB102" s="2">
        <f t="shared" si="21"/>
        <v>415507.34084122255</v>
      </c>
      <c r="AC102" s="2">
        <f t="shared" si="31"/>
        <v>1109805.4285714286</v>
      </c>
      <c r="AD102" s="3">
        <f t="shared" si="10"/>
        <v>30490210.823668636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19250770.460976746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26</v>
      </c>
      <c r="C103" s="7"/>
      <c r="D103" s="2" t="e">
        <f t="shared" si="12"/>
        <v>#N/A</v>
      </c>
      <c r="E103" s="2" t="e">
        <f t="shared" si="22"/>
        <v>#N/A</v>
      </c>
      <c r="F103" s="2">
        <v>450416.55938278139</v>
      </c>
      <c r="G103" s="2">
        <f t="shared" si="35"/>
        <v>450416.55938278139</v>
      </c>
      <c r="H103" s="2">
        <f t="shared" si="32"/>
        <v>30872481.425982997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1377674.2857142845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470859.94888004661</v>
      </c>
      <c r="Q103" s="2">
        <f t="shared" si="36"/>
        <v>470859.94888004661</v>
      </c>
      <c r="R103" s="2">
        <f t="shared" si="33"/>
        <v>32070876.201120079</v>
      </c>
      <c r="S103" s="2">
        <f t="shared" si="17"/>
        <v>450416.55938278139</v>
      </c>
      <c r="T103" s="2">
        <f t="shared" si="18"/>
        <v>23417.857142857043</v>
      </c>
      <c r="U103" s="2">
        <f t="shared" si="19"/>
        <v>470859.94888004661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417422.23459433252</v>
      </c>
      <c r="Y103" s="2">
        <f t="shared" si="30"/>
        <v>30907633.05826297</v>
      </c>
      <c r="Z103" s="2" t="str">
        <f t="shared" si="8"/>
        <v>HERE</v>
      </c>
      <c r="AA103" s="2">
        <f>IF(Z103="HERE",Y103,AA102+Graph!$G$1*1000)</f>
        <v>30907633.05826297</v>
      </c>
      <c r="AB103" s="2">
        <f t="shared" si="21"/>
        <v>417422.23459433392</v>
      </c>
      <c r="AC103" s="2">
        <f t="shared" si="31"/>
        <v>1163243.1428571427</v>
      </c>
      <c r="AD103" s="3">
        <f t="shared" si="10"/>
        <v>30907633.05826297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19629700.662165418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27</v>
      </c>
      <c r="C104" s="7"/>
      <c r="D104" s="2" t="e">
        <f t="shared" si="12"/>
        <v>#N/A</v>
      </c>
      <c r="E104" s="2" t="e">
        <f t="shared" si="22"/>
        <v>#N/A</v>
      </c>
      <c r="F104" s="2">
        <v>452017.78128421307</v>
      </c>
      <c r="G104" s="2">
        <f t="shared" si="35"/>
        <v>452017.78128421307</v>
      </c>
      <c r="H104" s="2">
        <f t="shared" si="32"/>
        <v>31324499.20726721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1401092.1428571416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472774.84263315797</v>
      </c>
      <c r="Q104" s="2">
        <f t="shared" si="36"/>
        <v>472774.84263315797</v>
      </c>
      <c r="R104" s="2">
        <f t="shared" si="33"/>
        <v>32543651.043753237</v>
      </c>
      <c r="S104" s="2">
        <f t="shared" si="17"/>
        <v>452017.78128421307</v>
      </c>
      <c r="T104" s="2">
        <f t="shared" si="18"/>
        <v>23417.857142857043</v>
      </c>
      <c r="U104" s="2">
        <f t="shared" si="19"/>
        <v>472774.84263315797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419337.12834744365</v>
      </c>
      <c r="Y104" s="2">
        <f t="shared" si="30"/>
        <v>31326970.186610416</v>
      </c>
      <c r="Z104" s="2" t="str">
        <f t="shared" si="8"/>
        <v>HERE</v>
      </c>
      <c r="AA104" s="2">
        <f>IF(Z104="HERE",Y104,AA103+Graph!$G$1*1000)</f>
        <v>31326970.186610416</v>
      </c>
      <c r="AB104" s="2">
        <f t="shared" si="21"/>
        <v>419337.12834744528</v>
      </c>
      <c r="AC104" s="2">
        <f t="shared" si="31"/>
        <v>1216680.857142857</v>
      </c>
      <c r="AD104" s="3">
        <f t="shared" si="10"/>
        <v>31326970.186610416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20010354.26773189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28</v>
      </c>
      <c r="C105" s="7"/>
      <c r="D105" s="2" t="e">
        <f t="shared" si="12"/>
        <v>#N/A</v>
      </c>
      <c r="E105" s="2" t="e">
        <f t="shared" si="22"/>
        <v>#N/A</v>
      </c>
      <c r="F105" s="2">
        <v>453619.00318565965</v>
      </c>
      <c r="G105" s="2">
        <f t="shared" si="35"/>
        <v>453619.00318565965</v>
      </c>
      <c r="H105" s="2">
        <f t="shared" si="32"/>
        <v>31778118.21045287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1424509.9999999986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474689.73638626933</v>
      </c>
      <c r="Q105" s="2">
        <f t="shared" si="36"/>
        <v>474689.73638626933</v>
      </c>
      <c r="R105" s="2">
        <f t="shared" si="33"/>
        <v>33018340.780139506</v>
      </c>
      <c r="S105" s="2">
        <f t="shared" si="17"/>
        <v>453619.00318565965</v>
      </c>
      <c r="T105" s="2">
        <f t="shared" si="18"/>
        <v>23417.857142857043</v>
      </c>
      <c r="U105" s="2">
        <f t="shared" si="19"/>
        <v>474689.73638626933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421252.02210055501</v>
      </c>
      <c r="Y105" s="2">
        <f t="shared" si="30"/>
        <v>31748222.208710972</v>
      </c>
      <c r="Z105" s="2" t="str">
        <f t="shared" si="8"/>
        <v>HERE</v>
      </c>
      <c r="AA105" s="2">
        <f>IF(Z105="HERE",Y105,AA104+Graph!$G$1*1000)</f>
        <v>31748222.208710972</v>
      </c>
      <c r="AB105" s="2">
        <f t="shared" si="21"/>
        <v>421252.02210055664</v>
      </c>
      <c r="AC105" s="2">
        <f t="shared" si="31"/>
        <v>1270118.5714285714</v>
      </c>
      <c r="AD105" s="3">
        <f t="shared" si="10"/>
        <v>31748222.208710972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20392731.277676165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29</v>
      </c>
      <c r="C106" s="7"/>
      <c r="D106" s="2" t="e">
        <f t="shared" si="12"/>
        <v>#N/A</v>
      </c>
      <c r="E106" s="2" t="e">
        <f t="shared" si="22"/>
        <v>#N/A</v>
      </c>
      <c r="F106" s="2">
        <v>455220.22508710623</v>
      </c>
      <c r="G106" s="2">
        <f t="shared" si="35"/>
        <v>455220.22508710623</v>
      </c>
      <c r="H106" s="2">
        <f t="shared" si="32"/>
        <v>32233338.435539976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1447927.8571428556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476604.63013938069</v>
      </c>
      <c r="Q106" s="2">
        <f t="shared" si="36"/>
        <v>476604.63013938069</v>
      </c>
      <c r="R106" s="2">
        <f t="shared" si="33"/>
        <v>33494945.410278887</v>
      </c>
      <c r="S106" s="2">
        <f t="shared" si="17"/>
        <v>455220.22508710623</v>
      </c>
      <c r="T106" s="2">
        <f t="shared" si="18"/>
        <v>23417.857142857043</v>
      </c>
      <c r="U106" s="2">
        <f t="shared" si="19"/>
        <v>476604.63013938069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423166.91585366637</v>
      </c>
      <c r="Y106" s="2">
        <f t="shared" si="30"/>
        <v>32171389.12456464</v>
      </c>
      <c r="Z106" s="2" t="str">
        <f t="shared" si="8"/>
        <v>HERE</v>
      </c>
      <c r="AA106" s="2">
        <f>IF(Z106="HERE",Y106,AA105+Graph!$G$1*1000)</f>
        <v>32171389.12456464</v>
      </c>
      <c r="AB106" s="2">
        <f t="shared" si="21"/>
        <v>423166.915853668</v>
      </c>
      <c r="AC106" s="2">
        <f t="shared" si="31"/>
        <v>1323556.2857142857</v>
      </c>
      <c r="AD106" s="3">
        <f t="shared" si="10"/>
        <v>32171389.12456464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20776831.69199824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30</v>
      </c>
      <c r="C107" s="7"/>
      <c r="D107" s="2" t="e">
        <f t="shared" si="12"/>
        <v>#N/A</v>
      </c>
      <c r="E107" s="2" t="e">
        <f t="shared" si="22"/>
        <v>#N/A</v>
      </c>
      <c r="F107" s="2">
        <v>456821.44698855281</v>
      </c>
      <c r="G107" s="2">
        <f t="shared" si="35"/>
        <v>456821.44698855281</v>
      </c>
      <c r="H107" s="2">
        <f t="shared" si="32"/>
        <v>32690159.882528529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1471345.7142857127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478519.52389249206</v>
      </c>
      <c r="Q107" s="2">
        <f t="shared" si="36"/>
        <v>478519.52389249206</v>
      </c>
      <c r="R107" s="2">
        <f t="shared" si="33"/>
        <v>33973464.934171379</v>
      </c>
      <c r="S107" s="2">
        <f t="shared" si="17"/>
        <v>456821.44698855281</v>
      </c>
      <c r="T107" s="2">
        <f t="shared" si="18"/>
        <v>23417.857142857043</v>
      </c>
      <c r="U107" s="2">
        <f t="shared" si="19"/>
        <v>478519.52389249206</v>
      </c>
      <c r="V107" s="2">
        <f t="shared" si="34"/>
        <v>1376994</v>
      </c>
      <c r="W107" s="2">
        <f t="shared" si="20"/>
        <v>53437.714285714319</v>
      </c>
      <c r="X107" s="2">
        <f t="shared" si="6"/>
        <v>425081.80960677774</v>
      </c>
      <c r="Y107" s="2">
        <f t="shared" si="30"/>
        <v>32596470.93417142</v>
      </c>
      <c r="Z107" s="2" t="str">
        <f t="shared" si="8"/>
        <v>HERE</v>
      </c>
      <c r="AA107" s="2">
        <f>IF(Z107="HERE",Y107,AA106+Graph!$G$1*1000)</f>
        <v>32596470.93417142</v>
      </c>
      <c r="AB107" s="2">
        <f t="shared" si="21"/>
        <v>425081.80960677937</v>
      </c>
      <c r="AC107" s="2">
        <f t="shared" si="31"/>
        <v>1376994</v>
      </c>
      <c r="AD107" s="3">
        <f t="shared" si="10"/>
        <v>32596470.93417142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21162655.510698114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31</v>
      </c>
      <c r="C108" s="7"/>
      <c r="D108" s="2" t="e">
        <f t="shared" si="12"/>
        <v>#N/A</v>
      </c>
      <c r="E108" s="2" t="e">
        <f t="shared" si="22"/>
        <v>#N/A</v>
      </c>
      <c r="F108" s="2">
        <v>458422.66888998449</v>
      </c>
      <c r="G108" s="2">
        <f t="shared" si="35"/>
        <v>458422.66888998449</v>
      </c>
      <c r="H108" s="2">
        <f t="shared" si="32"/>
        <v>33148582.551418513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1494763.5714285697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480434.41764560342</v>
      </c>
      <c r="Q108" s="2">
        <f t="shared" si="36"/>
        <v>480434.41764560342</v>
      </c>
      <c r="R108" s="2">
        <f t="shared" si="33"/>
        <v>34453899.351816982</v>
      </c>
      <c r="S108" s="2">
        <f t="shared" si="17"/>
        <v>458422.66888998449</v>
      </c>
      <c r="T108" s="2">
        <f t="shared" si="18"/>
        <v>23417.857142857043</v>
      </c>
      <c r="U108" s="2">
        <f t="shared" si="19"/>
        <v>480434.41764560342</v>
      </c>
      <c r="V108" s="2">
        <f t="shared" si="34"/>
        <v>1508825.75</v>
      </c>
      <c r="W108" s="2">
        <f t="shared" si="20"/>
        <v>131831.75</v>
      </c>
      <c r="X108" s="2">
        <f t="shared" si="6"/>
        <v>348602.66764560342</v>
      </c>
      <c r="Y108" s="2">
        <f t="shared" si="30"/>
        <v>32945073.601817023</v>
      </c>
      <c r="Z108" s="2" t="str">
        <f t="shared" si="8"/>
        <v>HERE</v>
      </c>
      <c r="AA108" s="2">
        <f>IF(Z108="HERE",Y108,AA107+Graph!$G$1*1000)</f>
        <v>32945073.601817023</v>
      </c>
      <c r="AB108" s="2">
        <f t="shared" si="21"/>
        <v>348602.66764560342</v>
      </c>
      <c r="AC108" s="2">
        <f t="shared" si="31"/>
        <v>1508825.75</v>
      </c>
      <c r="AD108" s="3">
        <f t="shared" si="10"/>
        <v>32945073.601817023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21550202.733775787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32</v>
      </c>
      <c r="C109" s="7"/>
      <c r="D109" s="2" t="e">
        <f t="shared" si="12"/>
        <v>#N/A</v>
      </c>
      <c r="E109" s="2" t="e">
        <f t="shared" si="22"/>
        <v>#N/A</v>
      </c>
      <c r="F109" s="2">
        <v>460023.89079143107</v>
      </c>
      <c r="G109" s="2">
        <f t="shared" si="35"/>
        <v>460023.89079143107</v>
      </c>
      <c r="H109" s="2">
        <f t="shared" si="32"/>
        <v>33608606.442209944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1518181.4285714268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482349.31139871478</v>
      </c>
      <c r="Q109" s="2">
        <f t="shared" si="36"/>
        <v>482349.31139871478</v>
      </c>
      <c r="R109" s="2">
        <f t="shared" si="33"/>
        <v>34936248.663215697</v>
      </c>
      <c r="S109" s="2">
        <f t="shared" si="17"/>
        <v>460023.89079143107</v>
      </c>
      <c r="T109" s="2">
        <f t="shared" si="18"/>
        <v>23417.857142857043</v>
      </c>
      <c r="U109" s="2">
        <f t="shared" si="19"/>
        <v>482349.31139871478</v>
      </c>
      <c r="V109" s="2">
        <f t="shared" si="34"/>
        <v>1640657.5</v>
      </c>
      <c r="W109" s="2">
        <f t="shared" si="20"/>
        <v>131831.75</v>
      </c>
      <c r="X109" s="2">
        <f t="shared" si="6"/>
        <v>350517.56139871478</v>
      </c>
      <c r="Y109" s="2">
        <f t="shared" si="30"/>
        <v>33295591.163215738</v>
      </c>
      <c r="Z109" s="2" t="str">
        <f t="shared" si="8"/>
        <v>HERE</v>
      </c>
      <c r="AA109" s="2">
        <f>IF(Z109="HERE",Y109,AA108+Graph!$G$1*1000)</f>
        <v>33295591.163215738</v>
      </c>
      <c r="AB109" s="2">
        <f t="shared" si="21"/>
        <v>350517.56139871478</v>
      </c>
      <c r="AC109" s="2">
        <f t="shared" si="31"/>
        <v>1640657.5</v>
      </c>
      <c r="AD109" s="3">
        <f t="shared" si="10"/>
        <v>33295591.163215738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21939473.36123126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33</v>
      </c>
      <c r="C110" s="7"/>
      <c r="D110" s="2" t="e">
        <f t="shared" si="12"/>
        <v>#N/A</v>
      </c>
      <c r="E110" s="2" t="e">
        <f t="shared" si="22"/>
        <v>#N/A</v>
      </c>
      <c r="F110" s="2">
        <v>461625.11269287765</v>
      </c>
      <c r="G110" s="2">
        <f t="shared" si="35"/>
        <v>461625.11269287765</v>
      </c>
      <c r="H110" s="2">
        <f t="shared" si="32"/>
        <v>34070231.554902822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1541599.2857142838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484264.20515182614</v>
      </c>
      <c r="Q110" s="2">
        <f t="shared" si="36"/>
        <v>484264.20515182614</v>
      </c>
      <c r="R110" s="2">
        <f t="shared" si="33"/>
        <v>35420512.868367523</v>
      </c>
      <c r="S110" s="2">
        <f t="shared" si="17"/>
        <v>461625.11269287765</v>
      </c>
      <c r="T110" s="2">
        <f t="shared" si="18"/>
        <v>23417.857142857043</v>
      </c>
      <c r="U110" s="2">
        <f t="shared" si="19"/>
        <v>484264.20515182614</v>
      </c>
      <c r="V110" s="2">
        <f t="shared" si="34"/>
        <v>1772489.25</v>
      </c>
      <c r="W110" s="2">
        <f t="shared" si="20"/>
        <v>131831.75</v>
      </c>
      <c r="X110" s="2">
        <f t="shared" si="6"/>
        <v>352432.45515182614</v>
      </c>
      <c r="Y110" s="2">
        <f t="shared" si="30"/>
        <v>33648023.618367568</v>
      </c>
      <c r="Z110" s="2" t="str">
        <f t="shared" si="8"/>
        <v>HERE</v>
      </c>
      <c r="AA110" s="2">
        <f>IF(Z110="HERE",Y110,AA109+Graph!$G$1*1000)</f>
        <v>33648023.618367568</v>
      </c>
      <c r="AB110" s="2">
        <f t="shared" si="21"/>
        <v>352432.45515182987</v>
      </c>
      <c r="AC110" s="2">
        <f t="shared" si="31"/>
        <v>1772489.25</v>
      </c>
      <c r="AD110" s="3">
        <f t="shared" si="10"/>
        <v>33648023.618367568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22330467.393064536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34</v>
      </c>
      <c r="C111" s="7"/>
      <c r="D111" s="2" t="e">
        <f t="shared" si="12"/>
        <v>#N/A</v>
      </c>
      <c r="E111" s="2" t="e">
        <f t="shared" si="22"/>
        <v>#N/A</v>
      </c>
      <c r="F111" s="2">
        <v>463226.33459432423</v>
      </c>
      <c r="G111" s="2">
        <f t="shared" si="35"/>
        <v>463226.33459432423</v>
      </c>
      <c r="H111" s="2">
        <f t="shared" si="32"/>
        <v>34533457.889497146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1565017.1428571409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486179.09890493751</v>
      </c>
      <c r="Q111" s="2">
        <f t="shared" si="36"/>
        <v>486179.09890493751</v>
      </c>
      <c r="R111" s="2">
        <f t="shared" si="33"/>
        <v>35906691.96727246</v>
      </c>
      <c r="S111" s="2">
        <f t="shared" si="17"/>
        <v>463226.33459432423</v>
      </c>
      <c r="T111" s="2">
        <f t="shared" si="18"/>
        <v>23417.857142857043</v>
      </c>
      <c r="U111" s="2">
        <f t="shared" si="19"/>
        <v>486179.09890493751</v>
      </c>
      <c r="V111" s="2">
        <f t="shared" si="34"/>
        <v>1904321</v>
      </c>
      <c r="W111" s="2">
        <f t="shared" si="20"/>
        <v>131831.75</v>
      </c>
      <c r="X111" s="2">
        <f t="shared" si="6"/>
        <v>354347.34890493751</v>
      </c>
      <c r="Y111" s="2">
        <f t="shared" si="30"/>
        <v>34002370.967272505</v>
      </c>
      <c r="Z111" s="2" t="str">
        <f t="shared" si="8"/>
        <v>HERE</v>
      </c>
      <c r="AA111" s="2">
        <f>IF(Z111="HERE",Y111,AA110+Graph!$G$1*1000)</f>
        <v>34002370.967272505</v>
      </c>
      <c r="AB111" s="2">
        <f t="shared" si="21"/>
        <v>354347.34890493751</v>
      </c>
      <c r="AC111" s="2">
        <f t="shared" si="31"/>
        <v>1904321</v>
      </c>
      <c r="AD111" s="3">
        <f t="shared" si="10"/>
        <v>34002370.967272505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22723184.829275612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35</v>
      </c>
      <c r="C112" s="7"/>
      <c r="D112" s="2" t="e">
        <f t="shared" si="12"/>
        <v>#N/A</v>
      </c>
      <c r="E112" s="2" t="e">
        <f t="shared" si="22"/>
        <v>#N/A</v>
      </c>
      <c r="F112" s="2">
        <v>464827.55649577081</v>
      </c>
      <c r="G112" s="2">
        <f t="shared" si="35"/>
        <v>464827.55649577081</v>
      </c>
      <c r="H112" s="2">
        <f t="shared" si="32"/>
        <v>34998285.445992917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1588434.9999999979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488093.99265804887</v>
      </c>
      <c r="Q112" s="2">
        <f t="shared" si="36"/>
        <v>488093.99265804887</v>
      </c>
      <c r="R112" s="2">
        <f t="shared" si="33"/>
        <v>36394785.959930509</v>
      </c>
      <c r="S112" s="2">
        <f t="shared" si="17"/>
        <v>464827.55649577081</v>
      </c>
      <c r="T112" s="2">
        <f t="shared" si="18"/>
        <v>23417.857142857043</v>
      </c>
      <c r="U112" s="2">
        <f t="shared" si="19"/>
        <v>488093.99265804887</v>
      </c>
      <c r="V112" s="2">
        <f t="shared" si="34"/>
        <v>2036152.75</v>
      </c>
      <c r="W112" s="2">
        <f t="shared" si="20"/>
        <v>131831.75</v>
      </c>
      <c r="X112" s="2">
        <f t="shared" si="6"/>
        <v>356262.24265804887</v>
      </c>
      <c r="Y112" s="2">
        <f t="shared" si="30"/>
        <v>34358633.209930554</v>
      </c>
      <c r="Z112" s="2" t="str">
        <f t="shared" si="8"/>
        <v>HERE</v>
      </c>
      <c r="AA112" s="2">
        <f>IF(Z112="HERE",Y112,AA111+Graph!$G$1*1000)</f>
        <v>34358633.209930554</v>
      </c>
      <c r="AB112" s="2">
        <f t="shared" si="21"/>
        <v>356262.24265804887</v>
      </c>
      <c r="AC112" s="2">
        <f t="shared" si="31"/>
        <v>2036152.75</v>
      </c>
      <c r="AD112" s="3">
        <f t="shared" si="10"/>
        <v>34358633.209930554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23117625.669864487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36</v>
      </c>
      <c r="C113" s="7"/>
      <c r="D113" s="2" t="e">
        <f t="shared" si="12"/>
        <v>#N/A</v>
      </c>
      <c r="E113" s="2" t="e">
        <f t="shared" si="22"/>
        <v>#N/A</v>
      </c>
      <c r="F113" s="2">
        <v>466428.77839720249</v>
      </c>
      <c r="G113" s="2">
        <f t="shared" si="35"/>
        <v>466428.77839720249</v>
      </c>
      <c r="H113" s="2">
        <f t="shared" si="32"/>
        <v>35464714.224390119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1611852.8571428549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490008.88641116023</v>
      </c>
      <c r="Q113" s="2">
        <f t="shared" si="36"/>
        <v>490008.88641116023</v>
      </c>
      <c r="R113" s="2">
        <f t="shared" si="33"/>
        <v>36884794.84634167</v>
      </c>
      <c r="S113" s="2">
        <f t="shared" si="17"/>
        <v>466428.77839720249</v>
      </c>
      <c r="T113" s="2">
        <f t="shared" si="18"/>
        <v>23417.857142857043</v>
      </c>
      <c r="U113" s="2">
        <f t="shared" si="19"/>
        <v>490008.88641116023</v>
      </c>
      <c r="V113" s="2">
        <f t="shared" si="34"/>
        <v>2167984.5</v>
      </c>
      <c r="W113" s="2">
        <f t="shared" si="20"/>
        <v>131831.75</v>
      </c>
      <c r="X113" s="2">
        <f t="shared" si="6"/>
        <v>358177.13641116023</v>
      </c>
      <c r="Y113" s="2">
        <f t="shared" si="30"/>
        <v>34716810.346341714</v>
      </c>
      <c r="Z113" s="2" t="str">
        <f t="shared" si="8"/>
        <v>HERE</v>
      </c>
      <c r="AA113" s="2">
        <f>IF(Z113="HERE",Y113,AA112+Graph!$G$1*1000)</f>
        <v>34716810.346341714</v>
      </c>
      <c r="AB113" s="2">
        <f t="shared" si="21"/>
        <v>358177.13641116023</v>
      </c>
      <c r="AC113" s="2">
        <f t="shared" si="31"/>
        <v>2167984.5</v>
      </c>
      <c r="AD113" s="3">
        <f t="shared" si="10"/>
        <v>34716810.346341714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23513789.914831161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37</v>
      </c>
      <c r="C114" s="7"/>
      <c r="D114" s="2" t="e">
        <f t="shared" si="12"/>
        <v>#N/A</v>
      </c>
      <c r="E114" s="2" t="e">
        <f t="shared" si="22"/>
        <v>#N/A</v>
      </c>
      <c r="F114" s="2">
        <v>468030.00029864907</v>
      </c>
      <c r="G114" s="2">
        <f t="shared" si="35"/>
        <v>468030.00029864907</v>
      </c>
      <c r="H114" s="2">
        <f t="shared" si="32"/>
        <v>35932744.224688768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1635270.714285712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491923.78016427159</v>
      </c>
      <c r="Q114" s="2">
        <f t="shared" si="36"/>
        <v>491923.78016427159</v>
      </c>
      <c r="R114" s="2">
        <f t="shared" si="33"/>
        <v>37376718.626505941</v>
      </c>
      <c r="S114" s="2">
        <f t="shared" si="17"/>
        <v>468030.00029864907</v>
      </c>
      <c r="T114" s="2">
        <f t="shared" si="18"/>
        <v>23417.857142857043</v>
      </c>
      <c r="U114" s="2">
        <f t="shared" si="19"/>
        <v>491923.78016427159</v>
      </c>
      <c r="V114" s="2">
        <f t="shared" si="34"/>
        <v>2299816.25</v>
      </c>
      <c r="W114" s="2">
        <f t="shared" si="20"/>
        <v>131831.75</v>
      </c>
      <c r="X114" s="2">
        <f t="shared" si="6"/>
        <v>360092.03016427159</v>
      </c>
      <c r="Y114" s="2">
        <f t="shared" si="30"/>
        <v>35076902.376505986</v>
      </c>
      <c r="Z114" s="2" t="str">
        <f t="shared" si="8"/>
        <v>HERE</v>
      </c>
      <c r="AA114" s="2">
        <f>IF(Z114="HERE",Y114,AA113+Graph!$G$1*1000)</f>
        <v>35076902.376505986</v>
      </c>
      <c r="AB114" s="2">
        <f t="shared" si="21"/>
        <v>360092.03016427159</v>
      </c>
      <c r="AC114" s="2">
        <f t="shared" si="31"/>
        <v>2299816.25</v>
      </c>
      <c r="AD114" s="3">
        <f t="shared" si="10"/>
        <v>35076902.376505986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23911677.564175636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38</v>
      </c>
      <c r="C115" s="7"/>
      <c r="D115" s="2" t="e">
        <f t="shared" si="12"/>
        <v>#N/A</v>
      </c>
      <c r="E115" s="2" t="e">
        <f t="shared" si="22"/>
        <v>#N/A</v>
      </c>
      <c r="F115" s="2">
        <v>469631.22220009565</v>
      </c>
      <c r="G115" s="2">
        <f t="shared" si="35"/>
        <v>469631.22220009565</v>
      </c>
      <c r="H115" s="2">
        <f t="shared" si="32"/>
        <v>36402375.446888864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1658688.571428569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493838.67391738296</v>
      </c>
      <c r="Q115" s="2">
        <f t="shared" si="36"/>
        <v>493838.67391738296</v>
      </c>
      <c r="R115" s="2">
        <f t="shared" si="33"/>
        <v>37870557.300423324</v>
      </c>
      <c r="S115" s="2">
        <f t="shared" si="17"/>
        <v>469631.22220009565</v>
      </c>
      <c r="T115" s="2">
        <f t="shared" si="18"/>
        <v>23417.857142857043</v>
      </c>
      <c r="U115" s="2">
        <f t="shared" si="19"/>
        <v>493838.67391738296</v>
      </c>
      <c r="V115" s="2">
        <f t="shared" si="34"/>
        <v>2431648</v>
      </c>
      <c r="W115" s="2">
        <f t="shared" si="20"/>
        <v>131831.75</v>
      </c>
      <c r="X115" s="2">
        <f t="shared" si="6"/>
        <v>362006.92391738296</v>
      </c>
      <c r="Y115" s="2">
        <f t="shared" si="30"/>
        <v>35438909.300423369</v>
      </c>
      <c r="Z115" s="2" t="str">
        <f t="shared" si="8"/>
        <v>HERE</v>
      </c>
      <c r="AA115" s="2">
        <f>IF(Z115="HERE",Y115,AA114+Graph!$G$1*1000)</f>
        <v>35438909.300423369</v>
      </c>
      <c r="AB115" s="2">
        <f t="shared" si="21"/>
        <v>362006.92391738296</v>
      </c>
      <c r="AC115" s="2">
        <f t="shared" si="31"/>
        <v>2431648</v>
      </c>
      <c r="AD115" s="3">
        <f t="shared" si="10"/>
        <v>35438909.300423369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24311288.617897913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39</v>
      </c>
      <c r="C116" s="7"/>
      <c r="D116" s="2" t="e">
        <f t="shared" si="12"/>
        <v>#N/A</v>
      </c>
      <c r="E116" s="2" t="e">
        <f t="shared" si="22"/>
        <v>#N/A</v>
      </c>
      <c r="F116" s="2">
        <v>471232.44410154223</v>
      </c>
      <c r="G116" s="2">
        <f t="shared" si="35"/>
        <v>471232.44410154223</v>
      </c>
      <c r="H116" s="2">
        <f t="shared" si="32"/>
        <v>36873607.890990406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1682106.4285714261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495753.56767049432</v>
      </c>
      <c r="Q116" s="2">
        <f t="shared" si="36"/>
        <v>495753.56767049432</v>
      </c>
      <c r="R116" s="2">
        <f t="shared" si="33"/>
        <v>38366310.868093818</v>
      </c>
      <c r="S116" s="2">
        <f t="shared" si="17"/>
        <v>471232.44410154223</v>
      </c>
      <c r="T116" s="2">
        <f t="shared" si="18"/>
        <v>23417.857142857043</v>
      </c>
      <c r="U116" s="2">
        <f t="shared" si="19"/>
        <v>495753.56767049432</v>
      </c>
      <c r="V116" s="2">
        <f t="shared" si="34"/>
        <v>2639309</v>
      </c>
      <c r="W116" s="2">
        <f t="shared" si="20"/>
        <v>207661</v>
      </c>
      <c r="X116" s="2">
        <f t="shared" si="6"/>
        <v>288092.56767049432</v>
      </c>
      <c r="Y116" s="2">
        <f t="shared" si="30"/>
        <v>35727001.868093863</v>
      </c>
      <c r="Z116" s="2" t="str">
        <f t="shared" si="8"/>
        <v>HERE</v>
      </c>
      <c r="AA116" s="2">
        <f>IF(Z116="HERE",Y116,AA115+Graph!$G$1*1000)</f>
        <v>35727001.868093863</v>
      </c>
      <c r="AB116" s="2">
        <f t="shared" si="21"/>
        <v>288092.56767049432</v>
      </c>
      <c r="AC116" s="2">
        <f t="shared" si="31"/>
        <v>2639309</v>
      </c>
      <c r="AD116" s="3">
        <f t="shared" si="10"/>
        <v>35727001.868093863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24712623.07599799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40</v>
      </c>
      <c r="C117" s="7"/>
      <c r="D117" s="2" t="e">
        <f t="shared" si="12"/>
        <v>#N/A</v>
      </c>
      <c r="E117" s="2" t="e">
        <f t="shared" si="22"/>
        <v>#N/A</v>
      </c>
      <c r="F117" s="2">
        <v>472833.66600298882</v>
      </c>
      <c r="G117" s="2">
        <f t="shared" si="35"/>
        <v>472833.66600298882</v>
      </c>
      <c r="H117" s="2">
        <f t="shared" si="32"/>
        <v>37346441.556993395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1705524.2857142831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497668.46142360568</v>
      </c>
      <c r="Q117" s="2">
        <f t="shared" si="36"/>
        <v>497668.46142360568</v>
      </c>
      <c r="R117" s="2">
        <f t="shared" si="33"/>
        <v>38863979.329517424</v>
      </c>
      <c r="S117" s="2">
        <f t="shared" si="17"/>
        <v>472833.66600298882</v>
      </c>
      <c r="T117" s="2">
        <f t="shared" si="18"/>
        <v>23417.857142857043</v>
      </c>
      <c r="U117" s="2">
        <f t="shared" si="19"/>
        <v>497668.46142360568</v>
      </c>
      <c r="V117" s="2">
        <f t="shared" si="34"/>
        <v>2918252</v>
      </c>
      <c r="W117" s="2">
        <f t="shared" si="20"/>
        <v>278943</v>
      </c>
      <c r="X117" s="2">
        <f t="shared" si="6"/>
        <v>218725.46142360568</v>
      </c>
      <c r="Y117" s="2">
        <f t="shared" si="30"/>
        <v>35945727.329517469</v>
      </c>
      <c r="Z117" s="2" t="str">
        <f t="shared" si="8"/>
        <v>HERE</v>
      </c>
      <c r="AA117" s="2">
        <f>IF(Z117="HERE",Y117,AA116+Graph!$G$1*1000)</f>
        <v>35945727.329517469</v>
      </c>
      <c r="AB117" s="2">
        <f t="shared" si="21"/>
        <v>218725.46142360568</v>
      </c>
      <c r="AC117" s="2">
        <f t="shared" si="31"/>
        <v>2918252</v>
      </c>
      <c r="AD117" s="3">
        <f t="shared" si="10"/>
        <v>35945727.329517469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25115680.938475866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41</v>
      </c>
      <c r="C118" s="7"/>
      <c r="D118" s="2" t="e">
        <f t="shared" si="12"/>
        <v>#N/A</v>
      </c>
      <c r="E118" s="2" t="e">
        <f t="shared" si="22"/>
        <v>#N/A</v>
      </c>
      <c r="F118" s="2">
        <v>474434.8879044205</v>
      </c>
      <c r="G118" s="2">
        <f t="shared" si="35"/>
        <v>474434.8879044205</v>
      </c>
      <c r="H118" s="2">
        <f t="shared" si="32"/>
        <v>37820876.444897816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1728942.1428571402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499583.35517671704</v>
      </c>
      <c r="Q118" s="2">
        <f t="shared" si="36"/>
        <v>499583.35517671704</v>
      </c>
      <c r="R118" s="2">
        <f t="shared" si="33"/>
        <v>39363562.684694141</v>
      </c>
      <c r="S118" s="2">
        <f t="shared" si="17"/>
        <v>474434.8879044205</v>
      </c>
      <c r="T118" s="2">
        <f t="shared" si="18"/>
        <v>23417.857142857043</v>
      </c>
      <c r="U118" s="2">
        <f t="shared" si="19"/>
        <v>499583.35517671704</v>
      </c>
      <c r="V118" s="2">
        <f t="shared" si="34"/>
        <v>3234946</v>
      </c>
      <c r="W118" s="2">
        <f t="shared" si="20"/>
        <v>316694</v>
      </c>
      <c r="X118" s="2">
        <f t="shared" si="6"/>
        <v>182889.35517671704</v>
      </c>
      <c r="Y118" s="2">
        <f t="shared" si="30"/>
        <v>36128616.684694186</v>
      </c>
      <c r="Z118" s="2" t="str">
        <f t="shared" si="8"/>
        <v>HERE</v>
      </c>
      <c r="AA118" s="2">
        <f>IF(Z118="HERE",Y118,AA117+Graph!$G$1*1000)</f>
        <v>36128616.684694186</v>
      </c>
      <c r="AB118" s="2">
        <f t="shared" si="21"/>
        <v>182889.35517671704</v>
      </c>
      <c r="AC118" s="2">
        <f t="shared" si="31"/>
        <v>3234946</v>
      </c>
      <c r="AD118" s="3">
        <f t="shared" si="10"/>
        <v>36128616.684694186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25520462.205331542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42</v>
      </c>
      <c r="C119" s="7"/>
      <c r="D119" s="2" t="e">
        <f t="shared" si="12"/>
        <v>#N/A</v>
      </c>
      <c r="E119" s="2" t="e">
        <f t="shared" si="22"/>
        <v>#N/A</v>
      </c>
      <c r="F119" s="2">
        <v>476036.10980586708</v>
      </c>
      <c r="G119" s="2">
        <f t="shared" si="35"/>
        <v>476036.10980586708</v>
      </c>
      <c r="H119" s="2">
        <f t="shared" si="32"/>
        <v>38296912.554703683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1752359.9999999972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501498.24892982841</v>
      </c>
      <c r="Q119" s="2">
        <f t="shared" si="36"/>
        <v>501498.24892982841</v>
      </c>
      <c r="R119" s="2">
        <f t="shared" si="33"/>
        <v>39865060.93362397</v>
      </c>
      <c r="S119" s="2">
        <f t="shared" si="17"/>
        <v>476036.10980586708</v>
      </c>
      <c r="T119" s="2">
        <f t="shared" si="18"/>
        <v>23417.857142857043</v>
      </c>
      <c r="U119" s="2">
        <f t="shared" si="19"/>
        <v>501498.24892982841</v>
      </c>
      <c r="V119" s="2">
        <f t="shared" si="34"/>
        <v>3559179</v>
      </c>
      <c r="W119" s="2">
        <f t="shared" si="20"/>
        <v>324233</v>
      </c>
      <c r="X119" s="2">
        <f t="shared" si="6"/>
        <v>177265.24892982841</v>
      </c>
      <c r="Y119" s="2">
        <f t="shared" si="30"/>
        <v>36305881.933624014</v>
      </c>
      <c r="Z119" s="2" t="str">
        <f t="shared" si="8"/>
        <v>HERE</v>
      </c>
      <c r="AA119" s="2">
        <f>IF(Z119="HERE",Y119,AA118+Graph!$G$1*1000)</f>
        <v>36305881.933624014</v>
      </c>
      <c r="AB119" s="2">
        <f t="shared" si="21"/>
        <v>177265.24892982841</v>
      </c>
      <c r="AC119" s="2">
        <f t="shared" si="31"/>
        <v>3559179</v>
      </c>
      <c r="AD119" s="3">
        <f t="shared" si="10"/>
        <v>36305881.933624014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25926966.876565021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43</v>
      </c>
      <c r="C120" s="7"/>
      <c r="D120" s="2" t="e">
        <f t="shared" si="12"/>
        <v>#N/A</v>
      </c>
      <c r="E120" s="2" t="e">
        <f t="shared" si="22"/>
        <v>#N/A</v>
      </c>
      <c r="F120" s="2">
        <v>477637.33170731366</v>
      </c>
      <c r="G120" s="2">
        <f t="shared" si="35"/>
        <v>477637.33170731366</v>
      </c>
      <c r="H120" s="2">
        <f t="shared" si="32"/>
        <v>38774549.886410996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1775777.8571428542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503413.14268293977</v>
      </c>
      <c r="Q120" s="2">
        <f t="shared" si="36"/>
        <v>503413.14268293977</v>
      </c>
      <c r="R120" s="2">
        <f t="shared" si="33"/>
        <v>40368474.076306909</v>
      </c>
      <c r="S120" s="2">
        <f t="shared" si="17"/>
        <v>477637.33170731366</v>
      </c>
      <c r="T120" s="2">
        <f t="shared" si="18"/>
        <v>23417.857142857043</v>
      </c>
      <c r="U120" s="2">
        <f t="shared" si="19"/>
        <v>503413.14268293977</v>
      </c>
      <c r="V120" s="2">
        <f t="shared" si="34"/>
        <v>3837094</v>
      </c>
      <c r="W120" s="2">
        <f t="shared" si="20"/>
        <v>277915</v>
      </c>
      <c r="X120" s="2">
        <f t="shared" si="6"/>
        <v>225498.14268293977</v>
      </c>
      <c r="Y120" s="2">
        <f t="shared" si="30"/>
        <v>36531380.076306954</v>
      </c>
      <c r="Z120" s="2" t="str">
        <f t="shared" si="8"/>
        <v>HERE</v>
      </c>
      <c r="AA120" s="2">
        <f>IF(Z120="HERE",Y120,AA119+Graph!$G$1*1000)</f>
        <v>36531380.076306954</v>
      </c>
      <c r="AB120" s="2">
        <f t="shared" si="21"/>
        <v>225498.14268293977</v>
      </c>
      <c r="AC120" s="2">
        <f t="shared" si="31"/>
        <v>3837094</v>
      </c>
      <c r="AD120" s="3">
        <f t="shared" si="10"/>
        <v>36531380.076306954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26335194.952176295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44</v>
      </c>
      <c r="C121" s="7"/>
      <c r="D121" s="2" t="e">
        <f t="shared" si="12"/>
        <v>#N/A</v>
      </c>
      <c r="E121" s="2" t="e">
        <f t="shared" si="22"/>
        <v>#N/A</v>
      </c>
      <c r="F121" s="2">
        <v>479238.55360876024</v>
      </c>
      <c r="G121" s="2">
        <f t="shared" si="35"/>
        <v>479238.55360876024</v>
      </c>
      <c r="H121" s="2">
        <f t="shared" si="32"/>
        <v>39253788.440019757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1799195.7142857113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505328.03643605113</v>
      </c>
      <c r="Q121" s="2">
        <f t="shared" si="36"/>
        <v>505328.03643605113</v>
      </c>
      <c r="R121" s="2">
        <f t="shared" si="33"/>
        <v>40873802.11274296</v>
      </c>
      <c r="S121" s="2">
        <f t="shared" si="17"/>
        <v>479238.55360876024</v>
      </c>
      <c r="T121" s="2">
        <f t="shared" si="18"/>
        <v>23417.857142857043</v>
      </c>
      <c r="U121" s="2">
        <f t="shared" si="19"/>
        <v>505328.03643605113</v>
      </c>
      <c r="V121" s="2">
        <f t="shared" si="34"/>
        <v>4062501</v>
      </c>
      <c r="W121" s="2">
        <f t="shared" si="20"/>
        <v>225407</v>
      </c>
      <c r="X121" s="2">
        <f t="shared" si="6"/>
        <v>279921.03643605113</v>
      </c>
      <c r="Y121" s="2">
        <f t="shared" si="30"/>
        <v>36811301.112743005</v>
      </c>
      <c r="Z121" s="2" t="str">
        <f t="shared" si="8"/>
        <v>HERE</v>
      </c>
      <c r="AA121" s="2">
        <f>IF(Z121="HERE",Y121,AA120+Graph!$G$1*1000)</f>
        <v>36811301.112743005</v>
      </c>
      <c r="AB121" s="2">
        <f t="shared" si="21"/>
        <v>279921.03643605113</v>
      </c>
      <c r="AC121" s="2">
        <f t="shared" si="31"/>
        <v>4062501</v>
      </c>
      <c r="AD121" s="3">
        <f t="shared" si="10"/>
        <v>36811301.112743005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26745146.432165373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45</v>
      </c>
      <c r="C122" s="7"/>
      <c r="D122" s="2" t="e">
        <f t="shared" si="12"/>
        <v>#N/A</v>
      </c>
      <c r="E122" s="2" t="e">
        <f t="shared" si="22"/>
        <v>#N/A</v>
      </c>
      <c r="F122" s="2">
        <v>480839.77551020682</v>
      </c>
      <c r="G122" s="2">
        <f t="shared" si="35"/>
        <v>480839.77551020682</v>
      </c>
      <c r="H122" s="2">
        <f t="shared" si="32"/>
        <v>39734628.215529963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1822613.5714285683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507242.93018916249</v>
      </c>
      <c r="Q122" s="2">
        <f t="shared" si="36"/>
        <v>507242.93018916249</v>
      </c>
      <c r="R122" s="2">
        <f t="shared" si="33"/>
        <v>41381045.042932123</v>
      </c>
      <c r="S122" s="2">
        <f t="shared" si="17"/>
        <v>480839.77551020682</v>
      </c>
      <c r="T122" s="2">
        <f t="shared" si="18"/>
        <v>23417.857142857043</v>
      </c>
      <c r="U122" s="2">
        <f t="shared" si="19"/>
        <v>507242.93018916249</v>
      </c>
      <c r="V122" s="2">
        <f t="shared" si="34"/>
        <v>4266577</v>
      </c>
      <c r="W122" s="2">
        <f t="shared" si="20"/>
        <v>204076</v>
      </c>
      <c r="X122" s="2">
        <f t="shared" si="6"/>
        <v>303166.93018916249</v>
      </c>
      <c r="Y122" s="2">
        <f t="shared" si="30"/>
        <v>37114468.042932168</v>
      </c>
      <c r="Z122" s="2" t="str">
        <f t="shared" si="8"/>
        <v>HERE</v>
      </c>
      <c r="AA122" s="2">
        <f>IF(Z122="HERE",Y122,AA121+Graph!$G$1*1000)</f>
        <v>37114468.042932168</v>
      </c>
      <c r="AB122" s="2">
        <f t="shared" si="21"/>
        <v>303166.93018916249</v>
      </c>
      <c r="AC122" s="2">
        <f t="shared" si="31"/>
        <v>4266577</v>
      </c>
      <c r="AD122" s="3">
        <f t="shared" si="10"/>
        <v>37114468.042932168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27120051.520258959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46</v>
      </c>
      <c r="C123" s="7"/>
      <c r="D123" s="2" t="e">
        <f t="shared" si="12"/>
        <v>#N/A</v>
      </c>
      <c r="E123" s="2" t="e">
        <f t="shared" si="22"/>
        <v>#N/A</v>
      </c>
      <c r="F123" s="2">
        <v>482440.9974116385</v>
      </c>
      <c r="G123" s="2">
        <f t="shared" si="35"/>
        <v>482440.9974116385</v>
      </c>
      <c r="H123" s="2">
        <f t="shared" si="32"/>
        <v>40217069.212941602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1846031.4285714254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509157.82394225895</v>
      </c>
      <c r="Q123" s="2">
        <f t="shared" si="36"/>
        <v>509157.82394225895</v>
      </c>
      <c r="R123" s="2">
        <f t="shared" si="33"/>
        <v>41890202.866874382</v>
      </c>
      <c r="S123" s="2">
        <f t="shared" si="17"/>
        <v>482440.9974116385</v>
      </c>
      <c r="T123" s="2">
        <f t="shared" si="18"/>
        <v>23417.857142857043</v>
      </c>
      <c r="U123" s="2">
        <f t="shared" si="19"/>
        <v>509157.82394225895</v>
      </c>
      <c r="V123" s="2">
        <f t="shared" si="34"/>
        <v>4609740</v>
      </c>
      <c r="W123" s="2">
        <f t="shared" si="20"/>
        <v>343163</v>
      </c>
      <c r="X123" s="2">
        <f t="shared" si="6"/>
        <v>165994.82394225895</v>
      </c>
      <c r="Y123" s="2">
        <f t="shared" si="30"/>
        <v>37280462.866874427</v>
      </c>
      <c r="Z123" s="2" t="str">
        <f t="shared" si="8"/>
        <v>HERE</v>
      </c>
      <c r="AA123" s="2">
        <f>IF(Z123="HERE",Y123,AA122+Graph!$G$1*1000)</f>
        <v>37280462.866874427</v>
      </c>
      <c r="AB123" s="2">
        <f t="shared" si="21"/>
        <v>165994.82394225895</v>
      </c>
      <c r="AC123" s="2">
        <f t="shared" si="31"/>
        <v>4609740</v>
      </c>
      <c r="AD123" s="3">
        <f t="shared" si="10"/>
        <v>37280462.866874427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27496680.012730345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47</v>
      </c>
      <c r="C124" s="7"/>
      <c r="D124" s="2" t="e">
        <f t="shared" si="12"/>
        <v>#N/A</v>
      </c>
      <c r="E124" s="2" t="e">
        <f t="shared" si="22"/>
        <v>#N/A</v>
      </c>
      <c r="F124" s="2">
        <v>484042.21931308508</v>
      </c>
      <c r="G124" s="2">
        <f t="shared" si="35"/>
        <v>484042.21931308508</v>
      </c>
      <c r="H124" s="2">
        <f t="shared" si="32"/>
        <v>40701111.432254687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1869449.2857142824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511072.71769537032</v>
      </c>
      <c r="Q124" s="2">
        <f t="shared" si="36"/>
        <v>511072.71769537032</v>
      </c>
      <c r="R124" s="2">
        <f t="shared" si="33"/>
        <v>42401275.584569752</v>
      </c>
      <c r="S124" s="2">
        <f t="shared" si="17"/>
        <v>484042.21931308508</v>
      </c>
      <c r="T124" s="2">
        <f t="shared" si="18"/>
        <v>23417.857142857043</v>
      </c>
      <c r="U124" s="2">
        <f t="shared" si="19"/>
        <v>511072.71769537032</v>
      </c>
      <c r="V124" s="2">
        <f t="shared" si="34"/>
        <v>4973248</v>
      </c>
      <c r="W124" s="2">
        <f t="shared" si="20"/>
        <v>363508</v>
      </c>
      <c r="X124" s="2">
        <f t="shared" si="6"/>
        <v>147564.71769537032</v>
      </c>
      <c r="Y124" s="2">
        <f t="shared" si="30"/>
        <v>37428027.584569797</v>
      </c>
      <c r="Z124" s="2" t="str">
        <f t="shared" si="8"/>
        <v>HERE</v>
      </c>
      <c r="AA124" s="2">
        <f>IF(Z124="HERE",Y124,AA123+Graph!$G$1*1000)</f>
        <v>37428027.584569797</v>
      </c>
      <c r="AB124" s="2">
        <f t="shared" si="21"/>
        <v>147564.71769537032</v>
      </c>
      <c r="AC124" s="2">
        <f t="shared" si="31"/>
        <v>4973248</v>
      </c>
      <c r="AD124" s="3">
        <f t="shared" si="10"/>
        <v>37428027.584569797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27875031.909579534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48</v>
      </c>
      <c r="C125" s="7"/>
      <c r="D125" s="2" t="e">
        <f t="shared" si="12"/>
        <v>#N/A</v>
      </c>
      <c r="E125" s="2" t="e">
        <f t="shared" si="22"/>
        <v>#N/A</v>
      </c>
      <c r="F125" s="2">
        <v>485643.44121453166</v>
      </c>
      <c r="G125" s="2">
        <f t="shared" si="35"/>
        <v>485643.44121453166</v>
      </c>
      <c r="H125" s="2">
        <f t="shared" si="32"/>
        <v>41186754.873469219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1892867.1428571395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512987.61144848168</v>
      </c>
      <c r="Q125" s="2">
        <f t="shared" si="36"/>
        <v>512987.61144848168</v>
      </c>
      <c r="R125" s="2">
        <f t="shared" si="33"/>
        <v>42914263.196018234</v>
      </c>
      <c r="S125" s="2">
        <f t="shared" si="17"/>
        <v>485643.44121453166</v>
      </c>
      <c r="T125" s="2">
        <f t="shared" si="18"/>
        <v>23417.857142857043</v>
      </c>
      <c r="U125" s="2">
        <f t="shared" si="19"/>
        <v>512987.61144848168</v>
      </c>
      <c r="V125" s="2">
        <f t="shared" si="34"/>
        <v>5383103</v>
      </c>
      <c r="W125" s="2">
        <f t="shared" si="20"/>
        <v>409855</v>
      </c>
      <c r="X125" s="2">
        <f t="shared" si="6"/>
        <v>103132.61144848168</v>
      </c>
      <c r="Y125" s="2">
        <f t="shared" si="30"/>
        <v>37531160.196018279</v>
      </c>
      <c r="Z125" s="2" t="str">
        <f t="shared" si="8"/>
        <v>HERE</v>
      </c>
      <c r="AA125" s="2">
        <f>IF(Z125="HERE",Y125,AA124+Graph!$G$1*1000)</f>
        <v>37531160.196018279</v>
      </c>
      <c r="AB125" s="2">
        <f t="shared" si="21"/>
        <v>103132.61144848168</v>
      </c>
      <c r="AC125" s="2">
        <f t="shared" si="31"/>
        <v>5383103</v>
      </c>
      <c r="AD125" s="3">
        <f t="shared" si="10"/>
        <v>37531160.196018279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28255107.210806519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49</v>
      </c>
      <c r="C126" s="7"/>
      <c r="D126" s="2" t="e">
        <f t="shared" si="12"/>
        <v>#N/A</v>
      </c>
      <c r="E126" s="2" t="e">
        <f t="shared" si="22"/>
        <v>#N/A</v>
      </c>
      <c r="F126" s="2">
        <v>487244.66311597824</v>
      </c>
      <c r="G126" s="2">
        <f t="shared" si="35"/>
        <v>487244.66311597824</v>
      </c>
      <c r="H126" s="2">
        <f t="shared" si="32"/>
        <v>41673999.536585197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1916284.9999999965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514902.50520159304</v>
      </c>
      <c r="Q126" s="2">
        <f t="shared" si="36"/>
        <v>514902.50520159304</v>
      </c>
      <c r="R126" s="2">
        <f t="shared" si="33"/>
        <v>43429165.701219827</v>
      </c>
      <c r="S126" s="2">
        <f t="shared" si="17"/>
        <v>487244.66311597824</v>
      </c>
      <c r="T126" s="2">
        <f t="shared" si="18"/>
        <v>23417.857142857043</v>
      </c>
      <c r="U126" s="2">
        <f t="shared" si="19"/>
        <v>514902.50520159304</v>
      </c>
      <c r="V126" s="2">
        <f t="shared" si="34"/>
        <v>5861351</v>
      </c>
      <c r="W126" s="2">
        <f t="shared" si="20"/>
        <v>478248</v>
      </c>
      <c r="X126" s="2">
        <f t="shared" si="6"/>
        <v>36654.505201593041</v>
      </c>
      <c r="Y126" s="2">
        <f t="shared" si="30"/>
        <v>37567814.701219872</v>
      </c>
      <c r="Z126" s="2" t="str">
        <f t="shared" si="8"/>
        <v>HERE</v>
      </c>
      <c r="AA126" s="2">
        <f>IF(Z126="HERE",Y126,AA125+Graph!$G$1*1000)</f>
        <v>37567814.701219872</v>
      </c>
      <c r="AB126" s="2">
        <f t="shared" si="21"/>
        <v>36654.505201593041</v>
      </c>
      <c r="AC126" s="2">
        <f t="shared" si="31"/>
        <v>5861351</v>
      </c>
      <c r="AD126" s="3">
        <f t="shared" si="10"/>
        <v>37567814.701219872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28636905.916411303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50</v>
      </c>
      <c r="C127" s="7"/>
      <c r="D127" s="2" t="e">
        <f t="shared" si="12"/>
        <v>#N/A</v>
      </c>
      <c r="E127" s="2" t="e">
        <f t="shared" si="22"/>
        <v>#N/A</v>
      </c>
      <c r="F127" s="2">
        <v>488845.88501742482</v>
      </c>
      <c r="G127" s="2">
        <f t="shared" si="35"/>
        <v>488845.88501742482</v>
      </c>
      <c r="H127" s="2">
        <f t="shared" si="32"/>
        <v>42162845.421602622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1939702.8571428536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516817.3989547044</v>
      </c>
      <c r="Q127" s="2">
        <f t="shared" si="36"/>
        <v>516817.3989547044</v>
      </c>
      <c r="R127" s="2">
        <f t="shared" si="33"/>
        <v>43945983.100174531</v>
      </c>
      <c r="S127" s="2">
        <f t="shared" si="17"/>
        <v>488845.88501742482</v>
      </c>
      <c r="T127" s="2">
        <f t="shared" si="18"/>
        <v>23417.857142857043</v>
      </c>
      <c r="U127" s="2">
        <f t="shared" si="19"/>
        <v>516817.3989547044</v>
      </c>
      <c r="V127" s="2">
        <f t="shared" si="34"/>
        <v>6353321</v>
      </c>
      <c r="W127" s="2">
        <f t="shared" si="20"/>
        <v>491970</v>
      </c>
      <c r="X127" s="2">
        <f t="shared" si="6"/>
        <v>24847.398954704404</v>
      </c>
      <c r="Y127" s="2">
        <f t="shared" si="30"/>
        <v>37592662.100174576</v>
      </c>
      <c r="Z127" s="2" t="str">
        <f t="shared" si="8"/>
        <v>HERE</v>
      </c>
      <c r="AA127" s="2">
        <f>IF(Z127="HERE",Y127,AA126+Graph!$G$1*1000)</f>
        <v>37592662.100174576</v>
      </c>
      <c r="AB127" s="2">
        <f t="shared" si="21"/>
        <v>24847.398954704404</v>
      </c>
      <c r="AC127" s="2">
        <f t="shared" si="31"/>
        <v>6353321</v>
      </c>
      <c r="AD127" s="3">
        <f t="shared" si="10"/>
        <v>37592662.100174576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29020428.02639389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51</v>
      </c>
      <c r="C128" s="7"/>
      <c r="D128" s="2" t="e">
        <f t="shared" si="12"/>
        <v>#N/A</v>
      </c>
      <c r="E128" s="2" t="e">
        <f t="shared" si="22"/>
        <v>#N/A</v>
      </c>
      <c r="F128" s="2">
        <v>490447.1069188565</v>
      </c>
      <c r="G128" s="2">
        <f t="shared" si="35"/>
        <v>490447.1069188565</v>
      </c>
      <c r="H128" s="2">
        <f t="shared" si="32"/>
        <v>42653292.528521478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1963120.7142857106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518732.29270781577</v>
      </c>
      <c r="Q128" s="2">
        <f t="shared" si="36"/>
        <v>518732.29270781577</v>
      </c>
      <c r="R128" s="2">
        <f t="shared" si="33"/>
        <v>44464715.392882347</v>
      </c>
      <c r="S128" s="2">
        <f t="shared" si="17"/>
        <v>490447.1069188565</v>
      </c>
      <c r="T128" s="2">
        <f t="shared" si="18"/>
        <v>23417.857142857043</v>
      </c>
      <c r="U128" s="2">
        <f t="shared" si="19"/>
        <v>518732.29270781577</v>
      </c>
      <c r="V128" s="2">
        <f t="shared" si="34"/>
        <v>6573570</v>
      </c>
      <c r="W128" s="2">
        <f t="shared" si="20"/>
        <v>220249</v>
      </c>
      <c r="X128" s="2">
        <f t="shared" si="6"/>
        <v>298483.29270781577</v>
      </c>
      <c r="Y128" s="2">
        <f t="shared" si="30"/>
        <v>37891145.392882392</v>
      </c>
      <c r="Z128" s="2" t="str">
        <f t="shared" si="8"/>
        <v>HERE</v>
      </c>
      <c r="AA128" s="2">
        <f>IF(Z128="HERE",Y128,AA127+Graph!$G$1*1000)</f>
        <v>37891145.392882392</v>
      </c>
      <c r="AB128" s="2">
        <f t="shared" si="21"/>
        <v>298483.29270781577</v>
      </c>
      <c r="AC128" s="2">
        <f t="shared" si="31"/>
        <v>6573570</v>
      </c>
      <c r="AD128" s="3">
        <f t="shared" si="10"/>
        <v>37891145.392882392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29405673.540754277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52</v>
      </c>
      <c r="C129" s="7"/>
      <c r="D129" s="2" t="e">
        <f t="shared" si="12"/>
        <v>#N/A</v>
      </c>
      <c r="E129" s="2" t="e">
        <f t="shared" si="22"/>
        <v>#N/A</v>
      </c>
      <c r="F129" s="2">
        <v>492048.32882030308</v>
      </c>
      <c r="G129" s="2">
        <f t="shared" si="35"/>
        <v>492048.32882030308</v>
      </c>
      <c r="H129" s="2">
        <f t="shared" si="32"/>
        <v>43145340.857341781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1986538.5714285676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520647.18646092713</v>
      </c>
      <c r="Q129" s="2">
        <f t="shared" si="36"/>
        <v>520647.18646092713</v>
      </c>
      <c r="R129" s="2">
        <f t="shared" si="33"/>
        <v>44985362.579343274</v>
      </c>
      <c r="S129" s="2">
        <f t="shared" si="17"/>
        <v>492048.32882030308</v>
      </c>
      <c r="T129" s="2">
        <f t="shared" si="18"/>
        <v>23417.857142857043</v>
      </c>
      <c r="U129" s="2">
        <f t="shared" si="19"/>
        <v>520647.18646092713</v>
      </c>
      <c r="V129" s="2">
        <f t="shared" si="34"/>
        <v>6853372</v>
      </c>
      <c r="W129" s="2">
        <f t="shared" si="20"/>
        <v>279802</v>
      </c>
      <c r="X129" s="2">
        <f t="shared" si="6"/>
        <v>240845.18646092713</v>
      </c>
      <c r="Y129" s="2">
        <f t="shared" si="30"/>
        <v>38131990.579343319</v>
      </c>
      <c r="Z129" s="2" t="str">
        <f t="shared" si="8"/>
        <v>HERE</v>
      </c>
      <c r="AA129" s="2">
        <f>IF(Z129="HERE",Y129,AA128+Graph!$G$1*1000)</f>
        <v>38131990.579343319</v>
      </c>
      <c r="AB129" s="2">
        <f t="shared" si="21"/>
        <v>240845.18646092713</v>
      </c>
      <c r="AC129" s="2">
        <f t="shared" si="31"/>
        <v>6853372</v>
      </c>
      <c r="AD129" s="3">
        <f t="shared" si="10"/>
        <v>38131990.579343319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29726007.529135324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53</v>
      </c>
      <c r="C130" s="7"/>
      <c r="D130" s="2" t="e">
        <f t="shared" si="12"/>
        <v>#N/A</v>
      </c>
      <c r="E130" s="2" t="e">
        <f t="shared" si="22"/>
        <v>#N/A</v>
      </c>
      <c r="F130" s="2">
        <v>493649.55072174966</v>
      </c>
      <c r="G130" s="2">
        <f t="shared" si="35"/>
        <v>493649.55072174966</v>
      </c>
      <c r="H130" s="2">
        <f t="shared" si="32"/>
        <v>43638990.408063531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2009956.4285714247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522562.08021403849</v>
      </c>
      <c r="Q130" s="2">
        <f t="shared" si="36"/>
        <v>522562.08021403849</v>
      </c>
      <c r="R130" s="2">
        <f t="shared" si="33"/>
        <v>45507924.659557313</v>
      </c>
      <c r="S130" s="2">
        <f t="shared" si="17"/>
        <v>493649.55072174966</v>
      </c>
      <c r="T130" s="2">
        <f t="shared" si="18"/>
        <v>23417.857142857043</v>
      </c>
      <c r="U130" s="2">
        <f t="shared" si="19"/>
        <v>522562.08021403849</v>
      </c>
      <c r="V130" s="2">
        <f t="shared" si="34"/>
        <v>7164387</v>
      </c>
      <c r="W130" s="2">
        <f t="shared" si="20"/>
        <v>311015</v>
      </c>
      <c r="X130" s="2">
        <f t="shared" si="6"/>
        <v>211547.08021403849</v>
      </c>
      <c r="Y130" s="2">
        <f t="shared" si="30"/>
        <v>38343537.659557357</v>
      </c>
      <c r="Z130" s="2" t="str">
        <f t="shared" si="8"/>
        <v>HERE</v>
      </c>
      <c r="AA130" s="2">
        <f>IF(Z130="HERE",Y130,AA129+Graph!$G$1*1000)</f>
        <v>38343537.659557357</v>
      </c>
      <c r="AB130" s="2">
        <f t="shared" si="21"/>
        <v>211547.08021403849</v>
      </c>
      <c r="AC130" s="2">
        <f t="shared" si="31"/>
        <v>7164387</v>
      </c>
      <c r="AD130" s="3">
        <f t="shared" si="10"/>
        <v>38343537.659557357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30048064.921894163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54</v>
      </c>
      <c r="C131" s="7"/>
      <c r="D131" s="2" t="e">
        <f t="shared" si="12"/>
        <v>#N/A</v>
      </c>
      <c r="E131" s="2" t="e">
        <f t="shared" si="22"/>
        <v>#N/A</v>
      </c>
      <c r="F131" s="2">
        <v>495250.77262319624</v>
      </c>
      <c r="G131" s="2">
        <f t="shared" si="35"/>
        <v>495250.77262319624</v>
      </c>
      <c r="H131" s="2">
        <f t="shared" si="32"/>
        <v>44134241.180686727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2033374.2857142817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524476.97396714985</v>
      </c>
      <c r="Q131" s="2">
        <f t="shared" si="36"/>
        <v>524476.97396714985</v>
      </c>
      <c r="R131" s="2">
        <f t="shared" si="33"/>
        <v>46032401.633524463</v>
      </c>
      <c r="S131" s="2">
        <f t="shared" si="17"/>
        <v>495250.77262319624</v>
      </c>
      <c r="T131" s="2">
        <f t="shared" si="18"/>
        <v>23417.857142857043</v>
      </c>
      <c r="U131" s="2">
        <f t="shared" si="19"/>
        <v>524476.97396714985</v>
      </c>
      <c r="V131" s="2">
        <f t="shared" si="34"/>
        <v>7447199</v>
      </c>
      <c r="W131" s="2">
        <f t="shared" si="20"/>
        <v>282812</v>
      </c>
      <c r="X131" s="2">
        <f t="shared" si="6"/>
        <v>241664.97396714985</v>
      </c>
      <c r="Y131" s="2">
        <f t="shared" si="30"/>
        <v>38585202.633524507</v>
      </c>
      <c r="Z131" s="2" t="str">
        <f t="shared" si="8"/>
        <v>HERE</v>
      </c>
      <c r="AA131" s="2">
        <f>IF(Z131="HERE",Y131,AA130+Graph!$G$1*1000)</f>
        <v>38585202.633524507</v>
      </c>
      <c r="AB131" s="2">
        <f t="shared" si="21"/>
        <v>241664.97396714985</v>
      </c>
      <c r="AC131" s="2">
        <f t="shared" si="31"/>
        <v>7447199</v>
      </c>
      <c r="AD131" s="3">
        <f t="shared" si="10"/>
        <v>38585202.633524507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30371845.719030809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55</v>
      </c>
      <c r="C132" s="7"/>
      <c r="D132" s="2" t="e">
        <f t="shared" si="12"/>
        <v>#N/A</v>
      </c>
      <c r="E132" s="2" t="e">
        <f t="shared" si="22"/>
        <v>#N/A</v>
      </c>
      <c r="F132" s="2">
        <v>496851.99452464283</v>
      </c>
      <c r="G132" s="2">
        <f t="shared" si="35"/>
        <v>496851.99452464283</v>
      </c>
      <c r="H132" s="2">
        <f t="shared" si="32"/>
        <v>44631093.17521137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2056792.1428571388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526391.86772026122</v>
      </c>
      <c r="Q132" s="2">
        <f t="shared" si="36"/>
        <v>526391.86772026122</v>
      </c>
      <c r="R132" s="2">
        <f t="shared" si="33"/>
        <v>46558793.501244724</v>
      </c>
      <c r="S132" s="2">
        <f t="shared" si="17"/>
        <v>496851.99452464283</v>
      </c>
      <c r="T132" s="2">
        <f t="shared" si="18"/>
        <v>23417.857142857043</v>
      </c>
      <c r="U132" s="2">
        <f t="shared" si="19"/>
        <v>526391.86772026122</v>
      </c>
      <c r="V132" s="2">
        <f t="shared" si="34"/>
        <v>7891184</v>
      </c>
      <c r="W132" s="2">
        <f t="shared" si="20"/>
        <v>443985</v>
      </c>
      <c r="X132" s="2">
        <f t="shared" si="6"/>
        <v>82406.867720261216</v>
      </c>
      <c r="Y132" s="2">
        <f t="shared" si="30"/>
        <v>38667609.501244769</v>
      </c>
      <c r="Z132" s="2" t="str">
        <f t="shared" si="8"/>
        <v>HERE</v>
      </c>
      <c r="AA132" s="2">
        <f>IF(Z132="HERE",Y132,AA131+Graph!$G$1*1000)</f>
        <v>38667609.501244769</v>
      </c>
      <c r="AB132" s="2">
        <f t="shared" si="21"/>
        <v>82406.867720261216</v>
      </c>
      <c r="AC132" s="2">
        <f t="shared" si="31"/>
        <v>7891184</v>
      </c>
      <c r="AD132" s="3">
        <f t="shared" si="10"/>
        <v>38667609.501244769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30697349.920545258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56</v>
      </c>
      <c r="C133" s="7"/>
      <c r="D133" s="2" t="e">
        <f t="shared" si="12"/>
        <v>#N/A</v>
      </c>
      <c r="E133" s="2" t="e">
        <f t="shared" si="22"/>
        <v>#N/A</v>
      </c>
      <c r="F133" s="2">
        <v>498453.2164260745</v>
      </c>
      <c r="G133" s="2">
        <f t="shared" si="35"/>
        <v>498453.2164260745</v>
      </c>
      <c r="H133" s="2">
        <f t="shared" si="32"/>
        <v>45129546.391637444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2080209.9999999958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528306.76147337258</v>
      </c>
      <c r="Q133" s="2">
        <f t="shared" si="36"/>
        <v>528306.76147337258</v>
      </c>
      <c r="R133" s="2">
        <f t="shared" si="33"/>
        <v>47087100.262718096</v>
      </c>
      <c r="S133" s="2">
        <f t="shared" si="17"/>
        <v>498453.2164260745</v>
      </c>
      <c r="T133" s="2">
        <f t="shared" si="18"/>
        <v>23417.857142857043</v>
      </c>
      <c r="U133" s="2">
        <f t="shared" si="19"/>
        <v>528306.76147337258</v>
      </c>
      <c r="V133" s="2">
        <f t="shared" si="34"/>
        <v>8378940</v>
      </c>
      <c r="W133" s="2">
        <f t="shared" si="20"/>
        <v>487756</v>
      </c>
      <c r="X133" s="2">
        <f t="shared" si="6"/>
        <v>40550.761473372579</v>
      </c>
      <c r="Y133" s="2">
        <f t="shared" si="30"/>
        <v>38708160.262718141</v>
      </c>
      <c r="Z133" s="2" t="str">
        <f t="shared" si="8"/>
        <v>HERE</v>
      </c>
      <c r="AA133" s="2">
        <f>IF(Z133="HERE",Y133,AA132+Graph!$G$1*1000)</f>
        <v>38708160.262718141</v>
      </c>
      <c r="AB133" s="2">
        <f t="shared" si="21"/>
        <v>40550.761473372579</v>
      </c>
      <c r="AC133" s="2">
        <f t="shared" si="31"/>
        <v>8378940</v>
      </c>
      <c r="AD133" s="3">
        <f t="shared" si="10"/>
        <v>38708160.262718141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31024577.526437499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57</v>
      </c>
      <c r="C134" s="7"/>
      <c r="D134" s="2" t="e">
        <f t="shared" si="12"/>
        <v>#N/A</v>
      </c>
      <c r="E134" s="2" t="e">
        <f t="shared" si="22"/>
        <v>#N/A</v>
      </c>
      <c r="F134" s="2">
        <v>500054.43832752109</v>
      </c>
      <c r="G134" s="2">
        <f t="shared" si="35"/>
        <v>500054.43832752109</v>
      </c>
      <c r="H134" s="2">
        <f t="shared" si="32"/>
        <v>45629600.829964966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2103627.8571428531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530221.65522648394</v>
      </c>
      <c r="Q134" s="2">
        <f t="shared" si="36"/>
        <v>530221.65522648394</v>
      </c>
      <c r="R134" s="2">
        <f t="shared" si="33"/>
        <v>47617321.91794458</v>
      </c>
      <c r="S134" s="2">
        <f t="shared" si="17"/>
        <v>500054.43832752109</v>
      </c>
      <c r="T134" s="2">
        <f t="shared" si="18"/>
        <v>23417.857142857276</v>
      </c>
      <c r="U134" s="2">
        <f t="shared" si="19"/>
        <v>530221.65522648394</v>
      </c>
      <c r="V134" s="2">
        <f t="shared" si="34"/>
        <v>8977329</v>
      </c>
      <c r="W134" s="2">
        <f t="shared" si="20"/>
        <v>598389</v>
      </c>
      <c r="X134" s="2">
        <f t="shared" si="6"/>
        <v>-68167.344773516059</v>
      </c>
      <c r="Y134" s="2">
        <f t="shared" si="30"/>
        <v>38639992.917944625</v>
      </c>
      <c r="Z134" s="2" t="str">
        <f t="shared" si="8"/>
        <v>HERE</v>
      </c>
      <c r="AA134" s="2">
        <f>IF(Z134="HERE",Y134,AA133+Graph!$G$1*1000)</f>
        <v>38639992.917944625</v>
      </c>
      <c r="AB134" s="2">
        <f t="shared" si="21"/>
        <v>-68167.344773516059</v>
      </c>
      <c r="AC134" s="2">
        <f t="shared" si="31"/>
        <v>8977329</v>
      </c>
      <c r="AD134" s="3">
        <f t="shared" si="10"/>
        <v>38639992.917944625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31353528.536707547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58</v>
      </c>
      <c r="C135" s="7"/>
      <c r="D135" s="2" t="e">
        <f t="shared" si="12"/>
        <v>#N/A</v>
      </c>
      <c r="E135" s="2" t="e">
        <f t="shared" si="22"/>
        <v>#N/A</v>
      </c>
      <c r="F135" s="2">
        <v>501655.66022896767</v>
      </c>
      <c r="G135" s="2">
        <f t="shared" si="35"/>
        <v>501655.66022896767</v>
      </c>
      <c r="H135" s="2">
        <f t="shared" si="32"/>
        <v>46131256.490193933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2127045.7142857104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532136.5489795953</v>
      </c>
      <c r="Q135" s="2">
        <f t="shared" si="36"/>
        <v>532136.5489795953</v>
      </c>
      <c r="R135" s="2">
        <f t="shared" si="33"/>
        <v>48149458.466924176</v>
      </c>
      <c r="S135" s="2">
        <f t="shared" si="17"/>
        <v>501655.66022896767</v>
      </c>
      <c r="T135" s="2">
        <f t="shared" si="18"/>
        <v>23417.857142857276</v>
      </c>
      <c r="U135" s="2">
        <f t="shared" si="19"/>
        <v>532136.5489795953</v>
      </c>
      <c r="V135" s="2">
        <f t="shared" si="34"/>
        <v>9296367</v>
      </c>
      <c r="W135" s="2">
        <f t="shared" si="20"/>
        <v>319038</v>
      </c>
      <c r="X135" s="2">
        <f t="shared" si="6"/>
        <v>213098.5489795953</v>
      </c>
      <c r="Y135" s="2">
        <f t="shared" si="30"/>
        <v>38853091.46692422</v>
      </c>
      <c r="Z135" s="2" t="str">
        <f t="shared" si="8"/>
        <v>HERE</v>
      </c>
      <c r="AA135" s="2">
        <f>IF(Z135="HERE",Y135,AA134+Graph!$G$1*1000)</f>
        <v>38853091.46692422</v>
      </c>
      <c r="AB135" s="2">
        <f t="shared" si="21"/>
        <v>213098.5489795953</v>
      </c>
      <c r="AC135" s="2">
        <f t="shared" si="31"/>
        <v>9296367</v>
      </c>
      <c r="AD135" s="3">
        <f t="shared" si="10"/>
        <v>38853091.46692422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31684202.951355387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59</v>
      </c>
      <c r="C136" s="7"/>
      <c r="D136" s="2" t="e">
        <f t="shared" si="12"/>
        <v>#N/A</v>
      </c>
      <c r="E136" s="2" t="e">
        <f t="shared" si="22"/>
        <v>#N/A</v>
      </c>
      <c r="F136" s="2">
        <v>503256.88213041425</v>
      </c>
      <c r="G136" s="2">
        <f t="shared" si="35"/>
        <v>503256.88213041425</v>
      </c>
      <c r="H136" s="2">
        <f t="shared" si="32"/>
        <v>46634513.372324347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2150463.5714285676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534051.44273270667</v>
      </c>
      <c r="Q136" s="2">
        <f t="shared" si="36"/>
        <v>534051.44273270667</v>
      </c>
      <c r="R136" s="2">
        <f t="shared" si="33"/>
        <v>48683509.909656882</v>
      </c>
      <c r="S136" s="2">
        <f t="shared" si="17"/>
        <v>503256.88213041425</v>
      </c>
      <c r="T136" s="2">
        <f t="shared" si="18"/>
        <v>23417.857142857276</v>
      </c>
      <c r="U136" s="2">
        <f t="shared" si="19"/>
        <v>534051.44273270667</v>
      </c>
      <c r="V136" s="2">
        <f t="shared" si="34"/>
        <v>9646715</v>
      </c>
      <c r="W136" s="2">
        <f t="shared" si="20"/>
        <v>350348</v>
      </c>
      <c r="X136" s="2">
        <f t="shared" si="6"/>
        <v>183703.44273270667</v>
      </c>
      <c r="Y136" s="2">
        <f t="shared" si="30"/>
        <v>39036794.909656927</v>
      </c>
      <c r="Z136" s="2" t="str">
        <f t="shared" si="8"/>
        <v>HERE</v>
      </c>
      <c r="AA136" s="2">
        <f>IF(Z136="HERE",Y136,AA135+Graph!$G$1*1000)</f>
        <v>39036794.909656927</v>
      </c>
      <c r="AB136" s="2">
        <f t="shared" si="21"/>
        <v>183703.44273270667</v>
      </c>
      <c r="AC136" s="2">
        <f t="shared" si="31"/>
        <v>9646715</v>
      </c>
      <c r="AD136" s="3">
        <f t="shared" si="10"/>
        <v>39036794.909656927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32016600.77038103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60</v>
      </c>
      <c r="C137" s="7"/>
      <c r="D137" s="2" t="e">
        <f t="shared" si="12"/>
        <v>#N/A</v>
      </c>
      <c r="E137" s="2" t="e">
        <f t="shared" si="22"/>
        <v>#N/A</v>
      </c>
      <c r="F137" s="2">
        <v>504858.10403184593</v>
      </c>
      <c r="G137" s="2">
        <f t="shared" si="35"/>
        <v>504858.10403184593</v>
      </c>
      <c r="H137" s="2">
        <f t="shared" si="32"/>
        <v>47139371.476356193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2173881.4285714249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535966.33648581803</v>
      </c>
      <c r="Q137" s="2">
        <f t="shared" si="36"/>
        <v>535966.33648581803</v>
      </c>
      <c r="R137" s="2">
        <f t="shared" si="33"/>
        <v>49219476.2461427</v>
      </c>
      <c r="S137" s="2">
        <f t="shared" si="17"/>
        <v>504858.10403184593</v>
      </c>
      <c r="T137" s="2">
        <f t="shared" si="18"/>
        <v>23417.857142857276</v>
      </c>
      <c r="U137" s="2">
        <f t="shared" si="19"/>
        <v>535966.33648581803</v>
      </c>
      <c r="V137" s="2">
        <f t="shared" si="34"/>
        <v>10021471</v>
      </c>
      <c r="W137" s="2">
        <f t="shared" si="20"/>
        <v>374756</v>
      </c>
      <c r="X137" s="2">
        <f t="shared" si="6"/>
        <v>161210.33648581803</v>
      </c>
      <c r="Y137" s="2">
        <f t="shared" si="30"/>
        <v>39198005.246142745</v>
      </c>
      <c r="Z137" s="2" t="str">
        <f t="shared" si="8"/>
        <v>HERE</v>
      </c>
      <c r="AA137" s="2">
        <f>IF(Z137="HERE",Y137,AA136+Graph!$G$1*1000)</f>
        <v>39198005.246142745</v>
      </c>
      <c r="AB137" s="2">
        <f t="shared" si="21"/>
        <v>161210.33648581803</v>
      </c>
      <c r="AC137" s="2">
        <f t="shared" si="31"/>
        <v>10021471</v>
      </c>
      <c r="AD137" s="3">
        <f t="shared" si="10"/>
        <v>39198005.246142745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32286267.131284475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61</v>
      </c>
      <c r="C138" s="7"/>
      <c r="D138" s="2" t="e">
        <f t="shared" si="12"/>
        <v>#N/A</v>
      </c>
      <c r="E138" s="2" t="e">
        <f t="shared" si="22"/>
        <v>#N/A</v>
      </c>
      <c r="F138" s="2">
        <v>506459.32593329251</v>
      </c>
      <c r="G138" s="2">
        <f t="shared" si="35"/>
        <v>506459.32593329251</v>
      </c>
      <c r="H138" s="2">
        <f t="shared" si="32"/>
        <v>47645830.802289486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2197299.2857142822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537881.23023892939</v>
      </c>
      <c r="Q138" s="2">
        <f t="shared" si="36"/>
        <v>537881.23023892939</v>
      </c>
      <c r="R138" s="2">
        <f t="shared" si="33"/>
        <v>49757357.47638163</v>
      </c>
      <c r="S138" s="2">
        <f t="shared" si="17"/>
        <v>506459.32593329251</v>
      </c>
      <c r="T138" s="2">
        <f t="shared" si="18"/>
        <v>23417.857142857276</v>
      </c>
      <c r="U138" s="2">
        <f t="shared" si="19"/>
        <v>537881.23023892939</v>
      </c>
      <c r="V138" s="2">
        <f t="shared" si="34"/>
        <v>10490487</v>
      </c>
      <c r="W138" s="2">
        <f t="shared" si="20"/>
        <v>469016</v>
      </c>
      <c r="X138" s="2">
        <f t="shared" si="6"/>
        <v>68865.230238929391</v>
      </c>
      <c r="Y138" s="2">
        <f t="shared" si="30"/>
        <v>39266870.476381674</v>
      </c>
      <c r="Z138" s="2" t="str">
        <f t="shared" si="8"/>
        <v>HERE</v>
      </c>
      <c r="AA138" s="2">
        <f>IF(Z138="HERE",Y138,AA137+Graph!$G$1*1000)</f>
        <v>39266870.476381674</v>
      </c>
      <c r="AB138" s="2">
        <f t="shared" si="21"/>
        <v>68865.230238929391</v>
      </c>
      <c r="AC138" s="2">
        <f t="shared" si="31"/>
        <v>10490487</v>
      </c>
      <c r="AD138" s="3">
        <f t="shared" si="10"/>
        <v>39266870.476381674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32497067.196565725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62</v>
      </c>
      <c r="C139" s="7"/>
      <c r="D139" s="2" t="e">
        <f t="shared" si="12"/>
        <v>#N/A</v>
      </c>
      <c r="E139" s="2" t="e">
        <f t="shared" si="22"/>
        <v>#N/A</v>
      </c>
      <c r="F139" s="2">
        <v>508060.54783473909</v>
      </c>
      <c r="G139" s="2">
        <f t="shared" si="35"/>
        <v>508060.54783473909</v>
      </c>
      <c r="H139" s="2">
        <f t="shared" si="32"/>
        <v>48153891.350124225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2220717.1428571395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539796.12399204075</v>
      </c>
      <c r="Q139" s="2">
        <f t="shared" si="36"/>
        <v>539796.12399204075</v>
      </c>
      <c r="R139" s="2">
        <f t="shared" si="33"/>
        <v>50297153.60037367</v>
      </c>
      <c r="S139" s="2">
        <f t="shared" si="17"/>
        <v>508060.54783473909</v>
      </c>
      <c r="T139" s="2">
        <f t="shared" si="18"/>
        <v>23417.857142857276</v>
      </c>
      <c r="U139" s="2">
        <f t="shared" si="19"/>
        <v>539796.12399204075</v>
      </c>
      <c r="V139" s="2">
        <f t="shared" si="34"/>
        <v>10971047</v>
      </c>
      <c r="W139" s="2">
        <f t="shared" si="20"/>
        <v>480560</v>
      </c>
      <c r="X139" s="2">
        <f t="shared" si="6"/>
        <v>59236.123992040753</v>
      </c>
      <c r="Y139" s="2">
        <f t="shared" si="30"/>
        <v>39326106.600373715</v>
      </c>
      <c r="Z139" s="2" t="str">
        <f t="shared" si="8"/>
        <v>HERE</v>
      </c>
      <c r="AA139" s="2">
        <f>IF(Z139="HERE",Y139,AA138+Graph!$G$1*1000)</f>
        <v>39326106.600373715</v>
      </c>
      <c r="AB139" s="2">
        <f t="shared" si="21"/>
        <v>59236.123992040753</v>
      </c>
      <c r="AC139" s="2">
        <f t="shared" si="31"/>
        <v>10971047</v>
      </c>
      <c r="AD139" s="3">
        <f t="shared" si="10"/>
        <v>39326106.600373715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32677502.316224769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63</v>
      </c>
      <c r="C140" s="7"/>
      <c r="D140" s="2" t="e">
        <f t="shared" si="12"/>
        <v>#N/A</v>
      </c>
      <c r="E140" s="2" t="e">
        <f t="shared" si="22"/>
        <v>#N/A</v>
      </c>
      <c r="F140" s="2">
        <v>509661.76973618567</v>
      </c>
      <c r="G140" s="2">
        <f t="shared" si="35"/>
        <v>509661.76973618567</v>
      </c>
      <c r="H140" s="2">
        <f t="shared" si="32"/>
        <v>48663553.119860411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2244134.9999999967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541711.01774515212</v>
      </c>
      <c r="Q140" s="2">
        <f t="shared" si="36"/>
        <v>541711.01774515212</v>
      </c>
      <c r="R140" s="2">
        <f t="shared" si="33"/>
        <v>50838864.618118823</v>
      </c>
      <c r="S140" s="2">
        <f t="shared" si="17"/>
        <v>509661.76973618567</v>
      </c>
      <c r="T140" s="2">
        <f t="shared" si="18"/>
        <v>23417.857142857276</v>
      </c>
      <c r="U140" s="2">
        <f t="shared" si="19"/>
        <v>541711.01774515212</v>
      </c>
      <c r="V140" s="2">
        <f t="shared" si="34"/>
        <v>11465210</v>
      </c>
      <c r="W140" s="2">
        <f t="shared" si="20"/>
        <v>494163</v>
      </c>
      <c r="X140" s="2">
        <f t="shared" si="6"/>
        <v>47548.017745152116</v>
      </c>
      <c r="Y140" s="2">
        <f t="shared" si="30"/>
        <v>39373654.618118867</v>
      </c>
      <c r="Z140" s="2" t="str">
        <f t="shared" si="8"/>
        <v>HERE</v>
      </c>
      <c r="AA140" s="2">
        <f>IF(Z140="HERE",Y140,AA139+Graph!$G$1*1000)</f>
        <v>39373654.618118867</v>
      </c>
      <c r="AB140" s="2">
        <f t="shared" si="21"/>
        <v>47548.017745152116</v>
      </c>
      <c r="AC140" s="2">
        <f t="shared" si="31"/>
        <v>11465210</v>
      </c>
      <c r="AD140" s="3">
        <f t="shared" si="10"/>
        <v>39373654.618118867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32853252.690261614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64</v>
      </c>
      <c r="C141" s="7"/>
      <c r="D141" s="2" t="e">
        <f t="shared" si="12"/>
        <v>#N/A</v>
      </c>
      <c r="E141" s="2" t="e">
        <f t="shared" si="22"/>
        <v>#N/A</v>
      </c>
      <c r="F141" s="2">
        <v>511262.99163763225</v>
      </c>
      <c r="G141" s="2">
        <f t="shared" si="35"/>
        <v>511262.99163763225</v>
      </c>
      <c r="H141" s="2">
        <f t="shared" si="32"/>
        <v>49174816.111498043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2267552.857142854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543625.91149826348</v>
      </c>
      <c r="Q141" s="2">
        <f t="shared" si="36"/>
        <v>543625.91149826348</v>
      </c>
      <c r="R141" s="2">
        <f t="shared" si="33"/>
        <v>51382490.529617086</v>
      </c>
      <c r="S141" s="2">
        <f t="shared" si="17"/>
        <v>511262.99163763225</v>
      </c>
      <c r="T141" s="2">
        <f t="shared" si="18"/>
        <v>23417.857142857276</v>
      </c>
      <c r="U141" s="2">
        <f t="shared" si="19"/>
        <v>543625.91149826348</v>
      </c>
      <c r="V141" s="2">
        <f t="shared" si="34"/>
        <v>12014288</v>
      </c>
      <c r="W141" s="2">
        <f t="shared" si="20"/>
        <v>549078</v>
      </c>
      <c r="X141" s="2">
        <f t="shared" si="6"/>
        <v>-5452.0885017365217</v>
      </c>
      <c r="Y141" s="2">
        <f t="shared" si="30"/>
        <v>39368202.529617131</v>
      </c>
      <c r="Z141" s="2" t="str">
        <f t="shared" si="8"/>
        <v>HERE</v>
      </c>
      <c r="AA141" s="2">
        <f>IF(Z141="HERE",Y141,AA140+Graph!$G$1*1000)</f>
        <v>39368202.529617131</v>
      </c>
      <c r="AB141" s="2">
        <f t="shared" si="21"/>
        <v>-5452.0885017365217</v>
      </c>
      <c r="AC141" s="2">
        <f t="shared" si="31"/>
        <v>12014288</v>
      </c>
      <c r="AD141" s="3">
        <f t="shared" si="10"/>
        <v>39368202.529617131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33070096.768676259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65</v>
      </c>
      <c r="C142" s="7"/>
      <c r="D142" s="2" t="e">
        <f t="shared" si="12"/>
        <v>#N/A</v>
      </c>
      <c r="E142" s="2" t="e">
        <f t="shared" si="22"/>
        <v>#N/A</v>
      </c>
      <c r="F142" s="2">
        <v>512864.21353906393</v>
      </c>
      <c r="G142" s="2">
        <f t="shared" si="35"/>
        <v>512864.21353906393</v>
      </c>
      <c r="H142" s="2">
        <f t="shared" si="32"/>
        <v>49687680.325037107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2290970.7142857113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545540.80525137484</v>
      </c>
      <c r="Q142" s="2">
        <f t="shared" si="36"/>
        <v>545540.80525137484</v>
      </c>
      <c r="R142" s="2">
        <f t="shared" si="33"/>
        <v>51928031.334868461</v>
      </c>
      <c r="S142" s="2">
        <f t="shared" si="17"/>
        <v>512864.21353906393</v>
      </c>
      <c r="T142" s="2">
        <f t="shared" si="18"/>
        <v>23417.857142857276</v>
      </c>
      <c r="U142" s="2">
        <f t="shared" si="19"/>
        <v>545540.80525137484</v>
      </c>
      <c r="V142" s="2">
        <f t="shared" si="34"/>
        <v>12294006</v>
      </c>
      <c r="W142" s="2">
        <f t="shared" si="20"/>
        <v>279718</v>
      </c>
      <c r="X142" s="2">
        <f t="shared" si="6"/>
        <v>265822.80525137484</v>
      </c>
      <c r="Y142" s="2">
        <f t="shared" si="30"/>
        <v>39634025.334868506</v>
      </c>
      <c r="Z142" s="2" t="str">
        <f t="shared" si="8"/>
        <v>HERE</v>
      </c>
      <c r="AA142" s="2">
        <f>IF(Z142="HERE",Y142,AA141+Graph!$G$1*1000)</f>
        <v>39634025.334868506</v>
      </c>
      <c r="AB142" s="2">
        <f t="shared" si="21"/>
        <v>265822.80525137484</v>
      </c>
      <c r="AC142" s="2">
        <f t="shared" si="31"/>
        <v>12294006</v>
      </c>
      <c r="AD142" s="3">
        <f t="shared" si="10"/>
        <v>39634025.334868506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33333296.051468708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66</v>
      </c>
      <c r="C143" s="7"/>
      <c r="D143" s="2" t="e">
        <f t="shared" si="12"/>
        <v>#N/A</v>
      </c>
      <c r="E143" s="2" t="e">
        <f t="shared" si="22"/>
        <v>#N/A</v>
      </c>
      <c r="F143" s="2">
        <v>514465.43544051051</v>
      </c>
      <c r="G143" s="2">
        <f t="shared" si="35"/>
        <v>514465.43544051051</v>
      </c>
      <c r="H143" s="2">
        <f t="shared" si="32"/>
        <v>50202145.760477617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2314388.5714285686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547455.6990044862</v>
      </c>
      <c r="Q143" s="2">
        <f t="shared" si="36"/>
        <v>547455.6990044862</v>
      </c>
      <c r="R143" s="2">
        <f t="shared" si="33"/>
        <v>52475487.033872947</v>
      </c>
      <c r="S143" s="2">
        <f t="shared" si="17"/>
        <v>514465.43544051051</v>
      </c>
      <c r="T143" s="2">
        <f t="shared" si="18"/>
        <v>23417.857142857276</v>
      </c>
      <c r="U143" s="2">
        <f t="shared" si="19"/>
        <v>547455.6990044862</v>
      </c>
      <c r="V143" s="2">
        <f t="shared" si="34"/>
        <v>12646486</v>
      </c>
      <c r="W143" s="2">
        <f t="shared" si="20"/>
        <v>352480</v>
      </c>
      <c r="X143" s="2">
        <f t="shared" si="6"/>
        <v>194975.6990044862</v>
      </c>
      <c r="Y143" s="2">
        <f t="shared" si="30"/>
        <v>39829001.033872992</v>
      </c>
      <c r="Z143" s="2" t="str">
        <f t="shared" si="8"/>
        <v>HERE</v>
      </c>
      <c r="AA143" s="2">
        <f>IF(Z143="HERE",Y143,AA142+Graph!$G$1*1000)</f>
        <v>39829001.033872992</v>
      </c>
      <c r="AB143" s="2">
        <f t="shared" si="21"/>
        <v>194975.6990044862</v>
      </c>
      <c r="AC143" s="2">
        <f t="shared" si="31"/>
        <v>12646486</v>
      </c>
      <c r="AD143" s="3">
        <f t="shared" si="10"/>
        <v>39829001.033872992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33616350.088638954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67</v>
      </c>
      <c r="C144" s="7"/>
      <c r="D144" s="2" t="e">
        <f t="shared" si="12"/>
        <v>#N/A</v>
      </c>
      <c r="E144" s="2" t="e">
        <f t="shared" si="22"/>
        <v>#N/A</v>
      </c>
      <c r="F144" s="2">
        <v>516066.65734195709</v>
      </c>
      <c r="G144" s="2">
        <f t="shared" si="35"/>
        <v>516066.65734195709</v>
      </c>
      <c r="H144" s="2">
        <f t="shared" si="32"/>
        <v>50718212.417819574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2337806.4285714258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549370.59275759757</v>
      </c>
      <c r="Q144" s="2">
        <f t="shared" si="36"/>
        <v>549370.59275759757</v>
      </c>
      <c r="R144" s="2">
        <f t="shared" si="33"/>
        <v>53024857.626630545</v>
      </c>
      <c r="S144" s="2">
        <f t="shared" si="17"/>
        <v>516066.65734195709</v>
      </c>
      <c r="T144" s="2">
        <f t="shared" si="18"/>
        <v>23417.857142857276</v>
      </c>
      <c r="U144" s="2">
        <f t="shared" si="19"/>
        <v>549370.59275759757</v>
      </c>
      <c r="V144" s="2">
        <f t="shared" si="34"/>
        <v>13058298</v>
      </c>
      <c r="W144" s="2">
        <f t="shared" si="20"/>
        <v>411812</v>
      </c>
      <c r="X144" s="2">
        <f t="shared" si="6"/>
        <v>137558.59275759757</v>
      </c>
      <c r="Y144" s="2">
        <f t="shared" si="30"/>
        <v>39966559.626630589</v>
      </c>
      <c r="Z144" s="2" t="str">
        <f t="shared" si="8"/>
        <v>HERE</v>
      </c>
      <c r="AA144" s="2">
        <f>IF(Z144="HERE",Y144,AA143+Graph!$G$1*1000)</f>
        <v>39966559.626630589</v>
      </c>
      <c r="AB144" s="2">
        <f t="shared" si="21"/>
        <v>137558.59275759757</v>
      </c>
      <c r="AC144" s="2">
        <f t="shared" si="31"/>
        <v>13058298</v>
      </c>
      <c r="AD144" s="3">
        <f t="shared" si="10"/>
        <v>39966559.626630589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33782903.580186985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68</v>
      </c>
      <c r="C145" s="7"/>
      <c r="D145" s="2" t="e">
        <f t="shared" si="12"/>
        <v>#N/A</v>
      </c>
      <c r="E145" s="2" t="e">
        <f t="shared" si="22"/>
        <v>#N/A</v>
      </c>
      <c r="F145" s="2">
        <v>517667.87924340367</v>
      </c>
      <c r="G145" s="2">
        <f t="shared" si="35"/>
        <v>517667.87924340367</v>
      </c>
      <c r="H145" s="2">
        <f t="shared" si="32"/>
        <v>51235880.297062978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2361224.2857142831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551285.48651070893</v>
      </c>
      <c r="Q145" s="2">
        <f t="shared" si="36"/>
        <v>551285.48651070893</v>
      </c>
      <c r="R145" s="2">
        <f t="shared" si="33"/>
        <v>53576143.113141254</v>
      </c>
      <c r="S145" s="2">
        <f t="shared" si="17"/>
        <v>517667.87924340367</v>
      </c>
      <c r="T145" s="2">
        <f t="shared" si="18"/>
        <v>23417.857142857276</v>
      </c>
      <c r="U145" s="2">
        <f t="shared" si="19"/>
        <v>551285.48651070893</v>
      </c>
      <c r="V145" s="2">
        <f t="shared" si="34"/>
        <v>13509108</v>
      </c>
      <c r="W145" s="2">
        <f t="shared" si="20"/>
        <v>450810</v>
      </c>
      <c r="X145" s="2">
        <f t="shared" si="6"/>
        <v>100475.48651070893</v>
      </c>
      <c r="Y145" s="2">
        <f t="shared" si="30"/>
        <v>40067035.113141298</v>
      </c>
      <c r="Z145" s="2" t="str">
        <f t="shared" si="8"/>
        <v>HERE</v>
      </c>
      <c r="AA145" s="2">
        <f>IF(Z145="HERE",Y145,AA144+Graph!$G$1*1000)</f>
        <v>40067035.113141298</v>
      </c>
      <c r="AB145" s="2">
        <f t="shared" si="21"/>
        <v>100475.48651070893</v>
      </c>
      <c r="AC145" s="2">
        <f t="shared" si="31"/>
        <v>13509108</v>
      </c>
      <c r="AD145" s="3">
        <f t="shared" si="10"/>
        <v>40067035.113141298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33933887.22611282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69</v>
      </c>
      <c r="C146" s="7"/>
      <c r="D146" s="2" t="e">
        <f t="shared" si="12"/>
        <v>#N/A</v>
      </c>
      <c r="E146" s="2" t="e">
        <f t="shared" si="22"/>
        <v>#N/A</v>
      </c>
      <c r="F146" s="2">
        <v>519269.10114485025</v>
      </c>
      <c r="G146" s="2">
        <f t="shared" si="35"/>
        <v>519269.10114485025</v>
      </c>
      <c r="H146" s="2">
        <f t="shared" si="32"/>
        <v>51755149.398207828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2384642.1428571404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553200.38026382029</v>
      </c>
      <c r="Q146" s="2">
        <f t="shared" si="36"/>
        <v>553200.38026382029</v>
      </c>
      <c r="R146" s="2">
        <f t="shared" si="33"/>
        <v>54129343.493405074</v>
      </c>
      <c r="S146" s="2">
        <f t="shared" si="17"/>
        <v>519269.10114485025</v>
      </c>
      <c r="T146" s="2">
        <f t="shared" si="18"/>
        <v>23417.857142857276</v>
      </c>
      <c r="U146" s="2">
        <f t="shared" si="19"/>
        <v>553200.38026382029</v>
      </c>
      <c r="V146" s="2">
        <f t="shared" si="34"/>
        <v>14012224</v>
      </c>
      <c r="W146" s="2">
        <f t="shared" si="20"/>
        <v>503116</v>
      </c>
      <c r="X146" s="2">
        <f t="shared" si="6"/>
        <v>50084.380263820291</v>
      </c>
      <c r="Y146" s="2">
        <f t="shared" si="30"/>
        <v>40117119.493405119</v>
      </c>
      <c r="Z146" s="2" t="str">
        <f t="shared" si="8"/>
        <v>HERE</v>
      </c>
      <c r="AA146" s="2">
        <f>IF(Z146="HERE",Y146,AA145+Graph!$G$1*1000)</f>
        <v>40117119.493405119</v>
      </c>
      <c r="AB146" s="2">
        <f t="shared" si="21"/>
        <v>50084.380263820291</v>
      </c>
      <c r="AC146" s="2">
        <f t="shared" si="31"/>
        <v>14012224</v>
      </c>
      <c r="AD146" s="3">
        <f t="shared" si="10"/>
        <v>40117119.493405119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34047199.326416448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70</v>
      </c>
      <c r="C147" s="7"/>
      <c r="D147" s="2" t="e">
        <f t="shared" si="12"/>
        <v>#N/A</v>
      </c>
      <c r="E147" s="2" t="e">
        <f t="shared" si="22"/>
        <v>#N/A</v>
      </c>
      <c r="F147" s="2">
        <v>520870.32304628193</v>
      </c>
      <c r="G147" s="2">
        <f t="shared" si="35"/>
        <v>520870.32304628193</v>
      </c>
      <c r="H147" s="2">
        <f t="shared" si="32"/>
        <v>52276019.72125411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2408059.9999999977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555115.27401693165</v>
      </c>
      <c r="Q147" s="2">
        <f t="shared" si="36"/>
        <v>555115.27401693165</v>
      </c>
      <c r="R147" s="2">
        <f t="shared" si="33"/>
        <v>54684458.767422006</v>
      </c>
      <c r="S147" s="2">
        <f t="shared" si="17"/>
        <v>520870.32304628193</v>
      </c>
      <c r="T147" s="2">
        <f t="shared" si="18"/>
        <v>23417.857142857276</v>
      </c>
      <c r="U147" s="2">
        <f t="shared" si="19"/>
        <v>555115.27401693165</v>
      </c>
      <c r="V147" s="2">
        <f t="shared" si="34"/>
        <v>14556827</v>
      </c>
      <c r="W147" s="2">
        <f t="shared" si="20"/>
        <v>544603</v>
      </c>
      <c r="X147" s="2">
        <f t="shared" si="6"/>
        <v>10512.274016931653</v>
      </c>
      <c r="Y147" s="2">
        <f t="shared" si="30"/>
        <v>40127631.76742205</v>
      </c>
      <c r="Z147" s="2" t="str">
        <f t="shared" si="8"/>
        <v>HERE</v>
      </c>
      <c r="AA147" s="2">
        <f>IF(Z147="HERE",Y147,AA146+Graph!$G$1*1000)</f>
        <v>40127631.76742205</v>
      </c>
      <c r="AB147" s="2">
        <f t="shared" si="21"/>
        <v>10512.274016931653</v>
      </c>
      <c r="AC147" s="2">
        <f t="shared" si="31"/>
        <v>14556827</v>
      </c>
      <c r="AD147" s="3">
        <f t="shared" si="10"/>
        <v>40127631.76742205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34104100.781097881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71</v>
      </c>
      <c r="C148" s="7"/>
      <c r="D148" s="2" t="e">
        <f t="shared" si="12"/>
        <v>#N/A</v>
      </c>
      <c r="E148" s="2" t="e">
        <f t="shared" si="22"/>
        <v>#N/A</v>
      </c>
      <c r="F148" s="2">
        <v>522471.54494772851</v>
      </c>
      <c r="G148" s="2">
        <f t="shared" si="35"/>
        <v>522471.54494772851</v>
      </c>
      <c r="H148" s="2">
        <f t="shared" si="32"/>
        <v>52798491.266201839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2431477.8571428549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557030.16777004302</v>
      </c>
      <c r="Q148" s="2">
        <f t="shared" si="36"/>
        <v>557030.16777004302</v>
      </c>
      <c r="R148" s="2">
        <f t="shared" si="33"/>
        <v>55241488.935192049</v>
      </c>
      <c r="S148" s="2">
        <f t="shared" si="17"/>
        <v>522471.54494772851</v>
      </c>
      <c r="T148" s="2">
        <f t="shared" si="18"/>
        <v>23417.857142857276</v>
      </c>
      <c r="U148" s="2">
        <f t="shared" si="19"/>
        <v>557030.16777004302</v>
      </c>
      <c r="V148" s="2">
        <f t="shared" si="34"/>
        <v>15062189</v>
      </c>
      <c r="W148" s="2">
        <f t="shared" si="20"/>
        <v>505362</v>
      </c>
      <c r="X148" s="2">
        <f t="shared" si="6"/>
        <v>51668.167770043015</v>
      </c>
      <c r="Y148" s="2">
        <f t="shared" si="30"/>
        <v>40179299.935192093</v>
      </c>
      <c r="Z148" s="2" t="str">
        <f t="shared" si="8"/>
        <v>HERE</v>
      </c>
      <c r="AA148" s="2">
        <f>IF(Z148="HERE",Y148,AA147+Graph!$G$1*1000)</f>
        <v>40179299.935192093</v>
      </c>
      <c r="AB148" s="2">
        <f t="shared" si="21"/>
        <v>51668.167770043015</v>
      </c>
      <c r="AC148" s="2">
        <f t="shared" si="31"/>
        <v>15062189</v>
      </c>
      <c r="AD148" s="3">
        <f t="shared" si="10"/>
        <v>40179299.935192093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34151061.940157115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72</v>
      </c>
      <c r="C149" s="7"/>
      <c r="D149" s="2" t="e">
        <f t="shared" si="12"/>
        <v>#N/A</v>
      </c>
      <c r="E149" s="2" t="e">
        <f t="shared" si="22"/>
        <v>#N/A</v>
      </c>
      <c r="F149" s="2">
        <v>524072.7668491751</v>
      </c>
      <c r="G149" s="2">
        <f t="shared" si="35"/>
        <v>524072.7668491751</v>
      </c>
      <c r="H149" s="2">
        <f t="shared" si="32"/>
        <v>53322564.033051014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2454895.7142857122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558945.06152315438</v>
      </c>
      <c r="Q149" s="2">
        <f t="shared" si="36"/>
        <v>558945.06152315438</v>
      </c>
      <c r="R149" s="2">
        <f t="shared" si="33"/>
        <v>55800433.996715203</v>
      </c>
      <c r="S149" s="2">
        <f t="shared" si="17"/>
        <v>524072.7668491751</v>
      </c>
      <c r="T149" s="2">
        <f t="shared" si="18"/>
        <v>23417.857142857276</v>
      </c>
      <c r="U149" s="2">
        <f t="shared" si="19"/>
        <v>558945.06152315438</v>
      </c>
      <c r="V149" s="2">
        <f t="shared" si="34"/>
        <v>15300151</v>
      </c>
      <c r="W149" s="2">
        <f t="shared" si="20"/>
        <v>237962</v>
      </c>
      <c r="X149" s="2">
        <f t="shared" si="6"/>
        <v>320983.06152315438</v>
      </c>
      <c r="Y149" s="2">
        <f t="shared" si="30"/>
        <v>40500282.996715248</v>
      </c>
      <c r="Z149" s="2" t="str">
        <f t="shared" si="8"/>
        <v>HERE</v>
      </c>
      <c r="AA149" s="2">
        <f>IF(Z149="HERE",Y149,AA148+Graph!$G$1*1000)</f>
        <v>40500282.996715248</v>
      </c>
      <c r="AB149" s="2">
        <f t="shared" si="21"/>
        <v>320983.06152315438</v>
      </c>
      <c r="AC149" s="2">
        <f t="shared" si="31"/>
        <v>15300151</v>
      </c>
      <c r="AD149" s="3">
        <f t="shared" si="10"/>
        <v>40500282.996715248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34430709.353594154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73</v>
      </c>
      <c r="C150" s="7"/>
      <c r="D150" s="2" t="e">
        <f t="shared" si="12"/>
        <v>#N/A</v>
      </c>
      <c r="E150" s="2" t="e">
        <f t="shared" si="22"/>
        <v>#N/A</v>
      </c>
      <c r="F150" s="2">
        <v>525673.98875062168</v>
      </c>
      <c r="G150" s="2">
        <f t="shared" si="35"/>
        <v>525673.98875062168</v>
      </c>
      <c r="H150" s="2">
        <f t="shared" si="32"/>
        <v>53848238.021801636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2478313.5714285695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560859.95527626574</v>
      </c>
      <c r="Q150" s="2">
        <f t="shared" si="36"/>
        <v>560859.95527626574</v>
      </c>
      <c r="R150" s="2">
        <f t="shared" si="33"/>
        <v>56361293.951991469</v>
      </c>
      <c r="S150" s="2">
        <f t="shared" si="17"/>
        <v>525673.98875062168</v>
      </c>
      <c r="T150" s="2">
        <f t="shared" si="18"/>
        <v>23417.857142857276</v>
      </c>
      <c r="U150" s="2">
        <f t="shared" si="19"/>
        <v>560859.95527626574</v>
      </c>
      <c r="V150" s="2">
        <f t="shared" si="34"/>
        <v>15576107</v>
      </c>
      <c r="W150" s="2">
        <f t="shared" si="20"/>
        <v>275956</v>
      </c>
      <c r="X150" s="2">
        <f t="shared" si="6"/>
        <v>284903.95527626574</v>
      </c>
      <c r="Y150" s="2">
        <f t="shared" si="30"/>
        <v>40785186.951991513</v>
      </c>
      <c r="Z150" s="2" t="str">
        <f t="shared" si="8"/>
        <v>HERE</v>
      </c>
      <c r="AA150" s="2">
        <f>IF(Z150="HERE",Y150,AA149+Graph!$G$1*1000)</f>
        <v>40785186.951991513</v>
      </c>
      <c r="AB150" s="2">
        <f t="shared" si="21"/>
        <v>284903.95527626574</v>
      </c>
      <c r="AC150" s="2">
        <f t="shared" si="31"/>
        <v>15576107</v>
      </c>
      <c r="AD150" s="3">
        <f t="shared" si="10"/>
        <v>40785186.951991513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34661460.121408992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74</v>
      </c>
      <c r="C151" s="7"/>
      <c r="D151" s="2" t="e">
        <f t="shared" si="12"/>
        <v>#N/A</v>
      </c>
      <c r="E151" s="2" t="e">
        <f t="shared" si="22"/>
        <v>#N/A</v>
      </c>
      <c r="F151" s="2">
        <v>527275.21065206826</v>
      </c>
      <c r="G151" s="2">
        <f t="shared" si="35"/>
        <v>527275.21065206826</v>
      </c>
      <c r="H151" s="2">
        <f t="shared" si="32"/>
        <v>54375513.232453704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2501731.4285714268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562774.8490293771</v>
      </c>
      <c r="Q151" s="2">
        <f t="shared" si="36"/>
        <v>562774.8490293771</v>
      </c>
      <c r="R151" s="2">
        <f t="shared" si="33"/>
        <v>56924068.801020846</v>
      </c>
      <c r="S151" s="2">
        <f t="shared" si="17"/>
        <v>527275.21065206826</v>
      </c>
      <c r="T151" s="2">
        <f t="shared" si="18"/>
        <v>23417.857142857276</v>
      </c>
      <c r="U151" s="2">
        <f t="shared" si="19"/>
        <v>562774.8490293771</v>
      </c>
      <c r="V151" s="2">
        <f t="shared" si="34"/>
        <v>15940972</v>
      </c>
      <c r="W151" s="2">
        <f t="shared" si="20"/>
        <v>364865</v>
      </c>
      <c r="X151" s="2">
        <f t="shared" si="6"/>
        <v>197909.8490293771</v>
      </c>
      <c r="Y151" s="2">
        <f t="shared" si="30"/>
        <v>40983096.80102089</v>
      </c>
      <c r="Z151" s="2" t="str">
        <f t="shared" si="8"/>
        <v>HERE</v>
      </c>
      <c r="AA151" s="2">
        <f>IF(Z151="HERE",Y151,AA150+Graph!$G$1*1000)</f>
        <v>40983096.80102089</v>
      </c>
      <c r="AB151" s="2">
        <f t="shared" si="21"/>
        <v>197909.8490293771</v>
      </c>
      <c r="AC151" s="2">
        <f t="shared" si="31"/>
        <v>15940972</v>
      </c>
      <c r="AD151" s="3">
        <f t="shared" si="10"/>
        <v>40983096.80102089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34867403.243601628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75</v>
      </c>
      <c r="C152" s="7"/>
      <c r="D152" s="2" t="e">
        <f t="shared" si="12"/>
        <v>#N/A</v>
      </c>
      <c r="E152" s="2" t="e">
        <f t="shared" si="22"/>
        <v>#N/A</v>
      </c>
      <c r="F152" s="2">
        <v>528876.43255349994</v>
      </c>
      <c r="G152" s="2">
        <f t="shared" si="35"/>
        <v>528876.43255349994</v>
      </c>
      <c r="H152" s="2">
        <f t="shared" si="32"/>
        <v>54904389.665007204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2525149.2857142841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564689.74278248847</v>
      </c>
      <c r="Q152" s="2">
        <f t="shared" si="36"/>
        <v>564689.74278248847</v>
      </c>
      <c r="R152" s="2">
        <f t="shared" si="33"/>
        <v>57488758.543803334</v>
      </c>
      <c r="S152" s="2">
        <f t="shared" si="17"/>
        <v>528876.43255349994</v>
      </c>
      <c r="T152" s="2">
        <f t="shared" si="18"/>
        <v>23417.857142857276</v>
      </c>
      <c r="U152" s="2">
        <f t="shared" si="19"/>
        <v>564689.74278248847</v>
      </c>
      <c r="V152" s="2">
        <f t="shared" si="34"/>
        <v>16423082</v>
      </c>
      <c r="W152" s="2">
        <f t="shared" si="20"/>
        <v>482110</v>
      </c>
      <c r="X152" s="2">
        <f t="shared" si="6"/>
        <v>82579.742782488465</v>
      </c>
      <c r="Y152" s="2">
        <f t="shared" si="30"/>
        <v>41065676.543803379</v>
      </c>
      <c r="Z152" s="2" t="str">
        <f t="shared" si="8"/>
        <v>HERE</v>
      </c>
      <c r="AA152" s="2">
        <f>IF(Z152="HERE",Y152,AA151+Graph!$G$1*1000)</f>
        <v>41065676.543803379</v>
      </c>
      <c r="AB152" s="2">
        <f t="shared" si="21"/>
        <v>82579.742782488465</v>
      </c>
      <c r="AC152" s="2">
        <f t="shared" si="31"/>
        <v>16423082</v>
      </c>
      <c r="AD152" s="3">
        <f t="shared" si="10"/>
        <v>41065676.543803379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35099042.320172064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76</v>
      </c>
      <c r="C153" s="7"/>
      <c r="D153" s="2" t="e">
        <f t="shared" si="12"/>
        <v>#N/A</v>
      </c>
      <c r="E153" s="2" t="e">
        <f t="shared" si="22"/>
        <v>#N/A</v>
      </c>
      <c r="F153" s="2">
        <v>530477.65445494652</v>
      </c>
      <c r="G153" s="2">
        <f t="shared" si="35"/>
        <v>530477.65445494652</v>
      </c>
      <c r="H153" s="2">
        <f t="shared" si="32"/>
        <v>55434867.31946215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2548567.1428571413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566604.63653559983</v>
      </c>
      <c r="Q153" s="2">
        <f t="shared" si="36"/>
        <v>566604.63653559983</v>
      </c>
      <c r="R153" s="2">
        <f t="shared" si="33"/>
        <v>58055363.180338934</v>
      </c>
      <c r="S153" s="2">
        <f t="shared" si="17"/>
        <v>530477.65445494652</v>
      </c>
      <c r="T153" s="2">
        <f t="shared" si="18"/>
        <v>23417.857142857276</v>
      </c>
      <c r="U153" s="2">
        <f t="shared" si="19"/>
        <v>566604.63653559983</v>
      </c>
      <c r="V153" s="2">
        <f t="shared" si="34"/>
        <v>16875536</v>
      </c>
      <c r="W153" s="2">
        <f t="shared" si="20"/>
        <v>452454</v>
      </c>
      <c r="X153" s="2">
        <f t="shared" si="6"/>
        <v>114150.63653559983</v>
      </c>
      <c r="Y153" s="2">
        <f t="shared" si="30"/>
        <v>41179827.180338979</v>
      </c>
      <c r="Z153" s="2" t="str">
        <f t="shared" si="8"/>
        <v>HERE</v>
      </c>
      <c r="AA153" s="2">
        <f>IF(Z153="HERE",Y153,AA152+Graph!$G$1*1000)</f>
        <v>41179827.180338979</v>
      </c>
      <c r="AB153" s="2">
        <f t="shared" si="21"/>
        <v>114150.63653559983</v>
      </c>
      <c r="AC153" s="2">
        <f t="shared" si="31"/>
        <v>16875536</v>
      </c>
      <c r="AD153" s="3">
        <f t="shared" si="10"/>
        <v>41179827.180338979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35195407.751120299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77</v>
      </c>
      <c r="C154" s="7"/>
      <c r="D154" s="2" t="e">
        <f t="shared" si="12"/>
        <v>#N/A</v>
      </c>
      <c r="E154" s="2" t="e">
        <f t="shared" si="22"/>
        <v>#N/A</v>
      </c>
      <c r="F154" s="2">
        <v>532078.8763563931</v>
      </c>
      <c r="G154" s="2">
        <f t="shared" si="35"/>
        <v>532078.8763563931</v>
      </c>
      <c r="H154" s="2">
        <f t="shared" si="32"/>
        <v>55966946.195818543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2571984.9999999986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568519.53028871119</v>
      </c>
      <c r="Q154" s="2">
        <f t="shared" si="36"/>
        <v>568519.53028871119</v>
      </c>
      <c r="R154" s="2">
        <f t="shared" si="33"/>
        <v>58623882.710627645</v>
      </c>
      <c r="S154" s="2">
        <f t="shared" si="17"/>
        <v>532078.8763563931</v>
      </c>
      <c r="T154" s="2">
        <f t="shared" si="18"/>
        <v>23417.857142857276</v>
      </c>
      <c r="U154" s="2">
        <f t="shared" si="19"/>
        <v>568519.53028871119</v>
      </c>
      <c r="V154" s="2">
        <f t="shared" si="34"/>
        <v>17247442</v>
      </c>
      <c r="W154" s="2">
        <f t="shared" si="20"/>
        <v>371906</v>
      </c>
      <c r="X154" s="2">
        <f t="shared" si="6"/>
        <v>196613.53028871119</v>
      </c>
      <c r="Y154" s="2">
        <f t="shared" si="30"/>
        <v>41376440.71062769</v>
      </c>
      <c r="Z154" s="2" t="str">
        <f t="shared" si="8"/>
        <v>HERE</v>
      </c>
      <c r="AA154" s="2">
        <f>IF(Z154="HERE",Y154,AA153+Graph!$G$1*1000)</f>
        <v>41376440.71062769</v>
      </c>
      <c r="AB154" s="2">
        <f t="shared" si="21"/>
        <v>196613.53028871119</v>
      </c>
      <c r="AC154" s="2">
        <f t="shared" si="31"/>
        <v>17247442</v>
      </c>
      <c r="AD154" s="3">
        <f t="shared" si="10"/>
        <v>41376440.71062769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35256291.236446328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78</v>
      </c>
      <c r="C155" s="7"/>
      <c r="D155" s="2" t="e">
        <f t="shared" si="12"/>
        <v>#N/A</v>
      </c>
      <c r="E155" s="2" t="e">
        <f t="shared" si="22"/>
        <v>#N/A</v>
      </c>
      <c r="F155" s="2">
        <v>533680.09825783968</v>
      </c>
      <c r="G155" s="2">
        <f t="shared" si="35"/>
        <v>533680.09825783968</v>
      </c>
      <c r="H155" s="2">
        <f t="shared" si="32"/>
        <v>56500626.294076383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2595402.8571428559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570434.42404182255</v>
      </c>
      <c r="Q155" s="2">
        <f t="shared" si="36"/>
        <v>570434.42404182255</v>
      </c>
      <c r="R155" s="2">
        <f t="shared" si="33"/>
        <v>59194317.134669468</v>
      </c>
      <c r="S155" s="2">
        <f t="shared" si="17"/>
        <v>533680.09825783968</v>
      </c>
      <c r="T155" s="2">
        <f t="shared" si="18"/>
        <v>23417.857142857276</v>
      </c>
      <c r="U155" s="2">
        <f t="shared" si="19"/>
        <v>570434.42404182255</v>
      </c>
      <c r="V155" s="2">
        <f t="shared" si="34"/>
        <v>17582121</v>
      </c>
      <c r="W155" s="2">
        <f t="shared" si="20"/>
        <v>334679</v>
      </c>
      <c r="X155" s="2">
        <f t="shared" si="6"/>
        <v>235755.42404182255</v>
      </c>
      <c r="Y155" s="2">
        <f t="shared" si="30"/>
        <v>41612196.134669513</v>
      </c>
      <c r="Z155" s="2" t="str">
        <f t="shared" si="8"/>
        <v>HERE</v>
      </c>
      <c r="AA155" s="2">
        <f>IF(Z155="HERE",Y155,AA154+Graph!$G$1*1000)</f>
        <v>41612196.134669513</v>
      </c>
      <c r="AB155" s="2">
        <f t="shared" si="21"/>
        <v>235755.42404182255</v>
      </c>
      <c r="AC155" s="2">
        <f t="shared" si="31"/>
        <v>17582121</v>
      </c>
      <c r="AD155" s="3">
        <f t="shared" si="10"/>
        <v>41612196.134669513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35224860.076150164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79</v>
      </c>
      <c r="C156" s="7"/>
      <c r="D156" s="2" t="e">
        <f t="shared" si="12"/>
        <v>#N/A</v>
      </c>
      <c r="E156" s="2" t="e">
        <f t="shared" si="22"/>
        <v>#N/A</v>
      </c>
      <c r="F156" s="2">
        <v>535281.32015928626</v>
      </c>
      <c r="G156" s="2">
        <f t="shared" si="35"/>
        <v>535281.32015928626</v>
      </c>
      <c r="H156" s="2">
        <f t="shared" si="32"/>
        <v>57035907.614235669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2618820.7142857132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572349.31779493392</v>
      </c>
      <c r="Q156" s="2">
        <f t="shared" si="36"/>
        <v>572349.31779493392</v>
      </c>
      <c r="R156" s="2">
        <f t="shared" si="33"/>
        <v>59766666.452464402</v>
      </c>
      <c r="S156" s="2">
        <f t="shared" si="17"/>
        <v>535281.32015928626</v>
      </c>
      <c r="T156" s="2">
        <f t="shared" si="18"/>
        <v>23417.857142857276</v>
      </c>
      <c r="U156" s="2">
        <f t="shared" si="19"/>
        <v>572349.31779493392</v>
      </c>
      <c r="V156" s="2">
        <f t="shared" si="34"/>
        <v>17723840</v>
      </c>
      <c r="W156" s="2">
        <f t="shared" si="20"/>
        <v>141719</v>
      </c>
      <c r="X156" s="2">
        <f t="shared" si="6"/>
        <v>430630.31779493392</v>
      </c>
      <c r="Y156" s="2">
        <f t="shared" si="30"/>
        <v>42042826.452464446</v>
      </c>
      <c r="Z156" s="2" t="str">
        <f t="shared" si="8"/>
        <v>HERE</v>
      </c>
      <c r="AA156" s="2">
        <f>IF(Z156="HERE",Y156,AA155+Graph!$G$1*1000)</f>
        <v>42042826.452464446</v>
      </c>
      <c r="AB156" s="2">
        <f t="shared" si="21"/>
        <v>430630.31779493392</v>
      </c>
      <c r="AC156" s="2">
        <f t="shared" si="31"/>
        <v>17723840</v>
      </c>
      <c r="AD156" s="3">
        <f t="shared" si="10"/>
        <v>42042826.452464446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35432600.670231804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80</v>
      </c>
      <c r="C157" s="7"/>
      <c r="D157" s="2" t="e">
        <f t="shared" si="12"/>
        <v>#N/A</v>
      </c>
      <c r="E157" s="2" t="e">
        <f t="shared" si="22"/>
        <v>#N/A</v>
      </c>
      <c r="F157" s="2">
        <v>536882.54206071794</v>
      </c>
      <c r="G157" s="2">
        <f t="shared" si="35"/>
        <v>536882.54206071794</v>
      </c>
      <c r="H157" s="2">
        <f t="shared" si="32"/>
        <v>57572790.156296387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2642238.5714285704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574264.21154804528</v>
      </c>
      <c r="Q157" s="2">
        <f t="shared" si="36"/>
        <v>574264.21154804528</v>
      </c>
      <c r="R157" s="2">
        <f t="shared" si="33"/>
        <v>60340930.664012447</v>
      </c>
      <c r="S157" s="2">
        <f t="shared" si="17"/>
        <v>536882.54206071794</v>
      </c>
      <c r="T157" s="2">
        <f t="shared" si="18"/>
        <v>23417.857142857276</v>
      </c>
      <c r="U157" s="2">
        <f t="shared" si="19"/>
        <v>574264.21154804528</v>
      </c>
      <c r="V157" s="2">
        <f t="shared" si="34"/>
        <v>17916181</v>
      </c>
      <c r="W157" s="2">
        <f t="shared" si="20"/>
        <v>192341</v>
      </c>
      <c r="X157" s="2">
        <f t="shared" si="6"/>
        <v>381923.21154804528</v>
      </c>
      <c r="Y157" s="2">
        <f t="shared" si="30"/>
        <v>42424749.664012492</v>
      </c>
      <c r="Z157" s="2" t="str">
        <f t="shared" si="8"/>
        <v>HERE</v>
      </c>
      <c r="AA157" s="2">
        <f>IF(Z157="HERE",Y157,AA156+Graph!$G$1*1000)</f>
        <v>42424749.664012492</v>
      </c>
      <c r="AB157" s="2">
        <f t="shared" si="21"/>
        <v>381923.21154804528</v>
      </c>
      <c r="AC157" s="2">
        <f t="shared" si="31"/>
        <v>17916181</v>
      </c>
      <c r="AD157" s="3">
        <f t="shared" si="10"/>
        <v>42424749.664012492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35615451.168691233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81</v>
      </c>
      <c r="C158" s="7"/>
      <c r="D158" s="2" t="e">
        <f t="shared" si="12"/>
        <v>#N/A</v>
      </c>
      <c r="E158" s="2" t="e">
        <f t="shared" si="22"/>
        <v>#N/A</v>
      </c>
      <c r="F158" s="2">
        <v>538483.76396216452</v>
      </c>
      <c r="G158" s="2">
        <f t="shared" si="35"/>
        <v>538483.76396216452</v>
      </c>
      <c r="H158" s="2">
        <f t="shared" si="32"/>
        <v>58111273.920258552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2665656.4285714277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576179.10530115664</v>
      </c>
      <c r="Q158" s="2">
        <f t="shared" si="36"/>
        <v>576179.10530115664</v>
      </c>
      <c r="R158" s="2">
        <f t="shared" si="33"/>
        <v>60917109.769313604</v>
      </c>
      <c r="S158" s="2">
        <f t="shared" si="17"/>
        <v>538483.76396216452</v>
      </c>
      <c r="T158" s="2">
        <f t="shared" si="18"/>
        <v>23417.857142857276</v>
      </c>
      <c r="U158" s="2">
        <f t="shared" si="19"/>
        <v>576179.10530115664</v>
      </c>
      <c r="V158" s="2">
        <f t="shared" si="34"/>
        <v>18242873</v>
      </c>
      <c r="W158" s="2">
        <f t="shared" si="20"/>
        <v>326692</v>
      </c>
      <c r="X158" s="2">
        <f t="shared" si="6"/>
        <v>249487.10530115664</v>
      </c>
      <c r="Y158" s="2">
        <f t="shared" si="30"/>
        <v>42674236.769313648</v>
      </c>
      <c r="Z158" s="2" t="str">
        <f t="shared" si="8"/>
        <v>HERE</v>
      </c>
      <c r="AA158" s="2">
        <f>IF(Z158="HERE",Y158,AA157+Graph!$G$1*1000)</f>
        <v>42674236.769313648</v>
      </c>
      <c r="AB158" s="2">
        <f t="shared" si="21"/>
        <v>249487.10530115664</v>
      </c>
      <c r="AC158" s="2">
        <f t="shared" si="31"/>
        <v>18242873</v>
      </c>
      <c r="AD158" s="3">
        <f t="shared" si="10"/>
        <v>42674236.769313648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35779278.271528468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82</v>
      </c>
      <c r="C159" s="7"/>
      <c r="D159" s="2" t="e">
        <f t="shared" si="12"/>
        <v>#N/A</v>
      </c>
      <c r="E159" s="2" t="e">
        <f t="shared" si="22"/>
        <v>#N/A</v>
      </c>
      <c r="F159" s="2">
        <v>540084.9858636111</v>
      </c>
      <c r="G159" s="2">
        <f t="shared" si="35"/>
        <v>540084.9858636111</v>
      </c>
      <c r="H159" s="2">
        <f t="shared" si="32"/>
        <v>58651358.906122163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2689074.285714285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578093.999054268</v>
      </c>
      <c r="Q159" s="2">
        <f t="shared" si="36"/>
        <v>578093.999054268</v>
      </c>
      <c r="R159" s="2">
        <f t="shared" si="33"/>
        <v>61495203.768367872</v>
      </c>
      <c r="S159" s="2">
        <f t="shared" si="17"/>
        <v>540084.9858636111</v>
      </c>
      <c r="T159" s="2">
        <f t="shared" si="18"/>
        <v>23417.857142857276</v>
      </c>
      <c r="U159" s="2">
        <f t="shared" si="19"/>
        <v>578093.999054268</v>
      </c>
      <c r="V159" s="2">
        <f t="shared" si="34"/>
        <v>18691835</v>
      </c>
      <c r="W159" s="2">
        <f t="shared" si="20"/>
        <v>448962</v>
      </c>
      <c r="X159" s="2">
        <f t="shared" si="6"/>
        <v>129131.999054268</v>
      </c>
      <c r="Y159" s="2">
        <f t="shared" ref="Y159:Y222" si="37">IF(COUNT($C160)=0,IF(COUNT($C159)=1,C159,SUM(Y158+X159)),C159)</f>
        <v>42803368.768367916</v>
      </c>
      <c r="Z159" s="2" t="str">
        <f t="shared" si="8"/>
        <v>HERE</v>
      </c>
      <c r="AA159" s="2">
        <f>IF(Z159="HERE",Y159,AA158+Graph!$G$1*1000)</f>
        <v>42803368.768367916</v>
      </c>
      <c r="AB159" s="2">
        <f t="shared" si="21"/>
        <v>129131.999054268</v>
      </c>
      <c r="AC159" s="2">
        <f t="shared" ref="AC159:AC222" si="38">IF(Z160="HERE",V159,AC158)</f>
        <v>18691835</v>
      </c>
      <c r="AD159" s="3">
        <f t="shared" si="10"/>
        <v>42803368.768367916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35864707.778743513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83</v>
      </c>
      <c r="C160" s="7"/>
      <c r="D160" s="2" t="e">
        <f t="shared" si="12"/>
        <v>#N/A</v>
      </c>
      <c r="E160" s="2" t="e">
        <f t="shared" si="22"/>
        <v>#N/A</v>
      </c>
      <c r="F160" s="2">
        <v>541686.20776505768</v>
      </c>
      <c r="G160" s="2">
        <f t="shared" si="35"/>
        <v>541686.20776505768</v>
      </c>
      <c r="H160" s="2">
        <f t="shared" ref="H160:H223" si="39">IF(COUNT($C161)=0,IF(COUNT($C160)=1,C160,SUM(H159+G160)),C160)</f>
        <v>59193045.113887221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2712492.1428571423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580008.89280737936</v>
      </c>
      <c r="Q160" s="2">
        <f t="shared" si="36"/>
        <v>580008.89280737936</v>
      </c>
      <c r="R160" s="2">
        <f t="shared" ref="R160:R223" si="40">IF(COUNT($C161)=0,IF(COUNT($C160)=1,M160,SUM(R159+Q160)),M160)</f>
        <v>62075212.661175251</v>
      </c>
      <c r="S160" s="2">
        <f t="shared" si="17"/>
        <v>541686.20776505768</v>
      </c>
      <c r="T160" s="2">
        <f t="shared" si="18"/>
        <v>23417.857142857276</v>
      </c>
      <c r="U160" s="2">
        <f t="shared" si="19"/>
        <v>580008.89280737936</v>
      </c>
      <c r="V160" s="2">
        <f t="shared" si="34"/>
        <v>19177555</v>
      </c>
      <c r="W160" s="2">
        <f t="shared" si="20"/>
        <v>485720</v>
      </c>
      <c r="X160" s="2">
        <f t="shared" si="6"/>
        <v>94288.892807379365</v>
      </c>
      <c r="Y160" s="2">
        <f t="shared" si="37"/>
        <v>42897657.661175296</v>
      </c>
      <c r="Z160" s="2" t="str">
        <f t="shared" si="8"/>
        <v>HERE</v>
      </c>
      <c r="AA160" s="2">
        <f>IF(Z160="HERE",Y160,AA159+Graph!$G$1*1000)</f>
        <v>42897657.661175296</v>
      </c>
      <c r="AB160" s="2">
        <f t="shared" si="21"/>
        <v>94288.892807379365</v>
      </c>
      <c r="AC160" s="2">
        <f t="shared" si="38"/>
        <v>19177555</v>
      </c>
      <c r="AD160" s="3">
        <f t="shared" si="10"/>
        <v>42897657.661175296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35942048.290336348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84</v>
      </c>
      <c r="C161" s="7"/>
      <c r="D161" s="2" t="e">
        <f t="shared" si="12"/>
        <v>#N/A</v>
      </c>
      <c r="E161" s="2" t="e">
        <f t="shared" si="22"/>
        <v>#N/A</v>
      </c>
      <c r="F161" s="2">
        <v>543287.42966650426</v>
      </c>
      <c r="G161" s="2">
        <f t="shared" si="35"/>
        <v>543287.42966650426</v>
      </c>
      <c r="H161" s="2">
        <f t="shared" si="39"/>
        <v>59736332.543553725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2735909.9999999995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581923.78656049073</v>
      </c>
      <c r="Q161" s="2">
        <f t="shared" si="36"/>
        <v>581923.78656049073</v>
      </c>
      <c r="R161" s="2">
        <f t="shared" si="40"/>
        <v>62657136.447735742</v>
      </c>
      <c r="S161" s="2">
        <f t="shared" si="17"/>
        <v>543287.42966650426</v>
      </c>
      <c r="T161" s="2">
        <f t="shared" si="18"/>
        <v>23417.857142857276</v>
      </c>
      <c r="U161" s="2">
        <f t="shared" si="19"/>
        <v>581923.78656049073</v>
      </c>
      <c r="V161" s="2">
        <f t="shared" si="34"/>
        <v>19682048</v>
      </c>
      <c r="W161" s="2">
        <f t="shared" si="20"/>
        <v>504493</v>
      </c>
      <c r="X161" s="2">
        <f t="shared" si="6"/>
        <v>77430.786560490727</v>
      </c>
      <c r="Y161" s="2">
        <f t="shared" si="37"/>
        <v>42975088.447735786</v>
      </c>
      <c r="Z161" s="2" t="str">
        <f t="shared" si="8"/>
        <v>HERE</v>
      </c>
      <c r="AA161" s="2">
        <f>IF(Z161="HERE",Y161,AA160+Graph!$G$1*1000)</f>
        <v>42975088.447735786</v>
      </c>
      <c r="AB161" s="2">
        <f t="shared" si="21"/>
        <v>77430.786560490727</v>
      </c>
      <c r="AC161" s="2">
        <f t="shared" si="38"/>
        <v>19682048</v>
      </c>
      <c r="AD161" s="3">
        <f t="shared" si="10"/>
        <v>42975088.447735786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9"/>
        <v>36009549.656306982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85</v>
      </c>
      <c r="C162" s="7"/>
      <c r="D162" s="2" t="e">
        <f t="shared" si="12"/>
        <v>#N/A</v>
      </c>
      <c r="E162" s="2" t="e">
        <f t="shared" si="22"/>
        <v>#N/A</v>
      </c>
      <c r="F162" s="2">
        <v>544888.65156793594</v>
      </c>
      <c r="G162" s="2">
        <f t="shared" si="35"/>
        <v>544888.65156793594</v>
      </c>
      <c r="H162" s="2">
        <f t="shared" si="39"/>
        <v>60281221.195121661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2759327.8571428568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583838.68031360209</v>
      </c>
      <c r="Q162" s="2">
        <f t="shared" si="36"/>
        <v>583838.68031360209</v>
      </c>
      <c r="R162" s="2">
        <f t="shared" si="40"/>
        <v>63240975.128049344</v>
      </c>
      <c r="S162" s="2">
        <f t="shared" si="17"/>
        <v>544888.65156793594</v>
      </c>
      <c r="T162" s="2">
        <f t="shared" si="18"/>
        <v>23417.857142857276</v>
      </c>
      <c r="U162" s="2">
        <f t="shared" si="19"/>
        <v>583838.68031360209</v>
      </c>
      <c r="V162" s="2">
        <f t="shared" si="34"/>
        <v>20092434.011846691</v>
      </c>
      <c r="W162" s="2">
        <f t="shared" si="20"/>
        <v>410386.01184669137</v>
      </c>
      <c r="X162" s="2">
        <f t="shared" si="6"/>
        <v>173452.66846691072</v>
      </c>
      <c r="Y162" s="2">
        <f t="shared" si="37"/>
        <v>43148541.116202697</v>
      </c>
      <c r="Z162" s="2" t="str">
        <f t="shared" si="8"/>
        <v>HERE</v>
      </c>
      <c r="AA162" s="2">
        <f>IF(Z162="HERE",Y162,AA161+Graph!$G$1*1000)</f>
        <v>43148541.116202697</v>
      </c>
      <c r="AB162" s="2">
        <f t="shared" si="21"/>
        <v>173452.66846691072</v>
      </c>
      <c r="AC162" s="2">
        <f t="shared" si="38"/>
        <v>20092434.011846691</v>
      </c>
      <c r="AD162" s="3">
        <f t="shared" si="10"/>
        <v>43148541.116202697</v>
      </c>
      <c r="AE162" s="2">
        <f>IF(AE160&gt;=52800000,52800000,IF(AB141=Graph!G$1*1000,AE161+Graph!G$1*1000,AC162))</f>
        <v>20092434.011846691</v>
      </c>
      <c r="AF162" s="3">
        <f t="shared" si="11"/>
        <v>20092434.011846691</v>
      </c>
      <c r="AG162" s="3">
        <f t="shared" si="29"/>
        <v>36032096.676655419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86</v>
      </c>
      <c r="C163" s="7"/>
      <c r="D163" s="2" t="e">
        <f t="shared" si="12"/>
        <v>#N/A</v>
      </c>
      <c r="E163" s="2" t="e">
        <f t="shared" si="22"/>
        <v>#N/A</v>
      </c>
      <c r="F163" s="2">
        <v>546489.87346938252</v>
      </c>
      <c r="G163" s="2">
        <f t="shared" si="35"/>
        <v>546489.87346938252</v>
      </c>
      <c r="H163" s="2">
        <f t="shared" si="39"/>
        <v>60827711.068591043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2782745.7142857141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585753.57406671345</v>
      </c>
      <c r="Q163" s="2">
        <f t="shared" si="36"/>
        <v>585753.57406671345</v>
      </c>
      <c r="R163" s="2">
        <f t="shared" si="40"/>
        <v>63826728.702116057</v>
      </c>
      <c r="S163" s="2">
        <f t="shared" si="17"/>
        <v>546489.87346938252</v>
      </c>
      <c r="T163" s="2">
        <f t="shared" si="18"/>
        <v>23417.857142857276</v>
      </c>
      <c r="U163" s="2">
        <f t="shared" si="19"/>
        <v>585753.57406671345</v>
      </c>
      <c r="V163" s="2">
        <f t="shared" si="34"/>
        <v>20504421.245594814</v>
      </c>
      <c r="W163" s="2">
        <f t="shared" si="20"/>
        <v>411987.23374812305</v>
      </c>
      <c r="X163" s="2">
        <f t="shared" si="6"/>
        <v>173766.3403185904</v>
      </c>
      <c r="Y163" s="2">
        <f t="shared" si="37"/>
        <v>43322307.456521288</v>
      </c>
      <c r="Z163" s="2" t="str">
        <f t="shared" si="8"/>
        <v>HERE</v>
      </c>
      <c r="AA163" s="2">
        <f>IF(Z163="HERE",Y163,AA162+Graph!$G$1*1000)</f>
        <v>43322307.456521288</v>
      </c>
      <c r="AB163" s="2">
        <f t="shared" si="21"/>
        <v>173766.3403185904</v>
      </c>
      <c r="AC163" s="2">
        <f t="shared" si="38"/>
        <v>20504421.245594814</v>
      </c>
      <c r="AD163" s="3">
        <f t="shared" si="10"/>
        <v>43322307.456521288</v>
      </c>
      <c r="AE163" s="2">
        <f>IF(AE161&gt;=52800000,52800000,IF(AB142=Graph!G$1*1000,AE162+Graph!G$1*1000,AC163))</f>
        <v>20504421.245594814</v>
      </c>
      <c r="AF163" s="3">
        <f t="shared" si="11"/>
        <v>20504421.245594814</v>
      </c>
      <c r="AG163" s="3">
        <f t="shared" si="29"/>
        <v>36285323.101381652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87</v>
      </c>
      <c r="C164" s="7"/>
      <c r="D164" s="2" t="e">
        <f t="shared" si="12"/>
        <v>#N/A</v>
      </c>
      <c r="E164" s="2" t="e">
        <f t="shared" si="22"/>
        <v>#N/A</v>
      </c>
      <c r="F164" s="2">
        <v>548091.09537082911</v>
      </c>
      <c r="G164" s="2">
        <f t="shared" si="35"/>
        <v>548091.09537082911</v>
      </c>
      <c r="H164" s="2">
        <f t="shared" si="39"/>
        <v>61375802.163961872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2806163.5714285714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587668.46781980991</v>
      </c>
      <c r="Q164" s="2">
        <f t="shared" si="36"/>
        <v>587668.46781980991</v>
      </c>
      <c r="R164" s="2">
        <f t="shared" si="40"/>
        <v>64414397.169935867</v>
      </c>
      <c r="S164" s="2">
        <f t="shared" si="17"/>
        <v>548091.09537082911</v>
      </c>
      <c r="T164" s="2">
        <f t="shared" si="18"/>
        <v>23417.857142857276</v>
      </c>
      <c r="U164" s="2">
        <f t="shared" si="19"/>
        <v>587668.46781980991</v>
      </c>
      <c r="V164" s="2">
        <f t="shared" si="34"/>
        <v>20918009.701244384</v>
      </c>
      <c r="W164" s="2">
        <f t="shared" si="20"/>
        <v>413588.45564956963</v>
      </c>
      <c r="X164" s="2">
        <f t="shared" si="6"/>
        <v>174080.01217024028</v>
      </c>
      <c r="Y164" s="2">
        <f t="shared" si="37"/>
        <v>43496387.468691528</v>
      </c>
      <c r="Z164" s="2" t="str">
        <f t="shared" si="8"/>
        <v>HERE</v>
      </c>
      <c r="AA164" s="2">
        <f>IF(Z164="HERE",Y164,AA163+Graph!$G$1*1000)</f>
        <v>43496387.468691528</v>
      </c>
      <c r="AB164" s="2">
        <f t="shared" si="21"/>
        <v>174080.01217024028</v>
      </c>
      <c r="AC164" s="2">
        <f t="shared" si="38"/>
        <v>20918009.701244384</v>
      </c>
      <c r="AD164" s="3">
        <f t="shared" si="10"/>
        <v>43496387.468691528</v>
      </c>
      <c r="AE164" s="2">
        <f>IF(AE162&gt;=52800000,52800000,IF(AB143=Graph!G$1*1000,AE163+Graph!G$1*1000,AC164))</f>
        <v>20918009.701244384</v>
      </c>
      <c r="AF164" s="3">
        <f t="shared" si="11"/>
        <v>20918009.701244384</v>
      </c>
      <c r="AG164" s="3">
        <f t="shared" si="29"/>
        <v>36478425.230485693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88</v>
      </c>
      <c r="C165" s="7"/>
      <c r="D165" s="2" t="e">
        <f t="shared" si="12"/>
        <v>#N/A</v>
      </c>
      <c r="E165" s="2" t="e">
        <f t="shared" si="22"/>
        <v>#N/A</v>
      </c>
      <c r="F165" s="2">
        <v>549692.31727227569</v>
      </c>
      <c r="G165" s="2">
        <f t="shared" si="35"/>
        <v>549692.31727227569</v>
      </c>
      <c r="H165" s="2">
        <f t="shared" si="39"/>
        <v>61925494.481234148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2829581.4285714286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589583.36157292128</v>
      </c>
      <c r="Q165" s="2">
        <f t="shared" si="36"/>
        <v>589583.36157292128</v>
      </c>
      <c r="R165" s="2">
        <f t="shared" si="40"/>
        <v>65003980.531508788</v>
      </c>
      <c r="S165" s="2">
        <f t="shared" si="17"/>
        <v>549692.31727227569</v>
      </c>
      <c r="T165" s="2">
        <f t="shared" si="18"/>
        <v>23417.857142857276</v>
      </c>
      <c r="U165" s="2">
        <f t="shared" si="19"/>
        <v>589583.36157292128</v>
      </c>
      <c r="V165" s="2">
        <f t="shared" si="34"/>
        <v>21333199.3787954</v>
      </c>
      <c r="W165" s="2">
        <f t="shared" si="20"/>
        <v>415189.67755101621</v>
      </c>
      <c r="X165" s="2">
        <f t="shared" si="6"/>
        <v>174393.68402190506</v>
      </c>
      <c r="Y165" s="2">
        <f t="shared" si="37"/>
        <v>43670781.152713433</v>
      </c>
      <c r="Z165" s="2" t="str">
        <f t="shared" si="8"/>
        <v>HERE</v>
      </c>
      <c r="AA165" s="2">
        <f>IF(Z165="HERE",Y165,AA164+Graph!$G$1*1000)</f>
        <v>43670781.152713433</v>
      </c>
      <c r="AB165" s="2">
        <f t="shared" si="21"/>
        <v>174393.68402190506</v>
      </c>
      <c r="AC165" s="2">
        <f t="shared" si="38"/>
        <v>21333199.3787954</v>
      </c>
      <c r="AD165" s="3">
        <f t="shared" si="10"/>
        <v>43670781.152713433</v>
      </c>
      <c r="AE165" s="2">
        <f>IF(AE163&gt;=52800000,52800000,IF(AB144=Graph!G$1*1000,AE164+Graph!G$1*1000,AC165))</f>
        <v>21333199.3787954</v>
      </c>
      <c r="AF165" s="3">
        <f t="shared" si="11"/>
        <v>21333199.3787954</v>
      </c>
      <c r="AG165" s="3">
        <f t="shared" si="29"/>
        <v>36622818.563967533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89</v>
      </c>
      <c r="C166" s="7"/>
      <c r="D166" s="2" t="e">
        <f t="shared" si="12"/>
        <v>#N/A</v>
      </c>
      <c r="E166" s="2" t="e">
        <f t="shared" si="22"/>
        <v>#N/A</v>
      </c>
      <c r="F166" s="2">
        <v>551293.53917372227</v>
      </c>
      <c r="G166" s="2">
        <f t="shared" ref="G166:G229" si="41">IF(F166&gt;750000,$AK$31*1000,F166)</f>
        <v>551293.53917372227</v>
      </c>
      <c r="H166" s="2">
        <f t="shared" si="39"/>
        <v>62476788.02040787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2852999.2857142859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591498.25532603264</v>
      </c>
      <c r="Q166" s="2">
        <f t="shared" ref="Q166:Q229" si="42">IF(P166&gt;750000,750000,P166)</f>
        <v>591498.25532603264</v>
      </c>
      <c r="R166" s="2">
        <f t="shared" si="40"/>
        <v>65595478.786834821</v>
      </c>
      <c r="S166" s="2">
        <f t="shared" si="17"/>
        <v>551293.53917372227</v>
      </c>
      <c r="T166" s="2">
        <f t="shared" si="18"/>
        <v>23417.857142857276</v>
      </c>
      <c r="U166" s="2">
        <f t="shared" si="19"/>
        <v>591498.25532603264</v>
      </c>
      <c r="V166" s="2">
        <f t="shared" si="34"/>
        <v>21749990.278247863</v>
      </c>
      <c r="W166" s="2">
        <f t="shared" si="20"/>
        <v>416790.89945246279</v>
      </c>
      <c r="X166" s="2">
        <f t="shared" si="6"/>
        <v>174707.35587356985</v>
      </c>
      <c r="Y166" s="2">
        <f t="shared" si="37"/>
        <v>43845488.508587003</v>
      </c>
      <c r="Z166" s="2" t="str">
        <f t="shared" si="8"/>
        <v>HERE</v>
      </c>
      <c r="AA166" s="2">
        <f>IF(Z166="HERE",Y166,AA165+Graph!$G$1*1000)</f>
        <v>43845488.508587003</v>
      </c>
      <c r="AB166" s="2">
        <f t="shared" si="21"/>
        <v>174707.35587356985</v>
      </c>
      <c r="AC166" s="2">
        <f t="shared" si="38"/>
        <v>21749990.278247863</v>
      </c>
      <c r="AD166" s="3">
        <f t="shared" si="10"/>
        <v>43845488.508587003</v>
      </c>
      <c r="AE166" s="2">
        <f>IF(AE164&gt;=52800000,52800000,IF(AB145=Graph!G$1*1000,AE165+Graph!G$1*1000,AC166))</f>
        <v>21749990.278247863</v>
      </c>
      <c r="AF166" s="3">
        <f t="shared" si="11"/>
        <v>21749990.278247863</v>
      </c>
      <c r="AG166" s="3">
        <f t="shared" si="29"/>
        <v>36735787.001827165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90</v>
      </c>
      <c r="C167" s="7"/>
      <c r="D167" s="2" t="e">
        <f t="shared" si="12"/>
        <v>#N/A</v>
      </c>
      <c r="E167" s="2" t="e">
        <f t="shared" si="22"/>
        <v>#N/A</v>
      </c>
      <c r="F167" s="2">
        <v>552894.76107515395</v>
      </c>
      <c r="G167" s="2">
        <f t="shared" si="41"/>
        <v>552894.76107515395</v>
      </c>
      <c r="H167" s="2">
        <f t="shared" si="39"/>
        <v>63029682.781483024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2876417.1428571432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593413.149079144</v>
      </c>
      <c r="Q167" s="2">
        <f t="shared" si="42"/>
        <v>593413.149079144</v>
      </c>
      <c r="R167" s="2">
        <f t="shared" si="40"/>
        <v>66188891.935913965</v>
      </c>
      <c r="S167" s="2">
        <f t="shared" si="17"/>
        <v>552894.76107515395</v>
      </c>
      <c r="T167" s="2">
        <f t="shared" si="18"/>
        <v>23417.857142857276</v>
      </c>
      <c r="U167" s="2">
        <f t="shared" si="19"/>
        <v>593413.149079144</v>
      </c>
      <c r="V167" s="2">
        <f t="shared" si="34"/>
        <v>22168382.399601772</v>
      </c>
      <c r="W167" s="2">
        <f t="shared" si="20"/>
        <v>418392.12135390937</v>
      </c>
      <c r="X167" s="2">
        <f t="shared" si="6"/>
        <v>175021.02772523463</v>
      </c>
      <c r="Y167" s="2">
        <f t="shared" si="37"/>
        <v>44020509.536312237</v>
      </c>
      <c r="Z167" s="2" t="str">
        <f t="shared" si="8"/>
        <v>HERE</v>
      </c>
      <c r="AA167" s="2">
        <f>IF(Z167="HERE",Y167,AA166+Graph!$G$1*1000)</f>
        <v>44020509.536312237</v>
      </c>
      <c r="AB167" s="2">
        <f t="shared" si="21"/>
        <v>175021.02772523463</v>
      </c>
      <c r="AC167" s="2">
        <f t="shared" si="38"/>
        <v>22168382.399601772</v>
      </c>
      <c r="AD167" s="3">
        <f t="shared" si="10"/>
        <v>44020509.536312237</v>
      </c>
      <c r="AE167" s="2">
        <f>IF(AE165&gt;=52800000,52800000,IF(AB146=Graph!G$1*1000,AE166+Graph!G$1*1000,AC167))</f>
        <v>22168382.399601772</v>
      </c>
      <c r="AF167" s="3">
        <f t="shared" si="11"/>
        <v>22168382.399601772</v>
      </c>
      <c r="AG167" s="3">
        <f t="shared" si="29"/>
        <v>36806018.744064614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91</v>
      </c>
      <c r="C168" s="7"/>
      <c r="D168" s="2" t="e">
        <f t="shared" si="12"/>
        <v>#N/A</v>
      </c>
      <c r="E168" s="2" t="e">
        <f t="shared" si="22"/>
        <v>#N/A</v>
      </c>
      <c r="F168" s="2">
        <v>554495.98297660053</v>
      </c>
      <c r="G168" s="2">
        <f t="shared" si="41"/>
        <v>554495.98297660053</v>
      </c>
      <c r="H168" s="2">
        <f t="shared" si="39"/>
        <v>63584178.764459625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2899835.0000000005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595328.04283225536</v>
      </c>
      <c r="Q168" s="2">
        <f t="shared" si="42"/>
        <v>595328.04283225536</v>
      </c>
      <c r="R168" s="2">
        <f t="shared" si="40"/>
        <v>66784219.97874622</v>
      </c>
      <c r="S168" s="2">
        <f t="shared" si="17"/>
        <v>554495.98297660053</v>
      </c>
      <c r="T168" s="2">
        <f t="shared" si="18"/>
        <v>23417.857142857276</v>
      </c>
      <c r="U168" s="2">
        <f t="shared" si="19"/>
        <v>595328.04283225536</v>
      </c>
      <c r="V168" s="2">
        <f t="shared" si="34"/>
        <v>22588375.742857113</v>
      </c>
      <c r="W168" s="2">
        <f t="shared" si="20"/>
        <v>419993.34325534105</v>
      </c>
      <c r="X168" s="2">
        <f t="shared" si="6"/>
        <v>175334.69957691431</v>
      </c>
      <c r="Y168" s="2">
        <f t="shared" si="37"/>
        <v>44195844.235889152</v>
      </c>
      <c r="Z168" s="2" t="str">
        <f t="shared" si="8"/>
        <v>HERE</v>
      </c>
      <c r="AA168" s="2">
        <f>IF(Z168="HERE",Y168,AA167+Graph!$G$1*1000)</f>
        <v>44195844.235889152</v>
      </c>
      <c r="AB168" s="2">
        <f t="shared" si="21"/>
        <v>175334.69957691431</v>
      </c>
      <c r="AC168" s="2">
        <f t="shared" si="38"/>
        <v>22588375.742857113</v>
      </c>
      <c r="AD168" s="3">
        <f t="shared" si="10"/>
        <v>44195844.235889152</v>
      </c>
      <c r="AE168" s="2">
        <f>IF(AE166&gt;=52800000,52800000,IF(AB147=Graph!G$1*1000,AE167+Graph!G$1*1000,AC168))</f>
        <v>22588375.742857113</v>
      </c>
      <c r="AF168" s="3">
        <f t="shared" si="11"/>
        <v>22588375.742857113</v>
      </c>
      <c r="AG168" s="3">
        <f t="shared" si="29"/>
        <v>36842709.940679848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92</v>
      </c>
      <c r="C169" s="7"/>
      <c r="D169" s="2" t="e">
        <f t="shared" si="12"/>
        <v>#N/A</v>
      </c>
      <c r="E169" s="2" t="e">
        <f t="shared" si="22"/>
        <v>#N/A</v>
      </c>
      <c r="F169" s="2">
        <v>556097.20487804711</v>
      </c>
      <c r="G169" s="2">
        <f t="shared" si="41"/>
        <v>556097.20487804711</v>
      </c>
      <c r="H169" s="2">
        <f t="shared" si="39"/>
        <v>64140275.969337672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2923252.8571428577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597242.93658536673</v>
      </c>
      <c r="Q169" s="2">
        <f t="shared" si="42"/>
        <v>597242.93658536673</v>
      </c>
      <c r="R169" s="2">
        <f t="shared" si="40"/>
        <v>67381462.915331587</v>
      </c>
      <c r="S169" s="2">
        <f t="shared" si="17"/>
        <v>556097.20487804711</v>
      </c>
      <c r="T169" s="2">
        <f t="shared" si="18"/>
        <v>23417.857142857276</v>
      </c>
      <c r="U169" s="2">
        <f t="shared" si="19"/>
        <v>597242.93658536673</v>
      </c>
      <c r="V169" s="2">
        <f t="shared" si="34"/>
        <v>23009970.308013901</v>
      </c>
      <c r="W169" s="2">
        <f t="shared" si="20"/>
        <v>421594.56515678763</v>
      </c>
      <c r="X169" s="2">
        <f t="shared" si="6"/>
        <v>175648.37142857909</v>
      </c>
      <c r="Y169" s="2">
        <f t="shared" si="37"/>
        <v>44371492.607317731</v>
      </c>
      <c r="Z169" s="2" t="str">
        <f t="shared" si="8"/>
        <v>HERE</v>
      </c>
      <c r="AA169" s="2">
        <f>IF(Z169="HERE",Y169,AA168+Graph!$G$1*1000)</f>
        <v>44371492.607317731</v>
      </c>
      <c r="AB169" s="2">
        <f t="shared" si="21"/>
        <v>175648.37142857909</v>
      </c>
      <c r="AC169" s="2">
        <f t="shared" si="38"/>
        <v>23009970.308013901</v>
      </c>
      <c r="AD169" s="3">
        <f t="shared" si="10"/>
        <v>44371492.607317731</v>
      </c>
      <c r="AE169" s="2">
        <f>IF(AE167&gt;=52800000,52800000,IF(AB148=Graph!G$1*1000,AE168+Graph!G$1*1000,AC169))</f>
        <v>23009970.308013901</v>
      </c>
      <c r="AF169" s="3">
        <f t="shared" si="11"/>
        <v>23009970.308013901</v>
      </c>
      <c r="AG169" s="3">
        <f t="shared" si="29"/>
        <v>36914479.391672887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93</v>
      </c>
      <c r="C170" s="7"/>
      <c r="D170" s="2" t="e">
        <f t="shared" si="12"/>
        <v>#N/A</v>
      </c>
      <c r="E170" s="2" t="e">
        <f t="shared" si="22"/>
        <v>#N/A</v>
      </c>
      <c r="F170" s="2">
        <v>557698.42677949369</v>
      </c>
      <c r="G170" s="2">
        <f t="shared" si="41"/>
        <v>557698.42677949369</v>
      </c>
      <c r="H170" s="2">
        <f t="shared" si="39"/>
        <v>64697974.396117166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2946670.714285715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599157.83033847809</v>
      </c>
      <c r="Q170" s="2">
        <f t="shared" si="42"/>
        <v>599157.83033847809</v>
      </c>
      <c r="R170" s="2">
        <f t="shared" si="40"/>
        <v>67980620.745670065</v>
      </c>
      <c r="S170" s="2">
        <f t="shared" si="17"/>
        <v>557698.42677949369</v>
      </c>
      <c r="T170" s="2">
        <f t="shared" si="18"/>
        <v>23417.857142857276</v>
      </c>
      <c r="U170" s="2">
        <f t="shared" si="19"/>
        <v>599157.83033847809</v>
      </c>
      <c r="V170" s="2">
        <f t="shared" si="34"/>
        <v>23433166.095072135</v>
      </c>
      <c r="W170" s="2">
        <f t="shared" si="20"/>
        <v>423195.78705823421</v>
      </c>
      <c r="X170" s="2">
        <f t="shared" si="6"/>
        <v>175962.04328024387</v>
      </c>
      <c r="Y170" s="2">
        <f t="shared" si="37"/>
        <v>44547454.650597975</v>
      </c>
      <c r="Z170" s="2" t="str">
        <f t="shared" si="8"/>
        <v>HERE</v>
      </c>
      <c r="AA170" s="2">
        <f>IF(Z170="HERE",Y170,AA169+Graph!$G$1*1000)</f>
        <v>44547454.650597975</v>
      </c>
      <c r="AB170" s="2">
        <f t="shared" si="21"/>
        <v>175962.04328024387</v>
      </c>
      <c r="AC170" s="2">
        <f t="shared" si="38"/>
        <v>23433166.095072135</v>
      </c>
      <c r="AD170" s="3">
        <f t="shared" si="10"/>
        <v>44547454.650597975</v>
      </c>
      <c r="AE170" s="2">
        <f>IF(AE168&gt;=52800000,52800000,IF(AB149=Graph!G$1*1000,AE169+Graph!G$1*1000,AC170))</f>
        <v>23433166.095072135</v>
      </c>
      <c r="AF170" s="3">
        <f t="shared" si="11"/>
        <v>23433166.095072135</v>
      </c>
      <c r="AG170" s="3">
        <f t="shared" si="29"/>
        <v>37215262.247043721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94</v>
      </c>
      <c r="C171" s="7"/>
      <c r="D171" s="2" t="e">
        <f t="shared" si="12"/>
        <v>#N/A</v>
      </c>
      <c r="E171" s="2" t="e">
        <f t="shared" si="22"/>
        <v>#N/A</v>
      </c>
      <c r="F171" s="2">
        <v>559299.64868092537</v>
      </c>
      <c r="G171" s="2">
        <f t="shared" si="41"/>
        <v>559299.64868092537</v>
      </c>
      <c r="H171" s="2">
        <f t="shared" si="39"/>
        <v>65257274.044798091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2970088.5714285723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601072.72409158945</v>
      </c>
      <c r="Q171" s="2">
        <f t="shared" si="42"/>
        <v>601072.72409158945</v>
      </c>
      <c r="R171" s="2">
        <f t="shared" si="40"/>
        <v>68581693.469761655</v>
      </c>
      <c r="S171" s="2">
        <f t="shared" si="17"/>
        <v>559299.64868092537</v>
      </c>
      <c r="T171" s="2">
        <f t="shared" si="18"/>
        <v>23417.857142857276</v>
      </c>
      <c r="U171" s="2">
        <f t="shared" si="19"/>
        <v>601072.72409158945</v>
      </c>
      <c r="V171" s="2">
        <f t="shared" si="34"/>
        <v>23857963.104031816</v>
      </c>
      <c r="W171" s="2">
        <f t="shared" si="20"/>
        <v>424797.0089596808</v>
      </c>
      <c r="X171" s="2">
        <f t="shared" si="6"/>
        <v>176275.71513190866</v>
      </c>
      <c r="Y171" s="2">
        <f t="shared" si="37"/>
        <v>44723730.365729883</v>
      </c>
      <c r="Z171" s="2" t="str">
        <f t="shared" si="8"/>
        <v>HERE</v>
      </c>
      <c r="AA171" s="2">
        <f>IF(Z171="HERE",Y171,AA170+Graph!$G$1*1000)</f>
        <v>44723730.365729883</v>
      </c>
      <c r="AB171" s="2">
        <f t="shared" si="21"/>
        <v>176275.71513190866</v>
      </c>
      <c r="AC171" s="2">
        <f t="shared" si="38"/>
        <v>23857963.104031816</v>
      </c>
      <c r="AD171" s="3">
        <f t="shared" si="10"/>
        <v>44723730.365729883</v>
      </c>
      <c r="AE171" s="2">
        <f>IF(AE169&gt;=52800000,52800000,IF(AB150=Graph!G$1*1000,AE170+Graph!G$1*1000,AC171))</f>
        <v>23857963.104031816</v>
      </c>
      <c r="AF171" s="3">
        <f t="shared" si="11"/>
        <v>23857963.104031816</v>
      </c>
      <c r="AG171" s="3">
        <f t="shared" si="29"/>
        <v>37485473.606792368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95</v>
      </c>
      <c r="C172" s="7"/>
      <c r="D172" s="2" t="e">
        <f t="shared" si="12"/>
        <v>#N/A</v>
      </c>
      <c r="E172" s="2" t="e">
        <f t="shared" si="22"/>
        <v>#N/A</v>
      </c>
      <c r="F172" s="2">
        <v>560900.87058237195</v>
      </c>
      <c r="G172" s="2">
        <f t="shared" si="41"/>
        <v>560900.87058237195</v>
      </c>
      <c r="H172" s="2">
        <f t="shared" si="39"/>
        <v>65818174.915380463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2993506.4285714296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602987.61784470081</v>
      </c>
      <c r="Q172" s="2">
        <f t="shared" si="42"/>
        <v>602987.61784470081</v>
      </c>
      <c r="R172" s="2">
        <f t="shared" si="40"/>
        <v>69184681.087606356</v>
      </c>
      <c r="S172" s="2">
        <f t="shared" si="17"/>
        <v>560900.87058237195</v>
      </c>
      <c r="T172" s="2">
        <f t="shared" si="18"/>
        <v>23417.857142857276</v>
      </c>
      <c r="U172" s="2">
        <f t="shared" si="19"/>
        <v>602987.61784470081</v>
      </c>
      <c r="V172" s="2">
        <f t="shared" si="34"/>
        <v>24284361.334892944</v>
      </c>
      <c r="W172" s="2">
        <f t="shared" si="20"/>
        <v>426398.23086112738</v>
      </c>
      <c r="X172" s="2">
        <f t="shared" si="6"/>
        <v>176589.38698357344</v>
      </c>
      <c r="Y172" s="2">
        <f t="shared" si="37"/>
        <v>44900319.752713457</v>
      </c>
      <c r="Z172" s="2" t="str">
        <f t="shared" si="8"/>
        <v>HERE</v>
      </c>
      <c r="AA172" s="2">
        <f>IF(Z172="HERE",Y172,AA171+Graph!$G$1*1000)</f>
        <v>44900319.752713457</v>
      </c>
      <c r="AB172" s="2">
        <f t="shared" si="21"/>
        <v>176589.38698357344</v>
      </c>
      <c r="AC172" s="2">
        <f t="shared" si="38"/>
        <v>24284361.334892944</v>
      </c>
      <c r="AD172" s="3">
        <f t="shared" si="10"/>
        <v>44900319.752713457</v>
      </c>
      <c r="AE172" s="2">
        <f>IF(AE170&gt;=52800000,52800000,IF(AB151=Graph!G$1*1000,AE171+Graph!G$1*1000,AC172))</f>
        <v>24284361.334892944</v>
      </c>
      <c r="AF172" s="3">
        <f t="shared" si="11"/>
        <v>24284361.334892944</v>
      </c>
      <c r="AG172" s="3">
        <f t="shared" si="29"/>
        <v>37681835.720918804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96</v>
      </c>
      <c r="C173" s="7"/>
      <c r="D173" s="2" t="e">
        <f t="shared" si="12"/>
        <v>#N/A</v>
      </c>
      <c r="E173" s="2" t="e">
        <f t="shared" si="22"/>
        <v>#N/A</v>
      </c>
      <c r="F173" s="2">
        <v>562502.09248381853</v>
      </c>
      <c r="G173" s="2">
        <f t="shared" si="41"/>
        <v>562502.09248381853</v>
      </c>
      <c r="H173" s="2">
        <f t="shared" si="39"/>
        <v>66380677.007864282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3016924.2857142868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604902.51159781218</v>
      </c>
      <c r="Q173" s="2">
        <f t="shared" si="42"/>
        <v>604902.51159781218</v>
      </c>
      <c r="R173" s="2">
        <f t="shared" si="40"/>
        <v>69789583.599204168</v>
      </c>
      <c r="S173" s="2">
        <f t="shared" si="17"/>
        <v>562502.09248381853</v>
      </c>
      <c r="T173" s="2">
        <f t="shared" si="18"/>
        <v>23417.857142857276</v>
      </c>
      <c r="U173" s="2">
        <f t="shared" si="19"/>
        <v>604902.51159781218</v>
      </c>
      <c r="V173" s="2">
        <f t="shared" si="34"/>
        <v>24712360.787655503</v>
      </c>
      <c r="W173" s="2">
        <f t="shared" si="20"/>
        <v>427999.45276255906</v>
      </c>
      <c r="X173" s="2">
        <f t="shared" si="6"/>
        <v>176903.05883525312</v>
      </c>
      <c r="Y173" s="2">
        <f t="shared" si="37"/>
        <v>45077222.81154871</v>
      </c>
      <c r="Z173" s="2" t="str">
        <f t="shared" si="8"/>
        <v>HERE</v>
      </c>
      <c r="AA173" s="2">
        <f>IF(Z173="HERE",Y173,AA172+Graph!$G$1*1000)</f>
        <v>45077222.81154871</v>
      </c>
      <c r="AB173" s="2">
        <f t="shared" si="21"/>
        <v>176903.05883525312</v>
      </c>
      <c r="AC173" s="2">
        <f t="shared" si="38"/>
        <v>24712360.787655503</v>
      </c>
      <c r="AD173" s="3">
        <f t="shared" si="10"/>
        <v>45077222.81154871</v>
      </c>
      <c r="AE173" s="2">
        <f>IF(AE171&gt;=52800000,52800000,IF(AB152=Graph!G$1*1000,AE172+Graph!G$1*1000,AC173))</f>
        <v>24712360.787655503</v>
      </c>
      <c r="AF173" s="3">
        <f t="shared" si="11"/>
        <v>24712360.787655503</v>
      </c>
      <c r="AG173" s="3">
        <f t="shared" si="29"/>
        <v>37780262.989423044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97</v>
      </c>
      <c r="C174" s="7"/>
      <c r="D174" s="2" t="e">
        <f t="shared" si="12"/>
        <v>#N/A</v>
      </c>
      <c r="E174" s="2" t="e">
        <f t="shared" si="22"/>
        <v>#N/A</v>
      </c>
      <c r="F174" s="2">
        <v>564103.31438526511</v>
      </c>
      <c r="G174" s="2">
        <f t="shared" si="41"/>
        <v>564103.31438526511</v>
      </c>
      <c r="H174" s="2">
        <f t="shared" si="39"/>
        <v>66944780.322249547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3040342.1428571441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606817.40535092354</v>
      </c>
      <c r="Q174" s="2">
        <f t="shared" si="42"/>
        <v>606817.40535092354</v>
      </c>
      <c r="R174" s="2">
        <f t="shared" si="40"/>
        <v>70396401.004555091</v>
      </c>
      <c r="S174" s="2">
        <f t="shared" si="17"/>
        <v>564103.31438526511</v>
      </c>
      <c r="T174" s="2">
        <f t="shared" si="18"/>
        <v>23417.857142857276</v>
      </c>
      <c r="U174" s="2">
        <f t="shared" si="19"/>
        <v>606817.40535092354</v>
      </c>
      <c r="V174" s="2">
        <f t="shared" si="34"/>
        <v>25141961.462319508</v>
      </c>
      <c r="W174" s="2">
        <f t="shared" si="20"/>
        <v>429600.67466400564</v>
      </c>
      <c r="X174" s="2">
        <f t="shared" si="6"/>
        <v>177216.7306869179</v>
      </c>
      <c r="Y174" s="2">
        <f t="shared" si="37"/>
        <v>45254439.542235628</v>
      </c>
      <c r="Z174" s="2" t="str">
        <f t="shared" si="8"/>
        <v>HERE</v>
      </c>
      <c r="AA174" s="2">
        <f>IF(Z174="HERE",Y174,AA173+Graph!$G$1*1000)</f>
        <v>45254439.542235628</v>
      </c>
      <c r="AB174" s="2">
        <f t="shared" si="21"/>
        <v>177216.7306869179</v>
      </c>
      <c r="AC174" s="2">
        <f t="shared" si="38"/>
        <v>25141961.462319508</v>
      </c>
      <c r="AD174" s="3">
        <f t="shared" si="10"/>
        <v>45254439.542235628</v>
      </c>
      <c r="AE174" s="2">
        <f>IF(AE172&gt;=52800000,52800000,IF(AB153=Graph!G$1*1000,AE173+Graph!G$1*1000,AC174))</f>
        <v>25141961.462319508</v>
      </c>
      <c r="AF174" s="3">
        <f t="shared" si="11"/>
        <v>25141961.462319508</v>
      </c>
      <c r="AG174" s="3">
        <f t="shared" si="29"/>
        <v>37905621.262305081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98</v>
      </c>
      <c r="C175" s="7"/>
      <c r="D175" s="2" t="e">
        <f t="shared" si="12"/>
        <v>#N/A</v>
      </c>
      <c r="E175" s="2" t="e">
        <f t="shared" si="22"/>
        <v>#N/A</v>
      </c>
      <c r="F175" s="2">
        <v>565704.53628671169</v>
      </c>
      <c r="G175" s="2">
        <f t="shared" si="41"/>
        <v>565704.53628671169</v>
      </c>
      <c r="H175" s="2">
        <f t="shared" si="39"/>
        <v>67510484.858536258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3063760.0000000014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608732.2991040349</v>
      </c>
      <c r="Q175" s="2">
        <f t="shared" si="42"/>
        <v>608732.2991040349</v>
      </c>
      <c r="R175" s="2">
        <f t="shared" si="40"/>
        <v>71005133.303659126</v>
      </c>
      <c r="S175" s="2">
        <f t="shared" si="17"/>
        <v>565704.53628671169</v>
      </c>
      <c r="T175" s="2">
        <f t="shared" si="18"/>
        <v>23417.857142857276</v>
      </c>
      <c r="U175" s="2">
        <f t="shared" si="19"/>
        <v>608732.2991040349</v>
      </c>
      <c r="V175" s="2">
        <f t="shared" si="34"/>
        <v>25573163.35888496</v>
      </c>
      <c r="W175" s="2">
        <f t="shared" si="20"/>
        <v>431201.89656545222</v>
      </c>
      <c r="X175" s="2">
        <f t="shared" si="6"/>
        <v>177530.40253858268</v>
      </c>
      <c r="Y175" s="2">
        <f t="shared" si="37"/>
        <v>45431969.94477421</v>
      </c>
      <c r="Z175" s="2" t="str">
        <f t="shared" si="8"/>
        <v>HERE</v>
      </c>
      <c r="AA175" s="2">
        <f>IF(Z175="HERE",Y175,AA174+Graph!$G$1*1000)</f>
        <v>45431969.94477421</v>
      </c>
      <c r="AB175" s="2">
        <f t="shared" si="21"/>
        <v>177530.40253858268</v>
      </c>
      <c r="AC175" s="2">
        <f t="shared" si="38"/>
        <v>25573163.35888496</v>
      </c>
      <c r="AD175" s="3">
        <f t="shared" si="10"/>
        <v>45431969.94477421</v>
      </c>
      <c r="AE175" s="2">
        <f>IF(AE173&gt;=52800000,52800000,IF(AB154=Graph!G$1*1000,AE174+Graph!G$1*1000,AC175))</f>
        <v>25573163.35888496</v>
      </c>
      <c r="AF175" s="3">
        <f t="shared" si="11"/>
        <v>25573163.35888496</v>
      </c>
      <c r="AG175" s="3">
        <f t="shared" si="29"/>
        <v>38101168.739564925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99</v>
      </c>
      <c r="C176" s="7"/>
      <c r="D176" s="2" t="e">
        <f t="shared" si="12"/>
        <v>#N/A</v>
      </c>
      <c r="E176" s="2" t="e">
        <f t="shared" si="22"/>
        <v>#N/A</v>
      </c>
      <c r="F176" s="2">
        <v>567305.75818814337</v>
      </c>
      <c r="G176" s="2">
        <f t="shared" si="41"/>
        <v>567305.75818814337</v>
      </c>
      <c r="H176" s="2">
        <f t="shared" si="39"/>
        <v>68077790.616724402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3087177.8571428587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610647.19285714626</v>
      </c>
      <c r="Q176" s="2">
        <f t="shared" si="42"/>
        <v>610647.19285714626</v>
      </c>
      <c r="R176" s="2">
        <f t="shared" si="40"/>
        <v>71615780.496516272</v>
      </c>
      <c r="S176" s="2">
        <f t="shared" si="17"/>
        <v>567305.75818814337</v>
      </c>
      <c r="T176" s="2">
        <f t="shared" si="18"/>
        <v>23417.857142857276</v>
      </c>
      <c r="U176" s="2">
        <f t="shared" si="19"/>
        <v>610647.19285714626</v>
      </c>
      <c r="V176" s="2">
        <f t="shared" si="34"/>
        <v>26005966.477351859</v>
      </c>
      <c r="W176" s="2">
        <f t="shared" si="20"/>
        <v>432803.1184668988</v>
      </c>
      <c r="X176" s="2">
        <f t="shared" si="6"/>
        <v>177844.07439024746</v>
      </c>
      <c r="Y176" s="2">
        <f t="shared" si="37"/>
        <v>45609814.019164458</v>
      </c>
      <c r="Z176" s="2" t="str">
        <f t="shared" si="8"/>
        <v>HERE</v>
      </c>
      <c r="AA176" s="2">
        <f>IF(Z176="HERE",Y176,AA175+Graph!$G$1*1000)</f>
        <v>45609814.019164458</v>
      </c>
      <c r="AB176" s="2">
        <f t="shared" si="21"/>
        <v>177844.07439024746</v>
      </c>
      <c r="AC176" s="2">
        <f t="shared" si="38"/>
        <v>26005966.477351859</v>
      </c>
      <c r="AD176" s="3">
        <f t="shared" si="10"/>
        <v>45609814.019164458</v>
      </c>
      <c r="AE176" s="2">
        <f>IF(AE174&gt;=52800000,52800000,IF(AB155=Graph!G$1*1000,AE175+Graph!G$1*1000,AC176))</f>
        <v>26005966.477351859</v>
      </c>
      <c r="AF176" s="3">
        <f t="shared" si="11"/>
        <v>26005966.477351859</v>
      </c>
      <c r="AG176" s="3">
        <f t="shared" si="29"/>
        <v>38330082.571202561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100</v>
      </c>
      <c r="C177" s="7"/>
      <c r="D177" s="2" t="e">
        <f t="shared" si="12"/>
        <v>#N/A</v>
      </c>
      <c r="E177" s="2" t="e">
        <f t="shared" si="22"/>
        <v>#N/A</v>
      </c>
      <c r="F177" s="2">
        <v>568906.98008958995</v>
      </c>
      <c r="G177" s="2">
        <f t="shared" si="41"/>
        <v>568906.98008958995</v>
      </c>
      <c r="H177" s="2">
        <f t="shared" si="39"/>
        <v>68646697.596813992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3110595.7142857159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612562.08661025763</v>
      </c>
      <c r="Q177" s="2">
        <f t="shared" si="42"/>
        <v>612562.08661025763</v>
      </c>
      <c r="R177" s="2">
        <f t="shared" si="40"/>
        <v>72228342.58312653</v>
      </c>
      <c r="S177" s="2">
        <f t="shared" si="17"/>
        <v>568906.98008958995</v>
      </c>
      <c r="T177" s="2">
        <f t="shared" si="18"/>
        <v>23417.857142857276</v>
      </c>
      <c r="U177" s="2">
        <f t="shared" si="19"/>
        <v>612562.08661025763</v>
      </c>
      <c r="V177" s="2">
        <f t="shared" si="34"/>
        <v>26440370.817720205</v>
      </c>
      <c r="W177" s="2">
        <f t="shared" si="20"/>
        <v>434404.34036834538</v>
      </c>
      <c r="X177" s="2">
        <f t="shared" si="6"/>
        <v>178157.74624191225</v>
      </c>
      <c r="Y177" s="2">
        <f t="shared" si="37"/>
        <v>45787971.76540637</v>
      </c>
      <c r="Z177" s="2" t="str">
        <f t="shared" si="8"/>
        <v>HERE</v>
      </c>
      <c r="AA177" s="2">
        <f>IF(Z177="HERE",Y177,AA176+Graph!$G$1*1000)</f>
        <v>45787971.76540637</v>
      </c>
      <c r="AB177" s="2">
        <f t="shared" si="21"/>
        <v>178157.74624191225</v>
      </c>
      <c r="AC177" s="2">
        <f t="shared" si="38"/>
        <v>26440370.817720205</v>
      </c>
      <c r="AD177" s="3">
        <f t="shared" si="10"/>
        <v>45787971.76540637</v>
      </c>
      <c r="AE177" s="2">
        <f>IF(AE175&gt;=52800000,52800000,IF(AB156=Graph!G$1*1000,AE176+Graph!G$1*1000,AC177))</f>
        <v>26440370.817720205</v>
      </c>
      <c r="AF177" s="3">
        <f t="shared" si="11"/>
        <v>26440370.817720205</v>
      </c>
      <c r="AG177" s="3">
        <f t="shared" si="29"/>
        <v>38724735.807218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101</v>
      </c>
      <c r="C178" s="7"/>
      <c r="D178" s="2" t="e">
        <f t="shared" si="12"/>
        <v>#N/A</v>
      </c>
      <c r="E178" s="2" t="e">
        <f t="shared" si="22"/>
        <v>#N/A</v>
      </c>
      <c r="F178" s="2">
        <v>570508.20199103653</v>
      </c>
      <c r="G178" s="2">
        <f t="shared" si="41"/>
        <v>570508.20199103653</v>
      </c>
      <c r="H178" s="2">
        <f t="shared" si="39"/>
        <v>69217205.798805028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3134013.5714285732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614476.98036336899</v>
      </c>
      <c r="Q178" s="2">
        <f t="shared" si="42"/>
        <v>614476.98036336899</v>
      </c>
      <c r="R178" s="2">
        <f t="shared" si="40"/>
        <v>72842819.563489899</v>
      </c>
      <c r="S178" s="2">
        <f t="shared" si="17"/>
        <v>570508.20199103653</v>
      </c>
      <c r="T178" s="2">
        <f t="shared" si="18"/>
        <v>23417.857142857276</v>
      </c>
      <c r="U178" s="2">
        <f t="shared" si="19"/>
        <v>614476.98036336899</v>
      </c>
      <c r="V178" s="2">
        <f t="shared" si="34"/>
        <v>26876376.379989982</v>
      </c>
      <c r="W178" s="2">
        <f t="shared" si="20"/>
        <v>436005.56226977706</v>
      </c>
      <c r="X178" s="2">
        <f t="shared" si="6"/>
        <v>178471.41809359193</v>
      </c>
      <c r="Y178" s="2">
        <f t="shared" si="37"/>
        <v>45966443.183499962</v>
      </c>
      <c r="Z178" s="2" t="str">
        <f t="shared" si="8"/>
        <v>HERE</v>
      </c>
      <c r="AA178" s="2">
        <f>IF(Z178="HERE",Y178,AA177+Graph!$G$1*1000)</f>
        <v>45966443.183499962</v>
      </c>
      <c r="AB178" s="2">
        <f t="shared" si="21"/>
        <v>178471.41809359193</v>
      </c>
      <c r="AC178" s="2">
        <f t="shared" si="38"/>
        <v>26876376.379989982</v>
      </c>
      <c r="AD178" s="3">
        <f t="shared" si="10"/>
        <v>45966443.183499962</v>
      </c>
      <c r="AE178" s="2">
        <f>IF(AE176&gt;=52800000,52800000,IF(AB157=Graph!G$1*1000,AE177+Graph!G$1*1000,AC178))</f>
        <v>26876376.379989982</v>
      </c>
      <c r="AF178" s="3">
        <f t="shared" si="11"/>
        <v>26876376.379989982</v>
      </c>
      <c r="AG178" s="3">
        <f t="shared" si="29"/>
        <v>39078083.74761124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102</v>
      </c>
      <c r="C179" s="7"/>
      <c r="D179" s="2" t="e">
        <f t="shared" si="12"/>
        <v>#N/A</v>
      </c>
      <c r="E179" s="2" t="e">
        <f t="shared" si="22"/>
        <v>#N/A</v>
      </c>
      <c r="F179" s="2">
        <v>572109.42389248312</v>
      </c>
      <c r="G179" s="2">
        <f t="shared" si="41"/>
        <v>572109.42389248312</v>
      </c>
      <c r="H179" s="2">
        <f t="shared" si="39"/>
        <v>69789315.222697511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3157431.4285714305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616391.87411648035</v>
      </c>
      <c r="Q179" s="2">
        <f t="shared" si="42"/>
        <v>616391.87411648035</v>
      </c>
      <c r="R179" s="2">
        <f t="shared" si="40"/>
        <v>73459211.437606379</v>
      </c>
      <c r="S179" s="2">
        <f t="shared" si="17"/>
        <v>572109.42389248312</v>
      </c>
      <c r="T179" s="2">
        <f t="shared" si="18"/>
        <v>23417.857142857276</v>
      </c>
      <c r="U179" s="2">
        <f t="shared" si="19"/>
        <v>616391.87411648035</v>
      </c>
      <c r="V179" s="2">
        <f t="shared" si="34"/>
        <v>27313983.164161205</v>
      </c>
      <c r="W179" s="2">
        <f t="shared" si="20"/>
        <v>437606.78417122364</v>
      </c>
      <c r="X179" s="2">
        <f t="shared" si="6"/>
        <v>178785.08994525671</v>
      </c>
      <c r="Y179" s="2">
        <f t="shared" si="37"/>
        <v>46145228.273445219</v>
      </c>
      <c r="Z179" s="2" t="str">
        <f t="shared" si="8"/>
        <v>HERE</v>
      </c>
      <c r="AA179" s="2">
        <f>IF(Z179="HERE",Y179,AA178+Graph!$G$1*1000)</f>
        <v>46145228.273445219</v>
      </c>
      <c r="AB179" s="2">
        <f t="shared" si="21"/>
        <v>178785.08994525671</v>
      </c>
      <c r="AC179" s="2">
        <f t="shared" si="38"/>
        <v>27313983.164161205</v>
      </c>
      <c r="AD179" s="3">
        <f t="shared" si="10"/>
        <v>46145228.273445219</v>
      </c>
      <c r="AE179" s="2">
        <f>IF(AE177&gt;=52800000,52800000,IF(AB158=Graph!G$1*1000,AE178+Graph!G$1*1000,AC179))</f>
        <v>27313983.164161205</v>
      </c>
      <c r="AF179" s="3">
        <f t="shared" si="11"/>
        <v>27313983.164161205</v>
      </c>
      <c r="AG179" s="3">
        <f t="shared" si="29"/>
        <v>39318956.742382281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103</v>
      </c>
      <c r="C180" s="7"/>
      <c r="D180" s="2" t="e">
        <f t="shared" si="12"/>
        <v>#N/A</v>
      </c>
      <c r="E180" s="2" t="e">
        <f t="shared" si="22"/>
        <v>#N/A</v>
      </c>
      <c r="F180" s="2">
        <v>573710.6457939297</v>
      </c>
      <c r="G180" s="2">
        <f t="shared" si="41"/>
        <v>573710.6457939297</v>
      </c>
      <c r="H180" s="2">
        <f t="shared" si="39"/>
        <v>70363025.868491441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3180849.2857142878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618306.76786959171</v>
      </c>
      <c r="Q180" s="2">
        <f t="shared" si="42"/>
        <v>618306.76786959171</v>
      </c>
      <c r="R180" s="2">
        <f t="shared" si="40"/>
        <v>74077518.205475971</v>
      </c>
      <c r="S180" s="2">
        <f t="shared" si="17"/>
        <v>573710.6457939297</v>
      </c>
      <c r="T180" s="2">
        <f t="shared" si="18"/>
        <v>23417.857142857276</v>
      </c>
      <c r="U180" s="2">
        <f t="shared" si="19"/>
        <v>618306.76786959171</v>
      </c>
      <c r="V180" s="2">
        <f t="shared" si="34"/>
        <v>27753191.170233876</v>
      </c>
      <c r="W180" s="2">
        <f t="shared" si="20"/>
        <v>439208.00607267022</v>
      </c>
      <c r="X180" s="2">
        <f t="shared" si="6"/>
        <v>179098.76179692149</v>
      </c>
      <c r="Y180" s="2">
        <f t="shared" si="37"/>
        <v>46324327.03524214</v>
      </c>
      <c r="Z180" s="2" t="str">
        <f t="shared" si="8"/>
        <v>HERE</v>
      </c>
      <c r="AA180" s="2">
        <f>IF(Z180="HERE",Y180,AA179+Graph!$G$1*1000)</f>
        <v>46324327.03524214</v>
      </c>
      <c r="AB180" s="2">
        <f t="shared" si="21"/>
        <v>179098.76179692149</v>
      </c>
      <c r="AC180" s="2">
        <f t="shared" si="38"/>
        <v>27753191.170233876</v>
      </c>
      <c r="AD180" s="3">
        <f t="shared" si="10"/>
        <v>46324327.03524214</v>
      </c>
      <c r="AE180" s="2">
        <f>IF(AE178&gt;=52800000,52800000,IF(AB159=Graph!G$1*1000,AE179+Graph!G$1*1000,AC180))</f>
        <v>27753191.170233876</v>
      </c>
      <c r="AF180" s="3">
        <f t="shared" si="11"/>
        <v>27753191.170233876</v>
      </c>
      <c r="AG180" s="3">
        <f t="shared" si="29"/>
        <v>39457623.641531125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104</v>
      </c>
      <c r="C181" s="7"/>
      <c r="D181" s="2" t="e">
        <f t="shared" si="12"/>
        <v>#N/A</v>
      </c>
      <c r="E181" s="2" t="e">
        <f t="shared" si="22"/>
        <v>#N/A</v>
      </c>
      <c r="F181" s="2">
        <v>575311.86769536138</v>
      </c>
      <c r="G181" s="2">
        <f t="shared" si="41"/>
        <v>575311.86769536138</v>
      </c>
      <c r="H181" s="2">
        <f t="shared" si="39"/>
        <v>70938337.736186802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3204267.1428571451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620221.66162270308</v>
      </c>
      <c r="Q181" s="2">
        <f t="shared" si="42"/>
        <v>620221.66162270308</v>
      </c>
      <c r="R181" s="2">
        <f t="shared" si="40"/>
        <v>74697739.867098674</v>
      </c>
      <c r="S181" s="2">
        <f t="shared" si="17"/>
        <v>575311.86769536138</v>
      </c>
      <c r="T181" s="2">
        <f t="shared" si="18"/>
        <v>23417.857142857276</v>
      </c>
      <c r="U181" s="2">
        <f t="shared" si="19"/>
        <v>620221.66162270308</v>
      </c>
      <c r="V181" s="2">
        <f t="shared" si="34"/>
        <v>28194000.398207992</v>
      </c>
      <c r="W181" s="2">
        <f t="shared" si="20"/>
        <v>440809.2279741168</v>
      </c>
      <c r="X181" s="2">
        <f t="shared" si="6"/>
        <v>179412.43364858627</v>
      </c>
      <c r="Y181" s="2">
        <f t="shared" si="37"/>
        <v>46503739.468890727</v>
      </c>
      <c r="Z181" s="2" t="str">
        <f t="shared" si="8"/>
        <v>HERE</v>
      </c>
      <c r="AA181" s="2">
        <f>IF(Z181="HERE",Y181,AA180+Graph!$G$1*1000)</f>
        <v>46503739.468890727</v>
      </c>
      <c r="AB181" s="2">
        <f t="shared" si="21"/>
        <v>179412.43364858627</v>
      </c>
      <c r="AC181" s="2">
        <f t="shared" si="38"/>
        <v>28194000.398207992</v>
      </c>
      <c r="AD181" s="3">
        <f t="shared" si="10"/>
        <v>46503739.468890727</v>
      </c>
      <c r="AE181" s="2">
        <f>IF(AE179&gt;=52800000,52800000,IF(AB160=Graph!G$1*1000,AE180+Graph!G$1*1000,AC181))</f>
        <v>28194000.398207992</v>
      </c>
      <c r="AF181" s="3">
        <f t="shared" si="11"/>
        <v>28194000.398207992</v>
      </c>
      <c r="AG181" s="3">
        <f t="shared" si="29"/>
        <v>39566769.645057768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105</v>
      </c>
      <c r="C182" s="7"/>
      <c r="D182" s="2" t="e">
        <f t="shared" si="12"/>
        <v>#N/A</v>
      </c>
      <c r="E182" s="2" t="e">
        <f t="shared" si="22"/>
        <v>#N/A</v>
      </c>
      <c r="F182" s="2">
        <v>576913.08959680796</v>
      </c>
      <c r="G182" s="2">
        <f t="shared" si="41"/>
        <v>576913.08959680796</v>
      </c>
      <c r="H182" s="2">
        <f t="shared" si="39"/>
        <v>71515250.82578361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3227685.0000000023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622136.55537581444</v>
      </c>
      <c r="Q182" s="2">
        <f t="shared" si="42"/>
        <v>622136.55537581444</v>
      </c>
      <c r="R182" s="2">
        <f t="shared" si="40"/>
        <v>75319876.422474489</v>
      </c>
      <c r="S182" s="2">
        <f t="shared" si="17"/>
        <v>576913.08959680796</v>
      </c>
      <c r="T182" s="2">
        <f t="shared" si="18"/>
        <v>23417.857142857276</v>
      </c>
      <c r="U182" s="2">
        <f t="shared" si="19"/>
        <v>622136.55537581444</v>
      </c>
      <c r="V182" s="2">
        <f t="shared" si="34"/>
        <v>28636410.848083556</v>
      </c>
      <c r="W182" s="2">
        <f t="shared" si="20"/>
        <v>442410.44987556338</v>
      </c>
      <c r="X182" s="2">
        <f t="shared" si="6"/>
        <v>179726.10550025105</v>
      </c>
      <c r="Y182" s="2">
        <f t="shared" si="37"/>
        <v>46683465.574390978</v>
      </c>
      <c r="Z182" s="2" t="str">
        <f t="shared" si="8"/>
        <v>HERE</v>
      </c>
      <c r="AA182" s="2">
        <f>IF(Z182="HERE",Y182,AA181+Graph!$G$1*1000)</f>
        <v>46683465.574390978</v>
      </c>
      <c r="AB182" s="2">
        <f t="shared" si="21"/>
        <v>179726.10550025105</v>
      </c>
      <c r="AC182" s="2">
        <f t="shared" si="38"/>
        <v>28636410.848083556</v>
      </c>
      <c r="AD182" s="3">
        <f t="shared" si="10"/>
        <v>46683465.574390978</v>
      </c>
      <c r="AE182" s="2">
        <f>IF(AE180&gt;=52800000,52800000,IF(AB161=Graph!G$1*1000,AE181+Graph!G$1*1000,AC182))</f>
        <v>28636410.848083556</v>
      </c>
      <c r="AF182" s="3">
        <f t="shared" si="11"/>
        <v>28636410.848083556</v>
      </c>
      <c r="AG182" s="3">
        <f t="shared" si="29"/>
        <v>39661682.002962209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106</v>
      </c>
      <c r="C183" s="7"/>
      <c r="D183" s="2" t="e">
        <f t="shared" si="12"/>
        <v>#N/A</v>
      </c>
      <c r="E183" s="2" t="e">
        <f t="shared" si="22"/>
        <v>#N/A</v>
      </c>
      <c r="F183" s="2">
        <v>578514.31149825454</v>
      </c>
      <c r="G183" s="2">
        <f t="shared" si="41"/>
        <v>578514.31149825454</v>
      </c>
      <c r="H183" s="2">
        <f t="shared" si="39"/>
        <v>72093765.137281865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3251102.8571428596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624051.4491289258</v>
      </c>
      <c r="Q183" s="2">
        <f t="shared" si="42"/>
        <v>624051.4491289258</v>
      </c>
      <c r="R183" s="2">
        <f t="shared" si="40"/>
        <v>75943927.871603414</v>
      </c>
      <c r="S183" s="2">
        <f t="shared" si="17"/>
        <v>578514.31149825454</v>
      </c>
      <c r="T183" s="2">
        <f t="shared" si="18"/>
        <v>23417.857142857276</v>
      </c>
      <c r="U183" s="2">
        <f t="shared" si="19"/>
        <v>624051.4491289258</v>
      </c>
      <c r="V183" s="2">
        <f t="shared" si="34"/>
        <v>29080422.519860551</v>
      </c>
      <c r="W183" s="2">
        <f t="shared" si="20"/>
        <v>444011.67177699506</v>
      </c>
      <c r="X183" s="2">
        <f t="shared" si="6"/>
        <v>180039.77735193074</v>
      </c>
      <c r="Y183" s="2">
        <f t="shared" si="37"/>
        <v>46863505.351742908</v>
      </c>
      <c r="Z183" s="2" t="str">
        <f t="shared" si="8"/>
        <v>HERE</v>
      </c>
      <c r="AA183" s="2">
        <f>IF(Z183="HERE",Y183,AA182+Graph!$G$1*1000)</f>
        <v>46863505.351742908</v>
      </c>
      <c r="AB183" s="2">
        <f t="shared" si="21"/>
        <v>180039.77735193074</v>
      </c>
      <c r="AC183" s="2">
        <f t="shared" si="38"/>
        <v>29080422.519860551</v>
      </c>
      <c r="AD183" s="3">
        <f t="shared" si="10"/>
        <v>46863505.351742908</v>
      </c>
      <c r="AE183" s="2">
        <f>IF(AE181&gt;=52800000,52800000,IF(AB162=Graph!G$1*1000,AE182+Graph!G$1*1000,AC183))</f>
        <v>29080422.519860551</v>
      </c>
      <c r="AF183" s="3">
        <f t="shared" si="11"/>
        <v>29080422.519860551</v>
      </c>
      <c r="AG183" s="3">
        <f t="shared" si="29"/>
        <v>39838308.705174759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107</v>
      </c>
      <c r="C184" s="7"/>
      <c r="D184" s="2" t="e">
        <f t="shared" si="12"/>
        <v>#N/A</v>
      </c>
      <c r="E184" s="2" t="e">
        <f t="shared" si="22"/>
        <v>#N/A</v>
      </c>
      <c r="F184" s="2">
        <v>580115.53339970112</v>
      </c>
      <c r="G184" s="2">
        <f t="shared" si="41"/>
        <v>580115.53339970112</v>
      </c>
      <c r="H184" s="2">
        <f t="shared" si="39"/>
        <v>72673880.670681566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3274520.7142857169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625966.34288203716</v>
      </c>
      <c r="Q184" s="2">
        <f t="shared" si="42"/>
        <v>625966.34288203716</v>
      </c>
      <c r="R184" s="2">
        <f t="shared" si="40"/>
        <v>76569894.214485452</v>
      </c>
      <c r="S184" s="2">
        <f t="shared" si="17"/>
        <v>580115.53339970112</v>
      </c>
      <c r="T184" s="2">
        <f t="shared" si="18"/>
        <v>23417.857142857276</v>
      </c>
      <c r="U184" s="2">
        <f t="shared" si="19"/>
        <v>625966.34288203716</v>
      </c>
      <c r="V184" s="2">
        <f t="shared" si="34"/>
        <v>29526035.413538992</v>
      </c>
      <c r="W184" s="2">
        <f t="shared" si="20"/>
        <v>445612.89367844164</v>
      </c>
      <c r="X184" s="2">
        <f t="shared" si="6"/>
        <v>180353.44920359552</v>
      </c>
      <c r="Y184" s="2">
        <f t="shared" si="37"/>
        <v>47043858.800946504</v>
      </c>
      <c r="Z184" s="2" t="str">
        <f t="shared" si="8"/>
        <v>HERE</v>
      </c>
      <c r="AA184" s="2">
        <f>IF(Z184="HERE",Y184,AA183+Graph!$G$1*1000)</f>
        <v>47043858.800946504</v>
      </c>
      <c r="AB184" s="2">
        <f t="shared" si="21"/>
        <v>180353.44920359552</v>
      </c>
      <c r="AC184" s="2">
        <f t="shared" si="38"/>
        <v>29526035.413538992</v>
      </c>
      <c r="AD184" s="3">
        <f t="shared" si="10"/>
        <v>47043858.800946504</v>
      </c>
      <c r="AE184" s="2">
        <f>IF(AE182&gt;=52800000,52800000,IF(AB163=Graph!G$1*1000,AE183+Graph!G$1*1000,AC184))</f>
        <v>29526035.413538992</v>
      </c>
      <c r="AF184" s="3">
        <f t="shared" si="11"/>
        <v>29526035.413538992</v>
      </c>
      <c r="AG184" s="3">
        <f t="shared" si="29"/>
        <v>40015297.773148902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108</v>
      </c>
      <c r="C185" s="7"/>
      <c r="D185" s="2" t="e">
        <f t="shared" si="12"/>
        <v>#N/A</v>
      </c>
      <c r="E185" s="2" t="e">
        <f t="shared" si="22"/>
        <v>#N/A</v>
      </c>
      <c r="F185" s="2">
        <v>581716.7553011477</v>
      </c>
      <c r="G185" s="2">
        <f t="shared" si="41"/>
        <v>581716.7553011477</v>
      </c>
      <c r="H185" s="2">
        <f t="shared" si="39"/>
        <v>73255597.425982714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3297938.5714285742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627881.23663514853</v>
      </c>
      <c r="Q185" s="2">
        <f t="shared" si="42"/>
        <v>627881.23663514853</v>
      </c>
      <c r="R185" s="2">
        <f t="shared" si="40"/>
        <v>77197775.4511206</v>
      </c>
      <c r="S185" s="2">
        <f t="shared" si="17"/>
        <v>581716.7553011477</v>
      </c>
      <c r="T185" s="2">
        <f t="shared" si="18"/>
        <v>23417.857142857276</v>
      </c>
      <c r="U185" s="2">
        <f t="shared" si="19"/>
        <v>627881.23663514853</v>
      </c>
      <c r="V185" s="2">
        <f t="shared" si="34"/>
        <v>29973249.529118881</v>
      </c>
      <c r="W185" s="2">
        <f t="shared" si="20"/>
        <v>447214.11557988822</v>
      </c>
      <c r="X185" s="2">
        <f t="shared" si="6"/>
        <v>180667.1210552603</v>
      </c>
      <c r="Y185" s="2">
        <f t="shared" si="37"/>
        <v>47224525.922001764</v>
      </c>
      <c r="Z185" s="2" t="str">
        <f t="shared" si="8"/>
        <v>HERE</v>
      </c>
      <c r="AA185" s="2">
        <f>IF(Z185="HERE",Y185,AA184+Graph!$G$1*1000)</f>
        <v>47224525.922001764</v>
      </c>
      <c r="AB185" s="2">
        <f t="shared" si="21"/>
        <v>180667.1210552603</v>
      </c>
      <c r="AC185" s="2">
        <f t="shared" si="38"/>
        <v>29973249.529118881</v>
      </c>
      <c r="AD185" s="3">
        <f t="shared" si="10"/>
        <v>47224525.922001764</v>
      </c>
      <c r="AE185" s="2">
        <f>IF(AE183&gt;=52800000,52800000,IF(AB164=Graph!G$1*1000,AE184+Graph!G$1*1000,AC185))</f>
        <v>29973249.529118881</v>
      </c>
      <c r="AF185" s="3">
        <f t="shared" si="11"/>
        <v>29973249.529118881</v>
      </c>
      <c r="AG185" s="3">
        <f t="shared" si="29"/>
        <v>40192649.206884593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109</v>
      </c>
      <c r="C186" s="7"/>
      <c r="D186" s="2" t="e">
        <f t="shared" si="12"/>
        <v>#N/A</v>
      </c>
      <c r="E186" s="2" t="e">
        <f t="shared" si="22"/>
        <v>#N/A</v>
      </c>
      <c r="F186" s="2">
        <v>583317.97720257938</v>
      </c>
      <c r="G186" s="2">
        <f t="shared" si="41"/>
        <v>583317.97720257938</v>
      </c>
      <c r="H186" s="2">
        <f t="shared" si="39"/>
        <v>73838915.403185293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3321356.4285714314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629796.13038825989</v>
      </c>
      <c r="Q186" s="2">
        <f t="shared" si="42"/>
        <v>629796.13038825989</v>
      </c>
      <c r="R186" s="2">
        <f t="shared" si="40"/>
        <v>77827571.58150886</v>
      </c>
      <c r="S186" s="2">
        <f t="shared" si="17"/>
        <v>583317.97720257938</v>
      </c>
      <c r="T186" s="2">
        <f t="shared" si="18"/>
        <v>23417.857142857276</v>
      </c>
      <c r="U186" s="2">
        <f t="shared" si="19"/>
        <v>629796.13038825989</v>
      </c>
      <c r="V186" s="2">
        <f t="shared" si="34"/>
        <v>30422064.866600215</v>
      </c>
      <c r="W186" s="2">
        <f t="shared" si="20"/>
        <v>448815.33748133481</v>
      </c>
      <c r="X186" s="2">
        <f t="shared" si="6"/>
        <v>180980.79290692508</v>
      </c>
      <c r="Y186" s="2">
        <f t="shared" si="37"/>
        <v>47405506.714908689</v>
      </c>
      <c r="Z186" s="2" t="str">
        <f t="shared" si="8"/>
        <v>HERE</v>
      </c>
      <c r="AA186" s="2">
        <f>IF(Z186="HERE",Y186,AA185+Graph!$G$1*1000)</f>
        <v>47405506.714908689</v>
      </c>
      <c r="AB186" s="2">
        <f t="shared" si="21"/>
        <v>180980.79290692508</v>
      </c>
      <c r="AC186" s="2">
        <f t="shared" si="38"/>
        <v>30422064.866600215</v>
      </c>
      <c r="AD186" s="3">
        <f t="shared" si="10"/>
        <v>47405506.714908689</v>
      </c>
      <c r="AE186" s="2">
        <f>IF(AE184&gt;=52800000,52800000,IF(AB165=Graph!G$1*1000,AE185+Graph!G$1*1000,AC186))</f>
        <v>30422064.866600215</v>
      </c>
      <c r="AF186" s="3">
        <f t="shared" si="11"/>
        <v>30422064.866600215</v>
      </c>
      <c r="AG186" s="3">
        <f t="shared" si="29"/>
        <v>40370363.006381854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110</v>
      </c>
      <c r="C187" s="7"/>
      <c r="D187" s="2" t="e">
        <f t="shared" si="12"/>
        <v>#N/A</v>
      </c>
      <c r="E187" s="2" t="e">
        <f t="shared" si="22"/>
        <v>#N/A</v>
      </c>
      <c r="F187" s="2">
        <v>584919.19910402596</v>
      </c>
      <c r="G187" s="2">
        <f t="shared" si="41"/>
        <v>584919.19910402596</v>
      </c>
      <c r="H187" s="2">
        <f t="shared" si="39"/>
        <v>74423834.602289319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3344774.2857142887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631711.02414137125</v>
      </c>
      <c r="Q187" s="2">
        <f t="shared" si="42"/>
        <v>631711.02414137125</v>
      </c>
      <c r="R187" s="2">
        <f t="shared" si="40"/>
        <v>78459282.605650231</v>
      </c>
      <c r="S187" s="2">
        <f t="shared" si="17"/>
        <v>584919.19910402596</v>
      </c>
      <c r="T187" s="2">
        <f t="shared" si="18"/>
        <v>23417.857142857276</v>
      </c>
      <c r="U187" s="2">
        <f t="shared" si="19"/>
        <v>631711.02414137125</v>
      </c>
      <c r="V187" s="2">
        <f t="shared" si="34"/>
        <v>30872481.425982997</v>
      </c>
      <c r="W187" s="2">
        <f t="shared" si="20"/>
        <v>450416.55938278139</v>
      </c>
      <c r="X187" s="2">
        <f t="shared" si="6"/>
        <v>181294.46475858986</v>
      </c>
      <c r="Y187" s="2">
        <f t="shared" si="37"/>
        <v>47586801.179667279</v>
      </c>
      <c r="Z187" s="2" t="str">
        <f t="shared" si="8"/>
        <v>HERE</v>
      </c>
      <c r="AA187" s="2">
        <f>IF(Z187="HERE",Y187,AA186+Graph!$G$1*1000)</f>
        <v>47586801.179667279</v>
      </c>
      <c r="AB187" s="2">
        <f t="shared" si="21"/>
        <v>181294.46475858986</v>
      </c>
      <c r="AC187" s="2">
        <f t="shared" si="38"/>
        <v>30872481.425982997</v>
      </c>
      <c r="AD187" s="3">
        <f t="shared" si="10"/>
        <v>47586801.179667279</v>
      </c>
      <c r="AE187" s="2">
        <f>IF(AE185&gt;=52800000,52800000,IF(AB166=Graph!G$1*1000,AE186+Graph!G$1*1000,AC187))</f>
        <v>30872481.425982997</v>
      </c>
      <c r="AF187" s="3">
        <f t="shared" si="11"/>
        <v>30872481.425982997</v>
      </c>
      <c r="AG187" s="3">
        <f t="shared" si="29"/>
        <v>40548439.171640702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111</v>
      </c>
      <c r="C188" s="7"/>
      <c r="D188" s="2" t="e">
        <f t="shared" si="12"/>
        <v>#N/A</v>
      </c>
      <c r="E188" s="2" t="e">
        <f t="shared" si="22"/>
        <v>#N/A</v>
      </c>
      <c r="F188" s="2">
        <v>586520.42100547254</v>
      </c>
      <c r="G188" s="2">
        <f t="shared" si="41"/>
        <v>586520.42100547254</v>
      </c>
      <c r="H188" s="2">
        <f t="shared" si="39"/>
        <v>75010355.023294792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3368192.142857146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633625.91789448261</v>
      </c>
      <c r="Q188" s="2">
        <f t="shared" si="42"/>
        <v>633625.91789448261</v>
      </c>
      <c r="R188" s="2">
        <f t="shared" si="40"/>
        <v>79092908.523544714</v>
      </c>
      <c r="S188" s="2">
        <f t="shared" si="17"/>
        <v>586520.42100547254</v>
      </c>
      <c r="T188" s="2">
        <f t="shared" si="18"/>
        <v>23417.857142857276</v>
      </c>
      <c r="U188" s="2">
        <f t="shared" si="19"/>
        <v>633625.91789448261</v>
      </c>
      <c r="V188" s="2">
        <f t="shared" si="34"/>
        <v>31324499.20726721</v>
      </c>
      <c r="W188" s="2">
        <f t="shared" si="20"/>
        <v>452017.78128421307</v>
      </c>
      <c r="X188" s="2">
        <f t="shared" si="6"/>
        <v>181608.13661026955</v>
      </c>
      <c r="Y188" s="2">
        <f t="shared" si="37"/>
        <v>47768409.316277549</v>
      </c>
      <c r="Z188" s="2" t="str">
        <f t="shared" si="8"/>
        <v>HERE</v>
      </c>
      <c r="AA188" s="2">
        <f>IF(Z188="HERE",Y188,AA187+Graph!$G$1*1000)</f>
        <v>47768409.316277549</v>
      </c>
      <c r="AB188" s="2">
        <f t="shared" si="21"/>
        <v>181608.13661026955</v>
      </c>
      <c r="AC188" s="2">
        <f t="shared" si="38"/>
        <v>31324499.20726721</v>
      </c>
      <c r="AD188" s="3">
        <f t="shared" si="10"/>
        <v>47768409.316277549</v>
      </c>
      <c r="AE188" s="2">
        <f>IF(AE186&gt;=52800000,52800000,IF(AB167=Graph!G$1*1000,AE187+Graph!G$1*1000,AC188))</f>
        <v>31324499.20726721</v>
      </c>
      <c r="AF188" s="3">
        <f t="shared" si="11"/>
        <v>31324499.20726721</v>
      </c>
      <c r="AG188" s="3">
        <f t="shared" si="29"/>
        <v>40726877.702661105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112</v>
      </c>
      <c r="C189" s="7"/>
      <c r="D189" s="2" t="e">
        <f t="shared" si="12"/>
        <v>#N/A</v>
      </c>
      <c r="E189" s="2" t="e">
        <f t="shared" si="22"/>
        <v>#N/A</v>
      </c>
      <c r="F189" s="2">
        <v>588121.64290691912</v>
      </c>
      <c r="G189" s="2">
        <f t="shared" si="41"/>
        <v>588121.64290691912</v>
      </c>
      <c r="H189" s="2">
        <f t="shared" si="39"/>
        <v>75598476.666201711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3391610.0000000033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635540.81164759398</v>
      </c>
      <c r="Q189" s="2">
        <f t="shared" si="42"/>
        <v>635540.81164759398</v>
      </c>
      <c r="R189" s="2">
        <f t="shared" si="40"/>
        <v>79728449.335192308</v>
      </c>
      <c r="S189" s="2">
        <f t="shared" si="17"/>
        <v>588121.64290691912</v>
      </c>
      <c r="T189" s="2">
        <f t="shared" si="18"/>
        <v>23417.857142857276</v>
      </c>
      <c r="U189" s="2">
        <f t="shared" si="19"/>
        <v>635540.81164759398</v>
      </c>
      <c r="V189" s="2">
        <f t="shared" si="34"/>
        <v>31778118.21045287</v>
      </c>
      <c r="W189" s="2">
        <f t="shared" si="20"/>
        <v>453619.00318565965</v>
      </c>
      <c r="X189" s="2">
        <f t="shared" si="6"/>
        <v>181921.80846193433</v>
      </c>
      <c r="Y189" s="2">
        <f t="shared" si="37"/>
        <v>47950331.124739483</v>
      </c>
      <c r="Z189" s="2" t="str">
        <f t="shared" si="8"/>
        <v>HERE</v>
      </c>
      <c r="AA189" s="2">
        <f>IF(Z189="HERE",Y189,AA188+Graph!$G$1*1000)</f>
        <v>47950331.124739483</v>
      </c>
      <c r="AB189" s="2">
        <f t="shared" si="21"/>
        <v>181921.80846193433</v>
      </c>
      <c r="AC189" s="2">
        <f t="shared" si="38"/>
        <v>31778118.21045287</v>
      </c>
      <c r="AD189" s="3">
        <f t="shared" si="10"/>
        <v>47950331.124739483</v>
      </c>
      <c r="AE189" s="2">
        <f>IF(AE187&gt;=52800000,52800000,IF(AB168=Graph!G$1*1000,AE188+Graph!G$1*1000,AC189))</f>
        <v>31778118.21045287</v>
      </c>
      <c r="AF189" s="3">
        <f t="shared" si="11"/>
        <v>31778118.21045287</v>
      </c>
      <c r="AG189" s="3">
        <f t="shared" si="29"/>
        <v>40905678.599443093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113</v>
      </c>
      <c r="C190" s="7"/>
      <c r="D190" s="2" t="e">
        <f t="shared" si="12"/>
        <v>#N/A</v>
      </c>
      <c r="E190" s="2" t="e">
        <f t="shared" si="22"/>
        <v>#N/A</v>
      </c>
      <c r="F190" s="2">
        <v>589722.8648083657</v>
      </c>
      <c r="G190" s="2">
        <f t="shared" si="41"/>
        <v>589722.8648083657</v>
      </c>
      <c r="H190" s="2">
        <f t="shared" si="39"/>
        <v>76188199.531010076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3415027.8571428605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637455.70540070534</v>
      </c>
      <c r="Q190" s="2">
        <f t="shared" si="42"/>
        <v>637455.70540070534</v>
      </c>
      <c r="R190" s="2">
        <f t="shared" si="40"/>
        <v>80365905.040593013</v>
      </c>
      <c r="S190" s="2">
        <f t="shared" si="17"/>
        <v>589722.8648083657</v>
      </c>
      <c r="T190" s="2">
        <f t="shared" si="18"/>
        <v>23417.857142857276</v>
      </c>
      <c r="U190" s="2">
        <f t="shared" si="19"/>
        <v>637455.70540070534</v>
      </c>
      <c r="V190" s="2">
        <f t="shared" si="34"/>
        <v>32233338.435539976</v>
      </c>
      <c r="W190" s="2">
        <f t="shared" si="20"/>
        <v>455220.22508710623</v>
      </c>
      <c r="X190" s="2">
        <f t="shared" si="6"/>
        <v>182235.48031359911</v>
      </c>
      <c r="Y190" s="2">
        <f t="shared" si="37"/>
        <v>48132566.605053082</v>
      </c>
      <c r="Z190" s="2" t="str">
        <f t="shared" si="8"/>
        <v>HERE</v>
      </c>
      <c r="AA190" s="2">
        <f>IF(Z190="HERE",Y190,AA189+Graph!$G$1*1000)</f>
        <v>48132566.605053082</v>
      </c>
      <c r="AB190" s="2">
        <f t="shared" si="21"/>
        <v>182235.48031359911</v>
      </c>
      <c r="AC190" s="2">
        <f t="shared" si="38"/>
        <v>32233338.435539976</v>
      </c>
      <c r="AD190" s="3">
        <f t="shared" si="10"/>
        <v>48132566.605053082</v>
      </c>
      <c r="AE190" s="2">
        <f>IF(AE188&gt;=52800000,52800000,IF(AB169=Graph!G$1*1000,AE189+Graph!G$1*1000,AC190))</f>
        <v>32233338.435539976</v>
      </c>
      <c r="AF190" s="3">
        <f t="shared" si="11"/>
        <v>32233338.435539976</v>
      </c>
      <c r="AG190" s="3">
        <f t="shared" si="29"/>
        <v>41084841.861986652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114</v>
      </c>
      <c r="C191" s="7"/>
      <c r="D191" s="2" t="e">
        <f t="shared" si="12"/>
        <v>#N/A</v>
      </c>
      <c r="E191" s="2" t="e">
        <f t="shared" si="22"/>
        <v>#N/A</v>
      </c>
      <c r="F191" s="2">
        <v>591324.08670979738</v>
      </c>
      <c r="G191" s="2">
        <f t="shared" si="41"/>
        <v>591324.08670979738</v>
      </c>
      <c r="H191" s="2">
        <f t="shared" si="39"/>
        <v>76779523.617719874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3438445.7142857178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639370.5991538167</v>
      </c>
      <c r="Q191" s="2">
        <f t="shared" si="42"/>
        <v>639370.5991538167</v>
      </c>
      <c r="R191" s="2">
        <f t="shared" si="40"/>
        <v>81005275.63974683</v>
      </c>
      <c r="S191" s="2">
        <f t="shared" si="17"/>
        <v>591324.08670979738</v>
      </c>
      <c r="T191" s="2">
        <f t="shared" si="18"/>
        <v>23417.857142857276</v>
      </c>
      <c r="U191" s="2">
        <f t="shared" si="19"/>
        <v>639370.5991538167</v>
      </c>
      <c r="V191" s="2">
        <f t="shared" si="34"/>
        <v>32690159.882528529</v>
      </c>
      <c r="W191" s="2">
        <f t="shared" si="20"/>
        <v>456821.44698855281</v>
      </c>
      <c r="X191" s="2">
        <f t="shared" si="6"/>
        <v>182549.15216526389</v>
      </c>
      <c r="Y191" s="2">
        <f t="shared" si="37"/>
        <v>48315115.757218346</v>
      </c>
      <c r="Z191" s="2" t="str">
        <f t="shared" si="8"/>
        <v>HERE</v>
      </c>
      <c r="AA191" s="2">
        <f>IF(Z191="HERE",Y191,AA190+Graph!$G$1*1000)</f>
        <v>48315115.757218346</v>
      </c>
      <c r="AB191" s="2">
        <f t="shared" si="21"/>
        <v>182549.15216526389</v>
      </c>
      <c r="AC191" s="2">
        <f t="shared" si="38"/>
        <v>32690159.882528529</v>
      </c>
      <c r="AD191" s="3">
        <f t="shared" si="10"/>
        <v>48315115.757218346</v>
      </c>
      <c r="AE191" s="2">
        <f>IF(AE189&gt;=52800000,52800000,IF(AB170=Graph!G$1*1000,AE190+Graph!G$1*1000,AC191))</f>
        <v>32690159.882528529</v>
      </c>
      <c r="AF191" s="3">
        <f t="shared" si="11"/>
        <v>32690159.882528529</v>
      </c>
      <c r="AG191" s="3">
        <f t="shared" si="29"/>
        <v>41264367.490291789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115</v>
      </c>
      <c r="C192" s="7"/>
      <c r="D192" s="2" t="e">
        <f t="shared" si="12"/>
        <v>#N/A</v>
      </c>
      <c r="E192" s="2" t="e">
        <f t="shared" si="22"/>
        <v>#N/A</v>
      </c>
      <c r="F192" s="2">
        <v>592925.30861124396</v>
      </c>
      <c r="G192" s="2">
        <f t="shared" si="41"/>
        <v>592925.30861124396</v>
      </c>
      <c r="H192" s="2">
        <f t="shared" si="39"/>
        <v>77372448.926331118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3461863.5714285751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641285.49290692806</v>
      </c>
      <c r="Q192" s="2">
        <f t="shared" si="42"/>
        <v>641285.49290692806</v>
      </c>
      <c r="R192" s="2">
        <f t="shared" si="40"/>
        <v>81646561.132653758</v>
      </c>
      <c r="S192" s="2">
        <f t="shared" si="17"/>
        <v>592925.30861124396</v>
      </c>
      <c r="T192" s="2">
        <f t="shared" si="18"/>
        <v>23417.857142857276</v>
      </c>
      <c r="U192" s="2">
        <f t="shared" si="19"/>
        <v>641285.49290692806</v>
      </c>
      <c r="V192" s="2">
        <f t="shared" si="34"/>
        <v>33148582.551418513</v>
      </c>
      <c r="W192" s="2">
        <f t="shared" si="20"/>
        <v>458422.66888998449</v>
      </c>
      <c r="X192" s="2">
        <f t="shared" si="6"/>
        <v>182862.82401694357</v>
      </c>
      <c r="Y192" s="2">
        <f t="shared" si="37"/>
        <v>48497978.58123529</v>
      </c>
      <c r="Z192" s="2" t="str">
        <f t="shared" si="8"/>
        <v>HERE</v>
      </c>
      <c r="AA192" s="2">
        <f>IF(Z192="HERE",Y192,AA191+Graph!$G$1*1000)</f>
        <v>48497978.58123529</v>
      </c>
      <c r="AB192" s="2">
        <f t="shared" si="21"/>
        <v>182862.82401694357</v>
      </c>
      <c r="AC192" s="2">
        <f t="shared" si="38"/>
        <v>33148582.551418513</v>
      </c>
      <c r="AD192" s="3">
        <f t="shared" si="10"/>
        <v>48497978.58123529</v>
      </c>
      <c r="AE192" s="2">
        <f>IF(AE190&gt;=52800000,52800000,IF(AB171=Graph!G$1*1000,AE191+Graph!G$1*1000,AC192))</f>
        <v>33148582.551418513</v>
      </c>
      <c r="AF192" s="3">
        <f t="shared" si="11"/>
        <v>33148582.551418513</v>
      </c>
      <c r="AG192" s="3">
        <f t="shared" si="29"/>
        <v>41444255.48435849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116</v>
      </c>
      <c r="C193" s="7"/>
      <c r="D193" s="2" t="e">
        <f t="shared" si="12"/>
        <v>#N/A</v>
      </c>
      <c r="E193" s="2" t="e">
        <f t="shared" si="22"/>
        <v>#N/A</v>
      </c>
      <c r="F193" s="2">
        <v>594526.53051269054</v>
      </c>
      <c r="G193" s="2">
        <f t="shared" si="41"/>
        <v>594526.53051269054</v>
      </c>
      <c r="H193" s="2">
        <f t="shared" si="39"/>
        <v>77966975.456843808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3485281.4285714324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643200.38666003942</v>
      </c>
      <c r="Q193" s="2">
        <f t="shared" si="42"/>
        <v>643200.38666003942</v>
      </c>
      <c r="R193" s="2">
        <f t="shared" si="40"/>
        <v>82289761.519313797</v>
      </c>
      <c r="S193" s="2">
        <f t="shared" si="17"/>
        <v>594526.53051269054</v>
      </c>
      <c r="T193" s="2">
        <f t="shared" si="18"/>
        <v>23417.857142857276</v>
      </c>
      <c r="U193" s="2">
        <f t="shared" si="19"/>
        <v>643200.38666003942</v>
      </c>
      <c r="V193" s="2">
        <f t="shared" si="34"/>
        <v>33608606.442209944</v>
      </c>
      <c r="W193" s="2">
        <f t="shared" si="20"/>
        <v>460023.89079143107</v>
      </c>
      <c r="X193" s="2">
        <f t="shared" si="6"/>
        <v>183176.49586860836</v>
      </c>
      <c r="Y193" s="2">
        <f t="shared" si="37"/>
        <v>48681155.077103898</v>
      </c>
      <c r="Z193" s="2" t="str">
        <f t="shared" si="8"/>
        <v>HERE</v>
      </c>
      <c r="AA193" s="2">
        <f>IF(Z193="HERE",Y193,AA192+Graph!$G$1*1000)</f>
        <v>48681155.077103898</v>
      </c>
      <c r="AB193" s="2">
        <f t="shared" si="21"/>
        <v>183176.49586860836</v>
      </c>
      <c r="AC193" s="2">
        <f t="shared" si="38"/>
        <v>33608606.442209944</v>
      </c>
      <c r="AD193" s="3">
        <f t="shared" si="10"/>
        <v>48681155.077103898</v>
      </c>
      <c r="AE193" s="2">
        <f>IF(AE191&gt;=52800000,52800000,IF(AB172=Graph!G$1*1000,AE192+Graph!G$1*1000,AC193))</f>
        <v>33608606.442209944</v>
      </c>
      <c r="AF193" s="3">
        <f t="shared" si="11"/>
        <v>33608606.442209944</v>
      </c>
      <c r="AG193" s="3">
        <f t="shared" si="29"/>
        <v>41624505.84418676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117</v>
      </c>
      <c r="C194" s="7"/>
      <c r="D194" s="2" t="e">
        <f t="shared" si="12"/>
        <v>#N/A</v>
      </c>
      <c r="E194" s="2" t="e">
        <f t="shared" si="22"/>
        <v>#N/A</v>
      </c>
      <c r="F194" s="2">
        <v>596127.75241413713</v>
      </c>
      <c r="G194" s="2">
        <f t="shared" si="41"/>
        <v>596127.75241413713</v>
      </c>
      <c r="H194" s="2">
        <f t="shared" si="39"/>
        <v>78563103.209257945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3508699.2857142896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645115.28041315079</v>
      </c>
      <c r="Q194" s="2">
        <f t="shared" si="42"/>
        <v>645115.28041315079</v>
      </c>
      <c r="R194" s="2">
        <f t="shared" si="40"/>
        <v>82934876.799726948</v>
      </c>
      <c r="S194" s="2">
        <f t="shared" si="17"/>
        <v>596127.75241413713</v>
      </c>
      <c r="T194" s="2">
        <f t="shared" si="18"/>
        <v>23417.857142857276</v>
      </c>
      <c r="U194" s="2">
        <f t="shared" si="19"/>
        <v>645115.28041315079</v>
      </c>
      <c r="V194" s="2">
        <f t="shared" si="34"/>
        <v>34070231.554902822</v>
      </c>
      <c r="W194" s="2">
        <f t="shared" si="20"/>
        <v>461625.11269287765</v>
      </c>
      <c r="X194" s="2">
        <f t="shared" si="6"/>
        <v>183490.16772027314</v>
      </c>
      <c r="Y194" s="2">
        <f t="shared" si="37"/>
        <v>48864645.244824171</v>
      </c>
      <c r="Z194" s="2" t="str">
        <f t="shared" si="8"/>
        <v>HERE</v>
      </c>
      <c r="AA194" s="2">
        <f>IF(Z194="HERE",Y194,AA193+Graph!$G$1*1000)</f>
        <v>48864645.244824171</v>
      </c>
      <c r="AB194" s="2">
        <f t="shared" si="21"/>
        <v>183490.16772027314</v>
      </c>
      <c r="AC194" s="2">
        <f t="shared" si="38"/>
        <v>34070231.554902822</v>
      </c>
      <c r="AD194" s="3">
        <f t="shared" si="10"/>
        <v>48864645.244824171</v>
      </c>
      <c r="AE194" s="2">
        <f>IF(AE192&gt;=52800000,52800000,IF(AB173=Graph!G$1*1000,AE193+Graph!G$1*1000,AC194))</f>
        <v>34070231.554902822</v>
      </c>
      <c r="AF194" s="3">
        <f t="shared" si="11"/>
        <v>34070231.554902822</v>
      </c>
      <c r="AG194" s="3">
        <f t="shared" si="29"/>
        <v>41805118.569776617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118</v>
      </c>
      <c r="C195" s="7"/>
      <c r="D195" s="2" t="e">
        <f t="shared" si="12"/>
        <v>#N/A</v>
      </c>
      <c r="E195" s="2" t="e">
        <f t="shared" si="22"/>
        <v>#N/A</v>
      </c>
      <c r="F195" s="2">
        <v>597728.97431558371</v>
      </c>
      <c r="G195" s="2">
        <f t="shared" si="41"/>
        <v>597728.97431558371</v>
      </c>
      <c r="H195" s="2">
        <f t="shared" si="39"/>
        <v>79160832.183573529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3532117.1428571469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647030.17416626215</v>
      </c>
      <c r="Q195" s="2">
        <f t="shared" si="42"/>
        <v>647030.17416626215</v>
      </c>
      <c r="R195" s="2">
        <f t="shared" si="40"/>
        <v>83581906.97389321</v>
      </c>
      <c r="S195" s="2">
        <f t="shared" si="17"/>
        <v>597728.97431558371</v>
      </c>
      <c r="T195" s="2">
        <f t="shared" si="18"/>
        <v>23417.857142857276</v>
      </c>
      <c r="U195" s="2">
        <f t="shared" si="19"/>
        <v>647030.17416626215</v>
      </c>
      <c r="V195" s="2">
        <f t="shared" si="34"/>
        <v>34533457.889497146</v>
      </c>
      <c r="W195" s="2">
        <f t="shared" si="20"/>
        <v>463226.33459432423</v>
      </c>
      <c r="X195" s="2">
        <f t="shared" si="6"/>
        <v>183803.83957193792</v>
      </c>
      <c r="Y195" s="2">
        <f t="shared" si="37"/>
        <v>49048449.084396109</v>
      </c>
      <c r="Z195" s="2" t="str">
        <f t="shared" si="8"/>
        <v>HERE</v>
      </c>
      <c r="AA195" s="2">
        <f>IF(Z195="HERE",Y195,AA194+Graph!$G$1*1000)</f>
        <v>49048449.084396109</v>
      </c>
      <c r="AB195" s="2">
        <f t="shared" si="21"/>
        <v>183803.83957193792</v>
      </c>
      <c r="AC195" s="2">
        <f t="shared" si="38"/>
        <v>34533457.889497146</v>
      </c>
      <c r="AD195" s="3">
        <f t="shared" si="10"/>
        <v>49048449.084396109</v>
      </c>
      <c r="AE195" s="2">
        <f>IF(AE193&gt;=52800000,52800000,IF(AB174=Graph!G$1*1000,AE194+Graph!G$1*1000,AC195))</f>
        <v>34533457.889497146</v>
      </c>
      <c r="AF195" s="3">
        <f t="shared" si="11"/>
        <v>34533457.889497146</v>
      </c>
      <c r="AG195" s="3">
        <f t="shared" si="29"/>
        <v>41986093.661128044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119</v>
      </c>
      <c r="C196" s="7"/>
      <c r="D196" s="2" t="e">
        <f t="shared" si="12"/>
        <v>#N/A</v>
      </c>
      <c r="E196" s="2" t="e">
        <f t="shared" si="22"/>
        <v>#N/A</v>
      </c>
      <c r="F196" s="2">
        <v>599330.19621701539</v>
      </c>
      <c r="G196" s="2">
        <f t="shared" si="41"/>
        <v>599330.19621701539</v>
      </c>
      <c r="H196" s="2">
        <f t="shared" si="39"/>
        <v>79760162.379790545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3555535.0000000042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648945.06791937351</v>
      </c>
      <c r="Q196" s="2">
        <f t="shared" si="42"/>
        <v>648945.06791937351</v>
      </c>
      <c r="R196" s="2">
        <f t="shared" si="40"/>
        <v>84230852.041812584</v>
      </c>
      <c r="S196" s="2">
        <f t="shared" si="17"/>
        <v>599330.19621701539</v>
      </c>
      <c r="T196" s="2">
        <f t="shared" si="18"/>
        <v>23417.857142857276</v>
      </c>
      <c r="U196" s="2">
        <f t="shared" si="19"/>
        <v>648945.06791937351</v>
      </c>
      <c r="V196" s="2">
        <f t="shared" si="34"/>
        <v>34998285.445992917</v>
      </c>
      <c r="W196" s="2">
        <f t="shared" si="20"/>
        <v>464827.55649577081</v>
      </c>
      <c r="X196" s="2">
        <f t="shared" si="6"/>
        <v>184117.5114236027</v>
      </c>
      <c r="Y196" s="2">
        <f t="shared" si="37"/>
        <v>49232566.595819712</v>
      </c>
      <c r="Z196" s="2" t="str">
        <f t="shared" si="8"/>
        <v>HERE</v>
      </c>
      <c r="AA196" s="2">
        <f>IF(Z196="HERE",Y196,AA195+Graph!$G$1*1000)</f>
        <v>49232566.595819712</v>
      </c>
      <c r="AB196" s="2">
        <f t="shared" si="21"/>
        <v>184117.5114236027</v>
      </c>
      <c r="AC196" s="2">
        <f t="shared" si="38"/>
        <v>34998285.445992917</v>
      </c>
      <c r="AD196" s="3">
        <f t="shared" si="10"/>
        <v>49232566.595819712</v>
      </c>
      <c r="AE196" s="2">
        <f>IF(AE194&gt;=52800000,52800000,IF(AB175=Graph!G$1*1000,AE195+Graph!G$1*1000,AC196))</f>
        <v>34998285.445992917</v>
      </c>
      <c r="AF196" s="3">
        <f t="shared" si="11"/>
        <v>34998285.445992917</v>
      </c>
      <c r="AG196" s="3">
        <f t="shared" si="29"/>
        <v>42167431.118241034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120</v>
      </c>
      <c r="C197" s="7"/>
      <c r="D197" s="2" t="e">
        <f t="shared" si="12"/>
        <v>#N/A</v>
      </c>
      <c r="E197" s="2" t="e">
        <f t="shared" si="22"/>
        <v>#N/A</v>
      </c>
      <c r="F197" s="2">
        <v>600931.41811846197</v>
      </c>
      <c r="G197" s="2">
        <f t="shared" si="41"/>
        <v>600931.41811846197</v>
      </c>
      <c r="H197" s="2">
        <f t="shared" si="39"/>
        <v>80361093.797909006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3578952.8571428615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650859.96167248487</v>
      </c>
      <c r="Q197" s="2">
        <f t="shared" si="42"/>
        <v>650859.96167248487</v>
      </c>
      <c r="R197" s="2">
        <f t="shared" si="40"/>
        <v>84881712.003485069</v>
      </c>
      <c r="S197" s="2">
        <f t="shared" si="17"/>
        <v>600931.41811846197</v>
      </c>
      <c r="T197" s="2">
        <f t="shared" si="18"/>
        <v>23417.857142857276</v>
      </c>
      <c r="U197" s="2">
        <f t="shared" si="19"/>
        <v>650859.96167248487</v>
      </c>
      <c r="V197" s="2">
        <f t="shared" si="34"/>
        <v>35464714.224390119</v>
      </c>
      <c r="W197" s="2">
        <f t="shared" si="20"/>
        <v>466428.77839720249</v>
      </c>
      <c r="X197" s="2">
        <f t="shared" si="6"/>
        <v>184431.18327528238</v>
      </c>
      <c r="Y197" s="2">
        <f t="shared" si="37"/>
        <v>49416997.779094994</v>
      </c>
      <c r="Z197" s="2" t="str">
        <f t="shared" si="8"/>
        <v>HERE</v>
      </c>
      <c r="AA197" s="2">
        <f>IF(Z197="HERE",Y197,AA196+Graph!$G$1*1000)</f>
        <v>49416997.779094994</v>
      </c>
      <c r="AB197" s="2">
        <f t="shared" si="21"/>
        <v>184431.18327528238</v>
      </c>
      <c r="AC197" s="2">
        <f t="shared" si="38"/>
        <v>35464714.224390119</v>
      </c>
      <c r="AD197" s="3">
        <f t="shared" si="10"/>
        <v>49416997.779094994</v>
      </c>
      <c r="AE197" s="2">
        <f>IF(AE195&gt;=52800000,52800000,IF(AB176=Graph!G$1*1000,AE196+Graph!G$1*1000,AC197))</f>
        <v>35464714.224390119</v>
      </c>
      <c r="AF197" s="3">
        <f t="shared" si="11"/>
        <v>35464714.224390119</v>
      </c>
      <c r="AG197" s="3">
        <f t="shared" si="29"/>
        <v>42349130.941115603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121</v>
      </c>
      <c r="C198" s="7"/>
      <c r="D198" s="2" t="e">
        <f t="shared" si="12"/>
        <v>#N/A</v>
      </c>
      <c r="E198" s="2" t="e">
        <f t="shared" si="22"/>
        <v>#N/A</v>
      </c>
      <c r="F198" s="2">
        <v>602532.64001990855</v>
      </c>
      <c r="G198" s="2">
        <f t="shared" si="41"/>
        <v>602532.64001990855</v>
      </c>
      <c r="H198" s="2">
        <f t="shared" si="39"/>
        <v>80963626.437928915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3602370.7142857187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652774.85542559624</v>
      </c>
      <c r="Q198" s="2">
        <f t="shared" si="42"/>
        <v>652774.85542559624</v>
      </c>
      <c r="R198" s="2">
        <f t="shared" si="40"/>
        <v>85534486.858910665</v>
      </c>
      <c r="S198" s="2">
        <f t="shared" si="17"/>
        <v>602532.64001990855</v>
      </c>
      <c r="T198" s="2">
        <f t="shared" si="18"/>
        <v>23417.857142857276</v>
      </c>
      <c r="U198" s="2">
        <f t="shared" si="19"/>
        <v>652774.85542559624</v>
      </c>
      <c r="V198" s="2">
        <f t="shared" si="34"/>
        <v>35932744.224688768</v>
      </c>
      <c r="W198" s="2">
        <f t="shared" si="20"/>
        <v>468030.00029864907</v>
      </c>
      <c r="X198" s="2">
        <f t="shared" si="6"/>
        <v>184744.85512694716</v>
      </c>
      <c r="Y198" s="2">
        <f t="shared" si="37"/>
        <v>49601742.634221941</v>
      </c>
      <c r="Z198" s="2" t="str">
        <f t="shared" si="8"/>
        <v>HERE</v>
      </c>
      <c r="AA198" s="2">
        <f>IF(Z198="HERE",Y198,AA197+Graph!$G$1*1000)</f>
        <v>49601742.634221941</v>
      </c>
      <c r="AB198" s="2">
        <f t="shared" si="21"/>
        <v>184744.85512694716</v>
      </c>
      <c r="AC198" s="2">
        <f t="shared" si="38"/>
        <v>35932744.224688768</v>
      </c>
      <c r="AD198" s="3">
        <f t="shared" si="10"/>
        <v>49601742.634221941</v>
      </c>
      <c r="AE198" s="2">
        <f>IF(AE196&gt;=52800000,52800000,IF(AB177=Graph!G$1*1000,AE197+Graph!G$1*1000,AC198))</f>
        <v>35932744.224688768</v>
      </c>
      <c r="AF198" s="3">
        <f t="shared" si="11"/>
        <v>35932744.224688768</v>
      </c>
      <c r="AG198" s="3">
        <f t="shared" si="29"/>
        <v>42531193.129751742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122</v>
      </c>
      <c r="C199" s="7"/>
      <c r="D199" s="2" t="e">
        <f t="shared" si="12"/>
        <v>#N/A</v>
      </c>
      <c r="E199" s="2" t="e">
        <f t="shared" si="22"/>
        <v>#N/A</v>
      </c>
      <c r="F199" s="2">
        <v>604133.86192135513</v>
      </c>
      <c r="G199" s="2">
        <f t="shared" si="41"/>
        <v>604133.86192135513</v>
      </c>
      <c r="H199" s="2">
        <f t="shared" si="39"/>
        <v>81567760.29985027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3625788.571428576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654689.7491787076</v>
      </c>
      <c r="Q199" s="2">
        <f t="shared" si="42"/>
        <v>654689.7491787076</v>
      </c>
      <c r="R199" s="2">
        <f t="shared" si="40"/>
        <v>86189176.608089373</v>
      </c>
      <c r="S199" s="2">
        <f t="shared" si="17"/>
        <v>604133.86192135513</v>
      </c>
      <c r="T199" s="2">
        <f t="shared" si="18"/>
        <v>23417.857142857276</v>
      </c>
      <c r="U199" s="2">
        <f t="shared" si="19"/>
        <v>654689.7491787076</v>
      </c>
      <c r="V199" s="2">
        <f t="shared" si="34"/>
        <v>36402375.446888864</v>
      </c>
      <c r="W199" s="2">
        <f t="shared" si="20"/>
        <v>469631.22220009565</v>
      </c>
      <c r="X199" s="2">
        <f t="shared" si="6"/>
        <v>185058.52697861195</v>
      </c>
      <c r="Y199" s="2">
        <f t="shared" si="37"/>
        <v>49786801.161200553</v>
      </c>
      <c r="Z199" s="2" t="str">
        <f t="shared" si="8"/>
        <v>HERE</v>
      </c>
      <c r="AA199" s="2">
        <f>IF(Z199="HERE",Y199,AA198+Graph!$G$1*1000)</f>
        <v>49786801.161200553</v>
      </c>
      <c r="AB199" s="2">
        <f t="shared" si="21"/>
        <v>185058.52697861195</v>
      </c>
      <c r="AC199" s="2">
        <f t="shared" si="38"/>
        <v>36402375.446888864</v>
      </c>
      <c r="AD199" s="3">
        <f t="shared" si="10"/>
        <v>49786801.161200553</v>
      </c>
      <c r="AE199" s="2">
        <f>IF(AE197&gt;=52800000,52800000,IF(AB178=Graph!G$1*1000,AE198+Graph!G$1*1000,AC199))</f>
        <v>36402375.446888864</v>
      </c>
      <c r="AF199" s="3">
        <f t="shared" si="11"/>
        <v>36402375.446888864</v>
      </c>
      <c r="AG199" s="3">
        <f t="shared" si="29"/>
        <v>42713617.684149466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123</v>
      </c>
      <c r="C200" s="7"/>
      <c r="D200" s="2" t="e">
        <f t="shared" si="12"/>
        <v>#N/A</v>
      </c>
      <c r="E200" s="2" t="e">
        <f t="shared" si="22"/>
        <v>#N/A</v>
      </c>
      <c r="F200" s="2">
        <v>605735.08382278681</v>
      </c>
      <c r="G200" s="2">
        <f t="shared" si="41"/>
        <v>605735.08382278681</v>
      </c>
      <c r="H200" s="2">
        <f t="shared" si="39"/>
        <v>82173495.383673057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3649206.4285714333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656604.64293181896</v>
      </c>
      <c r="Q200" s="2">
        <f t="shared" si="42"/>
        <v>656604.64293181896</v>
      </c>
      <c r="R200" s="2">
        <f t="shared" si="40"/>
        <v>86845781.251021191</v>
      </c>
      <c r="S200" s="2">
        <f t="shared" si="17"/>
        <v>605735.08382278681</v>
      </c>
      <c r="T200" s="2">
        <f t="shared" si="18"/>
        <v>23417.857142857276</v>
      </c>
      <c r="U200" s="2">
        <f t="shared" si="19"/>
        <v>656604.64293181896</v>
      </c>
      <c r="V200" s="2">
        <f t="shared" si="34"/>
        <v>36873607.890990406</v>
      </c>
      <c r="W200" s="2">
        <f t="shared" si="20"/>
        <v>471232.44410154223</v>
      </c>
      <c r="X200" s="2">
        <f t="shared" si="6"/>
        <v>185372.19883027673</v>
      </c>
      <c r="Y200" s="2">
        <f t="shared" si="37"/>
        <v>49972173.36003083</v>
      </c>
      <c r="Z200" s="2" t="str">
        <f t="shared" si="8"/>
        <v>HERE</v>
      </c>
      <c r="AA200" s="2">
        <f>IF(Z200="HERE",Y200,AA199+Graph!$G$1*1000)</f>
        <v>49972173.36003083</v>
      </c>
      <c r="AB200" s="2">
        <f t="shared" si="21"/>
        <v>185372.19883027673</v>
      </c>
      <c r="AC200" s="2">
        <f t="shared" si="38"/>
        <v>36873607.890990406</v>
      </c>
      <c r="AD200" s="3">
        <f t="shared" si="10"/>
        <v>49972173.36003083</v>
      </c>
      <c r="AE200" s="2">
        <f>IF(AE198&gt;=52800000,52800000,IF(AB179=Graph!G$1*1000,AE199+Graph!G$1*1000,AC200))</f>
        <v>36873607.890990406</v>
      </c>
      <c r="AF200" s="3">
        <f t="shared" si="11"/>
        <v>36873607.890990406</v>
      </c>
      <c r="AG200" s="3">
        <f t="shared" si="29"/>
        <v>42896404.604308754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124</v>
      </c>
      <c r="C201" s="7"/>
      <c r="D201" s="2" t="e">
        <f t="shared" si="12"/>
        <v>#N/A</v>
      </c>
      <c r="E201" s="2" t="e">
        <f t="shared" si="22"/>
        <v>#N/A</v>
      </c>
      <c r="F201" s="2">
        <v>607336.30572423339</v>
      </c>
      <c r="G201" s="2">
        <f t="shared" si="41"/>
        <v>607336.30572423339</v>
      </c>
      <c r="H201" s="2">
        <f t="shared" si="39"/>
        <v>82780831.68939729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3672624.2857142906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658519.53668493032</v>
      </c>
      <c r="Q201" s="2">
        <f t="shared" si="42"/>
        <v>658519.53668493032</v>
      </c>
      <c r="R201" s="2">
        <f t="shared" si="40"/>
        <v>87504300.787706122</v>
      </c>
      <c r="S201" s="2">
        <f t="shared" si="17"/>
        <v>607336.30572423339</v>
      </c>
      <c r="T201" s="2">
        <f t="shared" si="18"/>
        <v>23417.857142857276</v>
      </c>
      <c r="U201" s="2">
        <f t="shared" si="19"/>
        <v>658519.53668493032</v>
      </c>
      <c r="V201" s="2">
        <f t="shared" si="34"/>
        <v>37346441.556993395</v>
      </c>
      <c r="W201" s="2">
        <f t="shared" si="20"/>
        <v>472833.66600298882</v>
      </c>
      <c r="X201" s="2">
        <f t="shared" si="6"/>
        <v>185685.87068194151</v>
      </c>
      <c r="Y201" s="2">
        <f t="shared" si="37"/>
        <v>50157859.230712771</v>
      </c>
      <c r="Z201" s="2" t="str">
        <f t="shared" si="8"/>
        <v>HERE</v>
      </c>
      <c r="AA201" s="2">
        <f>IF(Z201="HERE",Y201,AA200+Graph!$G$1*1000)</f>
        <v>50157859.230712771</v>
      </c>
      <c r="AB201" s="2">
        <f t="shared" si="21"/>
        <v>185685.87068194151</v>
      </c>
      <c r="AC201" s="2">
        <f t="shared" si="38"/>
        <v>37346441.556993395</v>
      </c>
      <c r="AD201" s="3">
        <f t="shared" si="10"/>
        <v>50157859.230712771</v>
      </c>
      <c r="AE201" s="2">
        <f>IF(AE199&gt;=52800000,52800000,IF(AB180=Graph!G$1*1000,AE200+Graph!G$1*1000,AC201))</f>
        <v>37346441.556993395</v>
      </c>
      <c r="AF201" s="3">
        <f t="shared" si="11"/>
        <v>37346441.556993395</v>
      </c>
      <c r="AG201" s="3">
        <f t="shared" si="29"/>
        <v>43079553.890229627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125</v>
      </c>
      <c r="C202" s="7"/>
      <c r="D202" s="2" t="e">
        <f t="shared" si="12"/>
        <v>#N/A</v>
      </c>
      <c r="E202" s="2" t="e">
        <f t="shared" si="22"/>
        <v>#N/A</v>
      </c>
      <c r="F202" s="2">
        <v>608937.52762567997</v>
      </c>
      <c r="G202" s="2">
        <f t="shared" si="41"/>
        <v>608937.52762567997</v>
      </c>
      <c r="H202" s="2">
        <f t="shared" si="39"/>
        <v>83389769.21702297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3696042.1428571478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660434.43043804169</v>
      </c>
      <c r="Q202" s="2">
        <f t="shared" si="42"/>
        <v>660434.43043804169</v>
      </c>
      <c r="R202" s="2">
        <f t="shared" si="40"/>
        <v>88164735.218144163</v>
      </c>
      <c r="S202" s="2">
        <f t="shared" si="17"/>
        <v>608937.52762567997</v>
      </c>
      <c r="T202" s="2">
        <f t="shared" si="18"/>
        <v>23417.857142857276</v>
      </c>
      <c r="U202" s="2">
        <f t="shared" si="19"/>
        <v>660434.43043804169</v>
      </c>
      <c r="V202" s="2">
        <f t="shared" si="34"/>
        <v>37820876.444897816</v>
      </c>
      <c r="W202" s="2">
        <f t="shared" si="20"/>
        <v>474434.8879044205</v>
      </c>
      <c r="X202" s="2">
        <f t="shared" si="6"/>
        <v>185999.54253362119</v>
      </c>
      <c r="Y202" s="2">
        <f t="shared" si="37"/>
        <v>50343858.773246393</v>
      </c>
      <c r="Z202" s="2" t="str">
        <f t="shared" si="8"/>
        <v>HERE</v>
      </c>
      <c r="AA202" s="2">
        <f>IF(Z202="HERE",Y202,AA201+Graph!$G$1*1000)</f>
        <v>50343858.773246393</v>
      </c>
      <c r="AB202" s="2">
        <f t="shared" si="21"/>
        <v>185999.54253362119</v>
      </c>
      <c r="AC202" s="2">
        <f t="shared" si="38"/>
        <v>37820876.444897816</v>
      </c>
      <c r="AD202" s="3">
        <f t="shared" si="10"/>
        <v>50343858.773246393</v>
      </c>
      <c r="AE202" s="2">
        <f>IF(AE200&gt;=52800000,52800000,IF(AB181=Graph!G$1*1000,AE201+Graph!G$1*1000,AC202))</f>
        <v>37820876.444897816</v>
      </c>
      <c r="AF202" s="3">
        <f t="shared" si="11"/>
        <v>37820876.444897816</v>
      </c>
      <c r="AG202" s="3">
        <f t="shared" si="29"/>
        <v>43263065.541912057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126</v>
      </c>
      <c r="C203" s="7"/>
      <c r="D203" s="2" t="e">
        <f t="shared" si="12"/>
        <v>#N/A</v>
      </c>
      <c r="E203" s="2" t="e">
        <f t="shared" si="22"/>
        <v>#N/A</v>
      </c>
      <c r="F203" s="2">
        <v>610538.74952712655</v>
      </c>
      <c r="G203" s="2">
        <f t="shared" si="41"/>
        <v>610538.74952712655</v>
      </c>
      <c r="H203" s="2">
        <f t="shared" si="39"/>
        <v>84000307.966550097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3719460.0000000051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662349.32419115305</v>
      </c>
      <c r="Q203" s="2">
        <f t="shared" si="42"/>
        <v>662349.32419115305</v>
      </c>
      <c r="R203" s="2">
        <f t="shared" si="40"/>
        <v>88827084.542335317</v>
      </c>
      <c r="S203" s="2">
        <f t="shared" si="17"/>
        <v>610538.74952712655</v>
      </c>
      <c r="T203" s="2">
        <f t="shared" si="18"/>
        <v>23417.857142857276</v>
      </c>
      <c r="U203" s="2">
        <f t="shared" si="19"/>
        <v>662349.32419115305</v>
      </c>
      <c r="V203" s="2">
        <f t="shared" si="34"/>
        <v>38296912.554703683</v>
      </c>
      <c r="W203" s="2">
        <f t="shared" si="20"/>
        <v>476036.10980586708</v>
      </c>
      <c r="X203" s="2">
        <f t="shared" si="6"/>
        <v>186313.21438528597</v>
      </c>
      <c r="Y203" s="2">
        <f t="shared" si="37"/>
        <v>50530171.987631679</v>
      </c>
      <c r="Z203" s="2" t="str">
        <f t="shared" si="8"/>
        <v>HERE</v>
      </c>
      <c r="AA203" s="2">
        <f>IF(Z203="HERE",Y203,AA202+Graph!$G$1*1000)</f>
        <v>50530171.987631679</v>
      </c>
      <c r="AB203" s="2">
        <f t="shared" si="21"/>
        <v>186313.21438528597</v>
      </c>
      <c r="AC203" s="2">
        <f t="shared" si="38"/>
        <v>38296912.554703683</v>
      </c>
      <c r="AD203" s="3">
        <f t="shared" si="10"/>
        <v>50530171.987631679</v>
      </c>
      <c r="AE203" s="2">
        <f>IF(AE201&gt;=52800000,52800000,IF(AB182=Graph!G$1*1000,AE202+Graph!G$1*1000,AC203))</f>
        <v>38296912.554703683</v>
      </c>
      <c r="AF203" s="3">
        <f t="shared" si="11"/>
        <v>38296912.554703683</v>
      </c>
      <c r="AG203" s="3">
        <f t="shared" si="29"/>
        <v>43446939.559356056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127</v>
      </c>
      <c r="C204" s="7"/>
      <c r="D204" s="2" t="e">
        <f t="shared" si="12"/>
        <v>#N/A</v>
      </c>
      <c r="E204" s="2" t="e">
        <f t="shared" si="22"/>
        <v>#N/A</v>
      </c>
      <c r="F204" s="2">
        <v>612139.97142857313</v>
      </c>
      <c r="G204" s="2">
        <f t="shared" si="41"/>
        <v>612139.97142857313</v>
      </c>
      <c r="H204" s="2">
        <f t="shared" si="39"/>
        <v>84612447.93797867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3742877.8571428624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664264.21794426441</v>
      </c>
      <c r="Q204" s="2">
        <f t="shared" si="42"/>
        <v>664264.21794426441</v>
      </c>
      <c r="R204" s="2">
        <f t="shared" si="40"/>
        <v>89491348.760279581</v>
      </c>
      <c r="S204" s="2">
        <f t="shared" si="17"/>
        <v>612139.97142857313</v>
      </c>
      <c r="T204" s="2">
        <f t="shared" si="18"/>
        <v>23417.857142857276</v>
      </c>
      <c r="U204" s="2">
        <f t="shared" si="19"/>
        <v>664264.21794426441</v>
      </c>
      <c r="V204" s="2">
        <f t="shared" si="34"/>
        <v>38774549.886410996</v>
      </c>
      <c r="W204" s="2">
        <f t="shared" si="20"/>
        <v>477637.33170731366</v>
      </c>
      <c r="X204" s="2">
        <f t="shared" si="6"/>
        <v>186626.88623695076</v>
      </c>
      <c r="Y204" s="2">
        <f t="shared" si="37"/>
        <v>50716798.873868629</v>
      </c>
      <c r="Z204" s="2" t="str">
        <f t="shared" si="8"/>
        <v>HERE</v>
      </c>
      <c r="AA204" s="2">
        <f>IF(Z204="HERE",Y204,AA203+Graph!$G$1*1000)</f>
        <v>50716798.873868629</v>
      </c>
      <c r="AB204" s="2">
        <f t="shared" si="21"/>
        <v>186626.88623695076</v>
      </c>
      <c r="AC204" s="2">
        <f t="shared" si="38"/>
        <v>38774549.886410996</v>
      </c>
      <c r="AD204" s="3">
        <f t="shared" si="10"/>
        <v>50716798.873868629</v>
      </c>
      <c r="AE204" s="2">
        <f>IF(AE202&gt;=52800000,52800000,IF(AB183=Graph!G$1*1000,AE203+Graph!G$1*1000,AC204))</f>
        <v>38774549.886410996</v>
      </c>
      <c r="AF204" s="3">
        <f t="shared" si="11"/>
        <v>38774549.886410996</v>
      </c>
      <c r="AG204" s="3">
        <f t="shared" si="29"/>
        <v>43631175.942561649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128</v>
      </c>
      <c r="C205" s="7"/>
      <c r="D205" s="2" t="e">
        <f t="shared" si="12"/>
        <v>#N/A</v>
      </c>
      <c r="E205" s="2" t="e">
        <f t="shared" si="22"/>
        <v>#N/A</v>
      </c>
      <c r="F205" s="2">
        <v>613741.19333000481</v>
      </c>
      <c r="G205" s="2">
        <f t="shared" si="41"/>
        <v>613741.19333000481</v>
      </c>
      <c r="H205" s="2">
        <f t="shared" si="39"/>
        <v>85226189.131308675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3766295.7142857197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666179.11169736087</v>
      </c>
      <c r="Q205" s="2">
        <f t="shared" si="42"/>
        <v>666179.11169736087</v>
      </c>
      <c r="R205" s="2">
        <f t="shared" si="40"/>
        <v>90157527.871976942</v>
      </c>
      <c r="S205" s="2">
        <f t="shared" si="17"/>
        <v>613741.19333000481</v>
      </c>
      <c r="T205" s="2">
        <f t="shared" si="18"/>
        <v>23417.857142857276</v>
      </c>
      <c r="U205" s="2">
        <f t="shared" si="19"/>
        <v>666179.11169736087</v>
      </c>
      <c r="V205" s="2">
        <f t="shared" si="34"/>
        <v>39253788.440019757</v>
      </c>
      <c r="W205" s="2">
        <f t="shared" si="20"/>
        <v>479238.55360876024</v>
      </c>
      <c r="X205" s="2">
        <f t="shared" si="6"/>
        <v>186940.55808860064</v>
      </c>
      <c r="Y205" s="2">
        <f t="shared" si="37"/>
        <v>50903739.43195723</v>
      </c>
      <c r="Z205" s="2" t="str">
        <f t="shared" si="8"/>
        <v>HERE</v>
      </c>
      <c r="AA205" s="2">
        <f>IF(Z205="HERE",Y205,AA204+Graph!$G$1*1000)</f>
        <v>50903739.43195723</v>
      </c>
      <c r="AB205" s="2">
        <f t="shared" si="21"/>
        <v>186940.55808860064</v>
      </c>
      <c r="AC205" s="2">
        <f t="shared" si="38"/>
        <v>39253788.440019757</v>
      </c>
      <c r="AD205" s="3">
        <f t="shared" si="10"/>
        <v>50903739.43195723</v>
      </c>
      <c r="AE205" s="2">
        <f>IF(AE203&gt;=52800000,52800000,IF(AB184=Graph!G$1*1000,AE204+Graph!G$1*1000,AC205))</f>
        <v>39253788.440019757</v>
      </c>
      <c r="AF205" s="3">
        <f t="shared" si="11"/>
        <v>39253788.440019757</v>
      </c>
      <c r="AG205" s="3">
        <f t="shared" si="29"/>
        <v>43815774.691528805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129</v>
      </c>
      <c r="C206" s="7"/>
      <c r="D206" s="2" t="e">
        <f t="shared" si="12"/>
        <v>#N/A</v>
      </c>
      <c r="E206" s="2" t="e">
        <f t="shared" si="22"/>
        <v>#N/A</v>
      </c>
      <c r="F206" s="2">
        <v>615342.41523145139</v>
      </c>
      <c r="G206" s="2">
        <f t="shared" si="41"/>
        <v>615342.41523145139</v>
      </c>
      <c r="H206" s="2">
        <f t="shared" si="39"/>
        <v>85841531.546540126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3789713.5714285769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668094.00545047224</v>
      </c>
      <c r="Q206" s="2">
        <f t="shared" si="42"/>
        <v>668094.00545047224</v>
      </c>
      <c r="R206" s="2">
        <f t="shared" si="40"/>
        <v>90825621.877427414</v>
      </c>
      <c r="S206" s="2">
        <f t="shared" si="17"/>
        <v>615342.41523145139</v>
      </c>
      <c r="T206" s="2">
        <f t="shared" si="18"/>
        <v>23417.857142857276</v>
      </c>
      <c r="U206" s="2">
        <f t="shared" si="19"/>
        <v>668094.00545047224</v>
      </c>
      <c r="V206" s="2">
        <f t="shared" si="34"/>
        <v>39734628.215529963</v>
      </c>
      <c r="W206" s="2">
        <f t="shared" si="20"/>
        <v>480839.77551020682</v>
      </c>
      <c r="X206" s="2">
        <f t="shared" si="6"/>
        <v>187254.22994026542</v>
      </c>
      <c r="Y206" s="2">
        <f t="shared" si="37"/>
        <v>51090993.661897495</v>
      </c>
      <c r="Z206" s="2" t="str">
        <f t="shared" si="8"/>
        <v>HERE</v>
      </c>
      <c r="AA206" s="2">
        <f>IF(Z206="HERE",Y206,AA205+Graph!$G$1*1000)</f>
        <v>51090993.661897495</v>
      </c>
      <c r="AB206" s="2">
        <f t="shared" si="21"/>
        <v>187254.22994026542</v>
      </c>
      <c r="AC206" s="2">
        <f t="shared" si="38"/>
        <v>39734628.215529963</v>
      </c>
      <c r="AD206" s="3">
        <f t="shared" si="10"/>
        <v>51090993.661897495</v>
      </c>
      <c r="AE206" s="2">
        <f>IF(AE204&gt;=52800000,52800000,IF(AB185=Graph!G$1*1000,AE205+Graph!G$1*1000,AC206))</f>
        <v>39734628.215529963</v>
      </c>
      <c r="AF206" s="3">
        <f t="shared" si="11"/>
        <v>39734628.215529963</v>
      </c>
      <c r="AG206" s="3">
        <f t="shared" si="29"/>
        <v>44000735.806257531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130</v>
      </c>
      <c r="C207" s="7"/>
      <c r="D207" s="2" t="e">
        <f t="shared" si="12"/>
        <v>#N/A</v>
      </c>
      <c r="E207" s="2" t="e">
        <f t="shared" si="22"/>
        <v>#N/A</v>
      </c>
      <c r="F207" s="2">
        <v>616943.63713289797</v>
      </c>
      <c r="G207" s="2">
        <f t="shared" si="41"/>
        <v>616943.63713289797</v>
      </c>
      <c r="H207" s="2">
        <f t="shared" si="39"/>
        <v>86458475.183673024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3813131.4285714342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670008.8992035836</v>
      </c>
      <c r="Q207" s="2">
        <f t="shared" si="42"/>
        <v>670008.8992035836</v>
      </c>
      <c r="R207" s="2">
        <f t="shared" si="40"/>
        <v>91495630.776630998</v>
      </c>
      <c r="S207" s="2">
        <f t="shared" si="17"/>
        <v>616943.63713289797</v>
      </c>
      <c r="T207" s="2">
        <f t="shared" si="18"/>
        <v>23417.857142857276</v>
      </c>
      <c r="U207" s="2">
        <f t="shared" si="19"/>
        <v>670008.8992035836</v>
      </c>
      <c r="V207" s="2">
        <f t="shared" si="34"/>
        <v>40217069.212941602</v>
      </c>
      <c r="W207" s="2">
        <f t="shared" si="20"/>
        <v>482440.9974116385</v>
      </c>
      <c r="X207" s="2">
        <f t="shared" si="6"/>
        <v>187567.9017919451</v>
      </c>
      <c r="Y207" s="2">
        <f t="shared" si="37"/>
        <v>51278561.56368944</v>
      </c>
      <c r="Z207" s="2" t="str">
        <f t="shared" si="8"/>
        <v>HERE</v>
      </c>
      <c r="AA207" s="2">
        <f>IF(Z207="HERE",Y207,AA206+Graph!$G$1*1000)</f>
        <v>51278561.56368944</v>
      </c>
      <c r="AB207" s="2">
        <f t="shared" si="21"/>
        <v>187567.9017919451</v>
      </c>
      <c r="AC207" s="2">
        <f t="shared" si="38"/>
        <v>40217069.212941602</v>
      </c>
      <c r="AD207" s="3">
        <f t="shared" si="10"/>
        <v>51278561.56368944</v>
      </c>
      <c r="AE207" s="2">
        <f>IF(AE205&gt;=52800000,52800000,IF(AB186=Graph!G$1*1000,AE206+Graph!G$1*1000,AC207))</f>
        <v>40217069.212941602</v>
      </c>
      <c r="AF207" s="3">
        <f t="shared" si="11"/>
        <v>40217069.212941602</v>
      </c>
      <c r="AG207" s="3">
        <f t="shared" si="29"/>
        <v>44186059.286747828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131</v>
      </c>
      <c r="C208" s="7"/>
      <c r="D208" s="2" t="e">
        <f t="shared" si="12"/>
        <v>#N/A</v>
      </c>
      <c r="E208" s="2" t="e">
        <f t="shared" si="22"/>
        <v>#N/A</v>
      </c>
      <c r="F208" s="2">
        <v>618544.85903434455</v>
      </c>
      <c r="G208" s="2">
        <f t="shared" si="41"/>
        <v>618544.85903434455</v>
      </c>
      <c r="H208" s="2">
        <f t="shared" si="39"/>
        <v>87077020.042707369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3836549.2857142915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671923.79295669496</v>
      </c>
      <c r="Q208" s="2">
        <f t="shared" si="42"/>
        <v>671923.79295669496</v>
      </c>
      <c r="R208" s="2">
        <f t="shared" si="40"/>
        <v>92167554.569587693</v>
      </c>
      <c r="S208" s="2">
        <f t="shared" si="17"/>
        <v>618544.85903434455</v>
      </c>
      <c r="T208" s="2">
        <f t="shared" si="18"/>
        <v>23417.857142857276</v>
      </c>
      <c r="U208" s="2">
        <f t="shared" si="19"/>
        <v>671923.79295669496</v>
      </c>
      <c r="V208" s="2">
        <f t="shared" si="34"/>
        <v>40701111.432254687</v>
      </c>
      <c r="W208" s="2">
        <f t="shared" si="20"/>
        <v>484042.21931308508</v>
      </c>
      <c r="X208" s="2">
        <f t="shared" si="6"/>
        <v>187881.57364360988</v>
      </c>
      <c r="Y208" s="2">
        <f t="shared" si="37"/>
        <v>51466443.13733305</v>
      </c>
      <c r="Z208" s="2" t="str">
        <f t="shared" si="8"/>
        <v>HERE</v>
      </c>
      <c r="AA208" s="2">
        <f>IF(Z208="HERE",Y208,AA207+Graph!$G$1*1000)</f>
        <v>51466443.13733305</v>
      </c>
      <c r="AB208" s="2">
        <f t="shared" si="21"/>
        <v>187881.57364360988</v>
      </c>
      <c r="AC208" s="2">
        <f t="shared" si="38"/>
        <v>40701111.432254687</v>
      </c>
      <c r="AD208" s="3">
        <f t="shared" si="10"/>
        <v>51466443.13733305</v>
      </c>
      <c r="AE208" s="2">
        <f>IF(AE206&gt;=52800000,52800000,IF(AB187=Graph!G$1*1000,AE207+Graph!G$1*1000,AC208))</f>
        <v>40701111.432254687</v>
      </c>
      <c r="AF208" s="3">
        <f t="shared" si="11"/>
        <v>40701111.432254687</v>
      </c>
      <c r="AG208" s="3">
        <f t="shared" si="29"/>
        <v>44371745.132999703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132</v>
      </c>
      <c r="C209" s="7"/>
      <c r="D209" s="2" t="e">
        <f t="shared" si="12"/>
        <v>#N/A</v>
      </c>
      <c r="E209" s="2" t="e">
        <f t="shared" si="22"/>
        <v>#N/A</v>
      </c>
      <c r="F209" s="2">
        <v>620146.08093579113</v>
      </c>
      <c r="G209" s="2">
        <f t="shared" si="41"/>
        <v>620146.08093579113</v>
      </c>
      <c r="H209" s="2">
        <f t="shared" si="39"/>
        <v>87697166.12364316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3859967.1428571488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673838.68670980632</v>
      </c>
      <c r="Q209" s="2">
        <f t="shared" si="42"/>
        <v>673838.68670980632</v>
      </c>
      <c r="R209" s="2">
        <f t="shared" si="40"/>
        <v>92841393.256297499</v>
      </c>
      <c r="S209" s="2">
        <f t="shared" si="17"/>
        <v>620146.08093579113</v>
      </c>
      <c r="T209" s="2">
        <f t="shared" si="18"/>
        <v>23417.857142857276</v>
      </c>
      <c r="U209" s="2">
        <f t="shared" si="19"/>
        <v>673838.68670980632</v>
      </c>
      <c r="V209" s="2">
        <f t="shared" si="34"/>
        <v>41186754.873469219</v>
      </c>
      <c r="W209" s="2">
        <f t="shared" si="20"/>
        <v>485643.44121453166</v>
      </c>
      <c r="X209" s="2">
        <f t="shared" si="6"/>
        <v>188195.24549527466</v>
      </c>
      <c r="Y209" s="2">
        <f t="shared" si="37"/>
        <v>51654638.382828325</v>
      </c>
      <c r="Z209" s="2" t="str">
        <f t="shared" si="8"/>
        <v>HERE</v>
      </c>
      <c r="AA209" s="2">
        <f>IF(Z209="HERE",Y209,AA208+Graph!$G$1*1000)</f>
        <v>51654638.382828325</v>
      </c>
      <c r="AB209" s="2">
        <f t="shared" si="21"/>
        <v>188195.24549527466</v>
      </c>
      <c r="AC209" s="2">
        <f t="shared" si="38"/>
        <v>41186754.873469219</v>
      </c>
      <c r="AD209" s="3">
        <f t="shared" si="10"/>
        <v>51654638.382828325</v>
      </c>
      <c r="AE209" s="2">
        <f>IF(AE207&gt;=52800000,52800000,IF(AB188=Graph!G$1*1000,AE208+Graph!G$1*1000,AC209))</f>
        <v>41186754.873469219</v>
      </c>
      <c r="AF209" s="3">
        <f t="shared" si="11"/>
        <v>41186754.873469219</v>
      </c>
      <c r="AG209" s="3">
        <f t="shared" si="29"/>
        <v>44557793.345013157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133</v>
      </c>
      <c r="C210" s="7"/>
      <c r="D210" s="2" t="e">
        <f t="shared" si="12"/>
        <v>#N/A</v>
      </c>
      <c r="E210" s="2" t="e">
        <f t="shared" si="22"/>
        <v>#N/A</v>
      </c>
      <c r="F210" s="2">
        <v>621747.30283722281</v>
      </c>
      <c r="G210" s="2">
        <f t="shared" si="41"/>
        <v>621747.30283722281</v>
      </c>
      <c r="H210" s="2">
        <f t="shared" si="39"/>
        <v>88318913.426480383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3883385.0000000061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675753.58046291769</v>
      </c>
      <c r="Q210" s="2">
        <f t="shared" si="42"/>
        <v>675753.58046291769</v>
      </c>
      <c r="R210" s="2">
        <f t="shared" si="40"/>
        <v>93517146.836760417</v>
      </c>
      <c r="S210" s="2">
        <f t="shared" si="17"/>
        <v>621747.30283722281</v>
      </c>
      <c r="T210" s="2">
        <f t="shared" si="18"/>
        <v>23417.857142857276</v>
      </c>
      <c r="U210" s="2">
        <f t="shared" si="19"/>
        <v>675753.58046291769</v>
      </c>
      <c r="V210" s="2">
        <f t="shared" si="34"/>
        <v>41673999.536585197</v>
      </c>
      <c r="W210" s="2">
        <f t="shared" si="20"/>
        <v>487244.66311597824</v>
      </c>
      <c r="X210" s="2">
        <f t="shared" si="6"/>
        <v>188508.91734693944</v>
      </c>
      <c r="Y210" s="2">
        <f t="shared" si="37"/>
        <v>51843147.300175264</v>
      </c>
      <c r="Z210" s="2" t="str">
        <f t="shared" si="8"/>
        <v>HERE</v>
      </c>
      <c r="AA210" s="2">
        <f>IF(Z210="HERE",Y210,AA209+Graph!$G$1*1000)</f>
        <v>51843147.300175264</v>
      </c>
      <c r="AB210" s="2">
        <f t="shared" si="21"/>
        <v>188508.91734693944</v>
      </c>
      <c r="AC210" s="2">
        <f t="shared" si="38"/>
        <v>41673999.536585197</v>
      </c>
      <c r="AD210" s="3">
        <f t="shared" si="10"/>
        <v>51843147.300175264</v>
      </c>
      <c r="AE210" s="2">
        <f>IF(AE208&gt;=52800000,52800000,IF(AB189=Graph!G$1*1000,AE209+Graph!G$1*1000,AC210))</f>
        <v>41673999.536585197</v>
      </c>
      <c r="AF210" s="3">
        <f t="shared" si="11"/>
        <v>41673999.536585197</v>
      </c>
      <c r="AG210" s="3">
        <f t="shared" si="29"/>
        <v>44744203.922788173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134</v>
      </c>
      <c r="C211" s="7"/>
      <c r="D211" s="2" t="e">
        <f t="shared" si="12"/>
        <v>#N/A</v>
      </c>
      <c r="E211" s="2" t="e">
        <f t="shared" si="22"/>
        <v>#N/A</v>
      </c>
      <c r="F211" s="2">
        <v>623348.5247386694</v>
      </c>
      <c r="G211" s="2">
        <f t="shared" si="41"/>
        <v>623348.5247386694</v>
      </c>
      <c r="H211" s="2">
        <f t="shared" si="39"/>
        <v>88942261.951219052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3906802.8571428633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677668.47421602905</v>
      </c>
      <c r="Q211" s="2">
        <f t="shared" si="42"/>
        <v>677668.47421602905</v>
      </c>
      <c r="R211" s="2">
        <f t="shared" si="40"/>
        <v>94194815.310976446</v>
      </c>
      <c r="S211" s="2">
        <f t="shared" si="17"/>
        <v>623348.5247386694</v>
      </c>
      <c r="T211" s="2">
        <f t="shared" si="18"/>
        <v>23417.857142857276</v>
      </c>
      <c r="U211" s="2">
        <f t="shared" si="19"/>
        <v>677668.47421602905</v>
      </c>
      <c r="V211" s="2">
        <f t="shared" si="34"/>
        <v>42162845.421602622</v>
      </c>
      <c r="W211" s="2">
        <f t="shared" si="20"/>
        <v>488845.88501742482</v>
      </c>
      <c r="X211" s="2">
        <f t="shared" si="6"/>
        <v>188822.58919860423</v>
      </c>
      <c r="Y211" s="2">
        <f t="shared" si="37"/>
        <v>52031969.889373869</v>
      </c>
      <c r="Z211" s="2" t="str">
        <f t="shared" si="8"/>
        <v>HERE</v>
      </c>
      <c r="AA211" s="2">
        <f>IF(Z211="HERE",Y211,AA210+Graph!$G$1*1000)</f>
        <v>52031969.889373869</v>
      </c>
      <c r="AB211" s="2">
        <f t="shared" si="21"/>
        <v>188822.58919860423</v>
      </c>
      <c r="AC211" s="2">
        <f t="shared" si="38"/>
        <v>42162845.421602622</v>
      </c>
      <c r="AD211" s="3">
        <f t="shared" si="10"/>
        <v>52031969.889373869</v>
      </c>
      <c r="AE211" s="2">
        <f>IF(AE209&gt;=52800000,52800000,IF(AB190=Graph!G$1*1000,AE210+Graph!G$1*1000,AC211))</f>
        <v>42162845.421602622</v>
      </c>
      <c r="AF211" s="3">
        <f t="shared" si="11"/>
        <v>42162845.421602622</v>
      </c>
      <c r="AG211" s="3">
        <f t="shared" si="29"/>
        <v>44930976.866324767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135</v>
      </c>
      <c r="C212" s="7"/>
      <c r="D212" s="2" t="e">
        <f t="shared" si="12"/>
        <v>#N/A</v>
      </c>
      <c r="E212" s="2" t="e">
        <f t="shared" si="22"/>
        <v>#N/A</v>
      </c>
      <c r="F212" s="2">
        <v>624949.74664011598</v>
      </c>
      <c r="G212" s="2">
        <f t="shared" si="41"/>
        <v>624949.74664011598</v>
      </c>
      <c r="H212" s="2">
        <f t="shared" si="39"/>
        <v>89567211.697859168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3930220.7142857206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679583.36796914041</v>
      </c>
      <c r="Q212" s="2">
        <f t="shared" si="42"/>
        <v>679583.36796914041</v>
      </c>
      <c r="R212" s="2">
        <f t="shared" si="40"/>
        <v>94874398.678945586</v>
      </c>
      <c r="S212" s="2">
        <f t="shared" si="17"/>
        <v>624949.74664011598</v>
      </c>
      <c r="T212" s="2">
        <f t="shared" si="18"/>
        <v>23417.857142857276</v>
      </c>
      <c r="U212" s="2">
        <f t="shared" si="19"/>
        <v>679583.36796914041</v>
      </c>
      <c r="V212" s="2">
        <f t="shared" si="34"/>
        <v>42653292.528521478</v>
      </c>
      <c r="W212" s="2">
        <f t="shared" si="20"/>
        <v>490447.1069188565</v>
      </c>
      <c r="X212" s="2">
        <f t="shared" si="6"/>
        <v>189136.26105028391</v>
      </c>
      <c r="Y212" s="2">
        <f t="shared" si="37"/>
        <v>52221106.150424153</v>
      </c>
      <c r="Z212" s="2" t="str">
        <f t="shared" si="8"/>
        <v>HERE</v>
      </c>
      <c r="AA212" s="2">
        <f>IF(Z212="HERE",Y212,AA211+Graph!$G$1*1000)</f>
        <v>52221106.150424153</v>
      </c>
      <c r="AB212" s="2">
        <f t="shared" si="21"/>
        <v>189136.26105028391</v>
      </c>
      <c r="AC212" s="2">
        <f t="shared" si="38"/>
        <v>42653292.528521478</v>
      </c>
      <c r="AD212" s="3">
        <f t="shared" si="10"/>
        <v>52221106.150424153</v>
      </c>
      <c r="AE212" s="2">
        <f>IF(AE210&gt;=52800000,52800000,IF(AB191=Graph!G$1*1000,AE211+Graph!G$1*1000,AC212))</f>
        <v>42653292.528521478</v>
      </c>
      <c r="AF212" s="3">
        <f t="shared" si="11"/>
        <v>42653292.528521478</v>
      </c>
      <c r="AG212" s="3">
        <f t="shared" si="29"/>
        <v>45118112.17562294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136</v>
      </c>
      <c r="C213" s="7"/>
      <c r="D213" s="2" t="e">
        <f t="shared" si="12"/>
        <v>#N/A</v>
      </c>
      <c r="E213" s="2" t="e">
        <f t="shared" si="22"/>
        <v>#N/A</v>
      </c>
      <c r="F213" s="2">
        <v>626550.96854156256</v>
      </c>
      <c r="G213" s="2">
        <f t="shared" si="41"/>
        <v>626550.96854156256</v>
      </c>
      <c r="H213" s="2">
        <f t="shared" si="39"/>
        <v>90193762.666400731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3953638.5714285779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681498.26172225177</v>
      </c>
      <c r="Q213" s="2">
        <f t="shared" si="42"/>
        <v>681498.26172225177</v>
      </c>
      <c r="R213" s="2">
        <f t="shared" si="40"/>
        <v>95555896.940667838</v>
      </c>
      <c r="S213" s="2">
        <f t="shared" si="17"/>
        <v>626550.96854156256</v>
      </c>
      <c r="T213" s="2">
        <f t="shared" si="18"/>
        <v>23417.857142857276</v>
      </c>
      <c r="U213" s="2">
        <f t="shared" si="19"/>
        <v>681498.26172225177</v>
      </c>
      <c r="V213" s="2">
        <f t="shared" si="34"/>
        <v>43145340.857341781</v>
      </c>
      <c r="W213" s="2">
        <f t="shared" si="20"/>
        <v>492048.32882030308</v>
      </c>
      <c r="X213" s="2">
        <f t="shared" si="6"/>
        <v>189449.93290194869</v>
      </c>
      <c r="Y213" s="2">
        <f t="shared" si="37"/>
        <v>52410556.083326101</v>
      </c>
      <c r="Z213" s="2" t="str">
        <f t="shared" si="8"/>
        <v>HERE</v>
      </c>
      <c r="AA213" s="2">
        <f>IF(Z213="HERE",Y213,AA212+Graph!$G$1*1000)</f>
        <v>52410556.083326101</v>
      </c>
      <c r="AB213" s="2">
        <f t="shared" si="21"/>
        <v>189449.93290194869</v>
      </c>
      <c r="AC213" s="2">
        <f t="shared" si="38"/>
        <v>43145340.857341781</v>
      </c>
      <c r="AD213" s="3">
        <f t="shared" si="10"/>
        <v>52410556.083326101</v>
      </c>
      <c r="AE213" s="2">
        <f>IF(AE211&gt;=52800000,52800000,IF(AB192=Graph!G$1*1000,AE212+Graph!G$1*1000,AC213))</f>
        <v>43145340.857341781</v>
      </c>
      <c r="AF213" s="3">
        <f t="shared" si="11"/>
        <v>43145340.857341781</v>
      </c>
      <c r="AG213" s="3">
        <f t="shared" si="29"/>
        <v>45305609.850682691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137</v>
      </c>
      <c r="C214" s="7"/>
      <c r="D214" s="2" t="e">
        <f t="shared" si="12"/>
        <v>#N/A</v>
      </c>
      <c r="E214" s="2" t="e">
        <f t="shared" si="22"/>
        <v>#N/A</v>
      </c>
      <c r="F214" s="2">
        <v>628152.19044300914</v>
      </c>
      <c r="G214" s="2">
        <f t="shared" si="41"/>
        <v>628152.19044300914</v>
      </c>
      <c r="H214" s="2">
        <f t="shared" si="39"/>
        <v>90821914.85684374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3977056.4285714352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683413.15547536314</v>
      </c>
      <c r="Q214" s="2">
        <f t="shared" si="42"/>
        <v>683413.15547536314</v>
      </c>
      <c r="R214" s="2">
        <f t="shared" si="40"/>
        <v>96239310.096143201</v>
      </c>
      <c r="S214" s="2">
        <f t="shared" si="17"/>
        <v>628152.19044300914</v>
      </c>
      <c r="T214" s="2">
        <f t="shared" si="18"/>
        <v>23417.857142857276</v>
      </c>
      <c r="U214" s="2">
        <f t="shared" si="19"/>
        <v>683413.15547536314</v>
      </c>
      <c r="V214" s="2">
        <f t="shared" si="34"/>
        <v>43638990.408063531</v>
      </c>
      <c r="W214" s="2">
        <f t="shared" si="20"/>
        <v>493649.55072174966</v>
      </c>
      <c r="X214" s="2">
        <f t="shared" si="6"/>
        <v>189763.60475361347</v>
      </c>
      <c r="Y214" s="2">
        <f t="shared" si="37"/>
        <v>52600319.688079715</v>
      </c>
      <c r="Z214" s="2" t="str">
        <f t="shared" si="8"/>
        <v>HERE</v>
      </c>
      <c r="AA214" s="2">
        <f>IF(Z214="HERE",Y214,AA213+Graph!$G$1*1000)</f>
        <v>52600319.688079715</v>
      </c>
      <c r="AB214" s="2">
        <f t="shared" si="21"/>
        <v>189763.60475361347</v>
      </c>
      <c r="AC214" s="2">
        <f t="shared" si="38"/>
        <v>43638990.408063531</v>
      </c>
      <c r="AD214" s="3">
        <f t="shared" si="10"/>
        <v>52600319.688079715</v>
      </c>
      <c r="AE214" s="2">
        <f>IF(AE212&gt;=52800000,52800000,IF(AB193=Graph!G$1*1000,AE213+Graph!G$1*1000,AC214))</f>
        <v>43638990.408063531</v>
      </c>
      <c r="AF214" s="3">
        <f t="shared" si="11"/>
        <v>43638990.408063531</v>
      </c>
      <c r="AG214" s="3">
        <f t="shared" si="29"/>
        <v>45493469.891504005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138</v>
      </c>
      <c r="C215" s="7"/>
      <c r="D215" s="2" t="e">
        <f t="shared" si="12"/>
        <v>#N/A</v>
      </c>
      <c r="E215" s="2" t="e">
        <f t="shared" si="22"/>
        <v>#N/A</v>
      </c>
      <c r="F215" s="2">
        <v>629753.41234444082</v>
      </c>
      <c r="G215" s="2">
        <f t="shared" si="41"/>
        <v>629753.41234444082</v>
      </c>
      <c r="H215" s="2">
        <f t="shared" si="39"/>
        <v>91451668.269188181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4000474.2857142924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685328.0492284745</v>
      </c>
      <c r="Q215" s="2">
        <f t="shared" si="42"/>
        <v>685328.0492284745</v>
      </c>
      <c r="R215" s="2">
        <f t="shared" si="40"/>
        <v>96924638.145371675</v>
      </c>
      <c r="S215" s="2">
        <f t="shared" si="17"/>
        <v>629753.41234444082</v>
      </c>
      <c r="T215" s="2">
        <f t="shared" si="18"/>
        <v>23417.857142857276</v>
      </c>
      <c r="U215" s="2">
        <f t="shared" si="19"/>
        <v>685328.0492284745</v>
      </c>
      <c r="V215" s="2">
        <f t="shared" si="34"/>
        <v>44134241.180686727</v>
      </c>
      <c r="W215" s="2">
        <f t="shared" si="20"/>
        <v>495250.77262319624</v>
      </c>
      <c r="X215" s="2">
        <f t="shared" si="6"/>
        <v>190077.27660527825</v>
      </c>
      <c r="Y215" s="2">
        <f t="shared" si="37"/>
        <v>52790396.964684993</v>
      </c>
      <c r="Z215" s="2" t="str">
        <f t="shared" si="8"/>
        <v>HERE</v>
      </c>
      <c r="AA215" s="2">
        <f>IF(Z215="HERE",Y215,AA214+Graph!$G$1*1000)</f>
        <v>52790396.964684993</v>
      </c>
      <c r="AB215" s="2">
        <f t="shared" si="21"/>
        <v>190077.27660527825</v>
      </c>
      <c r="AC215" s="2">
        <f t="shared" si="38"/>
        <v>44134241.180686727</v>
      </c>
      <c r="AD215" s="3">
        <f t="shared" si="10"/>
        <v>52790396.964684993</v>
      </c>
      <c r="AE215" s="2">
        <f>IF(AE213&gt;=52800000,52800000,IF(AB194=Graph!G$1*1000,AE214+Graph!G$1*1000,AC215))</f>
        <v>44134241.180686727</v>
      </c>
      <c r="AF215" s="3">
        <f t="shared" si="11"/>
        <v>44134241.180686727</v>
      </c>
      <c r="AG215" s="3">
        <f t="shared" si="29"/>
        <v>45681692.298086897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139</v>
      </c>
      <c r="C216" s="7"/>
      <c r="D216" s="2" t="e">
        <f t="shared" si="12"/>
        <v>#N/A</v>
      </c>
      <c r="E216" s="2" t="e">
        <f t="shared" si="22"/>
        <v>#N/A</v>
      </c>
      <c r="F216" s="2">
        <v>631354.6342458874</v>
      </c>
      <c r="G216" s="2">
        <f t="shared" si="41"/>
        <v>631354.6342458874</v>
      </c>
      <c r="H216" s="2">
        <f t="shared" si="39"/>
        <v>92083022.903434068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4023892.1428571497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687242.94298158586</v>
      </c>
      <c r="Q216" s="2">
        <f t="shared" si="42"/>
        <v>687242.94298158586</v>
      </c>
      <c r="R216" s="2">
        <f t="shared" si="40"/>
        <v>97611881.088353261</v>
      </c>
      <c r="S216" s="2">
        <f t="shared" si="17"/>
        <v>631354.6342458874</v>
      </c>
      <c r="T216" s="2">
        <f t="shared" si="18"/>
        <v>23417.857142857276</v>
      </c>
      <c r="U216" s="2">
        <f t="shared" si="19"/>
        <v>687242.94298158586</v>
      </c>
      <c r="V216" s="2">
        <f t="shared" si="34"/>
        <v>44631093.17521137</v>
      </c>
      <c r="W216" s="2">
        <f t="shared" si="20"/>
        <v>496851.99452464283</v>
      </c>
      <c r="X216" s="2">
        <f t="shared" si="6"/>
        <v>190390.94845694304</v>
      </c>
      <c r="Y216" s="2">
        <f t="shared" si="37"/>
        <v>52980787.913141936</v>
      </c>
      <c r="Z216" s="2" t="str">
        <f t="shared" si="8"/>
        <v>HERE</v>
      </c>
      <c r="AA216" s="2">
        <f>IF(Z216="HERE",Y216,AA215+Graph!$G$1*1000)</f>
        <v>52980787.913141936</v>
      </c>
      <c r="AB216" s="2">
        <f t="shared" si="21"/>
        <v>190390.94845694304</v>
      </c>
      <c r="AC216" s="2">
        <f t="shared" si="38"/>
        <v>44631093.17521137</v>
      </c>
      <c r="AD216" s="3">
        <f t="shared" si="10"/>
        <v>52800000</v>
      </c>
      <c r="AE216" s="2">
        <f>IF(AE214&gt;=52800000,52800000,IF(AB195=Graph!G$1*1000,AE215+Graph!G$1*1000,AC216))</f>
        <v>44631093.17521137</v>
      </c>
      <c r="AF216" s="3">
        <f t="shared" si="11"/>
        <v>44631093.17521137</v>
      </c>
      <c r="AG216" s="3">
        <f t="shared" si="29"/>
        <v>45870277.070431359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140</v>
      </c>
      <c r="C217" s="7"/>
      <c r="D217" s="2" t="e">
        <f t="shared" si="12"/>
        <v>#N/A</v>
      </c>
      <c r="E217" s="2" t="e">
        <f t="shared" si="22"/>
        <v>#N/A</v>
      </c>
      <c r="F217" s="2">
        <v>632955.85614733398</v>
      </c>
      <c r="G217" s="2">
        <f t="shared" si="41"/>
        <v>632955.85614733398</v>
      </c>
      <c r="H217" s="2">
        <f t="shared" si="39"/>
        <v>92715978.759581402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4047310.000000007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689157.83673469722</v>
      </c>
      <c r="Q217" s="2">
        <f t="shared" si="42"/>
        <v>689157.83673469722</v>
      </c>
      <c r="R217" s="2">
        <f t="shared" si="40"/>
        <v>98301038.925087959</v>
      </c>
      <c r="S217" s="2">
        <f t="shared" si="17"/>
        <v>632955.85614733398</v>
      </c>
      <c r="T217" s="2">
        <f t="shared" si="18"/>
        <v>23417.857142857276</v>
      </c>
      <c r="U217" s="2">
        <f t="shared" si="19"/>
        <v>689157.83673469722</v>
      </c>
      <c r="V217" s="2">
        <f t="shared" si="34"/>
        <v>45129546.391637444</v>
      </c>
      <c r="W217" s="2">
        <f t="shared" si="20"/>
        <v>498453.2164260745</v>
      </c>
      <c r="X217" s="2">
        <f t="shared" si="6"/>
        <v>190704.62030862272</v>
      </c>
      <c r="Y217" s="2">
        <f t="shared" si="37"/>
        <v>53171492.533450559</v>
      </c>
      <c r="Z217" s="2" t="str">
        <f t="shared" si="8"/>
        <v>HERE</v>
      </c>
      <c r="AA217" s="2">
        <f>IF(Z217="HERE",Y217,AA216+Graph!$G$1*1000)</f>
        <v>53171492.533450559</v>
      </c>
      <c r="AB217" s="2">
        <f t="shared" si="21"/>
        <v>190704.62030862272</v>
      </c>
      <c r="AC217" s="2">
        <f t="shared" si="38"/>
        <v>45129546.391637444</v>
      </c>
      <c r="AD217" s="3">
        <f t="shared" si="10"/>
        <v>52800000</v>
      </c>
      <c r="AE217" s="2">
        <f>IF(AE215&gt;=52800000,52800000,IF(AB196=Graph!G$1*1000,AE216+Graph!G$1*1000,AC217))</f>
        <v>45129546.391637444</v>
      </c>
      <c r="AF217" s="3">
        <f t="shared" si="11"/>
        <v>45129546.391637444</v>
      </c>
      <c r="AG217" s="3">
        <f t="shared" si="29"/>
        <v>46059224.208537392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141</v>
      </c>
      <c r="C218" s="7"/>
      <c r="D218" s="2" t="e">
        <f t="shared" si="12"/>
        <v>#N/A</v>
      </c>
      <c r="E218" s="2" t="e">
        <f t="shared" si="22"/>
        <v>#N/A</v>
      </c>
      <c r="F218" s="2">
        <v>634557.07804878056</v>
      </c>
      <c r="G218" s="2">
        <f t="shared" si="41"/>
        <v>634557.07804878056</v>
      </c>
      <c r="H218" s="2">
        <f t="shared" si="39"/>
        <v>93350535.837630183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4070727.8571428643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691072.73048780859</v>
      </c>
      <c r="Q218" s="2">
        <f t="shared" si="42"/>
        <v>691072.73048780859</v>
      </c>
      <c r="R218" s="2">
        <f t="shared" si="40"/>
        <v>98992111.655575767</v>
      </c>
      <c r="S218" s="2">
        <f t="shared" si="17"/>
        <v>634557.07804878056</v>
      </c>
      <c r="T218" s="2">
        <f t="shared" si="18"/>
        <v>23417.857142857276</v>
      </c>
      <c r="U218" s="2">
        <f t="shared" si="19"/>
        <v>691072.73048780859</v>
      </c>
      <c r="V218" s="2">
        <f t="shared" si="34"/>
        <v>45629600.829964966</v>
      </c>
      <c r="W218" s="2">
        <f t="shared" si="20"/>
        <v>500054.43832752109</v>
      </c>
      <c r="X218" s="2">
        <f t="shared" si="6"/>
        <v>191018.2921602875</v>
      </c>
      <c r="Y218" s="2">
        <f t="shared" si="37"/>
        <v>53362510.825610846</v>
      </c>
      <c r="Z218" s="2" t="str">
        <f t="shared" si="8"/>
        <v>HERE</v>
      </c>
      <c r="AA218" s="2">
        <f>IF(Z218="HERE",Y218,AA217+Graph!$G$1*1000)</f>
        <v>53362510.825610846</v>
      </c>
      <c r="AB218" s="2">
        <f t="shared" si="21"/>
        <v>191018.2921602875</v>
      </c>
      <c r="AC218" s="2">
        <f t="shared" si="38"/>
        <v>45629600.829964966</v>
      </c>
      <c r="AD218" s="3">
        <f t="shared" si="10"/>
        <v>52800000</v>
      </c>
      <c r="AE218" s="2">
        <f>IF(AE216&gt;=52800000,52800000,IF(AB197=Graph!G$1*1000,AE217+Graph!G$1*1000,AC218))</f>
        <v>45629600.829964966</v>
      </c>
      <c r="AF218" s="3">
        <f t="shared" si="11"/>
        <v>45629600.829964966</v>
      </c>
      <c r="AG218" s="3">
        <f t="shared" si="29"/>
        <v>46248533.712405004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142</v>
      </c>
      <c r="C219" s="7"/>
      <c r="D219" s="2" t="e">
        <f t="shared" si="12"/>
        <v>#N/A</v>
      </c>
      <c r="E219" s="2" t="e">
        <f t="shared" si="22"/>
        <v>#N/A</v>
      </c>
      <c r="F219" s="2">
        <v>636158.29995022714</v>
      </c>
      <c r="G219" s="2">
        <f t="shared" si="41"/>
        <v>636158.29995022714</v>
      </c>
      <c r="H219" s="2">
        <f t="shared" si="39"/>
        <v>93986694.13758041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4094145.7142857215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692987.62424091995</v>
      </c>
      <c r="Q219" s="2">
        <f t="shared" si="42"/>
        <v>692987.62424091995</v>
      </c>
      <c r="R219" s="2">
        <f t="shared" si="40"/>
        <v>99685099.279816687</v>
      </c>
      <c r="S219" s="2">
        <f t="shared" si="17"/>
        <v>636158.29995022714</v>
      </c>
      <c r="T219" s="2">
        <f t="shared" si="18"/>
        <v>23417.857142857276</v>
      </c>
      <c r="U219" s="2">
        <f t="shared" si="19"/>
        <v>692987.62424091995</v>
      </c>
      <c r="V219" s="2">
        <f t="shared" si="34"/>
        <v>46131256.490193933</v>
      </c>
      <c r="W219" s="2">
        <f t="shared" si="20"/>
        <v>501655.66022896767</v>
      </c>
      <c r="X219" s="2">
        <f t="shared" si="6"/>
        <v>191331.96401195228</v>
      </c>
      <c r="Y219" s="2">
        <f t="shared" si="37"/>
        <v>53553842.789622799</v>
      </c>
      <c r="Z219" s="2" t="str">
        <f t="shared" si="8"/>
        <v>HERE</v>
      </c>
      <c r="AA219" s="2">
        <f>IF(Z219="HERE",Y219,AA218+Graph!$G$1*1000)</f>
        <v>53553842.789622799</v>
      </c>
      <c r="AB219" s="2">
        <f t="shared" si="21"/>
        <v>191331.96401195228</v>
      </c>
      <c r="AC219" s="2">
        <f t="shared" si="38"/>
        <v>46131256.490193933</v>
      </c>
      <c r="AD219" s="3">
        <f t="shared" si="10"/>
        <v>52800000</v>
      </c>
      <c r="AE219" s="2">
        <f>IF(AE217&gt;=52800000,52800000,IF(AB198=Graph!G$1*1000,AE218+Graph!G$1*1000,AC219))</f>
        <v>46131256.490193933</v>
      </c>
      <c r="AF219" s="3">
        <f t="shared" si="11"/>
        <v>46131256.490193933</v>
      </c>
      <c r="AG219" s="3">
        <f t="shared" si="29"/>
        <v>46438205.582034186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143</v>
      </c>
      <c r="C220" s="7"/>
      <c r="D220" s="2" t="e">
        <f t="shared" si="12"/>
        <v>#N/A</v>
      </c>
      <c r="E220" s="2" t="e">
        <f t="shared" si="22"/>
        <v>#N/A</v>
      </c>
      <c r="F220" s="2">
        <v>637759.52185165882</v>
      </c>
      <c r="G220" s="2">
        <f t="shared" si="41"/>
        <v>637759.52185165882</v>
      </c>
      <c r="H220" s="2">
        <f t="shared" si="39"/>
        <v>94624453.659432068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4117563.5714285788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694902.51799403131</v>
      </c>
      <c r="Q220" s="2">
        <f t="shared" si="42"/>
        <v>694902.51799403131</v>
      </c>
      <c r="R220" s="2">
        <f t="shared" si="40"/>
        <v>100380001.79781072</v>
      </c>
      <c r="S220" s="2">
        <f t="shared" si="17"/>
        <v>637759.52185165882</v>
      </c>
      <c r="T220" s="2">
        <f t="shared" si="18"/>
        <v>23417.857142857276</v>
      </c>
      <c r="U220" s="2">
        <f t="shared" si="19"/>
        <v>694902.51799403131</v>
      </c>
      <c r="V220" s="2">
        <f t="shared" si="34"/>
        <v>46634513.372324347</v>
      </c>
      <c r="W220" s="2">
        <f t="shared" si="20"/>
        <v>503256.88213041425</v>
      </c>
      <c r="X220" s="2">
        <f t="shared" si="6"/>
        <v>191645.63586361706</v>
      </c>
      <c r="Y220" s="2">
        <f t="shared" si="37"/>
        <v>53745488.425486416</v>
      </c>
      <c r="Z220" s="2" t="str">
        <f t="shared" si="8"/>
        <v>HERE</v>
      </c>
      <c r="AA220" s="2">
        <f>IF(Z220="HERE",Y220,AA219+Graph!$G$1*1000)</f>
        <v>53745488.425486416</v>
      </c>
      <c r="AB220" s="2">
        <f t="shared" si="21"/>
        <v>191645.63586361706</v>
      </c>
      <c r="AC220" s="2">
        <f t="shared" si="38"/>
        <v>46634513.372324347</v>
      </c>
      <c r="AD220" s="3">
        <f t="shared" si="10"/>
        <v>52800000</v>
      </c>
      <c r="AE220" s="2">
        <f>IF(AE218&gt;=52800000,52800000,IF(AB199=Graph!G$1*1000,AE219+Graph!G$1*1000,AC220))</f>
        <v>46634513.372324347</v>
      </c>
      <c r="AF220" s="3">
        <f t="shared" si="11"/>
        <v>46634513.372324347</v>
      </c>
      <c r="AG220" s="3">
        <f t="shared" si="29"/>
        <v>46628239.817424938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144</v>
      </c>
      <c r="C221" s="7"/>
      <c r="D221" s="2" t="e">
        <f t="shared" si="12"/>
        <v>#N/A</v>
      </c>
      <c r="E221" s="2" t="e">
        <f t="shared" si="22"/>
        <v>#N/A</v>
      </c>
      <c r="F221" s="2">
        <v>639360.7437531054</v>
      </c>
      <c r="G221" s="2">
        <f t="shared" si="41"/>
        <v>639360.7437531054</v>
      </c>
      <c r="H221" s="2">
        <f t="shared" si="39"/>
        <v>95263814.403185174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4140981.4285714361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696817.41174714267</v>
      </c>
      <c r="Q221" s="2">
        <f t="shared" si="42"/>
        <v>696817.41174714267</v>
      </c>
      <c r="R221" s="2">
        <f t="shared" si="40"/>
        <v>101076819.20955786</v>
      </c>
      <c r="S221" s="2">
        <f t="shared" si="17"/>
        <v>639360.7437531054</v>
      </c>
      <c r="T221" s="2">
        <f t="shared" si="18"/>
        <v>23417.857142857276</v>
      </c>
      <c r="U221" s="2">
        <f t="shared" si="19"/>
        <v>696817.41174714267</v>
      </c>
      <c r="V221" s="2">
        <f t="shared" si="34"/>
        <v>47139371.476356193</v>
      </c>
      <c r="W221" s="2">
        <f t="shared" si="20"/>
        <v>504858.10403184593</v>
      </c>
      <c r="X221" s="2">
        <f t="shared" si="6"/>
        <v>191959.30771529675</v>
      </c>
      <c r="Y221" s="2">
        <f t="shared" si="37"/>
        <v>53937447.733201712</v>
      </c>
      <c r="Z221" s="2" t="str">
        <f t="shared" si="8"/>
        <v>HERE</v>
      </c>
      <c r="AA221" s="2">
        <f>IF(Z221="HERE",Y221,AA220+Graph!$G$1*1000)</f>
        <v>53937447.733201712</v>
      </c>
      <c r="AB221" s="2">
        <f t="shared" si="21"/>
        <v>191959.30771529675</v>
      </c>
      <c r="AC221" s="2">
        <f t="shared" si="38"/>
        <v>47139371.476356193</v>
      </c>
      <c r="AD221" s="3">
        <f t="shared" si="10"/>
        <v>52800000</v>
      </c>
      <c r="AE221" s="2">
        <f>IF(AE219&gt;=52800000,52800000,IF(AB200=Graph!G$1*1000,AE220+Graph!G$1*1000,AC221))</f>
        <v>47139371.476356193</v>
      </c>
      <c r="AF221" s="3">
        <f t="shared" si="11"/>
        <v>47139371.476356193</v>
      </c>
      <c r="AG221" s="3">
        <f t="shared" si="29"/>
        <v>46818636.418577269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145</v>
      </c>
      <c r="C222" s="7"/>
      <c r="D222" s="2" t="e">
        <f t="shared" si="12"/>
        <v>#N/A</v>
      </c>
      <c r="E222" s="2" t="e">
        <f t="shared" si="22"/>
        <v>#N/A</v>
      </c>
      <c r="F222" s="2">
        <v>640961.96565455198</v>
      </c>
      <c r="G222" s="2">
        <f t="shared" si="41"/>
        <v>640961.96565455198</v>
      </c>
      <c r="H222" s="2">
        <f t="shared" si="39"/>
        <v>95904776.368839726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4164399.2857142934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698732.30550025403</v>
      </c>
      <c r="Q222" s="2">
        <f t="shared" si="42"/>
        <v>698732.30550025403</v>
      </c>
      <c r="R222" s="2">
        <f t="shared" si="40"/>
        <v>101775551.51505812</v>
      </c>
      <c r="S222" s="2">
        <f t="shared" si="17"/>
        <v>640961.96565455198</v>
      </c>
      <c r="T222" s="2">
        <f t="shared" si="18"/>
        <v>23417.857142857276</v>
      </c>
      <c r="U222" s="2">
        <f t="shared" si="19"/>
        <v>698732.30550025403</v>
      </c>
      <c r="V222" s="2">
        <f t="shared" si="34"/>
        <v>47645830.802289486</v>
      </c>
      <c r="W222" s="2">
        <f t="shared" si="20"/>
        <v>506459.32593329251</v>
      </c>
      <c r="X222" s="2">
        <f t="shared" si="6"/>
        <v>192272.97956696153</v>
      </c>
      <c r="Y222" s="2">
        <f t="shared" si="37"/>
        <v>54129720.712768674</v>
      </c>
      <c r="Z222" s="2" t="str">
        <f t="shared" si="8"/>
        <v>HERE</v>
      </c>
      <c r="AA222" s="2">
        <f>IF(Z222="HERE",Y222,AA221+Graph!$G$1*1000)</f>
        <v>54129720.712768674</v>
      </c>
      <c r="AB222" s="2">
        <f t="shared" si="21"/>
        <v>192272.97956696153</v>
      </c>
      <c r="AC222" s="2">
        <f t="shared" si="38"/>
        <v>47645830.802289486</v>
      </c>
      <c r="AD222" s="3">
        <f t="shared" si="10"/>
        <v>52800000</v>
      </c>
      <c r="AE222" s="2">
        <f>IF(AE220&gt;=52800000,52800000,IF(AB201=Graph!G$1*1000,AE221+Graph!G$1*1000,AC222))</f>
        <v>47645830.802289486</v>
      </c>
      <c r="AF222" s="3">
        <f t="shared" si="11"/>
        <v>47645830.802289486</v>
      </c>
      <c r="AG222" s="3">
        <f t="shared" si="29"/>
        <v>47009395.38549117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146</v>
      </c>
      <c r="C223" s="7"/>
      <c r="D223" s="2" t="e">
        <f t="shared" si="12"/>
        <v>#N/A</v>
      </c>
      <c r="E223" s="2" t="e">
        <f t="shared" si="22"/>
        <v>#N/A</v>
      </c>
      <c r="F223" s="2">
        <v>642563.18755599856</v>
      </c>
      <c r="G223" s="2">
        <f t="shared" si="41"/>
        <v>642563.18755599856</v>
      </c>
      <c r="H223" s="2">
        <f t="shared" si="39"/>
        <v>96547339.556395724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4187817.1428571506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700647.1992533654</v>
      </c>
      <c r="Q223" s="2">
        <f t="shared" si="42"/>
        <v>700647.1992533654</v>
      </c>
      <c r="R223" s="2">
        <f t="shared" si="40"/>
        <v>102476198.71431148</v>
      </c>
      <c r="S223" s="2">
        <f t="shared" si="17"/>
        <v>642563.18755599856</v>
      </c>
      <c r="T223" s="2">
        <f t="shared" si="18"/>
        <v>23417.857142857276</v>
      </c>
      <c r="U223" s="2">
        <f t="shared" si="19"/>
        <v>700647.1992533654</v>
      </c>
      <c r="V223" s="2">
        <f t="shared" si="34"/>
        <v>48153891.350124225</v>
      </c>
      <c r="W223" s="2">
        <f t="shared" si="20"/>
        <v>508060.54783473909</v>
      </c>
      <c r="X223" s="2">
        <f t="shared" si="6"/>
        <v>192586.65141862631</v>
      </c>
      <c r="Y223" s="2">
        <f t="shared" ref="Y223:Y286" si="43">IF(COUNT($C224)=0,IF(COUNT($C223)=1,C223,SUM(Y222+X223)),C223)</f>
        <v>54322307.3641873</v>
      </c>
      <c r="Z223" s="2" t="str">
        <f t="shared" si="8"/>
        <v>HERE</v>
      </c>
      <c r="AA223" s="2">
        <f>IF(Z223="HERE",Y223,AA222+Graph!$G$1*1000)</f>
        <v>54322307.3641873</v>
      </c>
      <c r="AB223" s="2">
        <f t="shared" si="21"/>
        <v>192586.65141862631</v>
      </c>
      <c r="AC223" s="2">
        <f t="shared" ref="AC223:AC286" si="44">IF(Z224="HERE",V223,AC222)</f>
        <v>48153891.350124225</v>
      </c>
      <c r="AD223" s="3">
        <f t="shared" si="10"/>
        <v>52800000</v>
      </c>
      <c r="AE223" s="2">
        <f>IF(AE221&gt;=52800000,52800000,IF(AB202=Graph!G$1*1000,AE222+Graph!G$1*1000,AC223))</f>
        <v>48153891.350124225</v>
      </c>
      <c r="AF223" s="3">
        <f t="shared" si="11"/>
        <v>48153891.350124225</v>
      </c>
      <c r="AG223" s="3">
        <f t="shared" si="29"/>
        <v>47200516.718166642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147</v>
      </c>
      <c r="C224" s="7"/>
      <c r="D224" s="2" t="e">
        <f t="shared" si="12"/>
        <v>#N/A</v>
      </c>
      <c r="E224" s="2" t="e">
        <f t="shared" si="22"/>
        <v>#N/A</v>
      </c>
      <c r="F224" s="2">
        <v>644164.40945744514</v>
      </c>
      <c r="G224" s="2">
        <f t="shared" si="41"/>
        <v>644164.40945744514</v>
      </c>
      <c r="H224" s="2">
        <f t="shared" ref="H224:H287" si="45">IF(COUNT($C225)=0,IF(COUNT($C224)=1,C224,SUM(H223+G224)),C224)</f>
        <v>97191503.96585317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4211235.0000000075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702562.09300647676</v>
      </c>
      <c r="Q224" s="2">
        <f t="shared" si="42"/>
        <v>702562.09300647676</v>
      </c>
      <c r="R224" s="2">
        <f t="shared" ref="R224:R287" si="46">IF(COUNT($C225)=0,IF(COUNT($C224)=1,M224,SUM(R223+Q224)),M224)</f>
        <v>103178760.80731796</v>
      </c>
      <c r="S224" s="2">
        <f t="shared" si="17"/>
        <v>644164.40945744514</v>
      </c>
      <c r="T224" s="2">
        <f t="shared" si="18"/>
        <v>23417.85714285681</v>
      </c>
      <c r="U224" s="2">
        <f t="shared" si="19"/>
        <v>702562.09300647676</v>
      </c>
      <c r="V224" s="2">
        <f t="shared" si="34"/>
        <v>48663553.119860411</v>
      </c>
      <c r="W224" s="2">
        <f t="shared" si="20"/>
        <v>509661.76973618567</v>
      </c>
      <c r="X224" s="2">
        <f t="shared" si="6"/>
        <v>192900.32327029109</v>
      </c>
      <c r="Y224" s="2">
        <f t="shared" si="43"/>
        <v>54515207.687457591</v>
      </c>
      <c r="Z224" s="2" t="str">
        <f t="shared" si="8"/>
        <v>HERE</v>
      </c>
      <c r="AA224" s="2">
        <f>IF(Z224="HERE",Y224,AA223+Graph!$G$1*1000)</f>
        <v>54515207.687457591</v>
      </c>
      <c r="AB224" s="2">
        <f t="shared" si="21"/>
        <v>192900.32327029109</v>
      </c>
      <c r="AC224" s="2">
        <f t="shared" si="44"/>
        <v>48663553.119860411</v>
      </c>
      <c r="AD224" s="3">
        <f t="shared" si="10"/>
        <v>52800000</v>
      </c>
      <c r="AE224" s="2">
        <f>IF(AE222&gt;=52800000,52800000,IF(AB203=Graph!G$1*1000,AE223+Graph!G$1*1000,AC224))</f>
        <v>48663553.119860411</v>
      </c>
      <c r="AF224" s="3">
        <f t="shared" si="11"/>
        <v>48663553.119860411</v>
      </c>
      <c r="AG224" s="3">
        <f t="shared" si="29"/>
        <v>47392000.416603692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148</v>
      </c>
      <c r="C225" s="7"/>
      <c r="D225" s="2" t="e">
        <f t="shared" si="12"/>
        <v>#N/A</v>
      </c>
      <c r="E225" s="2" t="e">
        <f t="shared" si="22"/>
        <v>#N/A</v>
      </c>
      <c r="F225" s="2">
        <v>645765.63135887682</v>
      </c>
      <c r="G225" s="2">
        <f t="shared" si="41"/>
        <v>645765.63135887682</v>
      </c>
      <c r="H225" s="2">
        <f t="shared" si="45"/>
        <v>97837269.597212046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4234652.8571428647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704476.98675958812</v>
      </c>
      <c r="Q225" s="2">
        <f t="shared" si="42"/>
        <v>704476.98675958812</v>
      </c>
      <c r="R225" s="2">
        <f t="shared" si="46"/>
        <v>103883237.79407755</v>
      </c>
      <c r="S225" s="2">
        <f t="shared" si="17"/>
        <v>645765.63135887682</v>
      </c>
      <c r="T225" s="2">
        <f t="shared" si="18"/>
        <v>23417.857142857276</v>
      </c>
      <c r="U225" s="2">
        <f t="shared" si="19"/>
        <v>704476.98675958812</v>
      </c>
      <c r="V225" s="2">
        <f t="shared" si="34"/>
        <v>49174816.111498043</v>
      </c>
      <c r="W225" s="2">
        <f t="shared" si="20"/>
        <v>511262.99163763225</v>
      </c>
      <c r="X225" s="2">
        <f t="shared" si="6"/>
        <v>193213.99512195587</v>
      </c>
      <c r="Y225" s="2">
        <f t="shared" si="43"/>
        <v>54708421.682579547</v>
      </c>
      <c r="Z225" s="2" t="str">
        <f t="shared" si="8"/>
        <v>HERE</v>
      </c>
      <c r="AA225" s="2">
        <f>IF(Z225="HERE",Y225,AA224+Graph!$G$1*1000)</f>
        <v>54708421.682579547</v>
      </c>
      <c r="AB225" s="2">
        <f t="shared" si="21"/>
        <v>193213.99512195587</v>
      </c>
      <c r="AC225" s="2">
        <f t="shared" si="44"/>
        <v>49174816.111498043</v>
      </c>
      <c r="AD225" s="3">
        <f t="shared" si="10"/>
        <v>52800000</v>
      </c>
      <c r="AE225" s="2">
        <f>IF(AE223&gt;=52800000,52800000,IF(AB204=Graph!G$1*1000,AE224+Graph!G$1*1000,AC225))</f>
        <v>49174816.111498043</v>
      </c>
      <c r="AF225" s="3">
        <f t="shared" si="11"/>
        <v>49174816.111498043</v>
      </c>
      <c r="AG225" s="3">
        <f t="shared" si="29"/>
        <v>47583846.48080232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149</v>
      </c>
      <c r="C226" s="7"/>
      <c r="D226" s="2" t="e">
        <f t="shared" si="12"/>
        <v>#N/A</v>
      </c>
      <c r="E226" s="2" t="e">
        <f t="shared" si="22"/>
        <v>#N/A</v>
      </c>
      <c r="F226" s="2">
        <v>647366.85326032341</v>
      </c>
      <c r="G226" s="2">
        <f t="shared" si="41"/>
        <v>647366.85326032341</v>
      </c>
      <c r="H226" s="2">
        <f t="shared" si="45"/>
        <v>98484636.45047237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4258070.714285722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706391.88051269948</v>
      </c>
      <c r="Q226" s="2">
        <f t="shared" si="42"/>
        <v>706391.88051269948</v>
      </c>
      <c r="R226" s="2">
        <f t="shared" si="46"/>
        <v>104589629.67459024</v>
      </c>
      <c r="S226" s="2">
        <f t="shared" si="17"/>
        <v>647366.85326032341</v>
      </c>
      <c r="T226" s="2">
        <f t="shared" si="18"/>
        <v>23417.857142857276</v>
      </c>
      <c r="U226" s="2">
        <f t="shared" si="19"/>
        <v>706391.88051269948</v>
      </c>
      <c r="V226" s="2">
        <f t="shared" si="34"/>
        <v>49687680.325037107</v>
      </c>
      <c r="W226" s="2">
        <f t="shared" si="20"/>
        <v>512864.21353906393</v>
      </c>
      <c r="X226" s="2">
        <f t="shared" si="6"/>
        <v>193527.66697363555</v>
      </c>
      <c r="Y226" s="2">
        <f t="shared" si="43"/>
        <v>54901949.349553183</v>
      </c>
      <c r="Z226" s="2" t="str">
        <f t="shared" si="8"/>
        <v>HERE</v>
      </c>
      <c r="AA226" s="2">
        <f>IF(Z226="HERE",Y226,AA225+Graph!$G$1*1000)</f>
        <v>54901949.349553183</v>
      </c>
      <c r="AB226" s="2">
        <f t="shared" si="21"/>
        <v>193527.66697363555</v>
      </c>
      <c r="AC226" s="2">
        <f t="shared" si="44"/>
        <v>49687680.325037107</v>
      </c>
      <c r="AD226" s="3">
        <f t="shared" si="10"/>
        <v>52800000</v>
      </c>
      <c r="AE226" s="2">
        <f>IF(AE224&gt;=52800000,52800000,IF(AB205=Graph!G$1*1000,AE225+Graph!G$1*1000,AC226))</f>
        <v>49687680.325037107</v>
      </c>
      <c r="AF226" s="3">
        <f t="shared" si="11"/>
        <v>49687680.325037107</v>
      </c>
      <c r="AG226" s="3">
        <f t="shared" si="29"/>
        <v>47776054.910762496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150</v>
      </c>
      <c r="C227" s="7"/>
      <c r="D227" s="2" t="e">
        <f t="shared" si="12"/>
        <v>#N/A</v>
      </c>
      <c r="E227" s="2" t="e">
        <f t="shared" si="22"/>
        <v>#N/A</v>
      </c>
      <c r="F227" s="2">
        <v>648968.07516176999</v>
      </c>
      <c r="G227" s="2">
        <f t="shared" si="41"/>
        <v>648968.07516176999</v>
      </c>
      <c r="H227" s="2">
        <f t="shared" si="45"/>
        <v>99133604.52563414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4281488.5714285793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708306.77426581085</v>
      </c>
      <c r="Q227" s="2">
        <f t="shared" si="42"/>
        <v>708306.77426581085</v>
      </c>
      <c r="R227" s="2">
        <f t="shared" si="46"/>
        <v>105297936.44885606</v>
      </c>
      <c r="S227" s="2">
        <f t="shared" si="17"/>
        <v>648968.07516176999</v>
      </c>
      <c r="T227" s="2">
        <f t="shared" si="18"/>
        <v>23417.857142857276</v>
      </c>
      <c r="U227" s="2">
        <f t="shared" si="19"/>
        <v>708306.77426581085</v>
      </c>
      <c r="V227" s="2">
        <f t="shared" si="34"/>
        <v>50202145.760477617</v>
      </c>
      <c r="W227" s="2">
        <f t="shared" si="20"/>
        <v>514465.43544051051</v>
      </c>
      <c r="X227" s="2">
        <f t="shared" si="6"/>
        <v>193841.33882530034</v>
      </c>
      <c r="Y227" s="2">
        <f t="shared" si="43"/>
        <v>55095790.688378483</v>
      </c>
      <c r="Z227" s="2" t="str">
        <f t="shared" si="8"/>
        <v>HERE</v>
      </c>
      <c r="AA227" s="2">
        <f>IF(Z227="HERE",Y227,AA226+Graph!$G$1*1000)</f>
        <v>55095790.688378483</v>
      </c>
      <c r="AB227" s="2">
        <f t="shared" si="21"/>
        <v>193841.33882530034</v>
      </c>
      <c r="AC227" s="2">
        <f t="shared" si="44"/>
        <v>50202145.760477617</v>
      </c>
      <c r="AD227" s="3">
        <f t="shared" si="10"/>
        <v>52800000</v>
      </c>
      <c r="AE227" s="2">
        <f>IF(AE225&gt;=52800000,52800000,IF(AB206=Graph!G$1*1000,AE226+Graph!G$1*1000,AC227))</f>
        <v>50202145.760477617</v>
      </c>
      <c r="AF227" s="3">
        <f t="shared" si="11"/>
        <v>50202145.760477617</v>
      </c>
      <c r="AG227" s="3">
        <f t="shared" si="29"/>
        <v>47968625.706484243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151</v>
      </c>
      <c r="C228" s="7"/>
      <c r="D228" s="2" t="e">
        <f t="shared" si="12"/>
        <v>#N/A</v>
      </c>
      <c r="E228" s="2" t="e">
        <f t="shared" si="22"/>
        <v>#N/A</v>
      </c>
      <c r="F228" s="2">
        <v>650569.29706321657</v>
      </c>
      <c r="G228" s="2">
        <f t="shared" si="41"/>
        <v>650569.29706321657</v>
      </c>
      <c r="H228" s="2">
        <f t="shared" si="45"/>
        <v>99784173.822697356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4304906.4285714366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710221.66801892221</v>
      </c>
      <c r="Q228" s="2">
        <f t="shared" si="42"/>
        <v>710221.66801892221</v>
      </c>
      <c r="R228" s="2">
        <f t="shared" si="46"/>
        <v>106008158.11687498</v>
      </c>
      <c r="S228" s="2">
        <f t="shared" si="17"/>
        <v>650569.29706321657</v>
      </c>
      <c r="T228" s="2">
        <f t="shared" si="18"/>
        <v>23417.857142857276</v>
      </c>
      <c r="U228" s="2">
        <f t="shared" si="19"/>
        <v>710221.66801892221</v>
      </c>
      <c r="V228" s="2">
        <f t="shared" si="34"/>
        <v>50718212.417819574</v>
      </c>
      <c r="W228" s="2">
        <f t="shared" si="20"/>
        <v>516066.65734195709</v>
      </c>
      <c r="X228" s="2">
        <f t="shared" si="6"/>
        <v>194155.01067696512</v>
      </c>
      <c r="Y228" s="2">
        <f t="shared" si="43"/>
        <v>55289945.699055448</v>
      </c>
      <c r="Z228" s="2" t="str">
        <f t="shared" si="8"/>
        <v>HERE</v>
      </c>
      <c r="AA228" s="2">
        <f>IF(Z228="HERE",Y228,AA227+Graph!$G$1*1000)</f>
        <v>55289945.699055448</v>
      </c>
      <c r="AB228" s="2">
        <f t="shared" si="21"/>
        <v>194155.01067696512</v>
      </c>
      <c r="AC228" s="2">
        <f t="shared" si="44"/>
        <v>50718212.417819574</v>
      </c>
      <c r="AD228" s="3">
        <f t="shared" si="10"/>
        <v>52800000</v>
      </c>
      <c r="AE228" s="2">
        <f>IF(AE226&gt;=52800000,52800000,IF(AB207=Graph!G$1*1000,AE227+Graph!G$1*1000,AC228))</f>
        <v>50718212.417819574</v>
      </c>
      <c r="AF228" s="3">
        <f t="shared" si="11"/>
        <v>50718212.417819574</v>
      </c>
      <c r="AG228" s="3">
        <f t="shared" si="29"/>
        <v>48161558.867967576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152</v>
      </c>
      <c r="C229" s="7"/>
      <c r="D229" s="2" t="e">
        <f t="shared" si="12"/>
        <v>#N/A</v>
      </c>
      <c r="E229" s="2" t="e">
        <f t="shared" si="22"/>
        <v>#N/A</v>
      </c>
      <c r="F229" s="2">
        <v>652170.51896464825</v>
      </c>
      <c r="G229" s="2">
        <f t="shared" si="41"/>
        <v>652170.51896464825</v>
      </c>
      <c r="H229" s="2">
        <f t="shared" si="45"/>
        <v>100436344.341662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4328324.2857142938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712136.56177203357</v>
      </c>
      <c r="Q229" s="2">
        <f t="shared" si="42"/>
        <v>712136.56177203357</v>
      </c>
      <c r="R229" s="2">
        <f t="shared" si="46"/>
        <v>106720294.67864701</v>
      </c>
      <c r="S229" s="2">
        <f t="shared" si="17"/>
        <v>652170.51896464825</v>
      </c>
      <c r="T229" s="2">
        <f t="shared" si="18"/>
        <v>23417.857142857276</v>
      </c>
      <c r="U229" s="2">
        <f t="shared" si="19"/>
        <v>712136.56177203357</v>
      </c>
      <c r="V229" s="2">
        <f t="shared" si="34"/>
        <v>51235880.297062978</v>
      </c>
      <c r="W229" s="2">
        <f t="shared" si="20"/>
        <v>517667.87924340367</v>
      </c>
      <c r="X229" s="2">
        <f t="shared" si="6"/>
        <v>194468.6825286299</v>
      </c>
      <c r="Y229" s="2">
        <f t="shared" si="43"/>
        <v>55484414.381584078</v>
      </c>
      <c r="Z229" s="2" t="str">
        <f t="shared" si="8"/>
        <v>HERE</v>
      </c>
      <c r="AA229" s="2">
        <f>IF(Z229="HERE",Y229,AA228+Graph!$G$1*1000)</f>
        <v>55484414.381584078</v>
      </c>
      <c r="AB229" s="2">
        <f t="shared" si="21"/>
        <v>194468.6825286299</v>
      </c>
      <c r="AC229" s="2">
        <f t="shared" si="44"/>
        <v>51235880.297062978</v>
      </c>
      <c r="AD229" s="3">
        <f t="shared" si="10"/>
        <v>52800000</v>
      </c>
      <c r="AE229" s="2">
        <f>IF(AE227&gt;=52800000,52800000,IF(AB208=Graph!G$1*1000,AE228+Graph!G$1*1000,AC229))</f>
        <v>51235880.297062978</v>
      </c>
      <c r="AF229" s="3">
        <f t="shared" si="11"/>
        <v>51235880.297062978</v>
      </c>
      <c r="AG229" s="3">
        <f t="shared" si="29"/>
        <v>48354854.395212486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153</v>
      </c>
      <c r="C230" s="7"/>
      <c r="D230" s="2" t="e">
        <f t="shared" si="12"/>
        <v>#N/A</v>
      </c>
      <c r="E230" s="2" t="e">
        <f t="shared" si="22"/>
        <v>#N/A</v>
      </c>
      <c r="F230" s="2">
        <v>653771.74086609483</v>
      </c>
      <c r="G230" s="2">
        <f t="shared" ref="G230:G293" si="47">IF(F230&gt;750000,$AK$31*1000,F230)</f>
        <v>653771.74086609483</v>
      </c>
      <c r="H230" s="2">
        <f t="shared" si="45"/>
        <v>101090116.0825281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4351742.1428571511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714051.45552514493</v>
      </c>
      <c r="Q230" s="2">
        <f t="shared" ref="Q230:Q293" si="48">IF(P230&gt;750000,750000,P230)</f>
        <v>714051.45552514493</v>
      </c>
      <c r="R230" s="2">
        <f t="shared" si="46"/>
        <v>107434346.13417216</v>
      </c>
      <c r="S230" s="2">
        <f t="shared" si="17"/>
        <v>653771.74086609483</v>
      </c>
      <c r="T230" s="2">
        <f t="shared" si="18"/>
        <v>23417.857142857276</v>
      </c>
      <c r="U230" s="2">
        <f t="shared" si="19"/>
        <v>714051.45552514493</v>
      </c>
      <c r="V230" s="2">
        <f t="shared" si="34"/>
        <v>51755149.398207828</v>
      </c>
      <c r="W230" s="2">
        <f t="shared" si="20"/>
        <v>519269.10114485025</v>
      </c>
      <c r="X230" s="2">
        <f t="shared" si="6"/>
        <v>194782.35438029468</v>
      </c>
      <c r="Y230" s="2">
        <f t="shared" si="43"/>
        <v>55679196.735964373</v>
      </c>
      <c r="Z230" s="2" t="str">
        <f t="shared" si="8"/>
        <v>HERE</v>
      </c>
      <c r="AA230" s="2">
        <f>IF(Z230="HERE",Y230,AA229+Graph!$G$1*1000)</f>
        <v>55679196.735964373</v>
      </c>
      <c r="AB230" s="2">
        <f t="shared" si="21"/>
        <v>194782.35438029468</v>
      </c>
      <c r="AC230" s="2">
        <f t="shared" si="44"/>
        <v>51755149.398207828</v>
      </c>
      <c r="AD230" s="3">
        <f t="shared" si="10"/>
        <v>52800000</v>
      </c>
      <c r="AE230" s="2">
        <f>IF(AE228&gt;=52800000,52800000,IF(AB209=Graph!G$1*1000,AE229+Graph!G$1*1000,AC230))</f>
        <v>51755149.398207828</v>
      </c>
      <c r="AF230" s="3">
        <f t="shared" si="11"/>
        <v>51755149.398207828</v>
      </c>
      <c r="AG230" s="3">
        <f t="shared" si="29"/>
        <v>48548512.288218953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154</v>
      </c>
      <c r="C231" s="7"/>
      <c r="D231" s="2" t="e">
        <f t="shared" si="12"/>
        <v>#N/A</v>
      </c>
      <c r="E231" s="2" t="e">
        <f t="shared" si="22"/>
        <v>#N/A</v>
      </c>
      <c r="F231" s="2">
        <v>655372.96276754141</v>
      </c>
      <c r="G231" s="2">
        <f t="shared" si="47"/>
        <v>655372.96276754141</v>
      </c>
      <c r="H231" s="2">
        <f t="shared" si="45"/>
        <v>101745489.04529564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4375160.0000000084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715966.3492782563</v>
      </c>
      <c r="Q231" s="2">
        <f t="shared" si="48"/>
        <v>715966.3492782563</v>
      </c>
      <c r="R231" s="2">
        <f t="shared" si="46"/>
        <v>108150312.48345041</v>
      </c>
      <c r="S231" s="2">
        <f t="shared" si="17"/>
        <v>655372.96276754141</v>
      </c>
      <c r="T231" s="2">
        <f t="shared" si="18"/>
        <v>23417.857142857276</v>
      </c>
      <c r="U231" s="2">
        <f t="shared" si="19"/>
        <v>715966.3492782563</v>
      </c>
      <c r="V231" s="2">
        <f t="shared" si="34"/>
        <v>52276019.72125411</v>
      </c>
      <c r="W231" s="2">
        <f t="shared" si="20"/>
        <v>520870.32304628193</v>
      </c>
      <c r="X231" s="2">
        <f t="shared" si="6"/>
        <v>195096.02623197436</v>
      </c>
      <c r="Y231" s="2">
        <f t="shared" si="43"/>
        <v>55874292.762196347</v>
      </c>
      <c r="Z231" s="2" t="str">
        <f t="shared" si="8"/>
        <v>HERE</v>
      </c>
      <c r="AA231" s="2">
        <f>IF(Z231="HERE",Y231,AA230+Graph!$G$1*1000)</f>
        <v>55874292.762196347</v>
      </c>
      <c r="AB231" s="2">
        <f t="shared" si="21"/>
        <v>195096.02623197436</v>
      </c>
      <c r="AC231" s="2">
        <f t="shared" si="44"/>
        <v>52276019.72125411</v>
      </c>
      <c r="AD231" s="3">
        <f t="shared" si="10"/>
        <v>52800000</v>
      </c>
      <c r="AE231" s="2">
        <f>IF(AE229&gt;=52800000,52800000,IF(AB210=Graph!G$1*1000,AE230+Graph!G$1*1000,AC231))</f>
        <v>52276019.72125411</v>
      </c>
      <c r="AF231" s="3">
        <f t="shared" si="11"/>
        <v>52276019.72125411</v>
      </c>
      <c r="AG231" s="3">
        <f t="shared" si="29"/>
        <v>48742532.546986997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155</v>
      </c>
      <c r="C232" s="7"/>
      <c r="D232" s="2" t="e">
        <f t="shared" si="12"/>
        <v>#N/A</v>
      </c>
      <c r="E232" s="2" t="e">
        <f t="shared" si="22"/>
        <v>#N/A</v>
      </c>
      <c r="F232" s="2">
        <v>656974.18466898799</v>
      </c>
      <c r="G232" s="2">
        <f t="shared" si="47"/>
        <v>656974.18466898799</v>
      </c>
      <c r="H232" s="2">
        <f t="shared" si="45"/>
        <v>102402463.22996463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4398577.8571428657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717881.24303136766</v>
      </c>
      <c r="Q232" s="2">
        <f t="shared" si="48"/>
        <v>717881.24303136766</v>
      </c>
      <c r="R232" s="2">
        <f t="shared" si="46"/>
        <v>108868193.72648178</v>
      </c>
      <c r="S232" s="2">
        <f t="shared" si="17"/>
        <v>656974.18466898799</v>
      </c>
      <c r="T232" s="2">
        <f t="shared" si="18"/>
        <v>23417.857142857276</v>
      </c>
      <c r="U232" s="2">
        <f t="shared" si="19"/>
        <v>717881.24303136766</v>
      </c>
      <c r="V232" s="2">
        <f t="shared" si="34"/>
        <v>52798491.266201839</v>
      </c>
      <c r="W232" s="2">
        <f t="shared" si="20"/>
        <v>522471.54494772851</v>
      </c>
      <c r="X232" s="2">
        <f t="shared" si="6"/>
        <v>195409.69808363914</v>
      </c>
      <c r="Y232" s="2">
        <f t="shared" si="43"/>
        <v>56069702.460279986</v>
      </c>
      <c r="Z232" s="2" t="str">
        <f t="shared" si="8"/>
        <v>HERE</v>
      </c>
      <c r="AA232" s="2">
        <f>IF(Z232="HERE",Y232,AA231+Graph!$G$1*1000)</f>
        <v>56069702.460279986</v>
      </c>
      <c r="AB232" s="2">
        <f t="shared" si="21"/>
        <v>195409.69808363914</v>
      </c>
      <c r="AC232" s="2">
        <f t="shared" si="44"/>
        <v>52798491.266201839</v>
      </c>
      <c r="AD232" s="3">
        <f t="shared" si="10"/>
        <v>52800000</v>
      </c>
      <c r="AE232" s="2">
        <f>IF(AE230&gt;=52800000,52800000,IF(AB211=Graph!G$1*1000,AE231+Graph!G$1*1000,AC232))</f>
        <v>52798491.266201839</v>
      </c>
      <c r="AF232" s="3">
        <f t="shared" si="11"/>
        <v>52798491.266201839</v>
      </c>
      <c r="AG232" s="3">
        <f t="shared" si="29"/>
        <v>48936915.171516612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156</v>
      </c>
      <c r="C233" s="7"/>
      <c r="D233" s="2" t="e">
        <f t="shared" si="12"/>
        <v>#N/A</v>
      </c>
      <c r="E233" s="2" t="e">
        <f t="shared" si="22"/>
        <v>#N/A</v>
      </c>
      <c r="F233" s="2">
        <v>658575.40657043457</v>
      </c>
      <c r="G233" s="2">
        <f t="shared" si="47"/>
        <v>658575.40657043457</v>
      </c>
      <c r="H233" s="2">
        <f t="shared" si="45"/>
        <v>103061038.63653506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4421995.7142857229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719796.13678447902</v>
      </c>
      <c r="Q233" s="2">
        <f t="shared" si="48"/>
        <v>719796.13678447902</v>
      </c>
      <c r="R233" s="2">
        <f t="shared" si="46"/>
        <v>109587989.86326626</v>
      </c>
      <c r="S233" s="2">
        <f t="shared" si="17"/>
        <v>658575.40657043457</v>
      </c>
      <c r="T233" s="2">
        <f t="shared" si="18"/>
        <v>23417.857142857276</v>
      </c>
      <c r="U233" s="2">
        <f t="shared" si="19"/>
        <v>719796.13678447902</v>
      </c>
      <c r="V233" s="2">
        <f t="shared" si="34"/>
        <v>53322564.033051014</v>
      </c>
      <c r="W233" s="2">
        <f t="shared" si="20"/>
        <v>524072.7668491751</v>
      </c>
      <c r="X233" s="2">
        <f t="shared" si="6"/>
        <v>195723.36993530393</v>
      </c>
      <c r="Y233" s="2">
        <f t="shared" si="43"/>
        <v>56265425.83021529</v>
      </c>
      <c r="Z233" s="2" t="str">
        <f t="shared" si="8"/>
        <v>HERE</v>
      </c>
      <c r="AA233" s="2">
        <f>IF(Z233="HERE",Y233,AA232+Graph!$G$1*1000)</f>
        <v>56265425.83021529</v>
      </c>
      <c r="AB233" s="2">
        <f t="shared" si="21"/>
        <v>195723.36993530393</v>
      </c>
      <c r="AC233" s="2">
        <f t="shared" si="44"/>
        <v>53322564.033051014</v>
      </c>
      <c r="AD233" s="3">
        <f t="shared" si="10"/>
        <v>52800000</v>
      </c>
      <c r="AE233" s="2">
        <f>IF(AE231&gt;=52800000,52800000,IF(AB212=Graph!G$1*1000,AE232+Graph!G$1*1000,AC233))</f>
        <v>53322564.033051014</v>
      </c>
      <c r="AF233" s="3">
        <f t="shared" si="11"/>
        <v>52800000</v>
      </c>
      <c r="AG233" s="3">
        <f t="shared" si="29"/>
        <v>49131660.161807813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157</v>
      </c>
      <c r="C234" s="7"/>
      <c r="D234" s="2" t="e">
        <f t="shared" si="12"/>
        <v>#N/A</v>
      </c>
      <c r="E234" s="2" t="e">
        <f t="shared" si="22"/>
        <v>#N/A</v>
      </c>
      <c r="F234" s="2">
        <v>660176.62847186625</v>
      </c>
      <c r="G234" s="2">
        <f t="shared" si="47"/>
        <v>660176.62847186625</v>
      </c>
      <c r="H234" s="2">
        <f t="shared" si="45"/>
        <v>103721215.26500693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4445413.5714285802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721711.03053759038</v>
      </c>
      <c r="Q234" s="2">
        <f t="shared" si="48"/>
        <v>721711.03053759038</v>
      </c>
      <c r="R234" s="2">
        <f t="shared" si="46"/>
        <v>110309700.89380385</v>
      </c>
      <c r="S234" s="2">
        <f t="shared" si="17"/>
        <v>660176.62847186625</v>
      </c>
      <c r="T234" s="2">
        <f t="shared" si="18"/>
        <v>23417.857142857276</v>
      </c>
      <c r="U234" s="2">
        <f t="shared" si="19"/>
        <v>721711.03053759038</v>
      </c>
      <c r="V234" s="2">
        <f t="shared" si="34"/>
        <v>53848238.021801636</v>
      </c>
      <c r="W234" s="2">
        <f t="shared" si="20"/>
        <v>525673.98875062168</v>
      </c>
      <c r="X234" s="2">
        <f t="shared" si="6"/>
        <v>196037.04178696871</v>
      </c>
      <c r="Y234" s="2">
        <f t="shared" si="43"/>
        <v>56461462.872002259</v>
      </c>
      <c r="Z234" s="2" t="str">
        <f t="shared" si="8"/>
        <v>HERE</v>
      </c>
      <c r="AA234" s="2">
        <f>IF(Z234="HERE",Y234,AA233+Graph!$G$1*1000)</f>
        <v>56461462.872002259</v>
      </c>
      <c r="AB234" s="2">
        <f t="shared" si="21"/>
        <v>196037.04178696871</v>
      </c>
      <c r="AC234" s="2">
        <f t="shared" si="44"/>
        <v>53848238.021801636</v>
      </c>
      <c r="AD234" s="3">
        <f t="shared" si="10"/>
        <v>52800000</v>
      </c>
      <c r="AE234" s="2">
        <f>IF(AE232&gt;=52800000,52800000,IF(AB213=Graph!G$1*1000,AE233+Graph!G$1*1000,AC234))</f>
        <v>53848238.021801636</v>
      </c>
      <c r="AF234" s="3">
        <f t="shared" si="11"/>
        <v>52800000</v>
      </c>
      <c r="AG234" s="3">
        <f t="shared" si="29"/>
        <v>49326767.517860577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158</v>
      </c>
      <c r="C235" s="7"/>
      <c r="D235" s="2" t="e">
        <f t="shared" si="12"/>
        <v>#N/A</v>
      </c>
      <c r="E235" s="2" t="e">
        <f t="shared" si="22"/>
        <v>#N/A</v>
      </c>
      <c r="F235" s="2">
        <v>661777.85037331283</v>
      </c>
      <c r="G235" s="2">
        <f t="shared" si="47"/>
        <v>661777.85037331283</v>
      </c>
      <c r="H235" s="2">
        <f t="shared" si="45"/>
        <v>104382993.11538024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4468831.4285714375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723625.92429070175</v>
      </c>
      <c r="Q235" s="2">
        <f t="shared" si="48"/>
        <v>723625.92429070175</v>
      </c>
      <c r="R235" s="2">
        <f t="shared" si="46"/>
        <v>111033326.81809455</v>
      </c>
      <c r="S235" s="2">
        <f t="shared" si="17"/>
        <v>661777.85037331283</v>
      </c>
      <c r="T235" s="2">
        <f t="shared" si="18"/>
        <v>23417.857142857276</v>
      </c>
      <c r="U235" s="2">
        <f t="shared" si="19"/>
        <v>723625.92429070175</v>
      </c>
      <c r="V235" s="2">
        <f t="shared" si="34"/>
        <v>54375513.232453704</v>
      </c>
      <c r="W235" s="2">
        <f t="shared" si="20"/>
        <v>527275.21065206826</v>
      </c>
      <c r="X235" s="2">
        <f t="shared" si="6"/>
        <v>196350.71363863349</v>
      </c>
      <c r="Y235" s="2">
        <f t="shared" si="43"/>
        <v>56657813.585640892</v>
      </c>
      <c r="Z235" s="2" t="str">
        <f t="shared" si="8"/>
        <v>HERE</v>
      </c>
      <c r="AA235" s="2">
        <f>IF(Z235="HERE",Y235,AA234+Graph!$G$1*1000)</f>
        <v>56657813.585640892</v>
      </c>
      <c r="AB235" s="2">
        <f t="shared" si="21"/>
        <v>196350.71363863349</v>
      </c>
      <c r="AC235" s="2">
        <f t="shared" si="44"/>
        <v>54375513.232453704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49522237.239674918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159</v>
      </c>
      <c r="C236" s="7"/>
      <c r="D236" s="2" t="e">
        <f t="shared" si="12"/>
        <v>#N/A</v>
      </c>
      <c r="E236" s="2" t="e">
        <f t="shared" si="22"/>
        <v>#N/A</v>
      </c>
      <c r="F236" s="2">
        <v>663379.07227475941</v>
      </c>
      <c r="G236" s="2">
        <f t="shared" si="47"/>
        <v>663379.07227475941</v>
      </c>
      <c r="H236" s="2">
        <f t="shared" si="45"/>
        <v>105046372.187655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4492249.2857142948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725540.81804381311</v>
      </c>
      <c r="Q236" s="2">
        <f t="shared" si="48"/>
        <v>725540.81804381311</v>
      </c>
      <c r="R236" s="2">
        <f t="shared" si="46"/>
        <v>111758867.63613836</v>
      </c>
      <c r="S236" s="2">
        <f t="shared" si="17"/>
        <v>663379.07227475941</v>
      </c>
      <c r="T236" s="2">
        <f t="shared" si="18"/>
        <v>23417.857142857276</v>
      </c>
      <c r="U236" s="2">
        <f t="shared" si="19"/>
        <v>725540.81804381311</v>
      </c>
      <c r="V236" s="2">
        <f t="shared" si="34"/>
        <v>54904389.665007204</v>
      </c>
      <c r="W236" s="2">
        <f t="shared" si="20"/>
        <v>528876.43255349994</v>
      </c>
      <c r="X236" s="2">
        <f t="shared" si="6"/>
        <v>196664.38549031317</v>
      </c>
      <c r="Y236" s="2">
        <f t="shared" si="43"/>
        <v>56854477.971131206</v>
      </c>
      <c r="Z236" s="2" t="str">
        <f t="shared" si="8"/>
        <v>HERE</v>
      </c>
      <c r="AA236" s="2">
        <f>IF(Z236="HERE",Y236,AA235+Graph!$G$1*1000)</f>
        <v>56854477.971131206</v>
      </c>
      <c r="AB236" s="2">
        <f t="shared" si="21"/>
        <v>196664.38549031317</v>
      </c>
      <c r="AC236" s="2">
        <f t="shared" si="44"/>
        <v>54904389.665007204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49718069.327250838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160</v>
      </c>
      <c r="C237" s="7"/>
      <c r="D237" s="2" t="e">
        <f t="shared" si="12"/>
        <v>#N/A</v>
      </c>
      <c r="E237" s="2" t="e">
        <f t="shared" si="22"/>
        <v>#N/A</v>
      </c>
      <c r="F237" s="2">
        <v>664980.29417620599</v>
      </c>
      <c r="G237" s="2">
        <f t="shared" si="47"/>
        <v>664980.29417620599</v>
      </c>
      <c r="H237" s="2">
        <f t="shared" si="45"/>
        <v>105711352.48183121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4515667.142857152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727455.71179692447</v>
      </c>
      <c r="Q237" s="2">
        <f t="shared" si="48"/>
        <v>727455.71179692447</v>
      </c>
      <c r="R237" s="2">
        <f t="shared" si="46"/>
        <v>112486323.34793529</v>
      </c>
      <c r="S237" s="2">
        <f t="shared" si="17"/>
        <v>664980.29417620599</v>
      </c>
      <c r="T237" s="2">
        <f t="shared" si="18"/>
        <v>23417.857142857276</v>
      </c>
      <c r="U237" s="2">
        <f t="shared" si="19"/>
        <v>727455.71179692447</v>
      </c>
      <c r="V237" s="2">
        <f t="shared" si="34"/>
        <v>55434867.31946215</v>
      </c>
      <c r="W237" s="2">
        <f t="shared" si="20"/>
        <v>530477.65445494652</v>
      </c>
      <c r="X237" s="2">
        <f t="shared" si="6"/>
        <v>196978.05734197795</v>
      </c>
      <c r="Y237" s="2">
        <f t="shared" si="43"/>
        <v>57051456.028473184</v>
      </c>
      <c r="Z237" s="2" t="str">
        <f t="shared" si="8"/>
        <v>HERE</v>
      </c>
      <c r="AA237" s="2">
        <f>IF(Z237="HERE",Y237,AA236+Graph!$G$1*1000)</f>
        <v>57051456.028473184</v>
      </c>
      <c r="AB237" s="2">
        <f t="shared" si="21"/>
        <v>196978.05734197795</v>
      </c>
      <c r="AC237" s="2">
        <f t="shared" si="44"/>
        <v>55434867.31946215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49751554.65876057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161</v>
      </c>
      <c r="C238" s="7"/>
      <c r="D238" s="2" t="e">
        <f t="shared" si="12"/>
        <v>#N/A</v>
      </c>
      <c r="E238" s="2" t="e">
        <f t="shared" si="22"/>
        <v>#N/A</v>
      </c>
      <c r="F238" s="2">
        <v>666581.51607765257</v>
      </c>
      <c r="G238" s="2">
        <f t="shared" si="47"/>
        <v>666581.51607765257</v>
      </c>
      <c r="H238" s="2">
        <f t="shared" si="45"/>
        <v>106377933.99790886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4539085.0000000093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729370.60555003583</v>
      </c>
      <c r="Q238" s="2">
        <f t="shared" si="48"/>
        <v>729370.60555003583</v>
      </c>
      <c r="R238" s="2">
        <f t="shared" si="46"/>
        <v>113215693.95348532</v>
      </c>
      <c r="S238" s="2">
        <f t="shared" si="17"/>
        <v>666581.51607765257</v>
      </c>
      <c r="T238" s="2">
        <f t="shared" si="18"/>
        <v>23417.857142857276</v>
      </c>
      <c r="U238" s="2">
        <f t="shared" si="19"/>
        <v>729370.60555003583</v>
      </c>
      <c r="V238" s="2">
        <f t="shared" si="34"/>
        <v>55966946.195818543</v>
      </c>
      <c r="W238" s="2">
        <f t="shared" si="20"/>
        <v>532078.8763563931</v>
      </c>
      <c r="X238" s="2">
        <f t="shared" si="6"/>
        <v>197291.72919364274</v>
      </c>
      <c r="Y238" s="2">
        <f t="shared" si="43"/>
        <v>57248747.757666826</v>
      </c>
      <c r="Z238" s="2" t="str">
        <f t="shared" si="8"/>
        <v>HERE</v>
      </c>
      <c r="AA238" s="2">
        <f>IF(Z238="HERE",Y238,AA237+Graph!$G$1*1000)</f>
        <v>57248747.757666826</v>
      </c>
      <c r="AB238" s="2">
        <f t="shared" si="21"/>
        <v>197291.72919364274</v>
      </c>
      <c r="AC238" s="2">
        <f t="shared" si="44"/>
        <v>55966946.195818543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49776477.319581874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162</v>
      </c>
      <c r="C239" s="7"/>
      <c r="D239" s="2" t="e">
        <f t="shared" si="12"/>
        <v>#N/A</v>
      </c>
      <c r="E239" s="2" t="e">
        <f t="shared" si="22"/>
        <v>#N/A</v>
      </c>
      <c r="F239" s="2">
        <v>668182.73797908425</v>
      </c>
      <c r="G239" s="2">
        <f t="shared" si="47"/>
        <v>668182.73797908425</v>
      </c>
      <c r="H239" s="2">
        <f t="shared" si="45"/>
        <v>107046116.73588794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4562502.8571428666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731285.4993031472</v>
      </c>
      <c r="Q239" s="2">
        <f t="shared" si="48"/>
        <v>731285.4993031472</v>
      </c>
      <c r="R239" s="2">
        <f t="shared" si="46"/>
        <v>113946979.45278847</v>
      </c>
      <c r="S239" s="2">
        <f t="shared" si="17"/>
        <v>668182.73797908425</v>
      </c>
      <c r="T239" s="2">
        <f t="shared" si="18"/>
        <v>23417.857142857276</v>
      </c>
      <c r="U239" s="2">
        <f t="shared" si="19"/>
        <v>731285.4993031472</v>
      </c>
      <c r="V239" s="2">
        <f t="shared" si="34"/>
        <v>56500626.294076383</v>
      </c>
      <c r="W239" s="2">
        <f t="shared" si="20"/>
        <v>533680.09825783968</v>
      </c>
      <c r="X239" s="2">
        <f t="shared" si="6"/>
        <v>197605.40104530752</v>
      </c>
      <c r="Y239" s="2">
        <f t="shared" si="43"/>
        <v>57446353.158712134</v>
      </c>
      <c r="Z239" s="2" t="str">
        <f t="shared" si="8"/>
        <v>HERE</v>
      </c>
      <c r="AA239" s="2">
        <f>IF(Z239="HERE",Y239,AA238+Graph!$G$1*1000)</f>
        <v>57446353.158712134</v>
      </c>
      <c r="AB239" s="2">
        <f t="shared" si="21"/>
        <v>197605.40104530752</v>
      </c>
      <c r="AC239" s="2">
        <f t="shared" si="44"/>
        <v>56500626.294076383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49801480.041498251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163</v>
      </c>
      <c r="C240" s="7"/>
      <c r="D240" s="2" t="e">
        <f t="shared" si="12"/>
        <v>#N/A</v>
      </c>
      <c r="E240" s="2" t="e">
        <f t="shared" si="22"/>
        <v>#N/A</v>
      </c>
      <c r="F240" s="2">
        <v>669783.95988053083</v>
      </c>
      <c r="G240" s="2">
        <f t="shared" si="47"/>
        <v>669783.95988053083</v>
      </c>
      <c r="H240" s="2">
        <f t="shared" si="45"/>
        <v>107715900.69576848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4585920.7142857239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733200.39305625856</v>
      </c>
      <c r="Q240" s="2">
        <f t="shared" si="48"/>
        <v>733200.39305625856</v>
      </c>
      <c r="R240" s="2">
        <f t="shared" si="46"/>
        <v>114680179.84584473</v>
      </c>
      <c r="S240" s="2">
        <f t="shared" si="17"/>
        <v>669783.95988053083</v>
      </c>
      <c r="T240" s="2">
        <f t="shared" si="18"/>
        <v>23417.857142857276</v>
      </c>
      <c r="U240" s="2">
        <f t="shared" si="19"/>
        <v>733200.39305625856</v>
      </c>
      <c r="V240" s="2">
        <f t="shared" si="34"/>
        <v>57035907.614235669</v>
      </c>
      <c r="W240" s="2">
        <f t="shared" si="20"/>
        <v>535281.32015928626</v>
      </c>
      <c r="X240" s="2">
        <f t="shared" si="6"/>
        <v>197919.0728969723</v>
      </c>
      <c r="Y240" s="2">
        <f t="shared" si="43"/>
        <v>57644272.231609106</v>
      </c>
      <c r="Z240" s="2" t="str">
        <f t="shared" si="8"/>
        <v>HERE</v>
      </c>
      <c r="AA240" s="2">
        <f>IF(Z240="HERE",Y240,AA239+Graph!$G$1*1000)</f>
        <v>57644272.231609106</v>
      </c>
      <c r="AB240" s="2">
        <f t="shared" si="21"/>
        <v>197919.0728969723</v>
      </c>
      <c r="AC240" s="2">
        <f t="shared" si="44"/>
        <v>57035907.614235669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49826562.824509695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164</v>
      </c>
      <c r="C241" s="7"/>
      <c r="D241" s="2" t="e">
        <f t="shared" si="12"/>
        <v>#N/A</v>
      </c>
      <c r="E241" s="2" t="e">
        <f t="shared" si="22"/>
        <v>#N/A</v>
      </c>
      <c r="F241" s="2">
        <v>671385.18178197742</v>
      </c>
      <c r="G241" s="2">
        <f t="shared" si="47"/>
        <v>671385.18178197742</v>
      </c>
      <c r="H241" s="2">
        <f t="shared" si="45"/>
        <v>108387285.87755045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4609338.5714285811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735115.28680936992</v>
      </c>
      <c r="Q241" s="2">
        <f t="shared" si="48"/>
        <v>735115.28680936992</v>
      </c>
      <c r="R241" s="2">
        <f t="shared" si="46"/>
        <v>115415295.1326541</v>
      </c>
      <c r="S241" s="2">
        <f t="shared" si="17"/>
        <v>671385.18178197742</v>
      </c>
      <c r="T241" s="2">
        <f t="shared" si="18"/>
        <v>23417.857142857276</v>
      </c>
      <c r="U241" s="2">
        <f t="shared" si="19"/>
        <v>735115.28680936992</v>
      </c>
      <c r="V241" s="2">
        <f t="shared" si="34"/>
        <v>57572790.156296387</v>
      </c>
      <c r="W241" s="2">
        <f t="shared" si="20"/>
        <v>536882.54206071794</v>
      </c>
      <c r="X241" s="2">
        <f t="shared" si="6"/>
        <v>198232.74474865198</v>
      </c>
      <c r="Y241" s="2">
        <f t="shared" si="43"/>
        <v>57842504.976357758</v>
      </c>
      <c r="Z241" s="2" t="str">
        <f t="shared" si="8"/>
        <v>HERE</v>
      </c>
      <c r="AA241" s="2">
        <f>IF(Z241="HERE",Y241,AA240+Graph!$G$1*1000)</f>
        <v>57842504.976357758</v>
      </c>
      <c r="AB241" s="2">
        <f t="shared" si="21"/>
        <v>198232.74474865198</v>
      </c>
      <c r="AC241" s="2">
        <f t="shared" si="44"/>
        <v>57035907.614235669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49851725.66861622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165</v>
      </c>
      <c r="C242" s="7"/>
      <c r="D242" s="2" t="e">
        <f t="shared" si="12"/>
        <v>#N/A</v>
      </c>
      <c r="E242" s="2" t="e">
        <f t="shared" si="22"/>
        <v>#N/A</v>
      </c>
      <c r="F242" s="2">
        <v>672986.403683424</v>
      </c>
      <c r="G242" s="2">
        <f t="shared" si="47"/>
        <v>672986.403683424</v>
      </c>
      <c r="H242" s="2">
        <f t="shared" si="45"/>
        <v>109060272.28123388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4632756.4285714384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737030.18056248128</v>
      </c>
      <c r="Q242" s="2">
        <f t="shared" si="48"/>
        <v>737030.18056248128</v>
      </c>
      <c r="R242" s="2">
        <f t="shared" si="46"/>
        <v>116152325.31321658</v>
      </c>
      <c r="S242" s="2">
        <f t="shared" si="17"/>
        <v>672986.403683424</v>
      </c>
      <c r="T242" s="2">
        <f t="shared" si="18"/>
        <v>23417.857142857276</v>
      </c>
      <c r="U242" s="2">
        <f t="shared" si="19"/>
        <v>737030.18056248128</v>
      </c>
      <c r="V242" s="2">
        <f t="shared" si="34"/>
        <v>58111273.920258552</v>
      </c>
      <c r="W242" s="2">
        <f t="shared" si="20"/>
        <v>538483.76396216452</v>
      </c>
      <c r="X242" s="2">
        <f t="shared" si="6"/>
        <v>198546.41660031676</v>
      </c>
      <c r="Y242" s="2">
        <f t="shared" si="43"/>
        <v>58041051.392958075</v>
      </c>
      <c r="Z242" s="2" t="str">
        <f t="shared" si="8"/>
        <v>MEEP</v>
      </c>
      <c r="AA242" s="2">
        <f>IF(Z242="HERE",Y242,AA241+Graph!$G$1*1000)</f>
        <v>58262504.976357758</v>
      </c>
      <c r="AB242" s="2">
        <f t="shared" si="21"/>
        <v>420000</v>
      </c>
      <c r="AC242" s="2">
        <f t="shared" si="44"/>
        <v>57035907.614235669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49876968.573817812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166</v>
      </c>
      <c r="C243" s="7"/>
      <c r="D243" s="2" t="e">
        <f t="shared" si="12"/>
        <v>#N/A</v>
      </c>
      <c r="E243" s="2" t="e">
        <f t="shared" si="22"/>
        <v>#N/A</v>
      </c>
      <c r="F243" s="2">
        <v>674587.62558487058</v>
      </c>
      <c r="G243" s="2">
        <f t="shared" si="47"/>
        <v>674587.62558487058</v>
      </c>
      <c r="H243" s="2">
        <f t="shared" si="45"/>
        <v>109734859.90681875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4656174.2857142957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738945.07431559265</v>
      </c>
      <c r="Q243" s="2">
        <f t="shared" si="48"/>
        <v>738945.07431559265</v>
      </c>
      <c r="R243" s="2">
        <f t="shared" si="46"/>
        <v>116891270.38753217</v>
      </c>
      <c r="S243" s="2">
        <f t="shared" si="17"/>
        <v>674587.62558487058</v>
      </c>
      <c r="T243" s="2">
        <f t="shared" si="18"/>
        <v>23417.857142857276</v>
      </c>
      <c r="U243" s="2">
        <f t="shared" si="19"/>
        <v>738945.07431559265</v>
      </c>
      <c r="V243" s="2">
        <f t="shared" si="34"/>
        <v>58651358.906122163</v>
      </c>
      <c r="W243" s="2">
        <f t="shared" si="20"/>
        <v>540084.9858636111</v>
      </c>
      <c r="X243" s="2">
        <f t="shared" si="6"/>
        <v>198860.08845198154</v>
      </c>
      <c r="Y243" s="2">
        <f t="shared" si="43"/>
        <v>58239911.481410056</v>
      </c>
      <c r="Z243" s="2" t="str">
        <f t="shared" si="8"/>
        <v>MEEP</v>
      </c>
      <c r="AA243" s="2">
        <f>IF(Z243="HERE",Y243,AA242+Graph!$G$1*1000)</f>
        <v>58682504.976357758</v>
      </c>
      <c r="AB243" s="2">
        <f t="shared" si="21"/>
        <v>420000</v>
      </c>
      <c r="AC243" s="2">
        <f t="shared" si="44"/>
        <v>57035907.614235669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49902291.540114477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167</v>
      </c>
      <c r="C244" s="7"/>
      <c r="D244" s="2" t="e">
        <f t="shared" si="12"/>
        <v>#N/A</v>
      </c>
      <c r="E244" s="2" t="e">
        <f t="shared" si="22"/>
        <v>#N/A</v>
      </c>
      <c r="F244" s="2">
        <v>676188.84748630226</v>
      </c>
      <c r="G244" s="2">
        <f t="shared" si="47"/>
        <v>676188.84748630226</v>
      </c>
      <c r="H244" s="2">
        <f t="shared" si="45"/>
        <v>110411048.75430505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4679592.142857153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740859.96806870401</v>
      </c>
      <c r="Q244" s="2">
        <f t="shared" si="48"/>
        <v>740859.96806870401</v>
      </c>
      <c r="R244" s="2">
        <f t="shared" si="46"/>
        <v>117632130.35560088</v>
      </c>
      <c r="S244" s="2">
        <f t="shared" si="17"/>
        <v>676188.84748630226</v>
      </c>
      <c r="T244" s="2">
        <f t="shared" si="18"/>
        <v>23417.857142857276</v>
      </c>
      <c r="U244" s="2">
        <f t="shared" si="19"/>
        <v>740859.96806870401</v>
      </c>
      <c r="V244" s="2">
        <f t="shared" si="34"/>
        <v>59193045.113887221</v>
      </c>
      <c r="W244" s="2">
        <f t="shared" si="20"/>
        <v>541686.20776505768</v>
      </c>
      <c r="X244" s="2">
        <f t="shared" si="6"/>
        <v>199173.76030364633</v>
      </c>
      <c r="Y244" s="2">
        <f t="shared" si="43"/>
        <v>58439085.241713703</v>
      </c>
      <c r="Z244" s="2" t="str">
        <f t="shared" si="8"/>
        <v>MEEP</v>
      </c>
      <c r="AA244" s="2">
        <f>IF(Z244="HERE",Y244,AA243+Graph!$G$1*1000)</f>
        <v>59102504.976357758</v>
      </c>
      <c r="AB244" s="2">
        <f t="shared" si="21"/>
        <v>420000</v>
      </c>
      <c r="AC244" s="2">
        <f t="shared" si="44"/>
        <v>57035907.614235669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49927694.567506209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168</v>
      </c>
      <c r="C245" s="7"/>
      <c r="D245" s="2" t="e">
        <f t="shared" si="12"/>
        <v>#N/A</v>
      </c>
      <c r="E245" s="2" t="e">
        <f t="shared" si="22"/>
        <v>#N/A</v>
      </c>
      <c r="F245" s="2">
        <v>677790.06938774884</v>
      </c>
      <c r="G245" s="2">
        <f t="shared" si="47"/>
        <v>677790.06938774884</v>
      </c>
      <c r="H245" s="2">
        <f t="shared" si="45"/>
        <v>111088838.8236928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4703010.0000000102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742774.86182181537</v>
      </c>
      <c r="Q245" s="2">
        <f t="shared" si="48"/>
        <v>742774.86182181537</v>
      </c>
      <c r="R245" s="2">
        <f t="shared" si="46"/>
        <v>118374905.21742269</v>
      </c>
      <c r="S245" s="2">
        <f t="shared" si="17"/>
        <v>677790.06938774884</v>
      </c>
      <c r="T245" s="2">
        <f t="shared" si="18"/>
        <v>23417.857142857276</v>
      </c>
      <c r="U245" s="2">
        <f t="shared" si="19"/>
        <v>742774.86182181537</v>
      </c>
      <c r="V245" s="2">
        <f t="shared" si="34"/>
        <v>59736332.543553725</v>
      </c>
      <c r="W245" s="2">
        <f t="shared" si="20"/>
        <v>543287.42966650426</v>
      </c>
      <c r="X245" s="2">
        <f t="shared" si="6"/>
        <v>199487.43215531111</v>
      </c>
      <c r="Y245" s="2">
        <f t="shared" si="43"/>
        <v>58638572.673869014</v>
      </c>
      <c r="Z245" s="2" t="str">
        <f t="shared" si="8"/>
        <v>MEEP</v>
      </c>
      <c r="AA245" s="2">
        <f>IF(Z245="HERE",Y245,AA244+Graph!$G$1*1000)</f>
        <v>59522504.976357758</v>
      </c>
      <c r="AB245" s="2">
        <f t="shared" si="21"/>
        <v>420000</v>
      </c>
      <c r="AC245" s="2">
        <f t="shared" si="44"/>
        <v>57035907.614235669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49953177.655993022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169</v>
      </c>
      <c r="C246" s="7"/>
      <c r="D246" s="2" t="e">
        <f t="shared" si="12"/>
        <v>#N/A</v>
      </c>
      <c r="E246" s="2" t="e">
        <f t="shared" si="22"/>
        <v>#N/A</v>
      </c>
      <c r="F246" s="2">
        <v>679391.29128919542</v>
      </c>
      <c r="G246" s="2">
        <f t="shared" si="47"/>
        <v>679391.29128919542</v>
      </c>
      <c r="H246" s="2">
        <f t="shared" si="45"/>
        <v>111768230.11498199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4726427.8571428675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744689.75557491183</v>
      </c>
      <c r="Q246" s="2">
        <f t="shared" si="48"/>
        <v>744689.75557491183</v>
      </c>
      <c r="R246" s="2">
        <f t="shared" si="46"/>
        <v>119119594.97299761</v>
      </c>
      <c r="S246" s="2">
        <f t="shared" si="17"/>
        <v>679391.29128919542</v>
      </c>
      <c r="T246" s="2">
        <f t="shared" si="18"/>
        <v>23417.857142857276</v>
      </c>
      <c r="U246" s="2">
        <f t="shared" si="19"/>
        <v>744689.75557491183</v>
      </c>
      <c r="V246" s="2">
        <f t="shared" si="34"/>
        <v>60281221.195121661</v>
      </c>
      <c r="W246" s="2">
        <f t="shared" si="20"/>
        <v>544888.65156793594</v>
      </c>
      <c r="X246" s="2">
        <f t="shared" si="6"/>
        <v>199801.10400697589</v>
      </c>
      <c r="Y246" s="2">
        <f t="shared" si="43"/>
        <v>58838373.77787599</v>
      </c>
      <c r="Z246" s="2" t="str">
        <f t="shared" si="8"/>
        <v>MEEP</v>
      </c>
      <c r="AA246" s="2">
        <f>IF(Z246="HERE",Y246,AA245+Graph!$G$1*1000)</f>
        <v>59942504.976357758</v>
      </c>
      <c r="AB246" s="2">
        <f t="shared" si="21"/>
        <v>420000</v>
      </c>
      <c r="AC246" s="2">
        <f t="shared" si="44"/>
        <v>57035907.614235669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49978740.805574901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170</v>
      </c>
      <c r="C247" s="7"/>
      <c r="D247" s="2" t="e">
        <f t="shared" si="12"/>
        <v>#N/A</v>
      </c>
      <c r="E247" s="2" t="e">
        <f t="shared" si="22"/>
        <v>#N/A</v>
      </c>
      <c r="F247" s="2">
        <v>680992.513190642</v>
      </c>
      <c r="G247" s="2">
        <f t="shared" si="47"/>
        <v>680992.513190642</v>
      </c>
      <c r="H247" s="2">
        <f t="shared" si="45"/>
        <v>112449222.62817264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4749845.7142857248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746604.6493280232</v>
      </c>
      <c r="Q247" s="2">
        <f t="shared" si="48"/>
        <v>746604.6493280232</v>
      </c>
      <c r="R247" s="2">
        <f t="shared" si="46"/>
        <v>119866199.62232563</v>
      </c>
      <c r="S247" s="2">
        <f t="shared" si="17"/>
        <v>680992.513190642</v>
      </c>
      <c r="T247" s="2">
        <f t="shared" si="18"/>
        <v>23417.857142857276</v>
      </c>
      <c r="U247" s="2">
        <f t="shared" si="19"/>
        <v>746604.6493280232</v>
      </c>
      <c r="V247" s="2">
        <f t="shared" si="34"/>
        <v>60827711.068591043</v>
      </c>
      <c r="W247" s="2">
        <f t="shared" si="20"/>
        <v>546489.87346938252</v>
      </c>
      <c r="X247" s="2">
        <f t="shared" si="6"/>
        <v>200114.77585864067</v>
      </c>
      <c r="Y247" s="2">
        <f t="shared" si="43"/>
        <v>59038488.55373463</v>
      </c>
      <c r="Z247" s="2" t="str">
        <f t="shared" si="8"/>
        <v>MEEP</v>
      </c>
      <c r="AA247" s="2">
        <f>IF(Z247="HERE",Y247,AA246+Graph!$G$1*1000)</f>
        <v>60362504.976357758</v>
      </c>
      <c r="AB247" s="2">
        <f t="shared" si="21"/>
        <v>420000</v>
      </c>
      <c r="AC247" s="2">
        <f t="shared" si="44"/>
        <v>57035907.614235669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50004384.016251855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171</v>
      </c>
      <c r="C248" s="7"/>
      <c r="D248" s="2" t="e">
        <f t="shared" si="12"/>
        <v>#N/A</v>
      </c>
      <c r="E248" s="2" t="e">
        <f t="shared" si="22"/>
        <v>#N/A</v>
      </c>
      <c r="F248" s="2">
        <v>682593.73509208858</v>
      </c>
      <c r="G248" s="2">
        <f t="shared" si="47"/>
        <v>682593.73509208858</v>
      </c>
      <c r="H248" s="2">
        <f t="shared" si="45"/>
        <v>113131816.36326472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4773263.5714285821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748519.54308113456</v>
      </c>
      <c r="Q248" s="2">
        <f t="shared" si="48"/>
        <v>748519.54308113456</v>
      </c>
      <c r="R248" s="2">
        <f t="shared" si="46"/>
        <v>120614719.16540676</v>
      </c>
      <c r="S248" s="2">
        <f t="shared" si="17"/>
        <v>682593.73509208858</v>
      </c>
      <c r="T248" s="2">
        <f t="shared" si="18"/>
        <v>23417.857142857276</v>
      </c>
      <c r="U248" s="2">
        <f t="shared" si="19"/>
        <v>748519.54308113456</v>
      </c>
      <c r="V248" s="2">
        <f t="shared" si="34"/>
        <v>61375802.163961872</v>
      </c>
      <c r="W248" s="2">
        <f t="shared" si="20"/>
        <v>548091.09537082911</v>
      </c>
      <c r="X248" s="2">
        <f t="shared" si="6"/>
        <v>200428.44771030545</v>
      </c>
      <c r="Y248" s="2">
        <f t="shared" si="43"/>
        <v>59238917.001444936</v>
      </c>
      <c r="Z248" s="2" t="str">
        <f t="shared" si="8"/>
        <v>MEEP</v>
      </c>
      <c r="AA248" s="2">
        <f>IF(Z248="HERE",Y248,AA247+Graph!$G$1*1000)</f>
        <v>60782504.976357758</v>
      </c>
      <c r="AB248" s="2">
        <f t="shared" si="21"/>
        <v>420000</v>
      </c>
      <c r="AC248" s="2">
        <f t="shared" si="44"/>
        <v>57035907.614235669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50030107.288023882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172</v>
      </c>
      <c r="C249" s="7"/>
      <c r="D249" s="2" t="e">
        <f t="shared" si="12"/>
        <v>#N/A</v>
      </c>
      <c r="E249" s="2" t="e">
        <f t="shared" si="22"/>
        <v>#N/A</v>
      </c>
      <c r="F249" s="2">
        <v>684194.95699352026</v>
      </c>
      <c r="G249" s="2">
        <f t="shared" si="47"/>
        <v>684194.95699352026</v>
      </c>
      <c r="H249" s="2">
        <f t="shared" si="45"/>
        <v>113816011.32025824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4796681.4285714393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750434.43683424592</v>
      </c>
      <c r="Q249" s="2">
        <f t="shared" si="48"/>
        <v>750000</v>
      </c>
      <c r="R249" s="2">
        <f t="shared" si="46"/>
        <v>121364719.16540676</v>
      </c>
      <c r="S249" s="2">
        <f t="shared" si="17"/>
        <v>684194.95699352026</v>
      </c>
      <c r="T249" s="2">
        <f t="shared" si="18"/>
        <v>23417.857142857276</v>
      </c>
      <c r="U249" s="2">
        <f t="shared" si="19"/>
        <v>750000</v>
      </c>
      <c r="V249" s="2">
        <f t="shared" si="34"/>
        <v>61925494.481234148</v>
      </c>
      <c r="W249" s="2">
        <f t="shared" si="20"/>
        <v>549692.31727227569</v>
      </c>
      <c r="X249" s="2">
        <f t="shared" si="6"/>
        <v>200307.68272772431</v>
      </c>
      <c r="Y249" s="2">
        <f t="shared" si="43"/>
        <v>59439224.68417266</v>
      </c>
      <c r="Z249" s="2" t="str">
        <f t="shared" si="8"/>
        <v>MEEP</v>
      </c>
      <c r="AA249" s="2">
        <f>IF(Z249="HERE",Y249,AA248+Graph!$G$1*1000)</f>
        <v>61202504.976357758</v>
      </c>
      <c r="AB249" s="2">
        <f t="shared" si="21"/>
        <v>420000</v>
      </c>
      <c r="AC249" s="2">
        <f t="shared" si="44"/>
        <v>57035907.614235669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50055910.620890975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173</v>
      </c>
      <c r="C250" s="7"/>
      <c r="D250" s="2" t="e">
        <f t="shared" si="12"/>
        <v>#N/A</v>
      </c>
      <c r="E250" s="2" t="e">
        <f t="shared" si="22"/>
        <v>#N/A</v>
      </c>
      <c r="F250" s="2">
        <v>685796.17889496684</v>
      </c>
      <c r="G250" s="2">
        <f t="shared" si="47"/>
        <v>685796.17889496684</v>
      </c>
      <c r="H250" s="2">
        <f t="shared" si="45"/>
        <v>114501807.49915321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4820099.2857142966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752349.33058735728</v>
      </c>
      <c r="Q250" s="2">
        <f t="shared" si="48"/>
        <v>750000</v>
      </c>
      <c r="R250" s="2">
        <f t="shared" si="46"/>
        <v>122114719.16540676</v>
      </c>
      <c r="S250" s="2">
        <f t="shared" si="17"/>
        <v>685796.17889496684</v>
      </c>
      <c r="T250" s="2">
        <f t="shared" si="18"/>
        <v>23417.857142857276</v>
      </c>
      <c r="U250" s="2">
        <f t="shared" si="19"/>
        <v>750000</v>
      </c>
      <c r="V250" s="2">
        <f t="shared" si="34"/>
        <v>62476788.02040787</v>
      </c>
      <c r="W250" s="2">
        <f t="shared" si="20"/>
        <v>551293.53917372227</v>
      </c>
      <c r="X250" s="2">
        <f t="shared" si="6"/>
        <v>198706.46082627773</v>
      </c>
      <c r="Y250" s="2">
        <f t="shared" si="43"/>
        <v>59637931.144998938</v>
      </c>
      <c r="Z250" s="2" t="str">
        <f t="shared" si="8"/>
        <v>MEEP</v>
      </c>
      <c r="AA250" s="2">
        <f>IF(Z250="HERE",Y250,AA249+Graph!$G$1*1000)</f>
        <v>61622504.976357758</v>
      </c>
      <c r="AB250" s="2">
        <f t="shared" si="21"/>
        <v>420000</v>
      </c>
      <c r="AC250" s="2">
        <f t="shared" si="44"/>
        <v>57035907.614235669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50081794.01485315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174</v>
      </c>
      <c r="C251" s="7"/>
      <c r="D251" s="2" t="e">
        <f t="shared" si="12"/>
        <v>#N/A</v>
      </c>
      <c r="E251" s="2" t="e">
        <f t="shared" si="22"/>
        <v>#N/A</v>
      </c>
      <c r="F251" s="2">
        <v>687397.40079641342</v>
      </c>
      <c r="G251" s="2">
        <f t="shared" si="47"/>
        <v>687397.40079641342</v>
      </c>
      <c r="H251" s="2">
        <f t="shared" si="45"/>
        <v>115189204.89994963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4843517.1428571539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754264.22434046865</v>
      </c>
      <c r="Q251" s="2">
        <f t="shared" si="48"/>
        <v>750000</v>
      </c>
      <c r="R251" s="2">
        <f t="shared" si="46"/>
        <v>122864719.16540676</v>
      </c>
      <c r="S251" s="2">
        <f t="shared" si="17"/>
        <v>687397.40079641342</v>
      </c>
      <c r="T251" s="2">
        <f t="shared" si="18"/>
        <v>23417.857142857276</v>
      </c>
      <c r="U251" s="2">
        <f t="shared" si="19"/>
        <v>750000</v>
      </c>
      <c r="V251" s="2">
        <f t="shared" si="34"/>
        <v>63029682.781483024</v>
      </c>
      <c r="W251" s="2">
        <f t="shared" si="20"/>
        <v>552894.76107515395</v>
      </c>
      <c r="X251" s="2">
        <f t="shared" si="6"/>
        <v>197105.23892484605</v>
      </c>
      <c r="Y251" s="2">
        <f t="shared" si="43"/>
        <v>59835036.383923784</v>
      </c>
      <c r="Z251" s="2" t="str">
        <f t="shared" si="8"/>
        <v>MEEP</v>
      </c>
      <c r="AA251" s="2">
        <f>IF(Z251="HERE",Y251,AA250+Graph!$G$1*1000)</f>
        <v>62042504.976357758</v>
      </c>
      <c r="AB251" s="2">
        <f t="shared" si="21"/>
        <v>420000</v>
      </c>
      <c r="AC251" s="2">
        <f t="shared" si="44"/>
        <v>57035907.614235669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50107757.469910391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175</v>
      </c>
      <c r="C252" s="7"/>
      <c r="D252" s="2" t="e">
        <f t="shared" si="12"/>
        <v>#N/A</v>
      </c>
      <c r="E252" s="2" t="e">
        <f t="shared" si="22"/>
        <v>#N/A</v>
      </c>
      <c r="F252" s="2">
        <v>688998.62269786</v>
      </c>
      <c r="G252" s="2">
        <f t="shared" si="47"/>
        <v>688998.62269786</v>
      </c>
      <c r="H252" s="2">
        <f t="shared" si="45"/>
        <v>115878203.52264749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4866935.0000000112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756179.11809358001</v>
      </c>
      <c r="Q252" s="2">
        <f t="shared" si="48"/>
        <v>750000</v>
      </c>
      <c r="R252" s="2">
        <f t="shared" si="46"/>
        <v>123614719.16540676</v>
      </c>
      <c r="S252" s="2">
        <f t="shared" si="17"/>
        <v>688998.62269786</v>
      </c>
      <c r="T252" s="2">
        <f t="shared" si="18"/>
        <v>23417.857142857276</v>
      </c>
      <c r="U252" s="2">
        <f t="shared" si="19"/>
        <v>750000</v>
      </c>
      <c r="V252" s="2">
        <f t="shared" si="34"/>
        <v>63584178.764459625</v>
      </c>
      <c r="W252" s="2">
        <f t="shared" si="20"/>
        <v>554495.98297660053</v>
      </c>
      <c r="X252" s="2">
        <f t="shared" si="6"/>
        <v>195504.01702339947</v>
      </c>
      <c r="Y252" s="2">
        <f t="shared" si="43"/>
        <v>60030540.400947183</v>
      </c>
      <c r="Z252" s="2" t="str">
        <f t="shared" si="8"/>
        <v>MEEP</v>
      </c>
      <c r="AA252" s="2">
        <f>IF(Z252="HERE",Y252,AA251+Graph!$G$1*1000)</f>
        <v>62462504.976357758</v>
      </c>
      <c r="AB252" s="2">
        <f t="shared" si="21"/>
        <v>420000</v>
      </c>
      <c r="AC252" s="2">
        <f t="shared" si="44"/>
        <v>57035907.614235669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50133800.986062706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176</v>
      </c>
      <c r="C253" s="7"/>
      <c r="D253" s="2" t="e">
        <f t="shared" si="12"/>
        <v>#N/A</v>
      </c>
      <c r="E253" s="2" t="e">
        <f t="shared" si="22"/>
        <v>#N/A</v>
      </c>
      <c r="F253" s="2">
        <v>690599.84459930658</v>
      </c>
      <c r="G253" s="2">
        <f t="shared" si="47"/>
        <v>690599.84459930658</v>
      </c>
      <c r="H253" s="2">
        <f t="shared" si="45"/>
        <v>116568803.36724679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4890352.8571428685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758094.01184669137</v>
      </c>
      <c r="Q253" s="2">
        <f t="shared" si="48"/>
        <v>750000</v>
      </c>
      <c r="R253" s="2">
        <f t="shared" si="46"/>
        <v>124364719.16540676</v>
      </c>
      <c r="S253" s="2">
        <f t="shared" si="17"/>
        <v>690599.84459930658</v>
      </c>
      <c r="T253" s="2">
        <f t="shared" si="18"/>
        <v>23417.857142857276</v>
      </c>
      <c r="U253" s="2">
        <f t="shared" si="19"/>
        <v>750000</v>
      </c>
      <c r="V253" s="2">
        <f t="shared" si="34"/>
        <v>64140275.969337672</v>
      </c>
      <c r="W253" s="2">
        <f t="shared" si="20"/>
        <v>556097.20487804711</v>
      </c>
      <c r="X253" s="2">
        <f t="shared" si="6"/>
        <v>193902.79512195289</v>
      </c>
      <c r="Y253" s="2">
        <f t="shared" si="43"/>
        <v>60224443.196069136</v>
      </c>
      <c r="Z253" s="2" t="str">
        <f t="shared" si="8"/>
        <v>MEEP</v>
      </c>
      <c r="AA253" s="2">
        <f>IF(Z253="HERE",Y253,AA252+Graph!$G$1*1000)</f>
        <v>62882504.976357758</v>
      </c>
      <c r="AB253" s="2">
        <f t="shared" si="21"/>
        <v>420000</v>
      </c>
      <c r="AC253" s="2">
        <f t="shared" si="44"/>
        <v>57035907.614235669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50159924.563310094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177</v>
      </c>
      <c r="C254" s="7"/>
      <c r="D254" s="2" t="e">
        <f t="shared" si="12"/>
        <v>#N/A</v>
      </c>
      <c r="E254" s="2" t="e">
        <f t="shared" si="22"/>
        <v>#N/A</v>
      </c>
      <c r="F254" s="2">
        <v>692201.06650073826</v>
      </c>
      <c r="G254" s="2">
        <f t="shared" si="47"/>
        <v>692201.06650073826</v>
      </c>
      <c r="H254" s="2">
        <f t="shared" si="45"/>
        <v>117261004.43374753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4913770.7142857257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760008.90559980273</v>
      </c>
      <c r="Q254" s="2">
        <f t="shared" si="48"/>
        <v>750000</v>
      </c>
      <c r="R254" s="2">
        <f t="shared" si="46"/>
        <v>125114719.16540676</v>
      </c>
      <c r="S254" s="2">
        <f t="shared" si="17"/>
        <v>692201.06650073826</v>
      </c>
      <c r="T254" s="2">
        <f t="shared" si="18"/>
        <v>23417.857142857276</v>
      </c>
      <c r="U254" s="2">
        <f t="shared" si="19"/>
        <v>750000</v>
      </c>
      <c r="V254" s="2">
        <f t="shared" si="34"/>
        <v>64697974.396117166</v>
      </c>
      <c r="W254" s="2">
        <f t="shared" si="20"/>
        <v>557698.42677949369</v>
      </c>
      <c r="X254" s="2">
        <f t="shared" si="6"/>
        <v>192301.57322050631</v>
      </c>
      <c r="Y254" s="2">
        <f t="shared" si="43"/>
        <v>60416744.769289643</v>
      </c>
      <c r="Z254" s="2" t="str">
        <f t="shared" si="8"/>
        <v>MEEP</v>
      </c>
      <c r="AA254" s="2">
        <f>IF(Z254="HERE",Y254,AA253+Graph!$G$1*1000)</f>
        <v>63302504.976357758</v>
      </c>
      <c r="AB254" s="2">
        <f t="shared" si="21"/>
        <v>420000</v>
      </c>
      <c r="AC254" s="2">
        <f t="shared" si="44"/>
        <v>57035907.614235669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178</v>
      </c>
      <c r="C255" s="7"/>
      <c r="D255" s="2" t="e">
        <f t="shared" si="12"/>
        <v>#N/A</v>
      </c>
      <c r="E255" s="2" t="e">
        <f t="shared" si="22"/>
        <v>#N/A</v>
      </c>
      <c r="F255" s="2">
        <v>693802.28840218484</v>
      </c>
      <c r="G255" s="2">
        <f t="shared" si="47"/>
        <v>693802.28840218484</v>
      </c>
      <c r="H255" s="2">
        <f t="shared" si="45"/>
        <v>117954806.72214971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4937188.571428583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761923.79935291409</v>
      </c>
      <c r="Q255" s="2">
        <f t="shared" si="48"/>
        <v>750000</v>
      </c>
      <c r="R255" s="2">
        <f t="shared" si="46"/>
        <v>125864719.16540676</v>
      </c>
      <c r="S255" s="2">
        <f t="shared" si="17"/>
        <v>693802.28840218484</v>
      </c>
      <c r="T255" s="2">
        <f t="shared" si="18"/>
        <v>23417.857142857276</v>
      </c>
      <c r="U255" s="2">
        <f t="shared" si="19"/>
        <v>750000</v>
      </c>
      <c r="V255" s="2">
        <f t="shared" si="34"/>
        <v>65257274.044798091</v>
      </c>
      <c r="W255" s="2">
        <f t="shared" si="20"/>
        <v>559299.64868092537</v>
      </c>
      <c r="X255" s="2">
        <f t="shared" si="6"/>
        <v>190700.35131907463</v>
      </c>
      <c r="Y255" s="2">
        <f t="shared" si="43"/>
        <v>60607445.120608717</v>
      </c>
      <c r="Z255" s="2" t="str">
        <f t="shared" si="8"/>
        <v>MEEP</v>
      </c>
      <c r="AA255" s="2">
        <f>IF(Z255="HERE",Y255,AA254+Graph!$G$1*1000)</f>
        <v>63722504.976357758</v>
      </c>
      <c r="AB255" s="2">
        <f t="shared" si="21"/>
        <v>420000</v>
      </c>
      <c r="AC255" s="2">
        <f t="shared" si="44"/>
        <v>57035907.614235669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179</v>
      </c>
      <c r="C256" s="7"/>
      <c r="D256" s="2" t="e">
        <f t="shared" si="12"/>
        <v>#N/A</v>
      </c>
      <c r="E256" s="2" t="e">
        <f t="shared" si="22"/>
        <v>#N/A</v>
      </c>
      <c r="F256" s="2">
        <v>695403.51030363142</v>
      </c>
      <c r="G256" s="2">
        <f t="shared" si="47"/>
        <v>695403.51030363142</v>
      </c>
      <c r="H256" s="2">
        <f t="shared" si="45"/>
        <v>118650210.23245335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4960606.4285714403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763838.69310602546</v>
      </c>
      <c r="Q256" s="2">
        <f t="shared" si="48"/>
        <v>750000</v>
      </c>
      <c r="R256" s="2">
        <f t="shared" si="46"/>
        <v>126614719.16540676</v>
      </c>
      <c r="S256" s="2">
        <f t="shared" si="17"/>
        <v>695403.51030363142</v>
      </c>
      <c r="T256" s="2">
        <f t="shared" si="18"/>
        <v>23417.857142857276</v>
      </c>
      <c r="U256" s="2">
        <f t="shared" si="19"/>
        <v>750000</v>
      </c>
      <c r="V256" s="2">
        <f t="shared" si="34"/>
        <v>65818174.915380463</v>
      </c>
      <c r="W256" s="2">
        <f t="shared" si="20"/>
        <v>560900.87058237195</v>
      </c>
      <c r="X256" s="2">
        <f t="shared" si="6"/>
        <v>189099.12941762805</v>
      </c>
      <c r="Y256" s="2">
        <f t="shared" si="43"/>
        <v>60796544.250026345</v>
      </c>
      <c r="Z256" s="2" t="str">
        <f t="shared" si="8"/>
        <v>MEEP</v>
      </c>
      <c r="AA256" s="2">
        <f>IF(Z256="HERE",Y256,AA255+Graph!$G$1*1000)</f>
        <v>64142504.976357758</v>
      </c>
      <c r="AB256" s="2">
        <f t="shared" si="21"/>
        <v>420000</v>
      </c>
      <c r="AC256" s="2">
        <f t="shared" si="44"/>
        <v>57035907.614235669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180</v>
      </c>
      <c r="C257" s="7"/>
      <c r="D257" s="2" t="e">
        <f t="shared" si="12"/>
        <v>#N/A</v>
      </c>
      <c r="E257" s="2" t="e">
        <f t="shared" si="22"/>
        <v>#N/A</v>
      </c>
      <c r="F257" s="2">
        <v>697004.73220507801</v>
      </c>
      <c r="G257" s="2">
        <f t="shared" si="47"/>
        <v>697004.73220507801</v>
      </c>
      <c r="H257" s="2">
        <f t="shared" si="45"/>
        <v>119347214.96465842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4984024.2857142976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765753.58685913682</v>
      </c>
      <c r="Q257" s="2">
        <f t="shared" si="48"/>
        <v>750000</v>
      </c>
      <c r="R257" s="2">
        <f t="shared" si="46"/>
        <v>127364719.16540676</v>
      </c>
      <c r="S257" s="2">
        <f t="shared" si="17"/>
        <v>697004.73220507801</v>
      </c>
      <c r="T257" s="2">
        <f t="shared" si="18"/>
        <v>23417.857142857276</v>
      </c>
      <c r="U257" s="2">
        <f t="shared" si="19"/>
        <v>750000</v>
      </c>
      <c r="V257" s="2">
        <f t="shared" si="34"/>
        <v>66380677.007864282</v>
      </c>
      <c r="W257" s="2">
        <f t="shared" si="20"/>
        <v>562502.09248381853</v>
      </c>
      <c r="X257" s="2">
        <f t="shared" si="6"/>
        <v>187497.90751618147</v>
      </c>
      <c r="Y257" s="2">
        <f t="shared" si="43"/>
        <v>60984042.157542527</v>
      </c>
      <c r="Z257" s="2" t="str">
        <f t="shared" si="8"/>
        <v>MEEP</v>
      </c>
      <c r="AA257" s="2">
        <f>IF(Z257="HERE",Y257,AA256+Graph!$G$1*1000)</f>
        <v>64562504.976357758</v>
      </c>
      <c r="AB257" s="2">
        <f t="shared" si="21"/>
        <v>420000</v>
      </c>
      <c r="AC257" s="2">
        <f t="shared" si="44"/>
        <v>57035907.614235669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181</v>
      </c>
      <c r="C258" s="7"/>
      <c r="D258" s="2" t="e">
        <f t="shared" si="12"/>
        <v>#N/A</v>
      </c>
      <c r="E258" s="2" t="e">
        <f t="shared" si="22"/>
        <v>#N/A</v>
      </c>
      <c r="F258" s="2">
        <v>698605.95410652459</v>
      </c>
      <c r="G258" s="2">
        <f t="shared" si="47"/>
        <v>698605.95410652459</v>
      </c>
      <c r="H258" s="2">
        <f t="shared" si="45"/>
        <v>120045820.91876495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5007442.1428571548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767668.48061224818</v>
      </c>
      <c r="Q258" s="2">
        <f t="shared" si="48"/>
        <v>750000</v>
      </c>
      <c r="R258" s="2">
        <f t="shared" si="46"/>
        <v>128114719.16540676</v>
      </c>
      <c r="S258" s="2">
        <f t="shared" si="17"/>
        <v>698605.95410652459</v>
      </c>
      <c r="T258" s="2">
        <f t="shared" si="18"/>
        <v>23417.857142857276</v>
      </c>
      <c r="U258" s="2">
        <f t="shared" si="19"/>
        <v>750000</v>
      </c>
      <c r="V258" s="2">
        <f t="shared" si="34"/>
        <v>66944780.322249547</v>
      </c>
      <c r="W258" s="2">
        <f t="shared" si="20"/>
        <v>564103.31438526511</v>
      </c>
      <c r="X258" s="2">
        <f t="shared" si="6"/>
        <v>185896.68561473489</v>
      </c>
      <c r="Y258" s="2">
        <f t="shared" si="43"/>
        <v>61169938.843157262</v>
      </c>
      <c r="Z258" s="2" t="str">
        <f t="shared" si="8"/>
        <v>MEEP</v>
      </c>
      <c r="AA258" s="2">
        <f>IF(Z258="HERE",Y258,AA257+Graph!$G$1*1000)</f>
        <v>64982504.976357758</v>
      </c>
      <c r="AB258" s="2">
        <f t="shared" si="21"/>
        <v>420000</v>
      </c>
      <c r="AC258" s="2">
        <f t="shared" si="44"/>
        <v>57035907.614235669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182</v>
      </c>
      <c r="C259" s="7"/>
      <c r="D259" s="2" t="e">
        <f t="shared" si="12"/>
        <v>#N/A</v>
      </c>
      <c r="E259" s="2" t="e">
        <f t="shared" si="22"/>
        <v>#N/A</v>
      </c>
      <c r="F259" s="2">
        <v>700207.17600795627</v>
      </c>
      <c r="G259" s="2">
        <f t="shared" si="47"/>
        <v>700207.17600795627</v>
      </c>
      <c r="H259" s="2">
        <f t="shared" si="45"/>
        <v>120746028.09477291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5030860.0000000121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769583.37436535954</v>
      </c>
      <c r="Q259" s="2">
        <f t="shared" si="48"/>
        <v>750000</v>
      </c>
      <c r="R259" s="2">
        <f t="shared" si="46"/>
        <v>128864719.16540676</v>
      </c>
      <c r="S259" s="2">
        <f t="shared" si="17"/>
        <v>700207.17600795627</v>
      </c>
      <c r="T259" s="2">
        <f t="shared" si="18"/>
        <v>23417.857142857276</v>
      </c>
      <c r="U259" s="2">
        <f t="shared" si="19"/>
        <v>750000</v>
      </c>
      <c r="V259" s="2">
        <f t="shared" si="34"/>
        <v>67510484.858536258</v>
      </c>
      <c r="W259" s="2">
        <f t="shared" si="20"/>
        <v>565704.53628671169</v>
      </c>
      <c r="X259" s="2">
        <f t="shared" si="6"/>
        <v>184295.46371328831</v>
      </c>
      <c r="Y259" s="2">
        <f t="shared" si="43"/>
        <v>61354234.30687055</v>
      </c>
      <c r="Z259" s="2" t="str">
        <f t="shared" si="8"/>
        <v>MEEP</v>
      </c>
      <c r="AA259" s="2">
        <f>IF(Z259="HERE",Y259,AA258+Graph!$G$1*1000)</f>
        <v>65402504.976357758</v>
      </c>
      <c r="AB259" s="2">
        <f t="shared" si="21"/>
        <v>420000</v>
      </c>
      <c r="AC259" s="2">
        <f t="shared" si="44"/>
        <v>57035907.614235669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183</v>
      </c>
      <c r="C260" s="7"/>
      <c r="D260" s="2" t="e">
        <f t="shared" si="12"/>
        <v>#N/A</v>
      </c>
      <c r="E260" s="2" t="e">
        <f t="shared" si="22"/>
        <v>#N/A</v>
      </c>
      <c r="F260" s="2">
        <v>701808.39790940285</v>
      </c>
      <c r="G260" s="2">
        <f t="shared" si="47"/>
        <v>701808.39790940285</v>
      </c>
      <c r="H260" s="2">
        <f t="shared" si="45"/>
        <v>121447836.49268231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5054277.8571428694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771498.26811847091</v>
      </c>
      <c r="Q260" s="2">
        <f t="shared" si="48"/>
        <v>750000</v>
      </c>
      <c r="R260" s="2">
        <f t="shared" si="46"/>
        <v>129614719.16540676</v>
      </c>
      <c r="S260" s="2">
        <f t="shared" si="17"/>
        <v>701808.39790940285</v>
      </c>
      <c r="T260" s="2">
        <f t="shared" si="18"/>
        <v>23417.857142857276</v>
      </c>
      <c r="U260" s="2">
        <f t="shared" si="19"/>
        <v>750000</v>
      </c>
      <c r="V260" s="2">
        <f t="shared" si="34"/>
        <v>68077790.616724402</v>
      </c>
      <c r="W260" s="2">
        <f t="shared" si="20"/>
        <v>567305.75818814337</v>
      </c>
      <c r="X260" s="2">
        <f t="shared" si="6"/>
        <v>182694.24181185663</v>
      </c>
      <c r="Y260" s="2">
        <f t="shared" si="43"/>
        <v>61536928.548682407</v>
      </c>
      <c r="Z260" s="2" t="str">
        <f t="shared" si="8"/>
        <v>MEEP</v>
      </c>
      <c r="AA260" s="2">
        <f>IF(Z260="HERE",Y260,AA259+Graph!$G$1*1000)</f>
        <v>65822504.976357758</v>
      </c>
      <c r="AB260" s="2">
        <f t="shared" si="21"/>
        <v>420000</v>
      </c>
      <c r="AC260" s="2">
        <f t="shared" si="44"/>
        <v>57035907.614235669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184</v>
      </c>
      <c r="C261" s="7"/>
      <c r="D261" s="2" t="e">
        <f t="shared" si="12"/>
        <v>#N/A</v>
      </c>
      <c r="E261" s="2" t="e">
        <f t="shared" si="22"/>
        <v>#N/A</v>
      </c>
      <c r="F261" s="2">
        <v>703409.61981084943</v>
      </c>
      <c r="G261" s="2">
        <f t="shared" si="47"/>
        <v>703409.61981084943</v>
      </c>
      <c r="H261" s="2">
        <f t="shared" si="45"/>
        <v>122151246.11249316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5077695.7142857267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773413.16187158227</v>
      </c>
      <c r="Q261" s="2">
        <f t="shared" si="48"/>
        <v>750000</v>
      </c>
      <c r="R261" s="2">
        <f t="shared" si="46"/>
        <v>130364719.16540676</v>
      </c>
      <c r="S261" s="2">
        <f t="shared" si="17"/>
        <v>703409.61981084943</v>
      </c>
      <c r="T261" s="2">
        <f t="shared" si="18"/>
        <v>23417.857142857276</v>
      </c>
      <c r="U261" s="2">
        <f t="shared" si="19"/>
        <v>750000</v>
      </c>
      <c r="V261" s="2">
        <f t="shared" si="34"/>
        <v>68646697.596813992</v>
      </c>
      <c r="W261" s="2">
        <f t="shared" si="20"/>
        <v>568906.98008958995</v>
      </c>
      <c r="X261" s="2">
        <f t="shared" si="6"/>
        <v>181093.01991041005</v>
      </c>
      <c r="Y261" s="2">
        <f t="shared" si="43"/>
        <v>61718021.568592817</v>
      </c>
      <c r="Z261" s="2" t="str">
        <f t="shared" si="8"/>
        <v>MEEP</v>
      </c>
      <c r="AA261" s="2">
        <f>IF(Z261="HERE",Y261,AA260+Graph!$G$1*1000)</f>
        <v>66242504.976357758</v>
      </c>
      <c r="AB261" s="2">
        <f t="shared" si="21"/>
        <v>420000</v>
      </c>
      <c r="AC261" s="2">
        <f t="shared" si="44"/>
        <v>57035907.614235669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185</v>
      </c>
      <c r="C262" s="7"/>
      <c r="D262" s="2" t="e">
        <f t="shared" si="12"/>
        <v>#N/A</v>
      </c>
      <c r="E262" s="2" t="e">
        <f t="shared" si="22"/>
        <v>#N/A</v>
      </c>
      <c r="F262" s="2">
        <v>705010.84171229601</v>
      </c>
      <c r="G262" s="2">
        <f t="shared" si="47"/>
        <v>705010.84171229601</v>
      </c>
      <c r="H262" s="2">
        <f t="shared" si="45"/>
        <v>122856256.95420545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5101113.5714285839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775328.05562469363</v>
      </c>
      <c r="Q262" s="2">
        <f t="shared" si="48"/>
        <v>750000</v>
      </c>
      <c r="R262" s="2">
        <f t="shared" si="46"/>
        <v>131114719.16540676</v>
      </c>
      <c r="S262" s="2">
        <f t="shared" si="17"/>
        <v>705010.84171229601</v>
      </c>
      <c r="T262" s="2">
        <f t="shared" si="18"/>
        <v>23417.857142857276</v>
      </c>
      <c r="U262" s="2">
        <f t="shared" si="19"/>
        <v>750000</v>
      </c>
      <c r="V262" s="2">
        <f t="shared" si="34"/>
        <v>69217205.798805028</v>
      </c>
      <c r="W262" s="2">
        <f t="shared" si="20"/>
        <v>570508.20199103653</v>
      </c>
      <c r="X262" s="2">
        <f t="shared" si="6"/>
        <v>179491.79800896347</v>
      </c>
      <c r="Y262" s="2">
        <f t="shared" si="43"/>
        <v>61897513.36660178</v>
      </c>
      <c r="Z262" s="2" t="str">
        <f t="shared" si="8"/>
        <v>MEEP</v>
      </c>
      <c r="AA262" s="2">
        <f>IF(Z262="HERE",Y262,AA261+Graph!$G$1*1000)</f>
        <v>66662504.976357758</v>
      </c>
      <c r="AB262" s="2">
        <f t="shared" si="21"/>
        <v>420000</v>
      </c>
      <c r="AC262" s="2">
        <f t="shared" si="44"/>
        <v>57035907.614235669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186</v>
      </c>
      <c r="C263" s="7"/>
      <c r="D263" s="2" t="e">
        <f t="shared" si="12"/>
        <v>#N/A</v>
      </c>
      <c r="E263" s="2" t="e">
        <f t="shared" si="22"/>
        <v>#N/A</v>
      </c>
      <c r="F263" s="2">
        <v>706612.06361372769</v>
      </c>
      <c r="G263" s="2">
        <f t="shared" si="47"/>
        <v>706612.06361372769</v>
      </c>
      <c r="H263" s="2">
        <f t="shared" si="45"/>
        <v>123562869.01781918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5124531.4285714412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777242.94937780499</v>
      </c>
      <c r="Q263" s="2">
        <f t="shared" si="48"/>
        <v>750000</v>
      </c>
      <c r="R263" s="2">
        <f t="shared" si="46"/>
        <v>131864719.16540676</v>
      </c>
      <c r="S263" s="2">
        <f t="shared" si="17"/>
        <v>706612.06361372769</v>
      </c>
      <c r="T263" s="2">
        <f t="shared" si="18"/>
        <v>23417.857142857276</v>
      </c>
      <c r="U263" s="2">
        <f t="shared" si="19"/>
        <v>750000</v>
      </c>
      <c r="V263" s="2">
        <f t="shared" si="34"/>
        <v>69789315.222697511</v>
      </c>
      <c r="W263" s="2">
        <f t="shared" si="20"/>
        <v>572109.42389248312</v>
      </c>
      <c r="X263" s="2">
        <f t="shared" si="6"/>
        <v>177890.57610751688</v>
      </c>
      <c r="Y263" s="2">
        <f t="shared" si="43"/>
        <v>62075403.942709297</v>
      </c>
      <c r="Z263" s="2" t="str">
        <f t="shared" si="8"/>
        <v>MEEP</v>
      </c>
      <c r="AA263" s="2">
        <f>IF(Z263="HERE",Y263,AA262+Graph!$G$1*1000)</f>
        <v>67082504.976357758</v>
      </c>
      <c r="AB263" s="2">
        <f t="shared" si="21"/>
        <v>420000</v>
      </c>
      <c r="AC263" s="2">
        <f t="shared" si="44"/>
        <v>57035907.614235669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187</v>
      </c>
      <c r="C264" s="7"/>
      <c r="D264" s="2" t="e">
        <f t="shared" si="12"/>
        <v>#N/A</v>
      </c>
      <c r="E264" s="2" t="e">
        <f t="shared" si="22"/>
        <v>#N/A</v>
      </c>
      <c r="F264" s="2">
        <v>708213.28551517427</v>
      </c>
      <c r="G264" s="2">
        <f t="shared" si="47"/>
        <v>708213.28551517427</v>
      </c>
      <c r="H264" s="2">
        <f t="shared" si="45"/>
        <v>124271082.30333436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5147949.2857142985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779157.84313091636</v>
      </c>
      <c r="Q264" s="2">
        <f t="shared" si="48"/>
        <v>750000</v>
      </c>
      <c r="R264" s="2">
        <f t="shared" si="46"/>
        <v>132614719.16540676</v>
      </c>
      <c r="S264" s="2">
        <f t="shared" si="17"/>
        <v>708213.28551517427</v>
      </c>
      <c r="T264" s="2">
        <f t="shared" si="18"/>
        <v>23417.857142857276</v>
      </c>
      <c r="U264" s="2">
        <f t="shared" si="19"/>
        <v>750000</v>
      </c>
      <c r="V264" s="2">
        <f t="shared" si="34"/>
        <v>70363025.868491441</v>
      </c>
      <c r="W264" s="2">
        <f t="shared" si="20"/>
        <v>573710.6457939297</v>
      </c>
      <c r="X264" s="2">
        <f t="shared" si="6"/>
        <v>176289.3542060703</v>
      </c>
      <c r="Y264" s="2">
        <f t="shared" si="43"/>
        <v>62251693.296915367</v>
      </c>
      <c r="Z264" s="2" t="str">
        <f t="shared" si="8"/>
        <v>MEEP</v>
      </c>
      <c r="AA264" s="2">
        <f>IF(Z264="HERE",Y264,AA263+Graph!$G$1*1000)</f>
        <v>67502504.976357758</v>
      </c>
      <c r="AB264" s="2">
        <f t="shared" si="21"/>
        <v>420000</v>
      </c>
      <c r="AC264" s="2">
        <f t="shared" si="44"/>
        <v>57035907.614235669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188</v>
      </c>
      <c r="C265" s="7"/>
      <c r="D265" s="2" t="e">
        <f t="shared" si="12"/>
        <v>#N/A</v>
      </c>
      <c r="E265" s="2" t="e">
        <f t="shared" si="22"/>
        <v>#N/A</v>
      </c>
      <c r="F265" s="2">
        <v>709814.50741662085</v>
      </c>
      <c r="G265" s="2">
        <f t="shared" si="47"/>
        <v>709814.50741662085</v>
      </c>
      <c r="H265" s="2">
        <f t="shared" si="45"/>
        <v>124980896.81075098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5171367.1428571558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781072.73688402772</v>
      </c>
      <c r="Q265" s="2">
        <f t="shared" si="48"/>
        <v>750000</v>
      </c>
      <c r="R265" s="2">
        <f t="shared" si="46"/>
        <v>133364719.16540676</v>
      </c>
      <c r="S265" s="2">
        <f t="shared" si="17"/>
        <v>709814.50741662085</v>
      </c>
      <c r="T265" s="2">
        <f t="shared" si="18"/>
        <v>23417.857142857276</v>
      </c>
      <c r="U265" s="2">
        <f t="shared" si="19"/>
        <v>750000</v>
      </c>
      <c r="V265" s="2">
        <f t="shared" si="34"/>
        <v>70938337.736186802</v>
      </c>
      <c r="W265" s="2">
        <f t="shared" si="20"/>
        <v>575311.86769536138</v>
      </c>
      <c r="X265" s="2">
        <f t="shared" si="6"/>
        <v>174688.13230463862</v>
      </c>
      <c r="Y265" s="2">
        <f t="shared" si="43"/>
        <v>62426381.429220006</v>
      </c>
      <c r="Z265" s="2" t="str">
        <f t="shared" si="8"/>
        <v>MEEP</v>
      </c>
      <c r="AA265" s="2">
        <f>IF(Z265="HERE",Y265,AA264+Graph!$G$1*1000)</f>
        <v>67922504.976357758</v>
      </c>
      <c r="AB265" s="2">
        <f t="shared" si="21"/>
        <v>420000</v>
      </c>
      <c r="AC265" s="2">
        <f t="shared" si="44"/>
        <v>57035907.614235669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189</v>
      </c>
      <c r="C266" s="7"/>
      <c r="D266" s="2" t="e">
        <f t="shared" si="12"/>
        <v>#N/A</v>
      </c>
      <c r="E266" s="2" t="e">
        <f t="shared" si="22"/>
        <v>#N/A</v>
      </c>
      <c r="F266" s="2">
        <v>711415.72931806743</v>
      </c>
      <c r="G266" s="2">
        <f t="shared" si="47"/>
        <v>711415.72931806743</v>
      </c>
      <c r="H266" s="2">
        <f t="shared" si="45"/>
        <v>125692312.54006904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5194785.000000013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782987.63063713908</v>
      </c>
      <c r="Q266" s="2">
        <f t="shared" si="48"/>
        <v>750000</v>
      </c>
      <c r="R266" s="2">
        <f t="shared" si="46"/>
        <v>134114719.16540676</v>
      </c>
      <c r="S266" s="2">
        <f t="shared" si="17"/>
        <v>711415.72931806743</v>
      </c>
      <c r="T266" s="2">
        <f t="shared" si="18"/>
        <v>23417.857142857276</v>
      </c>
      <c r="U266" s="2">
        <f t="shared" si="19"/>
        <v>750000</v>
      </c>
      <c r="V266" s="2">
        <f t="shared" si="34"/>
        <v>71515250.82578361</v>
      </c>
      <c r="W266" s="2">
        <f t="shared" si="20"/>
        <v>576913.08959680796</v>
      </c>
      <c r="X266" s="2">
        <f t="shared" si="6"/>
        <v>173086.91040319204</v>
      </c>
      <c r="Y266" s="2">
        <f t="shared" si="43"/>
        <v>62599468.339623198</v>
      </c>
      <c r="Z266" s="2" t="str">
        <f t="shared" si="8"/>
        <v>MEEP</v>
      </c>
      <c r="AA266" s="2">
        <f>IF(Z266="HERE",Y266,AA265+Graph!$G$1*1000)</f>
        <v>68342504.976357758</v>
      </c>
      <c r="AB266" s="2">
        <f t="shared" si="21"/>
        <v>420000</v>
      </c>
      <c r="AC266" s="2">
        <f t="shared" si="44"/>
        <v>57035907.614235669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190</v>
      </c>
      <c r="C267" s="7"/>
      <c r="D267" s="2" t="e">
        <f t="shared" si="12"/>
        <v>#N/A</v>
      </c>
      <c r="E267" s="2" t="e">
        <f t="shared" si="22"/>
        <v>#N/A</v>
      </c>
      <c r="F267" s="2">
        <v>713016.95121951401</v>
      </c>
      <c r="G267" s="2">
        <f t="shared" si="47"/>
        <v>713016.95121951401</v>
      </c>
      <c r="H267" s="2">
        <f t="shared" si="45"/>
        <v>126405329.49128856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5218202.8571428703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784902.52439025044</v>
      </c>
      <c r="Q267" s="2">
        <f t="shared" si="48"/>
        <v>750000</v>
      </c>
      <c r="R267" s="2">
        <f t="shared" si="46"/>
        <v>134864719.16540676</v>
      </c>
      <c r="S267" s="2">
        <f t="shared" si="17"/>
        <v>713016.95121951401</v>
      </c>
      <c r="T267" s="2">
        <f t="shared" si="18"/>
        <v>23417.857142857276</v>
      </c>
      <c r="U267" s="2">
        <f t="shared" si="19"/>
        <v>750000</v>
      </c>
      <c r="V267" s="2">
        <f t="shared" si="34"/>
        <v>72093765.137281865</v>
      </c>
      <c r="W267" s="2">
        <f t="shared" si="20"/>
        <v>578514.31149825454</v>
      </c>
      <c r="X267" s="2">
        <f t="shared" si="6"/>
        <v>171485.68850174546</v>
      </c>
      <c r="Y267" s="2">
        <f t="shared" si="43"/>
        <v>62770954.028124943</v>
      </c>
      <c r="Z267" s="2" t="str">
        <f t="shared" si="8"/>
        <v>MEEP</v>
      </c>
      <c r="AA267" s="2">
        <f>IF(Z267="HERE",Y267,AA266+Graph!$G$1*1000)</f>
        <v>68762504.976357758</v>
      </c>
      <c r="AB267" s="2">
        <f t="shared" si="21"/>
        <v>420000</v>
      </c>
      <c r="AC267" s="2">
        <f t="shared" si="44"/>
        <v>57035907.614235669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191</v>
      </c>
      <c r="C268" s="7"/>
      <c r="D268" s="2" t="e">
        <f t="shared" si="12"/>
        <v>#N/A</v>
      </c>
      <c r="E268" s="2" t="e">
        <f t="shared" si="22"/>
        <v>#N/A</v>
      </c>
      <c r="F268" s="2">
        <v>714618.17312094569</v>
      </c>
      <c r="G268" s="2">
        <f t="shared" si="47"/>
        <v>714618.17312094569</v>
      </c>
      <c r="H268" s="2">
        <f t="shared" si="45"/>
        <v>127119947.6644095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5241620.7142857276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786817.41814336181</v>
      </c>
      <c r="Q268" s="2">
        <f t="shared" si="48"/>
        <v>750000</v>
      </c>
      <c r="R268" s="2">
        <f t="shared" si="46"/>
        <v>135614719.16540676</v>
      </c>
      <c r="S268" s="2">
        <f t="shared" si="17"/>
        <v>714618.17312094569</v>
      </c>
      <c r="T268" s="2">
        <f t="shared" si="18"/>
        <v>23417.857142857276</v>
      </c>
      <c r="U268" s="2">
        <f t="shared" si="19"/>
        <v>750000</v>
      </c>
      <c r="V268" s="2">
        <f t="shared" si="34"/>
        <v>72673880.670681566</v>
      </c>
      <c r="W268" s="2">
        <f t="shared" si="20"/>
        <v>580115.53339970112</v>
      </c>
      <c r="X268" s="2">
        <f t="shared" si="6"/>
        <v>169884.46660029888</v>
      </c>
      <c r="Y268" s="2">
        <f t="shared" si="43"/>
        <v>62940838.494725242</v>
      </c>
      <c r="Z268" s="2" t="str">
        <f t="shared" si="8"/>
        <v>MEEP</v>
      </c>
      <c r="AA268" s="2">
        <f>IF(Z268="HERE",Y268,AA267+Graph!$G$1*1000)</f>
        <v>69182504.976357758</v>
      </c>
      <c r="AB268" s="2">
        <f t="shared" si="21"/>
        <v>420000</v>
      </c>
      <c r="AC268" s="2">
        <f t="shared" si="44"/>
        <v>57035907.614235669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192</v>
      </c>
      <c r="C269" s="7"/>
      <c r="D269" s="2" t="e">
        <f t="shared" si="12"/>
        <v>#N/A</v>
      </c>
      <c r="E269" s="2" t="e">
        <f t="shared" si="22"/>
        <v>#N/A</v>
      </c>
      <c r="F269" s="2">
        <v>716219.39502239227</v>
      </c>
      <c r="G269" s="2">
        <f t="shared" si="47"/>
        <v>716219.39502239227</v>
      </c>
      <c r="H269" s="2">
        <f t="shared" si="45"/>
        <v>127836167.0594319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5265038.5714285849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788732.31189647317</v>
      </c>
      <c r="Q269" s="2">
        <f t="shared" si="48"/>
        <v>750000</v>
      </c>
      <c r="R269" s="2">
        <f t="shared" si="46"/>
        <v>136364719.16540676</v>
      </c>
      <c r="S269" s="2">
        <f t="shared" si="17"/>
        <v>716219.39502239227</v>
      </c>
      <c r="T269" s="2">
        <f t="shared" si="18"/>
        <v>23417.857142857276</v>
      </c>
      <c r="U269" s="2">
        <f t="shared" si="19"/>
        <v>750000</v>
      </c>
      <c r="V269" s="2">
        <f t="shared" si="34"/>
        <v>73255597.425982714</v>
      </c>
      <c r="W269" s="2">
        <f t="shared" si="20"/>
        <v>581716.7553011477</v>
      </c>
      <c r="X269" s="2">
        <f t="shared" si="6"/>
        <v>168283.2446988523</v>
      </c>
      <c r="Y269" s="2">
        <f t="shared" si="43"/>
        <v>63109121.739424095</v>
      </c>
      <c r="Z269" s="2" t="str">
        <f t="shared" si="8"/>
        <v>MEEP</v>
      </c>
      <c r="AA269" s="2">
        <f>IF(Z269="HERE",Y269,AA268+Graph!$G$1*1000)</f>
        <v>69602504.976357758</v>
      </c>
      <c r="AB269" s="2">
        <f t="shared" si="21"/>
        <v>420000</v>
      </c>
      <c r="AC269" s="2">
        <f t="shared" si="44"/>
        <v>57035907.614235669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193</v>
      </c>
      <c r="C270" s="7"/>
      <c r="D270" s="2" t="e">
        <f t="shared" si="12"/>
        <v>#N/A</v>
      </c>
      <c r="E270" s="2" t="e">
        <f t="shared" si="22"/>
        <v>#N/A</v>
      </c>
      <c r="F270" s="2">
        <v>717820.61692383885</v>
      </c>
      <c r="G270" s="2">
        <f t="shared" si="47"/>
        <v>717820.61692383885</v>
      </c>
      <c r="H270" s="2">
        <f t="shared" si="45"/>
        <v>128553987.67635573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5288456.4285714421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790647.20564958453</v>
      </c>
      <c r="Q270" s="2">
        <f t="shared" si="48"/>
        <v>750000</v>
      </c>
      <c r="R270" s="2">
        <f t="shared" si="46"/>
        <v>137114719.16540676</v>
      </c>
      <c r="S270" s="2">
        <f t="shared" si="17"/>
        <v>717820.61692383885</v>
      </c>
      <c r="T270" s="2">
        <f t="shared" si="18"/>
        <v>23417.857142857276</v>
      </c>
      <c r="U270" s="2">
        <f t="shared" si="19"/>
        <v>750000</v>
      </c>
      <c r="V270" s="2">
        <f t="shared" si="34"/>
        <v>73838915.403185293</v>
      </c>
      <c r="W270" s="2">
        <f t="shared" si="20"/>
        <v>583317.97720257938</v>
      </c>
      <c r="X270" s="2">
        <f t="shared" si="6"/>
        <v>166682.02279742062</v>
      </c>
      <c r="Y270" s="2">
        <f t="shared" si="43"/>
        <v>63275803.762221515</v>
      </c>
      <c r="Z270" s="2" t="str">
        <f t="shared" si="8"/>
        <v>MEEP</v>
      </c>
      <c r="AA270" s="2">
        <f>IF(Z270="HERE",Y270,AA269+Graph!$G$1*1000)</f>
        <v>70022504.976357758</v>
      </c>
      <c r="AB270" s="2">
        <f t="shared" si="21"/>
        <v>420000</v>
      </c>
      <c r="AC270" s="2">
        <f t="shared" si="44"/>
        <v>57035907.614235669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194</v>
      </c>
      <c r="C271" s="7"/>
      <c r="D271" s="2" t="e">
        <f t="shared" si="12"/>
        <v>#N/A</v>
      </c>
      <c r="E271" s="2" t="e">
        <f t="shared" si="22"/>
        <v>#N/A</v>
      </c>
      <c r="F271" s="2">
        <v>719421.83882528543</v>
      </c>
      <c r="G271" s="2">
        <f t="shared" si="47"/>
        <v>719421.83882528543</v>
      </c>
      <c r="H271" s="2">
        <f t="shared" si="45"/>
        <v>129273409.51518102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5311874.2857142994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792562.09940269589</v>
      </c>
      <c r="Q271" s="2">
        <f t="shared" si="48"/>
        <v>750000</v>
      </c>
      <c r="R271" s="2">
        <f t="shared" si="46"/>
        <v>137864719.16540676</v>
      </c>
      <c r="S271" s="2">
        <f t="shared" si="17"/>
        <v>719421.83882528543</v>
      </c>
      <c r="T271" s="2">
        <f t="shared" si="18"/>
        <v>23417.857142857276</v>
      </c>
      <c r="U271" s="2">
        <f t="shared" si="19"/>
        <v>750000</v>
      </c>
      <c r="V271" s="2">
        <f t="shared" si="34"/>
        <v>74423834.602289319</v>
      </c>
      <c r="W271" s="2">
        <f t="shared" si="20"/>
        <v>584919.19910402596</v>
      </c>
      <c r="X271" s="2">
        <f t="shared" si="6"/>
        <v>165080.80089597404</v>
      </c>
      <c r="Y271" s="2">
        <f t="shared" si="43"/>
        <v>63440884.563117489</v>
      </c>
      <c r="Z271" s="2" t="str">
        <f t="shared" si="8"/>
        <v>MEEP</v>
      </c>
      <c r="AA271" s="2">
        <f>IF(Z271="HERE",Y271,AA270+Graph!$G$1*1000)</f>
        <v>70442504.976357758</v>
      </c>
      <c r="AB271" s="2">
        <f t="shared" si="21"/>
        <v>420000</v>
      </c>
      <c r="AC271" s="2">
        <f t="shared" si="44"/>
        <v>57035907.614235669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195</v>
      </c>
      <c r="C272" s="7"/>
      <c r="D272" s="2" t="e">
        <f t="shared" si="12"/>
        <v>#N/A</v>
      </c>
      <c r="E272" s="2" t="e">
        <f t="shared" si="22"/>
        <v>#N/A</v>
      </c>
      <c r="F272" s="2">
        <v>721023.06072673202</v>
      </c>
      <c r="G272" s="2">
        <f t="shared" si="47"/>
        <v>721023.06072673202</v>
      </c>
      <c r="H272" s="2">
        <f t="shared" si="45"/>
        <v>129994432.57590775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5335292.1428571567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794476.99315580726</v>
      </c>
      <c r="Q272" s="2">
        <f t="shared" si="48"/>
        <v>750000</v>
      </c>
      <c r="R272" s="2">
        <f t="shared" si="46"/>
        <v>138614719.16540676</v>
      </c>
      <c r="S272" s="2">
        <f t="shared" si="17"/>
        <v>721023.06072673202</v>
      </c>
      <c r="T272" s="2">
        <f t="shared" si="18"/>
        <v>23417.857142857276</v>
      </c>
      <c r="U272" s="2">
        <f t="shared" si="19"/>
        <v>750000</v>
      </c>
      <c r="V272" s="2">
        <f t="shared" si="34"/>
        <v>75010355.023294792</v>
      </c>
      <c r="W272" s="2">
        <f t="shared" si="20"/>
        <v>586520.42100547254</v>
      </c>
      <c r="X272" s="2">
        <f t="shared" si="6"/>
        <v>163479.57899452746</v>
      </c>
      <c r="Y272" s="2">
        <f t="shared" si="43"/>
        <v>63604364.142112017</v>
      </c>
      <c r="Z272" s="2" t="str">
        <f t="shared" si="8"/>
        <v>MEEP</v>
      </c>
      <c r="AA272" s="2">
        <f>IF(Z272="HERE",Y272,AA271+Graph!$G$1*1000)</f>
        <v>70862504.976357758</v>
      </c>
      <c r="AB272" s="2">
        <f t="shared" si="21"/>
        <v>420000</v>
      </c>
      <c r="AC272" s="2">
        <f t="shared" si="44"/>
        <v>57035907.614235669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196</v>
      </c>
      <c r="C273" s="7"/>
      <c r="D273" s="2" t="e">
        <f t="shared" si="12"/>
        <v>#N/A</v>
      </c>
      <c r="E273" s="2" t="e">
        <f t="shared" si="22"/>
        <v>#N/A</v>
      </c>
      <c r="F273" s="2">
        <v>722624.2826281637</v>
      </c>
      <c r="G273" s="2">
        <f t="shared" si="47"/>
        <v>722624.2826281637</v>
      </c>
      <c r="H273" s="2">
        <f t="shared" si="45"/>
        <v>130717056.85853592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5358710.000000014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796391.88690891862</v>
      </c>
      <c r="Q273" s="2">
        <f t="shared" si="48"/>
        <v>750000</v>
      </c>
      <c r="R273" s="2">
        <f t="shared" si="46"/>
        <v>139364719.16540676</v>
      </c>
      <c r="S273" s="2">
        <f t="shared" si="17"/>
        <v>722624.2826281637</v>
      </c>
      <c r="T273" s="2">
        <f t="shared" si="18"/>
        <v>23417.857142857276</v>
      </c>
      <c r="U273" s="2">
        <f t="shared" si="19"/>
        <v>750000</v>
      </c>
      <c r="V273" s="2">
        <f t="shared" si="34"/>
        <v>75598476.666201711</v>
      </c>
      <c r="W273" s="2">
        <f t="shared" si="20"/>
        <v>588121.64290691912</v>
      </c>
      <c r="X273" s="2">
        <f t="shared" si="6"/>
        <v>161878.35709308088</v>
      </c>
      <c r="Y273" s="2">
        <f t="shared" si="43"/>
        <v>63766242.499205098</v>
      </c>
      <c r="Z273" s="2" t="str">
        <f t="shared" si="8"/>
        <v>MEEP</v>
      </c>
      <c r="AA273" s="2">
        <f>IF(Z273="HERE",Y273,AA272+Graph!$G$1*1000)</f>
        <v>71282504.976357758</v>
      </c>
      <c r="AB273" s="2">
        <f t="shared" si="21"/>
        <v>420000</v>
      </c>
      <c r="AC273" s="2">
        <f t="shared" si="44"/>
        <v>57035907.614235669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197</v>
      </c>
      <c r="C274" s="7"/>
      <c r="D274" s="2" t="e">
        <f t="shared" si="12"/>
        <v>#N/A</v>
      </c>
      <c r="E274" s="2" t="e">
        <f t="shared" si="22"/>
        <v>#N/A</v>
      </c>
      <c r="F274" s="2">
        <v>724225.50452961028</v>
      </c>
      <c r="G274" s="2">
        <f t="shared" si="47"/>
        <v>724225.50452961028</v>
      </c>
      <c r="H274" s="2">
        <f t="shared" si="45"/>
        <v>131441282.36306553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5382127.8571428712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798306.78066202998</v>
      </c>
      <c r="Q274" s="2">
        <f t="shared" si="48"/>
        <v>750000</v>
      </c>
      <c r="R274" s="2">
        <f t="shared" si="46"/>
        <v>140114719.16540676</v>
      </c>
      <c r="S274" s="2">
        <f t="shared" si="17"/>
        <v>724225.50452961028</v>
      </c>
      <c r="T274" s="2">
        <f t="shared" si="18"/>
        <v>23417.857142857276</v>
      </c>
      <c r="U274" s="2">
        <f t="shared" si="19"/>
        <v>750000</v>
      </c>
      <c r="V274" s="2">
        <f t="shared" si="34"/>
        <v>76188199.531010076</v>
      </c>
      <c r="W274" s="2">
        <f t="shared" si="20"/>
        <v>589722.8648083657</v>
      </c>
      <c r="X274" s="2">
        <f t="shared" si="6"/>
        <v>160277.1351916343</v>
      </c>
      <c r="Y274" s="2">
        <f t="shared" si="43"/>
        <v>63926519.634396732</v>
      </c>
      <c r="Z274" s="2" t="str">
        <f t="shared" si="8"/>
        <v>MEEP</v>
      </c>
      <c r="AA274" s="2">
        <f>IF(Z274="HERE",Y274,AA273+Graph!$G$1*1000)</f>
        <v>71702504.976357758</v>
      </c>
      <c r="AB274" s="2">
        <f t="shared" si="21"/>
        <v>420000</v>
      </c>
      <c r="AC274" s="2">
        <f t="shared" si="44"/>
        <v>57035907.614235669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198</v>
      </c>
      <c r="C275" s="7"/>
      <c r="D275" s="2" t="e">
        <f t="shared" si="12"/>
        <v>#N/A</v>
      </c>
      <c r="E275" s="2" t="e">
        <f t="shared" si="22"/>
        <v>#N/A</v>
      </c>
      <c r="F275" s="2">
        <v>725826.72643105686</v>
      </c>
      <c r="G275" s="2">
        <f t="shared" si="47"/>
        <v>725826.72643105686</v>
      </c>
      <c r="H275" s="2">
        <f t="shared" si="45"/>
        <v>132167109.08949658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5405545.7142857285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800221.67441514134</v>
      </c>
      <c r="Q275" s="2">
        <f t="shared" si="48"/>
        <v>750000</v>
      </c>
      <c r="R275" s="2">
        <f t="shared" si="46"/>
        <v>140864719.16540676</v>
      </c>
      <c r="S275" s="2">
        <f t="shared" si="17"/>
        <v>725826.72643105686</v>
      </c>
      <c r="T275" s="2">
        <f t="shared" si="18"/>
        <v>23417.857142857276</v>
      </c>
      <c r="U275" s="2">
        <f t="shared" si="19"/>
        <v>750000</v>
      </c>
      <c r="V275" s="2">
        <f t="shared" si="34"/>
        <v>76779523.617719874</v>
      </c>
      <c r="W275" s="2">
        <f t="shared" si="20"/>
        <v>591324.08670979738</v>
      </c>
      <c r="X275" s="2">
        <f t="shared" si="6"/>
        <v>158675.91329020262</v>
      </c>
      <c r="Y275" s="2">
        <f t="shared" si="43"/>
        <v>64085195.547686934</v>
      </c>
      <c r="Z275" s="2" t="str">
        <f t="shared" si="8"/>
        <v>MEEP</v>
      </c>
      <c r="AA275" s="2">
        <f>IF(Z275="HERE",Y275,AA274+Graph!$G$1*1000)</f>
        <v>72122504.976357758</v>
      </c>
      <c r="AB275" s="2">
        <f t="shared" si="21"/>
        <v>420000</v>
      </c>
      <c r="AC275" s="2">
        <f t="shared" si="44"/>
        <v>57035907.614235669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199</v>
      </c>
      <c r="C276" s="7"/>
      <c r="D276" s="2" t="e">
        <f t="shared" si="12"/>
        <v>#N/A</v>
      </c>
      <c r="E276" s="2" t="e">
        <f t="shared" si="22"/>
        <v>#N/A</v>
      </c>
      <c r="F276" s="2">
        <v>727427.94833250344</v>
      </c>
      <c r="G276" s="2">
        <f t="shared" si="47"/>
        <v>727427.94833250344</v>
      </c>
      <c r="H276" s="2">
        <f t="shared" si="45"/>
        <v>132894537.03782909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5428963.5714285858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802136.56816825271</v>
      </c>
      <c r="Q276" s="2">
        <f t="shared" si="48"/>
        <v>750000</v>
      </c>
      <c r="R276" s="2">
        <f t="shared" si="46"/>
        <v>141614719.16540676</v>
      </c>
      <c r="S276" s="2">
        <f t="shared" si="17"/>
        <v>727427.94833250344</v>
      </c>
      <c r="T276" s="2">
        <f t="shared" si="18"/>
        <v>23417.857142857276</v>
      </c>
      <c r="U276" s="2">
        <f t="shared" si="19"/>
        <v>750000</v>
      </c>
      <c r="V276" s="2">
        <f t="shared" si="34"/>
        <v>77372448.926331118</v>
      </c>
      <c r="W276" s="2">
        <f t="shared" si="20"/>
        <v>592925.30861124396</v>
      </c>
      <c r="X276" s="2">
        <f t="shared" si="6"/>
        <v>157074.69138875604</v>
      </c>
      <c r="Y276" s="2">
        <f t="shared" si="43"/>
        <v>64242270.239075691</v>
      </c>
      <c r="Z276" s="2" t="str">
        <f t="shared" si="8"/>
        <v>MEEP</v>
      </c>
      <c r="AA276" s="2">
        <f>IF(Z276="HERE",Y276,AA275+Graph!$G$1*1000)</f>
        <v>72542504.976357758</v>
      </c>
      <c r="AB276" s="2">
        <f t="shared" si="21"/>
        <v>420000</v>
      </c>
      <c r="AC276" s="2">
        <f t="shared" si="44"/>
        <v>57035907.614235669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200</v>
      </c>
      <c r="C277" s="7"/>
      <c r="D277" s="2" t="e">
        <f t="shared" si="12"/>
        <v>#N/A</v>
      </c>
      <c r="E277" s="2" t="e">
        <f t="shared" si="22"/>
        <v>#N/A</v>
      </c>
      <c r="F277" s="2">
        <v>729029.17023395002</v>
      </c>
      <c r="G277" s="2">
        <f t="shared" si="47"/>
        <v>729029.17023395002</v>
      </c>
      <c r="H277" s="2">
        <f t="shared" si="45"/>
        <v>133623566.20806304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5452381.4285714431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804051.46192136407</v>
      </c>
      <c r="Q277" s="2">
        <f t="shared" si="48"/>
        <v>750000</v>
      </c>
      <c r="R277" s="2">
        <f t="shared" si="46"/>
        <v>142364719.16540676</v>
      </c>
      <c r="S277" s="2">
        <f t="shared" si="17"/>
        <v>729029.17023395002</v>
      </c>
      <c r="T277" s="2">
        <f t="shared" si="18"/>
        <v>23417.857142857276</v>
      </c>
      <c r="U277" s="2">
        <f t="shared" si="19"/>
        <v>750000</v>
      </c>
      <c r="V277" s="2">
        <f t="shared" si="34"/>
        <v>77966975.456843808</v>
      </c>
      <c r="W277" s="2">
        <f t="shared" si="20"/>
        <v>594526.53051269054</v>
      </c>
      <c r="X277" s="2">
        <f t="shared" si="6"/>
        <v>155473.46948730946</v>
      </c>
      <c r="Y277" s="2">
        <f t="shared" si="43"/>
        <v>64397743.708563</v>
      </c>
      <c r="Z277" s="2" t="str">
        <f t="shared" si="8"/>
        <v>MEEP</v>
      </c>
      <c r="AA277" s="2">
        <f>IF(Z277="HERE",Y277,AA276+Graph!$G$1*1000)</f>
        <v>72962504.976357758</v>
      </c>
      <c r="AB277" s="2">
        <f t="shared" si="21"/>
        <v>420000</v>
      </c>
      <c r="AC277" s="2">
        <f t="shared" si="44"/>
        <v>57035907.614235669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201</v>
      </c>
      <c r="C278" s="7"/>
      <c r="D278" s="2" t="e">
        <f t="shared" si="12"/>
        <v>#N/A</v>
      </c>
      <c r="E278" s="2" t="e">
        <f t="shared" si="22"/>
        <v>#N/A</v>
      </c>
      <c r="F278" s="2">
        <v>730630.3921353817</v>
      </c>
      <c r="G278" s="2">
        <f t="shared" si="47"/>
        <v>730630.3921353817</v>
      </c>
      <c r="H278" s="2">
        <f t="shared" si="45"/>
        <v>134354196.60019842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5475799.2857143003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805966.35567447543</v>
      </c>
      <c r="Q278" s="2">
        <f t="shared" si="48"/>
        <v>750000</v>
      </c>
      <c r="R278" s="2">
        <f t="shared" si="46"/>
        <v>143114719.16540676</v>
      </c>
      <c r="S278" s="2">
        <f t="shared" si="17"/>
        <v>730630.3921353817</v>
      </c>
      <c r="T278" s="2">
        <f t="shared" si="18"/>
        <v>23417.857142857276</v>
      </c>
      <c r="U278" s="2">
        <f t="shared" si="19"/>
        <v>750000</v>
      </c>
      <c r="V278" s="2">
        <f t="shared" si="34"/>
        <v>78563103.209257945</v>
      </c>
      <c r="W278" s="2">
        <f t="shared" si="20"/>
        <v>596127.75241413713</v>
      </c>
      <c r="X278" s="2">
        <f t="shared" si="6"/>
        <v>153872.24758586287</v>
      </c>
      <c r="Y278" s="2">
        <f t="shared" si="43"/>
        <v>64551615.956148863</v>
      </c>
      <c r="Z278" s="2" t="str">
        <f t="shared" si="8"/>
        <v>MEEP</v>
      </c>
      <c r="AA278" s="2">
        <f>IF(Z278="HERE",Y278,AA277+Graph!$G$1*1000)</f>
        <v>73382504.976357758</v>
      </c>
      <c r="AB278" s="2">
        <f t="shared" si="21"/>
        <v>420000</v>
      </c>
      <c r="AC278" s="2">
        <f t="shared" si="44"/>
        <v>57035907.614235669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202</v>
      </c>
      <c r="C279" s="7"/>
      <c r="D279" s="2" t="e">
        <f t="shared" si="12"/>
        <v>#N/A</v>
      </c>
      <c r="E279" s="2" t="e">
        <f t="shared" si="22"/>
        <v>#N/A</v>
      </c>
      <c r="F279" s="2">
        <v>732231.61403682828</v>
      </c>
      <c r="G279" s="2">
        <f t="shared" si="47"/>
        <v>732231.61403682828</v>
      </c>
      <c r="H279" s="2">
        <f t="shared" si="45"/>
        <v>135086428.21423525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5499217.1428571576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807881.24942758679</v>
      </c>
      <c r="Q279" s="2">
        <f t="shared" si="48"/>
        <v>750000</v>
      </c>
      <c r="R279" s="2">
        <f t="shared" si="46"/>
        <v>143864719.16540676</v>
      </c>
      <c r="S279" s="2">
        <f t="shared" si="17"/>
        <v>732231.61403682828</v>
      </c>
      <c r="T279" s="2">
        <f t="shared" si="18"/>
        <v>23417.857142857276</v>
      </c>
      <c r="U279" s="2">
        <f t="shared" si="19"/>
        <v>750000</v>
      </c>
      <c r="V279" s="2">
        <f t="shared" si="34"/>
        <v>79160832.183573529</v>
      </c>
      <c r="W279" s="2">
        <f t="shared" si="20"/>
        <v>597728.97431558371</v>
      </c>
      <c r="X279" s="2">
        <f t="shared" si="6"/>
        <v>152271.02568441629</v>
      </c>
      <c r="Y279" s="2">
        <f t="shared" si="43"/>
        <v>64703886.981833279</v>
      </c>
      <c r="Z279" s="2" t="str">
        <f t="shared" si="8"/>
        <v>MEEP</v>
      </c>
      <c r="AA279" s="2">
        <f>IF(Z279="HERE",Y279,AA278+Graph!$G$1*1000)</f>
        <v>73802504.976357758</v>
      </c>
      <c r="AB279" s="2">
        <f t="shared" si="21"/>
        <v>420000</v>
      </c>
      <c r="AC279" s="2">
        <f t="shared" si="44"/>
        <v>57035907.614235669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203</v>
      </c>
      <c r="C280" s="7"/>
      <c r="D280" s="2" t="e">
        <f t="shared" si="12"/>
        <v>#N/A</v>
      </c>
      <c r="E280" s="2" t="e">
        <f t="shared" si="22"/>
        <v>#N/A</v>
      </c>
      <c r="F280" s="2">
        <v>733832.83593827486</v>
      </c>
      <c r="G280" s="2">
        <f t="shared" si="47"/>
        <v>733832.83593827486</v>
      </c>
      <c r="H280" s="2">
        <f t="shared" si="45"/>
        <v>135820261.05017352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5522635.0000000149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809796.14318069816</v>
      </c>
      <c r="Q280" s="2">
        <f t="shared" si="48"/>
        <v>750000</v>
      </c>
      <c r="R280" s="2">
        <f t="shared" si="46"/>
        <v>144614719.16540676</v>
      </c>
      <c r="S280" s="2">
        <f t="shared" si="17"/>
        <v>733832.83593827486</v>
      </c>
      <c r="T280" s="2">
        <f t="shared" si="18"/>
        <v>23417.857142857276</v>
      </c>
      <c r="U280" s="2">
        <f t="shared" si="19"/>
        <v>750000</v>
      </c>
      <c r="V280" s="2">
        <f t="shared" si="34"/>
        <v>79760162.379790545</v>
      </c>
      <c r="W280" s="2">
        <f t="shared" si="20"/>
        <v>599330.19621701539</v>
      </c>
      <c r="X280" s="2">
        <f t="shared" si="6"/>
        <v>150669.80378298461</v>
      </c>
      <c r="Y280" s="2">
        <f t="shared" si="43"/>
        <v>64854556.785616264</v>
      </c>
      <c r="Z280" s="2" t="str">
        <f t="shared" si="8"/>
        <v>MEEP</v>
      </c>
      <c r="AA280" s="2">
        <f>IF(Z280="HERE",Y280,AA279+Graph!$G$1*1000)</f>
        <v>74222504.976357758</v>
      </c>
      <c r="AB280" s="2">
        <f t="shared" si="21"/>
        <v>420000</v>
      </c>
      <c r="AC280" s="2">
        <f t="shared" si="44"/>
        <v>57035907.614235669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204</v>
      </c>
      <c r="C281" s="7"/>
      <c r="D281" s="2" t="e">
        <f t="shared" si="12"/>
        <v>#N/A</v>
      </c>
      <c r="E281" s="2" t="e">
        <f t="shared" si="22"/>
        <v>#N/A</v>
      </c>
      <c r="F281" s="2">
        <v>735434.05783972144</v>
      </c>
      <c r="G281" s="2">
        <f t="shared" si="47"/>
        <v>735434.05783972144</v>
      </c>
      <c r="H281" s="2">
        <f t="shared" si="45"/>
        <v>136555695.10801324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5546052.8571428722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811711.03693380952</v>
      </c>
      <c r="Q281" s="2">
        <f t="shared" si="48"/>
        <v>750000</v>
      </c>
      <c r="R281" s="2">
        <f t="shared" si="46"/>
        <v>145364719.16540676</v>
      </c>
      <c r="S281" s="2">
        <f t="shared" si="17"/>
        <v>735434.05783972144</v>
      </c>
      <c r="T281" s="2">
        <f t="shared" si="18"/>
        <v>23417.857142857276</v>
      </c>
      <c r="U281" s="2">
        <f t="shared" si="19"/>
        <v>750000</v>
      </c>
      <c r="V281" s="2">
        <f t="shared" si="34"/>
        <v>80361093.797909006</v>
      </c>
      <c r="W281" s="2">
        <f t="shared" si="20"/>
        <v>600931.41811846197</v>
      </c>
      <c r="X281" s="2">
        <f t="shared" si="6"/>
        <v>149068.58188153803</v>
      </c>
      <c r="Y281" s="2">
        <f t="shared" si="43"/>
        <v>65003625.367497802</v>
      </c>
      <c r="Z281" s="2" t="str">
        <f t="shared" si="8"/>
        <v>MEEP</v>
      </c>
      <c r="AA281" s="2">
        <f>IF(Z281="HERE",Y281,AA280+Graph!$G$1*1000)</f>
        <v>74642504.976357758</v>
      </c>
      <c r="AB281" s="2">
        <f t="shared" si="21"/>
        <v>420000</v>
      </c>
      <c r="AC281" s="2">
        <f t="shared" si="44"/>
        <v>57035907.614235669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205</v>
      </c>
      <c r="C282" s="7"/>
      <c r="D282" s="2" t="e">
        <f t="shared" si="12"/>
        <v>#N/A</v>
      </c>
      <c r="E282" s="2" t="e">
        <f t="shared" si="22"/>
        <v>#N/A</v>
      </c>
      <c r="F282" s="2">
        <v>737035.27974116802</v>
      </c>
      <c r="G282" s="2">
        <f t="shared" si="47"/>
        <v>737035.27974116802</v>
      </c>
      <c r="H282" s="2">
        <f t="shared" si="45"/>
        <v>137292730.38775441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5569470.7142857295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813625.93068692088</v>
      </c>
      <c r="Q282" s="2">
        <f t="shared" si="48"/>
        <v>750000</v>
      </c>
      <c r="R282" s="2">
        <f t="shared" si="46"/>
        <v>146114719.16540676</v>
      </c>
      <c r="S282" s="2">
        <f t="shared" si="17"/>
        <v>737035.27974116802</v>
      </c>
      <c r="T282" s="2">
        <f t="shared" si="18"/>
        <v>23417.857142857276</v>
      </c>
      <c r="U282" s="2">
        <f t="shared" si="19"/>
        <v>750000</v>
      </c>
      <c r="V282" s="2">
        <f t="shared" si="34"/>
        <v>80963626.437928915</v>
      </c>
      <c r="W282" s="2">
        <f t="shared" si="20"/>
        <v>602532.64001990855</v>
      </c>
      <c r="X282" s="2">
        <f t="shared" si="6"/>
        <v>147467.35998009145</v>
      </c>
      <c r="Y282" s="2">
        <f t="shared" si="43"/>
        <v>65151092.727477893</v>
      </c>
      <c r="Z282" s="2" t="str">
        <f t="shared" si="8"/>
        <v>MEEP</v>
      </c>
      <c r="AA282" s="2">
        <f>IF(Z282="HERE",Y282,AA281+Graph!$G$1*1000)</f>
        <v>75062504.976357758</v>
      </c>
      <c r="AB282" s="2">
        <f t="shared" si="21"/>
        <v>420000</v>
      </c>
      <c r="AC282" s="2">
        <f t="shared" si="44"/>
        <v>57035907.614235669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206</v>
      </c>
      <c r="C283" s="7"/>
      <c r="D283" s="2" t="e">
        <f t="shared" si="12"/>
        <v>#N/A</v>
      </c>
      <c r="E283" s="2" t="e">
        <f t="shared" si="22"/>
        <v>#N/A</v>
      </c>
      <c r="F283" s="2">
        <v>738636.5016425997</v>
      </c>
      <c r="G283" s="2">
        <f t="shared" si="47"/>
        <v>738636.5016425997</v>
      </c>
      <c r="H283" s="2">
        <f t="shared" si="45"/>
        <v>138031366.88939703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5592888.5714285867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815540.82444003224</v>
      </c>
      <c r="Q283" s="2">
        <f t="shared" si="48"/>
        <v>750000</v>
      </c>
      <c r="R283" s="2">
        <f t="shared" si="46"/>
        <v>146864719.16540676</v>
      </c>
      <c r="S283" s="2">
        <f t="shared" si="17"/>
        <v>738636.5016426146</v>
      </c>
      <c r="T283" s="2">
        <f t="shared" si="18"/>
        <v>23417.857142857276</v>
      </c>
      <c r="U283" s="2">
        <f t="shared" si="19"/>
        <v>750000</v>
      </c>
      <c r="V283" s="2">
        <f t="shared" si="34"/>
        <v>81567760.29985027</v>
      </c>
      <c r="W283" s="2">
        <f t="shared" si="20"/>
        <v>604133.86192135513</v>
      </c>
      <c r="X283" s="2">
        <f t="shared" si="6"/>
        <v>145866.13807864487</v>
      </c>
      <c r="Y283" s="2">
        <f t="shared" si="43"/>
        <v>65296958.865556538</v>
      </c>
      <c r="Z283" s="2" t="str">
        <f t="shared" si="8"/>
        <v>MEEP</v>
      </c>
      <c r="AA283" s="2">
        <f>IF(Z283="HERE",Y283,AA282+Graph!$G$1*1000)</f>
        <v>75482504.976357758</v>
      </c>
      <c r="AB283" s="2">
        <f t="shared" si="21"/>
        <v>420000</v>
      </c>
      <c r="AC283" s="2">
        <f t="shared" si="44"/>
        <v>57035907.614235669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207</v>
      </c>
      <c r="C284" s="7"/>
      <c r="D284" s="2" t="e">
        <f t="shared" si="12"/>
        <v>#N/A</v>
      </c>
      <c r="E284" s="2" t="e">
        <f t="shared" si="22"/>
        <v>#N/A</v>
      </c>
      <c r="F284" s="2">
        <v>740237.72354404628</v>
      </c>
      <c r="G284" s="2">
        <f t="shared" si="47"/>
        <v>740237.72354404628</v>
      </c>
      <c r="H284" s="2">
        <f t="shared" si="45"/>
        <v>138771604.61294109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5616306.428571444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817455.71819314361</v>
      </c>
      <c r="Q284" s="2">
        <f t="shared" si="48"/>
        <v>750000</v>
      </c>
      <c r="R284" s="2">
        <f t="shared" si="46"/>
        <v>147614719.16540676</v>
      </c>
      <c r="S284" s="2">
        <f t="shared" si="17"/>
        <v>740237.72354406118</v>
      </c>
      <c r="T284" s="2">
        <f t="shared" si="18"/>
        <v>23417.857142857276</v>
      </c>
      <c r="U284" s="2">
        <f t="shared" si="19"/>
        <v>750000</v>
      </c>
      <c r="V284" s="2">
        <f t="shared" si="34"/>
        <v>82173495.383673057</v>
      </c>
      <c r="W284" s="2">
        <f t="shared" si="20"/>
        <v>605735.08382278681</v>
      </c>
      <c r="X284" s="2">
        <f t="shared" si="6"/>
        <v>144264.91617721319</v>
      </c>
      <c r="Y284" s="2">
        <f t="shared" si="43"/>
        <v>65441223.781733751</v>
      </c>
      <c r="Z284" s="2" t="str">
        <f t="shared" si="8"/>
        <v>MEEP</v>
      </c>
      <c r="AA284" s="2">
        <f>IF(Z284="HERE",Y284,AA283+Graph!$G$1*1000)</f>
        <v>75902504.976357758</v>
      </c>
      <c r="AB284" s="2">
        <f t="shared" si="21"/>
        <v>420000</v>
      </c>
      <c r="AC284" s="2">
        <f t="shared" si="44"/>
        <v>57035907.614235669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208</v>
      </c>
      <c r="C285" s="7"/>
      <c r="D285" s="2" t="e">
        <f t="shared" si="12"/>
        <v>#N/A</v>
      </c>
      <c r="E285" s="2" t="e">
        <f t="shared" si="22"/>
        <v>#N/A</v>
      </c>
      <c r="F285" s="2">
        <v>741838.94544549286</v>
      </c>
      <c r="G285" s="2">
        <f t="shared" si="47"/>
        <v>741838.94544549286</v>
      </c>
      <c r="H285" s="2">
        <f t="shared" si="45"/>
        <v>139513443.55838656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5639724.2857143013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819370.61194625497</v>
      </c>
      <c r="Q285" s="2">
        <f t="shared" si="48"/>
        <v>750000</v>
      </c>
      <c r="R285" s="2">
        <f t="shared" si="46"/>
        <v>148364719.16540676</v>
      </c>
      <c r="S285" s="2">
        <f t="shared" si="17"/>
        <v>741838.94544547796</v>
      </c>
      <c r="T285" s="2">
        <f t="shared" si="18"/>
        <v>23417.857142857276</v>
      </c>
      <c r="U285" s="2">
        <f t="shared" si="19"/>
        <v>750000</v>
      </c>
      <c r="V285" s="2">
        <f t="shared" si="34"/>
        <v>82780831.68939729</v>
      </c>
      <c r="W285" s="2">
        <f t="shared" si="20"/>
        <v>607336.30572423339</v>
      </c>
      <c r="X285" s="2">
        <f t="shared" si="6"/>
        <v>142663.69427576661</v>
      </c>
      <c r="Y285" s="2">
        <f t="shared" si="43"/>
        <v>65583887.476009518</v>
      </c>
      <c r="Z285" s="2" t="str">
        <f t="shared" si="8"/>
        <v>MEEP</v>
      </c>
      <c r="AA285" s="2">
        <f>IF(Z285="HERE",Y285,AA284+Graph!$G$1*1000)</f>
        <v>76322504.976357758</v>
      </c>
      <c r="AB285" s="2">
        <f t="shared" si="21"/>
        <v>420000</v>
      </c>
      <c r="AC285" s="2">
        <f t="shared" si="44"/>
        <v>57035907.614235669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209</v>
      </c>
      <c r="C286" s="7"/>
      <c r="D286" s="2" t="e">
        <f t="shared" si="12"/>
        <v>#N/A</v>
      </c>
      <c r="E286" s="2" t="e">
        <f t="shared" si="22"/>
        <v>#N/A</v>
      </c>
      <c r="F286" s="2">
        <v>743440.16734693944</v>
      </c>
      <c r="G286" s="2">
        <f t="shared" si="47"/>
        <v>743440.16734693944</v>
      </c>
      <c r="H286" s="2">
        <f t="shared" si="45"/>
        <v>140256883.72573352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5663142.1428571586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821285.50569936633</v>
      </c>
      <c r="Q286" s="2">
        <f t="shared" si="48"/>
        <v>750000</v>
      </c>
      <c r="R286" s="2">
        <f t="shared" si="46"/>
        <v>149114719.16540676</v>
      </c>
      <c r="S286" s="2">
        <f t="shared" si="17"/>
        <v>743440.16734695435</v>
      </c>
      <c r="T286" s="2">
        <f t="shared" si="18"/>
        <v>23417.857142857276</v>
      </c>
      <c r="U286" s="2">
        <f t="shared" si="19"/>
        <v>750000</v>
      </c>
      <c r="V286" s="2">
        <f t="shared" si="34"/>
        <v>83389769.21702297</v>
      </c>
      <c r="W286" s="2">
        <f t="shared" si="20"/>
        <v>608937.52762567997</v>
      </c>
      <c r="X286" s="2">
        <f t="shared" ref="X286:X385" si="51">SUM(U286-W286)</f>
        <v>141062.47237432003</v>
      </c>
      <c r="Y286" s="2">
        <f t="shared" si="43"/>
        <v>65724949.948383838</v>
      </c>
      <c r="Z286" s="2" t="str">
        <f t="shared" ref="Z286:Z385" si="52">IF(V286&lt;Y286,"HERE","MEEP")</f>
        <v>MEEP</v>
      </c>
      <c r="AA286" s="2">
        <f>IF(Z286="HERE",Y286,AA285+Graph!$G$1*1000)</f>
        <v>76742504.976357758</v>
      </c>
      <c r="AB286" s="2">
        <f t="shared" si="21"/>
        <v>420000</v>
      </c>
      <c r="AC286" s="2">
        <f t="shared" si="44"/>
        <v>57035907.614235669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210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745041.38924838603</v>
      </c>
      <c r="G287" s="2">
        <f t="shared" si="47"/>
        <v>745041.38924838603</v>
      </c>
      <c r="H287" s="2">
        <f t="shared" si="45"/>
        <v>141001925.11498189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5686560.0000000158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823200.39945246279</v>
      </c>
      <c r="Q287" s="2">
        <f t="shared" si="48"/>
        <v>750000</v>
      </c>
      <c r="R287" s="2">
        <f t="shared" si="46"/>
        <v>149864719.16540676</v>
      </c>
      <c r="S287" s="2">
        <f t="shared" ref="S287:S385" si="58">SUM(H287-H286)</f>
        <v>745041.38924837112</v>
      </c>
      <c r="T287" s="2">
        <f t="shared" ref="T287:T385" si="59">SUM(L287-L286)</f>
        <v>23417.857142857276</v>
      </c>
      <c r="U287" s="2">
        <f t="shared" ref="U287:U385" si="60">SUM(R287-R286)</f>
        <v>750000</v>
      </c>
      <c r="V287" s="2">
        <f t="shared" si="34"/>
        <v>84000307.966550097</v>
      </c>
      <c r="W287" s="2">
        <f t="shared" ref="W287:W385" si="61">SUM(V287-V286)</f>
        <v>610538.74952712655</v>
      </c>
      <c r="X287" s="2">
        <f t="shared" si="51"/>
        <v>139461.25047287345</v>
      </c>
      <c r="Y287" s="2">
        <f t="shared" ref="Y287:Y350" si="62">IF(COUNT($C288)=0,IF(COUNT($C287)=1,C287,SUM(Y286+X287)),C287)</f>
        <v>65864411.198856711</v>
      </c>
      <c r="Z287" s="2" t="str">
        <f t="shared" si="52"/>
        <v>MEEP</v>
      </c>
      <c r="AA287" s="2">
        <f>IF(Z287="HERE",Y287,AA286+Graph!$G$1*1000)</f>
        <v>77162504.976357758</v>
      </c>
      <c r="AB287" s="2">
        <f t="shared" ref="AB287:AB385" si="63">SUM(AA287-AA286)</f>
        <v>420000</v>
      </c>
      <c r="AC287" s="2">
        <f t="shared" ref="AC287:AC350" si="64">IF(Z288="HERE",V287,AC286)</f>
        <v>57035907.614235669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211</v>
      </c>
      <c r="C288" s="7"/>
      <c r="D288" s="2" t="e">
        <f t="shared" si="55"/>
        <v>#N/A</v>
      </c>
      <c r="E288" s="2" t="e">
        <f t="shared" si="22"/>
        <v>#N/A</v>
      </c>
      <c r="F288" s="2">
        <v>746642.61114981771</v>
      </c>
      <c r="G288" s="2">
        <f t="shared" si="47"/>
        <v>746642.61114981771</v>
      </c>
      <c r="H288" s="2">
        <f t="shared" ref="H288:H351" si="65">IF(COUNT($C289)=0,IF(COUNT($C288)=1,C288,SUM(H287+G288)),C288)</f>
        <v>141748567.72613171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5709977.8571428731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825115.29320557415</v>
      </c>
      <c r="Q288" s="2">
        <f t="shared" si="48"/>
        <v>750000</v>
      </c>
      <c r="R288" s="2">
        <f t="shared" ref="R288:R351" si="66">IF(COUNT($C289)=0,IF(COUNT($C288)=1,M288,SUM(R287+Q288)),M288)</f>
        <v>150614719.16540676</v>
      </c>
      <c r="S288" s="2">
        <f t="shared" si="58"/>
        <v>746642.61114981771</v>
      </c>
      <c r="T288" s="2">
        <f t="shared" si="59"/>
        <v>23417.857142857276</v>
      </c>
      <c r="U288" s="2">
        <f t="shared" si="60"/>
        <v>750000</v>
      </c>
      <c r="V288" s="2">
        <f t="shared" si="34"/>
        <v>84612447.93797867</v>
      </c>
      <c r="W288" s="2">
        <f t="shared" si="61"/>
        <v>612139.97142857313</v>
      </c>
      <c r="X288" s="2">
        <f t="shared" si="51"/>
        <v>137860.02857142687</v>
      </c>
      <c r="Y288" s="2">
        <f t="shared" si="62"/>
        <v>66002271.227428138</v>
      </c>
      <c r="Z288" s="2" t="str">
        <f t="shared" si="52"/>
        <v>MEEP</v>
      </c>
      <c r="AA288" s="2">
        <f>IF(Z288="HERE",Y288,AA287+Graph!$G$1*1000)</f>
        <v>77582504.976357758</v>
      </c>
      <c r="AB288" s="2">
        <f t="shared" si="63"/>
        <v>420000</v>
      </c>
      <c r="AC288" s="2">
        <f t="shared" si="64"/>
        <v>57035907.614235669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212</v>
      </c>
      <c r="C289" s="7"/>
      <c r="D289" s="2" t="e">
        <f t="shared" si="55"/>
        <v>#N/A</v>
      </c>
      <c r="E289" s="2" t="e">
        <f t="shared" si="22"/>
        <v>#N/A</v>
      </c>
      <c r="F289" s="2">
        <v>748243.83305126429</v>
      </c>
      <c r="G289" s="2">
        <f t="shared" si="47"/>
        <v>748243.83305126429</v>
      </c>
      <c r="H289" s="2">
        <f t="shared" si="65"/>
        <v>142496811.55918297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5733395.7142857304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827030.18695868552</v>
      </c>
      <c r="Q289" s="2">
        <f t="shared" si="48"/>
        <v>750000</v>
      </c>
      <c r="R289" s="2">
        <f t="shared" si="66"/>
        <v>151364719.16540676</v>
      </c>
      <c r="S289" s="2">
        <f t="shared" si="58"/>
        <v>748243.83305126429</v>
      </c>
      <c r="T289" s="2">
        <f t="shared" si="59"/>
        <v>23417.857142857276</v>
      </c>
      <c r="U289" s="2">
        <f t="shared" si="60"/>
        <v>750000</v>
      </c>
      <c r="V289" s="2">
        <f t="shared" si="34"/>
        <v>85226189.131308675</v>
      </c>
      <c r="W289" s="2">
        <f t="shared" si="61"/>
        <v>613741.19333000481</v>
      </c>
      <c r="X289" s="2">
        <f t="shared" si="51"/>
        <v>136258.80666999519</v>
      </c>
      <c r="Y289" s="2">
        <f t="shared" si="62"/>
        <v>66138530.034098133</v>
      </c>
      <c r="Z289" s="2" t="str">
        <f t="shared" si="52"/>
        <v>MEEP</v>
      </c>
      <c r="AA289" s="2">
        <f>IF(Z289="HERE",Y289,AA288+Graph!$G$1*1000)</f>
        <v>78002504.976357758</v>
      </c>
      <c r="AB289" s="2">
        <f t="shared" si="63"/>
        <v>420000</v>
      </c>
      <c r="AC289" s="2">
        <f t="shared" si="64"/>
        <v>57035907.614235669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213</v>
      </c>
      <c r="C290" s="7"/>
      <c r="D290" s="2" t="e">
        <f t="shared" si="55"/>
        <v>#N/A</v>
      </c>
      <c r="E290" s="2" t="e">
        <f t="shared" si="22"/>
        <v>#N/A</v>
      </c>
      <c r="F290" s="2">
        <v>749845.05495271087</v>
      </c>
      <c r="G290" s="2">
        <f t="shared" si="47"/>
        <v>749845.05495271087</v>
      </c>
      <c r="H290" s="2">
        <f t="shared" si="65"/>
        <v>143246656.61413568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5756813.5714285877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828945.08071179688</v>
      </c>
      <c r="Q290" s="2">
        <f t="shared" si="48"/>
        <v>750000</v>
      </c>
      <c r="R290" s="2">
        <f t="shared" si="66"/>
        <v>152114719.16540676</v>
      </c>
      <c r="S290" s="2">
        <f t="shared" si="58"/>
        <v>749845.05495271087</v>
      </c>
      <c r="T290" s="2">
        <f t="shared" si="59"/>
        <v>23417.857142857276</v>
      </c>
      <c r="U290" s="2">
        <f t="shared" si="60"/>
        <v>750000</v>
      </c>
      <c r="V290" s="2">
        <f t="shared" si="34"/>
        <v>85841531.546540126</v>
      </c>
      <c r="W290" s="2">
        <f t="shared" si="61"/>
        <v>615342.41523145139</v>
      </c>
      <c r="X290" s="2">
        <f t="shared" si="51"/>
        <v>134657.58476854861</v>
      </c>
      <c r="Y290" s="2">
        <f t="shared" si="62"/>
        <v>66273187.618866682</v>
      </c>
      <c r="Z290" s="2" t="str">
        <f t="shared" si="52"/>
        <v>MEEP</v>
      </c>
      <c r="AA290" s="2">
        <f>IF(Z290="HERE",Y290,AA289+Graph!$G$1*1000)</f>
        <v>78422504.976357758</v>
      </c>
      <c r="AB290" s="2">
        <f t="shared" si="63"/>
        <v>420000</v>
      </c>
      <c r="AC290" s="2">
        <f t="shared" si="64"/>
        <v>57035907.614235669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214</v>
      </c>
      <c r="C291" s="7"/>
      <c r="D291" s="2" t="e">
        <f t="shared" si="55"/>
        <v>#N/A</v>
      </c>
      <c r="E291" s="2" t="e">
        <f t="shared" si="22"/>
        <v>#N/A</v>
      </c>
      <c r="F291" s="2">
        <v>751446.27685415745</v>
      </c>
      <c r="G291" s="2">
        <f t="shared" si="47"/>
        <v>726582.14285714284</v>
      </c>
      <c r="H291" s="2">
        <f t="shared" si="65"/>
        <v>143973238.75699282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5780231.4285714449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830859.97446490824</v>
      </c>
      <c r="Q291" s="2">
        <f t="shared" si="48"/>
        <v>750000</v>
      </c>
      <c r="R291" s="2">
        <f t="shared" si="66"/>
        <v>152864719.16540676</v>
      </c>
      <c r="S291" s="2">
        <f t="shared" si="58"/>
        <v>726582.14285713434</v>
      </c>
      <c r="T291" s="2">
        <f t="shared" si="59"/>
        <v>23417.857142857276</v>
      </c>
      <c r="U291" s="2">
        <f t="shared" si="60"/>
        <v>750000</v>
      </c>
      <c r="V291" s="2">
        <f t="shared" si="34"/>
        <v>86458475.183673024</v>
      </c>
      <c r="W291" s="2">
        <f t="shared" si="61"/>
        <v>616943.63713289797</v>
      </c>
      <c r="X291" s="2">
        <f t="shared" si="51"/>
        <v>133056.36286710203</v>
      </c>
      <c r="Y291" s="2">
        <f t="shared" si="62"/>
        <v>66406243.981733784</v>
      </c>
      <c r="Z291" s="2" t="str">
        <f t="shared" si="52"/>
        <v>MEEP</v>
      </c>
      <c r="AA291" s="2">
        <f>IF(Z291="HERE",Y291,AA290+Graph!$G$1*1000)</f>
        <v>78842504.976357758</v>
      </c>
      <c r="AB291" s="2">
        <f t="shared" si="63"/>
        <v>420000</v>
      </c>
      <c r="AC291" s="2">
        <f t="shared" si="64"/>
        <v>57035907.614235669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215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753047.49875558913</v>
      </c>
      <c r="G292" s="2">
        <f t="shared" si="47"/>
        <v>726582.14285714284</v>
      </c>
      <c r="H292" s="2">
        <f t="shared" si="65"/>
        <v>144699820.89984995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5803649.2857143022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832774.8682180196</v>
      </c>
      <c r="Q292" s="2">
        <f t="shared" si="48"/>
        <v>750000</v>
      </c>
      <c r="R292" s="2">
        <f t="shared" si="66"/>
        <v>153614719.16540676</v>
      </c>
      <c r="S292" s="2">
        <f t="shared" si="58"/>
        <v>726582.14285713434</v>
      </c>
      <c r="T292" s="2">
        <f t="shared" si="59"/>
        <v>23417.857142857276</v>
      </c>
      <c r="U292" s="2">
        <f t="shared" si="60"/>
        <v>750000</v>
      </c>
      <c r="V292" s="2">
        <f t="shared" si="34"/>
        <v>87077020.042707369</v>
      </c>
      <c r="W292" s="2">
        <f t="shared" si="61"/>
        <v>618544.85903434455</v>
      </c>
      <c r="X292" s="2">
        <f t="shared" si="51"/>
        <v>131455.14096565545</v>
      </c>
      <c r="Y292" s="2">
        <f t="shared" si="62"/>
        <v>66537699.12269944</v>
      </c>
      <c r="Z292" s="2" t="str">
        <f t="shared" si="52"/>
        <v>MEEP</v>
      </c>
      <c r="AA292" s="2">
        <f>IF(Z292="HERE",Y292,AA291+Graph!$G$1*1000)</f>
        <v>79262504.976357758</v>
      </c>
      <c r="AB292" s="2">
        <f t="shared" si="63"/>
        <v>420000</v>
      </c>
      <c r="AC292" s="2">
        <f t="shared" si="64"/>
        <v>57035907.614235669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216</v>
      </c>
      <c r="C293" s="7"/>
      <c r="D293" s="2" t="e">
        <f t="shared" si="55"/>
        <v>#N/A</v>
      </c>
      <c r="E293" s="2" t="e">
        <f t="shared" si="67"/>
        <v>#N/A</v>
      </c>
      <c r="F293" s="2">
        <v>754648.72065703571</v>
      </c>
      <c r="G293" s="2">
        <f t="shared" si="47"/>
        <v>726582.14285714284</v>
      </c>
      <c r="H293" s="2">
        <f t="shared" si="65"/>
        <v>145426403.04270709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5827067.1428571595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834689.76197113097</v>
      </c>
      <c r="Q293" s="2">
        <f t="shared" si="48"/>
        <v>750000</v>
      </c>
      <c r="R293" s="2">
        <f t="shared" si="66"/>
        <v>154364719.16540676</v>
      </c>
      <c r="S293" s="2">
        <f t="shared" si="58"/>
        <v>726582.14285713434</v>
      </c>
      <c r="T293" s="2">
        <f t="shared" si="59"/>
        <v>23417.857142857276</v>
      </c>
      <c r="U293" s="2">
        <f t="shared" si="60"/>
        <v>750000</v>
      </c>
      <c r="V293" s="2">
        <f t="shared" si="34"/>
        <v>87697166.12364316</v>
      </c>
      <c r="W293" s="2">
        <f t="shared" si="61"/>
        <v>620146.08093579113</v>
      </c>
      <c r="X293" s="2">
        <f t="shared" si="51"/>
        <v>129853.91906420887</v>
      </c>
      <c r="Y293" s="2">
        <f t="shared" si="62"/>
        <v>66667553.041763648</v>
      </c>
      <c r="Z293" s="2" t="str">
        <f t="shared" si="52"/>
        <v>MEEP</v>
      </c>
      <c r="AA293" s="2">
        <f>IF(Z293="HERE",Y293,AA292+Graph!$G$1*1000)</f>
        <v>79682504.976357758</v>
      </c>
      <c r="AB293" s="2">
        <f t="shared" si="63"/>
        <v>420000</v>
      </c>
      <c r="AC293" s="2">
        <f t="shared" si="64"/>
        <v>57035907.614235669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217</v>
      </c>
      <c r="C294" s="7"/>
      <c r="D294" s="2" t="e">
        <f t="shared" si="55"/>
        <v>#N/A</v>
      </c>
      <c r="E294" s="2" t="e">
        <f t="shared" si="67"/>
        <v>#N/A</v>
      </c>
      <c r="F294" s="2">
        <v>756249.94255848229</v>
      </c>
      <c r="G294" s="2">
        <f t="shared" ref="G294:G357" si="70">IF(F294&gt;750000,$AK$31*1000,F294)</f>
        <v>726582.14285714284</v>
      </c>
      <c r="H294" s="2">
        <f t="shared" si="65"/>
        <v>146152985.18556422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5850485.0000000168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836604.65572424233</v>
      </c>
      <c r="Q294" s="2">
        <f t="shared" ref="Q294:Q357" si="71">IF(P294&gt;750000,750000,P294)</f>
        <v>750000</v>
      </c>
      <c r="R294" s="2">
        <f t="shared" si="66"/>
        <v>155114719.16540676</v>
      </c>
      <c r="S294" s="2">
        <f t="shared" si="58"/>
        <v>726582.14285713434</v>
      </c>
      <c r="T294" s="2">
        <f t="shared" si="59"/>
        <v>23417.857142857276</v>
      </c>
      <c r="U294" s="2">
        <f t="shared" si="60"/>
        <v>750000</v>
      </c>
      <c r="V294" s="2">
        <f t="shared" si="34"/>
        <v>88318913.426480383</v>
      </c>
      <c r="W294" s="2">
        <f t="shared" si="61"/>
        <v>621747.30283722281</v>
      </c>
      <c r="X294" s="2">
        <f t="shared" si="51"/>
        <v>128252.69716277719</v>
      </c>
      <c r="Y294" s="2">
        <f t="shared" si="62"/>
        <v>66795805.738926426</v>
      </c>
      <c r="Z294" s="2" t="str">
        <f t="shared" si="52"/>
        <v>MEEP</v>
      </c>
      <c r="AA294" s="2">
        <f>IF(Z294="HERE",Y294,AA293+Graph!$G$1*1000)</f>
        <v>80102504.976357758</v>
      </c>
      <c r="AB294" s="2">
        <f t="shared" si="63"/>
        <v>420000</v>
      </c>
      <c r="AC294" s="2">
        <f t="shared" si="64"/>
        <v>57035907.614235669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218</v>
      </c>
      <c r="C295" s="7"/>
      <c r="D295" s="2" t="e">
        <f t="shared" si="55"/>
        <v>#N/A</v>
      </c>
      <c r="E295" s="2" t="e">
        <f t="shared" si="67"/>
        <v>#N/A</v>
      </c>
      <c r="F295" s="2">
        <v>757851.16445992887</v>
      </c>
      <c r="G295" s="2">
        <f t="shared" si="70"/>
        <v>726582.14285714284</v>
      </c>
      <c r="H295" s="2">
        <f t="shared" si="65"/>
        <v>146879567.32842135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5873902.857142874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838519.54947735369</v>
      </c>
      <c r="Q295" s="2">
        <f t="shared" si="71"/>
        <v>750000</v>
      </c>
      <c r="R295" s="2">
        <f t="shared" si="66"/>
        <v>155864719.16540676</v>
      </c>
      <c r="S295" s="2">
        <f t="shared" si="58"/>
        <v>726582.14285713434</v>
      </c>
      <c r="T295" s="2">
        <f t="shared" si="59"/>
        <v>23417.857142857276</v>
      </c>
      <c r="U295" s="2">
        <f t="shared" si="60"/>
        <v>750000</v>
      </c>
      <c r="V295" s="2">
        <f t="shared" si="34"/>
        <v>88942261.951219052</v>
      </c>
      <c r="W295" s="2">
        <f t="shared" si="61"/>
        <v>623348.5247386694</v>
      </c>
      <c r="X295" s="2">
        <f t="shared" si="51"/>
        <v>126651.4752613306</v>
      </c>
      <c r="Y295" s="2">
        <f t="shared" si="62"/>
        <v>66922457.214187756</v>
      </c>
      <c r="Z295" s="2" t="str">
        <f t="shared" si="52"/>
        <v>MEEP</v>
      </c>
      <c r="AA295" s="2">
        <f>IF(Z295="HERE",Y295,AA294+Graph!$G$1*1000)</f>
        <v>80522504.976357758</v>
      </c>
      <c r="AB295" s="2">
        <f t="shared" si="63"/>
        <v>420000</v>
      </c>
      <c r="AC295" s="2">
        <f t="shared" si="64"/>
        <v>57035907.614235669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219</v>
      </c>
      <c r="C296" s="7"/>
      <c r="D296" s="2" t="e">
        <f t="shared" si="55"/>
        <v>#N/A</v>
      </c>
      <c r="E296" s="2" t="e">
        <f t="shared" si="67"/>
        <v>#N/A</v>
      </c>
      <c r="F296" s="2">
        <v>759452.38636137545</v>
      </c>
      <c r="G296" s="2">
        <f t="shared" si="70"/>
        <v>726582.14285714284</v>
      </c>
      <c r="H296" s="2">
        <f t="shared" si="65"/>
        <v>147606149.47127849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5897320.7142857313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840434.44323046505</v>
      </c>
      <c r="Q296" s="2">
        <f t="shared" si="71"/>
        <v>750000</v>
      </c>
      <c r="R296" s="2">
        <f t="shared" si="66"/>
        <v>156614719.16540676</v>
      </c>
      <c r="S296" s="2">
        <f t="shared" si="58"/>
        <v>726582.14285713434</v>
      </c>
      <c r="T296" s="2">
        <f t="shared" si="59"/>
        <v>23417.857142857276</v>
      </c>
      <c r="U296" s="2">
        <f t="shared" si="60"/>
        <v>750000</v>
      </c>
      <c r="V296" s="2">
        <f t="shared" si="34"/>
        <v>89567211.697859168</v>
      </c>
      <c r="W296" s="2">
        <f t="shared" si="61"/>
        <v>624949.74664011598</v>
      </c>
      <c r="X296" s="2">
        <f t="shared" si="51"/>
        <v>125050.25335988402</v>
      </c>
      <c r="Y296" s="2">
        <f t="shared" si="62"/>
        <v>67047507.46754764</v>
      </c>
      <c r="Z296" s="2" t="str">
        <f t="shared" si="52"/>
        <v>MEEP</v>
      </c>
      <c r="AA296" s="2">
        <f>IF(Z296="HERE",Y296,AA295+Graph!$G$1*1000)</f>
        <v>80942504.976357758</v>
      </c>
      <c r="AB296" s="2">
        <f t="shared" si="63"/>
        <v>420000</v>
      </c>
      <c r="AC296" s="2">
        <f t="shared" si="64"/>
        <v>57035907.614235669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220</v>
      </c>
      <c r="C297" s="7"/>
      <c r="D297" s="2" t="e">
        <f t="shared" si="55"/>
        <v>#N/A</v>
      </c>
      <c r="E297" s="2" t="e">
        <f t="shared" si="67"/>
        <v>#N/A</v>
      </c>
      <c r="F297" s="2">
        <v>761053.60826280713</v>
      </c>
      <c r="G297" s="2">
        <f t="shared" si="70"/>
        <v>726582.14285714284</v>
      </c>
      <c r="H297" s="2">
        <f t="shared" si="65"/>
        <v>148332731.61413562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5920738.5714285886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842349.33698357642</v>
      </c>
      <c r="Q297" s="2">
        <f t="shared" si="71"/>
        <v>750000</v>
      </c>
      <c r="R297" s="2">
        <f t="shared" si="66"/>
        <v>157364719.16540676</v>
      </c>
      <c r="S297" s="2">
        <f t="shared" si="58"/>
        <v>726582.14285713434</v>
      </c>
      <c r="T297" s="2">
        <f t="shared" si="59"/>
        <v>23417.857142857276</v>
      </c>
      <c r="U297" s="2">
        <f t="shared" si="60"/>
        <v>750000</v>
      </c>
      <c r="V297" s="2">
        <f t="shared" si="34"/>
        <v>90193762.666400731</v>
      </c>
      <c r="W297" s="2">
        <f t="shared" si="61"/>
        <v>626550.96854156256</v>
      </c>
      <c r="X297" s="2">
        <f t="shared" si="51"/>
        <v>123449.03145843744</v>
      </c>
      <c r="Y297" s="2">
        <f t="shared" si="62"/>
        <v>67170956.499006078</v>
      </c>
      <c r="Z297" s="2" t="str">
        <f t="shared" si="52"/>
        <v>MEEP</v>
      </c>
      <c r="AA297" s="2">
        <f>IF(Z297="HERE",Y297,AA296+Graph!$G$1*1000)</f>
        <v>81362504.976357758</v>
      </c>
      <c r="AB297" s="2">
        <f t="shared" si="63"/>
        <v>420000</v>
      </c>
      <c r="AC297" s="2">
        <f t="shared" si="64"/>
        <v>57035907.614235669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221</v>
      </c>
      <c r="C298" s="7"/>
      <c r="D298" s="2" t="e">
        <f t="shared" si="55"/>
        <v>#N/A</v>
      </c>
      <c r="E298" s="2" t="e">
        <f t="shared" si="67"/>
        <v>#N/A</v>
      </c>
      <c r="F298" s="2">
        <v>762654.83016425371</v>
      </c>
      <c r="G298" s="2">
        <f t="shared" si="70"/>
        <v>726582.14285714284</v>
      </c>
      <c r="H298" s="2">
        <f t="shared" si="65"/>
        <v>149059313.75699276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5944156.4285714459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844264.23073668778</v>
      </c>
      <c r="Q298" s="2">
        <f t="shared" si="71"/>
        <v>750000</v>
      </c>
      <c r="R298" s="2">
        <f t="shared" si="66"/>
        <v>158114719.16540676</v>
      </c>
      <c r="S298" s="2">
        <f t="shared" si="58"/>
        <v>726582.14285713434</v>
      </c>
      <c r="T298" s="2">
        <f t="shared" si="59"/>
        <v>23417.857142857276</v>
      </c>
      <c r="U298" s="2">
        <f t="shared" si="60"/>
        <v>750000</v>
      </c>
      <c r="V298" s="2">
        <f t="shared" si="34"/>
        <v>90821914.85684374</v>
      </c>
      <c r="W298" s="2">
        <f t="shared" si="61"/>
        <v>628152.19044300914</v>
      </c>
      <c r="X298" s="2">
        <f t="shared" si="51"/>
        <v>121847.80955699086</v>
      </c>
      <c r="Y298" s="2">
        <f t="shared" si="62"/>
        <v>67292804.308563069</v>
      </c>
      <c r="Z298" s="2" t="str">
        <f t="shared" si="52"/>
        <v>MEEP</v>
      </c>
      <c r="AA298" s="2">
        <f>IF(Z298="HERE",Y298,AA297+Graph!$G$1*1000)</f>
        <v>81782504.976357758</v>
      </c>
      <c r="AB298" s="2">
        <f t="shared" si="63"/>
        <v>420000</v>
      </c>
      <c r="AC298" s="2">
        <f t="shared" si="64"/>
        <v>57035907.614235669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222</v>
      </c>
      <c r="C299" s="7"/>
      <c r="D299" s="2" t="e">
        <f t="shared" si="55"/>
        <v>#N/A</v>
      </c>
      <c r="E299" s="2" t="e">
        <f t="shared" si="67"/>
        <v>#N/A</v>
      </c>
      <c r="F299" s="2">
        <v>764256.05206570029</v>
      </c>
      <c r="G299" s="2">
        <f t="shared" si="70"/>
        <v>726582.14285714284</v>
      </c>
      <c r="H299" s="2">
        <f t="shared" si="65"/>
        <v>149785895.89984989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5967574.2857143031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846179.12448979914</v>
      </c>
      <c r="Q299" s="2">
        <f t="shared" si="71"/>
        <v>750000</v>
      </c>
      <c r="R299" s="2">
        <f t="shared" si="66"/>
        <v>158864719.16540676</v>
      </c>
      <c r="S299" s="2">
        <f t="shared" si="58"/>
        <v>726582.14285713434</v>
      </c>
      <c r="T299" s="2">
        <f t="shared" si="59"/>
        <v>23417.857142857276</v>
      </c>
      <c r="U299" s="2">
        <f t="shared" si="60"/>
        <v>750000</v>
      </c>
      <c r="V299" s="2">
        <f t="shared" si="34"/>
        <v>91451668.269188181</v>
      </c>
      <c r="W299" s="2">
        <f t="shared" si="61"/>
        <v>629753.41234444082</v>
      </c>
      <c r="X299" s="2">
        <f t="shared" si="51"/>
        <v>120246.58765555918</v>
      </c>
      <c r="Y299" s="2">
        <f t="shared" si="62"/>
        <v>67413050.896218628</v>
      </c>
      <c r="Z299" s="2" t="str">
        <f t="shared" si="52"/>
        <v>MEEP</v>
      </c>
      <c r="AA299" s="2">
        <f>IF(Z299="HERE",Y299,AA298+Graph!$G$1*1000)</f>
        <v>82202504.976357758</v>
      </c>
      <c r="AB299" s="2">
        <f t="shared" si="63"/>
        <v>420000</v>
      </c>
      <c r="AC299" s="2">
        <f t="shared" si="64"/>
        <v>57035907.614235669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223</v>
      </c>
      <c r="C300" s="7"/>
      <c r="D300" s="2" t="e">
        <f t="shared" si="55"/>
        <v>#N/A</v>
      </c>
      <c r="E300" s="2" t="e">
        <f t="shared" si="67"/>
        <v>#N/A</v>
      </c>
      <c r="F300" s="2">
        <v>765857.27396714687</v>
      </c>
      <c r="G300" s="2">
        <f t="shared" si="70"/>
        <v>726582.14285714284</v>
      </c>
      <c r="H300" s="2">
        <f t="shared" si="65"/>
        <v>150512478.04270703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5990992.1428571604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848094.0182429105</v>
      </c>
      <c r="Q300" s="2">
        <f t="shared" si="71"/>
        <v>750000</v>
      </c>
      <c r="R300" s="2">
        <f t="shared" si="66"/>
        <v>159614719.16540676</v>
      </c>
      <c r="S300" s="2">
        <f t="shared" si="58"/>
        <v>726582.14285713434</v>
      </c>
      <c r="T300" s="2">
        <f t="shared" si="59"/>
        <v>23417.857142857276</v>
      </c>
      <c r="U300" s="2">
        <f t="shared" si="60"/>
        <v>750000</v>
      </c>
      <c r="V300" s="2">
        <f t="shared" si="34"/>
        <v>92083022.903434068</v>
      </c>
      <c r="W300" s="2">
        <f t="shared" si="61"/>
        <v>631354.6342458874</v>
      </c>
      <c r="X300" s="2">
        <f t="shared" si="51"/>
        <v>118645.3657541126</v>
      </c>
      <c r="Y300" s="2">
        <f t="shared" si="62"/>
        <v>67531696.26197274</v>
      </c>
      <c r="Z300" s="2" t="str">
        <f t="shared" si="52"/>
        <v>MEEP</v>
      </c>
      <c r="AA300" s="2">
        <f>IF(Z300="HERE",Y300,AA299+Graph!$G$1*1000)</f>
        <v>82622504.976357758</v>
      </c>
      <c r="AB300" s="2">
        <f t="shared" si="63"/>
        <v>420000</v>
      </c>
      <c r="AC300" s="2">
        <f t="shared" si="64"/>
        <v>57035907.614235669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224</v>
      </c>
      <c r="C301" s="7"/>
      <c r="D301" s="2" t="e">
        <f t="shared" si="55"/>
        <v>#N/A</v>
      </c>
      <c r="E301" s="2" t="e">
        <f t="shared" si="67"/>
        <v>#N/A</v>
      </c>
      <c r="F301" s="2">
        <v>767458.49586859345</v>
      </c>
      <c r="G301" s="2">
        <f t="shared" si="70"/>
        <v>726582.14285714284</v>
      </c>
      <c r="H301" s="2">
        <f t="shared" si="65"/>
        <v>151239060.18556416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6014410.0000000177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850008.91199602187</v>
      </c>
      <c r="Q301" s="2">
        <f t="shared" si="71"/>
        <v>750000</v>
      </c>
      <c r="R301" s="2">
        <f t="shared" si="66"/>
        <v>160364719.16540676</v>
      </c>
      <c r="S301" s="2">
        <f t="shared" si="58"/>
        <v>726582.14285713434</v>
      </c>
      <c r="T301" s="2">
        <f t="shared" si="59"/>
        <v>23417.857142857276</v>
      </c>
      <c r="U301" s="2">
        <f t="shared" si="60"/>
        <v>750000</v>
      </c>
      <c r="V301" s="2">
        <f t="shared" si="34"/>
        <v>92715978.759581402</v>
      </c>
      <c r="W301" s="2">
        <f t="shared" si="61"/>
        <v>632955.85614733398</v>
      </c>
      <c r="X301" s="2">
        <f t="shared" si="51"/>
        <v>117044.14385266602</v>
      </c>
      <c r="Y301" s="2">
        <f t="shared" si="62"/>
        <v>67648740.405825406</v>
      </c>
      <c r="Z301" s="2" t="str">
        <f t="shared" si="52"/>
        <v>MEEP</v>
      </c>
      <c r="AA301" s="2">
        <f>IF(Z301="HERE",Y301,AA300+Graph!$G$1*1000)</f>
        <v>83042504.976357758</v>
      </c>
      <c r="AB301" s="2">
        <f t="shared" si="63"/>
        <v>420000</v>
      </c>
      <c r="AC301" s="2">
        <f t="shared" si="64"/>
        <v>57035907.614235669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225</v>
      </c>
      <c r="C302" s="7"/>
      <c r="D302" s="2" t="e">
        <f t="shared" si="55"/>
        <v>#N/A</v>
      </c>
      <c r="E302" s="2" t="e">
        <f t="shared" si="67"/>
        <v>#N/A</v>
      </c>
      <c r="F302" s="2">
        <v>769059.71777002513</v>
      </c>
      <c r="G302" s="2">
        <f t="shared" si="70"/>
        <v>726582.14285714284</v>
      </c>
      <c r="H302" s="2">
        <f t="shared" si="65"/>
        <v>151965642.32842129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6037827.857142875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851923.80574913323</v>
      </c>
      <c r="Q302" s="2">
        <f t="shared" si="71"/>
        <v>750000</v>
      </c>
      <c r="R302" s="2">
        <f t="shared" si="66"/>
        <v>161114719.16540676</v>
      </c>
      <c r="S302" s="2">
        <f t="shared" si="58"/>
        <v>726582.14285713434</v>
      </c>
      <c r="T302" s="2">
        <f t="shared" si="59"/>
        <v>23417.857142857276</v>
      </c>
      <c r="U302" s="2">
        <f t="shared" si="60"/>
        <v>750000</v>
      </c>
      <c r="V302" s="2">
        <f t="shared" si="34"/>
        <v>93350535.837630183</v>
      </c>
      <c r="W302" s="2">
        <f t="shared" si="61"/>
        <v>634557.07804878056</v>
      </c>
      <c r="X302" s="2">
        <f t="shared" si="51"/>
        <v>115442.92195121944</v>
      </c>
      <c r="Y302" s="2">
        <f t="shared" si="62"/>
        <v>67764183.327776626</v>
      </c>
      <c r="Z302" s="2" t="str">
        <f t="shared" si="52"/>
        <v>MEEP</v>
      </c>
      <c r="AA302" s="2">
        <f>IF(Z302="HERE",Y302,AA301+Graph!$G$1*1000)</f>
        <v>83462504.976357758</v>
      </c>
      <c r="AB302" s="2">
        <f t="shared" si="63"/>
        <v>420000</v>
      </c>
      <c r="AC302" s="2">
        <f t="shared" si="64"/>
        <v>57035907.614235669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226</v>
      </c>
      <c r="C303" s="7"/>
      <c r="D303" s="2" t="e">
        <f t="shared" si="55"/>
        <v>#N/A</v>
      </c>
      <c r="E303" s="2" t="e">
        <f t="shared" si="67"/>
        <v>#N/A</v>
      </c>
      <c r="F303" s="2">
        <v>770660.93967147171</v>
      </c>
      <c r="G303" s="2">
        <f t="shared" si="70"/>
        <v>726582.14285714284</v>
      </c>
      <c r="H303" s="2">
        <f t="shared" si="65"/>
        <v>152692224.47127843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6061245.7142857322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853838.69950224459</v>
      </c>
      <c r="Q303" s="2">
        <f t="shared" si="71"/>
        <v>750000</v>
      </c>
      <c r="R303" s="2">
        <f t="shared" si="66"/>
        <v>161864719.16540676</v>
      </c>
      <c r="S303" s="2">
        <f t="shared" si="58"/>
        <v>726582.14285713434</v>
      </c>
      <c r="T303" s="2">
        <f t="shared" si="59"/>
        <v>23417.857142857276</v>
      </c>
      <c r="U303" s="2">
        <f t="shared" si="60"/>
        <v>750000</v>
      </c>
      <c r="V303" s="2">
        <f t="shared" si="34"/>
        <v>93986694.13758041</v>
      </c>
      <c r="W303" s="2">
        <f t="shared" si="61"/>
        <v>636158.29995022714</v>
      </c>
      <c r="X303" s="2">
        <f t="shared" si="51"/>
        <v>113841.70004977286</v>
      </c>
      <c r="Y303" s="2">
        <f t="shared" si="62"/>
        <v>67878025.027826399</v>
      </c>
      <c r="Z303" s="2" t="str">
        <f t="shared" si="52"/>
        <v>MEEP</v>
      </c>
      <c r="AA303" s="2">
        <f>IF(Z303="HERE",Y303,AA302+Graph!$G$1*1000)</f>
        <v>83882504.976357758</v>
      </c>
      <c r="AB303" s="2">
        <f t="shared" si="63"/>
        <v>420000</v>
      </c>
      <c r="AC303" s="2">
        <f t="shared" si="64"/>
        <v>57035907.614235669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227</v>
      </c>
      <c r="C304" s="7"/>
      <c r="D304" s="2" t="e">
        <f t="shared" si="55"/>
        <v>#N/A</v>
      </c>
      <c r="E304" s="2" t="e">
        <f t="shared" si="67"/>
        <v>#N/A</v>
      </c>
      <c r="F304" s="2">
        <v>772262.1615729183</v>
      </c>
      <c r="G304" s="2">
        <f t="shared" si="70"/>
        <v>726582.14285714284</v>
      </c>
      <c r="H304" s="2">
        <f t="shared" si="65"/>
        <v>153418806.61413556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6084663.5714285895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855753.59325535595</v>
      </c>
      <c r="Q304" s="2">
        <f t="shared" si="71"/>
        <v>750000</v>
      </c>
      <c r="R304" s="2">
        <f t="shared" si="66"/>
        <v>162614719.16540676</v>
      </c>
      <c r="S304" s="2">
        <f t="shared" si="58"/>
        <v>726582.14285713434</v>
      </c>
      <c r="T304" s="2">
        <f t="shared" si="59"/>
        <v>23417.857142857276</v>
      </c>
      <c r="U304" s="2">
        <f t="shared" si="60"/>
        <v>750000</v>
      </c>
      <c r="V304" s="2">
        <f t="shared" si="34"/>
        <v>94624453.659432068</v>
      </c>
      <c r="W304" s="2">
        <f t="shared" si="61"/>
        <v>637759.52185165882</v>
      </c>
      <c r="X304" s="2">
        <f t="shared" si="51"/>
        <v>112240.47814834118</v>
      </c>
      <c r="Y304" s="2">
        <f t="shared" si="62"/>
        <v>67990265.50597474</v>
      </c>
      <c r="Z304" s="2" t="str">
        <f t="shared" si="52"/>
        <v>MEEP</v>
      </c>
      <c r="AA304" s="2">
        <f>IF(Z304="HERE",Y304,AA303+Graph!$G$1*1000)</f>
        <v>84302504.976357758</v>
      </c>
      <c r="AB304" s="2">
        <f t="shared" si="63"/>
        <v>420000</v>
      </c>
      <c r="AC304" s="2">
        <f t="shared" si="64"/>
        <v>57035907.614235669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228</v>
      </c>
      <c r="C305" s="7"/>
      <c r="D305" s="2" t="e">
        <f t="shared" si="55"/>
        <v>#N/A</v>
      </c>
      <c r="E305" s="2" t="e">
        <f t="shared" si="67"/>
        <v>#N/A</v>
      </c>
      <c r="F305" s="2">
        <v>773863.38347436488</v>
      </c>
      <c r="G305" s="2">
        <f t="shared" si="70"/>
        <v>726582.14285714284</v>
      </c>
      <c r="H305" s="2">
        <f t="shared" si="65"/>
        <v>154145388.7569927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6108081.4285714468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857668.48700846732</v>
      </c>
      <c r="Q305" s="2">
        <f t="shared" si="71"/>
        <v>750000</v>
      </c>
      <c r="R305" s="2">
        <f t="shared" si="66"/>
        <v>163364719.16540676</v>
      </c>
      <c r="S305" s="2">
        <f t="shared" si="58"/>
        <v>726582.14285713434</v>
      </c>
      <c r="T305" s="2">
        <f t="shared" si="59"/>
        <v>23417.857142857276</v>
      </c>
      <c r="U305" s="2">
        <f t="shared" si="60"/>
        <v>750000</v>
      </c>
      <c r="V305" s="2">
        <f t="shared" si="34"/>
        <v>95263814.403185174</v>
      </c>
      <c r="W305" s="2">
        <f t="shared" si="61"/>
        <v>639360.7437531054</v>
      </c>
      <c r="X305" s="2">
        <f t="shared" si="51"/>
        <v>110639.2562468946</v>
      </c>
      <c r="Y305" s="2">
        <f t="shared" si="62"/>
        <v>68100904.762221634</v>
      </c>
      <c r="Z305" s="2" t="str">
        <f t="shared" si="52"/>
        <v>MEEP</v>
      </c>
      <c r="AA305" s="2">
        <f>IF(Z305="HERE",Y305,AA304+Graph!$G$1*1000)</f>
        <v>84722504.976357758</v>
      </c>
      <c r="AB305" s="2">
        <f t="shared" si="63"/>
        <v>420000</v>
      </c>
      <c r="AC305" s="2">
        <f t="shared" si="64"/>
        <v>57035907.614235669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229</v>
      </c>
      <c r="C306" s="7"/>
      <c r="D306" s="2" t="e">
        <f t="shared" si="55"/>
        <v>#N/A</v>
      </c>
      <c r="E306" s="2" t="e">
        <f t="shared" si="67"/>
        <v>#N/A</v>
      </c>
      <c r="F306" s="2">
        <v>775464.60537581146</v>
      </c>
      <c r="G306" s="2">
        <f t="shared" si="70"/>
        <v>726582.14285714284</v>
      </c>
      <c r="H306" s="2">
        <f t="shared" si="65"/>
        <v>154871970.89984983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6131499.2857143041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859583.38076157868</v>
      </c>
      <c r="Q306" s="2">
        <f t="shared" si="71"/>
        <v>750000</v>
      </c>
      <c r="R306" s="2">
        <f t="shared" si="66"/>
        <v>164114719.16540676</v>
      </c>
      <c r="S306" s="2">
        <f t="shared" si="58"/>
        <v>726582.14285713434</v>
      </c>
      <c r="T306" s="2">
        <f t="shared" si="59"/>
        <v>23417.857142857276</v>
      </c>
      <c r="U306" s="2">
        <f t="shared" si="60"/>
        <v>750000</v>
      </c>
      <c r="V306" s="2">
        <f t="shared" si="34"/>
        <v>95904776.368839726</v>
      </c>
      <c r="W306" s="2">
        <f t="shared" si="61"/>
        <v>640961.96565455198</v>
      </c>
      <c r="X306" s="2">
        <f t="shared" si="51"/>
        <v>109038.03434544802</v>
      </c>
      <c r="Y306" s="2">
        <f t="shared" si="62"/>
        <v>68209942.796567082</v>
      </c>
      <c r="Z306" s="2" t="str">
        <f t="shared" si="52"/>
        <v>MEEP</v>
      </c>
      <c r="AA306" s="2">
        <f>IF(Z306="HERE",Y306,AA305+Graph!$G$1*1000)</f>
        <v>85142504.976357758</v>
      </c>
      <c r="AB306" s="2">
        <f t="shared" si="63"/>
        <v>420000</v>
      </c>
      <c r="AC306" s="2">
        <f t="shared" si="64"/>
        <v>57035907.614235669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230</v>
      </c>
      <c r="C307" s="7"/>
      <c r="D307" s="2" t="e">
        <f t="shared" si="55"/>
        <v>#N/A</v>
      </c>
      <c r="E307" s="2" t="e">
        <f t="shared" si="67"/>
        <v>#N/A</v>
      </c>
      <c r="F307" s="2">
        <v>777065.82727724314</v>
      </c>
      <c r="G307" s="2">
        <f t="shared" si="70"/>
        <v>726582.14285714284</v>
      </c>
      <c r="H307" s="2">
        <f t="shared" si="65"/>
        <v>155598553.04270697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6154917.1428571614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861498.27451469004</v>
      </c>
      <c r="Q307" s="2">
        <f t="shared" si="71"/>
        <v>750000</v>
      </c>
      <c r="R307" s="2">
        <f t="shared" si="66"/>
        <v>164864719.16540676</v>
      </c>
      <c r="S307" s="2">
        <f t="shared" si="58"/>
        <v>726582.14285713434</v>
      </c>
      <c r="T307" s="2">
        <f t="shared" si="59"/>
        <v>23417.857142857276</v>
      </c>
      <c r="U307" s="2">
        <f t="shared" si="60"/>
        <v>750000</v>
      </c>
      <c r="V307" s="2">
        <f t="shared" si="34"/>
        <v>96547339.556395724</v>
      </c>
      <c r="W307" s="2">
        <f t="shared" si="61"/>
        <v>642563.18755599856</v>
      </c>
      <c r="X307" s="2">
        <f t="shared" si="51"/>
        <v>107436.81244400144</v>
      </c>
      <c r="Y307" s="2">
        <f t="shared" si="62"/>
        <v>68317379.609011084</v>
      </c>
      <c r="Z307" s="2" t="str">
        <f t="shared" si="52"/>
        <v>MEEP</v>
      </c>
      <c r="AA307" s="2">
        <f>IF(Z307="HERE",Y307,AA306+Graph!$G$1*1000)</f>
        <v>85562504.976357758</v>
      </c>
      <c r="AB307" s="2">
        <f t="shared" si="63"/>
        <v>420000</v>
      </c>
      <c r="AC307" s="2">
        <f t="shared" si="64"/>
        <v>57035907.614235669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231</v>
      </c>
      <c r="C308" s="7"/>
      <c r="D308" s="2" t="e">
        <f t="shared" si="55"/>
        <v>#N/A</v>
      </c>
      <c r="E308" s="2" t="e">
        <f t="shared" si="67"/>
        <v>#N/A</v>
      </c>
      <c r="F308" s="2">
        <v>778667.04917868972</v>
      </c>
      <c r="G308" s="2">
        <f t="shared" si="70"/>
        <v>726582.14285714284</v>
      </c>
      <c r="H308" s="2">
        <f t="shared" si="65"/>
        <v>156325135.1855641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6178335.0000000186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863413.1682678014</v>
      </c>
      <c r="Q308" s="2">
        <f t="shared" si="71"/>
        <v>750000</v>
      </c>
      <c r="R308" s="2">
        <f t="shared" si="66"/>
        <v>165614719.16540676</v>
      </c>
      <c r="S308" s="2">
        <f t="shared" si="58"/>
        <v>726582.14285713434</v>
      </c>
      <c r="T308" s="2">
        <f t="shared" si="59"/>
        <v>23417.857142857276</v>
      </c>
      <c r="U308" s="2">
        <f t="shared" si="60"/>
        <v>750000</v>
      </c>
      <c r="V308" s="2">
        <f t="shared" si="34"/>
        <v>97191503.96585317</v>
      </c>
      <c r="W308" s="2">
        <f t="shared" si="61"/>
        <v>644164.40945744514</v>
      </c>
      <c r="X308" s="2">
        <f t="shared" si="51"/>
        <v>105835.59054255486</v>
      </c>
      <c r="Y308" s="2">
        <f t="shared" si="62"/>
        <v>68423215.199553639</v>
      </c>
      <c r="Z308" s="2" t="str">
        <f t="shared" si="52"/>
        <v>MEEP</v>
      </c>
      <c r="AA308" s="2">
        <f>IF(Z308="HERE",Y308,AA307+Graph!$G$1*1000)</f>
        <v>85982504.976357758</v>
      </c>
      <c r="AB308" s="2">
        <f t="shared" si="63"/>
        <v>420000</v>
      </c>
      <c r="AC308" s="2">
        <f t="shared" si="64"/>
        <v>57035907.614235669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232</v>
      </c>
      <c r="C309" s="7"/>
      <c r="D309" s="2" t="e">
        <f t="shared" si="55"/>
        <v>#N/A</v>
      </c>
      <c r="E309" s="2" t="e">
        <f t="shared" si="67"/>
        <v>#N/A</v>
      </c>
      <c r="F309" s="2">
        <v>780268.2710801363</v>
      </c>
      <c r="G309" s="2">
        <f t="shared" si="70"/>
        <v>726582.14285714284</v>
      </c>
      <c r="H309" s="2">
        <f t="shared" si="65"/>
        <v>157051717.32842124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6201752.8571428759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865328.06202091277</v>
      </c>
      <c r="Q309" s="2">
        <f t="shared" si="71"/>
        <v>750000</v>
      </c>
      <c r="R309" s="2">
        <f t="shared" si="66"/>
        <v>166364719.16540676</v>
      </c>
      <c r="S309" s="2">
        <f t="shared" si="58"/>
        <v>726582.14285713434</v>
      </c>
      <c r="T309" s="2">
        <f t="shared" si="59"/>
        <v>23417.857142857276</v>
      </c>
      <c r="U309" s="2">
        <f t="shared" si="60"/>
        <v>750000</v>
      </c>
      <c r="V309" s="2">
        <f t="shared" si="34"/>
        <v>97837269.597212046</v>
      </c>
      <c r="W309" s="2">
        <f t="shared" si="61"/>
        <v>645765.63135887682</v>
      </c>
      <c r="X309" s="2">
        <f t="shared" si="51"/>
        <v>104234.36864112318</v>
      </c>
      <c r="Y309" s="2">
        <f t="shared" si="62"/>
        <v>68527449.568194762</v>
      </c>
      <c r="Z309" s="2" t="str">
        <f t="shared" si="52"/>
        <v>MEEP</v>
      </c>
      <c r="AA309" s="2">
        <f>IF(Z309="HERE",Y309,AA308+Graph!$G$1*1000)</f>
        <v>86402504.976357758</v>
      </c>
      <c r="AB309" s="2">
        <f t="shared" si="63"/>
        <v>420000</v>
      </c>
      <c r="AC309" s="2">
        <f t="shared" si="64"/>
        <v>57035907.614235669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233</v>
      </c>
      <c r="C310" s="7"/>
      <c r="D310" s="2" t="e">
        <f t="shared" si="55"/>
        <v>#N/A</v>
      </c>
      <c r="E310" s="2" t="e">
        <f t="shared" si="67"/>
        <v>#N/A</v>
      </c>
      <c r="F310" s="2">
        <v>781869.49298158288</v>
      </c>
      <c r="G310" s="2">
        <f t="shared" si="70"/>
        <v>726582.14285714284</v>
      </c>
      <c r="H310" s="2">
        <f t="shared" si="65"/>
        <v>157778299.47127837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6225170.7142857332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867242.95577402413</v>
      </c>
      <c r="Q310" s="2">
        <f t="shared" si="71"/>
        <v>750000</v>
      </c>
      <c r="R310" s="2">
        <f t="shared" si="66"/>
        <v>167114719.16540676</v>
      </c>
      <c r="S310" s="2">
        <f t="shared" si="58"/>
        <v>726582.14285713434</v>
      </c>
      <c r="T310" s="2">
        <f t="shared" si="59"/>
        <v>23417.857142857276</v>
      </c>
      <c r="U310" s="2">
        <f t="shared" si="60"/>
        <v>750000</v>
      </c>
      <c r="V310" s="2">
        <f t="shared" si="34"/>
        <v>98484636.45047237</v>
      </c>
      <c r="W310" s="2">
        <f t="shared" si="61"/>
        <v>647366.85326032341</v>
      </c>
      <c r="X310" s="2">
        <f t="shared" si="51"/>
        <v>102633.14673967659</v>
      </c>
      <c r="Y310" s="2">
        <f t="shared" si="62"/>
        <v>68630082.714934438</v>
      </c>
      <c r="Z310" s="2" t="str">
        <f t="shared" si="52"/>
        <v>MEEP</v>
      </c>
      <c r="AA310" s="2">
        <f>IF(Z310="HERE",Y310,AA309+Graph!$G$1*1000)</f>
        <v>86822504.976357758</v>
      </c>
      <c r="AB310" s="2">
        <f t="shared" si="63"/>
        <v>420000</v>
      </c>
      <c r="AC310" s="2">
        <f t="shared" si="64"/>
        <v>57035907.614235669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234</v>
      </c>
      <c r="C311" s="7"/>
      <c r="D311" s="2" t="e">
        <f t="shared" si="55"/>
        <v>#N/A</v>
      </c>
      <c r="E311" s="2" t="e">
        <f t="shared" si="67"/>
        <v>#N/A</v>
      </c>
      <c r="F311" s="2">
        <v>783470.71488302946</v>
      </c>
      <c r="G311" s="2">
        <f t="shared" si="70"/>
        <v>726582.14285714284</v>
      </c>
      <c r="H311" s="2">
        <f t="shared" si="65"/>
        <v>158504881.6141355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6248588.5714285905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869157.84952713549</v>
      </c>
      <c r="Q311" s="2">
        <f t="shared" si="71"/>
        <v>750000</v>
      </c>
      <c r="R311" s="2">
        <f t="shared" si="66"/>
        <v>167864719.16540676</v>
      </c>
      <c r="S311" s="2">
        <f t="shared" si="58"/>
        <v>726582.14285713434</v>
      </c>
      <c r="T311" s="2">
        <f t="shared" si="59"/>
        <v>23417.857142857276</v>
      </c>
      <c r="U311" s="2">
        <f t="shared" si="60"/>
        <v>750000</v>
      </c>
      <c r="V311" s="2">
        <f t="shared" si="34"/>
        <v>99133604.52563414</v>
      </c>
      <c r="W311" s="2">
        <f t="shared" si="61"/>
        <v>648968.07516176999</v>
      </c>
      <c r="X311" s="2">
        <f t="shared" si="51"/>
        <v>101031.92483823001</v>
      </c>
      <c r="Y311" s="2">
        <f t="shared" si="62"/>
        <v>68731114.639772668</v>
      </c>
      <c r="Z311" s="2" t="str">
        <f t="shared" si="52"/>
        <v>MEEP</v>
      </c>
      <c r="AA311" s="2">
        <f>IF(Z311="HERE",Y311,AA310+Graph!$G$1*1000)</f>
        <v>87242504.976357758</v>
      </c>
      <c r="AB311" s="2">
        <f t="shared" si="63"/>
        <v>420000</v>
      </c>
      <c r="AC311" s="2">
        <f t="shared" si="64"/>
        <v>57035907.614235669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235</v>
      </c>
      <c r="C312" s="7"/>
      <c r="D312" s="2" t="e">
        <f t="shared" si="55"/>
        <v>#N/A</v>
      </c>
      <c r="E312" s="2" t="e">
        <f t="shared" si="67"/>
        <v>#N/A</v>
      </c>
      <c r="F312" s="2">
        <v>785071.93678446114</v>
      </c>
      <c r="G312" s="2">
        <f t="shared" si="70"/>
        <v>726582.14285714284</v>
      </c>
      <c r="H312" s="2">
        <f t="shared" si="65"/>
        <v>159231463.75699264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6272006.4285714477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871072.74328024685</v>
      </c>
      <c r="Q312" s="2">
        <f t="shared" si="71"/>
        <v>750000</v>
      </c>
      <c r="R312" s="2">
        <f t="shared" si="66"/>
        <v>168614719.16540676</v>
      </c>
      <c r="S312" s="2">
        <f t="shared" si="58"/>
        <v>726582.14285713434</v>
      </c>
      <c r="T312" s="2">
        <f t="shared" si="59"/>
        <v>23417.857142857276</v>
      </c>
      <c r="U312" s="2">
        <f t="shared" si="60"/>
        <v>750000</v>
      </c>
      <c r="V312" s="2">
        <f t="shared" si="34"/>
        <v>99784173.822697356</v>
      </c>
      <c r="W312" s="2">
        <f t="shared" si="61"/>
        <v>650569.29706321657</v>
      </c>
      <c r="X312" s="2">
        <f t="shared" si="51"/>
        <v>99430.702936783433</v>
      </c>
      <c r="Y312" s="2">
        <f t="shared" si="62"/>
        <v>68830545.342709452</v>
      </c>
      <c r="Z312" s="2" t="str">
        <f t="shared" si="52"/>
        <v>MEEP</v>
      </c>
      <c r="AA312" s="2">
        <f>IF(Z312="HERE",Y312,AA311+Graph!$G$1*1000)</f>
        <v>87662504.976357758</v>
      </c>
      <c r="AB312" s="2">
        <f t="shared" si="63"/>
        <v>420000</v>
      </c>
      <c r="AC312" s="2">
        <f t="shared" si="64"/>
        <v>57035907.614235669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236</v>
      </c>
      <c r="C313" s="7"/>
      <c r="D313" s="2" t="e">
        <f t="shared" si="55"/>
        <v>#N/A</v>
      </c>
      <c r="E313" s="2" t="e">
        <f t="shared" si="67"/>
        <v>#N/A</v>
      </c>
      <c r="F313" s="2">
        <v>786673.15868590772</v>
      </c>
      <c r="G313" s="2">
        <f t="shared" si="70"/>
        <v>726582.14285714284</v>
      </c>
      <c r="H313" s="2">
        <f t="shared" si="65"/>
        <v>159958045.89984977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6295424.285714305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872987.63703335822</v>
      </c>
      <c r="Q313" s="2">
        <f t="shared" si="71"/>
        <v>750000</v>
      </c>
      <c r="R313" s="2">
        <f t="shared" si="66"/>
        <v>169364719.16540676</v>
      </c>
      <c r="S313" s="2">
        <f t="shared" si="58"/>
        <v>726582.14285713434</v>
      </c>
      <c r="T313" s="2">
        <f t="shared" si="59"/>
        <v>23417.857142857276</v>
      </c>
      <c r="U313" s="2">
        <f t="shared" si="60"/>
        <v>750000</v>
      </c>
      <c r="V313" s="2">
        <f t="shared" si="34"/>
        <v>100436344.341662</v>
      </c>
      <c r="W313" s="2">
        <f t="shared" si="61"/>
        <v>652170.51896464825</v>
      </c>
      <c r="X313" s="2">
        <f t="shared" si="51"/>
        <v>97829.481035351753</v>
      </c>
      <c r="Y313" s="2">
        <f t="shared" si="62"/>
        <v>68928374.823744804</v>
      </c>
      <c r="Z313" s="2" t="str">
        <f t="shared" si="52"/>
        <v>MEEP</v>
      </c>
      <c r="AA313" s="2">
        <f>IF(Z313="HERE",Y313,AA312+Graph!$G$1*1000)</f>
        <v>88082504.976357758</v>
      </c>
      <c r="AB313" s="2">
        <f t="shared" si="63"/>
        <v>420000</v>
      </c>
      <c r="AC313" s="2">
        <f t="shared" si="64"/>
        <v>57035907.614235669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237</v>
      </c>
      <c r="C314" s="7"/>
      <c r="D314" s="2" t="e">
        <f t="shared" si="55"/>
        <v>#N/A</v>
      </c>
      <c r="E314" s="2" t="e">
        <f t="shared" si="67"/>
        <v>#N/A</v>
      </c>
      <c r="F314" s="2">
        <v>788274.3805873543</v>
      </c>
      <c r="G314" s="2">
        <f t="shared" si="70"/>
        <v>726582.14285714284</v>
      </c>
      <c r="H314" s="2">
        <f t="shared" si="65"/>
        <v>160684628.04270691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6318842.1428571623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874902.53078646958</v>
      </c>
      <c r="Q314" s="2">
        <f t="shared" si="71"/>
        <v>750000</v>
      </c>
      <c r="R314" s="2">
        <f t="shared" si="66"/>
        <v>170114719.16540676</v>
      </c>
      <c r="S314" s="2">
        <f t="shared" si="58"/>
        <v>726582.14285713434</v>
      </c>
      <c r="T314" s="2">
        <f t="shared" si="59"/>
        <v>23417.857142857276</v>
      </c>
      <c r="U314" s="2">
        <f t="shared" si="60"/>
        <v>750000</v>
      </c>
      <c r="V314" s="2">
        <f t="shared" si="34"/>
        <v>101090116.0825281</v>
      </c>
      <c r="W314" s="2">
        <f t="shared" si="61"/>
        <v>653771.74086609483</v>
      </c>
      <c r="X314" s="2">
        <f t="shared" si="51"/>
        <v>96228.259133905172</v>
      </c>
      <c r="Y314" s="2">
        <f t="shared" si="62"/>
        <v>69024603.082878709</v>
      </c>
      <c r="Z314" s="2" t="str">
        <f t="shared" si="52"/>
        <v>MEEP</v>
      </c>
      <c r="AA314" s="2">
        <f>IF(Z314="HERE",Y314,AA313+Graph!$G$1*1000)</f>
        <v>88502504.976357758</v>
      </c>
      <c r="AB314" s="2">
        <f t="shared" si="63"/>
        <v>420000</v>
      </c>
      <c r="AC314" s="2">
        <f t="shared" si="64"/>
        <v>57035907.614235669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238</v>
      </c>
      <c r="C315" s="7"/>
      <c r="D315" s="2" t="e">
        <f t="shared" si="55"/>
        <v>#N/A</v>
      </c>
      <c r="E315" s="2" t="e">
        <f t="shared" si="67"/>
        <v>#N/A</v>
      </c>
      <c r="F315" s="2">
        <v>789875.60248880088</v>
      </c>
      <c r="G315" s="2">
        <f t="shared" si="70"/>
        <v>726582.14285714284</v>
      </c>
      <c r="H315" s="2">
        <f t="shared" si="65"/>
        <v>161411210.18556404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6342260.0000000196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876817.42453958094</v>
      </c>
      <c r="Q315" s="2">
        <f t="shared" si="71"/>
        <v>750000</v>
      </c>
      <c r="R315" s="2">
        <f t="shared" si="66"/>
        <v>170864719.16540676</v>
      </c>
      <c r="S315" s="2">
        <f t="shared" si="58"/>
        <v>726582.14285713434</v>
      </c>
      <c r="T315" s="2">
        <f t="shared" si="59"/>
        <v>23417.857142857276</v>
      </c>
      <c r="U315" s="2">
        <f t="shared" si="60"/>
        <v>750000</v>
      </c>
      <c r="V315" s="2">
        <f t="shared" si="34"/>
        <v>101745489.04529564</v>
      </c>
      <c r="W315" s="2">
        <f t="shared" si="61"/>
        <v>655372.96276754141</v>
      </c>
      <c r="X315" s="2">
        <f t="shared" si="51"/>
        <v>94627.037232458591</v>
      </c>
      <c r="Y315" s="2">
        <f t="shared" si="62"/>
        <v>69119230.120111167</v>
      </c>
      <c r="Z315" s="2" t="str">
        <f t="shared" si="52"/>
        <v>MEEP</v>
      </c>
      <c r="AA315" s="2">
        <f>IF(Z315="HERE",Y315,AA314+Graph!$G$1*1000)</f>
        <v>88922504.976357758</v>
      </c>
      <c r="AB315" s="2">
        <f t="shared" si="63"/>
        <v>420000</v>
      </c>
      <c r="AC315" s="2">
        <f t="shared" si="64"/>
        <v>57035907.614235669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239</v>
      </c>
      <c r="C316" s="7"/>
      <c r="D316" s="2" t="e">
        <f t="shared" si="55"/>
        <v>#N/A</v>
      </c>
      <c r="E316" s="2" t="e">
        <f t="shared" si="67"/>
        <v>#N/A</v>
      </c>
      <c r="F316" s="2">
        <v>791476.82439024746</v>
      </c>
      <c r="G316" s="2">
        <f t="shared" si="70"/>
        <v>726582.14285714284</v>
      </c>
      <c r="H316" s="2">
        <f t="shared" si="65"/>
        <v>162137792.32842118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6365677.8571428768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878732.3182926923</v>
      </c>
      <c r="Q316" s="2">
        <f t="shared" si="71"/>
        <v>750000</v>
      </c>
      <c r="R316" s="2">
        <f t="shared" si="66"/>
        <v>171614719.16540676</v>
      </c>
      <c r="S316" s="2">
        <f t="shared" si="58"/>
        <v>726582.14285713434</v>
      </c>
      <c r="T316" s="2">
        <f t="shared" si="59"/>
        <v>23417.857142857276</v>
      </c>
      <c r="U316" s="2">
        <f t="shared" si="60"/>
        <v>750000</v>
      </c>
      <c r="V316" s="2">
        <f t="shared" si="34"/>
        <v>102402463.22996463</v>
      </c>
      <c r="W316" s="2">
        <f t="shared" si="61"/>
        <v>656974.18466898799</v>
      </c>
      <c r="X316" s="2">
        <f t="shared" si="51"/>
        <v>93025.815331012011</v>
      </c>
      <c r="Y316" s="2">
        <f t="shared" si="62"/>
        <v>69212255.935442179</v>
      </c>
      <c r="Z316" s="2" t="str">
        <f t="shared" si="52"/>
        <v>MEEP</v>
      </c>
      <c r="AA316" s="2">
        <f>IF(Z316="HERE",Y316,AA315+Graph!$G$1*1000)</f>
        <v>89342504.976357758</v>
      </c>
      <c r="AB316" s="2">
        <f t="shared" si="63"/>
        <v>420000</v>
      </c>
      <c r="AC316" s="2">
        <f t="shared" si="64"/>
        <v>57035907.614235669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240</v>
      </c>
      <c r="C317" s="7"/>
      <c r="D317" s="2" t="e">
        <f t="shared" si="55"/>
        <v>#N/A</v>
      </c>
      <c r="E317" s="2" t="e">
        <f t="shared" si="67"/>
        <v>#N/A</v>
      </c>
      <c r="F317" s="2">
        <v>793078.04629167914</v>
      </c>
      <c r="G317" s="2">
        <f t="shared" si="70"/>
        <v>726582.14285714284</v>
      </c>
      <c r="H317" s="2">
        <f t="shared" si="65"/>
        <v>162864374.47127831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6389095.7142857341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880647.21204580367</v>
      </c>
      <c r="Q317" s="2">
        <f t="shared" si="71"/>
        <v>750000</v>
      </c>
      <c r="R317" s="2">
        <f t="shared" si="66"/>
        <v>172364719.16540676</v>
      </c>
      <c r="S317" s="2">
        <f t="shared" si="58"/>
        <v>726582.14285713434</v>
      </c>
      <c r="T317" s="2">
        <f t="shared" si="59"/>
        <v>23417.857142857276</v>
      </c>
      <c r="U317" s="2">
        <f t="shared" si="60"/>
        <v>750000</v>
      </c>
      <c r="V317" s="2">
        <f t="shared" si="34"/>
        <v>103061038.63653506</v>
      </c>
      <c r="W317" s="2">
        <f t="shared" si="61"/>
        <v>658575.40657043457</v>
      </c>
      <c r="X317" s="2">
        <f t="shared" si="51"/>
        <v>91424.59342956543</v>
      </c>
      <c r="Y317" s="2">
        <f t="shared" si="62"/>
        <v>69303680.528871745</v>
      </c>
      <c r="Z317" s="2" t="str">
        <f t="shared" si="52"/>
        <v>MEEP</v>
      </c>
      <c r="AA317" s="2">
        <f>IF(Z317="HERE",Y317,AA316+Graph!$G$1*1000)</f>
        <v>89762504.976357758</v>
      </c>
      <c r="AB317" s="2">
        <f t="shared" si="63"/>
        <v>420000</v>
      </c>
      <c r="AC317" s="2">
        <f t="shared" si="64"/>
        <v>57035907.614235669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241</v>
      </c>
      <c r="C318" s="7"/>
      <c r="D318" s="2" t="e">
        <f t="shared" si="55"/>
        <v>#N/A</v>
      </c>
      <c r="E318" s="2" t="e">
        <f t="shared" si="67"/>
        <v>#N/A</v>
      </c>
      <c r="F318" s="2">
        <v>794679.26819312572</v>
      </c>
      <c r="G318" s="2">
        <f t="shared" si="70"/>
        <v>726582.14285714284</v>
      </c>
      <c r="H318" s="2">
        <f t="shared" si="65"/>
        <v>163590956.61413544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6412513.5714285914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882562.10579891503</v>
      </c>
      <c r="Q318" s="2">
        <f t="shared" si="71"/>
        <v>750000</v>
      </c>
      <c r="R318" s="2">
        <f t="shared" si="66"/>
        <v>173114719.16540676</v>
      </c>
      <c r="S318" s="2">
        <f t="shared" si="58"/>
        <v>726582.14285713434</v>
      </c>
      <c r="T318" s="2">
        <f t="shared" si="59"/>
        <v>23417.857142857276</v>
      </c>
      <c r="U318" s="2">
        <f t="shared" si="60"/>
        <v>750000</v>
      </c>
      <c r="V318" s="2">
        <f t="shared" si="34"/>
        <v>103721215.26500693</v>
      </c>
      <c r="W318" s="2">
        <f t="shared" si="61"/>
        <v>660176.62847186625</v>
      </c>
      <c r="X318" s="2">
        <f t="shared" si="51"/>
        <v>89823.37152813375</v>
      </c>
      <c r="Y318" s="2">
        <f t="shared" si="62"/>
        <v>69393503.900399879</v>
      </c>
      <c r="Z318" s="2" t="str">
        <f t="shared" si="52"/>
        <v>MEEP</v>
      </c>
      <c r="AA318" s="2">
        <f>IF(Z318="HERE",Y318,AA317+Graph!$G$1*1000)</f>
        <v>90182504.976357758</v>
      </c>
      <c r="AB318" s="2">
        <f t="shared" si="63"/>
        <v>420000</v>
      </c>
      <c r="AC318" s="2">
        <f t="shared" si="64"/>
        <v>57035907.614235669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242</v>
      </c>
      <c r="C319" s="7"/>
      <c r="D319" s="2" t="e">
        <f t="shared" si="55"/>
        <v>#N/A</v>
      </c>
      <c r="E319" s="2" t="e">
        <f t="shared" si="67"/>
        <v>#N/A</v>
      </c>
      <c r="F319" s="2">
        <v>796280.49009457231</v>
      </c>
      <c r="G319" s="2">
        <f t="shared" si="70"/>
        <v>726582.14285714284</v>
      </c>
      <c r="H319" s="2">
        <f t="shared" si="65"/>
        <v>164317538.75699258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6435931.4285714487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884476.99955202639</v>
      </c>
      <c r="Q319" s="2">
        <f t="shared" si="71"/>
        <v>750000</v>
      </c>
      <c r="R319" s="2">
        <f t="shared" si="66"/>
        <v>173864719.16540676</v>
      </c>
      <c r="S319" s="2">
        <f t="shared" si="58"/>
        <v>726582.14285713434</v>
      </c>
      <c r="T319" s="2">
        <f t="shared" si="59"/>
        <v>23417.857142857276</v>
      </c>
      <c r="U319" s="2">
        <f t="shared" si="60"/>
        <v>750000</v>
      </c>
      <c r="V319" s="2">
        <f t="shared" si="34"/>
        <v>104382993.11538024</v>
      </c>
      <c r="W319" s="2">
        <f t="shared" si="61"/>
        <v>661777.85037331283</v>
      </c>
      <c r="X319" s="2">
        <f t="shared" si="51"/>
        <v>88222.149626687169</v>
      </c>
      <c r="Y319" s="2">
        <f t="shared" si="62"/>
        <v>69481726.050026566</v>
      </c>
      <c r="Z319" s="2" t="str">
        <f t="shared" si="52"/>
        <v>MEEP</v>
      </c>
      <c r="AA319" s="2">
        <f>IF(Z319="HERE",Y319,AA318+Graph!$G$1*1000)</f>
        <v>90602504.976357758</v>
      </c>
      <c r="AB319" s="2">
        <f t="shared" si="63"/>
        <v>420000</v>
      </c>
      <c r="AC319" s="2">
        <f t="shared" si="64"/>
        <v>57035907.614235669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243</v>
      </c>
      <c r="C320" s="7"/>
      <c r="D320" s="2" t="e">
        <f t="shared" si="55"/>
        <v>#N/A</v>
      </c>
      <c r="E320" s="2" t="e">
        <f t="shared" si="67"/>
        <v>#N/A</v>
      </c>
      <c r="F320" s="2">
        <v>797881.71199601889</v>
      </c>
      <c r="G320" s="2">
        <f t="shared" si="70"/>
        <v>726582.14285714284</v>
      </c>
      <c r="H320" s="2">
        <f t="shared" si="65"/>
        <v>165044120.89984971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6459349.2857143059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886391.89330513775</v>
      </c>
      <c r="Q320" s="2">
        <f t="shared" si="71"/>
        <v>750000</v>
      </c>
      <c r="R320" s="2">
        <f t="shared" si="66"/>
        <v>174614719.16540676</v>
      </c>
      <c r="S320" s="2">
        <f t="shared" si="58"/>
        <v>726582.14285713434</v>
      </c>
      <c r="T320" s="2">
        <f t="shared" si="59"/>
        <v>23417.857142857276</v>
      </c>
      <c r="U320" s="2">
        <f t="shared" si="60"/>
        <v>750000</v>
      </c>
      <c r="V320" s="2">
        <f t="shared" si="34"/>
        <v>105046372.187655</v>
      </c>
      <c r="W320" s="2">
        <f t="shared" si="61"/>
        <v>663379.07227475941</v>
      </c>
      <c r="X320" s="2">
        <f t="shared" si="51"/>
        <v>86620.927725240588</v>
      </c>
      <c r="Y320" s="2">
        <f t="shared" si="62"/>
        <v>69568346.977751806</v>
      </c>
      <c r="Z320" s="2" t="str">
        <f t="shared" si="52"/>
        <v>MEEP</v>
      </c>
      <c r="AA320" s="2">
        <f>IF(Z320="HERE",Y320,AA319+Graph!$G$1*1000)</f>
        <v>91022504.976357758</v>
      </c>
      <c r="AB320" s="2">
        <f t="shared" si="63"/>
        <v>420000</v>
      </c>
      <c r="AC320" s="2">
        <f t="shared" si="64"/>
        <v>57035907.614235669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244</v>
      </c>
      <c r="C321" s="7"/>
      <c r="D321" s="2" t="e">
        <f t="shared" si="55"/>
        <v>#N/A</v>
      </c>
      <c r="E321" s="2" t="e">
        <f t="shared" si="67"/>
        <v>#N/A</v>
      </c>
      <c r="F321" s="2">
        <v>799482.93389745057</v>
      </c>
      <c r="G321" s="2">
        <f t="shared" si="70"/>
        <v>726582.14285714284</v>
      </c>
      <c r="H321" s="2">
        <f t="shared" si="65"/>
        <v>165770703.04270685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6482767.1428571632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888306.78705824912</v>
      </c>
      <c r="Q321" s="2">
        <f t="shared" si="71"/>
        <v>750000</v>
      </c>
      <c r="R321" s="2">
        <f t="shared" si="66"/>
        <v>175364719.16540676</v>
      </c>
      <c r="S321" s="2">
        <f t="shared" si="58"/>
        <v>726582.14285713434</v>
      </c>
      <c r="T321" s="2">
        <f t="shared" si="59"/>
        <v>23417.857142857276</v>
      </c>
      <c r="U321" s="2">
        <f t="shared" si="60"/>
        <v>750000</v>
      </c>
      <c r="V321" s="2">
        <f t="shared" si="34"/>
        <v>105711352.48183121</v>
      </c>
      <c r="W321" s="2">
        <f t="shared" si="61"/>
        <v>664980.29417620599</v>
      </c>
      <c r="X321" s="2">
        <f t="shared" si="51"/>
        <v>85019.705823794007</v>
      </c>
      <c r="Y321" s="2">
        <f t="shared" si="62"/>
        <v>69653366.6835756</v>
      </c>
      <c r="Z321" s="2" t="str">
        <f t="shared" si="52"/>
        <v>MEEP</v>
      </c>
      <c r="AA321" s="2">
        <f>IF(Z321="HERE",Y321,AA320+Graph!$G$1*1000)</f>
        <v>91442504.976357758</v>
      </c>
      <c r="AB321" s="2">
        <f t="shared" si="63"/>
        <v>420000</v>
      </c>
      <c r="AC321" s="2">
        <f t="shared" si="64"/>
        <v>57035907.614235669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245</v>
      </c>
      <c r="C322" s="7"/>
      <c r="D322" s="2" t="e">
        <f t="shared" si="55"/>
        <v>#N/A</v>
      </c>
      <c r="E322" s="2" t="e">
        <f t="shared" si="67"/>
        <v>#N/A</v>
      </c>
      <c r="F322" s="2">
        <v>801084.15579889715</v>
      </c>
      <c r="G322" s="2">
        <f t="shared" si="70"/>
        <v>726582.14285714284</v>
      </c>
      <c r="H322" s="2">
        <f t="shared" si="65"/>
        <v>166497285.18556398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6506185.0000000205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890221.68081136048</v>
      </c>
      <c r="Q322" s="2">
        <f t="shared" si="71"/>
        <v>750000</v>
      </c>
      <c r="R322" s="2">
        <f t="shared" si="66"/>
        <v>176114719.16540676</v>
      </c>
      <c r="S322" s="2">
        <f t="shared" si="58"/>
        <v>726582.14285713434</v>
      </c>
      <c r="T322" s="2">
        <f t="shared" si="59"/>
        <v>23417.857142857276</v>
      </c>
      <c r="U322" s="2">
        <f t="shared" si="60"/>
        <v>750000</v>
      </c>
      <c r="V322" s="2">
        <f t="shared" si="34"/>
        <v>106377933.99790886</v>
      </c>
      <c r="W322" s="2">
        <f t="shared" si="61"/>
        <v>666581.51607765257</v>
      </c>
      <c r="X322" s="2">
        <f t="shared" si="51"/>
        <v>83418.483922347426</v>
      </c>
      <c r="Y322" s="2">
        <f t="shared" si="62"/>
        <v>69736785.167497948</v>
      </c>
      <c r="Z322" s="2" t="str">
        <f t="shared" si="52"/>
        <v>MEEP</v>
      </c>
      <c r="AA322" s="2">
        <f>IF(Z322="HERE",Y322,AA321+Graph!$G$1*1000)</f>
        <v>91862504.976357758</v>
      </c>
      <c r="AB322" s="2">
        <f t="shared" si="63"/>
        <v>420000</v>
      </c>
      <c r="AC322" s="2">
        <f t="shared" si="64"/>
        <v>57035907.614235669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246</v>
      </c>
      <c r="C323" s="7"/>
      <c r="D323" s="2" t="e">
        <f t="shared" si="55"/>
        <v>#N/A</v>
      </c>
      <c r="E323" s="2" t="e">
        <f t="shared" si="67"/>
        <v>#N/A</v>
      </c>
      <c r="F323" s="2">
        <v>802685.37770034373</v>
      </c>
      <c r="G323" s="2">
        <f t="shared" si="70"/>
        <v>726582.14285714284</v>
      </c>
      <c r="H323" s="2">
        <f t="shared" si="65"/>
        <v>167223867.32842112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6529602.8571428778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892136.57456447184</v>
      </c>
      <c r="Q323" s="2">
        <f t="shared" si="71"/>
        <v>750000</v>
      </c>
      <c r="R323" s="2">
        <f t="shared" si="66"/>
        <v>176864719.16540676</v>
      </c>
      <c r="S323" s="2">
        <f t="shared" si="58"/>
        <v>726582.14285713434</v>
      </c>
      <c r="T323" s="2">
        <f t="shared" si="59"/>
        <v>23417.857142857276</v>
      </c>
      <c r="U323" s="2">
        <f t="shared" si="60"/>
        <v>750000</v>
      </c>
      <c r="V323" s="2">
        <f t="shared" si="34"/>
        <v>107046116.73588794</v>
      </c>
      <c r="W323" s="2">
        <f t="shared" si="61"/>
        <v>668182.73797908425</v>
      </c>
      <c r="X323" s="2">
        <f t="shared" si="51"/>
        <v>81817.262020915747</v>
      </c>
      <c r="Y323" s="2">
        <f t="shared" si="62"/>
        <v>69818602.429518864</v>
      </c>
      <c r="Z323" s="2" t="str">
        <f t="shared" si="52"/>
        <v>MEEP</v>
      </c>
      <c r="AA323" s="2">
        <f>IF(Z323="HERE",Y323,AA322+Graph!$G$1*1000)</f>
        <v>92282504.976357758</v>
      </c>
      <c r="AB323" s="2">
        <f t="shared" si="63"/>
        <v>420000</v>
      </c>
      <c r="AC323" s="2">
        <f t="shared" si="64"/>
        <v>57035907.614235669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247</v>
      </c>
      <c r="C324" s="7"/>
      <c r="D324" s="2" t="e">
        <f t="shared" si="55"/>
        <v>#N/A</v>
      </c>
      <c r="E324" s="2" t="e">
        <f t="shared" si="67"/>
        <v>#N/A</v>
      </c>
      <c r="F324" s="2">
        <v>804286.59960179031</v>
      </c>
      <c r="G324" s="2">
        <f t="shared" si="70"/>
        <v>726582.14285714284</v>
      </c>
      <c r="H324" s="2">
        <f t="shared" si="65"/>
        <v>167950449.47127825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6553020.714285735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894051.4683175832</v>
      </c>
      <c r="Q324" s="2">
        <f t="shared" si="71"/>
        <v>750000</v>
      </c>
      <c r="R324" s="2">
        <f t="shared" si="66"/>
        <v>177614719.16540676</v>
      </c>
      <c r="S324" s="2">
        <f t="shared" si="58"/>
        <v>726582.14285713434</v>
      </c>
      <c r="T324" s="2">
        <f t="shared" si="59"/>
        <v>23417.857142857276</v>
      </c>
      <c r="U324" s="2">
        <f t="shared" si="60"/>
        <v>750000</v>
      </c>
      <c r="V324" s="2">
        <f t="shared" si="34"/>
        <v>107715900.69576848</v>
      </c>
      <c r="W324" s="2">
        <f t="shared" si="61"/>
        <v>669783.95988053083</v>
      </c>
      <c r="X324" s="2">
        <f t="shared" si="51"/>
        <v>80216.040119469166</v>
      </c>
      <c r="Y324" s="2">
        <f t="shared" si="62"/>
        <v>69898818.469638333</v>
      </c>
      <c r="Z324" s="2" t="str">
        <f t="shared" si="52"/>
        <v>MEEP</v>
      </c>
      <c r="AA324" s="2">
        <f>IF(Z324="HERE",Y324,AA323+Graph!$G$1*1000)</f>
        <v>92702504.976357758</v>
      </c>
      <c r="AB324" s="2">
        <f t="shared" si="63"/>
        <v>420000</v>
      </c>
      <c r="AC324" s="2">
        <f t="shared" si="64"/>
        <v>57035907.614235669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248</v>
      </c>
      <c r="C325" s="7"/>
      <c r="D325" s="2" t="e">
        <f t="shared" si="55"/>
        <v>#N/A</v>
      </c>
      <c r="E325" s="2" t="e">
        <f t="shared" si="67"/>
        <v>#N/A</v>
      </c>
      <c r="F325" s="2">
        <v>805887.82150323689</v>
      </c>
      <c r="G325" s="2">
        <f t="shared" si="70"/>
        <v>726582.14285714284</v>
      </c>
      <c r="H325" s="2">
        <f t="shared" si="65"/>
        <v>168677031.61413538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6576438.5714285923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895966.36207069457</v>
      </c>
      <c r="Q325" s="2">
        <f t="shared" si="71"/>
        <v>750000</v>
      </c>
      <c r="R325" s="2">
        <f t="shared" si="66"/>
        <v>178364719.16540676</v>
      </c>
      <c r="S325" s="2">
        <f t="shared" si="58"/>
        <v>726582.14285713434</v>
      </c>
      <c r="T325" s="2">
        <f t="shared" si="59"/>
        <v>23417.857142857276</v>
      </c>
      <c r="U325" s="2">
        <f t="shared" si="60"/>
        <v>750000</v>
      </c>
      <c r="V325" s="2">
        <f t="shared" si="34"/>
        <v>108387285.87755045</v>
      </c>
      <c r="W325" s="2">
        <f t="shared" si="61"/>
        <v>671385.18178197742</v>
      </c>
      <c r="X325" s="2">
        <f t="shared" si="51"/>
        <v>78614.818218022585</v>
      </c>
      <c r="Y325" s="2">
        <f t="shared" si="62"/>
        <v>69977433.287856355</v>
      </c>
      <c r="Z325" s="2" t="str">
        <f t="shared" si="52"/>
        <v>MEEP</v>
      </c>
      <c r="AA325" s="2">
        <f>IF(Z325="HERE",Y325,AA324+Graph!$G$1*1000)</f>
        <v>93122504.976357758</v>
      </c>
      <c r="AB325" s="2">
        <f t="shared" si="63"/>
        <v>420000</v>
      </c>
      <c r="AC325" s="2">
        <f t="shared" si="64"/>
        <v>57035907.614235669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249</v>
      </c>
      <c r="C326" s="7"/>
      <c r="D326" s="2" t="e">
        <f t="shared" si="55"/>
        <v>#N/A</v>
      </c>
      <c r="E326" s="2" t="e">
        <f t="shared" si="67"/>
        <v>#N/A</v>
      </c>
      <c r="F326" s="2">
        <v>807489.04340466857</v>
      </c>
      <c r="G326" s="2">
        <f t="shared" si="70"/>
        <v>726582.14285714284</v>
      </c>
      <c r="H326" s="2">
        <f t="shared" si="65"/>
        <v>169403613.75699252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6599856.4285714496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897881.25582380593</v>
      </c>
      <c r="Q326" s="2">
        <f t="shared" si="71"/>
        <v>750000</v>
      </c>
      <c r="R326" s="2">
        <f t="shared" si="66"/>
        <v>179114719.16540676</v>
      </c>
      <c r="S326" s="2">
        <f t="shared" si="58"/>
        <v>726582.14285713434</v>
      </c>
      <c r="T326" s="2">
        <f t="shared" si="59"/>
        <v>23417.857142857276</v>
      </c>
      <c r="U326" s="2">
        <f t="shared" si="60"/>
        <v>750000</v>
      </c>
      <c r="V326" s="2">
        <f t="shared" si="34"/>
        <v>109060272.28123388</v>
      </c>
      <c r="W326" s="2">
        <f t="shared" si="61"/>
        <v>672986.403683424</v>
      </c>
      <c r="X326" s="2">
        <f t="shared" si="51"/>
        <v>77013.596316576004</v>
      </c>
      <c r="Y326" s="2">
        <f t="shared" si="62"/>
        <v>70054446.884172931</v>
      </c>
      <c r="Z326" s="2" t="str">
        <f t="shared" si="52"/>
        <v>MEEP</v>
      </c>
      <c r="AA326" s="2">
        <f>IF(Z326="HERE",Y326,AA325+Graph!$G$1*1000)</f>
        <v>93542504.976357758</v>
      </c>
      <c r="AB326" s="2">
        <f t="shared" si="63"/>
        <v>420000</v>
      </c>
      <c r="AC326" s="2">
        <f t="shared" si="64"/>
        <v>57035907.614235669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250</v>
      </c>
      <c r="C327" s="7"/>
      <c r="D327" s="2" t="e">
        <f t="shared" si="55"/>
        <v>#N/A</v>
      </c>
      <c r="E327" s="2" t="e">
        <f t="shared" si="67"/>
        <v>#N/A</v>
      </c>
      <c r="F327" s="2">
        <v>809090.26530611515</v>
      </c>
      <c r="G327" s="2">
        <f t="shared" si="70"/>
        <v>726582.14285714284</v>
      </c>
      <c r="H327" s="2">
        <f t="shared" si="65"/>
        <v>170130195.89984965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6623274.2857143069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899796.14957691729</v>
      </c>
      <c r="Q327" s="2">
        <f t="shared" si="71"/>
        <v>750000</v>
      </c>
      <c r="R327" s="2">
        <f t="shared" si="66"/>
        <v>179864719.16540676</v>
      </c>
      <c r="S327" s="2">
        <f t="shared" si="58"/>
        <v>726582.14285713434</v>
      </c>
      <c r="T327" s="2">
        <f t="shared" si="59"/>
        <v>23417.857142857276</v>
      </c>
      <c r="U327" s="2">
        <f t="shared" si="60"/>
        <v>750000</v>
      </c>
      <c r="V327" s="2">
        <f t="shared" si="34"/>
        <v>109734859.90681875</v>
      </c>
      <c r="W327" s="2">
        <f t="shared" si="61"/>
        <v>674587.62558487058</v>
      </c>
      <c r="X327" s="2">
        <f t="shared" si="51"/>
        <v>75412.374415129423</v>
      </c>
      <c r="Y327" s="2">
        <f t="shared" si="62"/>
        <v>70129859.258588061</v>
      </c>
      <c r="Z327" s="2" t="str">
        <f t="shared" si="52"/>
        <v>MEEP</v>
      </c>
      <c r="AA327" s="2">
        <f>IF(Z327="HERE",Y327,AA326+Graph!$G$1*1000)</f>
        <v>93962504.976357758</v>
      </c>
      <c r="AB327" s="2">
        <f t="shared" si="63"/>
        <v>420000</v>
      </c>
      <c r="AC327" s="2">
        <f t="shared" si="64"/>
        <v>57035907.614235669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251</v>
      </c>
      <c r="C328" s="7"/>
      <c r="D328" s="2" t="e">
        <f t="shared" si="55"/>
        <v>#N/A</v>
      </c>
      <c r="E328" s="2" t="e">
        <f t="shared" si="67"/>
        <v>#N/A</v>
      </c>
      <c r="F328" s="2">
        <v>810691.48720756173</v>
      </c>
      <c r="G328" s="2">
        <f t="shared" si="70"/>
        <v>726582.14285714284</v>
      </c>
      <c r="H328" s="2">
        <f t="shared" si="65"/>
        <v>170856778.04270679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6646692.1428571641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901711.04333001375</v>
      </c>
      <c r="Q328" s="2">
        <f t="shared" si="71"/>
        <v>750000</v>
      </c>
      <c r="R328" s="2">
        <f t="shared" si="66"/>
        <v>180614719.16540676</v>
      </c>
      <c r="S328" s="2">
        <f t="shared" si="58"/>
        <v>726582.14285713434</v>
      </c>
      <c r="T328" s="2">
        <f t="shared" si="59"/>
        <v>23417.857142857276</v>
      </c>
      <c r="U328" s="2">
        <f t="shared" si="60"/>
        <v>750000</v>
      </c>
      <c r="V328" s="2">
        <f t="shared" si="34"/>
        <v>110411048.75430505</v>
      </c>
      <c r="W328" s="2">
        <f t="shared" si="61"/>
        <v>676188.84748630226</v>
      </c>
      <c r="X328" s="2">
        <f t="shared" si="51"/>
        <v>73811.152513697743</v>
      </c>
      <c r="Y328" s="2">
        <f t="shared" si="62"/>
        <v>70203670.411101758</v>
      </c>
      <c r="Z328" s="2" t="str">
        <f t="shared" si="52"/>
        <v>MEEP</v>
      </c>
      <c r="AA328" s="2">
        <f>IF(Z328="HERE",Y328,AA327+Graph!$G$1*1000)</f>
        <v>94382504.976357758</v>
      </c>
      <c r="AB328" s="2">
        <f t="shared" si="63"/>
        <v>420000</v>
      </c>
      <c r="AC328" s="2">
        <f t="shared" si="64"/>
        <v>57035907.614235669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252</v>
      </c>
      <c r="C329" s="7"/>
      <c r="D329" s="2" t="e">
        <f t="shared" si="55"/>
        <v>#N/A</v>
      </c>
      <c r="E329" s="2" t="e">
        <f t="shared" si="67"/>
        <v>#N/A</v>
      </c>
      <c r="F329" s="2">
        <v>812292.70910900831</v>
      </c>
      <c r="G329" s="2">
        <f t="shared" si="70"/>
        <v>726582.14285714284</v>
      </c>
      <c r="H329" s="2">
        <f t="shared" si="65"/>
        <v>171583360.18556392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6670110.0000000214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903625.93708312511</v>
      </c>
      <c r="Q329" s="2">
        <f t="shared" si="71"/>
        <v>750000</v>
      </c>
      <c r="R329" s="2">
        <f t="shared" si="66"/>
        <v>181364719.16540676</v>
      </c>
      <c r="S329" s="2">
        <f t="shared" si="58"/>
        <v>726582.14285713434</v>
      </c>
      <c r="T329" s="2">
        <f t="shared" si="59"/>
        <v>23417.857142857276</v>
      </c>
      <c r="U329" s="2">
        <f t="shared" si="60"/>
        <v>750000</v>
      </c>
      <c r="V329" s="2">
        <f t="shared" si="34"/>
        <v>111088838.8236928</v>
      </c>
      <c r="W329" s="2">
        <f t="shared" si="61"/>
        <v>677790.06938774884</v>
      </c>
      <c r="X329" s="2">
        <f t="shared" si="51"/>
        <v>72209.930612251163</v>
      </c>
      <c r="Y329" s="2">
        <f t="shared" si="62"/>
        <v>70275880.34171401</v>
      </c>
      <c r="Z329" s="2" t="str">
        <f t="shared" si="52"/>
        <v>MEEP</v>
      </c>
      <c r="AA329" s="2">
        <f>IF(Z329="HERE",Y329,AA328+Graph!$G$1*1000)</f>
        <v>94802504.976357758</v>
      </c>
      <c r="AB329" s="2">
        <f t="shared" si="63"/>
        <v>420000</v>
      </c>
      <c r="AC329" s="2">
        <f t="shared" si="64"/>
        <v>57035907.614235669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253</v>
      </c>
      <c r="C330" s="7"/>
      <c r="D330" s="2" t="e">
        <f t="shared" si="55"/>
        <v>#N/A</v>
      </c>
      <c r="E330" s="2" t="e">
        <f t="shared" si="67"/>
        <v>#N/A</v>
      </c>
      <c r="F330" s="2">
        <v>813893.93101045489</v>
      </c>
      <c r="G330" s="2">
        <f t="shared" si="70"/>
        <v>726582.14285714284</v>
      </c>
      <c r="H330" s="2">
        <f t="shared" si="65"/>
        <v>172309942.32842106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6693527.8571428787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905540.83083623648</v>
      </c>
      <c r="Q330" s="2">
        <f t="shared" si="71"/>
        <v>750000</v>
      </c>
      <c r="R330" s="2">
        <f t="shared" si="66"/>
        <v>182114719.16540676</v>
      </c>
      <c r="S330" s="2">
        <f t="shared" si="58"/>
        <v>726582.14285713434</v>
      </c>
      <c r="T330" s="2">
        <f t="shared" si="59"/>
        <v>23417.857142857276</v>
      </c>
      <c r="U330" s="2">
        <f t="shared" si="60"/>
        <v>750000</v>
      </c>
      <c r="V330" s="2">
        <f t="shared" si="34"/>
        <v>111768230.11498199</v>
      </c>
      <c r="W330" s="2">
        <f t="shared" si="61"/>
        <v>679391.29128919542</v>
      </c>
      <c r="X330" s="2">
        <f t="shared" si="51"/>
        <v>70608.708710804582</v>
      </c>
      <c r="Y330" s="2">
        <f t="shared" si="62"/>
        <v>70346489.050424814</v>
      </c>
      <c r="Z330" s="2" t="str">
        <f t="shared" si="52"/>
        <v>MEEP</v>
      </c>
      <c r="AA330" s="2">
        <f>IF(Z330="HERE",Y330,AA329+Graph!$G$1*1000)</f>
        <v>95222504.976357758</v>
      </c>
      <c r="AB330" s="2">
        <f t="shared" si="63"/>
        <v>420000</v>
      </c>
      <c r="AC330" s="2">
        <f t="shared" si="64"/>
        <v>57035907.614235669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254</v>
      </c>
      <c r="C331" s="7"/>
      <c r="D331" s="2" t="e">
        <f t="shared" si="55"/>
        <v>#N/A</v>
      </c>
      <c r="E331" s="2" t="e">
        <f t="shared" si="67"/>
        <v>#N/A</v>
      </c>
      <c r="F331" s="2">
        <v>815495.15291188657</v>
      </c>
      <c r="G331" s="2">
        <f t="shared" si="70"/>
        <v>726582.14285714284</v>
      </c>
      <c r="H331" s="2">
        <f t="shared" si="65"/>
        <v>173036524.47127819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6716945.714285736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907455.72458934784</v>
      </c>
      <c r="Q331" s="2">
        <f t="shared" si="71"/>
        <v>750000</v>
      </c>
      <c r="R331" s="2">
        <f t="shared" si="66"/>
        <v>182864719.16540676</v>
      </c>
      <c r="S331" s="2">
        <f t="shared" si="58"/>
        <v>726582.14285713434</v>
      </c>
      <c r="T331" s="2">
        <f t="shared" si="59"/>
        <v>23417.857142857276</v>
      </c>
      <c r="U331" s="2">
        <f t="shared" si="60"/>
        <v>750000</v>
      </c>
      <c r="V331" s="2">
        <f t="shared" si="34"/>
        <v>112449222.62817264</v>
      </c>
      <c r="W331" s="2">
        <f t="shared" si="61"/>
        <v>680992.513190642</v>
      </c>
      <c r="X331" s="2">
        <f t="shared" si="51"/>
        <v>69007.486809358001</v>
      </c>
      <c r="Y331" s="2">
        <f t="shared" si="62"/>
        <v>70415496.537234172</v>
      </c>
      <c r="Z331" s="2" t="str">
        <f t="shared" si="52"/>
        <v>MEEP</v>
      </c>
      <c r="AA331" s="2">
        <f>IF(Z331="HERE",Y331,AA330+Graph!$G$1*1000)</f>
        <v>95642504.976357758</v>
      </c>
      <c r="AB331" s="2">
        <f t="shared" si="63"/>
        <v>420000</v>
      </c>
      <c r="AC331" s="2">
        <f t="shared" si="64"/>
        <v>57035907.614235669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255</v>
      </c>
      <c r="C332" s="7"/>
      <c r="D332" s="2" t="e">
        <f t="shared" si="55"/>
        <v>#N/A</v>
      </c>
      <c r="E332" s="2" t="e">
        <f t="shared" si="67"/>
        <v>#N/A</v>
      </c>
      <c r="F332" s="2">
        <v>817096.37481333315</v>
      </c>
      <c r="G332" s="2">
        <f t="shared" si="70"/>
        <v>726582.14285714284</v>
      </c>
      <c r="H332" s="2">
        <f t="shared" si="65"/>
        <v>173763106.61413532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6740363.5714285932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909370.6183424592</v>
      </c>
      <c r="Q332" s="2">
        <f t="shared" si="71"/>
        <v>750000</v>
      </c>
      <c r="R332" s="2">
        <f t="shared" si="66"/>
        <v>183614719.16540676</v>
      </c>
      <c r="S332" s="2">
        <f t="shared" si="58"/>
        <v>726582.14285713434</v>
      </c>
      <c r="T332" s="2">
        <f t="shared" si="59"/>
        <v>23417.857142857276</v>
      </c>
      <c r="U332" s="2">
        <f t="shared" si="60"/>
        <v>750000</v>
      </c>
      <c r="V332" s="2">
        <f t="shared" si="34"/>
        <v>113131816.36326472</v>
      </c>
      <c r="W332" s="2">
        <f t="shared" si="61"/>
        <v>682593.73509208858</v>
      </c>
      <c r="X332" s="2">
        <f t="shared" si="51"/>
        <v>67406.26490791142</v>
      </c>
      <c r="Y332" s="2">
        <f t="shared" si="62"/>
        <v>70482902.802142084</v>
      </c>
      <c r="Z332" s="2" t="str">
        <f t="shared" si="52"/>
        <v>MEEP</v>
      </c>
      <c r="AA332" s="2">
        <f>IF(Z332="HERE",Y332,AA331+Graph!$G$1*1000)</f>
        <v>96062504.976357758</v>
      </c>
      <c r="AB332" s="2">
        <f t="shared" si="63"/>
        <v>420000</v>
      </c>
      <c r="AC332" s="2">
        <f t="shared" si="64"/>
        <v>57035907.614235669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256</v>
      </c>
      <c r="C333" s="7"/>
      <c r="D333" s="2" t="e">
        <f t="shared" si="55"/>
        <v>#N/A</v>
      </c>
      <c r="E333" s="2" t="e">
        <f t="shared" si="67"/>
        <v>#N/A</v>
      </c>
      <c r="F333" s="2">
        <v>818697.59671477973</v>
      </c>
      <c r="G333" s="2">
        <f t="shared" si="70"/>
        <v>726582.14285714284</v>
      </c>
      <c r="H333" s="2">
        <f t="shared" si="65"/>
        <v>174489688.75699246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6763781.4285714505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911285.51209557056</v>
      </c>
      <c r="Q333" s="2">
        <f t="shared" si="71"/>
        <v>750000</v>
      </c>
      <c r="R333" s="2">
        <f t="shared" si="66"/>
        <v>184364719.16540676</v>
      </c>
      <c r="S333" s="2">
        <f t="shared" si="58"/>
        <v>726582.14285713434</v>
      </c>
      <c r="T333" s="2">
        <f t="shared" si="59"/>
        <v>23417.857142857276</v>
      </c>
      <c r="U333" s="2">
        <f t="shared" si="60"/>
        <v>750000</v>
      </c>
      <c r="V333" s="2">
        <f t="shared" si="34"/>
        <v>113816011.32025824</v>
      </c>
      <c r="W333" s="2">
        <f t="shared" si="61"/>
        <v>684194.95699352026</v>
      </c>
      <c r="X333" s="2">
        <f t="shared" si="51"/>
        <v>65805.04300647974</v>
      </c>
      <c r="Y333" s="2">
        <f t="shared" si="62"/>
        <v>70548707.845148563</v>
      </c>
      <c r="Z333" s="2" t="str">
        <f t="shared" si="52"/>
        <v>MEEP</v>
      </c>
      <c r="AA333" s="2">
        <f>IF(Z333="HERE",Y333,AA332+Graph!$G$1*1000)</f>
        <v>96482504.976357758</v>
      </c>
      <c r="AB333" s="2">
        <f t="shared" si="63"/>
        <v>420000</v>
      </c>
      <c r="AC333" s="2">
        <f t="shared" si="64"/>
        <v>57035907.614235669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257</v>
      </c>
      <c r="C334" s="7"/>
      <c r="D334" s="2" t="e">
        <f t="shared" si="55"/>
        <v>#N/A</v>
      </c>
      <c r="E334" s="2" t="e">
        <f t="shared" si="67"/>
        <v>#N/A</v>
      </c>
      <c r="F334" s="2">
        <v>820298.81861622632</v>
      </c>
      <c r="G334" s="2">
        <f t="shared" si="70"/>
        <v>726582.14285714284</v>
      </c>
      <c r="H334" s="2">
        <f t="shared" si="65"/>
        <v>175216270.89984959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6787199.2857143078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913200.40584868193</v>
      </c>
      <c r="Q334" s="2">
        <f t="shared" si="71"/>
        <v>750000</v>
      </c>
      <c r="R334" s="2">
        <f t="shared" si="66"/>
        <v>185114719.16540676</v>
      </c>
      <c r="S334" s="2">
        <f t="shared" si="58"/>
        <v>726582.14285713434</v>
      </c>
      <c r="T334" s="2">
        <f t="shared" si="59"/>
        <v>23417.857142857276</v>
      </c>
      <c r="U334" s="2">
        <f t="shared" si="60"/>
        <v>750000</v>
      </c>
      <c r="V334" s="2">
        <f t="shared" si="34"/>
        <v>114501807.49915321</v>
      </c>
      <c r="W334" s="2">
        <f t="shared" si="61"/>
        <v>685796.17889496684</v>
      </c>
      <c r="X334" s="2">
        <f t="shared" si="51"/>
        <v>64203.821105033159</v>
      </c>
      <c r="Y334" s="2">
        <f t="shared" si="62"/>
        <v>70612911.666253597</v>
      </c>
      <c r="Z334" s="2" t="str">
        <f t="shared" si="52"/>
        <v>MEEP</v>
      </c>
      <c r="AA334" s="2">
        <f>IF(Z334="HERE",Y334,AA333+Graph!$G$1*1000)</f>
        <v>96902504.976357758</v>
      </c>
      <c r="AB334" s="2">
        <f t="shared" si="63"/>
        <v>420000</v>
      </c>
      <c r="AC334" s="2">
        <f t="shared" si="64"/>
        <v>57035907.614235669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258</v>
      </c>
      <c r="C335" s="7"/>
      <c r="D335" s="2" t="e">
        <f t="shared" si="55"/>
        <v>#N/A</v>
      </c>
      <c r="E335" s="2" t="e">
        <f t="shared" si="67"/>
        <v>#N/A</v>
      </c>
      <c r="F335" s="2">
        <v>821900.0405176729</v>
      </c>
      <c r="G335" s="2">
        <f t="shared" si="70"/>
        <v>726582.14285714284</v>
      </c>
      <c r="H335" s="2">
        <f t="shared" si="65"/>
        <v>175942853.04270673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6810617.1428571651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915115.29960179329</v>
      </c>
      <c r="Q335" s="2">
        <f t="shared" si="71"/>
        <v>750000</v>
      </c>
      <c r="R335" s="2">
        <f t="shared" si="66"/>
        <v>185864719.16540676</v>
      </c>
      <c r="S335" s="2">
        <f t="shared" si="58"/>
        <v>726582.14285713434</v>
      </c>
      <c r="T335" s="2">
        <f t="shared" si="59"/>
        <v>23417.857142857276</v>
      </c>
      <c r="U335" s="2">
        <f t="shared" si="60"/>
        <v>750000</v>
      </c>
      <c r="V335" s="2">
        <f t="shared" si="34"/>
        <v>115189204.89994963</v>
      </c>
      <c r="W335" s="2">
        <f t="shared" si="61"/>
        <v>687397.40079641342</v>
      </c>
      <c r="X335" s="2">
        <f t="shared" si="51"/>
        <v>62602.599203586578</v>
      </c>
      <c r="Y335" s="2">
        <f t="shared" si="62"/>
        <v>70675514.265457183</v>
      </c>
      <c r="Z335" s="2" t="str">
        <f t="shared" si="52"/>
        <v>MEEP</v>
      </c>
      <c r="AA335" s="2">
        <f>IF(Z335="HERE",Y335,AA334+Graph!$G$1*1000)</f>
        <v>97322504.976357758</v>
      </c>
      <c r="AB335" s="2">
        <f t="shared" si="63"/>
        <v>420000</v>
      </c>
      <c r="AC335" s="2">
        <f t="shared" si="64"/>
        <v>57035907.614235669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259</v>
      </c>
      <c r="C336" s="7"/>
      <c r="D336" s="2" t="e">
        <f t="shared" si="55"/>
        <v>#N/A</v>
      </c>
      <c r="E336" s="2" t="e">
        <f t="shared" si="67"/>
        <v>#N/A</v>
      </c>
      <c r="F336" s="2">
        <v>823501.26241910458</v>
      </c>
      <c r="G336" s="2">
        <f t="shared" si="70"/>
        <v>726582.14285714284</v>
      </c>
      <c r="H336" s="2">
        <f t="shared" si="65"/>
        <v>176669435.18556386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6834035.0000000224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917030.19335490465</v>
      </c>
      <c r="Q336" s="2">
        <f t="shared" si="71"/>
        <v>750000</v>
      </c>
      <c r="R336" s="2">
        <f t="shared" si="66"/>
        <v>186614719.16540676</v>
      </c>
      <c r="S336" s="2">
        <f t="shared" si="58"/>
        <v>726582.14285713434</v>
      </c>
      <c r="T336" s="2">
        <f t="shared" si="59"/>
        <v>23417.857142857276</v>
      </c>
      <c r="U336" s="2">
        <f t="shared" si="60"/>
        <v>750000</v>
      </c>
      <c r="V336" s="2">
        <f t="shared" si="34"/>
        <v>115878203.52264749</v>
      </c>
      <c r="W336" s="2">
        <f t="shared" si="61"/>
        <v>688998.62269786</v>
      </c>
      <c r="X336" s="2">
        <f t="shared" si="51"/>
        <v>61001.377302139997</v>
      </c>
      <c r="Y336" s="2">
        <f t="shared" si="62"/>
        <v>70736515.642759323</v>
      </c>
      <c r="Z336" s="2" t="str">
        <f t="shared" si="52"/>
        <v>MEEP</v>
      </c>
      <c r="AA336" s="2">
        <f>IF(Z336="HERE",Y336,AA335+Graph!$G$1*1000)</f>
        <v>97742504.976357758</v>
      </c>
      <c r="AB336" s="2">
        <f t="shared" si="63"/>
        <v>420000</v>
      </c>
      <c r="AC336" s="2">
        <f t="shared" si="64"/>
        <v>57035907.614235669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260</v>
      </c>
      <c r="C337" s="7"/>
      <c r="D337" s="2" t="e">
        <f t="shared" si="55"/>
        <v>#N/A</v>
      </c>
      <c r="E337" s="2" t="e">
        <f t="shared" si="67"/>
        <v>#N/A</v>
      </c>
      <c r="F337" s="2">
        <v>825102.48432055116</v>
      </c>
      <c r="G337" s="2">
        <f t="shared" si="70"/>
        <v>726582.14285714284</v>
      </c>
      <c r="H337" s="2">
        <f t="shared" si="65"/>
        <v>177396017.328421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6857452.8571428796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918945.08710801601</v>
      </c>
      <c r="Q337" s="2">
        <f t="shared" si="71"/>
        <v>750000</v>
      </c>
      <c r="R337" s="2">
        <f t="shared" si="66"/>
        <v>187364719.16540676</v>
      </c>
      <c r="S337" s="2">
        <f t="shared" si="58"/>
        <v>726582.14285713434</v>
      </c>
      <c r="T337" s="2">
        <f t="shared" si="59"/>
        <v>23417.857142857276</v>
      </c>
      <c r="U337" s="2">
        <f t="shared" si="60"/>
        <v>750000</v>
      </c>
      <c r="V337" s="2">
        <f t="shared" si="34"/>
        <v>116568803.36724679</v>
      </c>
      <c r="W337" s="2">
        <f t="shared" si="61"/>
        <v>690599.84459930658</v>
      </c>
      <c r="X337" s="2">
        <f t="shared" si="51"/>
        <v>59400.155400693417</v>
      </c>
      <c r="Y337" s="2">
        <f t="shared" si="62"/>
        <v>70795915.798160017</v>
      </c>
      <c r="Z337" s="2" t="str">
        <f t="shared" si="52"/>
        <v>MEEP</v>
      </c>
      <c r="AA337" s="2">
        <f>IF(Z337="HERE",Y337,AA336+Graph!$G$1*1000)</f>
        <v>98162504.976357758</v>
      </c>
      <c r="AB337" s="2">
        <f t="shared" si="63"/>
        <v>420000</v>
      </c>
      <c r="AC337" s="2">
        <f t="shared" si="64"/>
        <v>57035907.614235669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261</v>
      </c>
      <c r="C338" s="7"/>
      <c r="D338" s="2" t="e">
        <f t="shared" si="55"/>
        <v>#N/A</v>
      </c>
      <c r="E338" s="2" t="e">
        <f t="shared" si="67"/>
        <v>#N/A</v>
      </c>
      <c r="F338" s="2">
        <v>826703.70622199774</v>
      </c>
      <c r="G338" s="2">
        <f t="shared" si="70"/>
        <v>726582.14285714284</v>
      </c>
      <c r="H338" s="2">
        <f t="shared" si="65"/>
        <v>178122599.47127813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6880870.7142857369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920859.98086112738</v>
      </c>
      <c r="Q338" s="2">
        <f t="shared" si="71"/>
        <v>750000</v>
      </c>
      <c r="R338" s="2">
        <f t="shared" si="66"/>
        <v>188114719.16540676</v>
      </c>
      <c r="S338" s="2">
        <f t="shared" si="58"/>
        <v>726582.14285713434</v>
      </c>
      <c r="T338" s="2">
        <f t="shared" si="59"/>
        <v>23417.857142857276</v>
      </c>
      <c r="U338" s="2">
        <f t="shared" si="60"/>
        <v>750000</v>
      </c>
      <c r="V338" s="2">
        <f t="shared" si="34"/>
        <v>117261004.43374753</v>
      </c>
      <c r="W338" s="2">
        <f t="shared" si="61"/>
        <v>692201.06650073826</v>
      </c>
      <c r="X338" s="2">
        <f t="shared" si="51"/>
        <v>57798.933499261737</v>
      </c>
      <c r="Y338" s="2">
        <f t="shared" si="62"/>
        <v>70853714.731659278</v>
      </c>
      <c r="Z338" s="2" t="str">
        <f t="shared" si="52"/>
        <v>MEEP</v>
      </c>
      <c r="AA338" s="2">
        <f>IF(Z338="HERE",Y338,AA337+Graph!$G$1*1000)</f>
        <v>98582504.976357758</v>
      </c>
      <c r="AB338" s="2">
        <f t="shared" si="63"/>
        <v>420000</v>
      </c>
      <c r="AC338" s="2">
        <f t="shared" si="64"/>
        <v>57035907.614235669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262</v>
      </c>
      <c r="C339" s="7"/>
      <c r="D339" s="2" t="e">
        <f t="shared" si="55"/>
        <v>#N/A</v>
      </c>
      <c r="E339" s="2" t="e">
        <f t="shared" si="67"/>
        <v>#N/A</v>
      </c>
      <c r="F339" s="2">
        <v>828304.92812344432</v>
      </c>
      <c r="G339" s="2">
        <f t="shared" si="70"/>
        <v>726582.14285714284</v>
      </c>
      <c r="H339" s="2">
        <f t="shared" si="65"/>
        <v>178849181.61413527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6904288.5714285942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922774.87461423874</v>
      </c>
      <c r="Q339" s="2">
        <f t="shared" si="71"/>
        <v>750000</v>
      </c>
      <c r="R339" s="2">
        <f t="shared" si="66"/>
        <v>188864719.16540676</v>
      </c>
      <c r="S339" s="2">
        <f t="shared" si="58"/>
        <v>726582.14285713434</v>
      </c>
      <c r="T339" s="2">
        <f t="shared" si="59"/>
        <v>23417.857142857276</v>
      </c>
      <c r="U339" s="2">
        <f t="shared" si="60"/>
        <v>750000</v>
      </c>
      <c r="V339" s="2">
        <f t="shared" si="34"/>
        <v>117954806.72214971</v>
      </c>
      <c r="W339" s="2">
        <f t="shared" si="61"/>
        <v>693802.28840218484</v>
      </c>
      <c r="X339" s="2">
        <f t="shared" si="51"/>
        <v>56197.711597815156</v>
      </c>
      <c r="Y339" s="2">
        <f t="shared" si="62"/>
        <v>70909912.443257093</v>
      </c>
      <c r="Z339" s="2" t="str">
        <f t="shared" si="52"/>
        <v>MEEP</v>
      </c>
      <c r="AA339" s="2">
        <f>IF(Z339="HERE",Y339,AA338+Graph!$G$1*1000)</f>
        <v>99002504.976357758</v>
      </c>
      <c r="AB339" s="2">
        <f t="shared" si="63"/>
        <v>420000</v>
      </c>
      <c r="AC339" s="2">
        <f t="shared" si="64"/>
        <v>57035907.614235669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263</v>
      </c>
      <c r="C340" s="7"/>
      <c r="D340" s="2" t="e">
        <f t="shared" si="55"/>
        <v>#N/A</v>
      </c>
      <c r="E340" s="2" t="e">
        <f t="shared" si="67"/>
        <v>#N/A</v>
      </c>
      <c r="F340" s="2">
        <v>829906.1500248909</v>
      </c>
      <c r="G340" s="2">
        <f t="shared" si="70"/>
        <v>726582.14285714284</v>
      </c>
      <c r="H340" s="2">
        <f t="shared" si="65"/>
        <v>179575763.7569924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6927706.4285714515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924689.7683673501</v>
      </c>
      <c r="Q340" s="2">
        <f t="shared" si="71"/>
        <v>750000</v>
      </c>
      <c r="R340" s="2">
        <f t="shared" si="66"/>
        <v>189614719.16540676</v>
      </c>
      <c r="S340" s="2">
        <f t="shared" si="58"/>
        <v>726582.14285713434</v>
      </c>
      <c r="T340" s="2">
        <f t="shared" si="59"/>
        <v>23417.857142857276</v>
      </c>
      <c r="U340" s="2">
        <f t="shared" si="60"/>
        <v>750000</v>
      </c>
      <c r="V340" s="2">
        <f t="shared" si="34"/>
        <v>118650210.23245335</v>
      </c>
      <c r="W340" s="2">
        <f t="shared" si="61"/>
        <v>695403.51030363142</v>
      </c>
      <c r="X340" s="2">
        <f t="shared" si="51"/>
        <v>54596.489696368575</v>
      </c>
      <c r="Y340" s="2">
        <f t="shared" si="62"/>
        <v>70964508.932953462</v>
      </c>
      <c r="Z340" s="2" t="str">
        <f t="shared" si="52"/>
        <v>MEEP</v>
      </c>
      <c r="AA340" s="2">
        <f>IF(Z340="HERE",Y340,AA339+Graph!$G$1*1000)</f>
        <v>99422504.976357758</v>
      </c>
      <c r="AB340" s="2">
        <f t="shared" si="63"/>
        <v>420000</v>
      </c>
      <c r="AC340" s="2">
        <f t="shared" si="64"/>
        <v>57035907.614235669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264</v>
      </c>
      <c r="C341" s="7"/>
      <c r="D341" s="2" t="e">
        <f t="shared" si="55"/>
        <v>#N/A</v>
      </c>
      <c r="E341" s="2" t="e">
        <f t="shared" si="67"/>
        <v>#N/A</v>
      </c>
      <c r="F341" s="2">
        <v>831507.37192632258</v>
      </c>
      <c r="G341" s="2">
        <f t="shared" si="70"/>
        <v>726582.14285714284</v>
      </c>
      <c r="H341" s="2">
        <f t="shared" si="65"/>
        <v>180302345.89984953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6951124.2857143087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926604.66212046146</v>
      </c>
      <c r="Q341" s="2">
        <f t="shared" si="71"/>
        <v>750000</v>
      </c>
      <c r="R341" s="2">
        <f t="shared" si="66"/>
        <v>190364719.16540676</v>
      </c>
      <c r="S341" s="2">
        <f t="shared" si="58"/>
        <v>726582.14285713434</v>
      </c>
      <c r="T341" s="2">
        <f t="shared" si="59"/>
        <v>23417.857142857276</v>
      </c>
      <c r="U341" s="2">
        <f t="shared" si="60"/>
        <v>750000</v>
      </c>
      <c r="V341" s="2">
        <f t="shared" si="34"/>
        <v>119347214.96465842</v>
      </c>
      <c r="W341" s="2">
        <f t="shared" si="61"/>
        <v>697004.73220507801</v>
      </c>
      <c r="X341" s="2">
        <f t="shared" si="51"/>
        <v>52995.267794921994</v>
      </c>
      <c r="Y341" s="2">
        <f t="shared" si="62"/>
        <v>71017504.200748384</v>
      </c>
      <c r="Z341" s="2" t="str">
        <f t="shared" si="52"/>
        <v>MEEP</v>
      </c>
      <c r="AA341" s="2">
        <f>IF(Z341="HERE",Y341,AA340+Graph!$G$1*1000)</f>
        <v>99842504.976357758</v>
      </c>
      <c r="AB341" s="2">
        <f t="shared" si="63"/>
        <v>420000</v>
      </c>
      <c r="AC341" s="2">
        <f t="shared" si="64"/>
        <v>57035907.614235669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265</v>
      </c>
      <c r="C342" s="7"/>
      <c r="D342" s="2" t="e">
        <f t="shared" si="55"/>
        <v>#N/A</v>
      </c>
      <c r="E342" s="2" t="e">
        <f t="shared" si="67"/>
        <v>#N/A</v>
      </c>
      <c r="F342" s="2">
        <v>833108.59382776916</v>
      </c>
      <c r="G342" s="2">
        <f t="shared" si="70"/>
        <v>726582.14285714284</v>
      </c>
      <c r="H342" s="2">
        <f t="shared" si="65"/>
        <v>181028928.04270667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6974542.142857166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928519.55587357283</v>
      </c>
      <c r="Q342" s="2">
        <f t="shared" si="71"/>
        <v>750000</v>
      </c>
      <c r="R342" s="2">
        <f t="shared" si="66"/>
        <v>191114719.16540676</v>
      </c>
      <c r="S342" s="2">
        <f t="shared" si="58"/>
        <v>726582.14285713434</v>
      </c>
      <c r="T342" s="2">
        <f t="shared" si="59"/>
        <v>23417.857142857276</v>
      </c>
      <c r="U342" s="2">
        <f t="shared" si="60"/>
        <v>750000</v>
      </c>
      <c r="V342" s="2">
        <f t="shared" si="34"/>
        <v>120045820.91876495</v>
      </c>
      <c r="W342" s="2">
        <f t="shared" si="61"/>
        <v>698605.95410652459</v>
      </c>
      <c r="X342" s="2">
        <f t="shared" si="51"/>
        <v>51394.045893475413</v>
      </c>
      <c r="Y342" s="2">
        <f t="shared" si="62"/>
        <v>71068898.246641859</v>
      </c>
      <c r="Z342" s="2" t="str">
        <f t="shared" si="52"/>
        <v>MEEP</v>
      </c>
      <c r="AA342" s="2">
        <f>IF(Z342="HERE",Y342,AA341+Graph!$G$1*1000)</f>
        <v>100262504.97635776</v>
      </c>
      <c r="AB342" s="2">
        <f t="shared" si="63"/>
        <v>420000</v>
      </c>
      <c r="AC342" s="2">
        <f t="shared" si="64"/>
        <v>57035907.614235669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266</v>
      </c>
      <c r="C343" s="7"/>
      <c r="D343" s="2" t="e">
        <f t="shared" si="55"/>
        <v>#N/A</v>
      </c>
      <c r="E343" s="2" t="e">
        <f t="shared" si="67"/>
        <v>#N/A</v>
      </c>
      <c r="F343" s="2">
        <v>834709.81572921574</v>
      </c>
      <c r="G343" s="2">
        <f t="shared" si="70"/>
        <v>726582.14285714284</v>
      </c>
      <c r="H343" s="2">
        <f t="shared" si="65"/>
        <v>181755510.1855638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6997960.0000000233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930434.44962668419</v>
      </c>
      <c r="Q343" s="2">
        <f t="shared" si="71"/>
        <v>750000</v>
      </c>
      <c r="R343" s="2">
        <f t="shared" si="66"/>
        <v>191864719.16540676</v>
      </c>
      <c r="S343" s="2">
        <f t="shared" si="58"/>
        <v>726582.14285713434</v>
      </c>
      <c r="T343" s="2">
        <f t="shared" si="59"/>
        <v>23417.857142857276</v>
      </c>
      <c r="U343" s="2">
        <f t="shared" si="60"/>
        <v>750000</v>
      </c>
      <c r="V343" s="2">
        <f t="shared" si="34"/>
        <v>120746028.09477291</v>
      </c>
      <c r="W343" s="2">
        <f t="shared" si="61"/>
        <v>700207.17600795627</v>
      </c>
      <c r="X343" s="2">
        <f t="shared" si="51"/>
        <v>49792.823992043734</v>
      </c>
      <c r="Y343" s="2">
        <f t="shared" si="62"/>
        <v>71118691.070633903</v>
      </c>
      <c r="Z343" s="2" t="str">
        <f t="shared" si="52"/>
        <v>MEEP</v>
      </c>
      <c r="AA343" s="2">
        <f>IF(Z343="HERE",Y343,AA342+Graph!$G$1*1000)</f>
        <v>100682504.97635776</v>
      </c>
      <c r="AB343" s="2">
        <f t="shared" si="63"/>
        <v>420000</v>
      </c>
      <c r="AC343" s="2">
        <f t="shared" si="64"/>
        <v>57035907.614235669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267</v>
      </c>
      <c r="C344" s="7"/>
      <c r="D344" s="2" t="e">
        <f t="shared" si="55"/>
        <v>#N/A</v>
      </c>
      <c r="E344" s="2" t="e">
        <f t="shared" si="67"/>
        <v>#N/A</v>
      </c>
      <c r="F344" s="2">
        <v>836311.03763066232</v>
      </c>
      <c r="G344" s="2">
        <f t="shared" si="70"/>
        <v>726582.14285714284</v>
      </c>
      <c r="H344" s="2">
        <f t="shared" si="65"/>
        <v>182482092.32842094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7021377.8571428806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932349.34337979555</v>
      </c>
      <c r="Q344" s="2">
        <f t="shared" si="71"/>
        <v>750000</v>
      </c>
      <c r="R344" s="2">
        <f t="shared" si="66"/>
        <v>192614719.16540676</v>
      </c>
      <c r="S344" s="2">
        <f t="shared" si="58"/>
        <v>726582.14285713434</v>
      </c>
      <c r="T344" s="2">
        <f t="shared" si="59"/>
        <v>23417.857142857276</v>
      </c>
      <c r="U344" s="2">
        <f t="shared" si="60"/>
        <v>750000</v>
      </c>
      <c r="V344" s="2">
        <f t="shared" si="34"/>
        <v>121447836.49268231</v>
      </c>
      <c r="W344" s="2">
        <f t="shared" si="61"/>
        <v>701808.39790940285</v>
      </c>
      <c r="X344" s="2">
        <f t="shared" si="51"/>
        <v>48191.602090597153</v>
      </c>
      <c r="Y344" s="2">
        <f t="shared" si="62"/>
        <v>71166882.6727245</v>
      </c>
      <c r="Z344" s="2" t="str">
        <f t="shared" si="52"/>
        <v>MEEP</v>
      </c>
      <c r="AA344" s="2">
        <f>IF(Z344="HERE",Y344,AA343+Graph!$G$1*1000)</f>
        <v>101102504.97635776</v>
      </c>
      <c r="AB344" s="2">
        <f t="shared" si="63"/>
        <v>420000</v>
      </c>
      <c r="AC344" s="2">
        <f t="shared" si="64"/>
        <v>57035907.614235669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268</v>
      </c>
      <c r="C345" s="7"/>
      <c r="D345" s="2" t="e">
        <f t="shared" si="55"/>
        <v>#N/A</v>
      </c>
      <c r="E345" s="2" t="e">
        <f t="shared" si="67"/>
        <v>#N/A</v>
      </c>
      <c r="F345" s="2">
        <v>837912.2595321089</v>
      </c>
      <c r="G345" s="2">
        <f t="shared" si="70"/>
        <v>726582.14285714284</v>
      </c>
      <c r="H345" s="2">
        <f t="shared" si="65"/>
        <v>183208674.47127807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7044795.7142857378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934264.23713290691</v>
      </c>
      <c r="Q345" s="2">
        <f t="shared" si="71"/>
        <v>750000</v>
      </c>
      <c r="R345" s="2">
        <f t="shared" si="66"/>
        <v>193364719.16540676</v>
      </c>
      <c r="S345" s="2">
        <f t="shared" si="58"/>
        <v>726582.14285713434</v>
      </c>
      <c r="T345" s="2">
        <f t="shared" si="59"/>
        <v>23417.857142857276</v>
      </c>
      <c r="U345" s="2">
        <f t="shared" si="60"/>
        <v>750000</v>
      </c>
      <c r="V345" s="2">
        <f t="shared" si="34"/>
        <v>122151246.11249316</v>
      </c>
      <c r="W345" s="2">
        <f t="shared" si="61"/>
        <v>703409.61981084943</v>
      </c>
      <c r="X345" s="2">
        <f t="shared" si="51"/>
        <v>46590.380189150572</v>
      </c>
      <c r="Y345" s="2">
        <f t="shared" si="62"/>
        <v>71213473.052913651</v>
      </c>
      <c r="Z345" s="2" t="str">
        <f t="shared" si="52"/>
        <v>MEEP</v>
      </c>
      <c r="AA345" s="2">
        <f>IF(Z345="HERE",Y345,AA344+Graph!$G$1*1000)</f>
        <v>101522504.97635776</v>
      </c>
      <c r="AB345" s="2">
        <f t="shared" si="63"/>
        <v>420000</v>
      </c>
      <c r="AC345" s="2">
        <f t="shared" si="64"/>
        <v>57035907.614235669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269</v>
      </c>
      <c r="C346" s="7"/>
      <c r="D346" s="2" t="e">
        <f t="shared" si="55"/>
        <v>#N/A</v>
      </c>
      <c r="E346" s="2" t="e">
        <f t="shared" si="67"/>
        <v>#N/A</v>
      </c>
      <c r="F346" s="2">
        <v>839513.48143354058</v>
      </c>
      <c r="G346" s="2">
        <f t="shared" si="70"/>
        <v>726582.14285714284</v>
      </c>
      <c r="H346" s="2">
        <f t="shared" si="65"/>
        <v>183935256.61413521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7068213.5714285951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936179.13088601828</v>
      </c>
      <c r="Q346" s="2">
        <f t="shared" si="71"/>
        <v>750000</v>
      </c>
      <c r="R346" s="2">
        <f t="shared" si="66"/>
        <v>194114719.16540676</v>
      </c>
      <c r="S346" s="2">
        <f t="shared" si="58"/>
        <v>726582.14285713434</v>
      </c>
      <c r="T346" s="2">
        <f t="shared" si="59"/>
        <v>23417.857142857276</v>
      </c>
      <c r="U346" s="2">
        <f t="shared" si="60"/>
        <v>750000</v>
      </c>
      <c r="V346" s="2">
        <f t="shared" si="34"/>
        <v>122856256.95420545</v>
      </c>
      <c r="W346" s="2">
        <f t="shared" si="61"/>
        <v>705010.84171229601</v>
      </c>
      <c r="X346" s="2">
        <f t="shared" si="51"/>
        <v>44989.158287703991</v>
      </c>
      <c r="Y346" s="2">
        <f t="shared" si="62"/>
        <v>71258462.211201355</v>
      </c>
      <c r="Z346" s="2" t="str">
        <f t="shared" si="52"/>
        <v>MEEP</v>
      </c>
      <c r="AA346" s="2">
        <f>IF(Z346="HERE",Y346,AA345+Graph!$G$1*1000)</f>
        <v>101942504.97635776</v>
      </c>
      <c r="AB346" s="2">
        <f t="shared" si="63"/>
        <v>420000</v>
      </c>
      <c r="AC346" s="2">
        <f t="shared" si="64"/>
        <v>57035907.614235669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270</v>
      </c>
      <c r="C347" s="7"/>
      <c r="D347" s="2" t="e">
        <f t="shared" si="55"/>
        <v>#N/A</v>
      </c>
      <c r="E347" s="2" t="e">
        <f t="shared" si="67"/>
        <v>#N/A</v>
      </c>
      <c r="F347" s="2">
        <v>841114.70333498716</v>
      </c>
      <c r="G347" s="2">
        <f t="shared" si="70"/>
        <v>726582.14285714284</v>
      </c>
      <c r="H347" s="2">
        <f t="shared" si="65"/>
        <v>184661838.75699234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7091631.4285714524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938094.02463912964</v>
      </c>
      <c r="Q347" s="2">
        <f t="shared" si="71"/>
        <v>750000</v>
      </c>
      <c r="R347" s="2">
        <f t="shared" si="66"/>
        <v>194864719.16540676</v>
      </c>
      <c r="S347" s="2">
        <f t="shared" si="58"/>
        <v>726582.14285713434</v>
      </c>
      <c r="T347" s="2">
        <f t="shared" si="59"/>
        <v>23417.857142857276</v>
      </c>
      <c r="U347" s="2">
        <f t="shared" si="60"/>
        <v>750000</v>
      </c>
      <c r="V347" s="2">
        <f t="shared" si="34"/>
        <v>123562869.01781918</v>
      </c>
      <c r="W347" s="2">
        <f t="shared" si="61"/>
        <v>706612.06361372769</v>
      </c>
      <c r="X347" s="2">
        <f t="shared" si="51"/>
        <v>43387.936386272311</v>
      </c>
      <c r="Y347" s="2">
        <f t="shared" si="62"/>
        <v>71301850.147587627</v>
      </c>
      <c r="Z347" s="2" t="str">
        <f t="shared" si="52"/>
        <v>MEEP</v>
      </c>
      <c r="AA347" s="2">
        <f>IF(Z347="HERE",Y347,AA346+Graph!$G$1*1000)</f>
        <v>102362504.97635776</v>
      </c>
      <c r="AB347" s="2">
        <f t="shared" si="63"/>
        <v>420000</v>
      </c>
      <c r="AC347" s="2">
        <f t="shared" si="64"/>
        <v>57035907.614235669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271</v>
      </c>
      <c r="C348" s="7"/>
      <c r="D348" s="2" t="e">
        <f t="shared" si="55"/>
        <v>#N/A</v>
      </c>
      <c r="E348" s="2" t="e">
        <f t="shared" si="67"/>
        <v>#N/A</v>
      </c>
      <c r="F348" s="2">
        <v>842715.92523643374</v>
      </c>
      <c r="G348" s="2">
        <f t="shared" si="70"/>
        <v>726582.14285714284</v>
      </c>
      <c r="H348" s="2">
        <f t="shared" si="65"/>
        <v>185388420.89984947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7115049.2857143097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940008.918392241</v>
      </c>
      <c r="Q348" s="2">
        <f t="shared" si="71"/>
        <v>750000</v>
      </c>
      <c r="R348" s="2">
        <f t="shared" si="66"/>
        <v>195614719.16540676</v>
      </c>
      <c r="S348" s="2">
        <f t="shared" si="58"/>
        <v>726582.14285713434</v>
      </c>
      <c r="T348" s="2">
        <f t="shared" si="59"/>
        <v>23417.857142857276</v>
      </c>
      <c r="U348" s="2">
        <f t="shared" si="60"/>
        <v>750000</v>
      </c>
      <c r="V348" s="2">
        <f t="shared" si="34"/>
        <v>124271082.30333436</v>
      </c>
      <c r="W348" s="2">
        <f t="shared" si="61"/>
        <v>708213.28551517427</v>
      </c>
      <c r="X348" s="2">
        <f t="shared" si="51"/>
        <v>41786.71448482573</v>
      </c>
      <c r="Y348" s="2">
        <f t="shared" si="62"/>
        <v>71343636.862072453</v>
      </c>
      <c r="Z348" s="2" t="str">
        <f t="shared" si="52"/>
        <v>MEEP</v>
      </c>
      <c r="AA348" s="2">
        <f>IF(Z348="HERE",Y348,AA347+Graph!$G$1*1000)</f>
        <v>102782504.97635776</v>
      </c>
      <c r="AB348" s="2">
        <f t="shared" si="63"/>
        <v>420000</v>
      </c>
      <c r="AC348" s="2">
        <f t="shared" si="64"/>
        <v>57035907.614235669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272</v>
      </c>
      <c r="C349" s="7"/>
      <c r="D349" s="2" t="e">
        <f t="shared" si="55"/>
        <v>#N/A</v>
      </c>
      <c r="E349" s="2" t="e">
        <f t="shared" si="67"/>
        <v>#N/A</v>
      </c>
      <c r="F349" s="2">
        <v>844317.14713788033</v>
      </c>
      <c r="G349" s="2">
        <f t="shared" si="70"/>
        <v>726582.14285714284</v>
      </c>
      <c r="H349" s="2">
        <f t="shared" si="65"/>
        <v>186115003.04270661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7138467.1428571669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941923.81214535236</v>
      </c>
      <c r="Q349" s="2">
        <f t="shared" si="71"/>
        <v>750000</v>
      </c>
      <c r="R349" s="2">
        <f t="shared" si="66"/>
        <v>196364719.16540676</v>
      </c>
      <c r="S349" s="2">
        <f t="shared" si="58"/>
        <v>726582.14285713434</v>
      </c>
      <c r="T349" s="2">
        <f t="shared" si="59"/>
        <v>23417.857142857276</v>
      </c>
      <c r="U349" s="2">
        <f t="shared" si="60"/>
        <v>750000</v>
      </c>
      <c r="V349" s="2">
        <f t="shared" si="34"/>
        <v>124980896.81075098</v>
      </c>
      <c r="W349" s="2">
        <f t="shared" si="61"/>
        <v>709814.50741662085</v>
      </c>
      <c r="X349" s="2">
        <f t="shared" si="51"/>
        <v>40185.492583379149</v>
      </c>
      <c r="Y349" s="2">
        <f t="shared" si="62"/>
        <v>71383822.354655832</v>
      </c>
      <c r="Z349" s="2" t="str">
        <f t="shared" si="52"/>
        <v>MEEP</v>
      </c>
      <c r="AA349" s="2">
        <f>IF(Z349="HERE",Y349,AA348+Graph!$G$1*1000)</f>
        <v>103202504.97635776</v>
      </c>
      <c r="AB349" s="2">
        <f t="shared" si="63"/>
        <v>420000</v>
      </c>
      <c r="AC349" s="2">
        <f t="shared" si="64"/>
        <v>57035907.614235669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273</v>
      </c>
      <c r="C350" s="7"/>
      <c r="D350" s="2" t="e">
        <f t="shared" si="55"/>
        <v>#N/A</v>
      </c>
      <c r="E350" s="2" t="e">
        <f t="shared" si="67"/>
        <v>#N/A</v>
      </c>
      <c r="F350" s="2">
        <v>845918.36903932691</v>
      </c>
      <c r="G350" s="2">
        <f t="shared" si="70"/>
        <v>726582.14285714284</v>
      </c>
      <c r="H350" s="2">
        <f t="shared" si="65"/>
        <v>186841585.18556374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7161885.0000000242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943838.70589846373</v>
      </c>
      <c r="Q350" s="2">
        <f t="shared" si="71"/>
        <v>750000</v>
      </c>
      <c r="R350" s="2">
        <f t="shared" si="66"/>
        <v>197114719.16540676</v>
      </c>
      <c r="S350" s="2">
        <f t="shared" si="58"/>
        <v>726582.14285713434</v>
      </c>
      <c r="T350" s="2">
        <f t="shared" si="59"/>
        <v>23417.857142857276</v>
      </c>
      <c r="U350" s="2">
        <f t="shared" si="60"/>
        <v>750000</v>
      </c>
      <c r="V350" s="2">
        <f t="shared" si="34"/>
        <v>125692312.54006904</v>
      </c>
      <c r="W350" s="2">
        <f t="shared" si="61"/>
        <v>711415.72931806743</v>
      </c>
      <c r="X350" s="2">
        <f t="shared" si="51"/>
        <v>38584.270681932569</v>
      </c>
      <c r="Y350" s="2">
        <f t="shared" si="62"/>
        <v>71422406.625337765</v>
      </c>
      <c r="Z350" s="2" t="str">
        <f t="shared" si="52"/>
        <v>MEEP</v>
      </c>
      <c r="AA350" s="2">
        <f>IF(Z350="HERE",Y350,AA349+Graph!$G$1*1000)</f>
        <v>103622504.97635776</v>
      </c>
      <c r="AB350" s="2">
        <f t="shared" si="63"/>
        <v>420000</v>
      </c>
      <c r="AC350" s="2">
        <f t="shared" si="64"/>
        <v>57035907.614235669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274</v>
      </c>
      <c r="C351" s="7"/>
      <c r="D351" s="2" t="e">
        <f t="shared" si="55"/>
        <v>#N/A</v>
      </c>
      <c r="E351" s="2" t="e">
        <f t="shared" si="67"/>
        <v>#N/A</v>
      </c>
      <c r="F351" s="2">
        <v>847519.59094075859</v>
      </c>
      <c r="G351" s="2">
        <f t="shared" si="70"/>
        <v>726582.14285714284</v>
      </c>
      <c r="H351" s="2">
        <f t="shared" si="65"/>
        <v>187568167.32842088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7185302.8571428815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945753.59965157509</v>
      </c>
      <c r="Q351" s="2">
        <f t="shared" si="71"/>
        <v>750000</v>
      </c>
      <c r="R351" s="2">
        <f t="shared" si="66"/>
        <v>197864719.16540676</v>
      </c>
      <c r="S351" s="2">
        <f t="shared" si="58"/>
        <v>726582.14285713434</v>
      </c>
      <c r="T351" s="2">
        <f t="shared" si="59"/>
        <v>23417.857142857276</v>
      </c>
      <c r="U351" s="2">
        <f t="shared" si="60"/>
        <v>750000</v>
      </c>
      <c r="V351" s="2">
        <f t="shared" si="34"/>
        <v>126405329.49128856</v>
      </c>
      <c r="W351" s="2">
        <f t="shared" si="61"/>
        <v>713016.95121951401</v>
      </c>
      <c r="X351" s="2">
        <f t="shared" si="51"/>
        <v>36983.048780485988</v>
      </c>
      <c r="Y351" s="2">
        <f t="shared" ref="Y351:Y385" si="74">IF(COUNT($C352)=0,IF(COUNT($C351)=1,C351,SUM(Y350+X351)),C351)</f>
        <v>71459389.674118251</v>
      </c>
      <c r="Z351" s="2" t="str">
        <f t="shared" si="52"/>
        <v>MEEP</v>
      </c>
      <c r="AA351" s="2">
        <f>IF(Z351="HERE",Y351,AA350+Graph!$G$1*1000)</f>
        <v>104042504.97635776</v>
      </c>
      <c r="AB351" s="2">
        <f t="shared" si="63"/>
        <v>420000</v>
      </c>
      <c r="AC351" s="2">
        <f t="shared" ref="AC351:AC385" si="75">IF(Z352="HERE",V351,AC350)</f>
        <v>57035907.614235669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275</v>
      </c>
      <c r="C352" s="7"/>
      <c r="D352" s="2" t="e">
        <f t="shared" si="55"/>
        <v>#N/A</v>
      </c>
      <c r="E352" s="2" t="e">
        <f t="shared" si="67"/>
        <v>#N/A</v>
      </c>
      <c r="F352" s="2">
        <v>849120.81284220517</v>
      </c>
      <c r="G352" s="2">
        <f t="shared" si="70"/>
        <v>726582.14285714284</v>
      </c>
      <c r="H352" s="2">
        <f t="shared" ref="H352:H385" si="76">IF(COUNT($C353)=0,IF(COUNT($C352)=1,C352,SUM(H351+G352)),C352)</f>
        <v>188294749.47127801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7208720.7142857388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947668.49340468645</v>
      </c>
      <c r="Q352" s="2">
        <f t="shared" si="71"/>
        <v>750000</v>
      </c>
      <c r="R352" s="2">
        <f t="shared" ref="R352:R385" si="77">IF(COUNT($C353)=0,IF(COUNT($C352)=1,M352,SUM(R351+Q352)),M352)</f>
        <v>198614719.16540676</v>
      </c>
      <c r="S352" s="2">
        <f t="shared" si="58"/>
        <v>726582.14285713434</v>
      </c>
      <c r="T352" s="2">
        <f t="shared" si="59"/>
        <v>23417.857142857276</v>
      </c>
      <c r="U352" s="2">
        <f t="shared" si="60"/>
        <v>750000</v>
      </c>
      <c r="V352" s="2">
        <f t="shared" si="34"/>
        <v>127119947.6644095</v>
      </c>
      <c r="W352" s="2">
        <f t="shared" si="61"/>
        <v>714618.17312094569</v>
      </c>
      <c r="X352" s="2">
        <f t="shared" si="51"/>
        <v>35381.826879054308</v>
      </c>
      <c r="Y352" s="2">
        <f t="shared" si="74"/>
        <v>71494771.500997305</v>
      </c>
      <c r="Z352" s="2" t="str">
        <f t="shared" si="52"/>
        <v>MEEP</v>
      </c>
      <c r="AA352" s="2">
        <f>IF(Z352="HERE",Y352,AA351+Graph!$G$1*1000)</f>
        <v>104462504.97635776</v>
      </c>
      <c r="AB352" s="2">
        <f t="shared" si="63"/>
        <v>420000</v>
      </c>
      <c r="AC352" s="2">
        <f t="shared" si="75"/>
        <v>57035907.614235669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276</v>
      </c>
      <c r="C353" s="7"/>
      <c r="D353" s="2" t="e">
        <f t="shared" si="55"/>
        <v>#N/A</v>
      </c>
      <c r="E353" s="2" t="e">
        <f t="shared" si="67"/>
        <v>#N/A</v>
      </c>
      <c r="F353" s="2">
        <v>850722.03474365175</v>
      </c>
      <c r="G353" s="2">
        <f t="shared" si="70"/>
        <v>726582.14285714284</v>
      </c>
      <c r="H353" s="2">
        <f t="shared" si="76"/>
        <v>189021331.61413515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7232138.571428596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949583.38715779781</v>
      </c>
      <c r="Q353" s="2">
        <f t="shared" si="71"/>
        <v>750000</v>
      </c>
      <c r="R353" s="2">
        <f t="shared" si="77"/>
        <v>199364719.16540676</v>
      </c>
      <c r="S353" s="2">
        <f t="shared" si="58"/>
        <v>726582.14285713434</v>
      </c>
      <c r="T353" s="2">
        <f t="shared" si="59"/>
        <v>23417.857142857276</v>
      </c>
      <c r="U353" s="2">
        <f t="shared" si="60"/>
        <v>750000</v>
      </c>
      <c r="V353" s="2">
        <f t="shared" si="34"/>
        <v>127836167.0594319</v>
      </c>
      <c r="W353" s="2">
        <f t="shared" si="61"/>
        <v>716219.39502239227</v>
      </c>
      <c r="X353" s="2">
        <f t="shared" si="51"/>
        <v>33780.604977607727</v>
      </c>
      <c r="Y353" s="2">
        <f t="shared" si="74"/>
        <v>71528552.105974913</v>
      </c>
      <c r="Z353" s="2" t="str">
        <f t="shared" si="52"/>
        <v>MEEP</v>
      </c>
      <c r="AA353" s="2">
        <f>IF(Z353="HERE",Y353,AA352+Graph!$G$1*1000)</f>
        <v>104882504.97635776</v>
      </c>
      <c r="AB353" s="2">
        <f t="shared" si="63"/>
        <v>420000</v>
      </c>
      <c r="AC353" s="2">
        <f t="shared" si="75"/>
        <v>57035907.614235669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277</v>
      </c>
      <c r="C354" s="7"/>
      <c r="D354" s="2" t="e">
        <f t="shared" si="55"/>
        <v>#N/A</v>
      </c>
      <c r="E354" s="2" t="e">
        <f t="shared" si="67"/>
        <v>#N/A</v>
      </c>
      <c r="F354" s="2">
        <v>852323.25664509833</v>
      </c>
      <c r="G354" s="2">
        <f t="shared" si="70"/>
        <v>726582.14285714284</v>
      </c>
      <c r="H354" s="2">
        <f t="shared" si="76"/>
        <v>189747913.75699228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7255556.4285714533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951498.28091090918</v>
      </c>
      <c r="Q354" s="2">
        <f t="shared" si="71"/>
        <v>750000</v>
      </c>
      <c r="R354" s="2">
        <f t="shared" si="77"/>
        <v>200114719.16540676</v>
      </c>
      <c r="S354" s="2">
        <f t="shared" si="58"/>
        <v>726582.14285713434</v>
      </c>
      <c r="T354" s="2">
        <f t="shared" si="59"/>
        <v>23417.857142857276</v>
      </c>
      <c r="U354" s="2">
        <f t="shared" si="60"/>
        <v>750000</v>
      </c>
      <c r="V354" s="2">
        <f t="shared" si="34"/>
        <v>128553987.67635573</v>
      </c>
      <c r="W354" s="2">
        <f t="shared" si="61"/>
        <v>717820.61692383885</v>
      </c>
      <c r="X354" s="2">
        <f t="shared" si="51"/>
        <v>32179.383076161146</v>
      </c>
      <c r="Y354" s="2">
        <f t="shared" si="74"/>
        <v>71560731.489051074</v>
      </c>
      <c r="Z354" s="2" t="str">
        <f t="shared" si="52"/>
        <v>MEEP</v>
      </c>
      <c r="AA354" s="2">
        <f>IF(Z354="HERE",Y354,AA353+Graph!$G$1*1000)</f>
        <v>105302504.97635776</v>
      </c>
      <c r="AB354" s="2">
        <f t="shared" si="63"/>
        <v>420000</v>
      </c>
      <c r="AC354" s="2">
        <f t="shared" si="75"/>
        <v>57035907.614235669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278</v>
      </c>
      <c r="C355" s="7"/>
      <c r="D355" s="2" t="e">
        <f t="shared" si="55"/>
        <v>#N/A</v>
      </c>
      <c r="E355" s="2" t="e">
        <f t="shared" si="67"/>
        <v>#N/A</v>
      </c>
      <c r="F355" s="2">
        <v>853924.47854653001</v>
      </c>
      <c r="G355" s="2">
        <f t="shared" si="70"/>
        <v>726582.14285714284</v>
      </c>
      <c r="H355" s="2">
        <f t="shared" si="76"/>
        <v>190474495.89984941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7278974.2857143106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953413.17466402054</v>
      </c>
      <c r="Q355" s="2">
        <f t="shared" si="71"/>
        <v>750000</v>
      </c>
      <c r="R355" s="2">
        <f t="shared" si="77"/>
        <v>200864719.16540676</v>
      </c>
      <c r="S355" s="2">
        <f t="shared" si="58"/>
        <v>726582.14285713434</v>
      </c>
      <c r="T355" s="2">
        <f t="shared" si="59"/>
        <v>23417.857142857276</v>
      </c>
      <c r="U355" s="2">
        <f t="shared" si="60"/>
        <v>750000</v>
      </c>
      <c r="V355" s="2">
        <f t="shared" si="34"/>
        <v>129273409.51518102</v>
      </c>
      <c r="W355" s="2">
        <f t="shared" si="61"/>
        <v>719421.83882528543</v>
      </c>
      <c r="X355" s="2">
        <f t="shared" si="51"/>
        <v>30578.161174714565</v>
      </c>
      <c r="Y355" s="2">
        <f t="shared" si="74"/>
        <v>71591309.650225788</v>
      </c>
      <c r="Z355" s="2" t="str">
        <f t="shared" si="52"/>
        <v>MEEP</v>
      </c>
      <c r="AA355" s="2">
        <f>IF(Z355="HERE",Y355,AA354+Graph!$G$1*1000)</f>
        <v>105722504.97635776</v>
      </c>
      <c r="AB355" s="2">
        <f t="shared" si="63"/>
        <v>420000</v>
      </c>
      <c r="AC355" s="2">
        <f t="shared" si="75"/>
        <v>57035907.614235669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279</v>
      </c>
      <c r="C356" s="7"/>
      <c r="D356" s="2" t="e">
        <f t="shared" si="55"/>
        <v>#N/A</v>
      </c>
      <c r="E356" s="2" t="e">
        <f t="shared" si="67"/>
        <v>#N/A</v>
      </c>
      <c r="F356" s="2">
        <v>855525.70044797659</v>
      </c>
      <c r="G356" s="2">
        <f t="shared" si="70"/>
        <v>726582.14285714284</v>
      </c>
      <c r="H356" s="2">
        <f t="shared" si="76"/>
        <v>191201078.04270655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7302392.1428571679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955328.0684171319</v>
      </c>
      <c r="Q356" s="2">
        <f t="shared" si="71"/>
        <v>750000</v>
      </c>
      <c r="R356" s="2">
        <f t="shared" si="77"/>
        <v>201614719.16540676</v>
      </c>
      <c r="S356" s="2">
        <f t="shared" si="58"/>
        <v>726582.14285713434</v>
      </c>
      <c r="T356" s="2">
        <f t="shared" si="59"/>
        <v>23417.857142857276</v>
      </c>
      <c r="U356" s="2">
        <f t="shared" si="60"/>
        <v>750000</v>
      </c>
      <c r="V356" s="2">
        <f t="shared" ref="V356:V385" si="78">H272</f>
        <v>129994432.57590775</v>
      </c>
      <c r="W356" s="2">
        <f t="shared" si="61"/>
        <v>721023.06072673202</v>
      </c>
      <c r="X356" s="2">
        <f t="shared" si="51"/>
        <v>28976.939273267984</v>
      </c>
      <c r="Y356" s="2">
        <f t="shared" si="74"/>
        <v>71620286.589499056</v>
      </c>
      <c r="Z356" s="2" t="str">
        <f t="shared" si="52"/>
        <v>MEEP</v>
      </c>
      <c r="AA356" s="2">
        <f>IF(Z356="HERE",Y356,AA355+Graph!$G$1*1000)</f>
        <v>106142504.97635776</v>
      </c>
      <c r="AB356" s="2">
        <f t="shared" si="63"/>
        <v>420000</v>
      </c>
      <c r="AC356" s="2">
        <f t="shared" si="75"/>
        <v>57035907.614235669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280</v>
      </c>
      <c r="C357" s="7"/>
      <c r="D357" s="2" t="e">
        <f t="shared" si="55"/>
        <v>#N/A</v>
      </c>
      <c r="E357" s="2" t="e">
        <f t="shared" si="67"/>
        <v>#N/A</v>
      </c>
      <c r="F357" s="2">
        <v>857126.92234942317</v>
      </c>
      <c r="G357" s="2">
        <f t="shared" si="70"/>
        <v>726582.14285714284</v>
      </c>
      <c r="H357" s="2">
        <f t="shared" si="76"/>
        <v>191927660.18556368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7325810.0000000251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957242.96217024326</v>
      </c>
      <c r="Q357" s="2">
        <f t="shared" si="71"/>
        <v>750000</v>
      </c>
      <c r="R357" s="2">
        <f t="shared" si="77"/>
        <v>202364719.16540676</v>
      </c>
      <c r="S357" s="2">
        <f t="shared" si="58"/>
        <v>726582.14285713434</v>
      </c>
      <c r="T357" s="2">
        <f t="shared" si="59"/>
        <v>23417.857142857276</v>
      </c>
      <c r="U357" s="2">
        <f t="shared" si="60"/>
        <v>750000</v>
      </c>
      <c r="V357" s="2">
        <f t="shared" si="78"/>
        <v>130717056.85853592</v>
      </c>
      <c r="W357" s="2">
        <f t="shared" si="61"/>
        <v>722624.2826281637</v>
      </c>
      <c r="X357" s="2">
        <f t="shared" si="51"/>
        <v>27375.717371836305</v>
      </c>
      <c r="Y357" s="2">
        <f t="shared" si="74"/>
        <v>71647662.306870893</v>
      </c>
      <c r="Z357" s="2" t="str">
        <f t="shared" si="52"/>
        <v>MEEP</v>
      </c>
      <c r="AA357" s="2">
        <f>IF(Z357="HERE",Y357,AA356+Graph!$G$1*1000)</f>
        <v>106562504.97635776</v>
      </c>
      <c r="AB357" s="2">
        <f t="shared" si="63"/>
        <v>420000</v>
      </c>
      <c r="AC357" s="2">
        <f t="shared" si="75"/>
        <v>57035907.614235669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281</v>
      </c>
      <c r="C358" s="7"/>
      <c r="D358" s="2" t="e">
        <f t="shared" si="55"/>
        <v>#N/A</v>
      </c>
      <c r="E358" s="2" t="e">
        <f t="shared" si="67"/>
        <v>#N/A</v>
      </c>
      <c r="F358" s="2">
        <v>858728.14425086975</v>
      </c>
      <c r="G358" s="2">
        <f t="shared" ref="G358:G385" si="79">IF(F358&gt;750000,$AK$31*1000,F358)</f>
        <v>726582.14285714284</v>
      </c>
      <c r="H358" s="2">
        <f t="shared" si="76"/>
        <v>192654242.32842082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7349227.8571428824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959157.85592335463</v>
      </c>
      <c r="Q358" s="2">
        <f t="shared" ref="Q358:Q385" si="80">IF(P358&gt;750000,750000,P358)</f>
        <v>750000</v>
      </c>
      <c r="R358" s="2">
        <f t="shared" si="77"/>
        <v>203114719.16540676</v>
      </c>
      <c r="S358" s="2">
        <f t="shared" si="58"/>
        <v>726582.14285713434</v>
      </c>
      <c r="T358" s="2">
        <f t="shared" si="59"/>
        <v>23417.857142857276</v>
      </c>
      <c r="U358" s="2">
        <f t="shared" si="60"/>
        <v>750000</v>
      </c>
      <c r="V358" s="2">
        <f t="shared" si="78"/>
        <v>131441282.36306553</v>
      </c>
      <c r="W358" s="2">
        <f t="shared" si="61"/>
        <v>724225.50452961028</v>
      </c>
      <c r="X358" s="2">
        <f t="shared" si="51"/>
        <v>25774.495470389724</v>
      </c>
      <c r="Y358" s="2">
        <f t="shared" si="74"/>
        <v>71673436.802341282</v>
      </c>
      <c r="Z358" s="2" t="str">
        <f t="shared" si="52"/>
        <v>MEEP</v>
      </c>
      <c r="AA358" s="2">
        <f>IF(Z358="HERE",Y358,AA357+Graph!$G$1*1000)</f>
        <v>106982504.97635776</v>
      </c>
      <c r="AB358" s="2">
        <f t="shared" si="63"/>
        <v>420000</v>
      </c>
      <c r="AC358" s="2">
        <f t="shared" si="75"/>
        <v>57035907.614235669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282</v>
      </c>
      <c r="C359" s="7"/>
      <c r="D359" s="2" t="e">
        <f t="shared" si="55"/>
        <v>#N/A</v>
      </c>
      <c r="E359" s="2" t="e">
        <f t="shared" si="67"/>
        <v>#N/A</v>
      </c>
      <c r="F359" s="2">
        <v>860329.36615231633</v>
      </c>
      <c r="G359" s="2">
        <f t="shared" si="79"/>
        <v>726582.14285714284</v>
      </c>
      <c r="H359" s="2">
        <f t="shared" si="76"/>
        <v>193380824.47127795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7372645.7142857397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961072.74967646599</v>
      </c>
      <c r="Q359" s="2">
        <f t="shared" si="80"/>
        <v>750000</v>
      </c>
      <c r="R359" s="2">
        <f t="shared" si="77"/>
        <v>203864719.16540676</v>
      </c>
      <c r="S359" s="2">
        <f t="shared" si="58"/>
        <v>726582.14285713434</v>
      </c>
      <c r="T359" s="2">
        <f t="shared" si="59"/>
        <v>23417.857142857276</v>
      </c>
      <c r="U359" s="2">
        <f t="shared" si="60"/>
        <v>750000</v>
      </c>
      <c r="V359" s="2">
        <f t="shared" si="78"/>
        <v>132167109.08949658</v>
      </c>
      <c r="W359" s="2">
        <f t="shared" si="61"/>
        <v>725826.72643105686</v>
      </c>
      <c r="X359" s="2">
        <f t="shared" si="51"/>
        <v>24173.273568943143</v>
      </c>
      <c r="Y359" s="2">
        <f t="shared" si="74"/>
        <v>71697610.075910226</v>
      </c>
      <c r="Z359" s="2" t="str">
        <f t="shared" si="52"/>
        <v>MEEP</v>
      </c>
      <c r="AA359" s="2">
        <f>IF(Z359="HERE",Y359,AA358+Graph!$G$1*1000)</f>
        <v>107402504.97635776</v>
      </c>
      <c r="AB359" s="2">
        <f t="shared" si="63"/>
        <v>420000</v>
      </c>
      <c r="AC359" s="2">
        <f t="shared" si="75"/>
        <v>57035907.614235669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283</v>
      </c>
      <c r="C360" s="7"/>
      <c r="D360" s="2" t="e">
        <f t="shared" si="55"/>
        <v>#N/A</v>
      </c>
      <c r="E360" s="2" t="e">
        <f t="shared" si="67"/>
        <v>#N/A</v>
      </c>
      <c r="F360" s="2">
        <v>861930.58805374801</v>
      </c>
      <c r="G360" s="2">
        <f t="shared" si="79"/>
        <v>726582.14285714284</v>
      </c>
      <c r="H360" s="2">
        <f t="shared" si="76"/>
        <v>194107406.61413509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7396063.571428597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962987.64342957735</v>
      </c>
      <c r="Q360" s="2">
        <f t="shared" si="80"/>
        <v>750000</v>
      </c>
      <c r="R360" s="2">
        <f t="shared" si="77"/>
        <v>204614719.16540676</v>
      </c>
      <c r="S360" s="2">
        <f t="shared" si="58"/>
        <v>726582.14285713434</v>
      </c>
      <c r="T360" s="2">
        <f t="shared" si="59"/>
        <v>23417.857142857276</v>
      </c>
      <c r="U360" s="2">
        <f t="shared" si="60"/>
        <v>750000</v>
      </c>
      <c r="V360" s="2">
        <f t="shared" si="78"/>
        <v>132894537.03782909</v>
      </c>
      <c r="W360" s="2">
        <f t="shared" si="61"/>
        <v>727427.94833250344</v>
      </c>
      <c r="X360" s="2">
        <f t="shared" si="51"/>
        <v>22572.051667496562</v>
      </c>
      <c r="Y360" s="2">
        <f t="shared" si="74"/>
        <v>71720182.127577722</v>
      </c>
      <c r="Z360" s="2" t="str">
        <f t="shared" si="52"/>
        <v>MEEP</v>
      </c>
      <c r="AA360" s="2">
        <f>IF(Z360="HERE",Y360,AA359+Graph!$G$1*1000)</f>
        <v>107822504.97635776</v>
      </c>
      <c r="AB360" s="2">
        <f t="shared" si="63"/>
        <v>420000</v>
      </c>
      <c r="AC360" s="2">
        <f t="shared" si="75"/>
        <v>57035907.614235669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284</v>
      </c>
      <c r="C361" s="7"/>
      <c r="D361" s="2" t="e">
        <f t="shared" si="55"/>
        <v>#N/A</v>
      </c>
      <c r="E361" s="2" t="e">
        <f t="shared" si="67"/>
        <v>#N/A</v>
      </c>
      <c r="F361" s="2">
        <v>863531.80995519459</v>
      </c>
      <c r="G361" s="2">
        <f t="shared" si="79"/>
        <v>726582.14285714284</v>
      </c>
      <c r="H361" s="2">
        <f t="shared" si="76"/>
        <v>194833988.75699222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7419481.4285714542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964902.53718268871</v>
      </c>
      <c r="Q361" s="2">
        <f t="shared" si="80"/>
        <v>750000</v>
      </c>
      <c r="R361" s="2">
        <f t="shared" si="77"/>
        <v>205364719.16540676</v>
      </c>
      <c r="S361" s="2">
        <f t="shared" si="58"/>
        <v>726582.14285713434</v>
      </c>
      <c r="T361" s="2">
        <f t="shared" si="59"/>
        <v>23417.857142857276</v>
      </c>
      <c r="U361" s="2">
        <f t="shared" si="60"/>
        <v>750000</v>
      </c>
      <c r="V361" s="2">
        <f t="shared" si="78"/>
        <v>133623566.20806304</v>
      </c>
      <c r="W361" s="2">
        <f t="shared" si="61"/>
        <v>729029.17023395002</v>
      </c>
      <c r="X361" s="2">
        <f t="shared" si="51"/>
        <v>20970.829766049981</v>
      </c>
      <c r="Y361" s="2">
        <f t="shared" si="74"/>
        <v>71741152.957343772</v>
      </c>
      <c r="Z361" s="2" t="str">
        <f t="shared" si="52"/>
        <v>MEEP</v>
      </c>
      <c r="AA361" s="2">
        <f>IF(Z361="HERE",Y361,AA360+Graph!$G$1*1000)</f>
        <v>108242504.97635776</v>
      </c>
      <c r="AB361" s="2">
        <f t="shared" si="63"/>
        <v>420000</v>
      </c>
      <c r="AC361" s="2">
        <f t="shared" si="75"/>
        <v>57035907.614235669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285</v>
      </c>
      <c r="C362" s="7"/>
      <c r="D362" s="2" t="e">
        <f t="shared" si="55"/>
        <v>#N/A</v>
      </c>
      <c r="E362" s="2" t="e">
        <f t="shared" si="67"/>
        <v>#N/A</v>
      </c>
      <c r="F362" s="2">
        <v>865133.03185664117</v>
      </c>
      <c r="G362" s="2">
        <f t="shared" si="79"/>
        <v>726582.14285714284</v>
      </c>
      <c r="H362" s="2">
        <f t="shared" si="76"/>
        <v>195560570.89984936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7442899.2857143115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966817.43093580008</v>
      </c>
      <c r="Q362" s="2">
        <f t="shared" si="80"/>
        <v>750000</v>
      </c>
      <c r="R362" s="2">
        <f t="shared" si="77"/>
        <v>206114719.16540676</v>
      </c>
      <c r="S362" s="2">
        <f t="shared" si="58"/>
        <v>726582.14285713434</v>
      </c>
      <c r="T362" s="2">
        <f t="shared" si="59"/>
        <v>23417.857142857276</v>
      </c>
      <c r="U362" s="2">
        <f t="shared" si="60"/>
        <v>750000</v>
      </c>
      <c r="V362" s="2">
        <f t="shared" si="78"/>
        <v>134354196.60019842</v>
      </c>
      <c r="W362" s="2">
        <f t="shared" si="61"/>
        <v>730630.3921353817</v>
      </c>
      <c r="X362" s="2">
        <f t="shared" si="51"/>
        <v>19369.607864618301</v>
      </c>
      <c r="Y362" s="2">
        <f t="shared" si="74"/>
        <v>71760522.56520839</v>
      </c>
      <c r="Z362" s="2" t="str">
        <f t="shared" si="52"/>
        <v>MEEP</v>
      </c>
      <c r="AA362" s="2">
        <f>IF(Z362="HERE",Y362,AA361+Graph!$G$1*1000)</f>
        <v>108662504.97635776</v>
      </c>
      <c r="AB362" s="2">
        <f t="shared" si="63"/>
        <v>420000</v>
      </c>
      <c r="AC362" s="2">
        <f t="shared" si="75"/>
        <v>57035907.614235669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286</v>
      </c>
      <c r="C363" s="7"/>
      <c r="D363" s="2" t="e">
        <f t="shared" si="55"/>
        <v>#N/A</v>
      </c>
      <c r="E363" s="2" t="e">
        <f t="shared" si="67"/>
        <v>#N/A</v>
      </c>
      <c r="F363" s="2">
        <v>866734.25375808775</v>
      </c>
      <c r="G363" s="2">
        <f t="shared" si="79"/>
        <v>726582.14285714284</v>
      </c>
      <c r="H363" s="2">
        <f t="shared" si="76"/>
        <v>196287153.04270649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7466317.1428571688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968732.32468891144</v>
      </c>
      <c r="Q363" s="2">
        <f t="shared" si="80"/>
        <v>750000</v>
      </c>
      <c r="R363" s="2">
        <f t="shared" si="77"/>
        <v>206864719.16540676</v>
      </c>
      <c r="S363" s="2">
        <f t="shared" si="58"/>
        <v>726582.14285713434</v>
      </c>
      <c r="T363" s="2">
        <f t="shared" si="59"/>
        <v>23417.857142857276</v>
      </c>
      <c r="U363" s="2">
        <f t="shared" si="60"/>
        <v>750000</v>
      </c>
      <c r="V363" s="2">
        <f t="shared" si="78"/>
        <v>135086428.21423525</v>
      </c>
      <c r="W363" s="2">
        <f t="shared" si="61"/>
        <v>732231.61403682828</v>
      </c>
      <c r="X363" s="2">
        <f t="shared" si="51"/>
        <v>17768.385963171721</v>
      </c>
      <c r="Y363" s="2">
        <f t="shared" si="74"/>
        <v>71778290.951171562</v>
      </c>
      <c r="Z363" s="2" t="str">
        <f t="shared" si="52"/>
        <v>MEEP</v>
      </c>
      <c r="AA363" s="2">
        <f>IF(Z363="HERE",Y363,AA362+Graph!$G$1*1000)</f>
        <v>109082504.97635776</v>
      </c>
      <c r="AB363" s="2">
        <f t="shared" si="63"/>
        <v>420000</v>
      </c>
      <c r="AC363" s="2">
        <f t="shared" si="75"/>
        <v>57035907.614235669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287</v>
      </c>
      <c r="C364" s="7"/>
      <c r="D364" s="2" t="e">
        <f t="shared" si="55"/>
        <v>#N/A</v>
      </c>
      <c r="E364" s="2" t="e">
        <f t="shared" si="67"/>
        <v>#N/A</v>
      </c>
      <c r="F364" s="2">
        <v>868335.47565953434</v>
      </c>
      <c r="G364" s="2">
        <f t="shared" si="79"/>
        <v>726582.14285714284</v>
      </c>
      <c r="H364" s="2">
        <f t="shared" si="76"/>
        <v>197013735.18556362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7489735.0000000261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970647.2184420228</v>
      </c>
      <c r="Q364" s="2">
        <f t="shared" si="80"/>
        <v>750000</v>
      </c>
      <c r="R364" s="2">
        <f t="shared" si="77"/>
        <v>207614719.16540676</v>
      </c>
      <c r="S364" s="2">
        <f t="shared" si="58"/>
        <v>726582.14285713434</v>
      </c>
      <c r="T364" s="2">
        <f t="shared" si="59"/>
        <v>23417.857142857276</v>
      </c>
      <c r="U364" s="2">
        <f t="shared" si="60"/>
        <v>750000</v>
      </c>
      <c r="V364" s="2">
        <f t="shared" si="78"/>
        <v>135820261.05017352</v>
      </c>
      <c r="W364" s="2">
        <f t="shared" si="61"/>
        <v>733832.83593827486</v>
      </c>
      <c r="X364" s="2">
        <f t="shared" si="51"/>
        <v>16167.16406172514</v>
      </c>
      <c r="Y364" s="2">
        <f t="shared" si="74"/>
        <v>71794458.115233287</v>
      </c>
      <c r="Z364" s="2" t="str">
        <f t="shared" si="52"/>
        <v>MEEP</v>
      </c>
      <c r="AA364" s="2">
        <f>IF(Z364="HERE",Y364,AA363+Graph!$G$1*1000)</f>
        <v>109502504.97635776</v>
      </c>
      <c r="AB364" s="2">
        <f t="shared" si="63"/>
        <v>420000</v>
      </c>
      <c r="AC364" s="2">
        <f t="shared" si="75"/>
        <v>57035907.614235669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288</v>
      </c>
      <c r="C365" s="7"/>
      <c r="D365" s="2" t="e">
        <f t="shared" si="55"/>
        <v>#N/A</v>
      </c>
      <c r="E365" s="2" t="e">
        <f t="shared" si="67"/>
        <v>#N/A</v>
      </c>
      <c r="F365" s="2">
        <v>869936.69756096601</v>
      </c>
      <c r="G365" s="2">
        <f t="shared" si="79"/>
        <v>726582.14285714284</v>
      </c>
      <c r="H365" s="2">
        <f t="shared" si="76"/>
        <v>197740317.32842076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7513152.8571428834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972562.11219513416</v>
      </c>
      <c r="Q365" s="2">
        <f t="shared" si="80"/>
        <v>750000</v>
      </c>
      <c r="R365" s="2">
        <f t="shared" si="77"/>
        <v>208364719.16540676</v>
      </c>
      <c r="S365" s="2">
        <f t="shared" si="58"/>
        <v>726582.14285713434</v>
      </c>
      <c r="T365" s="2">
        <f t="shared" si="59"/>
        <v>23417.857142857276</v>
      </c>
      <c r="U365" s="2">
        <f t="shared" si="60"/>
        <v>750000</v>
      </c>
      <c r="V365" s="2">
        <f t="shared" si="78"/>
        <v>136555695.10801324</v>
      </c>
      <c r="W365" s="2">
        <f t="shared" si="61"/>
        <v>735434.05783972144</v>
      </c>
      <c r="X365" s="2">
        <f t="shared" si="51"/>
        <v>14565.942160278559</v>
      </c>
      <c r="Y365" s="2">
        <f t="shared" si="74"/>
        <v>71809024.057393566</v>
      </c>
      <c r="Z365" s="2" t="str">
        <f t="shared" si="52"/>
        <v>MEEP</v>
      </c>
      <c r="AA365" s="2">
        <f>IF(Z365="HERE",Y365,AA364+Graph!$G$1*1000)</f>
        <v>109922504.97635776</v>
      </c>
      <c r="AB365" s="2">
        <f t="shared" si="63"/>
        <v>420000</v>
      </c>
      <c r="AC365" s="2">
        <f t="shared" si="75"/>
        <v>57035907.614235669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289</v>
      </c>
      <c r="C366" s="7"/>
      <c r="D366" s="2" t="e">
        <f t="shared" si="55"/>
        <v>#N/A</v>
      </c>
      <c r="E366" s="2" t="e">
        <f t="shared" si="67"/>
        <v>#N/A</v>
      </c>
      <c r="F366" s="2">
        <v>871537.9194624126</v>
      </c>
      <c r="G366" s="2">
        <f t="shared" si="79"/>
        <v>726582.14285714284</v>
      </c>
      <c r="H366" s="2">
        <f t="shared" si="76"/>
        <v>198466899.47127789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7536570.7142857406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974477.00594824553</v>
      </c>
      <c r="Q366" s="2">
        <f t="shared" si="80"/>
        <v>750000</v>
      </c>
      <c r="R366" s="2">
        <f t="shared" si="77"/>
        <v>209114719.16540676</v>
      </c>
      <c r="S366" s="2">
        <f t="shared" si="58"/>
        <v>726582.14285713434</v>
      </c>
      <c r="T366" s="2">
        <f t="shared" si="59"/>
        <v>23417.857142857276</v>
      </c>
      <c r="U366" s="2">
        <f t="shared" si="60"/>
        <v>750000</v>
      </c>
      <c r="V366" s="2">
        <f t="shared" si="78"/>
        <v>137292730.38775441</v>
      </c>
      <c r="W366" s="2">
        <f t="shared" si="61"/>
        <v>737035.27974116802</v>
      </c>
      <c r="X366" s="2">
        <f t="shared" si="51"/>
        <v>12964.720258831978</v>
      </c>
      <c r="Y366" s="2">
        <f t="shared" si="74"/>
        <v>71821988.777652398</v>
      </c>
      <c r="Z366" s="2" t="str">
        <f t="shared" si="52"/>
        <v>MEEP</v>
      </c>
      <c r="AA366" s="2">
        <f>IF(Z366="HERE",Y366,AA365+Graph!$G$1*1000)</f>
        <v>110342504.97635776</v>
      </c>
      <c r="AB366" s="2">
        <f t="shared" si="63"/>
        <v>420000</v>
      </c>
      <c r="AC366" s="2">
        <f t="shared" si="75"/>
        <v>57035907.614235669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290</v>
      </c>
      <c r="C367" s="7"/>
      <c r="D367" s="2" t="e">
        <f t="shared" si="55"/>
        <v>#N/A</v>
      </c>
      <c r="E367" s="2" t="e">
        <f t="shared" si="67"/>
        <v>#N/A</v>
      </c>
      <c r="F367" s="2">
        <v>873139.14136385918</v>
      </c>
      <c r="G367" s="2">
        <f t="shared" si="79"/>
        <v>726582.14285714284</v>
      </c>
      <c r="H367" s="2">
        <f t="shared" si="76"/>
        <v>199193481.61413503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7559988.5714285979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976391.89970135689</v>
      </c>
      <c r="Q367" s="2">
        <f t="shared" si="80"/>
        <v>750000</v>
      </c>
      <c r="R367" s="2">
        <f t="shared" si="77"/>
        <v>209864719.16540676</v>
      </c>
      <c r="S367" s="2">
        <f t="shared" si="58"/>
        <v>726582.14285713434</v>
      </c>
      <c r="T367" s="2">
        <f t="shared" si="59"/>
        <v>23417.857142857276</v>
      </c>
      <c r="U367" s="2">
        <f t="shared" si="60"/>
        <v>750000</v>
      </c>
      <c r="V367" s="2">
        <f t="shared" si="78"/>
        <v>138031366.88939703</v>
      </c>
      <c r="W367" s="2">
        <f t="shared" si="61"/>
        <v>738636.5016426146</v>
      </c>
      <c r="X367" s="2">
        <f t="shared" si="51"/>
        <v>11363.498357385397</v>
      </c>
      <c r="Y367" s="2">
        <f t="shared" si="74"/>
        <v>71833352.276009783</v>
      </c>
      <c r="Z367" s="2" t="str">
        <f t="shared" si="52"/>
        <v>MEEP</v>
      </c>
      <c r="AA367" s="2">
        <f>IF(Z367="HERE",Y367,AA366+Graph!$G$1*1000)</f>
        <v>110762504.97635776</v>
      </c>
      <c r="AB367" s="2">
        <f t="shared" si="63"/>
        <v>420000</v>
      </c>
      <c r="AC367" s="2">
        <f t="shared" si="75"/>
        <v>57035907.614235669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291</v>
      </c>
      <c r="C368" s="7"/>
      <c r="D368" s="2" t="e">
        <f t="shared" si="55"/>
        <v>#N/A</v>
      </c>
      <c r="E368" s="2" t="e">
        <f t="shared" si="67"/>
        <v>#N/A</v>
      </c>
      <c r="F368" s="2">
        <v>874740.36326530576</v>
      </c>
      <c r="G368" s="2">
        <f t="shared" si="79"/>
        <v>726582.14285714284</v>
      </c>
      <c r="H368" s="2">
        <f t="shared" si="76"/>
        <v>199920063.75699216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7583406.4285714552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978306.79345445335</v>
      </c>
      <c r="Q368" s="2">
        <f t="shared" si="80"/>
        <v>750000</v>
      </c>
      <c r="R368" s="2">
        <f t="shared" si="77"/>
        <v>210614719.16540676</v>
      </c>
      <c r="S368" s="2">
        <f t="shared" si="58"/>
        <v>726582.14285713434</v>
      </c>
      <c r="T368" s="2">
        <f t="shared" si="59"/>
        <v>23417.857142857276</v>
      </c>
      <c r="U368" s="2">
        <f t="shared" si="60"/>
        <v>750000</v>
      </c>
      <c r="V368" s="2">
        <f t="shared" si="78"/>
        <v>138771604.61294109</v>
      </c>
      <c r="W368" s="2">
        <f t="shared" si="61"/>
        <v>740237.72354406118</v>
      </c>
      <c r="X368" s="2">
        <f t="shared" si="51"/>
        <v>9762.2764559388161</v>
      </c>
      <c r="Y368" s="2">
        <f t="shared" si="74"/>
        <v>71843114.552465722</v>
      </c>
      <c r="Z368" s="2" t="str">
        <f t="shared" si="52"/>
        <v>MEEP</v>
      </c>
      <c r="AA368" s="2">
        <f>IF(Z368="HERE",Y368,AA367+Graph!$G$1*1000)</f>
        <v>111182504.97635776</v>
      </c>
      <c r="AB368" s="2">
        <f t="shared" si="63"/>
        <v>420000</v>
      </c>
      <c r="AC368" s="2">
        <f t="shared" si="75"/>
        <v>57035907.614235669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292</v>
      </c>
      <c r="C369" s="7"/>
      <c r="D369" s="2" t="e">
        <f t="shared" si="55"/>
        <v>#N/A</v>
      </c>
      <c r="E369" s="2" t="e">
        <f t="shared" si="67"/>
        <v>#N/A</v>
      </c>
      <c r="F369" s="2">
        <v>876341.58516675234</v>
      </c>
      <c r="G369" s="2">
        <f t="shared" si="79"/>
        <v>726582.14285714284</v>
      </c>
      <c r="H369" s="2">
        <f t="shared" si="76"/>
        <v>200646645.8998493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7606824.2857143125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980221.68720756471</v>
      </c>
      <c r="Q369" s="2">
        <f t="shared" si="80"/>
        <v>750000</v>
      </c>
      <c r="R369" s="2">
        <f t="shared" si="77"/>
        <v>211364719.16540676</v>
      </c>
      <c r="S369" s="2">
        <f t="shared" si="58"/>
        <v>726582.14285713434</v>
      </c>
      <c r="T369" s="2">
        <f t="shared" si="59"/>
        <v>23417.857142857276</v>
      </c>
      <c r="U369" s="2">
        <f t="shared" si="60"/>
        <v>750000</v>
      </c>
      <c r="V369" s="2">
        <f t="shared" si="78"/>
        <v>139513443.55838656</v>
      </c>
      <c r="W369" s="2">
        <f t="shared" si="61"/>
        <v>741838.94544547796</v>
      </c>
      <c r="X369" s="2">
        <f t="shared" si="51"/>
        <v>8161.0545545220375</v>
      </c>
      <c r="Y369" s="2">
        <f t="shared" si="74"/>
        <v>71851275.607020244</v>
      </c>
      <c r="Z369" s="2" t="str">
        <f t="shared" si="52"/>
        <v>MEEP</v>
      </c>
      <c r="AA369" s="2">
        <f>IF(Z369="HERE",Y369,AA368+Graph!$G$1*1000)</f>
        <v>111602504.97635776</v>
      </c>
      <c r="AB369" s="2">
        <f t="shared" si="63"/>
        <v>420000</v>
      </c>
      <c r="AC369" s="2">
        <f t="shared" si="75"/>
        <v>57035907.614235669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293</v>
      </c>
      <c r="C370" s="7"/>
      <c r="D370" s="2" t="e">
        <f t="shared" si="55"/>
        <v>#N/A</v>
      </c>
      <c r="E370" s="2" t="e">
        <f t="shared" si="67"/>
        <v>#N/A</v>
      </c>
      <c r="F370" s="2">
        <v>877942.80706818402</v>
      </c>
      <c r="G370" s="2">
        <f t="shared" si="79"/>
        <v>726582.14285714284</v>
      </c>
      <c r="H370" s="2">
        <f t="shared" si="76"/>
        <v>201373228.04270643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7630242.1428571697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982136.58096067607</v>
      </c>
      <c r="Q370" s="2">
        <f t="shared" si="80"/>
        <v>750000</v>
      </c>
      <c r="R370" s="2">
        <f t="shared" si="77"/>
        <v>212114719.16540676</v>
      </c>
      <c r="S370" s="2">
        <f t="shared" si="58"/>
        <v>726582.14285713434</v>
      </c>
      <c r="T370" s="2">
        <f t="shared" si="59"/>
        <v>23417.857142857276</v>
      </c>
      <c r="U370" s="2">
        <f t="shared" si="60"/>
        <v>750000</v>
      </c>
      <c r="V370" s="2">
        <f t="shared" si="78"/>
        <v>140256883.72573352</v>
      </c>
      <c r="W370" s="2">
        <f t="shared" si="61"/>
        <v>743440.16734695435</v>
      </c>
      <c r="X370" s="2">
        <f t="shared" si="51"/>
        <v>6559.8326530456543</v>
      </c>
      <c r="Y370" s="2">
        <f t="shared" si="74"/>
        <v>71857835.43967329</v>
      </c>
      <c r="Z370" s="2" t="str">
        <f t="shared" si="52"/>
        <v>MEEP</v>
      </c>
      <c r="AA370" s="2">
        <f>IF(Z370="HERE",Y370,AA369+Graph!$G$1*1000)</f>
        <v>112022504.97635776</v>
      </c>
      <c r="AB370" s="2">
        <f t="shared" si="63"/>
        <v>420000</v>
      </c>
      <c r="AC370" s="2">
        <f t="shared" si="75"/>
        <v>57035907.614235669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294</v>
      </c>
      <c r="C371" s="7"/>
      <c r="D371" s="2" t="e">
        <f t="shared" si="55"/>
        <v>#N/A</v>
      </c>
      <c r="E371" s="2" t="e">
        <f t="shared" si="67"/>
        <v>#N/A</v>
      </c>
      <c r="F371" s="2">
        <v>879544.0289696306</v>
      </c>
      <c r="G371" s="2">
        <f t="shared" si="79"/>
        <v>726582.14285714284</v>
      </c>
      <c r="H371" s="2">
        <f t="shared" si="76"/>
        <v>202099810.18556356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7653660.000000027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984051.47471378744</v>
      </c>
      <c r="Q371" s="2">
        <f t="shared" si="80"/>
        <v>750000</v>
      </c>
      <c r="R371" s="2">
        <f t="shared" si="77"/>
        <v>212864719.16540676</v>
      </c>
      <c r="S371" s="2">
        <f t="shared" si="58"/>
        <v>726582.14285713434</v>
      </c>
      <c r="T371" s="2">
        <f t="shared" si="59"/>
        <v>23417.857142857276</v>
      </c>
      <c r="U371" s="2">
        <f t="shared" si="60"/>
        <v>750000</v>
      </c>
      <c r="V371" s="2">
        <f t="shared" si="78"/>
        <v>141001925.11498189</v>
      </c>
      <c r="W371" s="2">
        <f t="shared" si="61"/>
        <v>745041.38924837112</v>
      </c>
      <c r="X371" s="2">
        <f t="shared" si="51"/>
        <v>4958.6107516288757</v>
      </c>
      <c r="Y371" s="2">
        <f t="shared" si="74"/>
        <v>71862794.050424919</v>
      </c>
      <c r="Z371" s="2" t="str">
        <f t="shared" si="52"/>
        <v>MEEP</v>
      </c>
      <c r="AA371" s="2">
        <f>IF(Z371="HERE",Y371,AA370+Graph!$G$1*1000)</f>
        <v>112442504.97635776</v>
      </c>
      <c r="AB371" s="2">
        <f t="shared" si="63"/>
        <v>420000</v>
      </c>
      <c r="AC371" s="2">
        <f t="shared" si="75"/>
        <v>57035907.614235669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295</v>
      </c>
      <c r="C372" s="7"/>
      <c r="D372" s="2" t="e">
        <f t="shared" si="55"/>
        <v>#N/A</v>
      </c>
      <c r="E372" s="2" t="e">
        <f t="shared" si="67"/>
        <v>#N/A</v>
      </c>
      <c r="F372" s="2">
        <v>881145.25087107718</v>
      </c>
      <c r="G372" s="2">
        <f t="shared" si="79"/>
        <v>726582.14285714284</v>
      </c>
      <c r="H372" s="2">
        <f t="shared" si="76"/>
        <v>202826392.3284207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7677077.8571428843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985966.3684668988</v>
      </c>
      <c r="Q372" s="2">
        <f t="shared" si="80"/>
        <v>750000</v>
      </c>
      <c r="R372" s="2">
        <f t="shared" si="77"/>
        <v>213614719.16540676</v>
      </c>
      <c r="S372" s="2">
        <f t="shared" si="58"/>
        <v>726582.14285713434</v>
      </c>
      <c r="T372" s="2">
        <f t="shared" si="59"/>
        <v>23417.857142857276</v>
      </c>
      <c r="U372" s="2">
        <f t="shared" si="60"/>
        <v>750000</v>
      </c>
      <c r="V372" s="2">
        <f t="shared" si="78"/>
        <v>141748567.72613171</v>
      </c>
      <c r="W372" s="2">
        <f t="shared" si="61"/>
        <v>746642.61114981771</v>
      </c>
      <c r="X372" s="2">
        <f t="shared" si="51"/>
        <v>3357.3888501822948</v>
      </c>
      <c r="Y372" s="2">
        <f t="shared" si="74"/>
        <v>71866151.439275101</v>
      </c>
      <c r="Z372" s="2" t="str">
        <f t="shared" si="52"/>
        <v>MEEP</v>
      </c>
      <c r="AA372" s="2">
        <f>IF(Z372="HERE",Y372,AA371+Graph!$G$1*1000)</f>
        <v>112862504.97635776</v>
      </c>
      <c r="AB372" s="2">
        <f t="shared" si="63"/>
        <v>420000</v>
      </c>
      <c r="AC372" s="2">
        <f t="shared" si="75"/>
        <v>57035907.614235669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296</v>
      </c>
      <c r="C373" s="7"/>
      <c r="D373" s="2" t="e">
        <f t="shared" si="55"/>
        <v>#N/A</v>
      </c>
      <c r="E373" s="2" t="e">
        <f t="shared" si="67"/>
        <v>#N/A</v>
      </c>
      <c r="F373" s="2">
        <v>882746.47277252376</v>
      </c>
      <c r="G373" s="2">
        <f t="shared" si="79"/>
        <v>726582.14285714284</v>
      </c>
      <c r="H373" s="2">
        <f t="shared" si="76"/>
        <v>203552974.47127783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7700495.7142857416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987881.26222001016</v>
      </c>
      <c r="Q373" s="2">
        <f t="shared" si="80"/>
        <v>750000</v>
      </c>
      <c r="R373" s="2">
        <f t="shared" si="77"/>
        <v>214364719.16540676</v>
      </c>
      <c r="S373" s="2">
        <f t="shared" si="58"/>
        <v>726582.14285713434</v>
      </c>
      <c r="T373" s="2">
        <f t="shared" si="59"/>
        <v>23417.857142857276</v>
      </c>
      <c r="U373" s="2">
        <f t="shared" si="60"/>
        <v>750000</v>
      </c>
      <c r="V373" s="2">
        <f t="shared" si="78"/>
        <v>142496811.55918297</v>
      </c>
      <c r="W373" s="2">
        <f t="shared" si="61"/>
        <v>748243.83305126429</v>
      </c>
      <c r="X373" s="2">
        <f t="shared" si="51"/>
        <v>1756.166948735714</v>
      </c>
      <c r="Y373" s="2">
        <f t="shared" si="74"/>
        <v>71867907.606223837</v>
      </c>
      <c r="Z373" s="2" t="str">
        <f t="shared" si="52"/>
        <v>MEEP</v>
      </c>
      <c r="AA373" s="2">
        <f>IF(Z373="HERE",Y373,AA372+Graph!$G$1*1000)</f>
        <v>113282504.97635776</v>
      </c>
      <c r="AB373" s="2">
        <f t="shared" si="63"/>
        <v>420000</v>
      </c>
      <c r="AC373" s="2">
        <f t="shared" si="75"/>
        <v>57035907.614235669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297</v>
      </c>
      <c r="C374" s="7"/>
      <c r="D374" s="2" t="e">
        <f t="shared" si="55"/>
        <v>#N/A</v>
      </c>
      <c r="E374" s="2" t="e">
        <f t="shared" si="67"/>
        <v>#N/A</v>
      </c>
      <c r="F374" s="2">
        <v>884347.69467397034</v>
      </c>
      <c r="G374" s="2">
        <f t="shared" si="79"/>
        <v>726582.14285714284</v>
      </c>
      <c r="H374" s="2">
        <f t="shared" si="76"/>
        <v>204279556.61413497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7723913.5714285988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989796.15597312152</v>
      </c>
      <c r="Q374" s="2">
        <f t="shared" si="80"/>
        <v>750000</v>
      </c>
      <c r="R374" s="2">
        <f t="shared" si="77"/>
        <v>215114719.16540676</v>
      </c>
      <c r="S374" s="2">
        <f t="shared" si="58"/>
        <v>726582.14285713434</v>
      </c>
      <c r="T374" s="2">
        <f t="shared" si="59"/>
        <v>23417.857142857276</v>
      </c>
      <c r="U374" s="2">
        <f t="shared" si="60"/>
        <v>750000</v>
      </c>
      <c r="V374" s="2">
        <f t="shared" si="78"/>
        <v>143246656.61413568</v>
      </c>
      <c r="W374" s="2">
        <f t="shared" si="61"/>
        <v>749845.05495271087</v>
      </c>
      <c r="X374" s="2">
        <f t="shared" si="51"/>
        <v>154.94504728913307</v>
      </c>
      <c r="Y374" s="2">
        <f t="shared" si="74"/>
        <v>71868062.551271126</v>
      </c>
      <c r="Z374" s="2" t="str">
        <f t="shared" si="52"/>
        <v>MEEP</v>
      </c>
      <c r="AA374" s="2">
        <f>IF(Z374="HERE",Y374,AA373+Graph!$G$1*1000)</f>
        <v>113702504.97635776</v>
      </c>
      <c r="AB374" s="2">
        <f t="shared" si="63"/>
        <v>420000</v>
      </c>
      <c r="AC374" s="2">
        <f t="shared" si="75"/>
        <v>57035907.614235669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298</v>
      </c>
      <c r="C375" s="7"/>
      <c r="D375" s="2" t="e">
        <f t="shared" si="55"/>
        <v>#N/A</v>
      </c>
      <c r="E375" s="2" t="e">
        <f t="shared" si="67"/>
        <v>#N/A</v>
      </c>
      <c r="F375" s="2">
        <v>885948.91657540202</v>
      </c>
      <c r="G375" s="2">
        <f t="shared" si="79"/>
        <v>726582.14285714284</v>
      </c>
      <c r="H375" s="2">
        <f t="shared" si="76"/>
        <v>205006138.7569921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7747331.4285714561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991711.04972623289</v>
      </c>
      <c r="Q375" s="2">
        <f t="shared" si="80"/>
        <v>750000</v>
      </c>
      <c r="R375" s="2">
        <f t="shared" si="77"/>
        <v>215864719.16540676</v>
      </c>
      <c r="S375" s="2">
        <f t="shared" si="58"/>
        <v>726582.14285713434</v>
      </c>
      <c r="T375" s="2">
        <f t="shared" si="59"/>
        <v>23417.857142857276</v>
      </c>
      <c r="U375" s="2">
        <f t="shared" si="60"/>
        <v>750000</v>
      </c>
      <c r="V375" s="2">
        <f t="shared" si="78"/>
        <v>143973238.75699282</v>
      </c>
      <c r="W375" s="2">
        <f t="shared" si="61"/>
        <v>726582.14285713434</v>
      </c>
      <c r="X375" s="2">
        <f t="shared" si="51"/>
        <v>23417.857142865658</v>
      </c>
      <c r="Y375" s="2">
        <f t="shared" si="74"/>
        <v>71891480.408413991</v>
      </c>
      <c r="Z375" s="2" t="str">
        <f t="shared" si="52"/>
        <v>MEEP</v>
      </c>
      <c r="AA375" s="2">
        <f>IF(Z375="HERE",Y375,AA374+Graph!$G$1*1000)</f>
        <v>114122504.97635776</v>
      </c>
      <c r="AB375" s="2">
        <f t="shared" si="63"/>
        <v>420000</v>
      </c>
      <c r="AC375" s="2">
        <f t="shared" si="75"/>
        <v>57035907.614235669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299</v>
      </c>
      <c r="C376" s="7"/>
      <c r="D376" s="2" t="e">
        <f t="shared" si="55"/>
        <v>#N/A</v>
      </c>
      <c r="E376" s="2" t="e">
        <f t="shared" si="67"/>
        <v>#N/A</v>
      </c>
      <c r="F376" s="2">
        <v>887550.1384768486</v>
      </c>
      <c r="G376" s="2">
        <f t="shared" si="79"/>
        <v>726582.14285714284</v>
      </c>
      <c r="H376" s="2">
        <f t="shared" si="76"/>
        <v>205732720.89984924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7770749.2857143134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993625.94347934425</v>
      </c>
      <c r="Q376" s="2">
        <f t="shared" si="80"/>
        <v>750000</v>
      </c>
      <c r="R376" s="2">
        <f t="shared" si="77"/>
        <v>216614719.16540676</v>
      </c>
      <c r="S376" s="2">
        <f t="shared" si="58"/>
        <v>726582.14285713434</v>
      </c>
      <c r="T376" s="2">
        <f t="shared" si="59"/>
        <v>23417.857142857276</v>
      </c>
      <c r="U376" s="2">
        <f t="shared" si="60"/>
        <v>750000</v>
      </c>
      <c r="V376" s="2">
        <f t="shared" si="78"/>
        <v>144699820.89984995</v>
      </c>
      <c r="W376" s="2">
        <f t="shared" si="61"/>
        <v>726582.14285713434</v>
      </c>
      <c r="X376" s="2">
        <f t="shared" si="51"/>
        <v>23417.857142865658</v>
      </c>
      <c r="Y376" s="2">
        <f t="shared" si="74"/>
        <v>71914898.265556857</v>
      </c>
      <c r="Z376" s="2" t="str">
        <f t="shared" si="52"/>
        <v>MEEP</v>
      </c>
      <c r="AA376" s="2">
        <f>IF(Z376="HERE",Y376,AA375+Graph!$G$1*1000)</f>
        <v>114542504.97635776</v>
      </c>
      <c r="AB376" s="2">
        <f t="shared" si="63"/>
        <v>420000</v>
      </c>
      <c r="AC376" s="2">
        <f t="shared" si="75"/>
        <v>57035907.614235669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300</v>
      </c>
      <c r="C377" s="7"/>
      <c r="D377" s="2" t="e">
        <f t="shared" si="55"/>
        <v>#N/A</v>
      </c>
      <c r="E377" s="2" t="e">
        <f t="shared" si="67"/>
        <v>#N/A</v>
      </c>
      <c r="F377" s="2">
        <v>889151.36037829518</v>
      </c>
      <c r="G377" s="2">
        <f t="shared" si="79"/>
        <v>726582.14285714284</v>
      </c>
      <c r="H377" s="2">
        <f t="shared" si="76"/>
        <v>206459303.04270637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7794167.1428571707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995540.83723245561</v>
      </c>
      <c r="Q377" s="2">
        <f t="shared" si="80"/>
        <v>750000</v>
      </c>
      <c r="R377" s="2">
        <f t="shared" si="77"/>
        <v>217364719.16540676</v>
      </c>
      <c r="S377" s="2">
        <f t="shared" si="58"/>
        <v>726582.14285713434</v>
      </c>
      <c r="T377" s="2">
        <f t="shared" si="59"/>
        <v>23417.857142857276</v>
      </c>
      <c r="U377" s="2">
        <f t="shared" si="60"/>
        <v>750000</v>
      </c>
      <c r="V377" s="2">
        <f t="shared" si="78"/>
        <v>145426403.04270709</v>
      </c>
      <c r="W377" s="2">
        <f t="shared" si="61"/>
        <v>726582.14285713434</v>
      </c>
      <c r="X377" s="2">
        <f t="shared" si="51"/>
        <v>23417.857142865658</v>
      </c>
      <c r="Y377" s="2">
        <f t="shared" si="74"/>
        <v>71938316.122699723</v>
      </c>
      <c r="Z377" s="2" t="str">
        <f t="shared" si="52"/>
        <v>MEEP</v>
      </c>
      <c r="AA377" s="2">
        <f>IF(Z377="HERE",Y377,AA376+Graph!$G$1*1000)</f>
        <v>114962504.97635776</v>
      </c>
      <c r="AB377" s="2">
        <f t="shared" si="63"/>
        <v>420000</v>
      </c>
      <c r="AC377" s="2">
        <f t="shared" si="75"/>
        <v>57035907.614235669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301</v>
      </c>
      <c r="C378" s="7"/>
      <c r="D378" s="2" t="e">
        <f t="shared" si="55"/>
        <v>#N/A</v>
      </c>
      <c r="E378" s="2" t="e">
        <f t="shared" si="67"/>
        <v>#N/A</v>
      </c>
      <c r="F378" s="2">
        <v>890752.58227974176</v>
      </c>
      <c r="G378" s="2">
        <f t="shared" si="79"/>
        <v>726582.14285714284</v>
      </c>
      <c r="H378" s="2">
        <f t="shared" si="76"/>
        <v>207185885.1855635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7817585.0000000279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997455.73098556697</v>
      </c>
      <c r="Q378" s="2">
        <f t="shared" si="80"/>
        <v>750000</v>
      </c>
      <c r="R378" s="2">
        <f t="shared" si="77"/>
        <v>218114719.16540676</v>
      </c>
      <c r="S378" s="2">
        <f t="shared" si="58"/>
        <v>726582.14285713434</v>
      </c>
      <c r="T378" s="2">
        <f t="shared" si="59"/>
        <v>23417.857142857276</v>
      </c>
      <c r="U378" s="2">
        <f t="shared" si="60"/>
        <v>750000</v>
      </c>
      <c r="V378" s="2">
        <f t="shared" si="78"/>
        <v>146152985.18556422</v>
      </c>
      <c r="W378" s="2">
        <f t="shared" si="61"/>
        <v>726582.14285713434</v>
      </c>
      <c r="X378" s="2">
        <f t="shared" si="51"/>
        <v>23417.857142865658</v>
      </c>
      <c r="Y378" s="2">
        <f t="shared" si="74"/>
        <v>71961733.979842588</v>
      </c>
      <c r="Z378" s="2" t="str">
        <f t="shared" si="52"/>
        <v>MEEP</v>
      </c>
      <c r="AA378" s="2">
        <f>IF(Z378="HERE",Y378,AA377+Graph!$G$1*1000)</f>
        <v>115382504.97635776</v>
      </c>
      <c r="AB378" s="2">
        <f t="shared" si="63"/>
        <v>420000</v>
      </c>
      <c r="AC378" s="2">
        <f t="shared" si="75"/>
        <v>57035907.614235669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302</v>
      </c>
      <c r="C379" s="7"/>
      <c r="D379" s="2" t="e">
        <f t="shared" si="55"/>
        <v>#N/A</v>
      </c>
      <c r="E379" s="2" t="e">
        <f t="shared" si="67"/>
        <v>#N/A</v>
      </c>
      <c r="F379" s="2">
        <v>892353.80418118834</v>
      </c>
      <c r="G379" s="2">
        <f t="shared" si="79"/>
        <v>726582.14285714284</v>
      </c>
      <c r="H379" s="2">
        <f t="shared" si="76"/>
        <v>207912467.32842064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7841002.8571428852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999370.62473867834</v>
      </c>
      <c r="Q379" s="2">
        <f t="shared" si="80"/>
        <v>750000</v>
      </c>
      <c r="R379" s="2">
        <f t="shared" si="77"/>
        <v>218864719.16540676</v>
      </c>
      <c r="S379" s="2">
        <f t="shared" si="58"/>
        <v>726582.14285713434</v>
      </c>
      <c r="T379" s="2">
        <f t="shared" si="59"/>
        <v>23417.857142857276</v>
      </c>
      <c r="U379" s="2">
        <f t="shared" si="60"/>
        <v>750000</v>
      </c>
      <c r="V379" s="2">
        <f t="shared" si="78"/>
        <v>146879567.32842135</v>
      </c>
      <c r="W379" s="2">
        <f t="shared" si="61"/>
        <v>726582.14285713434</v>
      </c>
      <c r="X379" s="2">
        <f t="shared" si="51"/>
        <v>23417.857142865658</v>
      </c>
      <c r="Y379" s="2">
        <f t="shared" si="74"/>
        <v>71985151.836985454</v>
      </c>
      <c r="Z379" s="2" t="str">
        <f t="shared" si="52"/>
        <v>MEEP</v>
      </c>
      <c r="AA379" s="2">
        <f>IF(Z379="HERE",Y379,AA378+Graph!$G$1*1000)</f>
        <v>115802504.97635776</v>
      </c>
      <c r="AB379" s="2">
        <f t="shared" si="63"/>
        <v>420000</v>
      </c>
      <c r="AC379" s="2">
        <f t="shared" si="75"/>
        <v>57035907.614235669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303</v>
      </c>
      <c r="C380" s="7"/>
      <c r="D380" s="2" t="e">
        <f t="shared" si="55"/>
        <v>#N/A</v>
      </c>
      <c r="E380" s="2" t="e">
        <f t="shared" si="67"/>
        <v>#N/A</v>
      </c>
      <c r="F380" s="2">
        <v>893955.02608262002</v>
      </c>
      <c r="G380" s="2">
        <f t="shared" si="79"/>
        <v>726582.14285714284</v>
      </c>
      <c r="H380" s="2">
        <f t="shared" si="76"/>
        <v>208639049.47127777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7864420.7142857425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1001285.5184917897</v>
      </c>
      <c r="Q380" s="2">
        <f t="shared" si="80"/>
        <v>750000</v>
      </c>
      <c r="R380" s="2">
        <f t="shared" si="77"/>
        <v>219614719.16540676</v>
      </c>
      <c r="S380" s="2">
        <f t="shared" si="58"/>
        <v>726582.14285713434</v>
      </c>
      <c r="T380" s="2">
        <f t="shared" si="59"/>
        <v>23417.857142857276</v>
      </c>
      <c r="U380" s="2">
        <f t="shared" si="60"/>
        <v>750000</v>
      </c>
      <c r="V380" s="2">
        <f t="shared" si="78"/>
        <v>147606149.47127849</v>
      </c>
      <c r="W380" s="2">
        <f t="shared" si="61"/>
        <v>726582.14285713434</v>
      </c>
      <c r="X380" s="2">
        <f t="shared" si="51"/>
        <v>23417.857142865658</v>
      </c>
      <c r="Y380" s="2">
        <f t="shared" si="74"/>
        <v>72008569.69412832</v>
      </c>
      <c r="Z380" s="2" t="str">
        <f t="shared" si="52"/>
        <v>MEEP</v>
      </c>
      <c r="AA380" s="2">
        <f>IF(Z380="HERE",Y380,AA379+Graph!$G$1*1000)</f>
        <v>116222504.97635776</v>
      </c>
      <c r="AB380" s="2">
        <f t="shared" si="63"/>
        <v>420000</v>
      </c>
      <c r="AC380" s="2">
        <f t="shared" si="75"/>
        <v>57035907.614235669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304</v>
      </c>
      <c r="C381" s="7"/>
      <c r="D381" s="2" t="e">
        <f t="shared" si="55"/>
        <v>#N/A</v>
      </c>
      <c r="E381" s="2" t="e">
        <f t="shared" si="67"/>
        <v>#N/A</v>
      </c>
      <c r="F381" s="2">
        <v>895556.24798406661</v>
      </c>
      <c r="G381" s="2">
        <f t="shared" si="79"/>
        <v>726582.14285714284</v>
      </c>
      <c r="H381" s="2">
        <f t="shared" si="76"/>
        <v>209365631.61413491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7887838.5714285998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1003200.4122449011</v>
      </c>
      <c r="Q381" s="2">
        <f t="shared" si="80"/>
        <v>750000</v>
      </c>
      <c r="R381" s="2">
        <f t="shared" si="77"/>
        <v>220364719.16540676</v>
      </c>
      <c r="S381" s="2">
        <f t="shared" si="58"/>
        <v>726582.14285713434</v>
      </c>
      <c r="T381" s="2">
        <f t="shared" si="59"/>
        <v>23417.857142857276</v>
      </c>
      <c r="U381" s="2">
        <f t="shared" si="60"/>
        <v>750000</v>
      </c>
      <c r="V381" s="2">
        <f t="shared" si="78"/>
        <v>148332731.61413562</v>
      </c>
      <c r="W381" s="2">
        <f t="shared" si="61"/>
        <v>726582.14285713434</v>
      </c>
      <c r="X381" s="2">
        <f t="shared" si="51"/>
        <v>23417.857142865658</v>
      </c>
      <c r="Y381" s="2">
        <f t="shared" si="74"/>
        <v>72031987.551271185</v>
      </c>
      <c r="Z381" s="2" t="str">
        <f t="shared" si="52"/>
        <v>MEEP</v>
      </c>
      <c r="AA381" s="2">
        <f>IF(Z381="HERE",Y381,AA380+Graph!$G$1*1000)</f>
        <v>116642504.97635776</v>
      </c>
      <c r="AB381" s="2">
        <f t="shared" si="63"/>
        <v>420000</v>
      </c>
      <c r="AC381" s="2">
        <f t="shared" si="75"/>
        <v>57035907.614235669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305</v>
      </c>
      <c r="C382" s="7"/>
      <c r="D382" s="2" t="e">
        <f t="shared" si="55"/>
        <v>#N/A</v>
      </c>
      <c r="E382" s="2" t="e">
        <f t="shared" si="67"/>
        <v>#N/A</v>
      </c>
      <c r="F382" s="2">
        <v>897157.46988551319</v>
      </c>
      <c r="G382" s="2">
        <f t="shared" si="79"/>
        <v>726582.14285714284</v>
      </c>
      <c r="H382" s="2">
        <f t="shared" si="76"/>
        <v>210092213.75699204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7911256.428571457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1005115.3059980124</v>
      </c>
      <c r="Q382" s="2">
        <f t="shared" si="80"/>
        <v>750000</v>
      </c>
      <c r="R382" s="2">
        <f t="shared" si="77"/>
        <v>221114719.16540676</v>
      </c>
      <c r="S382" s="2">
        <f t="shared" si="58"/>
        <v>726582.14285713434</v>
      </c>
      <c r="T382" s="2">
        <f t="shared" si="59"/>
        <v>23417.857142857276</v>
      </c>
      <c r="U382" s="2">
        <f t="shared" si="60"/>
        <v>750000</v>
      </c>
      <c r="V382" s="2">
        <f t="shared" si="78"/>
        <v>149059313.75699276</v>
      </c>
      <c r="W382" s="2">
        <f t="shared" si="61"/>
        <v>726582.14285713434</v>
      </c>
      <c r="X382" s="2">
        <f t="shared" si="51"/>
        <v>23417.857142865658</v>
      </c>
      <c r="Y382" s="2">
        <f t="shared" si="74"/>
        <v>72055405.408414051</v>
      </c>
      <c r="Z382" s="2" t="str">
        <f t="shared" si="52"/>
        <v>MEEP</v>
      </c>
      <c r="AA382" s="2">
        <f>IF(Z382="HERE",Y382,AA381+Graph!$G$1*1000)</f>
        <v>117062504.97635776</v>
      </c>
      <c r="AB382" s="2">
        <f t="shared" si="63"/>
        <v>420000</v>
      </c>
      <c r="AC382" s="2">
        <f t="shared" si="75"/>
        <v>57035907.614235669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306</v>
      </c>
      <c r="C383" s="7"/>
      <c r="D383" s="2" t="e">
        <f t="shared" si="55"/>
        <v>#N/A</v>
      </c>
      <c r="E383" s="2" t="e">
        <f t="shared" si="67"/>
        <v>#N/A</v>
      </c>
      <c r="F383" s="2">
        <v>898758.69178695977</v>
      </c>
      <c r="G383" s="2">
        <f t="shared" si="79"/>
        <v>726582.14285714284</v>
      </c>
      <c r="H383" s="2">
        <f t="shared" si="76"/>
        <v>210818795.89984918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7934674.2857143143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1007030.1997511238</v>
      </c>
      <c r="Q383" s="2">
        <f t="shared" si="80"/>
        <v>750000</v>
      </c>
      <c r="R383" s="2">
        <f t="shared" si="77"/>
        <v>221864719.16540676</v>
      </c>
      <c r="S383" s="2">
        <f t="shared" si="58"/>
        <v>726582.14285713434</v>
      </c>
      <c r="T383" s="2">
        <f t="shared" si="59"/>
        <v>23417.857142857276</v>
      </c>
      <c r="U383" s="2">
        <f t="shared" si="60"/>
        <v>750000</v>
      </c>
      <c r="V383" s="2">
        <f t="shared" si="78"/>
        <v>149785895.89984989</v>
      </c>
      <c r="W383" s="2">
        <f t="shared" si="61"/>
        <v>726582.14285713434</v>
      </c>
      <c r="X383" s="2">
        <f t="shared" si="51"/>
        <v>23417.857142865658</v>
      </c>
      <c r="Y383" s="2">
        <f t="shared" si="74"/>
        <v>72078823.265556917</v>
      </c>
      <c r="Z383" s="2" t="str">
        <f t="shared" si="52"/>
        <v>MEEP</v>
      </c>
      <c r="AA383" s="2">
        <f>IF(Z383="HERE",Y383,AA382+Graph!$G$1*1000)</f>
        <v>117482504.97635776</v>
      </c>
      <c r="AB383" s="2">
        <f t="shared" si="63"/>
        <v>420000</v>
      </c>
      <c r="AC383" s="2">
        <f t="shared" si="75"/>
        <v>57035907.614235669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307</v>
      </c>
      <c r="C384" s="7"/>
      <c r="D384" s="2" t="e">
        <f t="shared" si="55"/>
        <v>#N/A</v>
      </c>
      <c r="E384" s="2" t="e">
        <f t="shared" si="67"/>
        <v>#N/A</v>
      </c>
      <c r="F384" s="2">
        <v>900359.91368839145</v>
      </c>
      <c r="G384" s="2">
        <f t="shared" si="79"/>
        <v>726582.14285714284</v>
      </c>
      <c r="H384" s="2">
        <f t="shared" si="76"/>
        <v>211545378.04270631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7958092.1428571716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1008945.0935042351</v>
      </c>
      <c r="Q384" s="2">
        <f t="shared" si="80"/>
        <v>750000</v>
      </c>
      <c r="R384" s="2">
        <f t="shared" si="77"/>
        <v>222614719.16540676</v>
      </c>
      <c r="S384" s="2">
        <f t="shared" si="58"/>
        <v>726582.14285713434</v>
      </c>
      <c r="T384" s="2">
        <f t="shared" si="59"/>
        <v>23417.857142857276</v>
      </c>
      <c r="U384" s="2">
        <f t="shared" si="60"/>
        <v>750000</v>
      </c>
      <c r="V384" s="2">
        <f t="shared" si="78"/>
        <v>150512478.04270703</v>
      </c>
      <c r="W384" s="2">
        <f t="shared" si="61"/>
        <v>726582.14285713434</v>
      </c>
      <c r="X384" s="2">
        <f t="shared" si="51"/>
        <v>23417.857142865658</v>
      </c>
      <c r="Y384" s="2">
        <f t="shared" si="74"/>
        <v>72102241.122699782</v>
      </c>
      <c r="Z384" s="2" t="str">
        <f t="shared" si="52"/>
        <v>MEEP</v>
      </c>
      <c r="AA384" s="2">
        <f>IF(Z384="HERE",Y384,AA383+Graph!$G$1*1000)</f>
        <v>117902504.97635776</v>
      </c>
      <c r="AB384" s="2">
        <f t="shared" si="63"/>
        <v>420000</v>
      </c>
      <c r="AC384" s="2">
        <f t="shared" si="75"/>
        <v>57035907.614235669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308</v>
      </c>
      <c r="C385" s="7"/>
      <c r="D385" s="2" t="e">
        <f t="shared" si="55"/>
        <v>#N/A</v>
      </c>
      <c r="E385" s="2" t="e">
        <f t="shared" si="67"/>
        <v>#N/A</v>
      </c>
      <c r="F385" s="2">
        <v>901961.13558983803</v>
      </c>
      <c r="G385" s="2">
        <f t="shared" si="79"/>
        <v>726582.14285714284</v>
      </c>
      <c r="H385" s="2">
        <f t="shared" si="76"/>
        <v>212271960.18556345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7981510.0000000289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1010859.9872573465</v>
      </c>
      <c r="Q385" s="2">
        <f t="shared" si="80"/>
        <v>750000</v>
      </c>
      <c r="R385" s="2">
        <f t="shared" si="77"/>
        <v>223364719.16540676</v>
      </c>
      <c r="S385" s="2">
        <f t="shared" si="58"/>
        <v>726582.14285713434</v>
      </c>
      <c r="T385" s="2">
        <f t="shared" si="59"/>
        <v>23417.857142857276</v>
      </c>
      <c r="U385" s="2">
        <f t="shared" si="60"/>
        <v>750000</v>
      </c>
      <c r="V385" s="2">
        <f t="shared" si="78"/>
        <v>151239060.18556416</v>
      </c>
      <c r="W385" s="2">
        <f t="shared" si="61"/>
        <v>726582.14285713434</v>
      </c>
      <c r="X385" s="2">
        <f t="shared" si="51"/>
        <v>23417.857142865658</v>
      </c>
      <c r="Y385" s="2">
        <f t="shared" si="74"/>
        <v>72125658.979842648</v>
      </c>
      <c r="Z385" s="2" t="str">
        <f t="shared" si="52"/>
        <v>MEEP</v>
      </c>
      <c r="AA385" s="2">
        <f>IF(Z385="HERE",Y385,AA384+Graph!$G$1*1000)</f>
        <v>118322504.97635776</v>
      </c>
      <c r="AB385" s="2">
        <f t="shared" si="63"/>
        <v>420000</v>
      </c>
      <c r="AC385" s="2">
        <f t="shared" si="75"/>
        <v>57035907.614235669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8:I385">
    <cfRule type="cellIs" dxfId="71" priority="40" operator="greaterThan">
      <formula>0</formula>
    </cfRule>
  </conditionalFormatting>
  <conditionalFormatting sqref="C31:C64 C117:C385 C78:C114">
    <cfRule type="cellIs" dxfId="70" priority="41" operator="greaterThan">
      <formula>0</formula>
    </cfRule>
  </conditionalFormatting>
  <conditionalFormatting sqref="C31:C64 C117:C385 C78:C114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69" priority="43" operator="greaterThan">
      <formula>0</formula>
    </cfRule>
  </conditionalFormatting>
  <conditionalFormatting sqref="C115">
    <cfRule type="cellIs" dxfId="68" priority="44" operator="greaterThan">
      <formula>0</formula>
    </cfRule>
  </conditionalFormatting>
  <conditionalFormatting sqref="C65">
    <cfRule type="cellIs" dxfId="67" priority="38" operator="greaterThan">
      <formula>0</formula>
    </cfRule>
  </conditionalFormatting>
  <conditionalFormatting sqref="C65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66" priority="37" operator="greaterThan">
      <formula>0</formula>
    </cfRule>
  </conditionalFormatting>
  <conditionalFormatting sqref="C66">
    <cfRule type="cellIs" dxfId="65" priority="35" operator="greaterThan">
      <formula>0</formula>
    </cfRule>
  </conditionalFormatting>
  <conditionalFormatting sqref="C66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64" priority="34" operator="greaterThan">
      <formula>0</formula>
    </cfRule>
  </conditionalFormatting>
  <conditionalFormatting sqref="C67">
    <cfRule type="cellIs" dxfId="63" priority="32" operator="greaterThan">
      <formula>0</formula>
    </cfRule>
  </conditionalFormatting>
  <conditionalFormatting sqref="C67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62" priority="31" operator="greaterThan">
      <formula>0</formula>
    </cfRule>
  </conditionalFormatting>
  <conditionalFormatting sqref="C68">
    <cfRule type="cellIs" dxfId="61" priority="29" operator="greaterThan">
      <formula>0</formula>
    </cfRule>
  </conditionalFormatting>
  <conditionalFormatting sqref="C68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60" priority="28" operator="greaterThan">
      <formula>0</formula>
    </cfRule>
  </conditionalFormatting>
  <conditionalFormatting sqref="C69">
    <cfRule type="cellIs" dxfId="59" priority="26" operator="greaterThan">
      <formula>0</formula>
    </cfRule>
  </conditionalFormatting>
  <conditionalFormatting sqref="C69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58" priority="25" operator="greaterThan">
      <formula>0</formula>
    </cfRule>
  </conditionalFormatting>
  <conditionalFormatting sqref="C70">
    <cfRule type="cellIs" dxfId="57" priority="23" operator="greaterThan">
      <formula>0</formula>
    </cfRule>
  </conditionalFormatting>
  <conditionalFormatting sqref="C70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56" priority="22" operator="greaterThan">
      <formula>0</formula>
    </cfRule>
  </conditionalFormatting>
  <conditionalFormatting sqref="C71">
    <cfRule type="cellIs" dxfId="55" priority="20" operator="greaterThan">
      <formula>0</formula>
    </cfRule>
  </conditionalFormatting>
  <conditionalFormatting sqref="C71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54" priority="19" operator="greaterThan">
      <formula>0</formula>
    </cfRule>
  </conditionalFormatting>
  <conditionalFormatting sqref="C72">
    <cfRule type="cellIs" dxfId="53" priority="17" operator="greaterThan">
      <formula>0</formula>
    </cfRule>
  </conditionalFormatting>
  <conditionalFormatting sqref="C72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52" priority="16" operator="greaterThan">
      <formula>0</formula>
    </cfRule>
  </conditionalFormatting>
  <conditionalFormatting sqref="C73">
    <cfRule type="cellIs" dxfId="51" priority="14" operator="greaterThan">
      <formula>0</formula>
    </cfRule>
  </conditionalFormatting>
  <conditionalFormatting sqref="C73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50" priority="13" operator="greaterThan">
      <formula>0</formula>
    </cfRule>
  </conditionalFormatting>
  <conditionalFormatting sqref="C74">
    <cfRule type="cellIs" dxfId="49" priority="11" operator="greaterThan">
      <formula>0</formula>
    </cfRule>
  </conditionalFormatting>
  <conditionalFormatting sqref="C7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48" priority="10" operator="greaterThan">
      <formula>0</formula>
    </cfRule>
  </conditionalFormatting>
  <conditionalFormatting sqref="C75">
    <cfRule type="cellIs" dxfId="47" priority="8" operator="greaterThan">
      <formula>0</formula>
    </cfRule>
  </conditionalFormatting>
  <conditionalFormatting sqref="C75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46" priority="7" operator="greaterThan">
      <formula>0</formula>
    </cfRule>
  </conditionalFormatting>
  <conditionalFormatting sqref="C76">
    <cfRule type="cellIs" dxfId="45" priority="5" operator="greaterThan">
      <formula>0</formula>
    </cfRule>
  </conditionalFormatting>
  <conditionalFormatting sqref="C7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44" priority="4" operator="greaterThan">
      <formula>0</formula>
    </cfRule>
  </conditionalFormatting>
  <conditionalFormatting sqref="C77">
    <cfRule type="cellIs" dxfId="9" priority="2" operator="greaterThan">
      <formula>0</formula>
    </cfRule>
  </conditionalFormatting>
  <conditionalFormatting sqref="C7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090B-FD0F-4CB3-B0CB-96F7138D7C6B}">
  <dimension ref="A1:AK385"/>
  <sheetViews>
    <sheetView topLeftCell="A58" workbookViewId="0">
      <selection activeCell="I77" sqref="I77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76</v>
      </c>
      <c r="O1" s="2" t="s">
        <v>11</v>
      </c>
      <c r="P1" s="2" t="s">
        <v>12</v>
      </c>
      <c r="Q1" s="25" t="s">
        <v>83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62</v>
      </c>
      <c r="AE1" s="2" t="s">
        <v>23</v>
      </c>
      <c r="AF1" s="21" t="s">
        <v>63</v>
      </c>
      <c r="AG1" s="21" t="s">
        <v>64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-75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-74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-73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-72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-71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-70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-69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-68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-67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-66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-65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-64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-63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-62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-61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-60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-59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-58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-57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-56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-55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-54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-53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-52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-51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-50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-49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-48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-47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-46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SUM((800000-LOOKUP(2,1/(ISNUMBER($K$1:$K$194)),$K$1:$K$194))/1000)</f>
        <v>776.5821428571428</v>
      </c>
    </row>
    <row r="32" spans="1:37" ht="15" x14ac:dyDescent="0.25">
      <c r="A32" s="1">
        <v>44208</v>
      </c>
      <c r="B32" s="2">
        <f t="shared" si="0"/>
        <v>-45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-44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-43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-42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-41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-40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TREND(E37:INDEX(firstdoses800,1-$B37),$A37:INDEX(dates800,1-$B37),$A37:$A385)</f>
        <v>344735.91388750076</v>
      </c>
      <c r="G37" s="2">
        <f>IF(F37&gt;800000,$AK$31*1000,F37)</f>
        <v>344735.91388750076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TREND(O37:INDEX(bothdoses800,1-$B37),$A37:INDEX(dates800,1-$B37),$A37:$A385)</f>
        <v>344476.96117472649</v>
      </c>
      <c r="Q37" s="2">
        <f>IF(P37&gt;800000,800000,P37)</f>
        <v>344476.96117472649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-39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346337.13578894734</v>
      </c>
      <c r="G38" s="2">
        <f t="shared" ref="G38:G101" si="25">IF(F38&gt;800000,$AK$31*1000,F38)</f>
        <v>346337.13578894734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346391.85492783785</v>
      </c>
      <c r="Q38" s="2">
        <f t="shared" ref="Q38:Q101" si="26">IF(P38&gt;800000,800000,P38)</f>
        <v>346391.85492783785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-38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347938.35769039392</v>
      </c>
      <c r="G39" s="2">
        <f t="shared" si="25"/>
        <v>347938.35769039392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348306.74868094921</v>
      </c>
      <c r="Q39" s="2">
        <f t="shared" si="26"/>
        <v>348306.74868094921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-37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349539.57959184051</v>
      </c>
      <c r="G40" s="2">
        <f t="shared" si="25"/>
        <v>349539.57959184051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350221.64243406057</v>
      </c>
      <c r="Q40" s="2">
        <f t="shared" si="26"/>
        <v>350221.64243406057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-36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351140.80149327219</v>
      </c>
      <c r="G41" s="2">
        <f t="shared" si="25"/>
        <v>351140.80149327219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352136.53618715703</v>
      </c>
      <c r="Q41" s="2">
        <f t="shared" si="26"/>
        <v>352136.53618715703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-35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352742.02339471877</v>
      </c>
      <c r="G42" s="2">
        <f t="shared" si="25"/>
        <v>352742.02339471877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354051.4299402684</v>
      </c>
      <c r="Q42" s="2">
        <f t="shared" si="26"/>
        <v>354051.4299402684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-34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354343.24529616535</v>
      </c>
      <c r="G43" s="2">
        <f t="shared" si="25"/>
        <v>354343.24529616535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355966.32369337976</v>
      </c>
      <c r="Q43" s="2">
        <f t="shared" si="26"/>
        <v>355966.32369337976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-33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355944.46719761193</v>
      </c>
      <c r="G44" s="2">
        <f t="shared" si="25"/>
        <v>355944.46719761193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357881.21744649112</v>
      </c>
      <c r="Q44" s="2">
        <f t="shared" si="26"/>
        <v>357881.21744649112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-32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357545.68909904361</v>
      </c>
      <c r="G45" s="2">
        <f t="shared" si="25"/>
        <v>357545.68909904361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359796.11119960248</v>
      </c>
      <c r="Q45" s="2">
        <f t="shared" si="26"/>
        <v>359796.11119960248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-31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359146.91100049019</v>
      </c>
      <c r="G46" s="2">
        <f t="shared" si="25"/>
        <v>359146.91100049019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361711.00495271385</v>
      </c>
      <c r="Q46" s="2">
        <f t="shared" si="26"/>
        <v>361711.00495271385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-30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360748.13290193677</v>
      </c>
      <c r="G47" s="2">
        <f t="shared" si="25"/>
        <v>360748.13290193677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363625.89870582521</v>
      </c>
      <c r="Q47" s="2">
        <f t="shared" si="26"/>
        <v>363625.89870582521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-29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362349.35480338335</v>
      </c>
      <c r="G48" s="2">
        <f t="shared" si="25"/>
        <v>362349.35480338335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365540.79245893657</v>
      </c>
      <c r="Q48" s="2">
        <f t="shared" si="26"/>
        <v>365540.79245893657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-28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363950.57670482993</v>
      </c>
      <c r="G49" s="2">
        <f t="shared" si="25"/>
        <v>363950.57670482993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367455.68621204793</v>
      </c>
      <c r="Q49" s="2">
        <f t="shared" si="26"/>
        <v>367455.68621204793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-27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365551.79860626161</v>
      </c>
      <c r="G50" s="2">
        <f t="shared" si="25"/>
        <v>365551.79860626161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369370.5799651593</v>
      </c>
      <c r="Q50" s="2">
        <f t="shared" si="26"/>
        <v>369370.5799651593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-26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367153.02050770819</v>
      </c>
      <c r="G51" s="2">
        <f t="shared" si="25"/>
        <v>367153.02050770819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371285.47371827066</v>
      </c>
      <c r="Q51" s="2">
        <f t="shared" si="26"/>
        <v>371285.47371827066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-25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368754.24240915477</v>
      </c>
      <c r="G52" s="2">
        <f t="shared" si="25"/>
        <v>368754.24240915477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373200.36747138202</v>
      </c>
      <c r="Q52" s="2">
        <f t="shared" si="26"/>
        <v>373200.36747138202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-24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370355.46431060135</v>
      </c>
      <c r="G53" s="2">
        <f t="shared" si="25"/>
        <v>370355.46431060135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375115.26122449338</v>
      </c>
      <c r="Q53" s="2">
        <f t="shared" si="26"/>
        <v>375115.26122449338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-23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371956.68621204793</v>
      </c>
      <c r="G54" s="2">
        <f t="shared" si="25"/>
        <v>371956.68621204793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377030.15497760475</v>
      </c>
      <c r="Q54" s="2">
        <f t="shared" si="26"/>
        <v>377030.15497760475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-22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373557.90811347961</v>
      </c>
      <c r="G55" s="2">
        <f t="shared" si="25"/>
        <v>373557.90811347961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378945.04873071611</v>
      </c>
      <c r="Q55" s="2">
        <f t="shared" si="26"/>
        <v>378945.04873071611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-21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375159.1300149262</v>
      </c>
      <c r="G56" s="2">
        <f t="shared" si="25"/>
        <v>375159.1300149262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380859.94248382747</v>
      </c>
      <c r="Q56" s="2">
        <f t="shared" si="26"/>
        <v>380859.94248382747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-20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376760.35191637278</v>
      </c>
      <c r="G57" s="2">
        <f t="shared" si="25"/>
        <v>376760.35191637278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382774.83623693883</v>
      </c>
      <c r="Q57" s="2">
        <f t="shared" si="26"/>
        <v>382774.83623693883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-19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378361.57381781936</v>
      </c>
      <c r="G58" s="2">
        <f t="shared" si="25"/>
        <v>378361.57381781936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384689.7299900502</v>
      </c>
      <c r="Q58" s="2">
        <f t="shared" si="26"/>
        <v>384689.7299900502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-18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379962.79571926594</v>
      </c>
      <c r="G59" s="2">
        <f t="shared" si="25"/>
        <v>379962.79571926594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386604.62374316156</v>
      </c>
      <c r="Q59" s="2">
        <f t="shared" si="26"/>
        <v>386604.62374316156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-17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381564.01762069762</v>
      </c>
      <c r="G60" s="2">
        <f t="shared" si="25"/>
        <v>381564.01762069762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388519.51749627292</v>
      </c>
      <c r="Q60" s="2">
        <f t="shared" si="26"/>
        <v>388519.51749627292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-16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383165.2395221442</v>
      </c>
      <c r="G61" s="2">
        <f t="shared" si="25"/>
        <v>383165.2395221442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390434.41124938428</v>
      </c>
      <c r="Q61" s="2">
        <f t="shared" si="26"/>
        <v>390434.41124938428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-15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384766.46142359078</v>
      </c>
      <c r="G62" s="2">
        <f t="shared" si="25"/>
        <v>384766.46142359078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392349.30500249565</v>
      </c>
      <c r="Q62" s="2">
        <f t="shared" si="26"/>
        <v>392349.30500249565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-14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386367.68332503736</v>
      </c>
      <c r="G63" s="2">
        <f t="shared" si="25"/>
        <v>386367.68332503736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394264.19875560701</v>
      </c>
      <c r="Q63" s="2">
        <f t="shared" si="26"/>
        <v>394264.19875560701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-13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387968.90522648394</v>
      </c>
      <c r="G64" s="2">
        <f t="shared" si="25"/>
        <v>387968.90522648394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396179.09250871837</v>
      </c>
      <c r="Q64" s="2">
        <f t="shared" si="26"/>
        <v>396179.09250871837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-12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389570.12712791562</v>
      </c>
      <c r="G65" s="2">
        <f t="shared" si="25"/>
        <v>389570.12712791562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398093.98626182973</v>
      </c>
      <c r="Q65" s="2">
        <f t="shared" si="26"/>
        <v>398093.98626182973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-11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391171.3490293622</v>
      </c>
      <c r="G66" s="2">
        <f t="shared" si="25"/>
        <v>391171.3490293622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400008.8800149411</v>
      </c>
      <c r="Q66" s="2">
        <f t="shared" si="26"/>
        <v>400008.8800149411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-10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392772.57093080878</v>
      </c>
      <c r="G67" s="2">
        <f t="shared" si="25"/>
        <v>392772.57093080878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401923.77376805246</v>
      </c>
      <c r="Q67" s="2">
        <f t="shared" si="26"/>
        <v>401923.77376805246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-9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394373.79283225536</v>
      </c>
      <c r="G68" s="2">
        <f t="shared" si="25"/>
        <v>394373.79283225536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403838.66752116382</v>
      </c>
      <c r="Q68" s="2">
        <f t="shared" si="26"/>
        <v>403838.66752116382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-8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395975.01473370194</v>
      </c>
      <c r="G69" s="2">
        <f t="shared" si="25"/>
        <v>395975.01473370194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405753.56127427518</v>
      </c>
      <c r="Q69" s="2">
        <f t="shared" si="26"/>
        <v>405753.56127427518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-7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397576.23663513362</v>
      </c>
      <c r="G70" s="2">
        <f t="shared" si="25"/>
        <v>397576.23663513362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407668.45502738655</v>
      </c>
      <c r="Q70" s="2">
        <f t="shared" si="26"/>
        <v>407668.45502738655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-6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399177.4585365802</v>
      </c>
      <c r="G71" s="2">
        <f t="shared" si="25"/>
        <v>399177.4585365802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409583.34878049791</v>
      </c>
      <c r="Q71" s="2">
        <f t="shared" si="26"/>
        <v>409583.34878049791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-5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400778.68043802679</v>
      </c>
      <c r="G72" s="2">
        <f t="shared" si="25"/>
        <v>400778.68043802679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411498.24253360927</v>
      </c>
      <c r="Q72" s="2">
        <f t="shared" si="26"/>
        <v>411498.24253360927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-4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402379.90233947337</v>
      </c>
      <c r="G73" s="2">
        <f t="shared" si="25"/>
        <v>402379.90233947337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413413.13628672063</v>
      </c>
      <c r="Q73" s="2">
        <f t="shared" si="26"/>
        <v>413413.13628672063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-3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403981.12424090505</v>
      </c>
      <c r="G74" s="2">
        <f t="shared" si="25"/>
        <v>403981.12424090505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415328.030039832</v>
      </c>
      <c r="Q74" s="2">
        <f t="shared" si="26"/>
        <v>415328.030039832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-2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405582.34614235163</v>
      </c>
      <c r="G75" s="2">
        <f t="shared" si="25"/>
        <v>405582.34614235163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417242.92379294336</v>
      </c>
      <c r="Q75" s="2">
        <f t="shared" si="26"/>
        <v>417242.92379294336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-1</v>
      </c>
      <c r="C76" s="7">
        <v>19177555</v>
      </c>
      <c r="D76" s="2">
        <f t="shared" ref="D76" si="30">IF(COUNT(C76)=1,SUM(C76-C75),#N/A)</f>
        <v>485720</v>
      </c>
      <c r="E76" s="2">
        <f t="shared" ref="E76" si="31">IF(COUNT($C76)=1,AVERAGE(D70:D76),#N/A)</f>
        <v>328859.85714285716</v>
      </c>
      <c r="F76" s="2">
        <v>407183.56804379821</v>
      </c>
      <c r="G76" s="2">
        <f t="shared" ref="G76" si="32">IF(F76&gt;$AK$31*1000,$AK$31*1000,F76)</f>
        <v>407183.56804379821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419157.81754605472</v>
      </c>
      <c r="Q76" s="2">
        <f t="shared" si="26"/>
        <v>419157.81754605472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0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408784.78994524479</v>
      </c>
      <c r="G77" s="2">
        <f t="shared" si="25"/>
        <v>408784.78994524479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421072.71129916608</v>
      </c>
      <c r="Q77" s="2">
        <f t="shared" si="26"/>
        <v>421072.71129916608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1</v>
      </c>
      <c r="C78" s="7"/>
      <c r="D78" s="2" t="e">
        <f t="shared" si="12"/>
        <v>#N/A</v>
      </c>
      <c r="E78" s="2" t="e">
        <f t="shared" si="22"/>
        <v>#N/A</v>
      </c>
      <c r="F78" s="2">
        <v>410386.01184669137</v>
      </c>
      <c r="G78" s="2">
        <f t="shared" si="25"/>
        <v>410386.01184669137</v>
      </c>
      <c r="H78" s="2">
        <f t="shared" si="13"/>
        <v>20092434.011846691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792227.85714285716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422987.60505227745</v>
      </c>
      <c r="Q78" s="2">
        <f t="shared" si="26"/>
        <v>422987.60505227745</v>
      </c>
      <c r="R78" s="2">
        <f t="shared" si="16"/>
        <v>20873845.605052277</v>
      </c>
      <c r="S78" s="2">
        <f t="shared" si="17"/>
        <v>410386.01184669137</v>
      </c>
      <c r="T78" s="2">
        <f t="shared" si="18"/>
        <v>23417.857142857159</v>
      </c>
      <c r="U78" s="2">
        <f t="shared" si="19"/>
        <v>422987.60505227745</v>
      </c>
      <c r="V78" s="2">
        <f t="shared" si="5"/>
        <v>778989.13043478259</v>
      </c>
      <c r="W78" s="2">
        <f t="shared" si="20"/>
        <v>10179.130434782594</v>
      </c>
      <c r="X78" s="2">
        <f t="shared" si="6"/>
        <v>412808.47461749485</v>
      </c>
      <c r="Y78" s="2">
        <f t="shared" si="7"/>
        <v>20094856.474617496</v>
      </c>
      <c r="Z78" s="2" t="str">
        <f t="shared" si="8"/>
        <v>HERE</v>
      </c>
      <c r="AA78" s="2">
        <f>IF(Z78="HERE",Y78,AA77+Graph!$G$1*1000)</f>
        <v>20094856.474617496</v>
      </c>
      <c r="AB78" s="2">
        <f t="shared" si="21"/>
        <v>412808.47461749613</v>
      </c>
      <c r="AC78" s="2">
        <f t="shared" si="9"/>
        <v>778989.13043478259</v>
      </c>
      <c r="AD78" s="3">
        <f t="shared" si="10"/>
        <v>20094856.474617496</v>
      </c>
      <c r="AE78" s="2">
        <f>IF(AE76&gt;=52800000,52800000,IF(AB57=Graph!G$1*1000,AE77+Graph!G$1*1000,AC78))</f>
        <v>778989.13043478259</v>
      </c>
      <c r="AF78" s="3">
        <f t="shared" si="11"/>
        <v>778989.13043478259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2</v>
      </c>
      <c r="C79" s="7"/>
      <c r="D79" s="2" t="e">
        <f t="shared" si="12"/>
        <v>#N/A</v>
      </c>
      <c r="E79" s="2" t="e">
        <f t="shared" si="22"/>
        <v>#N/A</v>
      </c>
      <c r="F79" s="2">
        <v>411987.23374812305</v>
      </c>
      <c r="G79" s="2">
        <f t="shared" si="25"/>
        <v>411987.23374812305</v>
      </c>
      <c r="H79" s="2">
        <f t="shared" si="13"/>
        <v>20504421.245594814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815645.71428571432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424902.49880538881</v>
      </c>
      <c r="Q79" s="2">
        <f t="shared" si="26"/>
        <v>424902.49880538881</v>
      </c>
      <c r="R79" s="2">
        <f t="shared" si="16"/>
        <v>21298748.103857666</v>
      </c>
      <c r="S79" s="2">
        <f t="shared" si="17"/>
        <v>411987.23374812305</v>
      </c>
      <c r="T79" s="2">
        <f t="shared" si="18"/>
        <v>23417.857142857159</v>
      </c>
      <c r="U79" s="2">
        <f t="shared" si="19"/>
        <v>424902.49880538881</v>
      </c>
      <c r="V79" s="2">
        <f t="shared" si="5"/>
        <v>789168.26086956519</v>
      </c>
      <c r="W79" s="2">
        <f t="shared" si="20"/>
        <v>10179.130434782594</v>
      </c>
      <c r="X79" s="2">
        <f t="shared" si="6"/>
        <v>414723.36837060621</v>
      </c>
      <c r="Y79" s="2">
        <f t="shared" si="7"/>
        <v>20509579.842988104</v>
      </c>
      <c r="Z79" s="2" t="str">
        <f t="shared" si="8"/>
        <v>HERE</v>
      </c>
      <c r="AA79" s="2">
        <f>IF(Z79="HERE",Y79,AA78+Graph!$G$1*1000)</f>
        <v>20509579.842988104</v>
      </c>
      <c r="AB79" s="2">
        <f t="shared" si="21"/>
        <v>414723.3683706075</v>
      </c>
      <c r="AC79" s="2">
        <f t="shared" si="9"/>
        <v>789168.26086956519</v>
      </c>
      <c r="AD79" s="3">
        <f t="shared" si="10"/>
        <v>20509579.842988104</v>
      </c>
      <c r="AE79" s="2">
        <f>IF(AE77&gt;=52800000,52800000,IF(AB58=Graph!G$1*1000,AE78+Graph!G$1*1000,AC79))</f>
        <v>789168.26086956519</v>
      </c>
      <c r="AF79" s="3">
        <f t="shared" si="11"/>
        <v>789168.26086956519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3</v>
      </c>
      <c r="C80" s="7"/>
      <c r="D80" s="2" t="e">
        <f t="shared" si="12"/>
        <v>#N/A</v>
      </c>
      <c r="E80" s="2" t="e">
        <f t="shared" si="22"/>
        <v>#N/A</v>
      </c>
      <c r="F80" s="2">
        <v>413588.45564956963</v>
      </c>
      <c r="G80" s="2">
        <f t="shared" si="25"/>
        <v>413588.45564956963</v>
      </c>
      <c r="H80" s="2">
        <f t="shared" si="13"/>
        <v>20918009.701244384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839063.57142857148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426817.39255850017</v>
      </c>
      <c r="Q80" s="2">
        <f t="shared" si="26"/>
        <v>426817.39255850017</v>
      </c>
      <c r="R80" s="2">
        <f t="shared" si="16"/>
        <v>21725565.496416166</v>
      </c>
      <c r="S80" s="2">
        <f t="shared" si="17"/>
        <v>413588.45564956963</v>
      </c>
      <c r="T80" s="2">
        <f t="shared" si="18"/>
        <v>23417.857142857159</v>
      </c>
      <c r="U80" s="2">
        <f t="shared" si="19"/>
        <v>426817.39255850017</v>
      </c>
      <c r="V80" s="2">
        <f t="shared" si="5"/>
        <v>799347.39130434778</v>
      </c>
      <c r="W80" s="2">
        <f t="shared" si="20"/>
        <v>10179.130434782594</v>
      </c>
      <c r="X80" s="2">
        <f t="shared" si="6"/>
        <v>416638.26212371758</v>
      </c>
      <c r="Y80" s="2">
        <f t="shared" si="7"/>
        <v>20926218.105111822</v>
      </c>
      <c r="Z80" s="2" t="str">
        <f t="shared" si="8"/>
        <v>HERE</v>
      </c>
      <c r="AA80" s="2">
        <f>IF(Z80="HERE",Y80,AA79+Graph!$G$1*1000)</f>
        <v>20926218.105111822</v>
      </c>
      <c r="AB80" s="2">
        <f t="shared" si="21"/>
        <v>416638.26212371886</v>
      </c>
      <c r="AC80" s="2">
        <f t="shared" si="9"/>
        <v>799347.39130434778</v>
      </c>
      <c r="AD80" s="3">
        <f t="shared" si="10"/>
        <v>20926218.105111822</v>
      </c>
      <c r="AE80" s="2">
        <f>IF(AE78&gt;=52800000,52800000,IF(AB59=Graph!G$1*1000,AE79+Graph!G$1*1000,AC80))</f>
        <v>799347.39130434778</v>
      </c>
      <c r="AF80" s="3">
        <f t="shared" si="11"/>
        <v>799347.39130434778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4</v>
      </c>
      <c r="C81" s="7"/>
      <c r="D81" s="2" t="e">
        <f t="shared" si="12"/>
        <v>#N/A</v>
      </c>
      <c r="E81" s="2" t="e">
        <f t="shared" si="22"/>
        <v>#N/A</v>
      </c>
      <c r="F81" s="2">
        <v>415189.67755101621</v>
      </c>
      <c r="G81" s="2">
        <f t="shared" si="25"/>
        <v>415189.67755101621</v>
      </c>
      <c r="H81" s="2">
        <f t="shared" si="13"/>
        <v>21333199.3787954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862481.42857142864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428732.28631161153</v>
      </c>
      <c r="Q81" s="2">
        <f t="shared" si="26"/>
        <v>428732.28631161153</v>
      </c>
      <c r="R81" s="2">
        <f t="shared" si="16"/>
        <v>22154297.782727778</v>
      </c>
      <c r="S81" s="2">
        <f t="shared" si="17"/>
        <v>415189.67755101621</v>
      </c>
      <c r="T81" s="2">
        <f t="shared" si="18"/>
        <v>23417.857142857159</v>
      </c>
      <c r="U81" s="2">
        <f t="shared" si="19"/>
        <v>428732.28631161153</v>
      </c>
      <c r="V81" s="2">
        <f t="shared" si="5"/>
        <v>809526.52173913037</v>
      </c>
      <c r="W81" s="2">
        <f t="shared" si="20"/>
        <v>10179.130434782594</v>
      </c>
      <c r="X81" s="2">
        <f t="shared" si="6"/>
        <v>418553.15587682894</v>
      </c>
      <c r="Y81" s="2">
        <f t="shared" si="7"/>
        <v>21344771.260988653</v>
      </c>
      <c r="Z81" s="2" t="str">
        <f t="shared" si="8"/>
        <v>HERE</v>
      </c>
      <c r="AA81" s="2">
        <f>IF(Z81="HERE",Y81,AA80+Graph!$G$1*1000)</f>
        <v>21344771.260988653</v>
      </c>
      <c r="AB81" s="2">
        <f t="shared" si="21"/>
        <v>418553.15587683022</v>
      </c>
      <c r="AC81" s="2">
        <f t="shared" si="9"/>
        <v>809526.52173913037</v>
      </c>
      <c r="AD81" s="3">
        <f t="shared" si="10"/>
        <v>21344771.260988653</v>
      </c>
      <c r="AE81" s="2">
        <f>IF(AE79&gt;=52800000,52800000,IF(AB60=Graph!G$1*1000,AE80+Graph!G$1*1000,AC81))</f>
        <v>809526.52173913037</v>
      </c>
      <c r="AF81" s="3">
        <f t="shared" si="11"/>
        <v>809526.52173913037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5</v>
      </c>
      <c r="C82" s="7"/>
      <c r="D82" s="2" t="e">
        <f t="shared" si="12"/>
        <v>#N/A</v>
      </c>
      <c r="E82" s="2" t="e">
        <f t="shared" si="22"/>
        <v>#N/A</v>
      </c>
      <c r="F82" s="2">
        <v>416790.89945246279</v>
      </c>
      <c r="G82" s="2">
        <f t="shared" si="25"/>
        <v>416790.89945246279</v>
      </c>
      <c r="H82" s="2">
        <f t="shared" si="13"/>
        <v>21749990.278247863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885899.2857142858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430647.18006470799</v>
      </c>
      <c r="Q82" s="2">
        <f t="shared" si="26"/>
        <v>430647.18006470799</v>
      </c>
      <c r="R82" s="2">
        <f t="shared" si="16"/>
        <v>22584944.962792486</v>
      </c>
      <c r="S82" s="2">
        <f t="shared" si="17"/>
        <v>416790.89945246279</v>
      </c>
      <c r="T82" s="2">
        <f t="shared" si="18"/>
        <v>23417.857142857159</v>
      </c>
      <c r="U82" s="2">
        <f t="shared" si="19"/>
        <v>430647.18006470799</v>
      </c>
      <c r="V82" s="2">
        <f t="shared" si="5"/>
        <v>819705.65217391308</v>
      </c>
      <c r="W82" s="2">
        <f t="shared" si="20"/>
        <v>10179.13043478271</v>
      </c>
      <c r="X82" s="2">
        <f t="shared" si="6"/>
        <v>420468.04962992528</v>
      </c>
      <c r="Y82" s="2">
        <f t="shared" si="7"/>
        <v>21765239.310618579</v>
      </c>
      <c r="Z82" s="2" t="str">
        <f t="shared" si="8"/>
        <v>HERE</v>
      </c>
      <c r="AA82" s="2">
        <f>IF(Z82="HERE",Y82,AA81+Graph!$G$1*1000)</f>
        <v>21765239.310618579</v>
      </c>
      <c r="AB82" s="2">
        <f t="shared" si="21"/>
        <v>420468.04962992668</v>
      </c>
      <c r="AC82" s="2">
        <f t="shared" si="9"/>
        <v>819705.65217391308</v>
      </c>
      <c r="AD82" s="3">
        <f t="shared" si="10"/>
        <v>21765239.310618579</v>
      </c>
      <c r="AE82" s="2">
        <f>IF(AE80&gt;=52800000,52800000,IF(AB61=Graph!G$1*1000,AE81+Graph!G$1*1000,AC82))</f>
        <v>819705.65217391308</v>
      </c>
      <c r="AF82" s="3">
        <f t="shared" si="11"/>
        <v>819705.65217391308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6</v>
      </c>
      <c r="C83" s="7"/>
      <c r="D83" s="2" t="e">
        <f t="shared" si="12"/>
        <v>#N/A</v>
      </c>
      <c r="E83" s="2" t="e">
        <f t="shared" si="22"/>
        <v>#N/A</v>
      </c>
      <c r="F83" s="2">
        <v>418392.12135390937</v>
      </c>
      <c r="G83" s="2">
        <f t="shared" si="25"/>
        <v>418392.12135390937</v>
      </c>
      <c r="H83" s="2">
        <f t="shared" si="13"/>
        <v>22168382.399601772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909317.14285714296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432562.07381781936</v>
      </c>
      <c r="Q83" s="2">
        <f t="shared" si="26"/>
        <v>432562.07381781936</v>
      </c>
      <c r="R83" s="2">
        <f t="shared" si="16"/>
        <v>23017507.036610305</v>
      </c>
      <c r="S83" s="2">
        <f t="shared" si="17"/>
        <v>418392.12135390937</v>
      </c>
      <c r="T83" s="2">
        <f t="shared" si="18"/>
        <v>23417.857142857159</v>
      </c>
      <c r="U83" s="2">
        <f t="shared" si="19"/>
        <v>432562.07381781936</v>
      </c>
      <c r="V83" s="2">
        <f t="shared" si="5"/>
        <v>829884.78260869568</v>
      </c>
      <c r="W83" s="2">
        <f t="shared" si="20"/>
        <v>10179.130434782594</v>
      </c>
      <c r="X83" s="2">
        <f t="shared" si="6"/>
        <v>422382.94338303676</v>
      </c>
      <c r="Y83" s="2">
        <f t="shared" si="7"/>
        <v>22187622.254001617</v>
      </c>
      <c r="Z83" s="2" t="str">
        <f t="shared" si="8"/>
        <v>HERE</v>
      </c>
      <c r="AA83" s="2">
        <f>IF(Z83="HERE",Y83,AA82+Graph!$G$1*1000)</f>
        <v>22187622.254001617</v>
      </c>
      <c r="AB83" s="2">
        <f t="shared" si="21"/>
        <v>422382.94338303804</v>
      </c>
      <c r="AC83" s="2">
        <f t="shared" si="9"/>
        <v>829884.78260869568</v>
      </c>
      <c r="AD83" s="3">
        <f t="shared" si="10"/>
        <v>22187622.254001617</v>
      </c>
      <c r="AE83" s="2">
        <f>IF(AE81&gt;=52800000,52800000,IF(AB62=Graph!G$1*1000,AE82+Graph!G$1*1000,AC83))</f>
        <v>829884.78260869568</v>
      </c>
      <c r="AF83" s="3">
        <f t="shared" si="11"/>
        <v>829884.78260869568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7</v>
      </c>
      <c r="C84" s="7"/>
      <c r="D84" s="2" t="e">
        <f t="shared" si="12"/>
        <v>#N/A</v>
      </c>
      <c r="E84" s="2" t="e">
        <f t="shared" si="22"/>
        <v>#N/A</v>
      </c>
      <c r="F84" s="2">
        <v>419993.34325534105</v>
      </c>
      <c r="G84" s="2">
        <f t="shared" si="25"/>
        <v>419993.34325534105</v>
      </c>
      <c r="H84" s="2">
        <f t="shared" si="13"/>
        <v>22588375.742857113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932735.00000000012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434476.96757093072</v>
      </c>
      <c r="Q84" s="2">
        <f t="shared" si="26"/>
        <v>434476.96757093072</v>
      </c>
      <c r="R84" s="2">
        <f t="shared" si="16"/>
        <v>23451984.004181236</v>
      </c>
      <c r="S84" s="2">
        <f t="shared" si="17"/>
        <v>419993.34325534105</v>
      </c>
      <c r="T84" s="2">
        <f t="shared" si="18"/>
        <v>23417.857142857159</v>
      </c>
      <c r="U84" s="2">
        <f t="shared" si="19"/>
        <v>434476.96757093072</v>
      </c>
      <c r="V84" s="2">
        <f t="shared" si="5"/>
        <v>840063.91304347827</v>
      </c>
      <c r="W84" s="2">
        <f t="shared" si="20"/>
        <v>10179.130434782594</v>
      </c>
      <c r="X84" s="2">
        <f t="shared" si="6"/>
        <v>424297.83713614813</v>
      </c>
      <c r="Y84" s="2">
        <f t="shared" si="7"/>
        <v>22611920.091137767</v>
      </c>
      <c r="Z84" s="2" t="str">
        <f t="shared" si="8"/>
        <v>HERE</v>
      </c>
      <c r="AA84" s="2">
        <f>IF(Z84="HERE",Y84,AA83+Graph!$G$1*1000)</f>
        <v>22611920.091137767</v>
      </c>
      <c r="AB84" s="2">
        <f t="shared" si="21"/>
        <v>424297.83713614941</v>
      </c>
      <c r="AC84" s="2">
        <f t="shared" si="9"/>
        <v>840063.91304347827</v>
      </c>
      <c r="AD84" s="3">
        <f t="shared" si="10"/>
        <v>22611920.091137767</v>
      </c>
      <c r="AE84" s="2">
        <f>IF(AE82&gt;=52800000,52800000,IF(AB63=Graph!G$1*1000,AE83+Graph!G$1*1000,AC84))</f>
        <v>840063.91304347827</v>
      </c>
      <c r="AF84" s="3">
        <f t="shared" si="11"/>
        <v>840063.91304347827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8</v>
      </c>
      <c r="C85" s="7"/>
      <c r="D85" s="2" t="e">
        <f t="shared" si="12"/>
        <v>#N/A</v>
      </c>
      <c r="E85" s="2" t="e">
        <f t="shared" si="22"/>
        <v>#N/A</v>
      </c>
      <c r="F85" s="2">
        <v>421594.56515678763</v>
      </c>
      <c r="G85" s="2">
        <f t="shared" si="25"/>
        <v>421594.56515678763</v>
      </c>
      <c r="H85" s="2">
        <f t="shared" si="13"/>
        <v>23009970.308013901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956152.85714285728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436391.86132404208</v>
      </c>
      <c r="Q85" s="2">
        <f t="shared" si="26"/>
        <v>436391.86132404208</v>
      </c>
      <c r="R85" s="2">
        <f t="shared" si="16"/>
        <v>23888375.865505278</v>
      </c>
      <c r="S85" s="2">
        <f t="shared" si="17"/>
        <v>421594.56515678763</v>
      </c>
      <c r="T85" s="2">
        <f t="shared" si="18"/>
        <v>23417.857142857159</v>
      </c>
      <c r="U85" s="2">
        <f t="shared" si="19"/>
        <v>436391.86132404208</v>
      </c>
      <c r="V85" s="2">
        <f t="shared" si="5"/>
        <v>850243.04347826086</v>
      </c>
      <c r="W85" s="2">
        <f t="shared" si="20"/>
        <v>10179.130434782594</v>
      </c>
      <c r="X85" s="2">
        <f t="shared" si="6"/>
        <v>426212.73088925949</v>
      </c>
      <c r="Y85" s="2">
        <f t="shared" si="7"/>
        <v>23038132.822027028</v>
      </c>
      <c r="Z85" s="2" t="str">
        <f t="shared" si="8"/>
        <v>HERE</v>
      </c>
      <c r="AA85" s="2">
        <f>IF(Z85="HERE",Y85,AA84+Graph!$G$1*1000)</f>
        <v>23038132.822027028</v>
      </c>
      <c r="AB85" s="2">
        <f t="shared" si="21"/>
        <v>426212.73088926077</v>
      </c>
      <c r="AC85" s="2">
        <f t="shared" si="9"/>
        <v>850243.04347826086</v>
      </c>
      <c r="AD85" s="3">
        <f t="shared" si="10"/>
        <v>23038132.822027028</v>
      </c>
      <c r="AE85" s="2">
        <f>IF(AE83&gt;=52800000,52800000,IF(AB64=Graph!G$1*1000,AE84+Graph!G$1*1000,AC85))</f>
        <v>850243.04347826086</v>
      </c>
      <c r="AF85" s="3">
        <f t="shared" si="11"/>
        <v>850243.04347826086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9</v>
      </c>
      <c r="C86" s="7"/>
      <c r="D86" s="2" t="e">
        <f t="shared" si="12"/>
        <v>#N/A</v>
      </c>
      <c r="E86" s="2" t="e">
        <f t="shared" si="22"/>
        <v>#N/A</v>
      </c>
      <c r="F86" s="2">
        <v>423195.78705823421</v>
      </c>
      <c r="G86" s="2">
        <f t="shared" si="25"/>
        <v>423195.78705823421</v>
      </c>
      <c r="H86" s="2">
        <f t="shared" si="13"/>
        <v>23433166.095072135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979570.71428571444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438306.75507715344</v>
      </c>
      <c r="Q86" s="2">
        <f t="shared" si="26"/>
        <v>438306.75507715344</v>
      </c>
      <c r="R86" s="2">
        <f t="shared" si="16"/>
        <v>24326682.620582432</v>
      </c>
      <c r="S86" s="2">
        <f t="shared" si="17"/>
        <v>423195.78705823421</v>
      </c>
      <c r="T86" s="2">
        <f t="shared" si="18"/>
        <v>23417.857142857159</v>
      </c>
      <c r="U86" s="2">
        <f t="shared" si="19"/>
        <v>438306.75507715344</v>
      </c>
      <c r="V86" s="2">
        <f t="shared" si="5"/>
        <v>860422.17391304346</v>
      </c>
      <c r="W86" s="2">
        <f t="shared" si="20"/>
        <v>10179.130434782594</v>
      </c>
      <c r="X86" s="2">
        <f t="shared" si="6"/>
        <v>428127.62464237085</v>
      </c>
      <c r="Y86" s="2">
        <f t="shared" si="7"/>
        <v>23466260.4466694</v>
      </c>
      <c r="Z86" s="2" t="str">
        <f t="shared" si="8"/>
        <v>HERE</v>
      </c>
      <c r="AA86" s="2">
        <f>IF(Z86="HERE",Y86,AA85+Graph!$G$1*1000)</f>
        <v>23466260.4466694</v>
      </c>
      <c r="AB86" s="2">
        <f t="shared" si="21"/>
        <v>428127.62464237213</v>
      </c>
      <c r="AC86" s="2">
        <f t="shared" si="9"/>
        <v>860422.17391304346</v>
      </c>
      <c r="AD86" s="3">
        <f t="shared" si="10"/>
        <v>23466260.4466694</v>
      </c>
      <c r="AE86" s="2">
        <f>IF(AE84&gt;=52800000,52800000,IF(AB65=Graph!G$1*1000,AE85+Graph!G$1*1000,AC86))</f>
        <v>860422.17391304346</v>
      </c>
      <c r="AF86" s="3">
        <f t="shared" si="11"/>
        <v>860422.17391304346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10</v>
      </c>
      <c r="C87" s="7"/>
      <c r="D87" s="2" t="e">
        <f t="shared" si="12"/>
        <v>#N/A</v>
      </c>
      <c r="E87" s="2" t="e">
        <f t="shared" si="22"/>
        <v>#N/A</v>
      </c>
      <c r="F87" s="2">
        <v>424797.0089596808</v>
      </c>
      <c r="G87" s="2">
        <f t="shared" si="25"/>
        <v>424797.0089596808</v>
      </c>
      <c r="H87" s="2">
        <f t="shared" si="13"/>
        <v>23857963.104031816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1002988.5714285716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440221.64883026481</v>
      </c>
      <c r="Q87" s="2">
        <f t="shared" si="26"/>
        <v>440221.64883026481</v>
      </c>
      <c r="R87" s="2">
        <f t="shared" si="16"/>
        <v>24766904.269412696</v>
      </c>
      <c r="S87" s="2">
        <f t="shared" si="17"/>
        <v>424797.0089596808</v>
      </c>
      <c r="T87" s="2">
        <f t="shared" si="18"/>
        <v>23417.857142857159</v>
      </c>
      <c r="U87" s="2">
        <f t="shared" si="19"/>
        <v>440221.64883026481</v>
      </c>
      <c r="V87" s="2">
        <f t="shared" si="5"/>
        <v>870601.30434782605</v>
      </c>
      <c r="W87" s="2">
        <f t="shared" si="20"/>
        <v>10179.130434782594</v>
      </c>
      <c r="X87" s="2">
        <f t="shared" si="6"/>
        <v>430042.51839548221</v>
      </c>
      <c r="Y87" s="2">
        <f t="shared" si="7"/>
        <v>23896302.965064883</v>
      </c>
      <c r="Z87" s="2" t="str">
        <f t="shared" si="8"/>
        <v>HERE</v>
      </c>
      <c r="AA87" s="2">
        <f>IF(Z87="HERE",Y87,AA86+Graph!$G$1*1000)</f>
        <v>23896302.965064883</v>
      </c>
      <c r="AB87" s="2">
        <f t="shared" si="21"/>
        <v>430042.51839548349</v>
      </c>
      <c r="AC87" s="2">
        <f t="shared" si="9"/>
        <v>870601.30434782605</v>
      </c>
      <c r="AD87" s="3">
        <f t="shared" si="10"/>
        <v>23896302.965064883</v>
      </c>
      <c r="AE87" s="2">
        <f>IF(AE85&gt;=52800000,52800000,IF(AB66=Graph!G$1*1000,AE86+Graph!G$1*1000,AC87))</f>
        <v>870601.30434782605</v>
      </c>
      <c r="AF87" s="3">
        <f t="shared" si="11"/>
        <v>870601.30434782605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11</v>
      </c>
      <c r="C88" s="7"/>
      <c r="D88" s="2" t="e">
        <f t="shared" si="12"/>
        <v>#N/A</v>
      </c>
      <c r="E88" s="2" t="e">
        <f t="shared" si="22"/>
        <v>#N/A</v>
      </c>
      <c r="F88" s="2">
        <v>426398.23086112738</v>
      </c>
      <c r="G88" s="2">
        <f t="shared" si="25"/>
        <v>426398.23086112738</v>
      </c>
      <c r="H88" s="2">
        <f t="shared" si="13"/>
        <v>24284361.334892944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1026406.4285714288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442136.54258337617</v>
      </c>
      <c r="Q88" s="2">
        <f t="shared" si="26"/>
        <v>442136.54258337617</v>
      </c>
      <c r="R88" s="2">
        <f t="shared" si="16"/>
        <v>25209040.811996073</v>
      </c>
      <c r="S88" s="2">
        <f t="shared" si="17"/>
        <v>426398.23086112738</v>
      </c>
      <c r="T88" s="2">
        <f t="shared" si="18"/>
        <v>23417.857142857159</v>
      </c>
      <c r="U88" s="2">
        <f t="shared" si="19"/>
        <v>442136.54258337617</v>
      </c>
      <c r="V88" s="2">
        <f t="shared" si="5"/>
        <v>880780.43478260865</v>
      </c>
      <c r="W88" s="2">
        <f t="shared" si="20"/>
        <v>10179.130434782594</v>
      </c>
      <c r="X88" s="2">
        <f t="shared" si="6"/>
        <v>431957.41214859358</v>
      </c>
      <c r="Y88" s="2">
        <f t="shared" si="7"/>
        <v>24328260.377213478</v>
      </c>
      <c r="Z88" s="2" t="str">
        <f t="shared" si="8"/>
        <v>HERE</v>
      </c>
      <c r="AA88" s="2">
        <f>IF(Z88="HERE",Y88,AA87+Graph!$G$1*1000)</f>
        <v>24328260.377213478</v>
      </c>
      <c r="AB88" s="2">
        <f t="shared" si="21"/>
        <v>431957.41214859486</v>
      </c>
      <c r="AC88" s="2">
        <f t="shared" si="9"/>
        <v>880780.43478260865</v>
      </c>
      <c r="AD88" s="3">
        <f t="shared" si="10"/>
        <v>24328260.377213478</v>
      </c>
      <c r="AE88" s="2">
        <f>IF(AE86&gt;=52800000,52800000,IF(AB67=Graph!G$1*1000,AE87+Graph!G$1*1000,AC88))</f>
        <v>880780.43478260865</v>
      </c>
      <c r="AF88" s="3">
        <f t="shared" si="11"/>
        <v>880780.43478260865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12</v>
      </c>
      <c r="C89" s="7"/>
      <c r="D89" s="2" t="e">
        <f t="shared" si="12"/>
        <v>#N/A</v>
      </c>
      <c r="E89" s="2" t="e">
        <f t="shared" si="22"/>
        <v>#N/A</v>
      </c>
      <c r="F89" s="2">
        <v>427999.45276255906</v>
      </c>
      <c r="G89" s="2">
        <f t="shared" si="25"/>
        <v>427999.45276255906</v>
      </c>
      <c r="H89" s="2">
        <f t="shared" si="13"/>
        <v>24712360.787655503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1049824.2857142859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444051.43633648753</v>
      </c>
      <c r="Q89" s="2">
        <f t="shared" si="26"/>
        <v>444051.43633648753</v>
      </c>
      <c r="R89" s="2">
        <f t="shared" si="16"/>
        <v>25653092.24833256</v>
      </c>
      <c r="S89" s="2">
        <f t="shared" si="17"/>
        <v>427999.45276255906</v>
      </c>
      <c r="T89" s="2">
        <f t="shared" si="18"/>
        <v>23417.857142857159</v>
      </c>
      <c r="U89" s="2">
        <f t="shared" si="19"/>
        <v>444051.43633648753</v>
      </c>
      <c r="V89" s="2">
        <f t="shared" si="5"/>
        <v>890959.56521739135</v>
      </c>
      <c r="W89" s="2">
        <f t="shared" si="20"/>
        <v>10179.13043478271</v>
      </c>
      <c r="X89" s="2">
        <f t="shared" si="6"/>
        <v>433872.30590170482</v>
      </c>
      <c r="Y89" s="2">
        <f t="shared" si="7"/>
        <v>24762132.683115184</v>
      </c>
      <c r="Z89" s="2" t="str">
        <f t="shared" si="8"/>
        <v>HERE</v>
      </c>
      <c r="AA89" s="2">
        <f>IF(Z89="HERE",Y89,AA88+Graph!$G$1*1000)</f>
        <v>24762132.683115184</v>
      </c>
      <c r="AB89" s="2">
        <f t="shared" si="21"/>
        <v>433872.30590170622</v>
      </c>
      <c r="AC89" s="2">
        <f t="shared" si="9"/>
        <v>890959.56521739135</v>
      </c>
      <c r="AD89" s="3">
        <f t="shared" si="10"/>
        <v>24762132.683115184</v>
      </c>
      <c r="AE89" s="2">
        <f>IF(AE87&gt;=52800000,52800000,IF(AB68=Graph!G$1*1000,AE88+Graph!G$1*1000,AC89))</f>
        <v>890959.56521739135</v>
      </c>
      <c r="AF89" s="3">
        <f t="shared" si="11"/>
        <v>890959.56521739135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13</v>
      </c>
      <c r="C90" s="7"/>
      <c r="D90" s="2" t="e">
        <f t="shared" si="12"/>
        <v>#N/A</v>
      </c>
      <c r="E90" s="2" t="e">
        <f t="shared" si="22"/>
        <v>#N/A</v>
      </c>
      <c r="F90" s="2">
        <v>429600.67466400564</v>
      </c>
      <c r="G90" s="2">
        <f t="shared" si="25"/>
        <v>429600.67466400564</v>
      </c>
      <c r="H90" s="2">
        <f t="shared" si="13"/>
        <v>25141961.462319508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1073242.142857143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445966.33008959889</v>
      </c>
      <c r="Q90" s="2">
        <f t="shared" si="26"/>
        <v>445966.33008959889</v>
      </c>
      <c r="R90" s="2">
        <f t="shared" si="16"/>
        <v>26099058.578422159</v>
      </c>
      <c r="S90" s="2">
        <f t="shared" si="17"/>
        <v>429600.67466400564</v>
      </c>
      <c r="T90" s="2">
        <f t="shared" si="18"/>
        <v>23417.857142857043</v>
      </c>
      <c r="U90" s="2">
        <f t="shared" si="19"/>
        <v>445966.33008959889</v>
      </c>
      <c r="V90" s="2">
        <f t="shared" si="5"/>
        <v>901138.69565217383</v>
      </c>
      <c r="W90" s="2">
        <f t="shared" si="20"/>
        <v>10179.130434782477</v>
      </c>
      <c r="X90" s="2">
        <f t="shared" si="6"/>
        <v>435787.19965481642</v>
      </c>
      <c r="Y90" s="2">
        <f t="shared" si="7"/>
        <v>25197919.882770002</v>
      </c>
      <c r="Z90" s="2" t="str">
        <f t="shared" si="8"/>
        <v>HERE</v>
      </c>
      <c r="AA90" s="2">
        <f>IF(Z90="HERE",Y90,AA89+Graph!$G$1*1000)</f>
        <v>25197919.882770002</v>
      </c>
      <c r="AB90" s="2">
        <f t="shared" si="21"/>
        <v>435787.19965481758</v>
      </c>
      <c r="AC90" s="2">
        <f t="shared" si="9"/>
        <v>901138.69565217383</v>
      </c>
      <c r="AD90" s="3">
        <f t="shared" si="10"/>
        <v>25197919.882770002</v>
      </c>
      <c r="AE90" s="2">
        <f>IF(AE88&gt;=52800000,52800000,IF(AB69=Graph!G$1*1000,AE89+Graph!G$1*1000,AC90))</f>
        <v>901138.69565217383</v>
      </c>
      <c r="AF90" s="3">
        <f t="shared" si="11"/>
        <v>901138.69565217383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14</v>
      </c>
      <c r="C91" s="7"/>
      <c r="D91" s="2" t="e">
        <f t="shared" si="12"/>
        <v>#N/A</v>
      </c>
      <c r="E91" s="2" t="e">
        <f t="shared" si="22"/>
        <v>#N/A</v>
      </c>
      <c r="F91" s="2">
        <v>431201.89656545222</v>
      </c>
      <c r="G91" s="2">
        <f t="shared" si="25"/>
        <v>431201.89656545222</v>
      </c>
      <c r="H91" s="2">
        <f t="shared" si="13"/>
        <v>25573163.35888496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1096660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447881.22384271026</v>
      </c>
      <c r="Q91" s="2">
        <f t="shared" si="26"/>
        <v>447881.22384271026</v>
      </c>
      <c r="R91" s="2">
        <f t="shared" si="16"/>
        <v>26546939.802264869</v>
      </c>
      <c r="S91" s="2">
        <f t="shared" si="17"/>
        <v>431201.89656545222</v>
      </c>
      <c r="T91" s="2">
        <f t="shared" si="18"/>
        <v>23417.857142857043</v>
      </c>
      <c r="U91" s="2">
        <f t="shared" si="19"/>
        <v>447881.22384271026</v>
      </c>
      <c r="V91" s="2">
        <f t="shared" si="5"/>
        <v>911317.82608695654</v>
      </c>
      <c r="W91" s="2">
        <f t="shared" si="20"/>
        <v>10179.13043478271</v>
      </c>
      <c r="X91" s="2">
        <f t="shared" si="6"/>
        <v>437702.09340792755</v>
      </c>
      <c r="Y91" s="2">
        <f t="shared" si="7"/>
        <v>25635621.976177931</v>
      </c>
      <c r="Z91" s="2" t="str">
        <f t="shared" si="8"/>
        <v>HERE</v>
      </c>
      <c r="AA91" s="2">
        <f>IF(Z91="HERE",Y91,AA90+Graph!$G$1*1000)</f>
        <v>25635621.976177931</v>
      </c>
      <c r="AB91" s="2">
        <f t="shared" si="21"/>
        <v>437702.09340792894</v>
      </c>
      <c r="AC91" s="2">
        <f t="shared" si="9"/>
        <v>911317.82608695654</v>
      </c>
      <c r="AD91" s="3">
        <f t="shared" si="10"/>
        <v>25635621.976177931</v>
      </c>
      <c r="AE91" s="2">
        <f>IF(AE89&gt;=52800000,52800000,IF(AB70=Graph!G$1*1000,AE90+Graph!G$1*1000,AC91))</f>
        <v>911317.82608695654</v>
      </c>
      <c r="AF91" s="3">
        <f t="shared" si="11"/>
        <v>911317.82608695654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15</v>
      </c>
      <c r="C92" s="7"/>
      <c r="D92" s="2" t="e">
        <f t="shared" si="12"/>
        <v>#N/A</v>
      </c>
      <c r="E92" s="2" t="e">
        <f t="shared" si="22"/>
        <v>#N/A</v>
      </c>
      <c r="F92" s="2">
        <v>432803.1184668988</v>
      </c>
      <c r="G92" s="2">
        <f t="shared" si="25"/>
        <v>432803.1184668988</v>
      </c>
      <c r="H92" s="2">
        <f t="shared" si="13"/>
        <v>26005966.477351859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1120077.857142857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449796.11759582162</v>
      </c>
      <c r="Q92" s="2">
        <f t="shared" si="26"/>
        <v>449796.11759582162</v>
      </c>
      <c r="R92" s="2">
        <f t="shared" si="16"/>
        <v>26996735.919860691</v>
      </c>
      <c r="S92" s="2">
        <f t="shared" si="17"/>
        <v>432803.1184668988</v>
      </c>
      <c r="T92" s="2">
        <f t="shared" si="18"/>
        <v>23417.857142857043</v>
      </c>
      <c r="U92" s="2">
        <f t="shared" si="19"/>
        <v>449796.11759582162</v>
      </c>
      <c r="V92" s="2">
        <f t="shared" si="5"/>
        <v>921496.95652173914</v>
      </c>
      <c r="W92" s="2">
        <f t="shared" si="20"/>
        <v>10179.130434782594</v>
      </c>
      <c r="X92" s="2">
        <f t="shared" si="6"/>
        <v>439616.98716103903</v>
      </c>
      <c r="Y92" s="2">
        <f t="shared" si="7"/>
        <v>26075238.963338971</v>
      </c>
      <c r="Z92" s="2" t="str">
        <f t="shared" si="8"/>
        <v>HERE</v>
      </c>
      <c r="AA92" s="2">
        <f>IF(Z92="HERE",Y92,AA91+Graph!$G$1*1000)</f>
        <v>26075238.963338971</v>
      </c>
      <c r="AB92" s="2">
        <f t="shared" si="21"/>
        <v>439616.98716104031</v>
      </c>
      <c r="AC92" s="2">
        <f t="shared" si="9"/>
        <v>921496.95652173914</v>
      </c>
      <c r="AD92" s="3">
        <f t="shared" si="10"/>
        <v>26075238.963338971</v>
      </c>
      <c r="AE92" s="2">
        <f>IF(AE90&gt;=52800000,52800000,IF(AB71=Graph!G$1*1000,AE91+Graph!G$1*1000,AC92))</f>
        <v>921496.95652173914</v>
      </c>
      <c r="AF92" s="3">
        <f t="shared" si="11"/>
        <v>921496.95652173914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16</v>
      </c>
      <c r="C93" s="7"/>
      <c r="D93" s="2" t="e">
        <f t="shared" si="12"/>
        <v>#N/A</v>
      </c>
      <c r="E93" s="2" t="e">
        <f t="shared" si="22"/>
        <v>#N/A</v>
      </c>
      <c r="F93" s="2">
        <v>434404.34036834538</v>
      </c>
      <c r="G93" s="2">
        <f t="shared" si="25"/>
        <v>434404.34036834538</v>
      </c>
      <c r="H93" s="2">
        <f t="shared" si="13"/>
        <v>26440370.817720205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1143495.7142857141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451711.01134893298</v>
      </c>
      <c r="Q93" s="2">
        <f t="shared" si="26"/>
        <v>451711.01134893298</v>
      </c>
      <c r="R93" s="2">
        <f t="shared" si="16"/>
        <v>27448446.931209624</v>
      </c>
      <c r="S93" s="2">
        <f t="shared" si="17"/>
        <v>434404.34036834538</v>
      </c>
      <c r="T93" s="2">
        <f t="shared" si="18"/>
        <v>23417.857142857043</v>
      </c>
      <c r="U93" s="2">
        <f t="shared" si="19"/>
        <v>451711.01134893298</v>
      </c>
      <c r="V93" s="2">
        <f t="shared" si="5"/>
        <v>931676.08695652173</v>
      </c>
      <c r="W93" s="2">
        <f t="shared" si="20"/>
        <v>10179.130434782594</v>
      </c>
      <c r="X93" s="2">
        <f t="shared" si="6"/>
        <v>441531.88091415039</v>
      </c>
      <c r="Y93" s="2">
        <f t="shared" si="7"/>
        <v>26516770.844253123</v>
      </c>
      <c r="Z93" s="2" t="str">
        <f t="shared" si="8"/>
        <v>HERE</v>
      </c>
      <c r="AA93" s="2">
        <f>IF(Z93="HERE",Y93,AA92+Graph!$G$1*1000)</f>
        <v>26516770.844253123</v>
      </c>
      <c r="AB93" s="2">
        <f t="shared" si="21"/>
        <v>441531.88091415167</v>
      </c>
      <c r="AC93" s="2">
        <f t="shared" si="9"/>
        <v>931676.08695652173</v>
      </c>
      <c r="AD93" s="3">
        <f t="shared" si="10"/>
        <v>26516770.844253123</v>
      </c>
      <c r="AE93" s="2">
        <f>IF(AE91&gt;=52800000,52800000,IF(AB72=Graph!G$1*1000,AE92+Graph!G$1*1000,AC93))</f>
        <v>931676.08695652173</v>
      </c>
      <c r="AF93" s="3">
        <f t="shared" si="11"/>
        <v>931676.08695652173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17</v>
      </c>
      <c r="C94" s="7"/>
      <c r="D94" s="2" t="e">
        <f t="shared" si="12"/>
        <v>#N/A</v>
      </c>
      <c r="E94" s="2" t="e">
        <f t="shared" si="22"/>
        <v>#N/A</v>
      </c>
      <c r="F94" s="2">
        <v>436005.56226977706</v>
      </c>
      <c r="G94" s="2">
        <f t="shared" si="25"/>
        <v>436005.56226977706</v>
      </c>
      <c r="H94" s="2">
        <f t="shared" si="13"/>
        <v>26876376.379989982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1166913.5714285711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453625.90510204434</v>
      </c>
      <c r="Q94" s="2">
        <f t="shared" si="26"/>
        <v>453625.90510204434</v>
      </c>
      <c r="R94" s="2">
        <f t="shared" si="16"/>
        <v>27902072.836311668</v>
      </c>
      <c r="S94" s="2">
        <f t="shared" si="17"/>
        <v>436005.56226977706</v>
      </c>
      <c r="T94" s="2">
        <f t="shared" si="18"/>
        <v>23417.857142857043</v>
      </c>
      <c r="U94" s="2">
        <f t="shared" si="19"/>
        <v>453625.90510204434</v>
      </c>
      <c r="V94" s="2">
        <f t="shared" si="5"/>
        <v>941855.21739130432</v>
      </c>
      <c r="W94" s="2">
        <f t="shared" si="20"/>
        <v>10179.130434782594</v>
      </c>
      <c r="X94" s="2">
        <f t="shared" si="6"/>
        <v>443446.77466726175</v>
      </c>
      <c r="Y94" s="2">
        <f t="shared" si="7"/>
        <v>26960217.618920386</v>
      </c>
      <c r="Z94" s="2" t="str">
        <f t="shared" si="8"/>
        <v>HERE</v>
      </c>
      <c r="AA94" s="2">
        <f>IF(Z94="HERE",Y94,AA93+Graph!$G$1*1000)</f>
        <v>26960217.618920386</v>
      </c>
      <c r="AB94" s="2">
        <f t="shared" si="21"/>
        <v>443446.77466726303</v>
      </c>
      <c r="AC94" s="2">
        <f t="shared" si="9"/>
        <v>941855.21739130432</v>
      </c>
      <c r="AD94" s="3">
        <f t="shared" si="10"/>
        <v>26960217.618920386</v>
      </c>
      <c r="AE94" s="2">
        <f>IF(AE92&gt;=52800000,52800000,IF(AB73=Graph!G$1*1000,AE93+Graph!G$1*1000,AC94))</f>
        <v>941855.21739130432</v>
      </c>
      <c r="AF94" s="3">
        <f t="shared" si="11"/>
        <v>941855.21739130432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18</v>
      </c>
      <c r="C95" s="7"/>
      <c r="D95" s="2" t="e">
        <f t="shared" si="12"/>
        <v>#N/A</v>
      </c>
      <c r="E95" s="2" t="e">
        <f t="shared" si="22"/>
        <v>#N/A</v>
      </c>
      <c r="F95" s="2">
        <v>437606.78417122364</v>
      </c>
      <c r="G95" s="2">
        <f t="shared" si="25"/>
        <v>437606.78417122364</v>
      </c>
      <c r="H95" s="2">
        <f t="shared" si="13"/>
        <v>27313983.164161205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1190331.4285714282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455540.79885515571</v>
      </c>
      <c r="Q95" s="2">
        <f t="shared" si="26"/>
        <v>455540.79885515571</v>
      </c>
      <c r="R95" s="2">
        <f t="shared" si="16"/>
        <v>28357613.635166824</v>
      </c>
      <c r="S95" s="2">
        <f t="shared" si="17"/>
        <v>437606.78417122364</v>
      </c>
      <c r="T95" s="2">
        <f t="shared" si="18"/>
        <v>23417.857142857043</v>
      </c>
      <c r="U95" s="2">
        <f t="shared" si="19"/>
        <v>455540.79885515571</v>
      </c>
      <c r="V95" s="2">
        <f t="shared" si="5"/>
        <v>952034.34782608692</v>
      </c>
      <c r="W95" s="2">
        <f t="shared" si="20"/>
        <v>10179.130434782594</v>
      </c>
      <c r="X95" s="2">
        <f t="shared" si="6"/>
        <v>445361.66842037311</v>
      </c>
      <c r="Y95" s="2">
        <f t="shared" ref="Y95:Y158" si="33">IF(COUNT($C96)=0,IF(COUNT($C95)=1,C95,SUM(Y94+X95)),C95)</f>
        <v>27405579.28734076</v>
      </c>
      <c r="Z95" s="2" t="str">
        <f t="shared" si="8"/>
        <v>HERE</v>
      </c>
      <c r="AA95" s="2">
        <f>IF(Z95="HERE",Y95,AA94+Graph!$G$1*1000)</f>
        <v>27405579.28734076</v>
      </c>
      <c r="AB95" s="2">
        <f t="shared" si="21"/>
        <v>445361.66842037439</v>
      </c>
      <c r="AC95" s="2">
        <f t="shared" ref="AC95:AC158" si="34">IF(Z96="HERE",V95,AC94)</f>
        <v>952034.34782608692</v>
      </c>
      <c r="AD95" s="3">
        <f t="shared" si="10"/>
        <v>27405579.28734076</v>
      </c>
      <c r="AE95" s="2">
        <f>IF(AE93&gt;=52800000,52800000,IF(AB74=Graph!G$1*1000,AE94+Graph!G$1*1000,AC95))</f>
        <v>952034.34782608692</v>
      </c>
      <c r="AF95" s="3">
        <f t="shared" si="11"/>
        <v>952034.34782608692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19</v>
      </c>
      <c r="C96" s="7"/>
      <c r="D96" s="2" t="e">
        <f t="shared" si="12"/>
        <v>#N/A</v>
      </c>
      <c r="E96" s="2" t="e">
        <f t="shared" si="22"/>
        <v>#N/A</v>
      </c>
      <c r="F96" s="2">
        <v>439208.00607267022</v>
      </c>
      <c r="G96" s="2">
        <f t="shared" si="25"/>
        <v>439208.00607267022</v>
      </c>
      <c r="H96" s="2">
        <f t="shared" ref="H96:H159" si="35">IF(COUNT($C97)=0,IF(COUNT($C96)=1,C96,SUM(H95+G96)),C96)</f>
        <v>27753191.170233876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1213749.2857142852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457455.69260826707</v>
      </c>
      <c r="Q96" s="2">
        <f t="shared" si="26"/>
        <v>457455.69260826707</v>
      </c>
      <c r="R96" s="2">
        <f t="shared" ref="R96:R159" si="36">IF(COUNT($C97)=0,IF(COUNT($C96)=1,M96,SUM(R95+Q96)),M96)</f>
        <v>28815069.327775091</v>
      </c>
      <c r="S96" s="2">
        <f t="shared" si="17"/>
        <v>439208.00607267022</v>
      </c>
      <c r="T96" s="2">
        <f t="shared" si="18"/>
        <v>23417.857142857043</v>
      </c>
      <c r="U96" s="2">
        <f t="shared" si="19"/>
        <v>457455.69260826707</v>
      </c>
      <c r="V96" s="2">
        <f t="shared" si="5"/>
        <v>962213.47826086963</v>
      </c>
      <c r="W96" s="2">
        <f t="shared" si="20"/>
        <v>10179.13043478271</v>
      </c>
      <c r="X96" s="2">
        <f t="shared" si="6"/>
        <v>447276.56217348436</v>
      </c>
      <c r="Y96" s="2">
        <f t="shared" si="33"/>
        <v>27852855.849514246</v>
      </c>
      <c r="Z96" s="2" t="str">
        <f t="shared" si="8"/>
        <v>HERE</v>
      </c>
      <c r="AA96" s="2">
        <f>IF(Z96="HERE",Y96,AA95+Graph!$G$1*1000)</f>
        <v>27852855.849514246</v>
      </c>
      <c r="AB96" s="2">
        <f t="shared" si="21"/>
        <v>447276.56217348576</v>
      </c>
      <c r="AC96" s="2">
        <f t="shared" si="34"/>
        <v>962213.47826086963</v>
      </c>
      <c r="AD96" s="3">
        <f t="shared" si="10"/>
        <v>27852855.849514246</v>
      </c>
      <c r="AE96" s="2">
        <f>IF(AE94&gt;=52800000,52800000,IF(AB75=Graph!G$1*1000,AE95+Graph!G$1*1000,AC96))</f>
        <v>962213.47826086963</v>
      </c>
      <c r="AF96" s="3">
        <f t="shared" si="11"/>
        <v>962213.47826086963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20</v>
      </c>
      <c r="C97" s="7"/>
      <c r="D97" s="2" t="e">
        <f t="shared" si="12"/>
        <v>#N/A</v>
      </c>
      <c r="E97" s="2" t="e">
        <f t="shared" si="22"/>
        <v>#N/A</v>
      </c>
      <c r="F97" s="2">
        <v>440809.2279741168</v>
      </c>
      <c r="G97" s="2">
        <f t="shared" si="25"/>
        <v>440809.2279741168</v>
      </c>
      <c r="H97" s="2">
        <f t="shared" si="35"/>
        <v>28194000.398207992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1237167.1428571423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459370.58636137843</v>
      </c>
      <c r="Q97" s="2">
        <f t="shared" si="26"/>
        <v>459370.58636137843</v>
      </c>
      <c r="R97" s="2">
        <f t="shared" si="36"/>
        <v>29274439.914136469</v>
      </c>
      <c r="S97" s="2">
        <f t="shared" si="17"/>
        <v>440809.2279741168</v>
      </c>
      <c r="T97" s="2">
        <f t="shared" si="18"/>
        <v>23417.857142857043</v>
      </c>
      <c r="U97" s="2">
        <f t="shared" si="19"/>
        <v>459370.58636137843</v>
      </c>
      <c r="V97" s="2">
        <f t="shared" si="5"/>
        <v>972392.6086956521</v>
      </c>
      <c r="W97" s="2">
        <f t="shared" si="20"/>
        <v>10179.130434782477</v>
      </c>
      <c r="X97" s="2">
        <f t="shared" si="6"/>
        <v>449191.45592659595</v>
      </c>
      <c r="Y97" s="2">
        <f t="shared" si="33"/>
        <v>28302047.305440843</v>
      </c>
      <c r="Z97" s="2" t="str">
        <f t="shared" si="8"/>
        <v>HERE</v>
      </c>
      <c r="AA97" s="2">
        <f>IF(Z97="HERE",Y97,AA96+Graph!$G$1*1000)</f>
        <v>28302047.305440843</v>
      </c>
      <c r="AB97" s="2">
        <f t="shared" si="21"/>
        <v>449191.45592659712</v>
      </c>
      <c r="AC97" s="2">
        <f t="shared" si="34"/>
        <v>972392.6086956521</v>
      </c>
      <c r="AD97" s="3">
        <f t="shared" si="10"/>
        <v>28302047.305440843</v>
      </c>
      <c r="AE97" s="2">
        <f>IF(AE95&gt;=52800000,52800000,IF(AB76=Graph!G$1*1000,AE96+Graph!G$1*1000,AC97))</f>
        <v>972392.6086956521</v>
      </c>
      <c r="AF97" s="3">
        <f t="shared" si="11"/>
        <v>972392.6086956521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21</v>
      </c>
      <c r="C98" s="7"/>
      <c r="D98" s="2" t="e">
        <f t="shared" si="12"/>
        <v>#N/A</v>
      </c>
      <c r="E98" s="2" t="e">
        <f t="shared" si="22"/>
        <v>#N/A</v>
      </c>
      <c r="F98" s="2">
        <v>442410.44987556338</v>
      </c>
      <c r="G98" s="2">
        <f t="shared" si="25"/>
        <v>442410.44987556338</v>
      </c>
      <c r="H98" s="2">
        <f t="shared" si="35"/>
        <v>28636410.848083556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1260584.9999999993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461285.48011448979</v>
      </c>
      <c r="Q98" s="2">
        <f t="shared" si="26"/>
        <v>461285.48011448979</v>
      </c>
      <c r="R98" s="2">
        <f t="shared" si="36"/>
        <v>29735725.394250959</v>
      </c>
      <c r="S98" s="2">
        <f t="shared" si="17"/>
        <v>442410.44987556338</v>
      </c>
      <c r="T98" s="2">
        <f t="shared" si="18"/>
        <v>23417.857142857043</v>
      </c>
      <c r="U98" s="2">
        <f t="shared" si="19"/>
        <v>461285.48011448979</v>
      </c>
      <c r="V98" s="2">
        <f t="shared" si="5"/>
        <v>982571.73913043481</v>
      </c>
      <c r="W98" s="2">
        <f t="shared" si="20"/>
        <v>10179.13043478271</v>
      </c>
      <c r="X98" s="2">
        <f t="shared" si="6"/>
        <v>451106.34967970708</v>
      </c>
      <c r="Y98" s="2">
        <f t="shared" si="33"/>
        <v>28753153.655120552</v>
      </c>
      <c r="Z98" s="2" t="str">
        <f t="shared" si="8"/>
        <v>HERE</v>
      </c>
      <c r="AA98" s="2">
        <f>IF(Z98="HERE",Y98,AA97+Graph!$G$1*1000)</f>
        <v>28753153.655120552</v>
      </c>
      <c r="AB98" s="2">
        <f t="shared" si="21"/>
        <v>451106.34967970848</v>
      </c>
      <c r="AC98" s="2">
        <f t="shared" si="34"/>
        <v>982571.73913043481</v>
      </c>
      <c r="AD98" s="3">
        <f t="shared" si="10"/>
        <v>28753153.655120552</v>
      </c>
      <c r="AE98" s="2">
        <f>IF(AE96&gt;=52800000,52800000,IF(AB77=Graph!G$1*1000,AE97+Graph!G$1*1000,AC98))</f>
        <v>982571.73913043481</v>
      </c>
      <c r="AF98" s="3">
        <f t="shared" si="11"/>
        <v>982571.73913043481</v>
      </c>
      <c r="AG98" s="3">
        <f t="shared" si="29"/>
        <v>17752283.699999999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22</v>
      </c>
      <c r="C99" s="7"/>
      <c r="D99" s="2" t="e">
        <f t="shared" si="12"/>
        <v>#N/A</v>
      </c>
      <c r="E99" s="2" t="e">
        <f t="shared" si="22"/>
        <v>#N/A</v>
      </c>
      <c r="F99" s="2">
        <v>444011.67177699506</v>
      </c>
      <c r="G99" s="2">
        <f t="shared" si="25"/>
        <v>444011.67177699506</v>
      </c>
      <c r="H99" s="2">
        <f t="shared" si="35"/>
        <v>29080422.519860551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1284002.8571428563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463200.37386760116</v>
      </c>
      <c r="Q99" s="2">
        <f t="shared" si="26"/>
        <v>463200.37386760116</v>
      </c>
      <c r="R99" s="2">
        <f t="shared" si="36"/>
        <v>30198925.76811856</v>
      </c>
      <c r="S99" s="2">
        <f t="shared" si="17"/>
        <v>444011.67177699506</v>
      </c>
      <c r="T99" s="2">
        <f t="shared" si="18"/>
        <v>23417.857142857043</v>
      </c>
      <c r="U99" s="2">
        <f t="shared" si="19"/>
        <v>463200.37386760116</v>
      </c>
      <c r="V99" s="2">
        <f t="shared" si="5"/>
        <v>992750.86956521741</v>
      </c>
      <c r="W99" s="2">
        <f t="shared" si="20"/>
        <v>10179.130434782594</v>
      </c>
      <c r="X99" s="2">
        <f t="shared" si="6"/>
        <v>453021.24343281856</v>
      </c>
      <c r="Y99" s="2">
        <f t="shared" si="33"/>
        <v>29206174.898553371</v>
      </c>
      <c r="Z99" s="2" t="str">
        <f t="shared" si="8"/>
        <v>HERE</v>
      </c>
      <c r="AA99" s="2">
        <f>IF(Z99="HERE",Y99,AA98+Graph!$G$1*1000)</f>
        <v>29206174.898553371</v>
      </c>
      <c r="AB99" s="2">
        <f t="shared" si="21"/>
        <v>453021.24343281984</v>
      </c>
      <c r="AC99" s="2">
        <f t="shared" si="34"/>
        <v>992750.86956521741</v>
      </c>
      <c r="AD99" s="3">
        <f t="shared" si="10"/>
        <v>29206174.898553371</v>
      </c>
      <c r="AE99" s="2">
        <f>IF(AE97&gt;=52800000,52800000,IF(AB78=Graph!G$1*1000,AE98+Graph!G$1*1000,AC99))</f>
        <v>992750.86956521741</v>
      </c>
      <c r="AF99" s="3">
        <f t="shared" si="11"/>
        <v>992750.86956521741</v>
      </c>
      <c r="AG99" s="3">
        <f t="shared" si="29"/>
        <v>18124320.283677485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23</v>
      </c>
      <c r="C100" s="14"/>
      <c r="D100" s="13" t="e">
        <f t="shared" si="12"/>
        <v>#N/A</v>
      </c>
      <c r="E100" s="13" t="e">
        <f t="shared" si="22"/>
        <v>#N/A</v>
      </c>
      <c r="F100" s="13">
        <v>445612.89367844164</v>
      </c>
      <c r="G100" s="2">
        <f t="shared" si="25"/>
        <v>445612.89367844164</v>
      </c>
      <c r="H100" s="13">
        <f t="shared" si="35"/>
        <v>29526035.413538992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1307420.7142857134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465115.26762071252</v>
      </c>
      <c r="Q100" s="2">
        <f t="shared" si="26"/>
        <v>465115.26762071252</v>
      </c>
      <c r="R100" s="13">
        <f t="shared" si="36"/>
        <v>30664041.035739273</v>
      </c>
      <c r="S100" s="13">
        <f t="shared" si="17"/>
        <v>445612.89367844164</v>
      </c>
      <c r="T100" s="13">
        <f t="shared" si="18"/>
        <v>23417.857142857043</v>
      </c>
      <c r="U100" s="13">
        <f t="shared" si="19"/>
        <v>465115.26762071252</v>
      </c>
      <c r="V100" s="13">
        <f t="shared" si="5"/>
        <v>1002930</v>
      </c>
      <c r="W100" s="13">
        <f t="shared" si="20"/>
        <v>10179.130434782594</v>
      </c>
      <c r="X100" s="13">
        <f t="shared" si="6"/>
        <v>454936.13718592993</v>
      </c>
      <c r="Y100" s="2">
        <f t="shared" si="33"/>
        <v>29661111.035739303</v>
      </c>
      <c r="Z100" s="2" t="str">
        <f t="shared" si="8"/>
        <v>HERE</v>
      </c>
      <c r="AA100" s="2">
        <f>IF(Z100="HERE",Y100,AA99+Graph!$G$1*1000)</f>
        <v>29661111.035739303</v>
      </c>
      <c r="AB100" s="2">
        <f t="shared" si="21"/>
        <v>454936.13718593121</v>
      </c>
      <c r="AC100" s="2">
        <f t="shared" si="34"/>
        <v>1002930</v>
      </c>
      <c r="AD100" s="3">
        <f t="shared" si="10"/>
        <v>29661111.035739303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18498080.27173277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24</v>
      </c>
      <c r="C101" s="7"/>
      <c r="D101" s="2" t="e">
        <f t="shared" si="12"/>
        <v>#N/A</v>
      </c>
      <c r="E101" s="2" t="e">
        <f t="shared" si="22"/>
        <v>#N/A</v>
      </c>
      <c r="F101" s="2">
        <v>447214.11557988822</v>
      </c>
      <c r="G101" s="2">
        <f t="shared" si="25"/>
        <v>447214.11557988822</v>
      </c>
      <c r="H101" s="2">
        <f t="shared" si="35"/>
        <v>29973249.529118881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1330838.5714285704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467030.16137382388</v>
      </c>
      <c r="Q101" s="2">
        <f t="shared" si="26"/>
        <v>467030.16137382388</v>
      </c>
      <c r="R101" s="2">
        <f t="shared" si="36"/>
        <v>31131071.197113097</v>
      </c>
      <c r="S101" s="2">
        <f t="shared" si="17"/>
        <v>447214.11557988822</v>
      </c>
      <c r="T101" s="2">
        <f t="shared" si="18"/>
        <v>23417.857142857043</v>
      </c>
      <c r="U101" s="2">
        <f t="shared" si="19"/>
        <v>467030.16137382388</v>
      </c>
      <c r="V101" s="2">
        <f t="shared" ref="V101:V355" si="37">H17</f>
        <v>1056367.7142857143</v>
      </c>
      <c r="W101" s="2">
        <f t="shared" si="20"/>
        <v>53437.714285714319</v>
      </c>
      <c r="X101" s="2">
        <f t="shared" si="6"/>
        <v>413592.44708810956</v>
      </c>
      <c r="Y101" s="2">
        <f t="shared" si="33"/>
        <v>30074703.482827414</v>
      </c>
      <c r="Z101" s="2" t="str">
        <f t="shared" si="8"/>
        <v>HERE</v>
      </c>
      <c r="AA101" s="2">
        <f>IF(Z101="HERE",Y101,AA100+Graph!$G$1*1000)</f>
        <v>30074703.482827414</v>
      </c>
      <c r="AB101" s="2">
        <f t="shared" si="21"/>
        <v>413592.44708811119</v>
      </c>
      <c r="AC101" s="2">
        <f t="shared" si="34"/>
        <v>1056367.7142857143</v>
      </c>
      <c r="AD101" s="3">
        <f t="shared" si="10"/>
        <v>30074703.482827414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18873563.664165858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25</v>
      </c>
      <c r="C102" s="7"/>
      <c r="D102" s="2" t="e">
        <f t="shared" si="12"/>
        <v>#N/A</v>
      </c>
      <c r="E102" s="2" t="e">
        <f t="shared" si="22"/>
        <v>#N/A</v>
      </c>
      <c r="F102" s="2">
        <v>448815.33748133481</v>
      </c>
      <c r="G102" s="2">
        <f t="shared" ref="G102:G165" si="38">IF(F102&gt;800000,$AK$31*1000,F102)</f>
        <v>448815.33748133481</v>
      </c>
      <c r="H102" s="2">
        <f t="shared" si="35"/>
        <v>30422064.866600215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1354256.4285714275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468945.05512693524</v>
      </c>
      <c r="Q102" s="2">
        <f t="shared" ref="Q102:Q165" si="39">IF(P102&gt;800000,800000,P102)</f>
        <v>468945.05512693524</v>
      </c>
      <c r="R102" s="2">
        <f t="shared" si="36"/>
        <v>31600016.252240032</v>
      </c>
      <c r="S102" s="2">
        <f t="shared" si="17"/>
        <v>448815.33748133481</v>
      </c>
      <c r="T102" s="2">
        <f t="shared" si="18"/>
        <v>23417.857142857043</v>
      </c>
      <c r="U102" s="2">
        <f t="shared" si="19"/>
        <v>468945.05512693524</v>
      </c>
      <c r="V102" s="2">
        <f t="shared" si="37"/>
        <v>1109805.4285714286</v>
      </c>
      <c r="W102" s="2">
        <f t="shared" si="20"/>
        <v>53437.714285714319</v>
      </c>
      <c r="X102" s="2">
        <f t="shared" si="6"/>
        <v>415507.34084122092</v>
      </c>
      <c r="Y102" s="2">
        <f t="shared" si="33"/>
        <v>30490210.823668636</v>
      </c>
      <c r="Z102" s="2" t="str">
        <f t="shared" si="8"/>
        <v>HERE</v>
      </c>
      <c r="AA102" s="2">
        <f>IF(Z102="HERE",Y102,AA101+Graph!$G$1*1000)</f>
        <v>30490210.823668636</v>
      </c>
      <c r="AB102" s="2">
        <f t="shared" si="21"/>
        <v>415507.34084122255</v>
      </c>
      <c r="AC102" s="2">
        <f t="shared" si="34"/>
        <v>1109805.4285714286</v>
      </c>
      <c r="AD102" s="3">
        <f t="shared" si="10"/>
        <v>30490210.823668636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19250770.460976746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26</v>
      </c>
      <c r="C103" s="7"/>
      <c r="D103" s="2" t="e">
        <f t="shared" si="12"/>
        <v>#N/A</v>
      </c>
      <c r="E103" s="2" t="e">
        <f t="shared" si="22"/>
        <v>#N/A</v>
      </c>
      <c r="F103" s="2">
        <v>450416.55938278139</v>
      </c>
      <c r="G103" s="2">
        <f t="shared" si="38"/>
        <v>450416.55938278139</v>
      </c>
      <c r="H103" s="2">
        <f t="shared" si="35"/>
        <v>30872481.425982997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1377674.2857142845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470859.94888004661</v>
      </c>
      <c r="Q103" s="2">
        <f t="shared" si="39"/>
        <v>470859.94888004661</v>
      </c>
      <c r="R103" s="2">
        <f t="shared" si="36"/>
        <v>32070876.201120079</v>
      </c>
      <c r="S103" s="2">
        <f t="shared" si="17"/>
        <v>450416.55938278139</v>
      </c>
      <c r="T103" s="2">
        <f t="shared" si="18"/>
        <v>23417.857142857043</v>
      </c>
      <c r="U103" s="2">
        <f t="shared" si="19"/>
        <v>470859.94888004661</v>
      </c>
      <c r="V103" s="2">
        <f t="shared" si="37"/>
        <v>1163243.1428571427</v>
      </c>
      <c r="W103" s="2">
        <f t="shared" si="20"/>
        <v>53437.714285714086</v>
      </c>
      <c r="X103" s="2">
        <f t="shared" si="6"/>
        <v>417422.23459433252</v>
      </c>
      <c r="Y103" s="2">
        <f t="shared" si="33"/>
        <v>30907633.05826297</v>
      </c>
      <c r="Z103" s="2" t="str">
        <f t="shared" si="8"/>
        <v>HERE</v>
      </c>
      <c r="AA103" s="2">
        <f>IF(Z103="HERE",Y103,AA102+Graph!$G$1*1000)</f>
        <v>30907633.05826297</v>
      </c>
      <c r="AB103" s="2">
        <f t="shared" si="21"/>
        <v>417422.23459433392</v>
      </c>
      <c r="AC103" s="2">
        <f t="shared" si="34"/>
        <v>1163243.1428571427</v>
      </c>
      <c r="AD103" s="3">
        <f t="shared" si="10"/>
        <v>30907633.05826297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19629700.662165418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27</v>
      </c>
      <c r="C104" s="7"/>
      <c r="D104" s="2" t="e">
        <f t="shared" si="12"/>
        <v>#N/A</v>
      </c>
      <c r="E104" s="2" t="e">
        <f t="shared" si="22"/>
        <v>#N/A</v>
      </c>
      <c r="F104" s="2">
        <v>452017.78128421307</v>
      </c>
      <c r="G104" s="2">
        <f t="shared" si="38"/>
        <v>452017.78128421307</v>
      </c>
      <c r="H104" s="2">
        <f t="shared" si="35"/>
        <v>31324499.20726721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1401092.1428571416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472774.84263315797</v>
      </c>
      <c r="Q104" s="2">
        <f t="shared" si="39"/>
        <v>472774.84263315797</v>
      </c>
      <c r="R104" s="2">
        <f t="shared" si="36"/>
        <v>32543651.043753237</v>
      </c>
      <c r="S104" s="2">
        <f t="shared" si="17"/>
        <v>452017.78128421307</v>
      </c>
      <c r="T104" s="2">
        <f t="shared" si="18"/>
        <v>23417.857142857043</v>
      </c>
      <c r="U104" s="2">
        <f t="shared" si="19"/>
        <v>472774.84263315797</v>
      </c>
      <c r="V104" s="2">
        <f t="shared" si="37"/>
        <v>1216680.857142857</v>
      </c>
      <c r="W104" s="2">
        <f t="shared" si="20"/>
        <v>53437.714285714319</v>
      </c>
      <c r="X104" s="2">
        <f t="shared" si="6"/>
        <v>419337.12834744365</v>
      </c>
      <c r="Y104" s="2">
        <f t="shared" si="33"/>
        <v>31326970.186610416</v>
      </c>
      <c r="Z104" s="2" t="str">
        <f t="shared" si="8"/>
        <v>HERE</v>
      </c>
      <c r="AA104" s="2">
        <f>IF(Z104="HERE",Y104,AA103+Graph!$G$1*1000)</f>
        <v>31326970.186610416</v>
      </c>
      <c r="AB104" s="2">
        <f t="shared" si="21"/>
        <v>419337.12834744528</v>
      </c>
      <c r="AC104" s="2">
        <f t="shared" si="34"/>
        <v>1216680.857142857</v>
      </c>
      <c r="AD104" s="3">
        <f t="shared" si="10"/>
        <v>31326970.186610416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20010354.26773189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28</v>
      </c>
      <c r="C105" s="7"/>
      <c r="D105" s="2" t="e">
        <f t="shared" si="12"/>
        <v>#N/A</v>
      </c>
      <c r="E105" s="2" t="e">
        <f t="shared" si="22"/>
        <v>#N/A</v>
      </c>
      <c r="F105" s="2">
        <v>453619.00318565965</v>
      </c>
      <c r="G105" s="2">
        <f t="shared" si="38"/>
        <v>453619.00318565965</v>
      </c>
      <c r="H105" s="2">
        <f t="shared" si="35"/>
        <v>31778118.21045287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1424509.9999999986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474689.73638626933</v>
      </c>
      <c r="Q105" s="2">
        <f t="shared" si="39"/>
        <v>474689.73638626933</v>
      </c>
      <c r="R105" s="2">
        <f t="shared" si="36"/>
        <v>33018340.780139506</v>
      </c>
      <c r="S105" s="2">
        <f t="shared" si="17"/>
        <v>453619.00318565965</v>
      </c>
      <c r="T105" s="2">
        <f t="shared" si="18"/>
        <v>23417.857142857043</v>
      </c>
      <c r="U105" s="2">
        <f t="shared" si="19"/>
        <v>474689.73638626933</v>
      </c>
      <c r="V105" s="2">
        <f t="shared" si="37"/>
        <v>1270118.5714285714</v>
      </c>
      <c r="W105" s="2">
        <f t="shared" si="20"/>
        <v>53437.714285714319</v>
      </c>
      <c r="X105" s="2">
        <f t="shared" si="6"/>
        <v>421252.02210055501</v>
      </c>
      <c r="Y105" s="2">
        <f t="shared" si="33"/>
        <v>31748222.208710972</v>
      </c>
      <c r="Z105" s="2" t="str">
        <f t="shared" si="8"/>
        <v>HERE</v>
      </c>
      <c r="AA105" s="2">
        <f>IF(Z105="HERE",Y105,AA104+Graph!$G$1*1000)</f>
        <v>31748222.208710972</v>
      </c>
      <c r="AB105" s="2">
        <f t="shared" si="21"/>
        <v>421252.02210055664</v>
      </c>
      <c r="AC105" s="2">
        <f t="shared" si="34"/>
        <v>1270118.5714285714</v>
      </c>
      <c r="AD105" s="3">
        <f t="shared" si="10"/>
        <v>31748222.208710972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20392731.277676165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29</v>
      </c>
      <c r="C106" s="7"/>
      <c r="D106" s="2" t="e">
        <f t="shared" si="12"/>
        <v>#N/A</v>
      </c>
      <c r="E106" s="2" t="e">
        <f t="shared" si="22"/>
        <v>#N/A</v>
      </c>
      <c r="F106" s="2">
        <v>455220.22508710623</v>
      </c>
      <c r="G106" s="2">
        <f t="shared" si="38"/>
        <v>455220.22508710623</v>
      </c>
      <c r="H106" s="2">
        <f t="shared" si="35"/>
        <v>32233338.435539976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1447927.8571428556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476604.63013938069</v>
      </c>
      <c r="Q106" s="2">
        <f t="shared" si="39"/>
        <v>476604.63013938069</v>
      </c>
      <c r="R106" s="2">
        <f t="shared" si="36"/>
        <v>33494945.410278887</v>
      </c>
      <c r="S106" s="2">
        <f t="shared" si="17"/>
        <v>455220.22508710623</v>
      </c>
      <c r="T106" s="2">
        <f t="shared" si="18"/>
        <v>23417.857142857043</v>
      </c>
      <c r="U106" s="2">
        <f t="shared" si="19"/>
        <v>476604.63013938069</v>
      </c>
      <c r="V106" s="2">
        <f t="shared" si="37"/>
        <v>1323556.2857142857</v>
      </c>
      <c r="W106" s="2">
        <f t="shared" si="20"/>
        <v>53437.714285714319</v>
      </c>
      <c r="X106" s="2">
        <f t="shared" si="6"/>
        <v>423166.91585366637</v>
      </c>
      <c r="Y106" s="2">
        <f t="shared" si="33"/>
        <v>32171389.12456464</v>
      </c>
      <c r="Z106" s="2" t="str">
        <f t="shared" si="8"/>
        <v>HERE</v>
      </c>
      <c r="AA106" s="2">
        <f>IF(Z106="HERE",Y106,AA105+Graph!$G$1*1000)</f>
        <v>32171389.12456464</v>
      </c>
      <c r="AB106" s="2">
        <f t="shared" si="21"/>
        <v>423166.915853668</v>
      </c>
      <c r="AC106" s="2">
        <f t="shared" si="34"/>
        <v>1323556.2857142857</v>
      </c>
      <c r="AD106" s="3">
        <f t="shared" si="10"/>
        <v>32171389.12456464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20776831.69199824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30</v>
      </c>
      <c r="C107" s="7"/>
      <c r="D107" s="2" t="e">
        <f t="shared" si="12"/>
        <v>#N/A</v>
      </c>
      <c r="E107" s="2" t="e">
        <f t="shared" si="22"/>
        <v>#N/A</v>
      </c>
      <c r="F107" s="2">
        <v>456821.44698855281</v>
      </c>
      <c r="G107" s="2">
        <f t="shared" si="38"/>
        <v>456821.44698855281</v>
      </c>
      <c r="H107" s="2">
        <f t="shared" si="35"/>
        <v>32690159.882528529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1471345.7142857127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478519.52389249206</v>
      </c>
      <c r="Q107" s="2">
        <f t="shared" si="39"/>
        <v>478519.52389249206</v>
      </c>
      <c r="R107" s="2">
        <f t="shared" si="36"/>
        <v>33973464.934171379</v>
      </c>
      <c r="S107" s="2">
        <f t="shared" si="17"/>
        <v>456821.44698855281</v>
      </c>
      <c r="T107" s="2">
        <f t="shared" si="18"/>
        <v>23417.857142857043</v>
      </c>
      <c r="U107" s="2">
        <f t="shared" si="19"/>
        <v>478519.52389249206</v>
      </c>
      <c r="V107" s="2">
        <f t="shared" si="37"/>
        <v>1376994</v>
      </c>
      <c r="W107" s="2">
        <f t="shared" si="20"/>
        <v>53437.714285714319</v>
      </c>
      <c r="X107" s="2">
        <f t="shared" si="6"/>
        <v>425081.80960677774</v>
      </c>
      <c r="Y107" s="2">
        <f t="shared" si="33"/>
        <v>32596470.93417142</v>
      </c>
      <c r="Z107" s="2" t="str">
        <f t="shared" si="8"/>
        <v>HERE</v>
      </c>
      <c r="AA107" s="2">
        <f>IF(Z107="HERE",Y107,AA106+Graph!$G$1*1000)</f>
        <v>32596470.93417142</v>
      </c>
      <c r="AB107" s="2">
        <f t="shared" si="21"/>
        <v>425081.80960677937</v>
      </c>
      <c r="AC107" s="2">
        <f t="shared" si="34"/>
        <v>1376994</v>
      </c>
      <c r="AD107" s="3">
        <f t="shared" si="10"/>
        <v>32596470.93417142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21162655.510698114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31</v>
      </c>
      <c r="C108" s="7"/>
      <c r="D108" s="2" t="e">
        <f t="shared" si="12"/>
        <v>#N/A</v>
      </c>
      <c r="E108" s="2" t="e">
        <f t="shared" si="22"/>
        <v>#N/A</v>
      </c>
      <c r="F108" s="2">
        <v>458422.66888998449</v>
      </c>
      <c r="G108" s="2">
        <f t="shared" si="38"/>
        <v>458422.66888998449</v>
      </c>
      <c r="H108" s="2">
        <f t="shared" si="35"/>
        <v>33148582.551418513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1494763.5714285697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480434.41764560342</v>
      </c>
      <c r="Q108" s="2">
        <f t="shared" si="39"/>
        <v>480434.41764560342</v>
      </c>
      <c r="R108" s="2">
        <f t="shared" si="36"/>
        <v>34453899.351816982</v>
      </c>
      <c r="S108" s="2">
        <f t="shared" si="17"/>
        <v>458422.66888998449</v>
      </c>
      <c r="T108" s="2">
        <f t="shared" si="18"/>
        <v>23417.857142857043</v>
      </c>
      <c r="U108" s="2">
        <f t="shared" si="19"/>
        <v>480434.41764560342</v>
      </c>
      <c r="V108" s="2">
        <f t="shared" si="37"/>
        <v>1508825.75</v>
      </c>
      <c r="W108" s="2">
        <f t="shared" si="20"/>
        <v>131831.75</v>
      </c>
      <c r="X108" s="2">
        <f t="shared" si="6"/>
        <v>348602.66764560342</v>
      </c>
      <c r="Y108" s="2">
        <f t="shared" si="33"/>
        <v>32945073.601817023</v>
      </c>
      <c r="Z108" s="2" t="str">
        <f t="shared" si="8"/>
        <v>HERE</v>
      </c>
      <c r="AA108" s="2">
        <f>IF(Z108="HERE",Y108,AA107+Graph!$G$1*1000)</f>
        <v>32945073.601817023</v>
      </c>
      <c r="AB108" s="2">
        <f t="shared" si="21"/>
        <v>348602.66764560342</v>
      </c>
      <c r="AC108" s="2">
        <f t="shared" si="34"/>
        <v>1508825.75</v>
      </c>
      <c r="AD108" s="3">
        <f t="shared" si="10"/>
        <v>32945073.601817023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21550202.733775787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32</v>
      </c>
      <c r="C109" s="7"/>
      <c r="D109" s="2" t="e">
        <f t="shared" si="12"/>
        <v>#N/A</v>
      </c>
      <c r="E109" s="2" t="e">
        <f t="shared" si="22"/>
        <v>#N/A</v>
      </c>
      <c r="F109" s="2">
        <v>460023.89079143107</v>
      </c>
      <c r="G109" s="2">
        <f t="shared" si="38"/>
        <v>460023.89079143107</v>
      </c>
      <c r="H109" s="2">
        <f t="shared" si="35"/>
        <v>33608606.442209944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1518181.4285714268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482349.31139871478</v>
      </c>
      <c r="Q109" s="2">
        <f t="shared" si="39"/>
        <v>482349.31139871478</v>
      </c>
      <c r="R109" s="2">
        <f t="shared" si="36"/>
        <v>34936248.663215697</v>
      </c>
      <c r="S109" s="2">
        <f t="shared" si="17"/>
        <v>460023.89079143107</v>
      </c>
      <c r="T109" s="2">
        <f t="shared" si="18"/>
        <v>23417.857142857043</v>
      </c>
      <c r="U109" s="2">
        <f t="shared" si="19"/>
        <v>482349.31139871478</v>
      </c>
      <c r="V109" s="2">
        <f t="shared" si="37"/>
        <v>1640657.5</v>
      </c>
      <c r="W109" s="2">
        <f t="shared" si="20"/>
        <v>131831.75</v>
      </c>
      <c r="X109" s="2">
        <f t="shared" si="6"/>
        <v>350517.56139871478</v>
      </c>
      <c r="Y109" s="2">
        <f t="shared" si="33"/>
        <v>33295591.163215738</v>
      </c>
      <c r="Z109" s="2" t="str">
        <f t="shared" si="8"/>
        <v>HERE</v>
      </c>
      <c r="AA109" s="2">
        <f>IF(Z109="HERE",Y109,AA108+Graph!$G$1*1000)</f>
        <v>33295591.163215738</v>
      </c>
      <c r="AB109" s="2">
        <f t="shared" si="21"/>
        <v>350517.56139871478</v>
      </c>
      <c r="AC109" s="2">
        <f t="shared" si="34"/>
        <v>1640657.5</v>
      </c>
      <c r="AD109" s="3">
        <f t="shared" si="10"/>
        <v>33295591.163215738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21939473.36123126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33</v>
      </c>
      <c r="C110" s="7"/>
      <c r="D110" s="2" t="e">
        <f t="shared" si="12"/>
        <v>#N/A</v>
      </c>
      <c r="E110" s="2" t="e">
        <f t="shared" si="22"/>
        <v>#N/A</v>
      </c>
      <c r="F110" s="2">
        <v>461625.11269287765</v>
      </c>
      <c r="G110" s="2">
        <f t="shared" si="38"/>
        <v>461625.11269287765</v>
      </c>
      <c r="H110" s="2">
        <f t="shared" si="35"/>
        <v>34070231.554902822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1541599.2857142838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484264.20515182614</v>
      </c>
      <c r="Q110" s="2">
        <f t="shared" si="39"/>
        <v>484264.20515182614</v>
      </c>
      <c r="R110" s="2">
        <f t="shared" si="36"/>
        <v>35420512.868367523</v>
      </c>
      <c r="S110" s="2">
        <f t="shared" si="17"/>
        <v>461625.11269287765</v>
      </c>
      <c r="T110" s="2">
        <f t="shared" si="18"/>
        <v>23417.857142857043</v>
      </c>
      <c r="U110" s="2">
        <f t="shared" si="19"/>
        <v>484264.20515182614</v>
      </c>
      <c r="V110" s="2">
        <f t="shared" si="37"/>
        <v>1772489.25</v>
      </c>
      <c r="W110" s="2">
        <f t="shared" si="20"/>
        <v>131831.75</v>
      </c>
      <c r="X110" s="2">
        <f t="shared" si="6"/>
        <v>352432.45515182614</v>
      </c>
      <c r="Y110" s="2">
        <f t="shared" si="33"/>
        <v>33648023.618367568</v>
      </c>
      <c r="Z110" s="2" t="str">
        <f t="shared" si="8"/>
        <v>HERE</v>
      </c>
      <c r="AA110" s="2">
        <f>IF(Z110="HERE",Y110,AA109+Graph!$G$1*1000)</f>
        <v>33648023.618367568</v>
      </c>
      <c r="AB110" s="2">
        <f t="shared" si="21"/>
        <v>352432.45515182987</v>
      </c>
      <c r="AC110" s="2">
        <f t="shared" si="34"/>
        <v>1772489.25</v>
      </c>
      <c r="AD110" s="3">
        <f t="shared" si="10"/>
        <v>33648023.618367568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22330467.393064536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34</v>
      </c>
      <c r="C111" s="7"/>
      <c r="D111" s="2" t="e">
        <f t="shared" si="12"/>
        <v>#N/A</v>
      </c>
      <c r="E111" s="2" t="e">
        <f t="shared" si="22"/>
        <v>#N/A</v>
      </c>
      <c r="F111" s="2">
        <v>463226.33459432423</v>
      </c>
      <c r="G111" s="2">
        <f t="shared" si="38"/>
        <v>463226.33459432423</v>
      </c>
      <c r="H111" s="2">
        <f t="shared" si="35"/>
        <v>34533457.889497146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1565017.1428571409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486179.09890493751</v>
      </c>
      <c r="Q111" s="2">
        <f t="shared" si="39"/>
        <v>486179.09890493751</v>
      </c>
      <c r="R111" s="2">
        <f t="shared" si="36"/>
        <v>35906691.96727246</v>
      </c>
      <c r="S111" s="2">
        <f t="shared" si="17"/>
        <v>463226.33459432423</v>
      </c>
      <c r="T111" s="2">
        <f t="shared" si="18"/>
        <v>23417.857142857043</v>
      </c>
      <c r="U111" s="2">
        <f t="shared" si="19"/>
        <v>486179.09890493751</v>
      </c>
      <c r="V111" s="2">
        <f t="shared" si="37"/>
        <v>1904321</v>
      </c>
      <c r="W111" s="2">
        <f t="shared" si="20"/>
        <v>131831.75</v>
      </c>
      <c r="X111" s="2">
        <f t="shared" si="6"/>
        <v>354347.34890493751</v>
      </c>
      <c r="Y111" s="2">
        <f t="shared" si="33"/>
        <v>34002370.967272505</v>
      </c>
      <c r="Z111" s="2" t="str">
        <f t="shared" si="8"/>
        <v>HERE</v>
      </c>
      <c r="AA111" s="2">
        <f>IF(Z111="HERE",Y111,AA110+Graph!$G$1*1000)</f>
        <v>34002370.967272505</v>
      </c>
      <c r="AB111" s="2">
        <f t="shared" si="21"/>
        <v>354347.34890493751</v>
      </c>
      <c r="AC111" s="2">
        <f t="shared" si="34"/>
        <v>1904321</v>
      </c>
      <c r="AD111" s="3">
        <f t="shared" si="10"/>
        <v>34002370.967272505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22723184.829275612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35</v>
      </c>
      <c r="C112" s="7"/>
      <c r="D112" s="2" t="e">
        <f t="shared" si="12"/>
        <v>#N/A</v>
      </c>
      <c r="E112" s="2" t="e">
        <f t="shared" si="22"/>
        <v>#N/A</v>
      </c>
      <c r="F112" s="2">
        <v>464827.55649577081</v>
      </c>
      <c r="G112" s="2">
        <f t="shared" si="38"/>
        <v>464827.55649577081</v>
      </c>
      <c r="H112" s="2">
        <f t="shared" si="35"/>
        <v>34998285.445992917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1588434.9999999979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488093.99265804887</v>
      </c>
      <c r="Q112" s="2">
        <f t="shared" si="39"/>
        <v>488093.99265804887</v>
      </c>
      <c r="R112" s="2">
        <f t="shared" si="36"/>
        <v>36394785.959930509</v>
      </c>
      <c r="S112" s="2">
        <f t="shared" si="17"/>
        <v>464827.55649577081</v>
      </c>
      <c r="T112" s="2">
        <f t="shared" si="18"/>
        <v>23417.857142857043</v>
      </c>
      <c r="U112" s="2">
        <f t="shared" si="19"/>
        <v>488093.99265804887</v>
      </c>
      <c r="V112" s="2">
        <f t="shared" si="37"/>
        <v>2036152.75</v>
      </c>
      <c r="W112" s="2">
        <f t="shared" si="20"/>
        <v>131831.75</v>
      </c>
      <c r="X112" s="2">
        <f t="shared" si="6"/>
        <v>356262.24265804887</v>
      </c>
      <c r="Y112" s="2">
        <f t="shared" si="33"/>
        <v>34358633.209930554</v>
      </c>
      <c r="Z112" s="2" t="str">
        <f t="shared" si="8"/>
        <v>HERE</v>
      </c>
      <c r="AA112" s="2">
        <f>IF(Z112="HERE",Y112,AA111+Graph!$G$1*1000)</f>
        <v>34358633.209930554</v>
      </c>
      <c r="AB112" s="2">
        <f t="shared" si="21"/>
        <v>356262.24265804887</v>
      </c>
      <c r="AC112" s="2">
        <f t="shared" si="34"/>
        <v>2036152.75</v>
      </c>
      <c r="AD112" s="3">
        <f t="shared" si="10"/>
        <v>34358633.209930554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23117625.669864487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36</v>
      </c>
      <c r="C113" s="7"/>
      <c r="D113" s="2" t="e">
        <f t="shared" si="12"/>
        <v>#N/A</v>
      </c>
      <c r="E113" s="2" t="e">
        <f t="shared" si="22"/>
        <v>#N/A</v>
      </c>
      <c r="F113" s="2">
        <v>466428.77839720249</v>
      </c>
      <c r="G113" s="2">
        <f t="shared" si="38"/>
        <v>466428.77839720249</v>
      </c>
      <c r="H113" s="2">
        <f t="shared" si="35"/>
        <v>35464714.224390119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1611852.8571428549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490008.88641116023</v>
      </c>
      <c r="Q113" s="2">
        <f t="shared" si="39"/>
        <v>490008.88641116023</v>
      </c>
      <c r="R113" s="2">
        <f t="shared" si="36"/>
        <v>36884794.84634167</v>
      </c>
      <c r="S113" s="2">
        <f t="shared" si="17"/>
        <v>466428.77839720249</v>
      </c>
      <c r="T113" s="2">
        <f t="shared" si="18"/>
        <v>23417.857142857043</v>
      </c>
      <c r="U113" s="2">
        <f t="shared" si="19"/>
        <v>490008.88641116023</v>
      </c>
      <c r="V113" s="2">
        <f t="shared" si="37"/>
        <v>2167984.5</v>
      </c>
      <c r="W113" s="2">
        <f t="shared" si="20"/>
        <v>131831.75</v>
      </c>
      <c r="X113" s="2">
        <f t="shared" si="6"/>
        <v>358177.13641116023</v>
      </c>
      <c r="Y113" s="2">
        <f t="shared" si="33"/>
        <v>34716810.346341714</v>
      </c>
      <c r="Z113" s="2" t="str">
        <f t="shared" si="8"/>
        <v>HERE</v>
      </c>
      <c r="AA113" s="2">
        <f>IF(Z113="HERE",Y113,AA112+Graph!$G$1*1000)</f>
        <v>34716810.346341714</v>
      </c>
      <c r="AB113" s="2">
        <f t="shared" si="21"/>
        <v>358177.13641116023</v>
      </c>
      <c r="AC113" s="2">
        <f t="shared" si="34"/>
        <v>2167984.5</v>
      </c>
      <c r="AD113" s="3">
        <f t="shared" si="10"/>
        <v>34716810.346341714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23513789.914831161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37</v>
      </c>
      <c r="C114" s="7"/>
      <c r="D114" s="2" t="e">
        <f t="shared" si="12"/>
        <v>#N/A</v>
      </c>
      <c r="E114" s="2" t="e">
        <f t="shared" si="22"/>
        <v>#N/A</v>
      </c>
      <c r="F114" s="2">
        <v>468030.00029864907</v>
      </c>
      <c r="G114" s="2">
        <f t="shared" si="38"/>
        <v>468030.00029864907</v>
      </c>
      <c r="H114" s="2">
        <f t="shared" si="35"/>
        <v>35932744.224688768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1635270.714285712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491923.78016427159</v>
      </c>
      <c r="Q114" s="2">
        <f t="shared" si="39"/>
        <v>491923.78016427159</v>
      </c>
      <c r="R114" s="2">
        <f t="shared" si="36"/>
        <v>37376718.626505941</v>
      </c>
      <c r="S114" s="2">
        <f t="shared" si="17"/>
        <v>468030.00029864907</v>
      </c>
      <c r="T114" s="2">
        <f t="shared" si="18"/>
        <v>23417.857142857043</v>
      </c>
      <c r="U114" s="2">
        <f t="shared" si="19"/>
        <v>491923.78016427159</v>
      </c>
      <c r="V114" s="2">
        <f t="shared" si="37"/>
        <v>2299816.25</v>
      </c>
      <c r="W114" s="2">
        <f t="shared" si="20"/>
        <v>131831.75</v>
      </c>
      <c r="X114" s="2">
        <f t="shared" si="6"/>
        <v>360092.03016427159</v>
      </c>
      <c r="Y114" s="2">
        <f t="shared" si="33"/>
        <v>35076902.376505986</v>
      </c>
      <c r="Z114" s="2" t="str">
        <f t="shared" si="8"/>
        <v>HERE</v>
      </c>
      <c r="AA114" s="2">
        <f>IF(Z114="HERE",Y114,AA113+Graph!$G$1*1000)</f>
        <v>35076902.376505986</v>
      </c>
      <c r="AB114" s="2">
        <f t="shared" si="21"/>
        <v>360092.03016427159</v>
      </c>
      <c r="AC114" s="2">
        <f t="shared" si="34"/>
        <v>2299816.25</v>
      </c>
      <c r="AD114" s="3">
        <f t="shared" si="10"/>
        <v>35076902.376505986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23911677.564175636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38</v>
      </c>
      <c r="C115" s="7"/>
      <c r="D115" s="2" t="e">
        <f t="shared" si="12"/>
        <v>#N/A</v>
      </c>
      <c r="E115" s="2" t="e">
        <f t="shared" si="22"/>
        <v>#N/A</v>
      </c>
      <c r="F115" s="2">
        <v>469631.22220009565</v>
      </c>
      <c r="G115" s="2">
        <f t="shared" si="38"/>
        <v>469631.22220009565</v>
      </c>
      <c r="H115" s="2">
        <f t="shared" si="35"/>
        <v>36402375.446888864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1658688.571428569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493838.67391738296</v>
      </c>
      <c r="Q115" s="2">
        <f t="shared" si="39"/>
        <v>493838.67391738296</v>
      </c>
      <c r="R115" s="2">
        <f t="shared" si="36"/>
        <v>37870557.300423324</v>
      </c>
      <c r="S115" s="2">
        <f t="shared" si="17"/>
        <v>469631.22220009565</v>
      </c>
      <c r="T115" s="2">
        <f t="shared" si="18"/>
        <v>23417.857142857043</v>
      </c>
      <c r="U115" s="2">
        <f t="shared" si="19"/>
        <v>493838.67391738296</v>
      </c>
      <c r="V115" s="2">
        <f t="shared" si="37"/>
        <v>2431648</v>
      </c>
      <c r="W115" s="2">
        <f t="shared" si="20"/>
        <v>131831.75</v>
      </c>
      <c r="X115" s="2">
        <f t="shared" si="6"/>
        <v>362006.92391738296</v>
      </c>
      <c r="Y115" s="2">
        <f t="shared" si="33"/>
        <v>35438909.300423369</v>
      </c>
      <c r="Z115" s="2" t="str">
        <f t="shared" si="8"/>
        <v>HERE</v>
      </c>
      <c r="AA115" s="2">
        <f>IF(Z115="HERE",Y115,AA114+Graph!$G$1*1000)</f>
        <v>35438909.300423369</v>
      </c>
      <c r="AB115" s="2">
        <f t="shared" si="21"/>
        <v>362006.92391738296</v>
      </c>
      <c r="AC115" s="2">
        <f t="shared" si="34"/>
        <v>2431648</v>
      </c>
      <c r="AD115" s="3">
        <f t="shared" si="10"/>
        <v>35438909.300423369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24311288.617897913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39</v>
      </c>
      <c r="C116" s="7"/>
      <c r="D116" s="2" t="e">
        <f t="shared" si="12"/>
        <v>#N/A</v>
      </c>
      <c r="E116" s="2" t="e">
        <f t="shared" si="22"/>
        <v>#N/A</v>
      </c>
      <c r="F116" s="2">
        <v>471232.44410154223</v>
      </c>
      <c r="G116" s="2">
        <f t="shared" si="38"/>
        <v>471232.44410154223</v>
      </c>
      <c r="H116" s="2">
        <f t="shared" si="35"/>
        <v>36873607.890990406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1682106.4285714261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495753.56767049432</v>
      </c>
      <c r="Q116" s="2">
        <f t="shared" si="39"/>
        <v>495753.56767049432</v>
      </c>
      <c r="R116" s="2">
        <f t="shared" si="36"/>
        <v>38366310.868093818</v>
      </c>
      <c r="S116" s="2">
        <f t="shared" si="17"/>
        <v>471232.44410154223</v>
      </c>
      <c r="T116" s="2">
        <f t="shared" si="18"/>
        <v>23417.857142857043</v>
      </c>
      <c r="U116" s="2">
        <f t="shared" si="19"/>
        <v>495753.56767049432</v>
      </c>
      <c r="V116" s="2">
        <f t="shared" si="37"/>
        <v>2639309</v>
      </c>
      <c r="W116" s="2">
        <f t="shared" si="20"/>
        <v>207661</v>
      </c>
      <c r="X116" s="2">
        <f t="shared" si="6"/>
        <v>288092.56767049432</v>
      </c>
      <c r="Y116" s="2">
        <f t="shared" si="33"/>
        <v>35727001.868093863</v>
      </c>
      <c r="Z116" s="2" t="str">
        <f t="shared" si="8"/>
        <v>HERE</v>
      </c>
      <c r="AA116" s="2">
        <f>IF(Z116="HERE",Y116,AA115+Graph!$G$1*1000)</f>
        <v>35727001.868093863</v>
      </c>
      <c r="AB116" s="2">
        <f t="shared" si="21"/>
        <v>288092.56767049432</v>
      </c>
      <c r="AC116" s="2">
        <f t="shared" si="34"/>
        <v>2639309</v>
      </c>
      <c r="AD116" s="3">
        <f t="shared" si="10"/>
        <v>35727001.868093863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24712623.07599799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40</v>
      </c>
      <c r="C117" s="7"/>
      <c r="D117" s="2" t="e">
        <f t="shared" si="12"/>
        <v>#N/A</v>
      </c>
      <c r="E117" s="2" t="e">
        <f t="shared" si="22"/>
        <v>#N/A</v>
      </c>
      <c r="F117" s="2">
        <v>472833.66600298882</v>
      </c>
      <c r="G117" s="2">
        <f t="shared" si="38"/>
        <v>472833.66600298882</v>
      </c>
      <c r="H117" s="2">
        <f t="shared" si="35"/>
        <v>37346441.556993395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1705524.2857142831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497668.46142360568</v>
      </c>
      <c r="Q117" s="2">
        <f t="shared" si="39"/>
        <v>497668.46142360568</v>
      </c>
      <c r="R117" s="2">
        <f t="shared" si="36"/>
        <v>38863979.329517424</v>
      </c>
      <c r="S117" s="2">
        <f t="shared" si="17"/>
        <v>472833.66600298882</v>
      </c>
      <c r="T117" s="2">
        <f t="shared" si="18"/>
        <v>23417.857142857043</v>
      </c>
      <c r="U117" s="2">
        <f t="shared" si="19"/>
        <v>497668.46142360568</v>
      </c>
      <c r="V117" s="2">
        <f t="shared" si="37"/>
        <v>2918252</v>
      </c>
      <c r="W117" s="2">
        <f t="shared" si="20"/>
        <v>278943</v>
      </c>
      <c r="X117" s="2">
        <f t="shared" si="6"/>
        <v>218725.46142360568</v>
      </c>
      <c r="Y117" s="2">
        <f t="shared" si="33"/>
        <v>35945727.329517469</v>
      </c>
      <c r="Z117" s="2" t="str">
        <f t="shared" si="8"/>
        <v>HERE</v>
      </c>
      <c r="AA117" s="2">
        <f>IF(Z117="HERE",Y117,AA116+Graph!$G$1*1000)</f>
        <v>35945727.329517469</v>
      </c>
      <c r="AB117" s="2">
        <f t="shared" si="21"/>
        <v>218725.46142360568</v>
      </c>
      <c r="AC117" s="2">
        <f t="shared" si="34"/>
        <v>2918252</v>
      </c>
      <c r="AD117" s="3">
        <f t="shared" si="10"/>
        <v>35945727.329517469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25115680.938475866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41</v>
      </c>
      <c r="C118" s="7"/>
      <c r="D118" s="2" t="e">
        <f t="shared" si="12"/>
        <v>#N/A</v>
      </c>
      <c r="E118" s="2" t="e">
        <f t="shared" si="22"/>
        <v>#N/A</v>
      </c>
      <c r="F118" s="2">
        <v>474434.8879044205</v>
      </c>
      <c r="G118" s="2">
        <f t="shared" si="38"/>
        <v>474434.8879044205</v>
      </c>
      <c r="H118" s="2">
        <f t="shared" si="35"/>
        <v>37820876.444897816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1728942.1428571402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499583.35517671704</v>
      </c>
      <c r="Q118" s="2">
        <f t="shared" si="39"/>
        <v>499583.35517671704</v>
      </c>
      <c r="R118" s="2">
        <f t="shared" si="36"/>
        <v>39363562.684694141</v>
      </c>
      <c r="S118" s="2">
        <f t="shared" si="17"/>
        <v>474434.8879044205</v>
      </c>
      <c r="T118" s="2">
        <f t="shared" si="18"/>
        <v>23417.857142857043</v>
      </c>
      <c r="U118" s="2">
        <f t="shared" si="19"/>
        <v>499583.35517671704</v>
      </c>
      <c r="V118" s="2">
        <f t="shared" si="37"/>
        <v>3234946</v>
      </c>
      <c r="W118" s="2">
        <f t="shared" si="20"/>
        <v>316694</v>
      </c>
      <c r="X118" s="2">
        <f t="shared" si="6"/>
        <v>182889.35517671704</v>
      </c>
      <c r="Y118" s="2">
        <f t="shared" si="33"/>
        <v>36128616.684694186</v>
      </c>
      <c r="Z118" s="2" t="str">
        <f t="shared" si="8"/>
        <v>HERE</v>
      </c>
      <c r="AA118" s="2">
        <f>IF(Z118="HERE",Y118,AA117+Graph!$G$1*1000)</f>
        <v>36128616.684694186</v>
      </c>
      <c r="AB118" s="2">
        <f t="shared" si="21"/>
        <v>182889.35517671704</v>
      </c>
      <c r="AC118" s="2">
        <f t="shared" si="34"/>
        <v>3234946</v>
      </c>
      <c r="AD118" s="3">
        <f t="shared" si="10"/>
        <v>36128616.684694186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25520462.205331542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42</v>
      </c>
      <c r="C119" s="7"/>
      <c r="D119" s="2" t="e">
        <f t="shared" si="12"/>
        <v>#N/A</v>
      </c>
      <c r="E119" s="2" t="e">
        <f t="shared" si="22"/>
        <v>#N/A</v>
      </c>
      <c r="F119" s="2">
        <v>476036.10980586708</v>
      </c>
      <c r="G119" s="2">
        <f t="shared" si="38"/>
        <v>476036.10980586708</v>
      </c>
      <c r="H119" s="2">
        <f t="shared" si="35"/>
        <v>38296912.554703683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1752359.9999999972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501498.24892982841</v>
      </c>
      <c r="Q119" s="2">
        <f t="shared" si="39"/>
        <v>501498.24892982841</v>
      </c>
      <c r="R119" s="2">
        <f t="shared" si="36"/>
        <v>39865060.93362397</v>
      </c>
      <c r="S119" s="2">
        <f t="shared" si="17"/>
        <v>476036.10980586708</v>
      </c>
      <c r="T119" s="2">
        <f t="shared" si="18"/>
        <v>23417.857142857043</v>
      </c>
      <c r="U119" s="2">
        <f t="shared" si="19"/>
        <v>501498.24892982841</v>
      </c>
      <c r="V119" s="2">
        <f t="shared" si="37"/>
        <v>3559179</v>
      </c>
      <c r="W119" s="2">
        <f t="shared" si="20"/>
        <v>324233</v>
      </c>
      <c r="X119" s="2">
        <f t="shared" si="6"/>
        <v>177265.24892982841</v>
      </c>
      <c r="Y119" s="2">
        <f t="shared" si="33"/>
        <v>36305881.933624014</v>
      </c>
      <c r="Z119" s="2" t="str">
        <f t="shared" si="8"/>
        <v>HERE</v>
      </c>
      <c r="AA119" s="2">
        <f>IF(Z119="HERE",Y119,AA118+Graph!$G$1*1000)</f>
        <v>36305881.933624014</v>
      </c>
      <c r="AB119" s="2">
        <f t="shared" si="21"/>
        <v>177265.24892982841</v>
      </c>
      <c r="AC119" s="2">
        <f t="shared" si="34"/>
        <v>3559179</v>
      </c>
      <c r="AD119" s="3">
        <f t="shared" si="10"/>
        <v>36305881.933624014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25926966.876565021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43</v>
      </c>
      <c r="C120" s="7"/>
      <c r="D120" s="2" t="e">
        <f t="shared" si="12"/>
        <v>#N/A</v>
      </c>
      <c r="E120" s="2" t="e">
        <f t="shared" si="22"/>
        <v>#N/A</v>
      </c>
      <c r="F120" s="2">
        <v>477637.33170731366</v>
      </c>
      <c r="G120" s="2">
        <f t="shared" si="38"/>
        <v>477637.33170731366</v>
      </c>
      <c r="H120" s="2">
        <f t="shared" si="35"/>
        <v>38774549.886410996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1775777.8571428542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503413.14268293977</v>
      </c>
      <c r="Q120" s="2">
        <f t="shared" si="39"/>
        <v>503413.14268293977</v>
      </c>
      <c r="R120" s="2">
        <f t="shared" si="36"/>
        <v>40368474.076306909</v>
      </c>
      <c r="S120" s="2">
        <f t="shared" si="17"/>
        <v>477637.33170731366</v>
      </c>
      <c r="T120" s="2">
        <f t="shared" si="18"/>
        <v>23417.857142857043</v>
      </c>
      <c r="U120" s="2">
        <f t="shared" si="19"/>
        <v>503413.14268293977</v>
      </c>
      <c r="V120" s="2">
        <f t="shared" si="37"/>
        <v>3837094</v>
      </c>
      <c r="W120" s="2">
        <f t="shared" si="20"/>
        <v>277915</v>
      </c>
      <c r="X120" s="2">
        <f t="shared" si="6"/>
        <v>225498.14268293977</v>
      </c>
      <c r="Y120" s="2">
        <f t="shared" si="33"/>
        <v>36531380.076306954</v>
      </c>
      <c r="Z120" s="2" t="str">
        <f t="shared" si="8"/>
        <v>HERE</v>
      </c>
      <c r="AA120" s="2">
        <f>IF(Z120="HERE",Y120,AA119+Graph!$G$1*1000)</f>
        <v>36531380.076306954</v>
      </c>
      <c r="AB120" s="2">
        <f t="shared" si="21"/>
        <v>225498.14268293977</v>
      </c>
      <c r="AC120" s="2">
        <f t="shared" si="34"/>
        <v>3837094</v>
      </c>
      <c r="AD120" s="3">
        <f t="shared" si="10"/>
        <v>36531380.076306954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26335194.952176295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44</v>
      </c>
      <c r="C121" s="7"/>
      <c r="D121" s="2" t="e">
        <f t="shared" si="12"/>
        <v>#N/A</v>
      </c>
      <c r="E121" s="2" t="e">
        <f t="shared" si="22"/>
        <v>#N/A</v>
      </c>
      <c r="F121" s="2">
        <v>479238.55360876024</v>
      </c>
      <c r="G121" s="2">
        <f t="shared" si="38"/>
        <v>479238.55360876024</v>
      </c>
      <c r="H121" s="2">
        <f t="shared" si="35"/>
        <v>39253788.440019757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1799195.7142857113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505328.03643605113</v>
      </c>
      <c r="Q121" s="2">
        <f t="shared" si="39"/>
        <v>505328.03643605113</v>
      </c>
      <c r="R121" s="2">
        <f t="shared" si="36"/>
        <v>40873802.11274296</v>
      </c>
      <c r="S121" s="2">
        <f t="shared" si="17"/>
        <v>479238.55360876024</v>
      </c>
      <c r="T121" s="2">
        <f t="shared" si="18"/>
        <v>23417.857142857043</v>
      </c>
      <c r="U121" s="2">
        <f t="shared" si="19"/>
        <v>505328.03643605113</v>
      </c>
      <c r="V121" s="2">
        <f t="shared" si="37"/>
        <v>4062501</v>
      </c>
      <c r="W121" s="2">
        <f t="shared" si="20"/>
        <v>225407</v>
      </c>
      <c r="X121" s="2">
        <f t="shared" si="6"/>
        <v>279921.03643605113</v>
      </c>
      <c r="Y121" s="2">
        <f t="shared" si="33"/>
        <v>36811301.112743005</v>
      </c>
      <c r="Z121" s="2" t="str">
        <f t="shared" si="8"/>
        <v>HERE</v>
      </c>
      <c r="AA121" s="2">
        <f>IF(Z121="HERE",Y121,AA120+Graph!$G$1*1000)</f>
        <v>36811301.112743005</v>
      </c>
      <c r="AB121" s="2">
        <f t="shared" si="21"/>
        <v>279921.03643605113</v>
      </c>
      <c r="AC121" s="2">
        <f t="shared" si="34"/>
        <v>4062501</v>
      </c>
      <c r="AD121" s="3">
        <f t="shared" si="10"/>
        <v>36811301.112743005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26745146.432165373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45</v>
      </c>
      <c r="C122" s="7"/>
      <c r="D122" s="2" t="e">
        <f t="shared" si="12"/>
        <v>#N/A</v>
      </c>
      <c r="E122" s="2" t="e">
        <f t="shared" si="22"/>
        <v>#N/A</v>
      </c>
      <c r="F122" s="2">
        <v>480839.77551020682</v>
      </c>
      <c r="G122" s="2">
        <f t="shared" si="38"/>
        <v>480839.77551020682</v>
      </c>
      <c r="H122" s="2">
        <f t="shared" si="35"/>
        <v>39734628.215529963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1822613.5714285683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507242.93018916249</v>
      </c>
      <c r="Q122" s="2">
        <f t="shared" si="39"/>
        <v>507242.93018916249</v>
      </c>
      <c r="R122" s="2">
        <f t="shared" si="36"/>
        <v>41381045.042932123</v>
      </c>
      <c r="S122" s="2">
        <f t="shared" si="17"/>
        <v>480839.77551020682</v>
      </c>
      <c r="T122" s="2">
        <f t="shared" si="18"/>
        <v>23417.857142857043</v>
      </c>
      <c r="U122" s="2">
        <f t="shared" si="19"/>
        <v>507242.93018916249</v>
      </c>
      <c r="V122" s="2">
        <f t="shared" si="37"/>
        <v>4266577</v>
      </c>
      <c r="W122" s="2">
        <f t="shared" si="20"/>
        <v>204076</v>
      </c>
      <c r="X122" s="2">
        <f t="shared" si="6"/>
        <v>303166.93018916249</v>
      </c>
      <c r="Y122" s="2">
        <f t="shared" si="33"/>
        <v>37114468.042932168</v>
      </c>
      <c r="Z122" s="2" t="str">
        <f t="shared" si="8"/>
        <v>HERE</v>
      </c>
      <c r="AA122" s="2">
        <f>IF(Z122="HERE",Y122,AA121+Graph!$G$1*1000)</f>
        <v>37114468.042932168</v>
      </c>
      <c r="AB122" s="2">
        <f t="shared" si="21"/>
        <v>303166.93018916249</v>
      </c>
      <c r="AC122" s="2">
        <f t="shared" si="34"/>
        <v>4266577</v>
      </c>
      <c r="AD122" s="3">
        <f t="shared" si="10"/>
        <v>37114468.042932168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27120051.520258959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46</v>
      </c>
      <c r="C123" s="7"/>
      <c r="D123" s="2" t="e">
        <f t="shared" si="12"/>
        <v>#N/A</v>
      </c>
      <c r="E123" s="2" t="e">
        <f t="shared" si="22"/>
        <v>#N/A</v>
      </c>
      <c r="F123" s="2">
        <v>482440.9974116385</v>
      </c>
      <c r="G123" s="2">
        <f t="shared" si="38"/>
        <v>482440.9974116385</v>
      </c>
      <c r="H123" s="2">
        <f t="shared" si="35"/>
        <v>40217069.212941602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1846031.4285714254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509157.82394225895</v>
      </c>
      <c r="Q123" s="2">
        <f t="shared" si="39"/>
        <v>509157.82394225895</v>
      </c>
      <c r="R123" s="2">
        <f t="shared" si="36"/>
        <v>41890202.866874382</v>
      </c>
      <c r="S123" s="2">
        <f t="shared" si="17"/>
        <v>482440.9974116385</v>
      </c>
      <c r="T123" s="2">
        <f t="shared" si="18"/>
        <v>23417.857142857043</v>
      </c>
      <c r="U123" s="2">
        <f t="shared" si="19"/>
        <v>509157.82394225895</v>
      </c>
      <c r="V123" s="2">
        <f t="shared" si="37"/>
        <v>4609740</v>
      </c>
      <c r="W123" s="2">
        <f t="shared" si="20"/>
        <v>343163</v>
      </c>
      <c r="X123" s="2">
        <f t="shared" si="6"/>
        <v>165994.82394225895</v>
      </c>
      <c r="Y123" s="2">
        <f t="shared" si="33"/>
        <v>37280462.866874427</v>
      </c>
      <c r="Z123" s="2" t="str">
        <f t="shared" si="8"/>
        <v>HERE</v>
      </c>
      <c r="AA123" s="2">
        <f>IF(Z123="HERE",Y123,AA122+Graph!$G$1*1000)</f>
        <v>37280462.866874427</v>
      </c>
      <c r="AB123" s="2">
        <f t="shared" si="21"/>
        <v>165994.82394225895</v>
      </c>
      <c r="AC123" s="2">
        <f t="shared" si="34"/>
        <v>4609740</v>
      </c>
      <c r="AD123" s="3">
        <f t="shared" si="10"/>
        <v>37280462.866874427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27496680.012730345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47</v>
      </c>
      <c r="C124" s="7"/>
      <c r="D124" s="2" t="e">
        <f t="shared" si="12"/>
        <v>#N/A</v>
      </c>
      <c r="E124" s="2" t="e">
        <f t="shared" si="22"/>
        <v>#N/A</v>
      </c>
      <c r="F124" s="2">
        <v>484042.21931308508</v>
      </c>
      <c r="G124" s="2">
        <f t="shared" si="38"/>
        <v>484042.21931308508</v>
      </c>
      <c r="H124" s="2">
        <f t="shared" si="35"/>
        <v>40701111.432254687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1869449.2857142824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511072.71769537032</v>
      </c>
      <c r="Q124" s="2">
        <f t="shared" si="39"/>
        <v>511072.71769537032</v>
      </c>
      <c r="R124" s="2">
        <f t="shared" si="36"/>
        <v>42401275.584569752</v>
      </c>
      <c r="S124" s="2">
        <f t="shared" si="17"/>
        <v>484042.21931308508</v>
      </c>
      <c r="T124" s="2">
        <f t="shared" si="18"/>
        <v>23417.857142857043</v>
      </c>
      <c r="U124" s="2">
        <f t="shared" si="19"/>
        <v>511072.71769537032</v>
      </c>
      <c r="V124" s="2">
        <f t="shared" si="37"/>
        <v>4973248</v>
      </c>
      <c r="W124" s="2">
        <f t="shared" si="20"/>
        <v>363508</v>
      </c>
      <c r="X124" s="2">
        <f t="shared" si="6"/>
        <v>147564.71769537032</v>
      </c>
      <c r="Y124" s="2">
        <f t="shared" si="33"/>
        <v>37428027.584569797</v>
      </c>
      <c r="Z124" s="2" t="str">
        <f t="shared" si="8"/>
        <v>HERE</v>
      </c>
      <c r="AA124" s="2">
        <f>IF(Z124="HERE",Y124,AA123+Graph!$G$1*1000)</f>
        <v>37428027.584569797</v>
      </c>
      <c r="AB124" s="2">
        <f t="shared" si="21"/>
        <v>147564.71769537032</v>
      </c>
      <c r="AC124" s="2">
        <f t="shared" si="34"/>
        <v>4973248</v>
      </c>
      <c r="AD124" s="3">
        <f t="shared" si="10"/>
        <v>37428027.584569797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27875031.909579534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48</v>
      </c>
      <c r="C125" s="7"/>
      <c r="D125" s="2" t="e">
        <f t="shared" si="12"/>
        <v>#N/A</v>
      </c>
      <c r="E125" s="2" t="e">
        <f t="shared" si="22"/>
        <v>#N/A</v>
      </c>
      <c r="F125" s="2">
        <v>485643.44121453166</v>
      </c>
      <c r="G125" s="2">
        <f t="shared" si="38"/>
        <v>485643.44121453166</v>
      </c>
      <c r="H125" s="2">
        <f t="shared" si="35"/>
        <v>41186754.873469219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1892867.1428571395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512987.61144848168</v>
      </c>
      <c r="Q125" s="2">
        <f t="shared" si="39"/>
        <v>512987.61144848168</v>
      </c>
      <c r="R125" s="2">
        <f t="shared" si="36"/>
        <v>42914263.196018234</v>
      </c>
      <c r="S125" s="2">
        <f t="shared" si="17"/>
        <v>485643.44121453166</v>
      </c>
      <c r="T125" s="2">
        <f t="shared" si="18"/>
        <v>23417.857142857043</v>
      </c>
      <c r="U125" s="2">
        <f t="shared" si="19"/>
        <v>512987.61144848168</v>
      </c>
      <c r="V125" s="2">
        <f t="shared" si="37"/>
        <v>5383103</v>
      </c>
      <c r="W125" s="2">
        <f t="shared" si="20"/>
        <v>409855</v>
      </c>
      <c r="X125" s="2">
        <f t="shared" si="6"/>
        <v>103132.61144848168</v>
      </c>
      <c r="Y125" s="2">
        <f t="shared" si="33"/>
        <v>37531160.196018279</v>
      </c>
      <c r="Z125" s="2" t="str">
        <f t="shared" si="8"/>
        <v>HERE</v>
      </c>
      <c r="AA125" s="2">
        <f>IF(Z125="HERE",Y125,AA124+Graph!$G$1*1000)</f>
        <v>37531160.196018279</v>
      </c>
      <c r="AB125" s="2">
        <f t="shared" si="21"/>
        <v>103132.61144848168</v>
      </c>
      <c r="AC125" s="2">
        <f t="shared" si="34"/>
        <v>5383103</v>
      </c>
      <c r="AD125" s="3">
        <f t="shared" si="10"/>
        <v>37531160.196018279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28255107.210806519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49</v>
      </c>
      <c r="C126" s="7"/>
      <c r="D126" s="2" t="e">
        <f t="shared" si="12"/>
        <v>#N/A</v>
      </c>
      <c r="E126" s="2" t="e">
        <f t="shared" si="22"/>
        <v>#N/A</v>
      </c>
      <c r="F126" s="2">
        <v>487244.66311597824</v>
      </c>
      <c r="G126" s="2">
        <f t="shared" si="38"/>
        <v>487244.66311597824</v>
      </c>
      <c r="H126" s="2">
        <f t="shared" si="35"/>
        <v>41673999.536585197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1916284.9999999965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514902.50520159304</v>
      </c>
      <c r="Q126" s="2">
        <f t="shared" si="39"/>
        <v>514902.50520159304</v>
      </c>
      <c r="R126" s="2">
        <f t="shared" si="36"/>
        <v>43429165.701219827</v>
      </c>
      <c r="S126" s="2">
        <f t="shared" si="17"/>
        <v>487244.66311597824</v>
      </c>
      <c r="T126" s="2">
        <f t="shared" si="18"/>
        <v>23417.857142857043</v>
      </c>
      <c r="U126" s="2">
        <f t="shared" si="19"/>
        <v>514902.50520159304</v>
      </c>
      <c r="V126" s="2">
        <f t="shared" si="37"/>
        <v>5861351</v>
      </c>
      <c r="W126" s="2">
        <f t="shared" si="20"/>
        <v>478248</v>
      </c>
      <c r="X126" s="2">
        <f t="shared" si="6"/>
        <v>36654.505201593041</v>
      </c>
      <c r="Y126" s="2">
        <f t="shared" si="33"/>
        <v>37567814.701219872</v>
      </c>
      <c r="Z126" s="2" t="str">
        <f t="shared" si="8"/>
        <v>HERE</v>
      </c>
      <c r="AA126" s="2">
        <f>IF(Z126="HERE",Y126,AA125+Graph!$G$1*1000)</f>
        <v>37567814.701219872</v>
      </c>
      <c r="AB126" s="2">
        <f t="shared" si="21"/>
        <v>36654.505201593041</v>
      </c>
      <c r="AC126" s="2">
        <f t="shared" si="34"/>
        <v>5861351</v>
      </c>
      <c r="AD126" s="3">
        <f t="shared" si="10"/>
        <v>37567814.701219872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28636905.916411303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50</v>
      </c>
      <c r="C127" s="7"/>
      <c r="D127" s="2" t="e">
        <f t="shared" si="12"/>
        <v>#N/A</v>
      </c>
      <c r="E127" s="2" t="e">
        <f t="shared" si="22"/>
        <v>#N/A</v>
      </c>
      <c r="F127" s="2">
        <v>488845.88501742482</v>
      </c>
      <c r="G127" s="2">
        <f t="shared" si="38"/>
        <v>488845.88501742482</v>
      </c>
      <c r="H127" s="2">
        <f t="shared" si="35"/>
        <v>42162845.421602622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1939702.8571428536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516817.3989547044</v>
      </c>
      <c r="Q127" s="2">
        <f t="shared" si="39"/>
        <v>516817.3989547044</v>
      </c>
      <c r="R127" s="2">
        <f t="shared" si="36"/>
        <v>43945983.100174531</v>
      </c>
      <c r="S127" s="2">
        <f t="shared" si="17"/>
        <v>488845.88501742482</v>
      </c>
      <c r="T127" s="2">
        <f t="shared" si="18"/>
        <v>23417.857142857043</v>
      </c>
      <c r="U127" s="2">
        <f t="shared" si="19"/>
        <v>516817.3989547044</v>
      </c>
      <c r="V127" s="2">
        <f t="shared" si="37"/>
        <v>6353321</v>
      </c>
      <c r="W127" s="2">
        <f t="shared" si="20"/>
        <v>491970</v>
      </c>
      <c r="X127" s="2">
        <f t="shared" si="6"/>
        <v>24847.398954704404</v>
      </c>
      <c r="Y127" s="2">
        <f t="shared" si="33"/>
        <v>37592662.100174576</v>
      </c>
      <c r="Z127" s="2" t="str">
        <f t="shared" si="8"/>
        <v>HERE</v>
      </c>
      <c r="AA127" s="2">
        <f>IF(Z127="HERE",Y127,AA126+Graph!$G$1*1000)</f>
        <v>37592662.100174576</v>
      </c>
      <c r="AB127" s="2">
        <f t="shared" si="21"/>
        <v>24847.398954704404</v>
      </c>
      <c r="AC127" s="2">
        <f t="shared" si="34"/>
        <v>6353321</v>
      </c>
      <c r="AD127" s="3">
        <f t="shared" si="10"/>
        <v>37592662.100174576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29020428.02639389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51</v>
      </c>
      <c r="C128" s="7"/>
      <c r="D128" s="2" t="e">
        <f t="shared" si="12"/>
        <v>#N/A</v>
      </c>
      <c r="E128" s="2" t="e">
        <f t="shared" si="22"/>
        <v>#N/A</v>
      </c>
      <c r="F128" s="2">
        <v>490447.1069188565</v>
      </c>
      <c r="G128" s="2">
        <f t="shared" si="38"/>
        <v>490447.1069188565</v>
      </c>
      <c r="H128" s="2">
        <f t="shared" si="35"/>
        <v>42653292.528521478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1963120.7142857106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518732.29270781577</v>
      </c>
      <c r="Q128" s="2">
        <f t="shared" si="39"/>
        <v>518732.29270781577</v>
      </c>
      <c r="R128" s="2">
        <f t="shared" si="36"/>
        <v>44464715.392882347</v>
      </c>
      <c r="S128" s="2">
        <f t="shared" si="17"/>
        <v>490447.1069188565</v>
      </c>
      <c r="T128" s="2">
        <f t="shared" si="18"/>
        <v>23417.857142857043</v>
      </c>
      <c r="U128" s="2">
        <f t="shared" si="19"/>
        <v>518732.29270781577</v>
      </c>
      <c r="V128" s="2">
        <f t="shared" si="37"/>
        <v>6573570</v>
      </c>
      <c r="W128" s="2">
        <f t="shared" si="20"/>
        <v>220249</v>
      </c>
      <c r="X128" s="2">
        <f t="shared" si="6"/>
        <v>298483.29270781577</v>
      </c>
      <c r="Y128" s="2">
        <f t="shared" si="33"/>
        <v>37891145.392882392</v>
      </c>
      <c r="Z128" s="2" t="str">
        <f t="shared" si="8"/>
        <v>HERE</v>
      </c>
      <c r="AA128" s="2">
        <f>IF(Z128="HERE",Y128,AA127+Graph!$G$1*1000)</f>
        <v>37891145.392882392</v>
      </c>
      <c r="AB128" s="2">
        <f t="shared" si="21"/>
        <v>298483.29270781577</v>
      </c>
      <c r="AC128" s="2">
        <f t="shared" si="34"/>
        <v>6573570</v>
      </c>
      <c r="AD128" s="3">
        <f t="shared" si="10"/>
        <v>37891145.392882392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29405673.540754277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52</v>
      </c>
      <c r="C129" s="7"/>
      <c r="D129" s="2" t="e">
        <f t="shared" si="12"/>
        <v>#N/A</v>
      </c>
      <c r="E129" s="2" t="e">
        <f t="shared" si="22"/>
        <v>#N/A</v>
      </c>
      <c r="F129" s="2">
        <v>492048.32882030308</v>
      </c>
      <c r="G129" s="2">
        <f t="shared" si="38"/>
        <v>492048.32882030308</v>
      </c>
      <c r="H129" s="2">
        <f t="shared" si="35"/>
        <v>43145340.857341781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1986538.5714285676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520647.18646092713</v>
      </c>
      <c r="Q129" s="2">
        <f t="shared" si="39"/>
        <v>520647.18646092713</v>
      </c>
      <c r="R129" s="2">
        <f t="shared" si="36"/>
        <v>44985362.579343274</v>
      </c>
      <c r="S129" s="2">
        <f t="shared" si="17"/>
        <v>492048.32882030308</v>
      </c>
      <c r="T129" s="2">
        <f t="shared" si="18"/>
        <v>23417.857142857043</v>
      </c>
      <c r="U129" s="2">
        <f t="shared" si="19"/>
        <v>520647.18646092713</v>
      </c>
      <c r="V129" s="2">
        <f t="shared" si="37"/>
        <v>6853372</v>
      </c>
      <c r="W129" s="2">
        <f t="shared" si="20"/>
        <v>279802</v>
      </c>
      <c r="X129" s="2">
        <f t="shared" si="6"/>
        <v>240845.18646092713</v>
      </c>
      <c r="Y129" s="2">
        <f t="shared" si="33"/>
        <v>38131990.579343319</v>
      </c>
      <c r="Z129" s="2" t="str">
        <f t="shared" si="8"/>
        <v>HERE</v>
      </c>
      <c r="AA129" s="2">
        <f>IF(Z129="HERE",Y129,AA128+Graph!$G$1*1000)</f>
        <v>38131990.579343319</v>
      </c>
      <c r="AB129" s="2">
        <f t="shared" si="21"/>
        <v>240845.18646092713</v>
      </c>
      <c r="AC129" s="2">
        <f t="shared" si="34"/>
        <v>6853372</v>
      </c>
      <c r="AD129" s="3">
        <f t="shared" si="10"/>
        <v>38131990.579343319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29726007.529135324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53</v>
      </c>
      <c r="C130" s="7"/>
      <c r="D130" s="2" t="e">
        <f t="shared" si="12"/>
        <v>#N/A</v>
      </c>
      <c r="E130" s="2" t="e">
        <f t="shared" si="22"/>
        <v>#N/A</v>
      </c>
      <c r="F130" s="2">
        <v>493649.55072174966</v>
      </c>
      <c r="G130" s="2">
        <f t="shared" si="38"/>
        <v>493649.55072174966</v>
      </c>
      <c r="H130" s="2">
        <f t="shared" si="35"/>
        <v>43638990.408063531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2009956.4285714247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522562.08021403849</v>
      </c>
      <c r="Q130" s="2">
        <f t="shared" si="39"/>
        <v>522562.08021403849</v>
      </c>
      <c r="R130" s="2">
        <f t="shared" si="36"/>
        <v>45507924.659557313</v>
      </c>
      <c r="S130" s="2">
        <f t="shared" si="17"/>
        <v>493649.55072174966</v>
      </c>
      <c r="T130" s="2">
        <f t="shared" si="18"/>
        <v>23417.857142857043</v>
      </c>
      <c r="U130" s="2">
        <f t="shared" si="19"/>
        <v>522562.08021403849</v>
      </c>
      <c r="V130" s="2">
        <f t="shared" si="37"/>
        <v>7164387</v>
      </c>
      <c r="W130" s="2">
        <f t="shared" si="20"/>
        <v>311015</v>
      </c>
      <c r="X130" s="2">
        <f t="shared" si="6"/>
        <v>211547.08021403849</v>
      </c>
      <c r="Y130" s="2">
        <f t="shared" si="33"/>
        <v>38343537.659557357</v>
      </c>
      <c r="Z130" s="2" t="str">
        <f t="shared" si="8"/>
        <v>HERE</v>
      </c>
      <c r="AA130" s="2">
        <f>IF(Z130="HERE",Y130,AA129+Graph!$G$1*1000)</f>
        <v>38343537.659557357</v>
      </c>
      <c r="AB130" s="2">
        <f t="shared" si="21"/>
        <v>211547.08021403849</v>
      </c>
      <c r="AC130" s="2">
        <f t="shared" si="34"/>
        <v>7164387</v>
      </c>
      <c r="AD130" s="3">
        <f t="shared" si="10"/>
        <v>38343537.659557357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30048064.921894163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54</v>
      </c>
      <c r="C131" s="7"/>
      <c r="D131" s="2" t="e">
        <f t="shared" si="12"/>
        <v>#N/A</v>
      </c>
      <c r="E131" s="2" t="e">
        <f t="shared" si="22"/>
        <v>#N/A</v>
      </c>
      <c r="F131" s="2">
        <v>495250.77262319624</v>
      </c>
      <c r="G131" s="2">
        <f t="shared" si="38"/>
        <v>495250.77262319624</v>
      </c>
      <c r="H131" s="2">
        <f t="shared" si="35"/>
        <v>44134241.180686727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2033374.2857142817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524476.97396714985</v>
      </c>
      <c r="Q131" s="2">
        <f t="shared" si="39"/>
        <v>524476.97396714985</v>
      </c>
      <c r="R131" s="2">
        <f t="shared" si="36"/>
        <v>46032401.633524463</v>
      </c>
      <c r="S131" s="2">
        <f t="shared" si="17"/>
        <v>495250.77262319624</v>
      </c>
      <c r="T131" s="2">
        <f t="shared" si="18"/>
        <v>23417.857142857043</v>
      </c>
      <c r="U131" s="2">
        <f t="shared" si="19"/>
        <v>524476.97396714985</v>
      </c>
      <c r="V131" s="2">
        <f t="shared" si="37"/>
        <v>7447199</v>
      </c>
      <c r="W131" s="2">
        <f t="shared" si="20"/>
        <v>282812</v>
      </c>
      <c r="X131" s="2">
        <f t="shared" si="6"/>
        <v>241664.97396714985</v>
      </c>
      <c r="Y131" s="2">
        <f t="shared" si="33"/>
        <v>38585202.633524507</v>
      </c>
      <c r="Z131" s="2" t="str">
        <f t="shared" si="8"/>
        <v>HERE</v>
      </c>
      <c r="AA131" s="2">
        <f>IF(Z131="HERE",Y131,AA130+Graph!$G$1*1000)</f>
        <v>38585202.633524507</v>
      </c>
      <c r="AB131" s="2">
        <f t="shared" si="21"/>
        <v>241664.97396714985</v>
      </c>
      <c r="AC131" s="2">
        <f t="shared" si="34"/>
        <v>7447199</v>
      </c>
      <c r="AD131" s="3">
        <f t="shared" si="10"/>
        <v>38585202.633524507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30371845.719030809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55</v>
      </c>
      <c r="C132" s="7"/>
      <c r="D132" s="2" t="e">
        <f t="shared" si="12"/>
        <v>#N/A</v>
      </c>
      <c r="E132" s="2" t="e">
        <f t="shared" si="22"/>
        <v>#N/A</v>
      </c>
      <c r="F132" s="2">
        <v>496851.99452464283</v>
      </c>
      <c r="G132" s="2">
        <f t="shared" si="38"/>
        <v>496851.99452464283</v>
      </c>
      <c r="H132" s="2">
        <f t="shared" si="35"/>
        <v>44631093.17521137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2056792.1428571388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526391.86772026122</v>
      </c>
      <c r="Q132" s="2">
        <f t="shared" si="39"/>
        <v>526391.86772026122</v>
      </c>
      <c r="R132" s="2">
        <f t="shared" si="36"/>
        <v>46558793.501244724</v>
      </c>
      <c r="S132" s="2">
        <f t="shared" si="17"/>
        <v>496851.99452464283</v>
      </c>
      <c r="T132" s="2">
        <f t="shared" si="18"/>
        <v>23417.857142857043</v>
      </c>
      <c r="U132" s="2">
        <f t="shared" si="19"/>
        <v>526391.86772026122</v>
      </c>
      <c r="V132" s="2">
        <f t="shared" si="37"/>
        <v>7891184</v>
      </c>
      <c r="W132" s="2">
        <f t="shared" si="20"/>
        <v>443985</v>
      </c>
      <c r="X132" s="2">
        <f t="shared" si="6"/>
        <v>82406.867720261216</v>
      </c>
      <c r="Y132" s="2">
        <f t="shared" si="33"/>
        <v>38667609.501244769</v>
      </c>
      <c r="Z132" s="2" t="str">
        <f t="shared" si="8"/>
        <v>HERE</v>
      </c>
      <c r="AA132" s="2">
        <f>IF(Z132="HERE",Y132,AA131+Graph!$G$1*1000)</f>
        <v>38667609.501244769</v>
      </c>
      <c r="AB132" s="2">
        <f t="shared" si="21"/>
        <v>82406.867720261216</v>
      </c>
      <c r="AC132" s="2">
        <f t="shared" si="34"/>
        <v>7891184</v>
      </c>
      <c r="AD132" s="3">
        <f t="shared" si="10"/>
        <v>38667609.501244769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30697349.920545258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56</v>
      </c>
      <c r="C133" s="7"/>
      <c r="D133" s="2" t="e">
        <f t="shared" si="12"/>
        <v>#N/A</v>
      </c>
      <c r="E133" s="2" t="e">
        <f t="shared" si="22"/>
        <v>#N/A</v>
      </c>
      <c r="F133" s="2">
        <v>498453.2164260745</v>
      </c>
      <c r="G133" s="2">
        <f t="shared" si="38"/>
        <v>498453.2164260745</v>
      </c>
      <c r="H133" s="2">
        <f t="shared" si="35"/>
        <v>45129546.391637444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2080209.9999999958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528306.76147337258</v>
      </c>
      <c r="Q133" s="2">
        <f t="shared" si="39"/>
        <v>528306.76147337258</v>
      </c>
      <c r="R133" s="2">
        <f t="shared" si="36"/>
        <v>47087100.262718096</v>
      </c>
      <c r="S133" s="2">
        <f t="shared" si="17"/>
        <v>498453.2164260745</v>
      </c>
      <c r="T133" s="2">
        <f t="shared" si="18"/>
        <v>23417.857142857043</v>
      </c>
      <c r="U133" s="2">
        <f t="shared" si="19"/>
        <v>528306.76147337258</v>
      </c>
      <c r="V133" s="2">
        <f t="shared" si="37"/>
        <v>8378940</v>
      </c>
      <c r="W133" s="2">
        <f t="shared" si="20"/>
        <v>487756</v>
      </c>
      <c r="X133" s="2">
        <f t="shared" si="6"/>
        <v>40550.761473372579</v>
      </c>
      <c r="Y133" s="2">
        <f t="shared" si="33"/>
        <v>38708160.262718141</v>
      </c>
      <c r="Z133" s="2" t="str">
        <f t="shared" si="8"/>
        <v>HERE</v>
      </c>
      <c r="AA133" s="2">
        <f>IF(Z133="HERE",Y133,AA132+Graph!$G$1*1000)</f>
        <v>38708160.262718141</v>
      </c>
      <c r="AB133" s="2">
        <f t="shared" si="21"/>
        <v>40550.761473372579</v>
      </c>
      <c r="AC133" s="2">
        <f t="shared" si="34"/>
        <v>8378940</v>
      </c>
      <c r="AD133" s="3">
        <f t="shared" si="10"/>
        <v>38708160.262718141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31024577.526437499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57</v>
      </c>
      <c r="C134" s="7"/>
      <c r="D134" s="2" t="e">
        <f t="shared" si="12"/>
        <v>#N/A</v>
      </c>
      <c r="E134" s="2" t="e">
        <f t="shared" si="22"/>
        <v>#N/A</v>
      </c>
      <c r="F134" s="2">
        <v>500054.43832752109</v>
      </c>
      <c r="G134" s="2">
        <f t="shared" si="38"/>
        <v>500054.43832752109</v>
      </c>
      <c r="H134" s="2">
        <f t="shared" si="35"/>
        <v>45629600.829964966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2103627.8571428531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530221.65522648394</v>
      </c>
      <c r="Q134" s="2">
        <f t="shared" si="39"/>
        <v>530221.65522648394</v>
      </c>
      <c r="R134" s="2">
        <f t="shared" si="36"/>
        <v>47617321.91794458</v>
      </c>
      <c r="S134" s="2">
        <f t="shared" si="17"/>
        <v>500054.43832752109</v>
      </c>
      <c r="T134" s="2">
        <f t="shared" si="18"/>
        <v>23417.857142857276</v>
      </c>
      <c r="U134" s="2">
        <f t="shared" si="19"/>
        <v>530221.65522648394</v>
      </c>
      <c r="V134" s="2">
        <f t="shared" si="37"/>
        <v>8977329</v>
      </c>
      <c r="W134" s="2">
        <f t="shared" si="20"/>
        <v>598389</v>
      </c>
      <c r="X134" s="2">
        <f t="shared" si="6"/>
        <v>-68167.344773516059</v>
      </c>
      <c r="Y134" s="2">
        <f t="shared" si="33"/>
        <v>38639992.917944625</v>
      </c>
      <c r="Z134" s="2" t="str">
        <f t="shared" si="8"/>
        <v>HERE</v>
      </c>
      <c r="AA134" s="2">
        <f>IF(Z134="HERE",Y134,AA133+Graph!$G$1*1000)</f>
        <v>38639992.917944625</v>
      </c>
      <c r="AB134" s="2">
        <f t="shared" si="21"/>
        <v>-68167.344773516059</v>
      </c>
      <c r="AC134" s="2">
        <f t="shared" si="34"/>
        <v>8977329</v>
      </c>
      <c r="AD134" s="3">
        <f t="shared" si="10"/>
        <v>38639992.917944625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31353528.536707547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58</v>
      </c>
      <c r="C135" s="7"/>
      <c r="D135" s="2" t="e">
        <f t="shared" si="12"/>
        <v>#N/A</v>
      </c>
      <c r="E135" s="2" t="e">
        <f t="shared" si="22"/>
        <v>#N/A</v>
      </c>
      <c r="F135" s="2">
        <v>501655.66022896767</v>
      </c>
      <c r="G135" s="2">
        <f t="shared" si="38"/>
        <v>501655.66022896767</v>
      </c>
      <c r="H135" s="2">
        <f t="shared" si="35"/>
        <v>46131256.490193933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2127045.7142857104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532136.5489795953</v>
      </c>
      <c r="Q135" s="2">
        <f t="shared" si="39"/>
        <v>532136.5489795953</v>
      </c>
      <c r="R135" s="2">
        <f t="shared" si="36"/>
        <v>48149458.466924176</v>
      </c>
      <c r="S135" s="2">
        <f t="shared" si="17"/>
        <v>501655.66022896767</v>
      </c>
      <c r="T135" s="2">
        <f t="shared" si="18"/>
        <v>23417.857142857276</v>
      </c>
      <c r="U135" s="2">
        <f t="shared" si="19"/>
        <v>532136.5489795953</v>
      </c>
      <c r="V135" s="2">
        <f t="shared" si="37"/>
        <v>9296367</v>
      </c>
      <c r="W135" s="2">
        <f t="shared" si="20"/>
        <v>319038</v>
      </c>
      <c r="X135" s="2">
        <f t="shared" si="6"/>
        <v>213098.5489795953</v>
      </c>
      <c r="Y135" s="2">
        <f t="shared" si="33"/>
        <v>38853091.46692422</v>
      </c>
      <c r="Z135" s="2" t="str">
        <f t="shared" si="8"/>
        <v>HERE</v>
      </c>
      <c r="AA135" s="2">
        <f>IF(Z135="HERE",Y135,AA134+Graph!$G$1*1000)</f>
        <v>38853091.46692422</v>
      </c>
      <c r="AB135" s="2">
        <f t="shared" si="21"/>
        <v>213098.5489795953</v>
      </c>
      <c r="AC135" s="2">
        <f t="shared" si="34"/>
        <v>9296367</v>
      </c>
      <c r="AD135" s="3">
        <f t="shared" si="10"/>
        <v>38853091.46692422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31684202.951355387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59</v>
      </c>
      <c r="C136" s="7"/>
      <c r="D136" s="2" t="e">
        <f t="shared" si="12"/>
        <v>#N/A</v>
      </c>
      <c r="E136" s="2" t="e">
        <f t="shared" si="22"/>
        <v>#N/A</v>
      </c>
      <c r="F136" s="2">
        <v>503256.88213041425</v>
      </c>
      <c r="G136" s="2">
        <f t="shared" si="38"/>
        <v>503256.88213041425</v>
      </c>
      <c r="H136" s="2">
        <f t="shared" si="35"/>
        <v>46634513.372324347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2150463.5714285676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534051.44273270667</v>
      </c>
      <c r="Q136" s="2">
        <f t="shared" si="39"/>
        <v>534051.44273270667</v>
      </c>
      <c r="R136" s="2">
        <f t="shared" si="36"/>
        <v>48683509.909656882</v>
      </c>
      <c r="S136" s="2">
        <f t="shared" si="17"/>
        <v>503256.88213041425</v>
      </c>
      <c r="T136" s="2">
        <f t="shared" si="18"/>
        <v>23417.857142857276</v>
      </c>
      <c r="U136" s="2">
        <f t="shared" si="19"/>
        <v>534051.44273270667</v>
      </c>
      <c r="V136" s="2">
        <f t="shared" si="37"/>
        <v>9646715</v>
      </c>
      <c r="W136" s="2">
        <f t="shared" si="20"/>
        <v>350348</v>
      </c>
      <c r="X136" s="2">
        <f t="shared" si="6"/>
        <v>183703.44273270667</v>
      </c>
      <c r="Y136" s="2">
        <f t="shared" si="33"/>
        <v>39036794.909656927</v>
      </c>
      <c r="Z136" s="2" t="str">
        <f t="shared" si="8"/>
        <v>HERE</v>
      </c>
      <c r="AA136" s="2">
        <f>IF(Z136="HERE",Y136,AA135+Graph!$G$1*1000)</f>
        <v>39036794.909656927</v>
      </c>
      <c r="AB136" s="2">
        <f t="shared" si="21"/>
        <v>183703.44273270667</v>
      </c>
      <c r="AC136" s="2">
        <f t="shared" si="34"/>
        <v>9646715</v>
      </c>
      <c r="AD136" s="3">
        <f t="shared" si="10"/>
        <v>39036794.909656927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32016600.77038103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60</v>
      </c>
      <c r="C137" s="7"/>
      <c r="D137" s="2" t="e">
        <f t="shared" si="12"/>
        <v>#N/A</v>
      </c>
      <c r="E137" s="2" t="e">
        <f t="shared" si="22"/>
        <v>#N/A</v>
      </c>
      <c r="F137" s="2">
        <v>504858.10403184593</v>
      </c>
      <c r="G137" s="2">
        <f t="shared" si="38"/>
        <v>504858.10403184593</v>
      </c>
      <c r="H137" s="2">
        <f t="shared" si="35"/>
        <v>47139371.476356193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2173881.4285714249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535966.33648581803</v>
      </c>
      <c r="Q137" s="2">
        <f t="shared" si="39"/>
        <v>535966.33648581803</v>
      </c>
      <c r="R137" s="2">
        <f t="shared" si="36"/>
        <v>49219476.2461427</v>
      </c>
      <c r="S137" s="2">
        <f t="shared" si="17"/>
        <v>504858.10403184593</v>
      </c>
      <c r="T137" s="2">
        <f t="shared" si="18"/>
        <v>23417.857142857276</v>
      </c>
      <c r="U137" s="2">
        <f t="shared" si="19"/>
        <v>535966.33648581803</v>
      </c>
      <c r="V137" s="2">
        <f t="shared" si="37"/>
        <v>10021471</v>
      </c>
      <c r="W137" s="2">
        <f t="shared" si="20"/>
        <v>374756</v>
      </c>
      <c r="X137" s="2">
        <f t="shared" si="6"/>
        <v>161210.33648581803</v>
      </c>
      <c r="Y137" s="2">
        <f t="shared" si="33"/>
        <v>39198005.246142745</v>
      </c>
      <c r="Z137" s="2" t="str">
        <f t="shared" si="8"/>
        <v>HERE</v>
      </c>
      <c r="AA137" s="2">
        <f>IF(Z137="HERE",Y137,AA136+Graph!$G$1*1000)</f>
        <v>39198005.246142745</v>
      </c>
      <c r="AB137" s="2">
        <f t="shared" si="21"/>
        <v>161210.33648581803</v>
      </c>
      <c r="AC137" s="2">
        <f t="shared" si="34"/>
        <v>10021471</v>
      </c>
      <c r="AD137" s="3">
        <f t="shared" si="10"/>
        <v>39198005.246142745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32286267.131284475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61</v>
      </c>
      <c r="C138" s="7"/>
      <c r="D138" s="2" t="e">
        <f t="shared" si="12"/>
        <v>#N/A</v>
      </c>
      <c r="E138" s="2" t="e">
        <f t="shared" si="22"/>
        <v>#N/A</v>
      </c>
      <c r="F138" s="2">
        <v>506459.32593329251</v>
      </c>
      <c r="G138" s="2">
        <f t="shared" si="38"/>
        <v>506459.32593329251</v>
      </c>
      <c r="H138" s="2">
        <f t="shared" si="35"/>
        <v>47645830.802289486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2197299.2857142822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537881.23023892939</v>
      </c>
      <c r="Q138" s="2">
        <f t="shared" si="39"/>
        <v>537881.23023892939</v>
      </c>
      <c r="R138" s="2">
        <f t="shared" si="36"/>
        <v>49757357.47638163</v>
      </c>
      <c r="S138" s="2">
        <f t="shared" si="17"/>
        <v>506459.32593329251</v>
      </c>
      <c r="T138" s="2">
        <f t="shared" si="18"/>
        <v>23417.857142857276</v>
      </c>
      <c r="U138" s="2">
        <f t="shared" si="19"/>
        <v>537881.23023892939</v>
      </c>
      <c r="V138" s="2">
        <f t="shared" si="37"/>
        <v>10490487</v>
      </c>
      <c r="W138" s="2">
        <f t="shared" si="20"/>
        <v>469016</v>
      </c>
      <c r="X138" s="2">
        <f t="shared" si="6"/>
        <v>68865.230238929391</v>
      </c>
      <c r="Y138" s="2">
        <f t="shared" si="33"/>
        <v>39266870.476381674</v>
      </c>
      <c r="Z138" s="2" t="str">
        <f t="shared" si="8"/>
        <v>HERE</v>
      </c>
      <c r="AA138" s="2">
        <f>IF(Z138="HERE",Y138,AA137+Graph!$G$1*1000)</f>
        <v>39266870.476381674</v>
      </c>
      <c r="AB138" s="2">
        <f t="shared" si="21"/>
        <v>68865.230238929391</v>
      </c>
      <c r="AC138" s="2">
        <f t="shared" si="34"/>
        <v>10490487</v>
      </c>
      <c r="AD138" s="3">
        <f t="shared" si="10"/>
        <v>39266870.476381674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32497067.196565725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62</v>
      </c>
      <c r="C139" s="7"/>
      <c r="D139" s="2" t="e">
        <f t="shared" si="12"/>
        <v>#N/A</v>
      </c>
      <c r="E139" s="2" t="e">
        <f t="shared" si="22"/>
        <v>#N/A</v>
      </c>
      <c r="F139" s="2">
        <v>508060.54783473909</v>
      </c>
      <c r="G139" s="2">
        <f t="shared" si="38"/>
        <v>508060.54783473909</v>
      </c>
      <c r="H139" s="2">
        <f t="shared" si="35"/>
        <v>48153891.350124225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2220717.1428571395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539796.12399204075</v>
      </c>
      <c r="Q139" s="2">
        <f t="shared" si="39"/>
        <v>539796.12399204075</v>
      </c>
      <c r="R139" s="2">
        <f t="shared" si="36"/>
        <v>50297153.60037367</v>
      </c>
      <c r="S139" s="2">
        <f t="shared" si="17"/>
        <v>508060.54783473909</v>
      </c>
      <c r="T139" s="2">
        <f t="shared" si="18"/>
        <v>23417.857142857276</v>
      </c>
      <c r="U139" s="2">
        <f t="shared" si="19"/>
        <v>539796.12399204075</v>
      </c>
      <c r="V139" s="2">
        <f t="shared" si="37"/>
        <v>10971047</v>
      </c>
      <c r="W139" s="2">
        <f t="shared" si="20"/>
        <v>480560</v>
      </c>
      <c r="X139" s="2">
        <f t="shared" si="6"/>
        <v>59236.123992040753</v>
      </c>
      <c r="Y139" s="2">
        <f t="shared" si="33"/>
        <v>39326106.600373715</v>
      </c>
      <c r="Z139" s="2" t="str">
        <f t="shared" si="8"/>
        <v>HERE</v>
      </c>
      <c r="AA139" s="2">
        <f>IF(Z139="HERE",Y139,AA138+Graph!$G$1*1000)</f>
        <v>39326106.600373715</v>
      </c>
      <c r="AB139" s="2">
        <f t="shared" si="21"/>
        <v>59236.123992040753</v>
      </c>
      <c r="AC139" s="2">
        <f t="shared" si="34"/>
        <v>10971047</v>
      </c>
      <c r="AD139" s="3">
        <f t="shared" si="10"/>
        <v>39326106.600373715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32677502.316224769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63</v>
      </c>
      <c r="C140" s="7"/>
      <c r="D140" s="2" t="e">
        <f t="shared" si="12"/>
        <v>#N/A</v>
      </c>
      <c r="E140" s="2" t="e">
        <f t="shared" si="22"/>
        <v>#N/A</v>
      </c>
      <c r="F140" s="2">
        <v>509661.76973618567</v>
      </c>
      <c r="G140" s="2">
        <f t="shared" si="38"/>
        <v>509661.76973618567</v>
      </c>
      <c r="H140" s="2">
        <f t="shared" si="35"/>
        <v>48663553.119860411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2244134.9999999967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541711.01774515212</v>
      </c>
      <c r="Q140" s="2">
        <f t="shared" si="39"/>
        <v>541711.01774515212</v>
      </c>
      <c r="R140" s="2">
        <f t="shared" si="36"/>
        <v>50838864.618118823</v>
      </c>
      <c r="S140" s="2">
        <f t="shared" si="17"/>
        <v>509661.76973618567</v>
      </c>
      <c r="T140" s="2">
        <f t="shared" si="18"/>
        <v>23417.857142857276</v>
      </c>
      <c r="U140" s="2">
        <f t="shared" si="19"/>
        <v>541711.01774515212</v>
      </c>
      <c r="V140" s="2">
        <f t="shared" si="37"/>
        <v>11465210</v>
      </c>
      <c r="W140" s="2">
        <f t="shared" si="20"/>
        <v>494163</v>
      </c>
      <c r="X140" s="2">
        <f t="shared" si="6"/>
        <v>47548.017745152116</v>
      </c>
      <c r="Y140" s="2">
        <f t="shared" si="33"/>
        <v>39373654.618118867</v>
      </c>
      <c r="Z140" s="2" t="str">
        <f t="shared" si="8"/>
        <v>HERE</v>
      </c>
      <c r="AA140" s="2">
        <f>IF(Z140="HERE",Y140,AA139+Graph!$G$1*1000)</f>
        <v>39373654.618118867</v>
      </c>
      <c r="AB140" s="2">
        <f t="shared" si="21"/>
        <v>47548.017745152116</v>
      </c>
      <c r="AC140" s="2">
        <f t="shared" si="34"/>
        <v>11465210</v>
      </c>
      <c r="AD140" s="3">
        <f t="shared" si="10"/>
        <v>39373654.618118867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32853252.690261614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64</v>
      </c>
      <c r="C141" s="7"/>
      <c r="D141" s="2" t="e">
        <f t="shared" si="12"/>
        <v>#N/A</v>
      </c>
      <c r="E141" s="2" t="e">
        <f t="shared" si="22"/>
        <v>#N/A</v>
      </c>
      <c r="F141" s="2">
        <v>511262.99163763225</v>
      </c>
      <c r="G141" s="2">
        <f t="shared" si="38"/>
        <v>511262.99163763225</v>
      </c>
      <c r="H141" s="2">
        <f t="shared" si="35"/>
        <v>49174816.111498043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2267552.857142854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543625.91149826348</v>
      </c>
      <c r="Q141" s="2">
        <f t="shared" si="39"/>
        <v>543625.91149826348</v>
      </c>
      <c r="R141" s="2">
        <f t="shared" si="36"/>
        <v>51382490.529617086</v>
      </c>
      <c r="S141" s="2">
        <f t="shared" si="17"/>
        <v>511262.99163763225</v>
      </c>
      <c r="T141" s="2">
        <f t="shared" si="18"/>
        <v>23417.857142857276</v>
      </c>
      <c r="U141" s="2">
        <f t="shared" si="19"/>
        <v>543625.91149826348</v>
      </c>
      <c r="V141" s="2">
        <f t="shared" si="37"/>
        <v>12014288</v>
      </c>
      <c r="W141" s="2">
        <f t="shared" si="20"/>
        <v>549078</v>
      </c>
      <c r="X141" s="2">
        <f t="shared" si="6"/>
        <v>-5452.0885017365217</v>
      </c>
      <c r="Y141" s="2">
        <f t="shared" si="33"/>
        <v>39368202.529617131</v>
      </c>
      <c r="Z141" s="2" t="str">
        <f t="shared" si="8"/>
        <v>HERE</v>
      </c>
      <c r="AA141" s="2">
        <f>IF(Z141="HERE",Y141,AA140+Graph!$G$1*1000)</f>
        <v>39368202.529617131</v>
      </c>
      <c r="AB141" s="2">
        <f t="shared" si="21"/>
        <v>-5452.0885017365217</v>
      </c>
      <c r="AC141" s="2">
        <f t="shared" si="34"/>
        <v>12014288</v>
      </c>
      <c r="AD141" s="3">
        <f t="shared" si="10"/>
        <v>39368202.529617131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33070096.768676259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65</v>
      </c>
      <c r="C142" s="7"/>
      <c r="D142" s="2" t="e">
        <f t="shared" si="12"/>
        <v>#N/A</v>
      </c>
      <c r="E142" s="2" t="e">
        <f t="shared" si="22"/>
        <v>#N/A</v>
      </c>
      <c r="F142" s="2">
        <v>512864.21353906393</v>
      </c>
      <c r="G142" s="2">
        <f t="shared" si="38"/>
        <v>512864.21353906393</v>
      </c>
      <c r="H142" s="2">
        <f t="shared" si="35"/>
        <v>49687680.325037107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2290970.7142857113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545540.80525137484</v>
      </c>
      <c r="Q142" s="2">
        <f t="shared" si="39"/>
        <v>545540.80525137484</v>
      </c>
      <c r="R142" s="2">
        <f t="shared" si="36"/>
        <v>51928031.334868461</v>
      </c>
      <c r="S142" s="2">
        <f t="shared" si="17"/>
        <v>512864.21353906393</v>
      </c>
      <c r="T142" s="2">
        <f t="shared" si="18"/>
        <v>23417.857142857276</v>
      </c>
      <c r="U142" s="2">
        <f t="shared" si="19"/>
        <v>545540.80525137484</v>
      </c>
      <c r="V142" s="2">
        <f t="shared" si="37"/>
        <v>12294006</v>
      </c>
      <c r="W142" s="2">
        <f t="shared" si="20"/>
        <v>279718</v>
      </c>
      <c r="X142" s="2">
        <f t="shared" si="6"/>
        <v>265822.80525137484</v>
      </c>
      <c r="Y142" s="2">
        <f t="shared" si="33"/>
        <v>39634025.334868506</v>
      </c>
      <c r="Z142" s="2" t="str">
        <f t="shared" si="8"/>
        <v>HERE</v>
      </c>
      <c r="AA142" s="2">
        <f>IF(Z142="HERE",Y142,AA141+Graph!$G$1*1000)</f>
        <v>39634025.334868506</v>
      </c>
      <c r="AB142" s="2">
        <f t="shared" si="21"/>
        <v>265822.80525137484</v>
      </c>
      <c r="AC142" s="2">
        <f t="shared" si="34"/>
        <v>12294006</v>
      </c>
      <c r="AD142" s="3">
        <f t="shared" si="10"/>
        <v>39634025.334868506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33333296.051468708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66</v>
      </c>
      <c r="C143" s="7"/>
      <c r="D143" s="2" t="e">
        <f t="shared" si="12"/>
        <v>#N/A</v>
      </c>
      <c r="E143" s="2" t="e">
        <f t="shared" si="22"/>
        <v>#N/A</v>
      </c>
      <c r="F143" s="2">
        <v>514465.43544051051</v>
      </c>
      <c r="G143" s="2">
        <f t="shared" si="38"/>
        <v>514465.43544051051</v>
      </c>
      <c r="H143" s="2">
        <f t="shared" si="35"/>
        <v>50202145.760477617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2314388.5714285686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547455.6990044862</v>
      </c>
      <c r="Q143" s="2">
        <f t="shared" si="39"/>
        <v>547455.6990044862</v>
      </c>
      <c r="R143" s="2">
        <f t="shared" si="36"/>
        <v>52475487.033872947</v>
      </c>
      <c r="S143" s="2">
        <f t="shared" si="17"/>
        <v>514465.43544051051</v>
      </c>
      <c r="T143" s="2">
        <f t="shared" si="18"/>
        <v>23417.857142857276</v>
      </c>
      <c r="U143" s="2">
        <f t="shared" si="19"/>
        <v>547455.6990044862</v>
      </c>
      <c r="V143" s="2">
        <f t="shared" si="37"/>
        <v>12646486</v>
      </c>
      <c r="W143" s="2">
        <f t="shared" si="20"/>
        <v>352480</v>
      </c>
      <c r="X143" s="2">
        <f t="shared" si="6"/>
        <v>194975.6990044862</v>
      </c>
      <c r="Y143" s="2">
        <f t="shared" si="33"/>
        <v>39829001.033872992</v>
      </c>
      <c r="Z143" s="2" t="str">
        <f t="shared" si="8"/>
        <v>HERE</v>
      </c>
      <c r="AA143" s="2">
        <f>IF(Z143="HERE",Y143,AA142+Graph!$G$1*1000)</f>
        <v>39829001.033872992</v>
      </c>
      <c r="AB143" s="2">
        <f t="shared" si="21"/>
        <v>194975.6990044862</v>
      </c>
      <c r="AC143" s="2">
        <f t="shared" si="34"/>
        <v>12646486</v>
      </c>
      <c r="AD143" s="3">
        <f t="shared" si="10"/>
        <v>39829001.033872992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33616350.088638954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67</v>
      </c>
      <c r="C144" s="7"/>
      <c r="D144" s="2" t="e">
        <f t="shared" si="12"/>
        <v>#N/A</v>
      </c>
      <c r="E144" s="2" t="e">
        <f t="shared" si="22"/>
        <v>#N/A</v>
      </c>
      <c r="F144" s="2">
        <v>516066.65734195709</v>
      </c>
      <c r="G144" s="2">
        <f t="shared" si="38"/>
        <v>516066.65734195709</v>
      </c>
      <c r="H144" s="2">
        <f t="shared" si="35"/>
        <v>50718212.417819574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2337806.4285714258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549370.59275759757</v>
      </c>
      <c r="Q144" s="2">
        <f t="shared" si="39"/>
        <v>549370.59275759757</v>
      </c>
      <c r="R144" s="2">
        <f t="shared" si="36"/>
        <v>53024857.626630545</v>
      </c>
      <c r="S144" s="2">
        <f t="shared" si="17"/>
        <v>516066.65734195709</v>
      </c>
      <c r="T144" s="2">
        <f t="shared" si="18"/>
        <v>23417.857142857276</v>
      </c>
      <c r="U144" s="2">
        <f t="shared" si="19"/>
        <v>549370.59275759757</v>
      </c>
      <c r="V144" s="2">
        <f t="shared" si="37"/>
        <v>13058298</v>
      </c>
      <c r="W144" s="2">
        <f t="shared" si="20"/>
        <v>411812</v>
      </c>
      <c r="X144" s="2">
        <f t="shared" si="6"/>
        <v>137558.59275759757</v>
      </c>
      <c r="Y144" s="2">
        <f t="shared" si="33"/>
        <v>39966559.626630589</v>
      </c>
      <c r="Z144" s="2" t="str">
        <f t="shared" si="8"/>
        <v>HERE</v>
      </c>
      <c r="AA144" s="2">
        <f>IF(Z144="HERE",Y144,AA143+Graph!$G$1*1000)</f>
        <v>39966559.626630589</v>
      </c>
      <c r="AB144" s="2">
        <f t="shared" si="21"/>
        <v>137558.59275759757</v>
      </c>
      <c r="AC144" s="2">
        <f t="shared" si="34"/>
        <v>13058298</v>
      </c>
      <c r="AD144" s="3">
        <f t="shared" si="10"/>
        <v>39966559.626630589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33782903.580186985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68</v>
      </c>
      <c r="C145" s="7"/>
      <c r="D145" s="2" t="e">
        <f t="shared" si="12"/>
        <v>#N/A</v>
      </c>
      <c r="E145" s="2" t="e">
        <f t="shared" si="22"/>
        <v>#N/A</v>
      </c>
      <c r="F145" s="2">
        <v>517667.87924340367</v>
      </c>
      <c r="G145" s="2">
        <f t="shared" si="38"/>
        <v>517667.87924340367</v>
      </c>
      <c r="H145" s="2">
        <f t="shared" si="35"/>
        <v>51235880.297062978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2361224.2857142831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551285.48651070893</v>
      </c>
      <c r="Q145" s="2">
        <f t="shared" si="39"/>
        <v>551285.48651070893</v>
      </c>
      <c r="R145" s="2">
        <f t="shared" si="36"/>
        <v>53576143.113141254</v>
      </c>
      <c r="S145" s="2">
        <f t="shared" si="17"/>
        <v>517667.87924340367</v>
      </c>
      <c r="T145" s="2">
        <f t="shared" si="18"/>
        <v>23417.857142857276</v>
      </c>
      <c r="U145" s="2">
        <f t="shared" si="19"/>
        <v>551285.48651070893</v>
      </c>
      <c r="V145" s="2">
        <f t="shared" si="37"/>
        <v>13509108</v>
      </c>
      <c r="W145" s="2">
        <f t="shared" si="20"/>
        <v>450810</v>
      </c>
      <c r="X145" s="2">
        <f t="shared" si="6"/>
        <v>100475.48651070893</v>
      </c>
      <c r="Y145" s="2">
        <f t="shared" si="33"/>
        <v>40067035.113141298</v>
      </c>
      <c r="Z145" s="2" t="str">
        <f t="shared" si="8"/>
        <v>HERE</v>
      </c>
      <c r="AA145" s="2">
        <f>IF(Z145="HERE",Y145,AA144+Graph!$G$1*1000)</f>
        <v>40067035.113141298</v>
      </c>
      <c r="AB145" s="2">
        <f t="shared" si="21"/>
        <v>100475.48651070893</v>
      </c>
      <c r="AC145" s="2">
        <f t="shared" si="34"/>
        <v>13509108</v>
      </c>
      <c r="AD145" s="3">
        <f t="shared" si="10"/>
        <v>40067035.113141298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33933887.22611282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69</v>
      </c>
      <c r="C146" s="7"/>
      <c r="D146" s="2" t="e">
        <f t="shared" si="12"/>
        <v>#N/A</v>
      </c>
      <c r="E146" s="2" t="e">
        <f t="shared" si="22"/>
        <v>#N/A</v>
      </c>
      <c r="F146" s="2">
        <v>519269.10114485025</v>
      </c>
      <c r="G146" s="2">
        <f t="shared" si="38"/>
        <v>519269.10114485025</v>
      </c>
      <c r="H146" s="2">
        <f t="shared" si="35"/>
        <v>51755149.398207828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2384642.1428571404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553200.38026382029</v>
      </c>
      <c r="Q146" s="2">
        <f t="shared" si="39"/>
        <v>553200.38026382029</v>
      </c>
      <c r="R146" s="2">
        <f t="shared" si="36"/>
        <v>54129343.493405074</v>
      </c>
      <c r="S146" s="2">
        <f t="shared" si="17"/>
        <v>519269.10114485025</v>
      </c>
      <c r="T146" s="2">
        <f t="shared" si="18"/>
        <v>23417.857142857276</v>
      </c>
      <c r="U146" s="2">
        <f t="shared" si="19"/>
        <v>553200.38026382029</v>
      </c>
      <c r="V146" s="2">
        <f t="shared" si="37"/>
        <v>14012224</v>
      </c>
      <c r="W146" s="2">
        <f t="shared" si="20"/>
        <v>503116</v>
      </c>
      <c r="X146" s="2">
        <f t="shared" si="6"/>
        <v>50084.380263820291</v>
      </c>
      <c r="Y146" s="2">
        <f t="shared" si="33"/>
        <v>40117119.493405119</v>
      </c>
      <c r="Z146" s="2" t="str">
        <f t="shared" si="8"/>
        <v>HERE</v>
      </c>
      <c r="AA146" s="2">
        <f>IF(Z146="HERE",Y146,AA145+Graph!$G$1*1000)</f>
        <v>40117119.493405119</v>
      </c>
      <c r="AB146" s="2">
        <f t="shared" si="21"/>
        <v>50084.380263820291</v>
      </c>
      <c r="AC146" s="2">
        <f t="shared" si="34"/>
        <v>14012224</v>
      </c>
      <c r="AD146" s="3">
        <f t="shared" si="10"/>
        <v>40117119.493405119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34047199.326416448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70</v>
      </c>
      <c r="C147" s="7"/>
      <c r="D147" s="2" t="e">
        <f t="shared" si="12"/>
        <v>#N/A</v>
      </c>
      <c r="E147" s="2" t="e">
        <f t="shared" si="22"/>
        <v>#N/A</v>
      </c>
      <c r="F147" s="2">
        <v>520870.32304628193</v>
      </c>
      <c r="G147" s="2">
        <f t="shared" si="38"/>
        <v>520870.32304628193</v>
      </c>
      <c r="H147" s="2">
        <f t="shared" si="35"/>
        <v>52276019.72125411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2408059.9999999977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555115.27401693165</v>
      </c>
      <c r="Q147" s="2">
        <f t="shared" si="39"/>
        <v>555115.27401693165</v>
      </c>
      <c r="R147" s="2">
        <f t="shared" si="36"/>
        <v>54684458.767422006</v>
      </c>
      <c r="S147" s="2">
        <f t="shared" si="17"/>
        <v>520870.32304628193</v>
      </c>
      <c r="T147" s="2">
        <f t="shared" si="18"/>
        <v>23417.857142857276</v>
      </c>
      <c r="U147" s="2">
        <f t="shared" si="19"/>
        <v>555115.27401693165</v>
      </c>
      <c r="V147" s="2">
        <f t="shared" si="37"/>
        <v>14556827</v>
      </c>
      <c r="W147" s="2">
        <f t="shared" si="20"/>
        <v>544603</v>
      </c>
      <c r="X147" s="2">
        <f t="shared" si="6"/>
        <v>10512.274016931653</v>
      </c>
      <c r="Y147" s="2">
        <f t="shared" si="33"/>
        <v>40127631.76742205</v>
      </c>
      <c r="Z147" s="2" t="str">
        <f t="shared" si="8"/>
        <v>HERE</v>
      </c>
      <c r="AA147" s="2">
        <f>IF(Z147="HERE",Y147,AA146+Graph!$G$1*1000)</f>
        <v>40127631.76742205</v>
      </c>
      <c r="AB147" s="2">
        <f t="shared" si="21"/>
        <v>10512.274016931653</v>
      </c>
      <c r="AC147" s="2">
        <f t="shared" si="34"/>
        <v>14556827</v>
      </c>
      <c r="AD147" s="3">
        <f t="shared" si="10"/>
        <v>40127631.76742205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34104100.781097881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71</v>
      </c>
      <c r="C148" s="7"/>
      <c r="D148" s="2" t="e">
        <f t="shared" si="12"/>
        <v>#N/A</v>
      </c>
      <c r="E148" s="2" t="e">
        <f t="shared" si="22"/>
        <v>#N/A</v>
      </c>
      <c r="F148" s="2">
        <v>522471.54494772851</v>
      </c>
      <c r="G148" s="2">
        <f t="shared" si="38"/>
        <v>522471.54494772851</v>
      </c>
      <c r="H148" s="2">
        <f t="shared" si="35"/>
        <v>52798491.266201839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2431477.8571428549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557030.16777004302</v>
      </c>
      <c r="Q148" s="2">
        <f t="shared" si="39"/>
        <v>557030.16777004302</v>
      </c>
      <c r="R148" s="2">
        <f t="shared" si="36"/>
        <v>55241488.935192049</v>
      </c>
      <c r="S148" s="2">
        <f t="shared" si="17"/>
        <v>522471.54494772851</v>
      </c>
      <c r="T148" s="2">
        <f t="shared" si="18"/>
        <v>23417.857142857276</v>
      </c>
      <c r="U148" s="2">
        <f t="shared" si="19"/>
        <v>557030.16777004302</v>
      </c>
      <c r="V148" s="2">
        <f t="shared" si="37"/>
        <v>15062189</v>
      </c>
      <c r="W148" s="2">
        <f t="shared" si="20"/>
        <v>505362</v>
      </c>
      <c r="X148" s="2">
        <f t="shared" si="6"/>
        <v>51668.167770043015</v>
      </c>
      <c r="Y148" s="2">
        <f t="shared" si="33"/>
        <v>40179299.935192093</v>
      </c>
      <c r="Z148" s="2" t="str">
        <f t="shared" si="8"/>
        <v>HERE</v>
      </c>
      <c r="AA148" s="2">
        <f>IF(Z148="HERE",Y148,AA147+Graph!$G$1*1000)</f>
        <v>40179299.935192093</v>
      </c>
      <c r="AB148" s="2">
        <f t="shared" si="21"/>
        <v>51668.167770043015</v>
      </c>
      <c r="AC148" s="2">
        <f t="shared" si="34"/>
        <v>15062189</v>
      </c>
      <c r="AD148" s="3">
        <f t="shared" si="10"/>
        <v>40179299.935192093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34151061.940157115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72</v>
      </c>
      <c r="C149" s="7"/>
      <c r="D149" s="2" t="e">
        <f t="shared" si="12"/>
        <v>#N/A</v>
      </c>
      <c r="E149" s="2" t="e">
        <f t="shared" si="22"/>
        <v>#N/A</v>
      </c>
      <c r="F149" s="2">
        <v>524072.7668491751</v>
      </c>
      <c r="G149" s="2">
        <f t="shared" si="38"/>
        <v>524072.7668491751</v>
      </c>
      <c r="H149" s="2">
        <f t="shared" si="35"/>
        <v>53322564.033051014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2454895.7142857122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558945.06152315438</v>
      </c>
      <c r="Q149" s="2">
        <f t="shared" si="39"/>
        <v>558945.06152315438</v>
      </c>
      <c r="R149" s="2">
        <f t="shared" si="36"/>
        <v>55800433.996715203</v>
      </c>
      <c r="S149" s="2">
        <f t="shared" si="17"/>
        <v>524072.7668491751</v>
      </c>
      <c r="T149" s="2">
        <f t="shared" si="18"/>
        <v>23417.857142857276</v>
      </c>
      <c r="U149" s="2">
        <f t="shared" si="19"/>
        <v>558945.06152315438</v>
      </c>
      <c r="V149" s="2">
        <f t="shared" si="37"/>
        <v>15300151</v>
      </c>
      <c r="W149" s="2">
        <f t="shared" si="20"/>
        <v>237962</v>
      </c>
      <c r="X149" s="2">
        <f t="shared" si="6"/>
        <v>320983.06152315438</v>
      </c>
      <c r="Y149" s="2">
        <f t="shared" si="33"/>
        <v>40500282.996715248</v>
      </c>
      <c r="Z149" s="2" t="str">
        <f t="shared" si="8"/>
        <v>HERE</v>
      </c>
      <c r="AA149" s="2">
        <f>IF(Z149="HERE",Y149,AA148+Graph!$G$1*1000)</f>
        <v>40500282.996715248</v>
      </c>
      <c r="AB149" s="2">
        <f t="shared" si="21"/>
        <v>320983.06152315438</v>
      </c>
      <c r="AC149" s="2">
        <f t="shared" si="34"/>
        <v>15300151</v>
      </c>
      <c r="AD149" s="3">
        <f t="shared" si="10"/>
        <v>40500282.996715248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34430709.353594154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73</v>
      </c>
      <c r="C150" s="7"/>
      <c r="D150" s="2" t="e">
        <f t="shared" si="12"/>
        <v>#N/A</v>
      </c>
      <c r="E150" s="2" t="e">
        <f t="shared" si="22"/>
        <v>#N/A</v>
      </c>
      <c r="F150" s="2">
        <v>525673.98875062168</v>
      </c>
      <c r="G150" s="2">
        <f t="shared" si="38"/>
        <v>525673.98875062168</v>
      </c>
      <c r="H150" s="2">
        <f t="shared" si="35"/>
        <v>53848238.021801636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2478313.5714285695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560859.95527626574</v>
      </c>
      <c r="Q150" s="2">
        <f t="shared" si="39"/>
        <v>560859.95527626574</v>
      </c>
      <c r="R150" s="2">
        <f t="shared" si="36"/>
        <v>56361293.951991469</v>
      </c>
      <c r="S150" s="2">
        <f t="shared" si="17"/>
        <v>525673.98875062168</v>
      </c>
      <c r="T150" s="2">
        <f t="shared" si="18"/>
        <v>23417.857142857276</v>
      </c>
      <c r="U150" s="2">
        <f t="shared" si="19"/>
        <v>560859.95527626574</v>
      </c>
      <c r="V150" s="2">
        <f t="shared" si="37"/>
        <v>15576107</v>
      </c>
      <c r="W150" s="2">
        <f t="shared" si="20"/>
        <v>275956</v>
      </c>
      <c r="X150" s="2">
        <f t="shared" si="6"/>
        <v>284903.95527626574</v>
      </c>
      <c r="Y150" s="2">
        <f t="shared" si="33"/>
        <v>40785186.951991513</v>
      </c>
      <c r="Z150" s="2" t="str">
        <f t="shared" si="8"/>
        <v>HERE</v>
      </c>
      <c r="AA150" s="2">
        <f>IF(Z150="HERE",Y150,AA149+Graph!$G$1*1000)</f>
        <v>40785186.951991513</v>
      </c>
      <c r="AB150" s="2">
        <f t="shared" si="21"/>
        <v>284903.95527626574</v>
      </c>
      <c r="AC150" s="2">
        <f t="shared" si="34"/>
        <v>15576107</v>
      </c>
      <c r="AD150" s="3">
        <f t="shared" si="10"/>
        <v>40785186.951991513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34661460.121408992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74</v>
      </c>
      <c r="C151" s="7"/>
      <c r="D151" s="2" t="e">
        <f t="shared" si="12"/>
        <v>#N/A</v>
      </c>
      <c r="E151" s="2" t="e">
        <f t="shared" si="22"/>
        <v>#N/A</v>
      </c>
      <c r="F151" s="2">
        <v>527275.21065206826</v>
      </c>
      <c r="G151" s="2">
        <f t="shared" si="38"/>
        <v>527275.21065206826</v>
      </c>
      <c r="H151" s="2">
        <f t="shared" si="35"/>
        <v>54375513.232453704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2501731.4285714268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562774.8490293771</v>
      </c>
      <c r="Q151" s="2">
        <f t="shared" si="39"/>
        <v>562774.8490293771</v>
      </c>
      <c r="R151" s="2">
        <f t="shared" si="36"/>
        <v>56924068.801020846</v>
      </c>
      <c r="S151" s="2">
        <f t="shared" si="17"/>
        <v>527275.21065206826</v>
      </c>
      <c r="T151" s="2">
        <f t="shared" si="18"/>
        <v>23417.857142857276</v>
      </c>
      <c r="U151" s="2">
        <f t="shared" si="19"/>
        <v>562774.8490293771</v>
      </c>
      <c r="V151" s="2">
        <f t="shared" si="37"/>
        <v>15940972</v>
      </c>
      <c r="W151" s="2">
        <f t="shared" si="20"/>
        <v>364865</v>
      </c>
      <c r="X151" s="2">
        <f t="shared" si="6"/>
        <v>197909.8490293771</v>
      </c>
      <c r="Y151" s="2">
        <f t="shared" si="33"/>
        <v>40983096.80102089</v>
      </c>
      <c r="Z151" s="2" t="str">
        <f t="shared" si="8"/>
        <v>HERE</v>
      </c>
      <c r="AA151" s="2">
        <f>IF(Z151="HERE",Y151,AA150+Graph!$G$1*1000)</f>
        <v>40983096.80102089</v>
      </c>
      <c r="AB151" s="2">
        <f t="shared" si="21"/>
        <v>197909.8490293771</v>
      </c>
      <c r="AC151" s="2">
        <f t="shared" si="34"/>
        <v>15940972</v>
      </c>
      <c r="AD151" s="3">
        <f t="shared" si="10"/>
        <v>40983096.80102089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34867403.243601628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75</v>
      </c>
      <c r="C152" s="7"/>
      <c r="D152" s="2" t="e">
        <f t="shared" si="12"/>
        <v>#N/A</v>
      </c>
      <c r="E152" s="2" t="e">
        <f t="shared" si="22"/>
        <v>#N/A</v>
      </c>
      <c r="F152" s="2">
        <v>528876.43255349994</v>
      </c>
      <c r="G152" s="2">
        <f t="shared" si="38"/>
        <v>528876.43255349994</v>
      </c>
      <c r="H152" s="2">
        <f t="shared" si="35"/>
        <v>54904389.665007204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2525149.2857142841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564689.74278248847</v>
      </c>
      <c r="Q152" s="2">
        <f t="shared" si="39"/>
        <v>564689.74278248847</v>
      </c>
      <c r="R152" s="2">
        <f t="shared" si="36"/>
        <v>57488758.543803334</v>
      </c>
      <c r="S152" s="2">
        <f t="shared" si="17"/>
        <v>528876.43255349994</v>
      </c>
      <c r="T152" s="2">
        <f t="shared" si="18"/>
        <v>23417.857142857276</v>
      </c>
      <c r="U152" s="2">
        <f t="shared" si="19"/>
        <v>564689.74278248847</v>
      </c>
      <c r="V152" s="2">
        <f t="shared" si="37"/>
        <v>16423082</v>
      </c>
      <c r="W152" s="2">
        <f t="shared" si="20"/>
        <v>482110</v>
      </c>
      <c r="X152" s="2">
        <f t="shared" si="6"/>
        <v>82579.742782488465</v>
      </c>
      <c r="Y152" s="2">
        <f t="shared" si="33"/>
        <v>41065676.543803379</v>
      </c>
      <c r="Z152" s="2" t="str">
        <f t="shared" si="8"/>
        <v>HERE</v>
      </c>
      <c r="AA152" s="2">
        <f>IF(Z152="HERE",Y152,AA151+Graph!$G$1*1000)</f>
        <v>41065676.543803379</v>
      </c>
      <c r="AB152" s="2">
        <f t="shared" si="21"/>
        <v>82579.742782488465</v>
      </c>
      <c r="AC152" s="2">
        <f t="shared" si="34"/>
        <v>16423082</v>
      </c>
      <c r="AD152" s="3">
        <f t="shared" si="10"/>
        <v>41065676.543803379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35099042.320172064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76</v>
      </c>
      <c r="C153" s="7"/>
      <c r="D153" s="2" t="e">
        <f t="shared" si="12"/>
        <v>#N/A</v>
      </c>
      <c r="E153" s="2" t="e">
        <f t="shared" si="22"/>
        <v>#N/A</v>
      </c>
      <c r="F153" s="2">
        <v>530477.65445494652</v>
      </c>
      <c r="G153" s="2">
        <f t="shared" si="38"/>
        <v>530477.65445494652</v>
      </c>
      <c r="H153" s="2">
        <f t="shared" si="35"/>
        <v>55434867.31946215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2548567.1428571413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566604.63653559983</v>
      </c>
      <c r="Q153" s="2">
        <f t="shared" si="39"/>
        <v>566604.63653559983</v>
      </c>
      <c r="R153" s="2">
        <f t="shared" si="36"/>
        <v>58055363.180338934</v>
      </c>
      <c r="S153" s="2">
        <f t="shared" si="17"/>
        <v>530477.65445494652</v>
      </c>
      <c r="T153" s="2">
        <f t="shared" si="18"/>
        <v>23417.857142857276</v>
      </c>
      <c r="U153" s="2">
        <f t="shared" si="19"/>
        <v>566604.63653559983</v>
      </c>
      <c r="V153" s="2">
        <f t="shared" si="37"/>
        <v>16875536</v>
      </c>
      <c r="W153" s="2">
        <f t="shared" si="20"/>
        <v>452454</v>
      </c>
      <c r="X153" s="2">
        <f t="shared" si="6"/>
        <v>114150.63653559983</v>
      </c>
      <c r="Y153" s="2">
        <f t="shared" si="33"/>
        <v>41179827.180338979</v>
      </c>
      <c r="Z153" s="2" t="str">
        <f t="shared" si="8"/>
        <v>HERE</v>
      </c>
      <c r="AA153" s="2">
        <f>IF(Z153="HERE",Y153,AA152+Graph!$G$1*1000)</f>
        <v>41179827.180338979</v>
      </c>
      <c r="AB153" s="2">
        <f t="shared" si="21"/>
        <v>114150.63653559983</v>
      </c>
      <c r="AC153" s="2">
        <f t="shared" si="34"/>
        <v>16875536</v>
      </c>
      <c r="AD153" s="3">
        <f t="shared" si="10"/>
        <v>41179827.180338979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35195407.751120299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77</v>
      </c>
      <c r="C154" s="7"/>
      <c r="D154" s="2" t="e">
        <f t="shared" si="12"/>
        <v>#N/A</v>
      </c>
      <c r="E154" s="2" t="e">
        <f t="shared" si="22"/>
        <v>#N/A</v>
      </c>
      <c r="F154" s="2">
        <v>532078.8763563931</v>
      </c>
      <c r="G154" s="2">
        <f t="shared" si="38"/>
        <v>532078.8763563931</v>
      </c>
      <c r="H154" s="2">
        <f t="shared" si="35"/>
        <v>55966946.195818543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2571984.9999999986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568519.53028871119</v>
      </c>
      <c r="Q154" s="2">
        <f t="shared" si="39"/>
        <v>568519.53028871119</v>
      </c>
      <c r="R154" s="2">
        <f t="shared" si="36"/>
        <v>58623882.710627645</v>
      </c>
      <c r="S154" s="2">
        <f t="shared" si="17"/>
        <v>532078.8763563931</v>
      </c>
      <c r="T154" s="2">
        <f t="shared" si="18"/>
        <v>23417.857142857276</v>
      </c>
      <c r="U154" s="2">
        <f t="shared" si="19"/>
        <v>568519.53028871119</v>
      </c>
      <c r="V154" s="2">
        <f t="shared" si="37"/>
        <v>17247442</v>
      </c>
      <c r="W154" s="2">
        <f t="shared" si="20"/>
        <v>371906</v>
      </c>
      <c r="X154" s="2">
        <f t="shared" si="6"/>
        <v>196613.53028871119</v>
      </c>
      <c r="Y154" s="2">
        <f t="shared" si="33"/>
        <v>41376440.71062769</v>
      </c>
      <c r="Z154" s="2" t="str">
        <f t="shared" si="8"/>
        <v>HERE</v>
      </c>
      <c r="AA154" s="2">
        <f>IF(Z154="HERE",Y154,AA153+Graph!$G$1*1000)</f>
        <v>41376440.71062769</v>
      </c>
      <c r="AB154" s="2">
        <f t="shared" si="21"/>
        <v>196613.53028871119</v>
      </c>
      <c r="AC154" s="2">
        <f t="shared" si="34"/>
        <v>17247442</v>
      </c>
      <c r="AD154" s="3">
        <f t="shared" si="10"/>
        <v>41376440.71062769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35256291.236446328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78</v>
      </c>
      <c r="C155" s="7"/>
      <c r="D155" s="2" t="e">
        <f t="shared" si="12"/>
        <v>#N/A</v>
      </c>
      <c r="E155" s="2" t="e">
        <f t="shared" si="22"/>
        <v>#N/A</v>
      </c>
      <c r="F155" s="2">
        <v>533680.09825783968</v>
      </c>
      <c r="G155" s="2">
        <f t="shared" si="38"/>
        <v>533680.09825783968</v>
      </c>
      <c r="H155" s="2">
        <f t="shared" si="35"/>
        <v>56500626.294076383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2595402.8571428559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570434.42404182255</v>
      </c>
      <c r="Q155" s="2">
        <f t="shared" si="39"/>
        <v>570434.42404182255</v>
      </c>
      <c r="R155" s="2">
        <f t="shared" si="36"/>
        <v>59194317.134669468</v>
      </c>
      <c r="S155" s="2">
        <f t="shared" si="17"/>
        <v>533680.09825783968</v>
      </c>
      <c r="T155" s="2">
        <f t="shared" si="18"/>
        <v>23417.857142857276</v>
      </c>
      <c r="U155" s="2">
        <f t="shared" si="19"/>
        <v>570434.42404182255</v>
      </c>
      <c r="V155" s="2">
        <f t="shared" si="37"/>
        <v>17582121</v>
      </c>
      <c r="W155" s="2">
        <f t="shared" si="20"/>
        <v>334679</v>
      </c>
      <c r="X155" s="2">
        <f t="shared" si="6"/>
        <v>235755.42404182255</v>
      </c>
      <c r="Y155" s="2">
        <f t="shared" si="33"/>
        <v>41612196.134669513</v>
      </c>
      <c r="Z155" s="2" t="str">
        <f t="shared" si="8"/>
        <v>HERE</v>
      </c>
      <c r="AA155" s="2">
        <f>IF(Z155="HERE",Y155,AA154+Graph!$G$1*1000)</f>
        <v>41612196.134669513</v>
      </c>
      <c r="AB155" s="2">
        <f t="shared" si="21"/>
        <v>235755.42404182255</v>
      </c>
      <c r="AC155" s="2">
        <f t="shared" si="34"/>
        <v>17582121</v>
      </c>
      <c r="AD155" s="3">
        <f t="shared" si="10"/>
        <v>41612196.134669513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35224860.076150164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79</v>
      </c>
      <c r="C156" s="7"/>
      <c r="D156" s="2" t="e">
        <f t="shared" si="12"/>
        <v>#N/A</v>
      </c>
      <c r="E156" s="2" t="e">
        <f t="shared" si="22"/>
        <v>#N/A</v>
      </c>
      <c r="F156" s="2">
        <v>535281.32015928626</v>
      </c>
      <c r="G156" s="2">
        <f t="shared" si="38"/>
        <v>535281.32015928626</v>
      </c>
      <c r="H156" s="2">
        <f t="shared" si="35"/>
        <v>57035907.614235669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2618820.7142857132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572349.31779493392</v>
      </c>
      <c r="Q156" s="2">
        <f t="shared" si="39"/>
        <v>572349.31779493392</v>
      </c>
      <c r="R156" s="2">
        <f t="shared" si="36"/>
        <v>59766666.452464402</v>
      </c>
      <c r="S156" s="2">
        <f t="shared" si="17"/>
        <v>535281.32015928626</v>
      </c>
      <c r="T156" s="2">
        <f t="shared" si="18"/>
        <v>23417.857142857276</v>
      </c>
      <c r="U156" s="2">
        <f t="shared" si="19"/>
        <v>572349.31779493392</v>
      </c>
      <c r="V156" s="2">
        <f t="shared" si="37"/>
        <v>17723840</v>
      </c>
      <c r="W156" s="2">
        <f t="shared" si="20"/>
        <v>141719</v>
      </c>
      <c r="X156" s="2">
        <f t="shared" si="6"/>
        <v>430630.31779493392</v>
      </c>
      <c r="Y156" s="2">
        <f t="shared" si="33"/>
        <v>42042826.452464446</v>
      </c>
      <c r="Z156" s="2" t="str">
        <f t="shared" si="8"/>
        <v>HERE</v>
      </c>
      <c r="AA156" s="2">
        <f>IF(Z156="HERE",Y156,AA155+Graph!$G$1*1000)</f>
        <v>42042826.452464446</v>
      </c>
      <c r="AB156" s="2">
        <f t="shared" si="21"/>
        <v>430630.31779493392</v>
      </c>
      <c r="AC156" s="2">
        <f t="shared" si="34"/>
        <v>17723840</v>
      </c>
      <c r="AD156" s="3">
        <f t="shared" si="10"/>
        <v>42042826.452464446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35432600.670231804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80</v>
      </c>
      <c r="C157" s="7"/>
      <c r="D157" s="2" t="e">
        <f t="shared" si="12"/>
        <v>#N/A</v>
      </c>
      <c r="E157" s="2" t="e">
        <f t="shared" si="22"/>
        <v>#N/A</v>
      </c>
      <c r="F157" s="2">
        <v>536882.54206071794</v>
      </c>
      <c r="G157" s="2">
        <f t="shared" si="38"/>
        <v>536882.54206071794</v>
      </c>
      <c r="H157" s="2">
        <f t="shared" si="35"/>
        <v>57572790.156296387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2642238.5714285704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574264.21154804528</v>
      </c>
      <c r="Q157" s="2">
        <f t="shared" si="39"/>
        <v>574264.21154804528</v>
      </c>
      <c r="R157" s="2">
        <f t="shared" si="36"/>
        <v>60340930.664012447</v>
      </c>
      <c r="S157" s="2">
        <f t="shared" si="17"/>
        <v>536882.54206071794</v>
      </c>
      <c r="T157" s="2">
        <f t="shared" si="18"/>
        <v>23417.857142857276</v>
      </c>
      <c r="U157" s="2">
        <f t="shared" si="19"/>
        <v>574264.21154804528</v>
      </c>
      <c r="V157" s="2">
        <f t="shared" si="37"/>
        <v>17916181</v>
      </c>
      <c r="W157" s="2">
        <f t="shared" si="20"/>
        <v>192341</v>
      </c>
      <c r="X157" s="2">
        <f t="shared" si="6"/>
        <v>381923.21154804528</v>
      </c>
      <c r="Y157" s="2">
        <f t="shared" si="33"/>
        <v>42424749.664012492</v>
      </c>
      <c r="Z157" s="2" t="str">
        <f t="shared" si="8"/>
        <v>HERE</v>
      </c>
      <c r="AA157" s="2">
        <f>IF(Z157="HERE",Y157,AA156+Graph!$G$1*1000)</f>
        <v>42424749.664012492</v>
      </c>
      <c r="AB157" s="2">
        <f t="shared" si="21"/>
        <v>381923.21154804528</v>
      </c>
      <c r="AC157" s="2">
        <f t="shared" si="34"/>
        <v>17916181</v>
      </c>
      <c r="AD157" s="3">
        <f t="shared" si="10"/>
        <v>42424749.664012492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35615451.168691233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81</v>
      </c>
      <c r="C158" s="7"/>
      <c r="D158" s="2" t="e">
        <f t="shared" si="12"/>
        <v>#N/A</v>
      </c>
      <c r="E158" s="2" t="e">
        <f t="shared" si="22"/>
        <v>#N/A</v>
      </c>
      <c r="F158" s="2">
        <v>538483.76396216452</v>
      </c>
      <c r="G158" s="2">
        <f t="shared" si="38"/>
        <v>538483.76396216452</v>
      </c>
      <c r="H158" s="2">
        <f t="shared" si="35"/>
        <v>58111273.920258552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2665656.4285714277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576179.10530115664</v>
      </c>
      <c r="Q158" s="2">
        <f t="shared" si="39"/>
        <v>576179.10530115664</v>
      </c>
      <c r="R158" s="2">
        <f t="shared" si="36"/>
        <v>60917109.769313604</v>
      </c>
      <c r="S158" s="2">
        <f t="shared" si="17"/>
        <v>538483.76396216452</v>
      </c>
      <c r="T158" s="2">
        <f t="shared" si="18"/>
        <v>23417.857142857276</v>
      </c>
      <c r="U158" s="2">
        <f t="shared" si="19"/>
        <v>576179.10530115664</v>
      </c>
      <c r="V158" s="2">
        <f t="shared" si="37"/>
        <v>18242873</v>
      </c>
      <c r="W158" s="2">
        <f t="shared" si="20"/>
        <v>326692</v>
      </c>
      <c r="X158" s="2">
        <f t="shared" si="6"/>
        <v>249487.10530115664</v>
      </c>
      <c r="Y158" s="2">
        <f t="shared" si="33"/>
        <v>42674236.769313648</v>
      </c>
      <c r="Z158" s="2" t="str">
        <f t="shared" si="8"/>
        <v>HERE</v>
      </c>
      <c r="AA158" s="2">
        <f>IF(Z158="HERE",Y158,AA157+Graph!$G$1*1000)</f>
        <v>42674236.769313648</v>
      </c>
      <c r="AB158" s="2">
        <f t="shared" si="21"/>
        <v>249487.10530115664</v>
      </c>
      <c r="AC158" s="2">
        <f t="shared" si="34"/>
        <v>18242873</v>
      </c>
      <c r="AD158" s="3">
        <f t="shared" si="10"/>
        <v>42674236.769313648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35779278.271528468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82</v>
      </c>
      <c r="C159" s="7"/>
      <c r="D159" s="2" t="e">
        <f t="shared" si="12"/>
        <v>#N/A</v>
      </c>
      <c r="E159" s="2" t="e">
        <f t="shared" si="22"/>
        <v>#N/A</v>
      </c>
      <c r="F159" s="2">
        <v>540084.9858636111</v>
      </c>
      <c r="G159" s="2">
        <f t="shared" si="38"/>
        <v>540084.9858636111</v>
      </c>
      <c r="H159" s="2">
        <f t="shared" si="35"/>
        <v>58651358.906122163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2689074.285714285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578093.999054268</v>
      </c>
      <c r="Q159" s="2">
        <f t="shared" si="39"/>
        <v>578093.999054268</v>
      </c>
      <c r="R159" s="2">
        <f t="shared" si="36"/>
        <v>61495203.768367872</v>
      </c>
      <c r="S159" s="2">
        <f t="shared" si="17"/>
        <v>540084.9858636111</v>
      </c>
      <c r="T159" s="2">
        <f t="shared" si="18"/>
        <v>23417.857142857276</v>
      </c>
      <c r="U159" s="2">
        <f t="shared" si="19"/>
        <v>578093.999054268</v>
      </c>
      <c r="V159" s="2">
        <f t="shared" si="37"/>
        <v>18691835</v>
      </c>
      <c r="W159" s="2">
        <f t="shared" si="20"/>
        <v>448962</v>
      </c>
      <c r="X159" s="2">
        <f t="shared" si="6"/>
        <v>129131.999054268</v>
      </c>
      <c r="Y159" s="2">
        <f t="shared" ref="Y159:Y222" si="40">IF(COUNT($C160)=0,IF(COUNT($C159)=1,C159,SUM(Y158+X159)),C159)</f>
        <v>42803368.768367916</v>
      </c>
      <c r="Z159" s="2" t="str">
        <f t="shared" si="8"/>
        <v>HERE</v>
      </c>
      <c r="AA159" s="2">
        <f>IF(Z159="HERE",Y159,AA158+Graph!$G$1*1000)</f>
        <v>42803368.768367916</v>
      </c>
      <c r="AB159" s="2">
        <f t="shared" si="21"/>
        <v>129131.999054268</v>
      </c>
      <c r="AC159" s="2">
        <f t="shared" ref="AC159:AC222" si="41">IF(Z160="HERE",V159,AC158)</f>
        <v>18691835</v>
      </c>
      <c r="AD159" s="3">
        <f t="shared" si="10"/>
        <v>42803368.768367916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35864707.778743513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83</v>
      </c>
      <c r="C160" s="7"/>
      <c r="D160" s="2" t="e">
        <f t="shared" si="12"/>
        <v>#N/A</v>
      </c>
      <c r="E160" s="2" t="e">
        <f t="shared" si="22"/>
        <v>#N/A</v>
      </c>
      <c r="F160" s="2">
        <v>541686.20776505768</v>
      </c>
      <c r="G160" s="2">
        <f t="shared" si="38"/>
        <v>541686.20776505768</v>
      </c>
      <c r="H160" s="2">
        <f t="shared" ref="H160:H223" si="42">IF(COUNT($C161)=0,IF(COUNT($C160)=1,C160,SUM(H159+G160)),C160)</f>
        <v>59193045.113887221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2712492.1428571423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580008.89280737936</v>
      </c>
      <c r="Q160" s="2">
        <f t="shared" si="39"/>
        <v>580008.89280737936</v>
      </c>
      <c r="R160" s="2">
        <f t="shared" ref="R160:R223" si="43">IF(COUNT($C161)=0,IF(COUNT($C160)=1,M160,SUM(R159+Q160)),M160)</f>
        <v>62075212.661175251</v>
      </c>
      <c r="S160" s="2">
        <f t="shared" si="17"/>
        <v>541686.20776505768</v>
      </c>
      <c r="T160" s="2">
        <f t="shared" si="18"/>
        <v>23417.857142857276</v>
      </c>
      <c r="U160" s="2">
        <f t="shared" si="19"/>
        <v>580008.89280737936</v>
      </c>
      <c r="V160" s="2">
        <f t="shared" si="37"/>
        <v>19177555</v>
      </c>
      <c r="W160" s="2">
        <f t="shared" si="20"/>
        <v>485720</v>
      </c>
      <c r="X160" s="2">
        <f t="shared" si="6"/>
        <v>94288.892807379365</v>
      </c>
      <c r="Y160" s="2">
        <f t="shared" si="40"/>
        <v>42897657.661175296</v>
      </c>
      <c r="Z160" s="2" t="str">
        <f t="shared" si="8"/>
        <v>HERE</v>
      </c>
      <c r="AA160" s="2">
        <f>IF(Z160="HERE",Y160,AA159+Graph!$G$1*1000)</f>
        <v>42897657.661175296</v>
      </c>
      <c r="AB160" s="2">
        <f t="shared" si="21"/>
        <v>94288.892807379365</v>
      </c>
      <c r="AC160" s="2">
        <f t="shared" si="41"/>
        <v>19177555</v>
      </c>
      <c r="AD160" s="3">
        <f t="shared" si="10"/>
        <v>42897657.661175296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35942048.290336348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84</v>
      </c>
      <c r="C161" s="7"/>
      <c r="D161" s="2" t="e">
        <f t="shared" si="12"/>
        <v>#N/A</v>
      </c>
      <c r="E161" s="2" t="e">
        <f t="shared" si="22"/>
        <v>#N/A</v>
      </c>
      <c r="F161" s="2">
        <v>543287.42966650426</v>
      </c>
      <c r="G161" s="2">
        <f t="shared" si="38"/>
        <v>543287.42966650426</v>
      </c>
      <c r="H161" s="2">
        <f t="shared" si="42"/>
        <v>59736332.543553725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2735909.9999999995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581923.78656049073</v>
      </c>
      <c r="Q161" s="2">
        <f t="shared" si="39"/>
        <v>581923.78656049073</v>
      </c>
      <c r="R161" s="2">
        <f t="shared" si="43"/>
        <v>62657136.447735742</v>
      </c>
      <c r="S161" s="2">
        <f t="shared" si="17"/>
        <v>543287.42966650426</v>
      </c>
      <c r="T161" s="2">
        <f t="shared" si="18"/>
        <v>23417.857142857276</v>
      </c>
      <c r="U161" s="2">
        <f t="shared" si="19"/>
        <v>581923.78656049073</v>
      </c>
      <c r="V161" s="2">
        <f t="shared" si="37"/>
        <v>19682048</v>
      </c>
      <c r="W161" s="2">
        <f t="shared" si="20"/>
        <v>504493</v>
      </c>
      <c r="X161" s="2">
        <f t="shared" si="6"/>
        <v>77430.786560490727</v>
      </c>
      <c r="Y161" s="2">
        <f t="shared" si="40"/>
        <v>42975088.447735786</v>
      </c>
      <c r="Z161" s="2" t="str">
        <f t="shared" si="8"/>
        <v>HERE</v>
      </c>
      <c r="AA161" s="2">
        <f>IF(Z161="HERE",Y161,AA160+Graph!$G$1*1000)</f>
        <v>42975088.447735786</v>
      </c>
      <c r="AB161" s="2">
        <f t="shared" si="21"/>
        <v>77430.786560490727</v>
      </c>
      <c r="AC161" s="2">
        <f t="shared" si="41"/>
        <v>19682048</v>
      </c>
      <c r="AD161" s="3">
        <f t="shared" si="10"/>
        <v>42975088.447735786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9"/>
        <v>36009549.656306982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85</v>
      </c>
      <c r="C162" s="7"/>
      <c r="D162" s="2" t="e">
        <f t="shared" si="12"/>
        <v>#N/A</v>
      </c>
      <c r="E162" s="2" t="e">
        <f t="shared" si="22"/>
        <v>#N/A</v>
      </c>
      <c r="F162" s="2">
        <v>544888.65156793594</v>
      </c>
      <c r="G162" s="2">
        <f t="shared" si="38"/>
        <v>544888.65156793594</v>
      </c>
      <c r="H162" s="2">
        <f t="shared" si="42"/>
        <v>60281221.195121661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2759327.8571428568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583838.68031360209</v>
      </c>
      <c r="Q162" s="2">
        <f t="shared" si="39"/>
        <v>583838.68031360209</v>
      </c>
      <c r="R162" s="2">
        <f t="shared" si="43"/>
        <v>63240975.128049344</v>
      </c>
      <c r="S162" s="2">
        <f t="shared" si="17"/>
        <v>544888.65156793594</v>
      </c>
      <c r="T162" s="2">
        <f t="shared" si="18"/>
        <v>23417.857142857276</v>
      </c>
      <c r="U162" s="2">
        <f t="shared" si="19"/>
        <v>583838.68031360209</v>
      </c>
      <c r="V162" s="2">
        <f t="shared" si="37"/>
        <v>20092434.011846691</v>
      </c>
      <c r="W162" s="2">
        <f t="shared" si="20"/>
        <v>410386.01184669137</v>
      </c>
      <c r="X162" s="2">
        <f t="shared" si="6"/>
        <v>173452.66846691072</v>
      </c>
      <c r="Y162" s="2">
        <f t="shared" si="40"/>
        <v>43148541.116202697</v>
      </c>
      <c r="Z162" s="2" t="str">
        <f t="shared" si="8"/>
        <v>HERE</v>
      </c>
      <c r="AA162" s="2">
        <f>IF(Z162="HERE",Y162,AA161+Graph!$G$1*1000)</f>
        <v>43148541.116202697</v>
      </c>
      <c r="AB162" s="2">
        <f t="shared" si="21"/>
        <v>173452.66846691072</v>
      </c>
      <c r="AC162" s="2">
        <f t="shared" si="41"/>
        <v>20092434.011846691</v>
      </c>
      <c r="AD162" s="3">
        <f t="shared" si="10"/>
        <v>43148541.116202697</v>
      </c>
      <c r="AE162" s="2">
        <f>IF(AE160&gt;=52800000,52800000,IF(AB141=Graph!G$1*1000,AE161+Graph!G$1*1000,AC162))</f>
        <v>20092434.011846691</v>
      </c>
      <c r="AF162" s="3">
        <f t="shared" si="11"/>
        <v>20092434.011846691</v>
      </c>
      <c r="AG162" s="3">
        <f t="shared" si="29"/>
        <v>36032096.676655419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86</v>
      </c>
      <c r="C163" s="7"/>
      <c r="D163" s="2" t="e">
        <f t="shared" si="12"/>
        <v>#N/A</v>
      </c>
      <c r="E163" s="2" t="e">
        <f t="shared" si="22"/>
        <v>#N/A</v>
      </c>
      <c r="F163" s="2">
        <v>546489.87346938252</v>
      </c>
      <c r="G163" s="2">
        <f t="shared" si="38"/>
        <v>546489.87346938252</v>
      </c>
      <c r="H163" s="2">
        <f t="shared" si="42"/>
        <v>60827711.068591043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2782745.7142857141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585753.57406671345</v>
      </c>
      <c r="Q163" s="2">
        <f t="shared" si="39"/>
        <v>585753.57406671345</v>
      </c>
      <c r="R163" s="2">
        <f t="shared" si="43"/>
        <v>63826728.702116057</v>
      </c>
      <c r="S163" s="2">
        <f t="shared" si="17"/>
        <v>546489.87346938252</v>
      </c>
      <c r="T163" s="2">
        <f t="shared" si="18"/>
        <v>23417.857142857276</v>
      </c>
      <c r="U163" s="2">
        <f t="shared" si="19"/>
        <v>585753.57406671345</v>
      </c>
      <c r="V163" s="2">
        <f t="shared" si="37"/>
        <v>20504421.245594814</v>
      </c>
      <c r="W163" s="2">
        <f t="shared" si="20"/>
        <v>411987.23374812305</v>
      </c>
      <c r="X163" s="2">
        <f t="shared" si="6"/>
        <v>173766.3403185904</v>
      </c>
      <c r="Y163" s="2">
        <f t="shared" si="40"/>
        <v>43322307.456521288</v>
      </c>
      <c r="Z163" s="2" t="str">
        <f t="shared" si="8"/>
        <v>HERE</v>
      </c>
      <c r="AA163" s="2">
        <f>IF(Z163="HERE",Y163,AA162+Graph!$G$1*1000)</f>
        <v>43322307.456521288</v>
      </c>
      <c r="AB163" s="2">
        <f t="shared" si="21"/>
        <v>173766.3403185904</v>
      </c>
      <c r="AC163" s="2">
        <f t="shared" si="41"/>
        <v>20504421.245594814</v>
      </c>
      <c r="AD163" s="3">
        <f t="shared" si="10"/>
        <v>43322307.456521288</v>
      </c>
      <c r="AE163" s="2">
        <f>IF(AE161&gt;=52800000,52800000,IF(AB142=Graph!G$1*1000,AE162+Graph!G$1*1000,AC163))</f>
        <v>20504421.245594814</v>
      </c>
      <c r="AF163" s="3">
        <f t="shared" si="11"/>
        <v>20504421.245594814</v>
      </c>
      <c r="AG163" s="3">
        <f t="shared" si="29"/>
        <v>36285323.101381652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87</v>
      </c>
      <c r="C164" s="7"/>
      <c r="D164" s="2" t="e">
        <f t="shared" si="12"/>
        <v>#N/A</v>
      </c>
      <c r="E164" s="2" t="e">
        <f t="shared" si="22"/>
        <v>#N/A</v>
      </c>
      <c r="F164" s="2">
        <v>548091.09537082911</v>
      </c>
      <c r="G164" s="2">
        <f t="shared" si="38"/>
        <v>548091.09537082911</v>
      </c>
      <c r="H164" s="2">
        <f t="shared" si="42"/>
        <v>61375802.163961872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2806163.5714285714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587668.46781980991</v>
      </c>
      <c r="Q164" s="2">
        <f t="shared" si="39"/>
        <v>587668.46781980991</v>
      </c>
      <c r="R164" s="2">
        <f t="shared" si="43"/>
        <v>64414397.169935867</v>
      </c>
      <c r="S164" s="2">
        <f t="shared" si="17"/>
        <v>548091.09537082911</v>
      </c>
      <c r="T164" s="2">
        <f t="shared" si="18"/>
        <v>23417.857142857276</v>
      </c>
      <c r="U164" s="2">
        <f t="shared" si="19"/>
        <v>587668.46781980991</v>
      </c>
      <c r="V164" s="2">
        <f t="shared" si="37"/>
        <v>20918009.701244384</v>
      </c>
      <c r="W164" s="2">
        <f t="shared" si="20"/>
        <v>413588.45564956963</v>
      </c>
      <c r="X164" s="2">
        <f t="shared" si="6"/>
        <v>174080.01217024028</v>
      </c>
      <c r="Y164" s="2">
        <f t="shared" si="40"/>
        <v>43496387.468691528</v>
      </c>
      <c r="Z164" s="2" t="str">
        <f t="shared" si="8"/>
        <v>HERE</v>
      </c>
      <c r="AA164" s="2">
        <f>IF(Z164="HERE",Y164,AA163+Graph!$G$1*1000)</f>
        <v>43496387.468691528</v>
      </c>
      <c r="AB164" s="2">
        <f t="shared" si="21"/>
        <v>174080.01217024028</v>
      </c>
      <c r="AC164" s="2">
        <f t="shared" si="41"/>
        <v>20918009.701244384</v>
      </c>
      <c r="AD164" s="3">
        <f t="shared" si="10"/>
        <v>43496387.468691528</v>
      </c>
      <c r="AE164" s="2">
        <f>IF(AE162&gt;=52800000,52800000,IF(AB143=Graph!G$1*1000,AE163+Graph!G$1*1000,AC164))</f>
        <v>20918009.701244384</v>
      </c>
      <c r="AF164" s="3">
        <f t="shared" si="11"/>
        <v>20918009.701244384</v>
      </c>
      <c r="AG164" s="3">
        <f t="shared" si="29"/>
        <v>36478425.230485693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88</v>
      </c>
      <c r="C165" s="7"/>
      <c r="D165" s="2" t="e">
        <f t="shared" si="12"/>
        <v>#N/A</v>
      </c>
      <c r="E165" s="2" t="e">
        <f t="shared" si="22"/>
        <v>#N/A</v>
      </c>
      <c r="F165" s="2">
        <v>549692.31727227569</v>
      </c>
      <c r="G165" s="2">
        <f t="shared" si="38"/>
        <v>549692.31727227569</v>
      </c>
      <c r="H165" s="2">
        <f t="shared" si="42"/>
        <v>61925494.481234148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2829581.4285714286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589583.36157292128</v>
      </c>
      <c r="Q165" s="2">
        <f t="shared" si="39"/>
        <v>589583.36157292128</v>
      </c>
      <c r="R165" s="2">
        <f t="shared" si="43"/>
        <v>65003980.531508788</v>
      </c>
      <c r="S165" s="2">
        <f t="shared" si="17"/>
        <v>549692.31727227569</v>
      </c>
      <c r="T165" s="2">
        <f t="shared" si="18"/>
        <v>23417.857142857276</v>
      </c>
      <c r="U165" s="2">
        <f t="shared" si="19"/>
        <v>589583.36157292128</v>
      </c>
      <c r="V165" s="2">
        <f t="shared" si="37"/>
        <v>21333199.3787954</v>
      </c>
      <c r="W165" s="2">
        <f t="shared" si="20"/>
        <v>415189.67755101621</v>
      </c>
      <c r="X165" s="2">
        <f t="shared" si="6"/>
        <v>174393.68402190506</v>
      </c>
      <c r="Y165" s="2">
        <f t="shared" si="40"/>
        <v>43670781.152713433</v>
      </c>
      <c r="Z165" s="2" t="str">
        <f t="shared" si="8"/>
        <v>HERE</v>
      </c>
      <c r="AA165" s="2">
        <f>IF(Z165="HERE",Y165,AA164+Graph!$G$1*1000)</f>
        <v>43670781.152713433</v>
      </c>
      <c r="AB165" s="2">
        <f t="shared" si="21"/>
        <v>174393.68402190506</v>
      </c>
      <c r="AC165" s="2">
        <f t="shared" si="41"/>
        <v>21333199.3787954</v>
      </c>
      <c r="AD165" s="3">
        <f t="shared" si="10"/>
        <v>43670781.152713433</v>
      </c>
      <c r="AE165" s="2">
        <f>IF(AE163&gt;=52800000,52800000,IF(AB144=Graph!G$1*1000,AE164+Graph!G$1*1000,AC165))</f>
        <v>21333199.3787954</v>
      </c>
      <c r="AF165" s="3">
        <f t="shared" si="11"/>
        <v>21333199.3787954</v>
      </c>
      <c r="AG165" s="3">
        <f t="shared" si="29"/>
        <v>36622818.563967533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89</v>
      </c>
      <c r="C166" s="7"/>
      <c r="D166" s="2" t="e">
        <f t="shared" si="12"/>
        <v>#N/A</v>
      </c>
      <c r="E166" s="2" t="e">
        <f t="shared" si="22"/>
        <v>#N/A</v>
      </c>
      <c r="F166" s="2">
        <v>551293.53917372227</v>
      </c>
      <c r="G166" s="2">
        <f t="shared" ref="G166:G229" si="44">IF(F166&gt;800000,$AK$31*1000,F166)</f>
        <v>551293.53917372227</v>
      </c>
      <c r="H166" s="2">
        <f t="shared" si="42"/>
        <v>62476788.02040787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2852999.2857142859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591498.25532603264</v>
      </c>
      <c r="Q166" s="2">
        <f t="shared" ref="Q166:Q229" si="45">IF(P166&gt;800000,800000,P166)</f>
        <v>591498.25532603264</v>
      </c>
      <c r="R166" s="2">
        <f t="shared" si="43"/>
        <v>65595478.786834821</v>
      </c>
      <c r="S166" s="2">
        <f t="shared" si="17"/>
        <v>551293.53917372227</v>
      </c>
      <c r="T166" s="2">
        <f t="shared" si="18"/>
        <v>23417.857142857276</v>
      </c>
      <c r="U166" s="2">
        <f t="shared" si="19"/>
        <v>591498.25532603264</v>
      </c>
      <c r="V166" s="2">
        <f t="shared" si="37"/>
        <v>21749990.278247863</v>
      </c>
      <c r="W166" s="2">
        <f t="shared" si="20"/>
        <v>416790.89945246279</v>
      </c>
      <c r="X166" s="2">
        <f t="shared" si="6"/>
        <v>174707.35587356985</v>
      </c>
      <c r="Y166" s="2">
        <f t="shared" si="40"/>
        <v>43845488.508587003</v>
      </c>
      <c r="Z166" s="2" t="str">
        <f t="shared" si="8"/>
        <v>HERE</v>
      </c>
      <c r="AA166" s="2">
        <f>IF(Z166="HERE",Y166,AA165+Graph!$G$1*1000)</f>
        <v>43845488.508587003</v>
      </c>
      <c r="AB166" s="2">
        <f t="shared" si="21"/>
        <v>174707.35587356985</v>
      </c>
      <c r="AC166" s="2">
        <f t="shared" si="41"/>
        <v>21749990.278247863</v>
      </c>
      <c r="AD166" s="3">
        <f t="shared" si="10"/>
        <v>43845488.508587003</v>
      </c>
      <c r="AE166" s="2">
        <f>IF(AE164&gt;=52800000,52800000,IF(AB145=Graph!G$1*1000,AE165+Graph!G$1*1000,AC166))</f>
        <v>21749990.278247863</v>
      </c>
      <c r="AF166" s="3">
        <f t="shared" si="11"/>
        <v>21749990.278247863</v>
      </c>
      <c r="AG166" s="3">
        <f t="shared" si="29"/>
        <v>36735787.001827165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90</v>
      </c>
      <c r="C167" s="7"/>
      <c r="D167" s="2" t="e">
        <f t="shared" si="12"/>
        <v>#N/A</v>
      </c>
      <c r="E167" s="2" t="e">
        <f t="shared" si="22"/>
        <v>#N/A</v>
      </c>
      <c r="F167" s="2">
        <v>552894.76107515395</v>
      </c>
      <c r="G167" s="2">
        <f t="shared" si="44"/>
        <v>552894.76107515395</v>
      </c>
      <c r="H167" s="2">
        <f t="shared" si="42"/>
        <v>63029682.781483024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2876417.1428571432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593413.149079144</v>
      </c>
      <c r="Q167" s="2">
        <f t="shared" si="45"/>
        <v>593413.149079144</v>
      </c>
      <c r="R167" s="2">
        <f t="shared" si="43"/>
        <v>66188891.935913965</v>
      </c>
      <c r="S167" s="2">
        <f t="shared" si="17"/>
        <v>552894.76107515395</v>
      </c>
      <c r="T167" s="2">
        <f t="shared" si="18"/>
        <v>23417.857142857276</v>
      </c>
      <c r="U167" s="2">
        <f t="shared" si="19"/>
        <v>593413.149079144</v>
      </c>
      <c r="V167" s="2">
        <f t="shared" si="37"/>
        <v>22168382.399601772</v>
      </c>
      <c r="W167" s="2">
        <f t="shared" si="20"/>
        <v>418392.12135390937</v>
      </c>
      <c r="X167" s="2">
        <f t="shared" si="6"/>
        <v>175021.02772523463</v>
      </c>
      <c r="Y167" s="2">
        <f t="shared" si="40"/>
        <v>44020509.536312237</v>
      </c>
      <c r="Z167" s="2" t="str">
        <f t="shared" si="8"/>
        <v>HERE</v>
      </c>
      <c r="AA167" s="2">
        <f>IF(Z167="HERE",Y167,AA166+Graph!$G$1*1000)</f>
        <v>44020509.536312237</v>
      </c>
      <c r="AB167" s="2">
        <f t="shared" si="21"/>
        <v>175021.02772523463</v>
      </c>
      <c r="AC167" s="2">
        <f t="shared" si="41"/>
        <v>22168382.399601772</v>
      </c>
      <c r="AD167" s="3">
        <f t="shared" si="10"/>
        <v>44020509.536312237</v>
      </c>
      <c r="AE167" s="2">
        <f>IF(AE165&gt;=52800000,52800000,IF(AB146=Graph!G$1*1000,AE166+Graph!G$1*1000,AC167))</f>
        <v>22168382.399601772</v>
      </c>
      <c r="AF167" s="3">
        <f t="shared" si="11"/>
        <v>22168382.399601772</v>
      </c>
      <c r="AG167" s="3">
        <f t="shared" si="29"/>
        <v>36806018.744064614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91</v>
      </c>
      <c r="C168" s="7"/>
      <c r="D168" s="2" t="e">
        <f t="shared" si="12"/>
        <v>#N/A</v>
      </c>
      <c r="E168" s="2" t="e">
        <f t="shared" si="22"/>
        <v>#N/A</v>
      </c>
      <c r="F168" s="2">
        <v>554495.98297660053</v>
      </c>
      <c r="G168" s="2">
        <f t="shared" si="44"/>
        <v>554495.98297660053</v>
      </c>
      <c r="H168" s="2">
        <f t="shared" si="42"/>
        <v>63584178.764459625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2899835.0000000005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595328.04283225536</v>
      </c>
      <c r="Q168" s="2">
        <f t="shared" si="45"/>
        <v>595328.04283225536</v>
      </c>
      <c r="R168" s="2">
        <f t="shared" si="43"/>
        <v>66784219.97874622</v>
      </c>
      <c r="S168" s="2">
        <f t="shared" si="17"/>
        <v>554495.98297660053</v>
      </c>
      <c r="T168" s="2">
        <f t="shared" si="18"/>
        <v>23417.857142857276</v>
      </c>
      <c r="U168" s="2">
        <f t="shared" si="19"/>
        <v>595328.04283225536</v>
      </c>
      <c r="V168" s="2">
        <f t="shared" si="37"/>
        <v>22588375.742857113</v>
      </c>
      <c r="W168" s="2">
        <f t="shared" si="20"/>
        <v>419993.34325534105</v>
      </c>
      <c r="X168" s="2">
        <f t="shared" si="6"/>
        <v>175334.69957691431</v>
      </c>
      <c r="Y168" s="2">
        <f t="shared" si="40"/>
        <v>44195844.235889152</v>
      </c>
      <c r="Z168" s="2" t="str">
        <f t="shared" si="8"/>
        <v>HERE</v>
      </c>
      <c r="AA168" s="2">
        <f>IF(Z168="HERE",Y168,AA167+Graph!$G$1*1000)</f>
        <v>44195844.235889152</v>
      </c>
      <c r="AB168" s="2">
        <f t="shared" si="21"/>
        <v>175334.69957691431</v>
      </c>
      <c r="AC168" s="2">
        <f t="shared" si="41"/>
        <v>22588375.742857113</v>
      </c>
      <c r="AD168" s="3">
        <f t="shared" si="10"/>
        <v>44195844.235889152</v>
      </c>
      <c r="AE168" s="2">
        <f>IF(AE166&gt;=52800000,52800000,IF(AB147=Graph!G$1*1000,AE167+Graph!G$1*1000,AC168))</f>
        <v>22588375.742857113</v>
      </c>
      <c r="AF168" s="3">
        <f t="shared" si="11"/>
        <v>22588375.742857113</v>
      </c>
      <c r="AG168" s="3">
        <f t="shared" si="29"/>
        <v>36842709.940679848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92</v>
      </c>
      <c r="C169" s="7"/>
      <c r="D169" s="2" t="e">
        <f t="shared" si="12"/>
        <v>#N/A</v>
      </c>
      <c r="E169" s="2" t="e">
        <f t="shared" si="22"/>
        <v>#N/A</v>
      </c>
      <c r="F169" s="2">
        <v>556097.20487804711</v>
      </c>
      <c r="G169" s="2">
        <f t="shared" si="44"/>
        <v>556097.20487804711</v>
      </c>
      <c r="H169" s="2">
        <f t="shared" si="42"/>
        <v>64140275.969337672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2923252.8571428577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597242.93658536673</v>
      </c>
      <c r="Q169" s="2">
        <f t="shared" si="45"/>
        <v>597242.93658536673</v>
      </c>
      <c r="R169" s="2">
        <f t="shared" si="43"/>
        <v>67381462.915331587</v>
      </c>
      <c r="S169" s="2">
        <f t="shared" si="17"/>
        <v>556097.20487804711</v>
      </c>
      <c r="T169" s="2">
        <f t="shared" si="18"/>
        <v>23417.857142857276</v>
      </c>
      <c r="U169" s="2">
        <f t="shared" si="19"/>
        <v>597242.93658536673</v>
      </c>
      <c r="V169" s="2">
        <f t="shared" si="37"/>
        <v>23009970.308013901</v>
      </c>
      <c r="W169" s="2">
        <f t="shared" si="20"/>
        <v>421594.56515678763</v>
      </c>
      <c r="X169" s="2">
        <f t="shared" si="6"/>
        <v>175648.37142857909</v>
      </c>
      <c r="Y169" s="2">
        <f t="shared" si="40"/>
        <v>44371492.607317731</v>
      </c>
      <c r="Z169" s="2" t="str">
        <f t="shared" si="8"/>
        <v>HERE</v>
      </c>
      <c r="AA169" s="2">
        <f>IF(Z169="HERE",Y169,AA168+Graph!$G$1*1000)</f>
        <v>44371492.607317731</v>
      </c>
      <c r="AB169" s="2">
        <f t="shared" si="21"/>
        <v>175648.37142857909</v>
      </c>
      <c r="AC169" s="2">
        <f t="shared" si="41"/>
        <v>23009970.308013901</v>
      </c>
      <c r="AD169" s="3">
        <f t="shared" si="10"/>
        <v>44371492.607317731</v>
      </c>
      <c r="AE169" s="2">
        <f>IF(AE167&gt;=52800000,52800000,IF(AB148=Graph!G$1*1000,AE168+Graph!G$1*1000,AC169))</f>
        <v>23009970.308013901</v>
      </c>
      <c r="AF169" s="3">
        <f t="shared" si="11"/>
        <v>23009970.308013901</v>
      </c>
      <c r="AG169" s="3">
        <f t="shared" si="29"/>
        <v>36914479.391672887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93</v>
      </c>
      <c r="C170" s="7"/>
      <c r="D170" s="2" t="e">
        <f t="shared" si="12"/>
        <v>#N/A</v>
      </c>
      <c r="E170" s="2" t="e">
        <f t="shared" si="22"/>
        <v>#N/A</v>
      </c>
      <c r="F170" s="2">
        <v>557698.42677949369</v>
      </c>
      <c r="G170" s="2">
        <f t="shared" si="44"/>
        <v>557698.42677949369</v>
      </c>
      <c r="H170" s="2">
        <f t="shared" si="42"/>
        <v>64697974.396117166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2946670.714285715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599157.83033847809</v>
      </c>
      <c r="Q170" s="2">
        <f t="shared" si="45"/>
        <v>599157.83033847809</v>
      </c>
      <c r="R170" s="2">
        <f t="shared" si="43"/>
        <v>67980620.745670065</v>
      </c>
      <c r="S170" s="2">
        <f t="shared" si="17"/>
        <v>557698.42677949369</v>
      </c>
      <c r="T170" s="2">
        <f t="shared" si="18"/>
        <v>23417.857142857276</v>
      </c>
      <c r="U170" s="2">
        <f t="shared" si="19"/>
        <v>599157.83033847809</v>
      </c>
      <c r="V170" s="2">
        <f t="shared" si="37"/>
        <v>23433166.095072135</v>
      </c>
      <c r="W170" s="2">
        <f t="shared" si="20"/>
        <v>423195.78705823421</v>
      </c>
      <c r="X170" s="2">
        <f t="shared" si="6"/>
        <v>175962.04328024387</v>
      </c>
      <c r="Y170" s="2">
        <f t="shared" si="40"/>
        <v>44547454.650597975</v>
      </c>
      <c r="Z170" s="2" t="str">
        <f t="shared" si="8"/>
        <v>HERE</v>
      </c>
      <c r="AA170" s="2">
        <f>IF(Z170="HERE",Y170,AA169+Graph!$G$1*1000)</f>
        <v>44547454.650597975</v>
      </c>
      <c r="AB170" s="2">
        <f t="shared" si="21"/>
        <v>175962.04328024387</v>
      </c>
      <c r="AC170" s="2">
        <f t="shared" si="41"/>
        <v>23433166.095072135</v>
      </c>
      <c r="AD170" s="3">
        <f t="shared" si="10"/>
        <v>44547454.650597975</v>
      </c>
      <c r="AE170" s="2">
        <f>IF(AE168&gt;=52800000,52800000,IF(AB149=Graph!G$1*1000,AE169+Graph!G$1*1000,AC170))</f>
        <v>23433166.095072135</v>
      </c>
      <c r="AF170" s="3">
        <f t="shared" si="11"/>
        <v>23433166.095072135</v>
      </c>
      <c r="AG170" s="3">
        <f t="shared" si="29"/>
        <v>37215262.247043721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94</v>
      </c>
      <c r="C171" s="7"/>
      <c r="D171" s="2" t="e">
        <f t="shared" si="12"/>
        <v>#N/A</v>
      </c>
      <c r="E171" s="2" t="e">
        <f t="shared" si="22"/>
        <v>#N/A</v>
      </c>
      <c r="F171" s="2">
        <v>559299.64868092537</v>
      </c>
      <c r="G171" s="2">
        <f t="shared" si="44"/>
        <v>559299.64868092537</v>
      </c>
      <c r="H171" s="2">
        <f t="shared" si="42"/>
        <v>65257274.044798091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2970088.5714285723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601072.72409158945</v>
      </c>
      <c r="Q171" s="2">
        <f t="shared" si="45"/>
        <v>601072.72409158945</v>
      </c>
      <c r="R171" s="2">
        <f t="shared" si="43"/>
        <v>68581693.469761655</v>
      </c>
      <c r="S171" s="2">
        <f t="shared" si="17"/>
        <v>559299.64868092537</v>
      </c>
      <c r="T171" s="2">
        <f t="shared" si="18"/>
        <v>23417.857142857276</v>
      </c>
      <c r="U171" s="2">
        <f t="shared" si="19"/>
        <v>601072.72409158945</v>
      </c>
      <c r="V171" s="2">
        <f t="shared" si="37"/>
        <v>23857963.104031816</v>
      </c>
      <c r="W171" s="2">
        <f t="shared" si="20"/>
        <v>424797.0089596808</v>
      </c>
      <c r="X171" s="2">
        <f t="shared" si="6"/>
        <v>176275.71513190866</v>
      </c>
      <c r="Y171" s="2">
        <f t="shared" si="40"/>
        <v>44723730.365729883</v>
      </c>
      <c r="Z171" s="2" t="str">
        <f t="shared" si="8"/>
        <v>HERE</v>
      </c>
      <c r="AA171" s="2">
        <f>IF(Z171="HERE",Y171,AA170+Graph!$G$1*1000)</f>
        <v>44723730.365729883</v>
      </c>
      <c r="AB171" s="2">
        <f t="shared" si="21"/>
        <v>176275.71513190866</v>
      </c>
      <c r="AC171" s="2">
        <f t="shared" si="41"/>
        <v>23857963.104031816</v>
      </c>
      <c r="AD171" s="3">
        <f t="shared" si="10"/>
        <v>44723730.365729883</v>
      </c>
      <c r="AE171" s="2">
        <f>IF(AE169&gt;=52800000,52800000,IF(AB150=Graph!G$1*1000,AE170+Graph!G$1*1000,AC171))</f>
        <v>23857963.104031816</v>
      </c>
      <c r="AF171" s="3">
        <f t="shared" si="11"/>
        <v>23857963.104031816</v>
      </c>
      <c r="AG171" s="3">
        <f t="shared" si="29"/>
        <v>37485473.606792368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95</v>
      </c>
      <c r="C172" s="7"/>
      <c r="D172" s="2" t="e">
        <f t="shared" si="12"/>
        <v>#N/A</v>
      </c>
      <c r="E172" s="2" t="e">
        <f t="shared" si="22"/>
        <v>#N/A</v>
      </c>
      <c r="F172" s="2">
        <v>560900.87058237195</v>
      </c>
      <c r="G172" s="2">
        <f t="shared" si="44"/>
        <v>560900.87058237195</v>
      </c>
      <c r="H172" s="2">
        <f t="shared" si="42"/>
        <v>65818174.915380463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2993506.4285714296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602987.61784470081</v>
      </c>
      <c r="Q172" s="2">
        <f t="shared" si="45"/>
        <v>602987.61784470081</v>
      </c>
      <c r="R172" s="2">
        <f t="shared" si="43"/>
        <v>69184681.087606356</v>
      </c>
      <c r="S172" s="2">
        <f t="shared" si="17"/>
        <v>560900.87058237195</v>
      </c>
      <c r="T172" s="2">
        <f t="shared" si="18"/>
        <v>23417.857142857276</v>
      </c>
      <c r="U172" s="2">
        <f t="shared" si="19"/>
        <v>602987.61784470081</v>
      </c>
      <c r="V172" s="2">
        <f t="shared" si="37"/>
        <v>24284361.334892944</v>
      </c>
      <c r="W172" s="2">
        <f t="shared" si="20"/>
        <v>426398.23086112738</v>
      </c>
      <c r="X172" s="2">
        <f t="shared" si="6"/>
        <v>176589.38698357344</v>
      </c>
      <c r="Y172" s="2">
        <f t="shared" si="40"/>
        <v>44900319.752713457</v>
      </c>
      <c r="Z172" s="2" t="str">
        <f t="shared" si="8"/>
        <v>HERE</v>
      </c>
      <c r="AA172" s="2">
        <f>IF(Z172="HERE",Y172,AA171+Graph!$G$1*1000)</f>
        <v>44900319.752713457</v>
      </c>
      <c r="AB172" s="2">
        <f t="shared" si="21"/>
        <v>176589.38698357344</v>
      </c>
      <c r="AC172" s="2">
        <f t="shared" si="41"/>
        <v>24284361.334892944</v>
      </c>
      <c r="AD172" s="3">
        <f t="shared" si="10"/>
        <v>44900319.752713457</v>
      </c>
      <c r="AE172" s="2">
        <f>IF(AE170&gt;=52800000,52800000,IF(AB151=Graph!G$1*1000,AE171+Graph!G$1*1000,AC172))</f>
        <v>24284361.334892944</v>
      </c>
      <c r="AF172" s="3">
        <f t="shared" si="11"/>
        <v>24284361.334892944</v>
      </c>
      <c r="AG172" s="3">
        <f t="shared" si="29"/>
        <v>37681835.720918804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96</v>
      </c>
      <c r="C173" s="7"/>
      <c r="D173" s="2" t="e">
        <f t="shared" si="12"/>
        <v>#N/A</v>
      </c>
      <c r="E173" s="2" t="e">
        <f t="shared" si="22"/>
        <v>#N/A</v>
      </c>
      <c r="F173" s="2">
        <v>562502.09248381853</v>
      </c>
      <c r="G173" s="2">
        <f t="shared" si="44"/>
        <v>562502.09248381853</v>
      </c>
      <c r="H173" s="2">
        <f t="shared" si="42"/>
        <v>66380677.007864282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3016924.2857142868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604902.51159781218</v>
      </c>
      <c r="Q173" s="2">
        <f t="shared" si="45"/>
        <v>604902.51159781218</v>
      </c>
      <c r="R173" s="2">
        <f t="shared" si="43"/>
        <v>69789583.599204168</v>
      </c>
      <c r="S173" s="2">
        <f t="shared" si="17"/>
        <v>562502.09248381853</v>
      </c>
      <c r="T173" s="2">
        <f t="shared" si="18"/>
        <v>23417.857142857276</v>
      </c>
      <c r="U173" s="2">
        <f t="shared" si="19"/>
        <v>604902.51159781218</v>
      </c>
      <c r="V173" s="2">
        <f t="shared" si="37"/>
        <v>24712360.787655503</v>
      </c>
      <c r="W173" s="2">
        <f t="shared" si="20"/>
        <v>427999.45276255906</v>
      </c>
      <c r="X173" s="2">
        <f t="shared" si="6"/>
        <v>176903.05883525312</v>
      </c>
      <c r="Y173" s="2">
        <f t="shared" si="40"/>
        <v>45077222.81154871</v>
      </c>
      <c r="Z173" s="2" t="str">
        <f t="shared" si="8"/>
        <v>HERE</v>
      </c>
      <c r="AA173" s="2">
        <f>IF(Z173="HERE",Y173,AA172+Graph!$G$1*1000)</f>
        <v>45077222.81154871</v>
      </c>
      <c r="AB173" s="2">
        <f t="shared" si="21"/>
        <v>176903.05883525312</v>
      </c>
      <c r="AC173" s="2">
        <f t="shared" si="41"/>
        <v>24712360.787655503</v>
      </c>
      <c r="AD173" s="3">
        <f t="shared" si="10"/>
        <v>45077222.81154871</v>
      </c>
      <c r="AE173" s="2">
        <f>IF(AE171&gt;=52800000,52800000,IF(AB152=Graph!G$1*1000,AE172+Graph!G$1*1000,AC173))</f>
        <v>24712360.787655503</v>
      </c>
      <c r="AF173" s="3">
        <f t="shared" si="11"/>
        <v>24712360.787655503</v>
      </c>
      <c r="AG173" s="3">
        <f t="shared" si="29"/>
        <v>37780262.989423044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97</v>
      </c>
      <c r="C174" s="7"/>
      <c r="D174" s="2" t="e">
        <f t="shared" si="12"/>
        <v>#N/A</v>
      </c>
      <c r="E174" s="2" t="e">
        <f t="shared" si="22"/>
        <v>#N/A</v>
      </c>
      <c r="F174" s="2">
        <v>564103.31438526511</v>
      </c>
      <c r="G174" s="2">
        <f t="shared" si="44"/>
        <v>564103.31438526511</v>
      </c>
      <c r="H174" s="2">
        <f t="shared" si="42"/>
        <v>66944780.322249547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3040342.1428571441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606817.40535092354</v>
      </c>
      <c r="Q174" s="2">
        <f t="shared" si="45"/>
        <v>606817.40535092354</v>
      </c>
      <c r="R174" s="2">
        <f t="shared" si="43"/>
        <v>70396401.004555091</v>
      </c>
      <c r="S174" s="2">
        <f t="shared" si="17"/>
        <v>564103.31438526511</v>
      </c>
      <c r="T174" s="2">
        <f t="shared" si="18"/>
        <v>23417.857142857276</v>
      </c>
      <c r="U174" s="2">
        <f t="shared" si="19"/>
        <v>606817.40535092354</v>
      </c>
      <c r="V174" s="2">
        <f t="shared" si="37"/>
        <v>25141961.462319508</v>
      </c>
      <c r="W174" s="2">
        <f t="shared" si="20"/>
        <v>429600.67466400564</v>
      </c>
      <c r="X174" s="2">
        <f t="shared" si="6"/>
        <v>177216.7306869179</v>
      </c>
      <c r="Y174" s="2">
        <f t="shared" si="40"/>
        <v>45254439.542235628</v>
      </c>
      <c r="Z174" s="2" t="str">
        <f t="shared" si="8"/>
        <v>HERE</v>
      </c>
      <c r="AA174" s="2">
        <f>IF(Z174="HERE",Y174,AA173+Graph!$G$1*1000)</f>
        <v>45254439.542235628</v>
      </c>
      <c r="AB174" s="2">
        <f t="shared" si="21"/>
        <v>177216.7306869179</v>
      </c>
      <c r="AC174" s="2">
        <f t="shared" si="41"/>
        <v>25141961.462319508</v>
      </c>
      <c r="AD174" s="3">
        <f t="shared" si="10"/>
        <v>45254439.542235628</v>
      </c>
      <c r="AE174" s="2">
        <f>IF(AE172&gt;=52800000,52800000,IF(AB153=Graph!G$1*1000,AE173+Graph!G$1*1000,AC174))</f>
        <v>25141961.462319508</v>
      </c>
      <c r="AF174" s="3">
        <f t="shared" si="11"/>
        <v>25141961.462319508</v>
      </c>
      <c r="AG174" s="3">
        <f t="shared" si="29"/>
        <v>37905621.262305081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98</v>
      </c>
      <c r="C175" s="7"/>
      <c r="D175" s="2" t="e">
        <f t="shared" si="12"/>
        <v>#N/A</v>
      </c>
      <c r="E175" s="2" t="e">
        <f t="shared" si="22"/>
        <v>#N/A</v>
      </c>
      <c r="F175" s="2">
        <v>565704.53628671169</v>
      </c>
      <c r="G175" s="2">
        <f t="shared" si="44"/>
        <v>565704.53628671169</v>
      </c>
      <c r="H175" s="2">
        <f t="shared" si="42"/>
        <v>67510484.858536258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3063760.0000000014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608732.2991040349</v>
      </c>
      <c r="Q175" s="2">
        <f t="shared" si="45"/>
        <v>608732.2991040349</v>
      </c>
      <c r="R175" s="2">
        <f t="shared" si="43"/>
        <v>71005133.303659126</v>
      </c>
      <c r="S175" s="2">
        <f t="shared" si="17"/>
        <v>565704.53628671169</v>
      </c>
      <c r="T175" s="2">
        <f t="shared" si="18"/>
        <v>23417.857142857276</v>
      </c>
      <c r="U175" s="2">
        <f t="shared" si="19"/>
        <v>608732.2991040349</v>
      </c>
      <c r="V175" s="2">
        <f t="shared" si="37"/>
        <v>25573163.35888496</v>
      </c>
      <c r="W175" s="2">
        <f t="shared" si="20"/>
        <v>431201.89656545222</v>
      </c>
      <c r="X175" s="2">
        <f t="shared" si="6"/>
        <v>177530.40253858268</v>
      </c>
      <c r="Y175" s="2">
        <f t="shared" si="40"/>
        <v>45431969.94477421</v>
      </c>
      <c r="Z175" s="2" t="str">
        <f t="shared" si="8"/>
        <v>HERE</v>
      </c>
      <c r="AA175" s="2">
        <f>IF(Z175="HERE",Y175,AA174+Graph!$G$1*1000)</f>
        <v>45431969.94477421</v>
      </c>
      <c r="AB175" s="2">
        <f t="shared" si="21"/>
        <v>177530.40253858268</v>
      </c>
      <c r="AC175" s="2">
        <f t="shared" si="41"/>
        <v>25573163.35888496</v>
      </c>
      <c r="AD175" s="3">
        <f t="shared" si="10"/>
        <v>45431969.94477421</v>
      </c>
      <c r="AE175" s="2">
        <f>IF(AE173&gt;=52800000,52800000,IF(AB154=Graph!G$1*1000,AE174+Graph!G$1*1000,AC175))</f>
        <v>25573163.35888496</v>
      </c>
      <c r="AF175" s="3">
        <f t="shared" si="11"/>
        <v>25573163.35888496</v>
      </c>
      <c r="AG175" s="3">
        <f t="shared" si="29"/>
        <v>38101168.739564925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99</v>
      </c>
      <c r="C176" s="7"/>
      <c r="D176" s="2" t="e">
        <f t="shared" si="12"/>
        <v>#N/A</v>
      </c>
      <c r="E176" s="2" t="e">
        <f t="shared" si="22"/>
        <v>#N/A</v>
      </c>
      <c r="F176" s="2">
        <v>567305.75818814337</v>
      </c>
      <c r="G176" s="2">
        <f t="shared" si="44"/>
        <v>567305.75818814337</v>
      </c>
      <c r="H176" s="2">
        <f t="shared" si="42"/>
        <v>68077790.616724402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3087177.8571428587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610647.19285714626</v>
      </c>
      <c r="Q176" s="2">
        <f t="shared" si="45"/>
        <v>610647.19285714626</v>
      </c>
      <c r="R176" s="2">
        <f t="shared" si="43"/>
        <v>71615780.496516272</v>
      </c>
      <c r="S176" s="2">
        <f t="shared" si="17"/>
        <v>567305.75818814337</v>
      </c>
      <c r="T176" s="2">
        <f t="shared" si="18"/>
        <v>23417.857142857276</v>
      </c>
      <c r="U176" s="2">
        <f t="shared" si="19"/>
        <v>610647.19285714626</v>
      </c>
      <c r="V176" s="2">
        <f t="shared" si="37"/>
        <v>26005966.477351859</v>
      </c>
      <c r="W176" s="2">
        <f t="shared" si="20"/>
        <v>432803.1184668988</v>
      </c>
      <c r="X176" s="2">
        <f t="shared" si="6"/>
        <v>177844.07439024746</v>
      </c>
      <c r="Y176" s="2">
        <f t="shared" si="40"/>
        <v>45609814.019164458</v>
      </c>
      <c r="Z176" s="2" t="str">
        <f t="shared" si="8"/>
        <v>HERE</v>
      </c>
      <c r="AA176" s="2">
        <f>IF(Z176="HERE",Y176,AA175+Graph!$G$1*1000)</f>
        <v>45609814.019164458</v>
      </c>
      <c r="AB176" s="2">
        <f t="shared" si="21"/>
        <v>177844.07439024746</v>
      </c>
      <c r="AC176" s="2">
        <f t="shared" si="41"/>
        <v>26005966.477351859</v>
      </c>
      <c r="AD176" s="3">
        <f t="shared" si="10"/>
        <v>45609814.019164458</v>
      </c>
      <c r="AE176" s="2">
        <f>IF(AE174&gt;=52800000,52800000,IF(AB155=Graph!G$1*1000,AE175+Graph!G$1*1000,AC176))</f>
        <v>26005966.477351859</v>
      </c>
      <c r="AF176" s="3">
        <f t="shared" si="11"/>
        <v>26005966.477351859</v>
      </c>
      <c r="AG176" s="3">
        <f t="shared" si="29"/>
        <v>38330082.571202561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100</v>
      </c>
      <c r="C177" s="7"/>
      <c r="D177" s="2" t="e">
        <f t="shared" si="12"/>
        <v>#N/A</v>
      </c>
      <c r="E177" s="2" t="e">
        <f t="shared" si="22"/>
        <v>#N/A</v>
      </c>
      <c r="F177" s="2">
        <v>568906.98008958995</v>
      </c>
      <c r="G177" s="2">
        <f t="shared" si="44"/>
        <v>568906.98008958995</v>
      </c>
      <c r="H177" s="2">
        <f t="shared" si="42"/>
        <v>68646697.596813992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3110595.7142857159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612562.08661025763</v>
      </c>
      <c r="Q177" s="2">
        <f t="shared" si="45"/>
        <v>612562.08661025763</v>
      </c>
      <c r="R177" s="2">
        <f t="shared" si="43"/>
        <v>72228342.58312653</v>
      </c>
      <c r="S177" s="2">
        <f t="shared" si="17"/>
        <v>568906.98008958995</v>
      </c>
      <c r="T177" s="2">
        <f t="shared" si="18"/>
        <v>23417.857142857276</v>
      </c>
      <c r="U177" s="2">
        <f t="shared" si="19"/>
        <v>612562.08661025763</v>
      </c>
      <c r="V177" s="2">
        <f t="shared" si="37"/>
        <v>26440370.817720205</v>
      </c>
      <c r="W177" s="2">
        <f t="shared" si="20"/>
        <v>434404.34036834538</v>
      </c>
      <c r="X177" s="2">
        <f t="shared" si="6"/>
        <v>178157.74624191225</v>
      </c>
      <c r="Y177" s="2">
        <f t="shared" si="40"/>
        <v>45787971.76540637</v>
      </c>
      <c r="Z177" s="2" t="str">
        <f t="shared" si="8"/>
        <v>HERE</v>
      </c>
      <c r="AA177" s="2">
        <f>IF(Z177="HERE",Y177,AA176+Graph!$G$1*1000)</f>
        <v>45787971.76540637</v>
      </c>
      <c r="AB177" s="2">
        <f t="shared" si="21"/>
        <v>178157.74624191225</v>
      </c>
      <c r="AC177" s="2">
        <f t="shared" si="41"/>
        <v>26440370.817720205</v>
      </c>
      <c r="AD177" s="3">
        <f t="shared" si="10"/>
        <v>45787971.76540637</v>
      </c>
      <c r="AE177" s="2">
        <f>IF(AE175&gt;=52800000,52800000,IF(AB156=Graph!G$1*1000,AE176+Graph!G$1*1000,AC177))</f>
        <v>26440370.817720205</v>
      </c>
      <c r="AF177" s="3">
        <f t="shared" si="11"/>
        <v>26440370.817720205</v>
      </c>
      <c r="AG177" s="3">
        <f t="shared" si="29"/>
        <v>38724735.807218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101</v>
      </c>
      <c r="C178" s="7"/>
      <c r="D178" s="2" t="e">
        <f t="shared" si="12"/>
        <v>#N/A</v>
      </c>
      <c r="E178" s="2" t="e">
        <f t="shared" si="22"/>
        <v>#N/A</v>
      </c>
      <c r="F178" s="2">
        <v>570508.20199103653</v>
      </c>
      <c r="G178" s="2">
        <f t="shared" si="44"/>
        <v>570508.20199103653</v>
      </c>
      <c r="H178" s="2">
        <f t="shared" si="42"/>
        <v>69217205.798805028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3134013.5714285732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614476.98036336899</v>
      </c>
      <c r="Q178" s="2">
        <f t="shared" si="45"/>
        <v>614476.98036336899</v>
      </c>
      <c r="R178" s="2">
        <f t="shared" si="43"/>
        <v>72842819.563489899</v>
      </c>
      <c r="S178" s="2">
        <f t="shared" si="17"/>
        <v>570508.20199103653</v>
      </c>
      <c r="T178" s="2">
        <f t="shared" si="18"/>
        <v>23417.857142857276</v>
      </c>
      <c r="U178" s="2">
        <f t="shared" si="19"/>
        <v>614476.98036336899</v>
      </c>
      <c r="V178" s="2">
        <f t="shared" si="37"/>
        <v>26876376.379989982</v>
      </c>
      <c r="W178" s="2">
        <f t="shared" si="20"/>
        <v>436005.56226977706</v>
      </c>
      <c r="X178" s="2">
        <f t="shared" si="6"/>
        <v>178471.41809359193</v>
      </c>
      <c r="Y178" s="2">
        <f t="shared" si="40"/>
        <v>45966443.183499962</v>
      </c>
      <c r="Z178" s="2" t="str">
        <f t="shared" si="8"/>
        <v>HERE</v>
      </c>
      <c r="AA178" s="2">
        <f>IF(Z178="HERE",Y178,AA177+Graph!$G$1*1000)</f>
        <v>45966443.183499962</v>
      </c>
      <c r="AB178" s="2">
        <f t="shared" si="21"/>
        <v>178471.41809359193</v>
      </c>
      <c r="AC178" s="2">
        <f t="shared" si="41"/>
        <v>26876376.379989982</v>
      </c>
      <c r="AD178" s="3">
        <f t="shared" si="10"/>
        <v>45966443.183499962</v>
      </c>
      <c r="AE178" s="2">
        <f>IF(AE176&gt;=52800000,52800000,IF(AB157=Graph!G$1*1000,AE177+Graph!G$1*1000,AC178))</f>
        <v>26876376.379989982</v>
      </c>
      <c r="AF178" s="3">
        <f t="shared" si="11"/>
        <v>26876376.379989982</v>
      </c>
      <c r="AG178" s="3">
        <f t="shared" si="29"/>
        <v>39078083.74761124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102</v>
      </c>
      <c r="C179" s="7"/>
      <c r="D179" s="2" t="e">
        <f t="shared" si="12"/>
        <v>#N/A</v>
      </c>
      <c r="E179" s="2" t="e">
        <f t="shared" si="22"/>
        <v>#N/A</v>
      </c>
      <c r="F179" s="2">
        <v>572109.42389248312</v>
      </c>
      <c r="G179" s="2">
        <f t="shared" si="44"/>
        <v>572109.42389248312</v>
      </c>
      <c r="H179" s="2">
        <f t="shared" si="42"/>
        <v>69789315.222697511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3157431.4285714305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616391.87411648035</v>
      </c>
      <c r="Q179" s="2">
        <f t="shared" si="45"/>
        <v>616391.87411648035</v>
      </c>
      <c r="R179" s="2">
        <f t="shared" si="43"/>
        <v>73459211.437606379</v>
      </c>
      <c r="S179" s="2">
        <f t="shared" si="17"/>
        <v>572109.42389248312</v>
      </c>
      <c r="T179" s="2">
        <f t="shared" si="18"/>
        <v>23417.857142857276</v>
      </c>
      <c r="U179" s="2">
        <f t="shared" si="19"/>
        <v>616391.87411648035</v>
      </c>
      <c r="V179" s="2">
        <f t="shared" si="37"/>
        <v>27313983.164161205</v>
      </c>
      <c r="W179" s="2">
        <f t="shared" si="20"/>
        <v>437606.78417122364</v>
      </c>
      <c r="X179" s="2">
        <f t="shared" si="6"/>
        <v>178785.08994525671</v>
      </c>
      <c r="Y179" s="2">
        <f t="shared" si="40"/>
        <v>46145228.273445219</v>
      </c>
      <c r="Z179" s="2" t="str">
        <f t="shared" si="8"/>
        <v>HERE</v>
      </c>
      <c r="AA179" s="2">
        <f>IF(Z179="HERE",Y179,AA178+Graph!$G$1*1000)</f>
        <v>46145228.273445219</v>
      </c>
      <c r="AB179" s="2">
        <f t="shared" si="21"/>
        <v>178785.08994525671</v>
      </c>
      <c r="AC179" s="2">
        <f t="shared" si="41"/>
        <v>27313983.164161205</v>
      </c>
      <c r="AD179" s="3">
        <f t="shared" si="10"/>
        <v>46145228.273445219</v>
      </c>
      <c r="AE179" s="2">
        <f>IF(AE177&gt;=52800000,52800000,IF(AB158=Graph!G$1*1000,AE178+Graph!G$1*1000,AC179))</f>
        <v>27313983.164161205</v>
      </c>
      <c r="AF179" s="3">
        <f t="shared" si="11"/>
        <v>27313983.164161205</v>
      </c>
      <c r="AG179" s="3">
        <f t="shared" si="29"/>
        <v>39318956.742382281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103</v>
      </c>
      <c r="C180" s="7"/>
      <c r="D180" s="2" t="e">
        <f t="shared" si="12"/>
        <v>#N/A</v>
      </c>
      <c r="E180" s="2" t="e">
        <f t="shared" si="22"/>
        <v>#N/A</v>
      </c>
      <c r="F180" s="2">
        <v>573710.6457939297</v>
      </c>
      <c r="G180" s="2">
        <f t="shared" si="44"/>
        <v>573710.6457939297</v>
      </c>
      <c r="H180" s="2">
        <f t="shared" si="42"/>
        <v>70363025.868491441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3180849.2857142878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618306.76786959171</v>
      </c>
      <c r="Q180" s="2">
        <f t="shared" si="45"/>
        <v>618306.76786959171</v>
      </c>
      <c r="R180" s="2">
        <f t="shared" si="43"/>
        <v>74077518.205475971</v>
      </c>
      <c r="S180" s="2">
        <f t="shared" si="17"/>
        <v>573710.6457939297</v>
      </c>
      <c r="T180" s="2">
        <f t="shared" si="18"/>
        <v>23417.857142857276</v>
      </c>
      <c r="U180" s="2">
        <f t="shared" si="19"/>
        <v>618306.76786959171</v>
      </c>
      <c r="V180" s="2">
        <f t="shared" si="37"/>
        <v>27753191.170233876</v>
      </c>
      <c r="W180" s="2">
        <f t="shared" si="20"/>
        <v>439208.00607267022</v>
      </c>
      <c r="X180" s="2">
        <f t="shared" si="6"/>
        <v>179098.76179692149</v>
      </c>
      <c r="Y180" s="2">
        <f t="shared" si="40"/>
        <v>46324327.03524214</v>
      </c>
      <c r="Z180" s="2" t="str">
        <f t="shared" si="8"/>
        <v>HERE</v>
      </c>
      <c r="AA180" s="2">
        <f>IF(Z180="HERE",Y180,AA179+Graph!$G$1*1000)</f>
        <v>46324327.03524214</v>
      </c>
      <c r="AB180" s="2">
        <f t="shared" si="21"/>
        <v>179098.76179692149</v>
      </c>
      <c r="AC180" s="2">
        <f t="shared" si="41"/>
        <v>27753191.170233876</v>
      </c>
      <c r="AD180" s="3">
        <f t="shared" si="10"/>
        <v>46324327.03524214</v>
      </c>
      <c r="AE180" s="2">
        <f>IF(AE178&gt;=52800000,52800000,IF(AB159=Graph!G$1*1000,AE179+Graph!G$1*1000,AC180))</f>
        <v>27753191.170233876</v>
      </c>
      <c r="AF180" s="3">
        <f t="shared" si="11"/>
        <v>27753191.170233876</v>
      </c>
      <c r="AG180" s="3">
        <f t="shared" si="29"/>
        <v>39457623.641531125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104</v>
      </c>
      <c r="C181" s="7"/>
      <c r="D181" s="2" t="e">
        <f t="shared" si="12"/>
        <v>#N/A</v>
      </c>
      <c r="E181" s="2" t="e">
        <f t="shared" si="22"/>
        <v>#N/A</v>
      </c>
      <c r="F181" s="2">
        <v>575311.86769536138</v>
      </c>
      <c r="G181" s="2">
        <f t="shared" si="44"/>
        <v>575311.86769536138</v>
      </c>
      <c r="H181" s="2">
        <f t="shared" si="42"/>
        <v>70938337.736186802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3204267.1428571451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620221.66162270308</v>
      </c>
      <c r="Q181" s="2">
        <f t="shared" si="45"/>
        <v>620221.66162270308</v>
      </c>
      <c r="R181" s="2">
        <f t="shared" si="43"/>
        <v>74697739.867098674</v>
      </c>
      <c r="S181" s="2">
        <f t="shared" si="17"/>
        <v>575311.86769536138</v>
      </c>
      <c r="T181" s="2">
        <f t="shared" si="18"/>
        <v>23417.857142857276</v>
      </c>
      <c r="U181" s="2">
        <f t="shared" si="19"/>
        <v>620221.66162270308</v>
      </c>
      <c r="V181" s="2">
        <f t="shared" si="37"/>
        <v>28194000.398207992</v>
      </c>
      <c r="W181" s="2">
        <f t="shared" si="20"/>
        <v>440809.2279741168</v>
      </c>
      <c r="X181" s="2">
        <f t="shared" si="6"/>
        <v>179412.43364858627</v>
      </c>
      <c r="Y181" s="2">
        <f t="shared" si="40"/>
        <v>46503739.468890727</v>
      </c>
      <c r="Z181" s="2" t="str">
        <f t="shared" si="8"/>
        <v>HERE</v>
      </c>
      <c r="AA181" s="2">
        <f>IF(Z181="HERE",Y181,AA180+Graph!$G$1*1000)</f>
        <v>46503739.468890727</v>
      </c>
      <c r="AB181" s="2">
        <f t="shared" si="21"/>
        <v>179412.43364858627</v>
      </c>
      <c r="AC181" s="2">
        <f t="shared" si="41"/>
        <v>28194000.398207992</v>
      </c>
      <c r="AD181" s="3">
        <f t="shared" si="10"/>
        <v>46503739.468890727</v>
      </c>
      <c r="AE181" s="2">
        <f>IF(AE179&gt;=52800000,52800000,IF(AB160=Graph!G$1*1000,AE180+Graph!G$1*1000,AC181))</f>
        <v>28194000.398207992</v>
      </c>
      <c r="AF181" s="3">
        <f t="shared" si="11"/>
        <v>28194000.398207992</v>
      </c>
      <c r="AG181" s="3">
        <f t="shared" si="29"/>
        <v>39566769.645057768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105</v>
      </c>
      <c r="C182" s="7"/>
      <c r="D182" s="2" t="e">
        <f t="shared" si="12"/>
        <v>#N/A</v>
      </c>
      <c r="E182" s="2" t="e">
        <f t="shared" si="22"/>
        <v>#N/A</v>
      </c>
      <c r="F182" s="2">
        <v>576913.08959680796</v>
      </c>
      <c r="G182" s="2">
        <f t="shared" si="44"/>
        <v>576913.08959680796</v>
      </c>
      <c r="H182" s="2">
        <f t="shared" si="42"/>
        <v>71515250.82578361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3227685.0000000023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622136.55537581444</v>
      </c>
      <c r="Q182" s="2">
        <f t="shared" si="45"/>
        <v>622136.55537581444</v>
      </c>
      <c r="R182" s="2">
        <f t="shared" si="43"/>
        <v>75319876.422474489</v>
      </c>
      <c r="S182" s="2">
        <f t="shared" si="17"/>
        <v>576913.08959680796</v>
      </c>
      <c r="T182" s="2">
        <f t="shared" si="18"/>
        <v>23417.857142857276</v>
      </c>
      <c r="U182" s="2">
        <f t="shared" si="19"/>
        <v>622136.55537581444</v>
      </c>
      <c r="V182" s="2">
        <f t="shared" si="37"/>
        <v>28636410.848083556</v>
      </c>
      <c r="W182" s="2">
        <f t="shared" si="20"/>
        <v>442410.44987556338</v>
      </c>
      <c r="X182" s="2">
        <f t="shared" si="6"/>
        <v>179726.10550025105</v>
      </c>
      <c r="Y182" s="2">
        <f t="shared" si="40"/>
        <v>46683465.574390978</v>
      </c>
      <c r="Z182" s="2" t="str">
        <f t="shared" si="8"/>
        <v>HERE</v>
      </c>
      <c r="AA182" s="2">
        <f>IF(Z182="HERE",Y182,AA181+Graph!$G$1*1000)</f>
        <v>46683465.574390978</v>
      </c>
      <c r="AB182" s="2">
        <f t="shared" si="21"/>
        <v>179726.10550025105</v>
      </c>
      <c r="AC182" s="2">
        <f t="shared" si="41"/>
        <v>28636410.848083556</v>
      </c>
      <c r="AD182" s="3">
        <f t="shared" si="10"/>
        <v>46683465.574390978</v>
      </c>
      <c r="AE182" s="2">
        <f>IF(AE180&gt;=52800000,52800000,IF(AB161=Graph!G$1*1000,AE181+Graph!G$1*1000,AC182))</f>
        <v>28636410.848083556</v>
      </c>
      <c r="AF182" s="3">
        <f t="shared" si="11"/>
        <v>28636410.848083556</v>
      </c>
      <c r="AG182" s="3">
        <f t="shared" si="29"/>
        <v>39661682.002962209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106</v>
      </c>
      <c r="C183" s="7"/>
      <c r="D183" s="2" t="e">
        <f t="shared" si="12"/>
        <v>#N/A</v>
      </c>
      <c r="E183" s="2" t="e">
        <f t="shared" si="22"/>
        <v>#N/A</v>
      </c>
      <c r="F183" s="2">
        <v>578514.31149825454</v>
      </c>
      <c r="G183" s="2">
        <f t="shared" si="44"/>
        <v>578514.31149825454</v>
      </c>
      <c r="H183" s="2">
        <f t="shared" si="42"/>
        <v>72093765.137281865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3251102.8571428596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624051.4491289258</v>
      </c>
      <c r="Q183" s="2">
        <f t="shared" si="45"/>
        <v>624051.4491289258</v>
      </c>
      <c r="R183" s="2">
        <f t="shared" si="43"/>
        <v>75943927.871603414</v>
      </c>
      <c r="S183" s="2">
        <f t="shared" si="17"/>
        <v>578514.31149825454</v>
      </c>
      <c r="T183" s="2">
        <f t="shared" si="18"/>
        <v>23417.857142857276</v>
      </c>
      <c r="U183" s="2">
        <f t="shared" si="19"/>
        <v>624051.4491289258</v>
      </c>
      <c r="V183" s="2">
        <f t="shared" si="37"/>
        <v>29080422.519860551</v>
      </c>
      <c r="W183" s="2">
        <f t="shared" si="20"/>
        <v>444011.67177699506</v>
      </c>
      <c r="X183" s="2">
        <f t="shared" si="6"/>
        <v>180039.77735193074</v>
      </c>
      <c r="Y183" s="2">
        <f t="shared" si="40"/>
        <v>46863505.351742908</v>
      </c>
      <c r="Z183" s="2" t="str">
        <f t="shared" si="8"/>
        <v>HERE</v>
      </c>
      <c r="AA183" s="2">
        <f>IF(Z183="HERE",Y183,AA182+Graph!$G$1*1000)</f>
        <v>46863505.351742908</v>
      </c>
      <c r="AB183" s="2">
        <f t="shared" si="21"/>
        <v>180039.77735193074</v>
      </c>
      <c r="AC183" s="2">
        <f t="shared" si="41"/>
        <v>29080422.519860551</v>
      </c>
      <c r="AD183" s="3">
        <f t="shared" si="10"/>
        <v>46863505.351742908</v>
      </c>
      <c r="AE183" s="2">
        <f>IF(AE181&gt;=52800000,52800000,IF(AB162=Graph!G$1*1000,AE182+Graph!G$1*1000,AC183))</f>
        <v>29080422.519860551</v>
      </c>
      <c r="AF183" s="3">
        <f t="shared" si="11"/>
        <v>29080422.519860551</v>
      </c>
      <c r="AG183" s="3">
        <f t="shared" si="29"/>
        <v>39838308.705174759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107</v>
      </c>
      <c r="C184" s="7"/>
      <c r="D184" s="2" t="e">
        <f t="shared" si="12"/>
        <v>#N/A</v>
      </c>
      <c r="E184" s="2" t="e">
        <f t="shared" si="22"/>
        <v>#N/A</v>
      </c>
      <c r="F184" s="2">
        <v>580115.53339970112</v>
      </c>
      <c r="G184" s="2">
        <f t="shared" si="44"/>
        <v>580115.53339970112</v>
      </c>
      <c r="H184" s="2">
        <f t="shared" si="42"/>
        <v>72673880.670681566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3274520.7142857169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625966.34288203716</v>
      </c>
      <c r="Q184" s="2">
        <f t="shared" si="45"/>
        <v>625966.34288203716</v>
      </c>
      <c r="R184" s="2">
        <f t="shared" si="43"/>
        <v>76569894.214485452</v>
      </c>
      <c r="S184" s="2">
        <f t="shared" si="17"/>
        <v>580115.53339970112</v>
      </c>
      <c r="T184" s="2">
        <f t="shared" si="18"/>
        <v>23417.857142857276</v>
      </c>
      <c r="U184" s="2">
        <f t="shared" si="19"/>
        <v>625966.34288203716</v>
      </c>
      <c r="V184" s="2">
        <f t="shared" si="37"/>
        <v>29526035.413538992</v>
      </c>
      <c r="W184" s="2">
        <f t="shared" si="20"/>
        <v>445612.89367844164</v>
      </c>
      <c r="X184" s="2">
        <f t="shared" si="6"/>
        <v>180353.44920359552</v>
      </c>
      <c r="Y184" s="2">
        <f t="shared" si="40"/>
        <v>47043858.800946504</v>
      </c>
      <c r="Z184" s="2" t="str">
        <f t="shared" si="8"/>
        <v>HERE</v>
      </c>
      <c r="AA184" s="2">
        <f>IF(Z184="HERE",Y184,AA183+Graph!$G$1*1000)</f>
        <v>47043858.800946504</v>
      </c>
      <c r="AB184" s="2">
        <f t="shared" si="21"/>
        <v>180353.44920359552</v>
      </c>
      <c r="AC184" s="2">
        <f t="shared" si="41"/>
        <v>29526035.413538992</v>
      </c>
      <c r="AD184" s="3">
        <f t="shared" si="10"/>
        <v>47043858.800946504</v>
      </c>
      <c r="AE184" s="2">
        <f>IF(AE182&gt;=52800000,52800000,IF(AB163=Graph!G$1*1000,AE183+Graph!G$1*1000,AC184))</f>
        <v>29526035.413538992</v>
      </c>
      <c r="AF184" s="3">
        <f t="shared" si="11"/>
        <v>29526035.413538992</v>
      </c>
      <c r="AG184" s="3">
        <f t="shared" si="29"/>
        <v>40015297.773148902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108</v>
      </c>
      <c r="C185" s="7"/>
      <c r="D185" s="2" t="e">
        <f t="shared" si="12"/>
        <v>#N/A</v>
      </c>
      <c r="E185" s="2" t="e">
        <f t="shared" si="22"/>
        <v>#N/A</v>
      </c>
      <c r="F185" s="2">
        <v>581716.7553011477</v>
      </c>
      <c r="G185" s="2">
        <f t="shared" si="44"/>
        <v>581716.7553011477</v>
      </c>
      <c r="H185" s="2">
        <f t="shared" si="42"/>
        <v>73255597.425982714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3297938.5714285742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627881.23663514853</v>
      </c>
      <c r="Q185" s="2">
        <f t="shared" si="45"/>
        <v>627881.23663514853</v>
      </c>
      <c r="R185" s="2">
        <f t="shared" si="43"/>
        <v>77197775.4511206</v>
      </c>
      <c r="S185" s="2">
        <f t="shared" si="17"/>
        <v>581716.7553011477</v>
      </c>
      <c r="T185" s="2">
        <f t="shared" si="18"/>
        <v>23417.857142857276</v>
      </c>
      <c r="U185" s="2">
        <f t="shared" si="19"/>
        <v>627881.23663514853</v>
      </c>
      <c r="V185" s="2">
        <f t="shared" si="37"/>
        <v>29973249.529118881</v>
      </c>
      <c r="W185" s="2">
        <f t="shared" si="20"/>
        <v>447214.11557988822</v>
      </c>
      <c r="X185" s="2">
        <f t="shared" si="6"/>
        <v>180667.1210552603</v>
      </c>
      <c r="Y185" s="2">
        <f t="shared" si="40"/>
        <v>47224525.922001764</v>
      </c>
      <c r="Z185" s="2" t="str">
        <f t="shared" si="8"/>
        <v>HERE</v>
      </c>
      <c r="AA185" s="2">
        <f>IF(Z185="HERE",Y185,AA184+Graph!$G$1*1000)</f>
        <v>47224525.922001764</v>
      </c>
      <c r="AB185" s="2">
        <f t="shared" si="21"/>
        <v>180667.1210552603</v>
      </c>
      <c r="AC185" s="2">
        <f t="shared" si="41"/>
        <v>29973249.529118881</v>
      </c>
      <c r="AD185" s="3">
        <f t="shared" si="10"/>
        <v>47224525.922001764</v>
      </c>
      <c r="AE185" s="2">
        <f>IF(AE183&gt;=52800000,52800000,IF(AB164=Graph!G$1*1000,AE184+Graph!G$1*1000,AC185))</f>
        <v>29973249.529118881</v>
      </c>
      <c r="AF185" s="3">
        <f t="shared" si="11"/>
        <v>29973249.529118881</v>
      </c>
      <c r="AG185" s="3">
        <f t="shared" si="29"/>
        <v>40192649.206884593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109</v>
      </c>
      <c r="C186" s="7"/>
      <c r="D186" s="2" t="e">
        <f t="shared" si="12"/>
        <v>#N/A</v>
      </c>
      <c r="E186" s="2" t="e">
        <f t="shared" si="22"/>
        <v>#N/A</v>
      </c>
      <c r="F186" s="2">
        <v>583317.97720257938</v>
      </c>
      <c r="G186" s="2">
        <f t="shared" si="44"/>
        <v>583317.97720257938</v>
      </c>
      <c r="H186" s="2">
        <f t="shared" si="42"/>
        <v>73838915.403185293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3321356.4285714314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629796.13038825989</v>
      </c>
      <c r="Q186" s="2">
        <f t="shared" si="45"/>
        <v>629796.13038825989</v>
      </c>
      <c r="R186" s="2">
        <f t="shared" si="43"/>
        <v>77827571.58150886</v>
      </c>
      <c r="S186" s="2">
        <f t="shared" si="17"/>
        <v>583317.97720257938</v>
      </c>
      <c r="T186" s="2">
        <f t="shared" si="18"/>
        <v>23417.857142857276</v>
      </c>
      <c r="U186" s="2">
        <f t="shared" si="19"/>
        <v>629796.13038825989</v>
      </c>
      <c r="V186" s="2">
        <f t="shared" si="37"/>
        <v>30422064.866600215</v>
      </c>
      <c r="W186" s="2">
        <f t="shared" si="20"/>
        <v>448815.33748133481</v>
      </c>
      <c r="X186" s="2">
        <f t="shared" si="6"/>
        <v>180980.79290692508</v>
      </c>
      <c r="Y186" s="2">
        <f t="shared" si="40"/>
        <v>47405506.714908689</v>
      </c>
      <c r="Z186" s="2" t="str">
        <f t="shared" si="8"/>
        <v>HERE</v>
      </c>
      <c r="AA186" s="2">
        <f>IF(Z186="HERE",Y186,AA185+Graph!$G$1*1000)</f>
        <v>47405506.714908689</v>
      </c>
      <c r="AB186" s="2">
        <f t="shared" si="21"/>
        <v>180980.79290692508</v>
      </c>
      <c r="AC186" s="2">
        <f t="shared" si="41"/>
        <v>30422064.866600215</v>
      </c>
      <c r="AD186" s="3">
        <f t="shared" si="10"/>
        <v>47405506.714908689</v>
      </c>
      <c r="AE186" s="2">
        <f>IF(AE184&gt;=52800000,52800000,IF(AB165=Graph!G$1*1000,AE185+Graph!G$1*1000,AC186))</f>
        <v>30422064.866600215</v>
      </c>
      <c r="AF186" s="3">
        <f t="shared" si="11"/>
        <v>30422064.866600215</v>
      </c>
      <c r="AG186" s="3">
        <f t="shared" si="29"/>
        <v>40370363.006381854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110</v>
      </c>
      <c r="C187" s="7"/>
      <c r="D187" s="2" t="e">
        <f t="shared" si="12"/>
        <v>#N/A</v>
      </c>
      <c r="E187" s="2" t="e">
        <f t="shared" si="22"/>
        <v>#N/A</v>
      </c>
      <c r="F187" s="2">
        <v>584919.19910402596</v>
      </c>
      <c r="G187" s="2">
        <f t="shared" si="44"/>
        <v>584919.19910402596</v>
      </c>
      <c r="H187" s="2">
        <f t="shared" si="42"/>
        <v>74423834.602289319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3344774.2857142887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631711.02414137125</v>
      </c>
      <c r="Q187" s="2">
        <f t="shared" si="45"/>
        <v>631711.02414137125</v>
      </c>
      <c r="R187" s="2">
        <f t="shared" si="43"/>
        <v>78459282.605650231</v>
      </c>
      <c r="S187" s="2">
        <f t="shared" si="17"/>
        <v>584919.19910402596</v>
      </c>
      <c r="T187" s="2">
        <f t="shared" si="18"/>
        <v>23417.857142857276</v>
      </c>
      <c r="U187" s="2">
        <f t="shared" si="19"/>
        <v>631711.02414137125</v>
      </c>
      <c r="V187" s="2">
        <f t="shared" si="37"/>
        <v>30872481.425982997</v>
      </c>
      <c r="W187" s="2">
        <f t="shared" si="20"/>
        <v>450416.55938278139</v>
      </c>
      <c r="X187" s="2">
        <f t="shared" si="6"/>
        <v>181294.46475858986</v>
      </c>
      <c r="Y187" s="2">
        <f t="shared" si="40"/>
        <v>47586801.179667279</v>
      </c>
      <c r="Z187" s="2" t="str">
        <f t="shared" si="8"/>
        <v>HERE</v>
      </c>
      <c r="AA187" s="2">
        <f>IF(Z187="HERE",Y187,AA186+Graph!$G$1*1000)</f>
        <v>47586801.179667279</v>
      </c>
      <c r="AB187" s="2">
        <f t="shared" si="21"/>
        <v>181294.46475858986</v>
      </c>
      <c r="AC187" s="2">
        <f t="shared" si="41"/>
        <v>30872481.425982997</v>
      </c>
      <c r="AD187" s="3">
        <f t="shared" si="10"/>
        <v>47586801.179667279</v>
      </c>
      <c r="AE187" s="2">
        <f>IF(AE185&gt;=52800000,52800000,IF(AB166=Graph!G$1*1000,AE186+Graph!G$1*1000,AC187))</f>
        <v>30872481.425982997</v>
      </c>
      <c r="AF187" s="3">
        <f t="shared" si="11"/>
        <v>30872481.425982997</v>
      </c>
      <c r="AG187" s="3">
        <f t="shared" si="29"/>
        <v>40548439.171640702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111</v>
      </c>
      <c r="C188" s="7"/>
      <c r="D188" s="2" t="e">
        <f t="shared" si="12"/>
        <v>#N/A</v>
      </c>
      <c r="E188" s="2" t="e">
        <f t="shared" si="22"/>
        <v>#N/A</v>
      </c>
      <c r="F188" s="2">
        <v>586520.42100547254</v>
      </c>
      <c r="G188" s="2">
        <f t="shared" si="44"/>
        <v>586520.42100547254</v>
      </c>
      <c r="H188" s="2">
        <f t="shared" si="42"/>
        <v>75010355.023294792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3368192.142857146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633625.91789448261</v>
      </c>
      <c r="Q188" s="2">
        <f t="shared" si="45"/>
        <v>633625.91789448261</v>
      </c>
      <c r="R188" s="2">
        <f t="shared" si="43"/>
        <v>79092908.523544714</v>
      </c>
      <c r="S188" s="2">
        <f t="shared" si="17"/>
        <v>586520.42100547254</v>
      </c>
      <c r="T188" s="2">
        <f t="shared" si="18"/>
        <v>23417.857142857276</v>
      </c>
      <c r="U188" s="2">
        <f t="shared" si="19"/>
        <v>633625.91789448261</v>
      </c>
      <c r="V188" s="2">
        <f t="shared" si="37"/>
        <v>31324499.20726721</v>
      </c>
      <c r="W188" s="2">
        <f t="shared" si="20"/>
        <v>452017.78128421307</v>
      </c>
      <c r="X188" s="2">
        <f t="shared" si="6"/>
        <v>181608.13661026955</v>
      </c>
      <c r="Y188" s="2">
        <f t="shared" si="40"/>
        <v>47768409.316277549</v>
      </c>
      <c r="Z188" s="2" t="str">
        <f t="shared" si="8"/>
        <v>HERE</v>
      </c>
      <c r="AA188" s="2">
        <f>IF(Z188="HERE",Y188,AA187+Graph!$G$1*1000)</f>
        <v>47768409.316277549</v>
      </c>
      <c r="AB188" s="2">
        <f t="shared" si="21"/>
        <v>181608.13661026955</v>
      </c>
      <c r="AC188" s="2">
        <f t="shared" si="41"/>
        <v>31324499.20726721</v>
      </c>
      <c r="AD188" s="3">
        <f t="shared" si="10"/>
        <v>47768409.316277549</v>
      </c>
      <c r="AE188" s="2">
        <f>IF(AE186&gt;=52800000,52800000,IF(AB167=Graph!G$1*1000,AE187+Graph!G$1*1000,AC188))</f>
        <v>31324499.20726721</v>
      </c>
      <c r="AF188" s="3">
        <f t="shared" si="11"/>
        <v>31324499.20726721</v>
      </c>
      <c r="AG188" s="3">
        <f t="shared" si="29"/>
        <v>40726877.702661105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112</v>
      </c>
      <c r="C189" s="7"/>
      <c r="D189" s="2" t="e">
        <f t="shared" si="12"/>
        <v>#N/A</v>
      </c>
      <c r="E189" s="2" t="e">
        <f t="shared" si="22"/>
        <v>#N/A</v>
      </c>
      <c r="F189" s="2">
        <v>588121.64290691912</v>
      </c>
      <c r="G189" s="2">
        <f t="shared" si="44"/>
        <v>588121.64290691912</v>
      </c>
      <c r="H189" s="2">
        <f t="shared" si="42"/>
        <v>75598476.666201711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3391610.0000000033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635540.81164759398</v>
      </c>
      <c r="Q189" s="2">
        <f t="shared" si="45"/>
        <v>635540.81164759398</v>
      </c>
      <c r="R189" s="2">
        <f t="shared" si="43"/>
        <v>79728449.335192308</v>
      </c>
      <c r="S189" s="2">
        <f t="shared" si="17"/>
        <v>588121.64290691912</v>
      </c>
      <c r="T189" s="2">
        <f t="shared" si="18"/>
        <v>23417.857142857276</v>
      </c>
      <c r="U189" s="2">
        <f t="shared" si="19"/>
        <v>635540.81164759398</v>
      </c>
      <c r="V189" s="2">
        <f t="shared" si="37"/>
        <v>31778118.21045287</v>
      </c>
      <c r="W189" s="2">
        <f t="shared" si="20"/>
        <v>453619.00318565965</v>
      </c>
      <c r="X189" s="2">
        <f t="shared" si="6"/>
        <v>181921.80846193433</v>
      </c>
      <c r="Y189" s="2">
        <f t="shared" si="40"/>
        <v>47950331.124739483</v>
      </c>
      <c r="Z189" s="2" t="str">
        <f t="shared" si="8"/>
        <v>HERE</v>
      </c>
      <c r="AA189" s="2">
        <f>IF(Z189="HERE",Y189,AA188+Graph!$G$1*1000)</f>
        <v>47950331.124739483</v>
      </c>
      <c r="AB189" s="2">
        <f t="shared" si="21"/>
        <v>181921.80846193433</v>
      </c>
      <c r="AC189" s="2">
        <f t="shared" si="41"/>
        <v>31778118.21045287</v>
      </c>
      <c r="AD189" s="3">
        <f t="shared" si="10"/>
        <v>47950331.124739483</v>
      </c>
      <c r="AE189" s="2">
        <f>IF(AE187&gt;=52800000,52800000,IF(AB168=Graph!G$1*1000,AE188+Graph!G$1*1000,AC189))</f>
        <v>31778118.21045287</v>
      </c>
      <c r="AF189" s="3">
        <f t="shared" si="11"/>
        <v>31778118.21045287</v>
      </c>
      <c r="AG189" s="3">
        <f t="shared" si="29"/>
        <v>40905678.599443093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113</v>
      </c>
      <c r="C190" s="7"/>
      <c r="D190" s="2" t="e">
        <f t="shared" si="12"/>
        <v>#N/A</v>
      </c>
      <c r="E190" s="2" t="e">
        <f t="shared" si="22"/>
        <v>#N/A</v>
      </c>
      <c r="F190" s="2">
        <v>589722.8648083657</v>
      </c>
      <c r="G190" s="2">
        <f t="shared" si="44"/>
        <v>589722.8648083657</v>
      </c>
      <c r="H190" s="2">
        <f t="shared" si="42"/>
        <v>76188199.531010076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3415027.8571428605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637455.70540070534</v>
      </c>
      <c r="Q190" s="2">
        <f t="shared" si="45"/>
        <v>637455.70540070534</v>
      </c>
      <c r="R190" s="2">
        <f t="shared" si="43"/>
        <v>80365905.040593013</v>
      </c>
      <c r="S190" s="2">
        <f t="shared" si="17"/>
        <v>589722.8648083657</v>
      </c>
      <c r="T190" s="2">
        <f t="shared" si="18"/>
        <v>23417.857142857276</v>
      </c>
      <c r="U190" s="2">
        <f t="shared" si="19"/>
        <v>637455.70540070534</v>
      </c>
      <c r="V190" s="2">
        <f t="shared" si="37"/>
        <v>32233338.435539976</v>
      </c>
      <c r="W190" s="2">
        <f t="shared" si="20"/>
        <v>455220.22508710623</v>
      </c>
      <c r="X190" s="2">
        <f t="shared" si="6"/>
        <v>182235.48031359911</v>
      </c>
      <c r="Y190" s="2">
        <f t="shared" si="40"/>
        <v>48132566.605053082</v>
      </c>
      <c r="Z190" s="2" t="str">
        <f t="shared" si="8"/>
        <v>HERE</v>
      </c>
      <c r="AA190" s="2">
        <f>IF(Z190="HERE",Y190,AA189+Graph!$G$1*1000)</f>
        <v>48132566.605053082</v>
      </c>
      <c r="AB190" s="2">
        <f t="shared" si="21"/>
        <v>182235.48031359911</v>
      </c>
      <c r="AC190" s="2">
        <f t="shared" si="41"/>
        <v>32233338.435539976</v>
      </c>
      <c r="AD190" s="3">
        <f t="shared" si="10"/>
        <v>48132566.605053082</v>
      </c>
      <c r="AE190" s="2">
        <f>IF(AE188&gt;=52800000,52800000,IF(AB169=Graph!G$1*1000,AE189+Graph!G$1*1000,AC190))</f>
        <v>32233338.435539976</v>
      </c>
      <c r="AF190" s="3">
        <f t="shared" si="11"/>
        <v>32233338.435539976</v>
      </c>
      <c r="AG190" s="3">
        <f t="shared" si="29"/>
        <v>41084841.861986652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114</v>
      </c>
      <c r="C191" s="7"/>
      <c r="D191" s="2" t="e">
        <f t="shared" si="12"/>
        <v>#N/A</v>
      </c>
      <c r="E191" s="2" t="e">
        <f t="shared" si="22"/>
        <v>#N/A</v>
      </c>
      <c r="F191" s="2">
        <v>591324.08670979738</v>
      </c>
      <c r="G191" s="2">
        <f t="shared" si="44"/>
        <v>591324.08670979738</v>
      </c>
      <c r="H191" s="2">
        <f t="shared" si="42"/>
        <v>76779523.617719874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3438445.7142857178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639370.5991538167</v>
      </c>
      <c r="Q191" s="2">
        <f t="shared" si="45"/>
        <v>639370.5991538167</v>
      </c>
      <c r="R191" s="2">
        <f t="shared" si="43"/>
        <v>81005275.63974683</v>
      </c>
      <c r="S191" s="2">
        <f t="shared" si="17"/>
        <v>591324.08670979738</v>
      </c>
      <c r="T191" s="2">
        <f t="shared" si="18"/>
        <v>23417.857142857276</v>
      </c>
      <c r="U191" s="2">
        <f t="shared" si="19"/>
        <v>639370.5991538167</v>
      </c>
      <c r="V191" s="2">
        <f t="shared" si="37"/>
        <v>32690159.882528529</v>
      </c>
      <c r="W191" s="2">
        <f t="shared" si="20"/>
        <v>456821.44698855281</v>
      </c>
      <c r="X191" s="2">
        <f t="shared" si="6"/>
        <v>182549.15216526389</v>
      </c>
      <c r="Y191" s="2">
        <f t="shared" si="40"/>
        <v>48315115.757218346</v>
      </c>
      <c r="Z191" s="2" t="str">
        <f t="shared" si="8"/>
        <v>HERE</v>
      </c>
      <c r="AA191" s="2">
        <f>IF(Z191="HERE",Y191,AA190+Graph!$G$1*1000)</f>
        <v>48315115.757218346</v>
      </c>
      <c r="AB191" s="2">
        <f t="shared" si="21"/>
        <v>182549.15216526389</v>
      </c>
      <c r="AC191" s="2">
        <f t="shared" si="41"/>
        <v>32690159.882528529</v>
      </c>
      <c r="AD191" s="3">
        <f t="shared" si="10"/>
        <v>48315115.757218346</v>
      </c>
      <c r="AE191" s="2">
        <f>IF(AE189&gt;=52800000,52800000,IF(AB170=Graph!G$1*1000,AE190+Graph!G$1*1000,AC191))</f>
        <v>32690159.882528529</v>
      </c>
      <c r="AF191" s="3">
        <f t="shared" si="11"/>
        <v>32690159.882528529</v>
      </c>
      <c r="AG191" s="3">
        <f t="shared" si="29"/>
        <v>41264367.490291789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115</v>
      </c>
      <c r="C192" s="7"/>
      <c r="D192" s="2" t="e">
        <f t="shared" si="12"/>
        <v>#N/A</v>
      </c>
      <c r="E192" s="2" t="e">
        <f t="shared" si="22"/>
        <v>#N/A</v>
      </c>
      <c r="F192" s="2">
        <v>592925.30861124396</v>
      </c>
      <c r="G192" s="2">
        <f t="shared" si="44"/>
        <v>592925.30861124396</v>
      </c>
      <c r="H192" s="2">
        <f t="shared" si="42"/>
        <v>77372448.926331118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3461863.5714285751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641285.49290692806</v>
      </c>
      <c r="Q192" s="2">
        <f t="shared" si="45"/>
        <v>641285.49290692806</v>
      </c>
      <c r="R192" s="2">
        <f t="shared" si="43"/>
        <v>81646561.132653758</v>
      </c>
      <c r="S192" s="2">
        <f t="shared" si="17"/>
        <v>592925.30861124396</v>
      </c>
      <c r="T192" s="2">
        <f t="shared" si="18"/>
        <v>23417.857142857276</v>
      </c>
      <c r="U192" s="2">
        <f t="shared" si="19"/>
        <v>641285.49290692806</v>
      </c>
      <c r="V192" s="2">
        <f t="shared" si="37"/>
        <v>33148582.551418513</v>
      </c>
      <c r="W192" s="2">
        <f t="shared" si="20"/>
        <v>458422.66888998449</v>
      </c>
      <c r="X192" s="2">
        <f t="shared" si="6"/>
        <v>182862.82401694357</v>
      </c>
      <c r="Y192" s="2">
        <f t="shared" si="40"/>
        <v>48497978.58123529</v>
      </c>
      <c r="Z192" s="2" t="str">
        <f t="shared" si="8"/>
        <v>HERE</v>
      </c>
      <c r="AA192" s="2">
        <f>IF(Z192="HERE",Y192,AA191+Graph!$G$1*1000)</f>
        <v>48497978.58123529</v>
      </c>
      <c r="AB192" s="2">
        <f t="shared" si="21"/>
        <v>182862.82401694357</v>
      </c>
      <c r="AC192" s="2">
        <f t="shared" si="41"/>
        <v>33148582.551418513</v>
      </c>
      <c r="AD192" s="3">
        <f t="shared" si="10"/>
        <v>48497978.58123529</v>
      </c>
      <c r="AE192" s="2">
        <f>IF(AE190&gt;=52800000,52800000,IF(AB171=Graph!G$1*1000,AE191+Graph!G$1*1000,AC192))</f>
        <v>33148582.551418513</v>
      </c>
      <c r="AF192" s="3">
        <f t="shared" si="11"/>
        <v>33148582.551418513</v>
      </c>
      <c r="AG192" s="3">
        <f t="shared" si="29"/>
        <v>41444255.48435849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116</v>
      </c>
      <c r="C193" s="7"/>
      <c r="D193" s="2" t="e">
        <f t="shared" si="12"/>
        <v>#N/A</v>
      </c>
      <c r="E193" s="2" t="e">
        <f t="shared" si="22"/>
        <v>#N/A</v>
      </c>
      <c r="F193" s="2">
        <v>594526.53051269054</v>
      </c>
      <c r="G193" s="2">
        <f t="shared" si="44"/>
        <v>594526.53051269054</v>
      </c>
      <c r="H193" s="2">
        <f t="shared" si="42"/>
        <v>77966975.456843808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3485281.4285714324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643200.38666003942</v>
      </c>
      <c r="Q193" s="2">
        <f t="shared" si="45"/>
        <v>643200.38666003942</v>
      </c>
      <c r="R193" s="2">
        <f t="shared" si="43"/>
        <v>82289761.519313797</v>
      </c>
      <c r="S193" s="2">
        <f t="shared" si="17"/>
        <v>594526.53051269054</v>
      </c>
      <c r="T193" s="2">
        <f t="shared" si="18"/>
        <v>23417.857142857276</v>
      </c>
      <c r="U193" s="2">
        <f t="shared" si="19"/>
        <v>643200.38666003942</v>
      </c>
      <c r="V193" s="2">
        <f t="shared" si="37"/>
        <v>33608606.442209944</v>
      </c>
      <c r="W193" s="2">
        <f t="shared" si="20"/>
        <v>460023.89079143107</v>
      </c>
      <c r="X193" s="2">
        <f t="shared" si="6"/>
        <v>183176.49586860836</v>
      </c>
      <c r="Y193" s="2">
        <f t="shared" si="40"/>
        <v>48681155.077103898</v>
      </c>
      <c r="Z193" s="2" t="str">
        <f t="shared" si="8"/>
        <v>HERE</v>
      </c>
      <c r="AA193" s="2">
        <f>IF(Z193="HERE",Y193,AA192+Graph!$G$1*1000)</f>
        <v>48681155.077103898</v>
      </c>
      <c r="AB193" s="2">
        <f t="shared" si="21"/>
        <v>183176.49586860836</v>
      </c>
      <c r="AC193" s="2">
        <f t="shared" si="41"/>
        <v>33608606.442209944</v>
      </c>
      <c r="AD193" s="3">
        <f t="shared" si="10"/>
        <v>48681155.077103898</v>
      </c>
      <c r="AE193" s="2">
        <f>IF(AE191&gt;=52800000,52800000,IF(AB172=Graph!G$1*1000,AE192+Graph!G$1*1000,AC193))</f>
        <v>33608606.442209944</v>
      </c>
      <c r="AF193" s="3">
        <f t="shared" si="11"/>
        <v>33608606.442209944</v>
      </c>
      <c r="AG193" s="3">
        <f t="shared" si="29"/>
        <v>41624505.84418676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117</v>
      </c>
      <c r="C194" s="7"/>
      <c r="D194" s="2" t="e">
        <f t="shared" si="12"/>
        <v>#N/A</v>
      </c>
      <c r="E194" s="2" t="e">
        <f t="shared" si="22"/>
        <v>#N/A</v>
      </c>
      <c r="F194" s="2">
        <v>596127.75241413713</v>
      </c>
      <c r="G194" s="2">
        <f t="shared" si="44"/>
        <v>596127.75241413713</v>
      </c>
      <c r="H194" s="2">
        <f t="shared" si="42"/>
        <v>78563103.209257945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3508699.2857142896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645115.28041315079</v>
      </c>
      <c r="Q194" s="2">
        <f t="shared" si="45"/>
        <v>645115.28041315079</v>
      </c>
      <c r="R194" s="2">
        <f t="shared" si="43"/>
        <v>82934876.799726948</v>
      </c>
      <c r="S194" s="2">
        <f t="shared" si="17"/>
        <v>596127.75241413713</v>
      </c>
      <c r="T194" s="2">
        <f t="shared" si="18"/>
        <v>23417.857142857276</v>
      </c>
      <c r="U194" s="2">
        <f t="shared" si="19"/>
        <v>645115.28041315079</v>
      </c>
      <c r="V194" s="2">
        <f t="shared" si="37"/>
        <v>34070231.554902822</v>
      </c>
      <c r="W194" s="2">
        <f t="shared" si="20"/>
        <v>461625.11269287765</v>
      </c>
      <c r="X194" s="2">
        <f t="shared" si="6"/>
        <v>183490.16772027314</v>
      </c>
      <c r="Y194" s="2">
        <f t="shared" si="40"/>
        <v>48864645.244824171</v>
      </c>
      <c r="Z194" s="2" t="str">
        <f t="shared" si="8"/>
        <v>HERE</v>
      </c>
      <c r="AA194" s="2">
        <f>IF(Z194="HERE",Y194,AA193+Graph!$G$1*1000)</f>
        <v>48864645.244824171</v>
      </c>
      <c r="AB194" s="2">
        <f t="shared" si="21"/>
        <v>183490.16772027314</v>
      </c>
      <c r="AC194" s="2">
        <f t="shared" si="41"/>
        <v>34070231.554902822</v>
      </c>
      <c r="AD194" s="3">
        <f t="shared" si="10"/>
        <v>48864645.244824171</v>
      </c>
      <c r="AE194" s="2">
        <f>IF(AE192&gt;=52800000,52800000,IF(AB173=Graph!G$1*1000,AE193+Graph!G$1*1000,AC194))</f>
        <v>34070231.554902822</v>
      </c>
      <c r="AF194" s="3">
        <f t="shared" si="11"/>
        <v>34070231.554902822</v>
      </c>
      <c r="AG194" s="3">
        <f t="shared" si="29"/>
        <v>41805118.569776617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118</v>
      </c>
      <c r="C195" s="7"/>
      <c r="D195" s="2" t="e">
        <f t="shared" si="12"/>
        <v>#N/A</v>
      </c>
      <c r="E195" s="2" t="e">
        <f t="shared" si="22"/>
        <v>#N/A</v>
      </c>
      <c r="F195" s="2">
        <v>597728.97431558371</v>
      </c>
      <c r="G195" s="2">
        <f t="shared" si="44"/>
        <v>597728.97431558371</v>
      </c>
      <c r="H195" s="2">
        <f t="shared" si="42"/>
        <v>79160832.183573529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3532117.1428571469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647030.17416626215</v>
      </c>
      <c r="Q195" s="2">
        <f t="shared" si="45"/>
        <v>647030.17416626215</v>
      </c>
      <c r="R195" s="2">
        <f t="shared" si="43"/>
        <v>83581906.97389321</v>
      </c>
      <c r="S195" s="2">
        <f t="shared" si="17"/>
        <v>597728.97431558371</v>
      </c>
      <c r="T195" s="2">
        <f t="shared" si="18"/>
        <v>23417.857142857276</v>
      </c>
      <c r="U195" s="2">
        <f t="shared" si="19"/>
        <v>647030.17416626215</v>
      </c>
      <c r="V195" s="2">
        <f t="shared" si="37"/>
        <v>34533457.889497146</v>
      </c>
      <c r="W195" s="2">
        <f t="shared" si="20"/>
        <v>463226.33459432423</v>
      </c>
      <c r="X195" s="2">
        <f t="shared" si="6"/>
        <v>183803.83957193792</v>
      </c>
      <c r="Y195" s="2">
        <f t="shared" si="40"/>
        <v>49048449.084396109</v>
      </c>
      <c r="Z195" s="2" t="str">
        <f t="shared" si="8"/>
        <v>HERE</v>
      </c>
      <c r="AA195" s="2">
        <f>IF(Z195="HERE",Y195,AA194+Graph!$G$1*1000)</f>
        <v>49048449.084396109</v>
      </c>
      <c r="AB195" s="2">
        <f t="shared" si="21"/>
        <v>183803.83957193792</v>
      </c>
      <c r="AC195" s="2">
        <f t="shared" si="41"/>
        <v>34533457.889497146</v>
      </c>
      <c r="AD195" s="3">
        <f t="shared" si="10"/>
        <v>49048449.084396109</v>
      </c>
      <c r="AE195" s="2">
        <f>IF(AE193&gt;=52800000,52800000,IF(AB174=Graph!G$1*1000,AE194+Graph!G$1*1000,AC195))</f>
        <v>34533457.889497146</v>
      </c>
      <c r="AF195" s="3">
        <f t="shared" si="11"/>
        <v>34533457.889497146</v>
      </c>
      <c r="AG195" s="3">
        <f t="shared" si="29"/>
        <v>41986093.661128044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119</v>
      </c>
      <c r="C196" s="7"/>
      <c r="D196" s="2" t="e">
        <f t="shared" si="12"/>
        <v>#N/A</v>
      </c>
      <c r="E196" s="2" t="e">
        <f t="shared" si="22"/>
        <v>#N/A</v>
      </c>
      <c r="F196" s="2">
        <v>599330.19621701539</v>
      </c>
      <c r="G196" s="2">
        <f t="shared" si="44"/>
        <v>599330.19621701539</v>
      </c>
      <c r="H196" s="2">
        <f t="shared" si="42"/>
        <v>79760162.379790545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3555535.0000000042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648945.06791937351</v>
      </c>
      <c r="Q196" s="2">
        <f t="shared" si="45"/>
        <v>648945.06791937351</v>
      </c>
      <c r="R196" s="2">
        <f t="shared" si="43"/>
        <v>84230852.041812584</v>
      </c>
      <c r="S196" s="2">
        <f t="shared" si="17"/>
        <v>599330.19621701539</v>
      </c>
      <c r="T196" s="2">
        <f t="shared" si="18"/>
        <v>23417.857142857276</v>
      </c>
      <c r="U196" s="2">
        <f t="shared" si="19"/>
        <v>648945.06791937351</v>
      </c>
      <c r="V196" s="2">
        <f t="shared" si="37"/>
        <v>34998285.445992917</v>
      </c>
      <c r="W196" s="2">
        <f t="shared" si="20"/>
        <v>464827.55649577081</v>
      </c>
      <c r="X196" s="2">
        <f t="shared" si="6"/>
        <v>184117.5114236027</v>
      </c>
      <c r="Y196" s="2">
        <f t="shared" si="40"/>
        <v>49232566.595819712</v>
      </c>
      <c r="Z196" s="2" t="str">
        <f t="shared" si="8"/>
        <v>HERE</v>
      </c>
      <c r="AA196" s="2">
        <f>IF(Z196="HERE",Y196,AA195+Graph!$G$1*1000)</f>
        <v>49232566.595819712</v>
      </c>
      <c r="AB196" s="2">
        <f t="shared" si="21"/>
        <v>184117.5114236027</v>
      </c>
      <c r="AC196" s="2">
        <f t="shared" si="41"/>
        <v>34998285.445992917</v>
      </c>
      <c r="AD196" s="3">
        <f t="shared" si="10"/>
        <v>49232566.595819712</v>
      </c>
      <c r="AE196" s="2">
        <f>IF(AE194&gt;=52800000,52800000,IF(AB175=Graph!G$1*1000,AE195+Graph!G$1*1000,AC196))</f>
        <v>34998285.445992917</v>
      </c>
      <c r="AF196" s="3">
        <f t="shared" si="11"/>
        <v>34998285.445992917</v>
      </c>
      <c r="AG196" s="3">
        <f t="shared" si="29"/>
        <v>42167431.118241034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120</v>
      </c>
      <c r="C197" s="7"/>
      <c r="D197" s="2" t="e">
        <f t="shared" si="12"/>
        <v>#N/A</v>
      </c>
      <c r="E197" s="2" t="e">
        <f t="shared" si="22"/>
        <v>#N/A</v>
      </c>
      <c r="F197" s="2">
        <v>600931.41811846197</v>
      </c>
      <c r="G197" s="2">
        <f t="shared" si="44"/>
        <v>600931.41811846197</v>
      </c>
      <c r="H197" s="2">
        <f t="shared" si="42"/>
        <v>80361093.797909006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3578952.8571428615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650859.96167248487</v>
      </c>
      <c r="Q197" s="2">
        <f t="shared" si="45"/>
        <v>650859.96167248487</v>
      </c>
      <c r="R197" s="2">
        <f t="shared" si="43"/>
        <v>84881712.003485069</v>
      </c>
      <c r="S197" s="2">
        <f t="shared" si="17"/>
        <v>600931.41811846197</v>
      </c>
      <c r="T197" s="2">
        <f t="shared" si="18"/>
        <v>23417.857142857276</v>
      </c>
      <c r="U197" s="2">
        <f t="shared" si="19"/>
        <v>650859.96167248487</v>
      </c>
      <c r="V197" s="2">
        <f t="shared" si="37"/>
        <v>35464714.224390119</v>
      </c>
      <c r="W197" s="2">
        <f t="shared" si="20"/>
        <v>466428.77839720249</v>
      </c>
      <c r="X197" s="2">
        <f t="shared" si="6"/>
        <v>184431.18327528238</v>
      </c>
      <c r="Y197" s="2">
        <f t="shared" si="40"/>
        <v>49416997.779094994</v>
      </c>
      <c r="Z197" s="2" t="str">
        <f t="shared" si="8"/>
        <v>HERE</v>
      </c>
      <c r="AA197" s="2">
        <f>IF(Z197="HERE",Y197,AA196+Graph!$G$1*1000)</f>
        <v>49416997.779094994</v>
      </c>
      <c r="AB197" s="2">
        <f t="shared" si="21"/>
        <v>184431.18327528238</v>
      </c>
      <c r="AC197" s="2">
        <f t="shared" si="41"/>
        <v>35464714.224390119</v>
      </c>
      <c r="AD197" s="3">
        <f t="shared" si="10"/>
        <v>49416997.779094994</v>
      </c>
      <c r="AE197" s="2">
        <f>IF(AE195&gt;=52800000,52800000,IF(AB176=Graph!G$1*1000,AE196+Graph!G$1*1000,AC197))</f>
        <v>35464714.224390119</v>
      </c>
      <c r="AF197" s="3">
        <f t="shared" si="11"/>
        <v>35464714.224390119</v>
      </c>
      <c r="AG197" s="3">
        <f t="shared" si="29"/>
        <v>42349130.941115603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121</v>
      </c>
      <c r="C198" s="7"/>
      <c r="D198" s="2" t="e">
        <f t="shared" si="12"/>
        <v>#N/A</v>
      </c>
      <c r="E198" s="2" t="e">
        <f t="shared" si="22"/>
        <v>#N/A</v>
      </c>
      <c r="F198" s="2">
        <v>602532.64001990855</v>
      </c>
      <c r="G198" s="2">
        <f t="shared" si="44"/>
        <v>602532.64001990855</v>
      </c>
      <c r="H198" s="2">
        <f t="shared" si="42"/>
        <v>80963626.437928915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3602370.7142857187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652774.85542559624</v>
      </c>
      <c r="Q198" s="2">
        <f t="shared" si="45"/>
        <v>652774.85542559624</v>
      </c>
      <c r="R198" s="2">
        <f t="shared" si="43"/>
        <v>85534486.858910665</v>
      </c>
      <c r="S198" s="2">
        <f t="shared" si="17"/>
        <v>602532.64001990855</v>
      </c>
      <c r="T198" s="2">
        <f t="shared" si="18"/>
        <v>23417.857142857276</v>
      </c>
      <c r="U198" s="2">
        <f t="shared" si="19"/>
        <v>652774.85542559624</v>
      </c>
      <c r="V198" s="2">
        <f t="shared" si="37"/>
        <v>35932744.224688768</v>
      </c>
      <c r="W198" s="2">
        <f t="shared" si="20"/>
        <v>468030.00029864907</v>
      </c>
      <c r="X198" s="2">
        <f t="shared" si="6"/>
        <v>184744.85512694716</v>
      </c>
      <c r="Y198" s="2">
        <f t="shared" si="40"/>
        <v>49601742.634221941</v>
      </c>
      <c r="Z198" s="2" t="str">
        <f t="shared" si="8"/>
        <v>HERE</v>
      </c>
      <c r="AA198" s="2">
        <f>IF(Z198="HERE",Y198,AA197+Graph!$G$1*1000)</f>
        <v>49601742.634221941</v>
      </c>
      <c r="AB198" s="2">
        <f t="shared" si="21"/>
        <v>184744.85512694716</v>
      </c>
      <c r="AC198" s="2">
        <f t="shared" si="41"/>
        <v>35932744.224688768</v>
      </c>
      <c r="AD198" s="3">
        <f t="shared" si="10"/>
        <v>49601742.634221941</v>
      </c>
      <c r="AE198" s="2">
        <f>IF(AE196&gt;=52800000,52800000,IF(AB177=Graph!G$1*1000,AE197+Graph!G$1*1000,AC198))</f>
        <v>35932744.224688768</v>
      </c>
      <c r="AF198" s="3">
        <f t="shared" si="11"/>
        <v>35932744.224688768</v>
      </c>
      <c r="AG198" s="3">
        <f t="shared" si="29"/>
        <v>42531193.129751742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122</v>
      </c>
      <c r="C199" s="7"/>
      <c r="D199" s="2" t="e">
        <f t="shared" si="12"/>
        <v>#N/A</v>
      </c>
      <c r="E199" s="2" t="e">
        <f t="shared" si="22"/>
        <v>#N/A</v>
      </c>
      <c r="F199" s="2">
        <v>604133.86192135513</v>
      </c>
      <c r="G199" s="2">
        <f t="shared" si="44"/>
        <v>604133.86192135513</v>
      </c>
      <c r="H199" s="2">
        <f t="shared" si="42"/>
        <v>81567760.29985027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3625788.571428576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654689.7491787076</v>
      </c>
      <c r="Q199" s="2">
        <f t="shared" si="45"/>
        <v>654689.7491787076</v>
      </c>
      <c r="R199" s="2">
        <f t="shared" si="43"/>
        <v>86189176.608089373</v>
      </c>
      <c r="S199" s="2">
        <f t="shared" si="17"/>
        <v>604133.86192135513</v>
      </c>
      <c r="T199" s="2">
        <f t="shared" si="18"/>
        <v>23417.857142857276</v>
      </c>
      <c r="U199" s="2">
        <f t="shared" si="19"/>
        <v>654689.7491787076</v>
      </c>
      <c r="V199" s="2">
        <f t="shared" si="37"/>
        <v>36402375.446888864</v>
      </c>
      <c r="W199" s="2">
        <f t="shared" si="20"/>
        <v>469631.22220009565</v>
      </c>
      <c r="X199" s="2">
        <f t="shared" si="6"/>
        <v>185058.52697861195</v>
      </c>
      <c r="Y199" s="2">
        <f t="shared" si="40"/>
        <v>49786801.161200553</v>
      </c>
      <c r="Z199" s="2" t="str">
        <f t="shared" si="8"/>
        <v>HERE</v>
      </c>
      <c r="AA199" s="2">
        <f>IF(Z199="HERE",Y199,AA198+Graph!$G$1*1000)</f>
        <v>49786801.161200553</v>
      </c>
      <c r="AB199" s="2">
        <f t="shared" si="21"/>
        <v>185058.52697861195</v>
      </c>
      <c r="AC199" s="2">
        <f t="shared" si="41"/>
        <v>36402375.446888864</v>
      </c>
      <c r="AD199" s="3">
        <f t="shared" si="10"/>
        <v>49786801.161200553</v>
      </c>
      <c r="AE199" s="2">
        <f>IF(AE197&gt;=52800000,52800000,IF(AB178=Graph!G$1*1000,AE198+Graph!G$1*1000,AC199))</f>
        <v>36402375.446888864</v>
      </c>
      <c r="AF199" s="3">
        <f t="shared" si="11"/>
        <v>36402375.446888864</v>
      </c>
      <c r="AG199" s="3">
        <f t="shared" si="29"/>
        <v>42713617.684149466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123</v>
      </c>
      <c r="C200" s="7"/>
      <c r="D200" s="2" t="e">
        <f t="shared" si="12"/>
        <v>#N/A</v>
      </c>
      <c r="E200" s="2" t="e">
        <f t="shared" si="22"/>
        <v>#N/A</v>
      </c>
      <c r="F200" s="2">
        <v>605735.08382278681</v>
      </c>
      <c r="G200" s="2">
        <f t="shared" si="44"/>
        <v>605735.08382278681</v>
      </c>
      <c r="H200" s="2">
        <f t="shared" si="42"/>
        <v>82173495.383673057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3649206.4285714333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656604.64293181896</v>
      </c>
      <c r="Q200" s="2">
        <f t="shared" si="45"/>
        <v>656604.64293181896</v>
      </c>
      <c r="R200" s="2">
        <f t="shared" si="43"/>
        <v>86845781.251021191</v>
      </c>
      <c r="S200" s="2">
        <f t="shared" si="17"/>
        <v>605735.08382278681</v>
      </c>
      <c r="T200" s="2">
        <f t="shared" si="18"/>
        <v>23417.857142857276</v>
      </c>
      <c r="U200" s="2">
        <f t="shared" si="19"/>
        <v>656604.64293181896</v>
      </c>
      <c r="V200" s="2">
        <f t="shared" si="37"/>
        <v>36873607.890990406</v>
      </c>
      <c r="W200" s="2">
        <f t="shared" si="20"/>
        <v>471232.44410154223</v>
      </c>
      <c r="X200" s="2">
        <f t="shared" si="6"/>
        <v>185372.19883027673</v>
      </c>
      <c r="Y200" s="2">
        <f t="shared" si="40"/>
        <v>49972173.36003083</v>
      </c>
      <c r="Z200" s="2" t="str">
        <f t="shared" si="8"/>
        <v>HERE</v>
      </c>
      <c r="AA200" s="2">
        <f>IF(Z200="HERE",Y200,AA199+Graph!$G$1*1000)</f>
        <v>49972173.36003083</v>
      </c>
      <c r="AB200" s="2">
        <f t="shared" si="21"/>
        <v>185372.19883027673</v>
      </c>
      <c r="AC200" s="2">
        <f t="shared" si="41"/>
        <v>36873607.890990406</v>
      </c>
      <c r="AD200" s="3">
        <f t="shared" si="10"/>
        <v>49972173.36003083</v>
      </c>
      <c r="AE200" s="2">
        <f>IF(AE198&gt;=52800000,52800000,IF(AB179=Graph!G$1*1000,AE199+Graph!G$1*1000,AC200))</f>
        <v>36873607.890990406</v>
      </c>
      <c r="AF200" s="3">
        <f t="shared" si="11"/>
        <v>36873607.890990406</v>
      </c>
      <c r="AG200" s="3">
        <f t="shared" si="29"/>
        <v>42896404.604308754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124</v>
      </c>
      <c r="C201" s="7"/>
      <c r="D201" s="2" t="e">
        <f t="shared" si="12"/>
        <v>#N/A</v>
      </c>
      <c r="E201" s="2" t="e">
        <f t="shared" si="22"/>
        <v>#N/A</v>
      </c>
      <c r="F201" s="2">
        <v>607336.30572423339</v>
      </c>
      <c r="G201" s="2">
        <f t="shared" si="44"/>
        <v>607336.30572423339</v>
      </c>
      <c r="H201" s="2">
        <f t="shared" si="42"/>
        <v>82780831.68939729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3672624.2857142906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658519.53668493032</v>
      </c>
      <c r="Q201" s="2">
        <f t="shared" si="45"/>
        <v>658519.53668493032</v>
      </c>
      <c r="R201" s="2">
        <f t="shared" si="43"/>
        <v>87504300.787706122</v>
      </c>
      <c r="S201" s="2">
        <f t="shared" si="17"/>
        <v>607336.30572423339</v>
      </c>
      <c r="T201" s="2">
        <f t="shared" si="18"/>
        <v>23417.857142857276</v>
      </c>
      <c r="U201" s="2">
        <f t="shared" si="19"/>
        <v>658519.53668493032</v>
      </c>
      <c r="V201" s="2">
        <f t="shared" si="37"/>
        <v>37346441.556993395</v>
      </c>
      <c r="W201" s="2">
        <f t="shared" si="20"/>
        <v>472833.66600298882</v>
      </c>
      <c r="X201" s="2">
        <f t="shared" si="6"/>
        <v>185685.87068194151</v>
      </c>
      <c r="Y201" s="2">
        <f t="shared" si="40"/>
        <v>50157859.230712771</v>
      </c>
      <c r="Z201" s="2" t="str">
        <f t="shared" si="8"/>
        <v>HERE</v>
      </c>
      <c r="AA201" s="2">
        <f>IF(Z201="HERE",Y201,AA200+Graph!$G$1*1000)</f>
        <v>50157859.230712771</v>
      </c>
      <c r="AB201" s="2">
        <f t="shared" si="21"/>
        <v>185685.87068194151</v>
      </c>
      <c r="AC201" s="2">
        <f t="shared" si="41"/>
        <v>37346441.556993395</v>
      </c>
      <c r="AD201" s="3">
        <f t="shared" si="10"/>
        <v>50157859.230712771</v>
      </c>
      <c r="AE201" s="2">
        <f>IF(AE199&gt;=52800000,52800000,IF(AB180=Graph!G$1*1000,AE200+Graph!G$1*1000,AC201))</f>
        <v>37346441.556993395</v>
      </c>
      <c r="AF201" s="3">
        <f t="shared" si="11"/>
        <v>37346441.556993395</v>
      </c>
      <c r="AG201" s="3">
        <f t="shared" si="29"/>
        <v>43079553.890229627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125</v>
      </c>
      <c r="C202" s="7"/>
      <c r="D202" s="2" t="e">
        <f t="shared" si="12"/>
        <v>#N/A</v>
      </c>
      <c r="E202" s="2" t="e">
        <f t="shared" si="22"/>
        <v>#N/A</v>
      </c>
      <c r="F202" s="2">
        <v>608937.52762567997</v>
      </c>
      <c r="G202" s="2">
        <f t="shared" si="44"/>
        <v>608937.52762567997</v>
      </c>
      <c r="H202" s="2">
        <f t="shared" si="42"/>
        <v>83389769.21702297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3696042.1428571478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660434.43043804169</v>
      </c>
      <c r="Q202" s="2">
        <f t="shared" si="45"/>
        <v>660434.43043804169</v>
      </c>
      <c r="R202" s="2">
        <f t="shared" si="43"/>
        <v>88164735.218144163</v>
      </c>
      <c r="S202" s="2">
        <f t="shared" si="17"/>
        <v>608937.52762567997</v>
      </c>
      <c r="T202" s="2">
        <f t="shared" si="18"/>
        <v>23417.857142857276</v>
      </c>
      <c r="U202" s="2">
        <f t="shared" si="19"/>
        <v>660434.43043804169</v>
      </c>
      <c r="V202" s="2">
        <f t="shared" si="37"/>
        <v>37820876.444897816</v>
      </c>
      <c r="W202" s="2">
        <f t="shared" si="20"/>
        <v>474434.8879044205</v>
      </c>
      <c r="X202" s="2">
        <f t="shared" si="6"/>
        <v>185999.54253362119</v>
      </c>
      <c r="Y202" s="2">
        <f t="shared" si="40"/>
        <v>50343858.773246393</v>
      </c>
      <c r="Z202" s="2" t="str">
        <f t="shared" si="8"/>
        <v>HERE</v>
      </c>
      <c r="AA202" s="2">
        <f>IF(Z202="HERE",Y202,AA201+Graph!$G$1*1000)</f>
        <v>50343858.773246393</v>
      </c>
      <c r="AB202" s="2">
        <f t="shared" si="21"/>
        <v>185999.54253362119</v>
      </c>
      <c r="AC202" s="2">
        <f t="shared" si="41"/>
        <v>37820876.444897816</v>
      </c>
      <c r="AD202" s="3">
        <f t="shared" si="10"/>
        <v>50343858.773246393</v>
      </c>
      <c r="AE202" s="2">
        <f>IF(AE200&gt;=52800000,52800000,IF(AB181=Graph!G$1*1000,AE201+Graph!G$1*1000,AC202))</f>
        <v>37820876.444897816</v>
      </c>
      <c r="AF202" s="3">
        <f t="shared" si="11"/>
        <v>37820876.444897816</v>
      </c>
      <c r="AG202" s="3">
        <f t="shared" si="29"/>
        <v>43263065.541912057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126</v>
      </c>
      <c r="C203" s="7"/>
      <c r="D203" s="2" t="e">
        <f t="shared" si="12"/>
        <v>#N/A</v>
      </c>
      <c r="E203" s="2" t="e">
        <f t="shared" si="22"/>
        <v>#N/A</v>
      </c>
      <c r="F203" s="2">
        <v>610538.74952712655</v>
      </c>
      <c r="G203" s="2">
        <f t="shared" si="44"/>
        <v>610538.74952712655</v>
      </c>
      <c r="H203" s="2">
        <f t="shared" si="42"/>
        <v>84000307.966550097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3719460.0000000051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662349.32419115305</v>
      </c>
      <c r="Q203" s="2">
        <f t="shared" si="45"/>
        <v>662349.32419115305</v>
      </c>
      <c r="R203" s="2">
        <f t="shared" si="43"/>
        <v>88827084.542335317</v>
      </c>
      <c r="S203" s="2">
        <f t="shared" si="17"/>
        <v>610538.74952712655</v>
      </c>
      <c r="T203" s="2">
        <f t="shared" si="18"/>
        <v>23417.857142857276</v>
      </c>
      <c r="U203" s="2">
        <f t="shared" si="19"/>
        <v>662349.32419115305</v>
      </c>
      <c r="V203" s="2">
        <f t="shared" si="37"/>
        <v>38296912.554703683</v>
      </c>
      <c r="W203" s="2">
        <f t="shared" si="20"/>
        <v>476036.10980586708</v>
      </c>
      <c r="X203" s="2">
        <f t="shared" si="6"/>
        <v>186313.21438528597</v>
      </c>
      <c r="Y203" s="2">
        <f t="shared" si="40"/>
        <v>50530171.987631679</v>
      </c>
      <c r="Z203" s="2" t="str">
        <f t="shared" si="8"/>
        <v>HERE</v>
      </c>
      <c r="AA203" s="2">
        <f>IF(Z203="HERE",Y203,AA202+Graph!$G$1*1000)</f>
        <v>50530171.987631679</v>
      </c>
      <c r="AB203" s="2">
        <f t="shared" si="21"/>
        <v>186313.21438528597</v>
      </c>
      <c r="AC203" s="2">
        <f t="shared" si="41"/>
        <v>38296912.554703683</v>
      </c>
      <c r="AD203" s="3">
        <f t="shared" si="10"/>
        <v>50530171.987631679</v>
      </c>
      <c r="AE203" s="2">
        <f>IF(AE201&gt;=52800000,52800000,IF(AB182=Graph!G$1*1000,AE202+Graph!G$1*1000,AC203))</f>
        <v>38296912.554703683</v>
      </c>
      <c r="AF203" s="3">
        <f t="shared" si="11"/>
        <v>38296912.554703683</v>
      </c>
      <c r="AG203" s="3">
        <f t="shared" si="29"/>
        <v>43446939.559356056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127</v>
      </c>
      <c r="C204" s="7"/>
      <c r="D204" s="2" t="e">
        <f t="shared" si="12"/>
        <v>#N/A</v>
      </c>
      <c r="E204" s="2" t="e">
        <f t="shared" si="22"/>
        <v>#N/A</v>
      </c>
      <c r="F204" s="2">
        <v>612139.97142857313</v>
      </c>
      <c r="G204" s="2">
        <f t="shared" si="44"/>
        <v>612139.97142857313</v>
      </c>
      <c r="H204" s="2">
        <f t="shared" si="42"/>
        <v>84612447.93797867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3742877.8571428624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664264.21794426441</v>
      </c>
      <c r="Q204" s="2">
        <f t="shared" si="45"/>
        <v>664264.21794426441</v>
      </c>
      <c r="R204" s="2">
        <f t="shared" si="43"/>
        <v>89491348.760279581</v>
      </c>
      <c r="S204" s="2">
        <f t="shared" si="17"/>
        <v>612139.97142857313</v>
      </c>
      <c r="T204" s="2">
        <f t="shared" si="18"/>
        <v>23417.857142857276</v>
      </c>
      <c r="U204" s="2">
        <f t="shared" si="19"/>
        <v>664264.21794426441</v>
      </c>
      <c r="V204" s="2">
        <f t="shared" si="37"/>
        <v>38774549.886410996</v>
      </c>
      <c r="W204" s="2">
        <f t="shared" si="20"/>
        <v>477637.33170731366</v>
      </c>
      <c r="X204" s="2">
        <f t="shared" si="6"/>
        <v>186626.88623695076</v>
      </c>
      <c r="Y204" s="2">
        <f t="shared" si="40"/>
        <v>50716798.873868629</v>
      </c>
      <c r="Z204" s="2" t="str">
        <f t="shared" si="8"/>
        <v>HERE</v>
      </c>
      <c r="AA204" s="2">
        <f>IF(Z204="HERE",Y204,AA203+Graph!$G$1*1000)</f>
        <v>50716798.873868629</v>
      </c>
      <c r="AB204" s="2">
        <f t="shared" si="21"/>
        <v>186626.88623695076</v>
      </c>
      <c r="AC204" s="2">
        <f t="shared" si="41"/>
        <v>38774549.886410996</v>
      </c>
      <c r="AD204" s="3">
        <f t="shared" si="10"/>
        <v>50716798.873868629</v>
      </c>
      <c r="AE204" s="2">
        <f>IF(AE202&gt;=52800000,52800000,IF(AB183=Graph!G$1*1000,AE203+Graph!G$1*1000,AC204))</f>
        <v>38774549.886410996</v>
      </c>
      <c r="AF204" s="3">
        <f t="shared" si="11"/>
        <v>38774549.886410996</v>
      </c>
      <c r="AG204" s="3">
        <f t="shared" si="29"/>
        <v>43631175.942561649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128</v>
      </c>
      <c r="C205" s="7"/>
      <c r="D205" s="2" t="e">
        <f t="shared" si="12"/>
        <v>#N/A</v>
      </c>
      <c r="E205" s="2" t="e">
        <f t="shared" si="22"/>
        <v>#N/A</v>
      </c>
      <c r="F205" s="2">
        <v>613741.19333000481</v>
      </c>
      <c r="G205" s="2">
        <f t="shared" si="44"/>
        <v>613741.19333000481</v>
      </c>
      <c r="H205" s="2">
        <f t="shared" si="42"/>
        <v>85226189.131308675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3766295.7142857197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666179.11169736087</v>
      </c>
      <c r="Q205" s="2">
        <f t="shared" si="45"/>
        <v>666179.11169736087</v>
      </c>
      <c r="R205" s="2">
        <f t="shared" si="43"/>
        <v>90157527.871976942</v>
      </c>
      <c r="S205" s="2">
        <f t="shared" si="17"/>
        <v>613741.19333000481</v>
      </c>
      <c r="T205" s="2">
        <f t="shared" si="18"/>
        <v>23417.857142857276</v>
      </c>
      <c r="U205" s="2">
        <f t="shared" si="19"/>
        <v>666179.11169736087</v>
      </c>
      <c r="V205" s="2">
        <f t="shared" si="37"/>
        <v>39253788.440019757</v>
      </c>
      <c r="W205" s="2">
        <f t="shared" si="20"/>
        <v>479238.55360876024</v>
      </c>
      <c r="X205" s="2">
        <f t="shared" si="6"/>
        <v>186940.55808860064</v>
      </c>
      <c r="Y205" s="2">
        <f t="shared" si="40"/>
        <v>50903739.43195723</v>
      </c>
      <c r="Z205" s="2" t="str">
        <f t="shared" si="8"/>
        <v>HERE</v>
      </c>
      <c r="AA205" s="2">
        <f>IF(Z205="HERE",Y205,AA204+Graph!$G$1*1000)</f>
        <v>50903739.43195723</v>
      </c>
      <c r="AB205" s="2">
        <f t="shared" si="21"/>
        <v>186940.55808860064</v>
      </c>
      <c r="AC205" s="2">
        <f t="shared" si="41"/>
        <v>39253788.440019757</v>
      </c>
      <c r="AD205" s="3">
        <f t="shared" si="10"/>
        <v>50903739.43195723</v>
      </c>
      <c r="AE205" s="2">
        <f>IF(AE203&gt;=52800000,52800000,IF(AB184=Graph!G$1*1000,AE204+Graph!G$1*1000,AC205))</f>
        <v>39253788.440019757</v>
      </c>
      <c r="AF205" s="3">
        <f t="shared" si="11"/>
        <v>39253788.440019757</v>
      </c>
      <c r="AG205" s="3">
        <f t="shared" si="29"/>
        <v>43815774.691528805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129</v>
      </c>
      <c r="C206" s="7"/>
      <c r="D206" s="2" t="e">
        <f t="shared" si="12"/>
        <v>#N/A</v>
      </c>
      <c r="E206" s="2" t="e">
        <f t="shared" si="22"/>
        <v>#N/A</v>
      </c>
      <c r="F206" s="2">
        <v>615342.41523145139</v>
      </c>
      <c r="G206" s="2">
        <f t="shared" si="44"/>
        <v>615342.41523145139</v>
      </c>
      <c r="H206" s="2">
        <f t="shared" si="42"/>
        <v>85841531.546540126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3789713.5714285769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668094.00545047224</v>
      </c>
      <c r="Q206" s="2">
        <f t="shared" si="45"/>
        <v>668094.00545047224</v>
      </c>
      <c r="R206" s="2">
        <f t="shared" si="43"/>
        <v>90825621.877427414</v>
      </c>
      <c r="S206" s="2">
        <f t="shared" si="17"/>
        <v>615342.41523145139</v>
      </c>
      <c r="T206" s="2">
        <f t="shared" si="18"/>
        <v>23417.857142857276</v>
      </c>
      <c r="U206" s="2">
        <f t="shared" si="19"/>
        <v>668094.00545047224</v>
      </c>
      <c r="V206" s="2">
        <f t="shared" si="37"/>
        <v>39734628.215529963</v>
      </c>
      <c r="W206" s="2">
        <f t="shared" si="20"/>
        <v>480839.77551020682</v>
      </c>
      <c r="X206" s="2">
        <f t="shared" si="6"/>
        <v>187254.22994026542</v>
      </c>
      <c r="Y206" s="2">
        <f t="shared" si="40"/>
        <v>51090993.661897495</v>
      </c>
      <c r="Z206" s="2" t="str">
        <f t="shared" si="8"/>
        <v>HERE</v>
      </c>
      <c r="AA206" s="2">
        <f>IF(Z206="HERE",Y206,AA205+Graph!$G$1*1000)</f>
        <v>51090993.661897495</v>
      </c>
      <c r="AB206" s="2">
        <f t="shared" si="21"/>
        <v>187254.22994026542</v>
      </c>
      <c r="AC206" s="2">
        <f t="shared" si="41"/>
        <v>39734628.215529963</v>
      </c>
      <c r="AD206" s="3">
        <f t="shared" si="10"/>
        <v>51090993.661897495</v>
      </c>
      <c r="AE206" s="2">
        <f>IF(AE204&gt;=52800000,52800000,IF(AB185=Graph!G$1*1000,AE205+Graph!G$1*1000,AC206))</f>
        <v>39734628.215529963</v>
      </c>
      <c r="AF206" s="3">
        <f t="shared" si="11"/>
        <v>39734628.215529963</v>
      </c>
      <c r="AG206" s="3">
        <f t="shared" si="29"/>
        <v>44000735.806257531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130</v>
      </c>
      <c r="C207" s="7"/>
      <c r="D207" s="2" t="e">
        <f t="shared" si="12"/>
        <v>#N/A</v>
      </c>
      <c r="E207" s="2" t="e">
        <f t="shared" si="22"/>
        <v>#N/A</v>
      </c>
      <c r="F207" s="2">
        <v>616943.63713289797</v>
      </c>
      <c r="G207" s="2">
        <f t="shared" si="44"/>
        <v>616943.63713289797</v>
      </c>
      <c r="H207" s="2">
        <f t="shared" si="42"/>
        <v>86458475.183673024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3813131.4285714342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670008.8992035836</v>
      </c>
      <c r="Q207" s="2">
        <f t="shared" si="45"/>
        <v>670008.8992035836</v>
      </c>
      <c r="R207" s="2">
        <f t="shared" si="43"/>
        <v>91495630.776630998</v>
      </c>
      <c r="S207" s="2">
        <f t="shared" si="17"/>
        <v>616943.63713289797</v>
      </c>
      <c r="T207" s="2">
        <f t="shared" si="18"/>
        <v>23417.857142857276</v>
      </c>
      <c r="U207" s="2">
        <f t="shared" si="19"/>
        <v>670008.8992035836</v>
      </c>
      <c r="V207" s="2">
        <f t="shared" si="37"/>
        <v>40217069.212941602</v>
      </c>
      <c r="W207" s="2">
        <f t="shared" si="20"/>
        <v>482440.9974116385</v>
      </c>
      <c r="X207" s="2">
        <f t="shared" si="6"/>
        <v>187567.9017919451</v>
      </c>
      <c r="Y207" s="2">
        <f t="shared" si="40"/>
        <v>51278561.56368944</v>
      </c>
      <c r="Z207" s="2" t="str">
        <f t="shared" si="8"/>
        <v>HERE</v>
      </c>
      <c r="AA207" s="2">
        <f>IF(Z207="HERE",Y207,AA206+Graph!$G$1*1000)</f>
        <v>51278561.56368944</v>
      </c>
      <c r="AB207" s="2">
        <f t="shared" si="21"/>
        <v>187567.9017919451</v>
      </c>
      <c r="AC207" s="2">
        <f t="shared" si="41"/>
        <v>40217069.212941602</v>
      </c>
      <c r="AD207" s="3">
        <f t="shared" si="10"/>
        <v>51278561.56368944</v>
      </c>
      <c r="AE207" s="2">
        <f>IF(AE205&gt;=52800000,52800000,IF(AB186=Graph!G$1*1000,AE206+Graph!G$1*1000,AC207))</f>
        <v>40217069.212941602</v>
      </c>
      <c r="AF207" s="3">
        <f t="shared" si="11"/>
        <v>40217069.212941602</v>
      </c>
      <c r="AG207" s="3">
        <f t="shared" si="29"/>
        <v>44186059.286747828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131</v>
      </c>
      <c r="C208" s="7"/>
      <c r="D208" s="2" t="e">
        <f t="shared" si="12"/>
        <v>#N/A</v>
      </c>
      <c r="E208" s="2" t="e">
        <f t="shared" si="22"/>
        <v>#N/A</v>
      </c>
      <c r="F208" s="2">
        <v>618544.85903434455</v>
      </c>
      <c r="G208" s="2">
        <f t="shared" si="44"/>
        <v>618544.85903434455</v>
      </c>
      <c r="H208" s="2">
        <f t="shared" si="42"/>
        <v>87077020.042707369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3836549.2857142915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671923.79295669496</v>
      </c>
      <c r="Q208" s="2">
        <f t="shared" si="45"/>
        <v>671923.79295669496</v>
      </c>
      <c r="R208" s="2">
        <f t="shared" si="43"/>
        <v>92167554.569587693</v>
      </c>
      <c r="S208" s="2">
        <f t="shared" si="17"/>
        <v>618544.85903434455</v>
      </c>
      <c r="T208" s="2">
        <f t="shared" si="18"/>
        <v>23417.857142857276</v>
      </c>
      <c r="U208" s="2">
        <f t="shared" si="19"/>
        <v>671923.79295669496</v>
      </c>
      <c r="V208" s="2">
        <f t="shared" si="37"/>
        <v>40701111.432254687</v>
      </c>
      <c r="W208" s="2">
        <f t="shared" si="20"/>
        <v>484042.21931308508</v>
      </c>
      <c r="X208" s="2">
        <f t="shared" si="6"/>
        <v>187881.57364360988</v>
      </c>
      <c r="Y208" s="2">
        <f t="shared" si="40"/>
        <v>51466443.13733305</v>
      </c>
      <c r="Z208" s="2" t="str">
        <f t="shared" si="8"/>
        <v>HERE</v>
      </c>
      <c r="AA208" s="2">
        <f>IF(Z208="HERE",Y208,AA207+Graph!$G$1*1000)</f>
        <v>51466443.13733305</v>
      </c>
      <c r="AB208" s="2">
        <f t="shared" si="21"/>
        <v>187881.57364360988</v>
      </c>
      <c r="AC208" s="2">
        <f t="shared" si="41"/>
        <v>40701111.432254687</v>
      </c>
      <c r="AD208" s="3">
        <f t="shared" si="10"/>
        <v>51466443.13733305</v>
      </c>
      <c r="AE208" s="2">
        <f>IF(AE206&gt;=52800000,52800000,IF(AB187=Graph!G$1*1000,AE207+Graph!G$1*1000,AC208))</f>
        <v>40701111.432254687</v>
      </c>
      <c r="AF208" s="3">
        <f t="shared" si="11"/>
        <v>40701111.432254687</v>
      </c>
      <c r="AG208" s="3">
        <f t="shared" si="29"/>
        <v>44371745.132999703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132</v>
      </c>
      <c r="C209" s="7"/>
      <c r="D209" s="2" t="e">
        <f t="shared" si="12"/>
        <v>#N/A</v>
      </c>
      <c r="E209" s="2" t="e">
        <f t="shared" si="22"/>
        <v>#N/A</v>
      </c>
      <c r="F209" s="2">
        <v>620146.08093579113</v>
      </c>
      <c r="G209" s="2">
        <f t="shared" si="44"/>
        <v>620146.08093579113</v>
      </c>
      <c r="H209" s="2">
        <f t="shared" si="42"/>
        <v>87697166.12364316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3859967.1428571488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673838.68670980632</v>
      </c>
      <c r="Q209" s="2">
        <f t="shared" si="45"/>
        <v>673838.68670980632</v>
      </c>
      <c r="R209" s="2">
        <f t="shared" si="43"/>
        <v>92841393.256297499</v>
      </c>
      <c r="S209" s="2">
        <f t="shared" si="17"/>
        <v>620146.08093579113</v>
      </c>
      <c r="T209" s="2">
        <f t="shared" si="18"/>
        <v>23417.857142857276</v>
      </c>
      <c r="U209" s="2">
        <f t="shared" si="19"/>
        <v>673838.68670980632</v>
      </c>
      <c r="V209" s="2">
        <f t="shared" si="37"/>
        <v>41186754.873469219</v>
      </c>
      <c r="W209" s="2">
        <f t="shared" si="20"/>
        <v>485643.44121453166</v>
      </c>
      <c r="X209" s="2">
        <f t="shared" si="6"/>
        <v>188195.24549527466</v>
      </c>
      <c r="Y209" s="2">
        <f t="shared" si="40"/>
        <v>51654638.382828325</v>
      </c>
      <c r="Z209" s="2" t="str">
        <f t="shared" si="8"/>
        <v>HERE</v>
      </c>
      <c r="AA209" s="2">
        <f>IF(Z209="HERE",Y209,AA208+Graph!$G$1*1000)</f>
        <v>51654638.382828325</v>
      </c>
      <c r="AB209" s="2">
        <f t="shared" si="21"/>
        <v>188195.24549527466</v>
      </c>
      <c r="AC209" s="2">
        <f t="shared" si="41"/>
        <v>41186754.873469219</v>
      </c>
      <c r="AD209" s="3">
        <f t="shared" si="10"/>
        <v>51654638.382828325</v>
      </c>
      <c r="AE209" s="2">
        <f>IF(AE207&gt;=52800000,52800000,IF(AB188=Graph!G$1*1000,AE208+Graph!G$1*1000,AC209))</f>
        <v>41186754.873469219</v>
      </c>
      <c r="AF209" s="3">
        <f t="shared" si="11"/>
        <v>41186754.873469219</v>
      </c>
      <c r="AG209" s="3">
        <f t="shared" si="29"/>
        <v>44557793.345013157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133</v>
      </c>
      <c r="C210" s="7"/>
      <c r="D210" s="2" t="e">
        <f t="shared" si="12"/>
        <v>#N/A</v>
      </c>
      <c r="E210" s="2" t="e">
        <f t="shared" si="22"/>
        <v>#N/A</v>
      </c>
      <c r="F210" s="2">
        <v>621747.30283722281</v>
      </c>
      <c r="G210" s="2">
        <f t="shared" si="44"/>
        <v>621747.30283722281</v>
      </c>
      <c r="H210" s="2">
        <f t="shared" si="42"/>
        <v>88318913.426480383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3883385.0000000061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675753.58046291769</v>
      </c>
      <c r="Q210" s="2">
        <f t="shared" si="45"/>
        <v>675753.58046291769</v>
      </c>
      <c r="R210" s="2">
        <f t="shared" si="43"/>
        <v>93517146.836760417</v>
      </c>
      <c r="S210" s="2">
        <f t="shared" si="17"/>
        <v>621747.30283722281</v>
      </c>
      <c r="T210" s="2">
        <f t="shared" si="18"/>
        <v>23417.857142857276</v>
      </c>
      <c r="U210" s="2">
        <f t="shared" si="19"/>
        <v>675753.58046291769</v>
      </c>
      <c r="V210" s="2">
        <f t="shared" si="37"/>
        <v>41673999.536585197</v>
      </c>
      <c r="W210" s="2">
        <f t="shared" si="20"/>
        <v>487244.66311597824</v>
      </c>
      <c r="X210" s="2">
        <f t="shared" si="6"/>
        <v>188508.91734693944</v>
      </c>
      <c r="Y210" s="2">
        <f t="shared" si="40"/>
        <v>51843147.300175264</v>
      </c>
      <c r="Z210" s="2" t="str">
        <f t="shared" si="8"/>
        <v>HERE</v>
      </c>
      <c r="AA210" s="2">
        <f>IF(Z210="HERE",Y210,AA209+Graph!$G$1*1000)</f>
        <v>51843147.300175264</v>
      </c>
      <c r="AB210" s="2">
        <f t="shared" si="21"/>
        <v>188508.91734693944</v>
      </c>
      <c r="AC210" s="2">
        <f t="shared" si="41"/>
        <v>41673999.536585197</v>
      </c>
      <c r="AD210" s="3">
        <f t="shared" si="10"/>
        <v>51843147.300175264</v>
      </c>
      <c r="AE210" s="2">
        <f>IF(AE208&gt;=52800000,52800000,IF(AB189=Graph!G$1*1000,AE209+Graph!G$1*1000,AC210))</f>
        <v>41673999.536585197</v>
      </c>
      <c r="AF210" s="3">
        <f t="shared" si="11"/>
        <v>41673999.536585197</v>
      </c>
      <c r="AG210" s="3">
        <f t="shared" si="29"/>
        <v>44744203.922788173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134</v>
      </c>
      <c r="C211" s="7"/>
      <c r="D211" s="2" t="e">
        <f t="shared" si="12"/>
        <v>#N/A</v>
      </c>
      <c r="E211" s="2" t="e">
        <f t="shared" si="22"/>
        <v>#N/A</v>
      </c>
      <c r="F211" s="2">
        <v>623348.5247386694</v>
      </c>
      <c r="G211" s="2">
        <f t="shared" si="44"/>
        <v>623348.5247386694</v>
      </c>
      <c r="H211" s="2">
        <f t="shared" si="42"/>
        <v>88942261.951219052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3906802.8571428633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677668.47421602905</v>
      </c>
      <c r="Q211" s="2">
        <f t="shared" si="45"/>
        <v>677668.47421602905</v>
      </c>
      <c r="R211" s="2">
        <f t="shared" si="43"/>
        <v>94194815.310976446</v>
      </c>
      <c r="S211" s="2">
        <f t="shared" si="17"/>
        <v>623348.5247386694</v>
      </c>
      <c r="T211" s="2">
        <f t="shared" si="18"/>
        <v>23417.857142857276</v>
      </c>
      <c r="U211" s="2">
        <f t="shared" si="19"/>
        <v>677668.47421602905</v>
      </c>
      <c r="V211" s="2">
        <f t="shared" si="37"/>
        <v>42162845.421602622</v>
      </c>
      <c r="W211" s="2">
        <f t="shared" si="20"/>
        <v>488845.88501742482</v>
      </c>
      <c r="X211" s="2">
        <f t="shared" si="6"/>
        <v>188822.58919860423</v>
      </c>
      <c r="Y211" s="2">
        <f t="shared" si="40"/>
        <v>52031969.889373869</v>
      </c>
      <c r="Z211" s="2" t="str">
        <f t="shared" si="8"/>
        <v>HERE</v>
      </c>
      <c r="AA211" s="2">
        <f>IF(Z211="HERE",Y211,AA210+Graph!$G$1*1000)</f>
        <v>52031969.889373869</v>
      </c>
      <c r="AB211" s="2">
        <f t="shared" si="21"/>
        <v>188822.58919860423</v>
      </c>
      <c r="AC211" s="2">
        <f t="shared" si="41"/>
        <v>42162845.421602622</v>
      </c>
      <c r="AD211" s="3">
        <f t="shared" si="10"/>
        <v>52031969.889373869</v>
      </c>
      <c r="AE211" s="2">
        <f>IF(AE209&gt;=52800000,52800000,IF(AB190=Graph!G$1*1000,AE210+Graph!G$1*1000,AC211))</f>
        <v>42162845.421602622</v>
      </c>
      <c r="AF211" s="3">
        <f t="shared" si="11"/>
        <v>42162845.421602622</v>
      </c>
      <c r="AG211" s="3">
        <f t="shared" si="29"/>
        <v>44930976.866324767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135</v>
      </c>
      <c r="C212" s="7"/>
      <c r="D212" s="2" t="e">
        <f t="shared" si="12"/>
        <v>#N/A</v>
      </c>
      <c r="E212" s="2" t="e">
        <f t="shared" si="22"/>
        <v>#N/A</v>
      </c>
      <c r="F212" s="2">
        <v>624949.74664011598</v>
      </c>
      <c r="G212" s="2">
        <f t="shared" si="44"/>
        <v>624949.74664011598</v>
      </c>
      <c r="H212" s="2">
        <f t="shared" si="42"/>
        <v>89567211.697859168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3930220.7142857206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679583.36796914041</v>
      </c>
      <c r="Q212" s="2">
        <f t="shared" si="45"/>
        <v>679583.36796914041</v>
      </c>
      <c r="R212" s="2">
        <f t="shared" si="43"/>
        <v>94874398.678945586</v>
      </c>
      <c r="S212" s="2">
        <f t="shared" si="17"/>
        <v>624949.74664011598</v>
      </c>
      <c r="T212" s="2">
        <f t="shared" si="18"/>
        <v>23417.857142857276</v>
      </c>
      <c r="U212" s="2">
        <f t="shared" si="19"/>
        <v>679583.36796914041</v>
      </c>
      <c r="V212" s="2">
        <f t="shared" si="37"/>
        <v>42653292.528521478</v>
      </c>
      <c r="W212" s="2">
        <f t="shared" si="20"/>
        <v>490447.1069188565</v>
      </c>
      <c r="X212" s="2">
        <f t="shared" si="6"/>
        <v>189136.26105028391</v>
      </c>
      <c r="Y212" s="2">
        <f t="shared" si="40"/>
        <v>52221106.150424153</v>
      </c>
      <c r="Z212" s="2" t="str">
        <f t="shared" si="8"/>
        <v>HERE</v>
      </c>
      <c r="AA212" s="2">
        <f>IF(Z212="HERE",Y212,AA211+Graph!$G$1*1000)</f>
        <v>52221106.150424153</v>
      </c>
      <c r="AB212" s="2">
        <f t="shared" si="21"/>
        <v>189136.26105028391</v>
      </c>
      <c r="AC212" s="2">
        <f t="shared" si="41"/>
        <v>42653292.528521478</v>
      </c>
      <c r="AD212" s="3">
        <f t="shared" si="10"/>
        <v>52221106.150424153</v>
      </c>
      <c r="AE212" s="2">
        <f>IF(AE210&gt;=52800000,52800000,IF(AB191=Graph!G$1*1000,AE211+Graph!G$1*1000,AC212))</f>
        <v>42653292.528521478</v>
      </c>
      <c r="AF212" s="3">
        <f t="shared" si="11"/>
        <v>42653292.528521478</v>
      </c>
      <c r="AG212" s="3">
        <f t="shared" si="29"/>
        <v>45118112.17562294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136</v>
      </c>
      <c r="C213" s="7"/>
      <c r="D213" s="2" t="e">
        <f t="shared" si="12"/>
        <v>#N/A</v>
      </c>
      <c r="E213" s="2" t="e">
        <f t="shared" si="22"/>
        <v>#N/A</v>
      </c>
      <c r="F213" s="2">
        <v>626550.96854156256</v>
      </c>
      <c r="G213" s="2">
        <f t="shared" si="44"/>
        <v>626550.96854156256</v>
      </c>
      <c r="H213" s="2">
        <f t="shared" si="42"/>
        <v>90193762.666400731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3953638.5714285779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681498.26172225177</v>
      </c>
      <c r="Q213" s="2">
        <f t="shared" si="45"/>
        <v>681498.26172225177</v>
      </c>
      <c r="R213" s="2">
        <f t="shared" si="43"/>
        <v>95555896.940667838</v>
      </c>
      <c r="S213" s="2">
        <f t="shared" si="17"/>
        <v>626550.96854156256</v>
      </c>
      <c r="T213" s="2">
        <f t="shared" si="18"/>
        <v>23417.857142857276</v>
      </c>
      <c r="U213" s="2">
        <f t="shared" si="19"/>
        <v>681498.26172225177</v>
      </c>
      <c r="V213" s="2">
        <f t="shared" si="37"/>
        <v>43145340.857341781</v>
      </c>
      <c r="W213" s="2">
        <f t="shared" si="20"/>
        <v>492048.32882030308</v>
      </c>
      <c r="X213" s="2">
        <f t="shared" si="6"/>
        <v>189449.93290194869</v>
      </c>
      <c r="Y213" s="2">
        <f t="shared" si="40"/>
        <v>52410556.083326101</v>
      </c>
      <c r="Z213" s="2" t="str">
        <f t="shared" si="8"/>
        <v>HERE</v>
      </c>
      <c r="AA213" s="2">
        <f>IF(Z213="HERE",Y213,AA212+Graph!$G$1*1000)</f>
        <v>52410556.083326101</v>
      </c>
      <c r="AB213" s="2">
        <f t="shared" si="21"/>
        <v>189449.93290194869</v>
      </c>
      <c r="AC213" s="2">
        <f t="shared" si="41"/>
        <v>43145340.857341781</v>
      </c>
      <c r="AD213" s="3">
        <f t="shared" si="10"/>
        <v>52410556.083326101</v>
      </c>
      <c r="AE213" s="2">
        <f>IF(AE211&gt;=52800000,52800000,IF(AB192=Graph!G$1*1000,AE212+Graph!G$1*1000,AC213))</f>
        <v>43145340.857341781</v>
      </c>
      <c r="AF213" s="3">
        <f t="shared" si="11"/>
        <v>43145340.857341781</v>
      </c>
      <c r="AG213" s="3">
        <f t="shared" si="29"/>
        <v>45305609.850682691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137</v>
      </c>
      <c r="C214" s="7"/>
      <c r="D214" s="2" t="e">
        <f t="shared" si="12"/>
        <v>#N/A</v>
      </c>
      <c r="E214" s="2" t="e">
        <f t="shared" si="22"/>
        <v>#N/A</v>
      </c>
      <c r="F214" s="2">
        <v>628152.19044300914</v>
      </c>
      <c r="G214" s="2">
        <f t="shared" si="44"/>
        <v>628152.19044300914</v>
      </c>
      <c r="H214" s="2">
        <f t="shared" si="42"/>
        <v>90821914.85684374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3977056.4285714352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683413.15547536314</v>
      </c>
      <c r="Q214" s="2">
        <f t="shared" si="45"/>
        <v>683413.15547536314</v>
      </c>
      <c r="R214" s="2">
        <f t="shared" si="43"/>
        <v>96239310.096143201</v>
      </c>
      <c r="S214" s="2">
        <f t="shared" si="17"/>
        <v>628152.19044300914</v>
      </c>
      <c r="T214" s="2">
        <f t="shared" si="18"/>
        <v>23417.857142857276</v>
      </c>
      <c r="U214" s="2">
        <f t="shared" si="19"/>
        <v>683413.15547536314</v>
      </c>
      <c r="V214" s="2">
        <f t="shared" si="37"/>
        <v>43638990.408063531</v>
      </c>
      <c r="W214" s="2">
        <f t="shared" si="20"/>
        <v>493649.55072174966</v>
      </c>
      <c r="X214" s="2">
        <f t="shared" si="6"/>
        <v>189763.60475361347</v>
      </c>
      <c r="Y214" s="2">
        <f t="shared" si="40"/>
        <v>52600319.688079715</v>
      </c>
      <c r="Z214" s="2" t="str">
        <f t="shared" si="8"/>
        <v>HERE</v>
      </c>
      <c r="AA214" s="2">
        <f>IF(Z214="HERE",Y214,AA213+Graph!$G$1*1000)</f>
        <v>52600319.688079715</v>
      </c>
      <c r="AB214" s="2">
        <f t="shared" si="21"/>
        <v>189763.60475361347</v>
      </c>
      <c r="AC214" s="2">
        <f t="shared" si="41"/>
        <v>43638990.408063531</v>
      </c>
      <c r="AD214" s="3">
        <f t="shared" si="10"/>
        <v>52600319.688079715</v>
      </c>
      <c r="AE214" s="2">
        <f>IF(AE212&gt;=52800000,52800000,IF(AB193=Graph!G$1*1000,AE213+Graph!G$1*1000,AC214))</f>
        <v>43638990.408063531</v>
      </c>
      <c r="AF214" s="3">
        <f t="shared" si="11"/>
        <v>43638990.408063531</v>
      </c>
      <c r="AG214" s="3">
        <f t="shared" si="29"/>
        <v>45493469.891504005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138</v>
      </c>
      <c r="C215" s="7"/>
      <c r="D215" s="2" t="e">
        <f t="shared" si="12"/>
        <v>#N/A</v>
      </c>
      <c r="E215" s="2" t="e">
        <f t="shared" si="22"/>
        <v>#N/A</v>
      </c>
      <c r="F215" s="2">
        <v>629753.41234444082</v>
      </c>
      <c r="G215" s="2">
        <f t="shared" si="44"/>
        <v>629753.41234444082</v>
      </c>
      <c r="H215" s="2">
        <f t="shared" si="42"/>
        <v>91451668.269188181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4000474.2857142924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685328.0492284745</v>
      </c>
      <c r="Q215" s="2">
        <f t="shared" si="45"/>
        <v>685328.0492284745</v>
      </c>
      <c r="R215" s="2">
        <f t="shared" si="43"/>
        <v>96924638.145371675</v>
      </c>
      <c r="S215" s="2">
        <f t="shared" si="17"/>
        <v>629753.41234444082</v>
      </c>
      <c r="T215" s="2">
        <f t="shared" si="18"/>
        <v>23417.857142857276</v>
      </c>
      <c r="U215" s="2">
        <f t="shared" si="19"/>
        <v>685328.0492284745</v>
      </c>
      <c r="V215" s="2">
        <f t="shared" si="37"/>
        <v>44134241.180686727</v>
      </c>
      <c r="W215" s="2">
        <f t="shared" si="20"/>
        <v>495250.77262319624</v>
      </c>
      <c r="X215" s="2">
        <f t="shared" si="6"/>
        <v>190077.27660527825</v>
      </c>
      <c r="Y215" s="2">
        <f t="shared" si="40"/>
        <v>52790396.964684993</v>
      </c>
      <c r="Z215" s="2" t="str">
        <f t="shared" si="8"/>
        <v>HERE</v>
      </c>
      <c r="AA215" s="2">
        <f>IF(Z215="HERE",Y215,AA214+Graph!$G$1*1000)</f>
        <v>52790396.964684993</v>
      </c>
      <c r="AB215" s="2">
        <f t="shared" si="21"/>
        <v>190077.27660527825</v>
      </c>
      <c r="AC215" s="2">
        <f t="shared" si="41"/>
        <v>44134241.180686727</v>
      </c>
      <c r="AD215" s="3">
        <f t="shared" si="10"/>
        <v>52790396.964684993</v>
      </c>
      <c r="AE215" s="2">
        <f>IF(AE213&gt;=52800000,52800000,IF(AB194=Graph!G$1*1000,AE214+Graph!G$1*1000,AC215))</f>
        <v>44134241.180686727</v>
      </c>
      <c r="AF215" s="3">
        <f t="shared" si="11"/>
        <v>44134241.180686727</v>
      </c>
      <c r="AG215" s="3">
        <f t="shared" si="29"/>
        <v>45681692.298086897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139</v>
      </c>
      <c r="C216" s="7"/>
      <c r="D216" s="2" t="e">
        <f t="shared" si="12"/>
        <v>#N/A</v>
      </c>
      <c r="E216" s="2" t="e">
        <f t="shared" si="22"/>
        <v>#N/A</v>
      </c>
      <c r="F216" s="2">
        <v>631354.6342458874</v>
      </c>
      <c r="G216" s="2">
        <f t="shared" si="44"/>
        <v>631354.6342458874</v>
      </c>
      <c r="H216" s="2">
        <f t="shared" si="42"/>
        <v>92083022.903434068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4023892.1428571497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687242.94298158586</v>
      </c>
      <c r="Q216" s="2">
        <f t="shared" si="45"/>
        <v>687242.94298158586</v>
      </c>
      <c r="R216" s="2">
        <f t="shared" si="43"/>
        <v>97611881.088353261</v>
      </c>
      <c r="S216" s="2">
        <f t="shared" si="17"/>
        <v>631354.6342458874</v>
      </c>
      <c r="T216" s="2">
        <f t="shared" si="18"/>
        <v>23417.857142857276</v>
      </c>
      <c r="U216" s="2">
        <f t="shared" si="19"/>
        <v>687242.94298158586</v>
      </c>
      <c r="V216" s="2">
        <f t="shared" si="37"/>
        <v>44631093.17521137</v>
      </c>
      <c r="W216" s="2">
        <f t="shared" si="20"/>
        <v>496851.99452464283</v>
      </c>
      <c r="X216" s="2">
        <f t="shared" si="6"/>
        <v>190390.94845694304</v>
      </c>
      <c r="Y216" s="2">
        <f t="shared" si="40"/>
        <v>52980787.913141936</v>
      </c>
      <c r="Z216" s="2" t="str">
        <f t="shared" si="8"/>
        <v>HERE</v>
      </c>
      <c r="AA216" s="2">
        <f>IF(Z216="HERE",Y216,AA215+Graph!$G$1*1000)</f>
        <v>52980787.913141936</v>
      </c>
      <c r="AB216" s="2">
        <f t="shared" si="21"/>
        <v>190390.94845694304</v>
      </c>
      <c r="AC216" s="2">
        <f t="shared" si="41"/>
        <v>44631093.17521137</v>
      </c>
      <c r="AD216" s="3">
        <f t="shared" si="10"/>
        <v>52800000</v>
      </c>
      <c r="AE216" s="2">
        <f>IF(AE214&gt;=52800000,52800000,IF(AB195=Graph!G$1*1000,AE215+Graph!G$1*1000,AC216))</f>
        <v>44631093.17521137</v>
      </c>
      <c r="AF216" s="3">
        <f t="shared" si="11"/>
        <v>44631093.17521137</v>
      </c>
      <c r="AG216" s="3">
        <f t="shared" si="29"/>
        <v>45870277.070431359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140</v>
      </c>
      <c r="C217" s="7"/>
      <c r="D217" s="2" t="e">
        <f t="shared" si="12"/>
        <v>#N/A</v>
      </c>
      <c r="E217" s="2" t="e">
        <f t="shared" si="22"/>
        <v>#N/A</v>
      </c>
      <c r="F217" s="2">
        <v>632955.85614733398</v>
      </c>
      <c r="G217" s="2">
        <f t="shared" si="44"/>
        <v>632955.85614733398</v>
      </c>
      <c r="H217" s="2">
        <f t="shared" si="42"/>
        <v>92715978.759581402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4047310.000000007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689157.83673469722</v>
      </c>
      <c r="Q217" s="2">
        <f t="shared" si="45"/>
        <v>689157.83673469722</v>
      </c>
      <c r="R217" s="2">
        <f t="shared" si="43"/>
        <v>98301038.925087959</v>
      </c>
      <c r="S217" s="2">
        <f t="shared" si="17"/>
        <v>632955.85614733398</v>
      </c>
      <c r="T217" s="2">
        <f t="shared" si="18"/>
        <v>23417.857142857276</v>
      </c>
      <c r="U217" s="2">
        <f t="shared" si="19"/>
        <v>689157.83673469722</v>
      </c>
      <c r="V217" s="2">
        <f t="shared" si="37"/>
        <v>45129546.391637444</v>
      </c>
      <c r="W217" s="2">
        <f t="shared" si="20"/>
        <v>498453.2164260745</v>
      </c>
      <c r="X217" s="2">
        <f t="shared" si="6"/>
        <v>190704.62030862272</v>
      </c>
      <c r="Y217" s="2">
        <f t="shared" si="40"/>
        <v>53171492.533450559</v>
      </c>
      <c r="Z217" s="2" t="str">
        <f t="shared" si="8"/>
        <v>HERE</v>
      </c>
      <c r="AA217" s="2">
        <f>IF(Z217="HERE",Y217,AA216+Graph!$G$1*1000)</f>
        <v>53171492.533450559</v>
      </c>
      <c r="AB217" s="2">
        <f t="shared" si="21"/>
        <v>190704.62030862272</v>
      </c>
      <c r="AC217" s="2">
        <f t="shared" si="41"/>
        <v>45129546.391637444</v>
      </c>
      <c r="AD217" s="3">
        <f t="shared" si="10"/>
        <v>52800000</v>
      </c>
      <c r="AE217" s="2">
        <f>IF(AE215&gt;=52800000,52800000,IF(AB196=Graph!G$1*1000,AE216+Graph!G$1*1000,AC217))</f>
        <v>45129546.391637444</v>
      </c>
      <c r="AF217" s="3">
        <f t="shared" si="11"/>
        <v>45129546.391637444</v>
      </c>
      <c r="AG217" s="3">
        <f t="shared" si="29"/>
        <v>46059224.208537392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141</v>
      </c>
      <c r="C218" s="7"/>
      <c r="D218" s="2" t="e">
        <f t="shared" si="12"/>
        <v>#N/A</v>
      </c>
      <c r="E218" s="2" t="e">
        <f t="shared" si="22"/>
        <v>#N/A</v>
      </c>
      <c r="F218" s="2">
        <v>634557.07804878056</v>
      </c>
      <c r="G218" s="2">
        <f t="shared" si="44"/>
        <v>634557.07804878056</v>
      </c>
      <c r="H218" s="2">
        <f t="shared" si="42"/>
        <v>93350535.837630183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4070727.8571428643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691072.73048780859</v>
      </c>
      <c r="Q218" s="2">
        <f t="shared" si="45"/>
        <v>691072.73048780859</v>
      </c>
      <c r="R218" s="2">
        <f t="shared" si="43"/>
        <v>98992111.655575767</v>
      </c>
      <c r="S218" s="2">
        <f t="shared" si="17"/>
        <v>634557.07804878056</v>
      </c>
      <c r="T218" s="2">
        <f t="shared" si="18"/>
        <v>23417.857142857276</v>
      </c>
      <c r="U218" s="2">
        <f t="shared" si="19"/>
        <v>691072.73048780859</v>
      </c>
      <c r="V218" s="2">
        <f t="shared" si="37"/>
        <v>45629600.829964966</v>
      </c>
      <c r="W218" s="2">
        <f t="shared" si="20"/>
        <v>500054.43832752109</v>
      </c>
      <c r="X218" s="2">
        <f t="shared" si="6"/>
        <v>191018.2921602875</v>
      </c>
      <c r="Y218" s="2">
        <f t="shared" si="40"/>
        <v>53362510.825610846</v>
      </c>
      <c r="Z218" s="2" t="str">
        <f t="shared" si="8"/>
        <v>HERE</v>
      </c>
      <c r="AA218" s="2">
        <f>IF(Z218="HERE",Y218,AA217+Graph!$G$1*1000)</f>
        <v>53362510.825610846</v>
      </c>
      <c r="AB218" s="2">
        <f t="shared" si="21"/>
        <v>191018.2921602875</v>
      </c>
      <c r="AC218" s="2">
        <f t="shared" si="41"/>
        <v>45629600.829964966</v>
      </c>
      <c r="AD218" s="3">
        <f t="shared" si="10"/>
        <v>52800000</v>
      </c>
      <c r="AE218" s="2">
        <f>IF(AE216&gt;=52800000,52800000,IF(AB197=Graph!G$1*1000,AE217+Graph!G$1*1000,AC218))</f>
        <v>45629600.829964966</v>
      </c>
      <c r="AF218" s="3">
        <f t="shared" si="11"/>
        <v>45629600.829964966</v>
      </c>
      <c r="AG218" s="3">
        <f t="shared" si="29"/>
        <v>46248533.712405004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142</v>
      </c>
      <c r="C219" s="7"/>
      <c r="D219" s="2" t="e">
        <f t="shared" si="12"/>
        <v>#N/A</v>
      </c>
      <c r="E219" s="2" t="e">
        <f t="shared" si="22"/>
        <v>#N/A</v>
      </c>
      <c r="F219" s="2">
        <v>636158.29995022714</v>
      </c>
      <c r="G219" s="2">
        <f t="shared" si="44"/>
        <v>636158.29995022714</v>
      </c>
      <c r="H219" s="2">
        <f t="shared" si="42"/>
        <v>93986694.13758041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4094145.7142857215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692987.62424091995</v>
      </c>
      <c r="Q219" s="2">
        <f t="shared" si="45"/>
        <v>692987.62424091995</v>
      </c>
      <c r="R219" s="2">
        <f t="shared" si="43"/>
        <v>99685099.279816687</v>
      </c>
      <c r="S219" s="2">
        <f t="shared" si="17"/>
        <v>636158.29995022714</v>
      </c>
      <c r="T219" s="2">
        <f t="shared" si="18"/>
        <v>23417.857142857276</v>
      </c>
      <c r="U219" s="2">
        <f t="shared" si="19"/>
        <v>692987.62424091995</v>
      </c>
      <c r="V219" s="2">
        <f t="shared" si="37"/>
        <v>46131256.490193933</v>
      </c>
      <c r="W219" s="2">
        <f t="shared" si="20"/>
        <v>501655.66022896767</v>
      </c>
      <c r="X219" s="2">
        <f t="shared" si="6"/>
        <v>191331.96401195228</v>
      </c>
      <c r="Y219" s="2">
        <f t="shared" si="40"/>
        <v>53553842.789622799</v>
      </c>
      <c r="Z219" s="2" t="str">
        <f t="shared" si="8"/>
        <v>HERE</v>
      </c>
      <c r="AA219" s="2">
        <f>IF(Z219="HERE",Y219,AA218+Graph!$G$1*1000)</f>
        <v>53553842.789622799</v>
      </c>
      <c r="AB219" s="2">
        <f t="shared" si="21"/>
        <v>191331.96401195228</v>
      </c>
      <c r="AC219" s="2">
        <f t="shared" si="41"/>
        <v>46131256.490193933</v>
      </c>
      <c r="AD219" s="3">
        <f t="shared" si="10"/>
        <v>52800000</v>
      </c>
      <c r="AE219" s="2">
        <f>IF(AE217&gt;=52800000,52800000,IF(AB198=Graph!G$1*1000,AE218+Graph!G$1*1000,AC219))</f>
        <v>46131256.490193933</v>
      </c>
      <c r="AF219" s="3">
        <f t="shared" si="11"/>
        <v>46131256.490193933</v>
      </c>
      <c r="AG219" s="3">
        <f t="shared" si="29"/>
        <v>46438205.582034186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143</v>
      </c>
      <c r="C220" s="7"/>
      <c r="D220" s="2" t="e">
        <f t="shared" si="12"/>
        <v>#N/A</v>
      </c>
      <c r="E220" s="2" t="e">
        <f t="shared" si="22"/>
        <v>#N/A</v>
      </c>
      <c r="F220" s="2">
        <v>637759.52185165882</v>
      </c>
      <c r="G220" s="2">
        <f t="shared" si="44"/>
        <v>637759.52185165882</v>
      </c>
      <c r="H220" s="2">
        <f t="shared" si="42"/>
        <v>94624453.659432068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4117563.5714285788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694902.51799403131</v>
      </c>
      <c r="Q220" s="2">
        <f t="shared" si="45"/>
        <v>694902.51799403131</v>
      </c>
      <c r="R220" s="2">
        <f t="shared" si="43"/>
        <v>100380001.79781072</v>
      </c>
      <c r="S220" s="2">
        <f t="shared" si="17"/>
        <v>637759.52185165882</v>
      </c>
      <c r="T220" s="2">
        <f t="shared" si="18"/>
        <v>23417.857142857276</v>
      </c>
      <c r="U220" s="2">
        <f t="shared" si="19"/>
        <v>694902.51799403131</v>
      </c>
      <c r="V220" s="2">
        <f t="shared" si="37"/>
        <v>46634513.372324347</v>
      </c>
      <c r="W220" s="2">
        <f t="shared" si="20"/>
        <v>503256.88213041425</v>
      </c>
      <c r="X220" s="2">
        <f t="shared" si="6"/>
        <v>191645.63586361706</v>
      </c>
      <c r="Y220" s="2">
        <f t="shared" si="40"/>
        <v>53745488.425486416</v>
      </c>
      <c r="Z220" s="2" t="str">
        <f t="shared" si="8"/>
        <v>HERE</v>
      </c>
      <c r="AA220" s="2">
        <f>IF(Z220="HERE",Y220,AA219+Graph!$G$1*1000)</f>
        <v>53745488.425486416</v>
      </c>
      <c r="AB220" s="2">
        <f t="shared" si="21"/>
        <v>191645.63586361706</v>
      </c>
      <c r="AC220" s="2">
        <f t="shared" si="41"/>
        <v>46634513.372324347</v>
      </c>
      <c r="AD220" s="3">
        <f t="shared" si="10"/>
        <v>52800000</v>
      </c>
      <c r="AE220" s="2">
        <f>IF(AE218&gt;=52800000,52800000,IF(AB199=Graph!G$1*1000,AE219+Graph!G$1*1000,AC220))</f>
        <v>46634513.372324347</v>
      </c>
      <c r="AF220" s="3">
        <f t="shared" si="11"/>
        <v>46634513.372324347</v>
      </c>
      <c r="AG220" s="3">
        <f t="shared" si="29"/>
        <v>46628239.817424938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144</v>
      </c>
      <c r="C221" s="7"/>
      <c r="D221" s="2" t="e">
        <f t="shared" si="12"/>
        <v>#N/A</v>
      </c>
      <c r="E221" s="2" t="e">
        <f t="shared" si="22"/>
        <v>#N/A</v>
      </c>
      <c r="F221" s="2">
        <v>639360.7437531054</v>
      </c>
      <c r="G221" s="2">
        <f t="shared" si="44"/>
        <v>639360.7437531054</v>
      </c>
      <c r="H221" s="2">
        <f t="shared" si="42"/>
        <v>95263814.403185174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4140981.4285714361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696817.41174714267</v>
      </c>
      <c r="Q221" s="2">
        <f t="shared" si="45"/>
        <v>696817.41174714267</v>
      </c>
      <c r="R221" s="2">
        <f t="shared" si="43"/>
        <v>101076819.20955786</v>
      </c>
      <c r="S221" s="2">
        <f t="shared" si="17"/>
        <v>639360.7437531054</v>
      </c>
      <c r="T221" s="2">
        <f t="shared" si="18"/>
        <v>23417.857142857276</v>
      </c>
      <c r="U221" s="2">
        <f t="shared" si="19"/>
        <v>696817.41174714267</v>
      </c>
      <c r="V221" s="2">
        <f t="shared" si="37"/>
        <v>47139371.476356193</v>
      </c>
      <c r="W221" s="2">
        <f t="shared" si="20"/>
        <v>504858.10403184593</v>
      </c>
      <c r="X221" s="2">
        <f t="shared" si="6"/>
        <v>191959.30771529675</v>
      </c>
      <c r="Y221" s="2">
        <f t="shared" si="40"/>
        <v>53937447.733201712</v>
      </c>
      <c r="Z221" s="2" t="str">
        <f t="shared" si="8"/>
        <v>HERE</v>
      </c>
      <c r="AA221" s="2">
        <f>IF(Z221="HERE",Y221,AA220+Graph!$G$1*1000)</f>
        <v>53937447.733201712</v>
      </c>
      <c r="AB221" s="2">
        <f t="shared" si="21"/>
        <v>191959.30771529675</v>
      </c>
      <c r="AC221" s="2">
        <f t="shared" si="41"/>
        <v>47139371.476356193</v>
      </c>
      <c r="AD221" s="3">
        <f t="shared" si="10"/>
        <v>52800000</v>
      </c>
      <c r="AE221" s="2">
        <f>IF(AE219&gt;=52800000,52800000,IF(AB200=Graph!G$1*1000,AE220+Graph!G$1*1000,AC221))</f>
        <v>47139371.476356193</v>
      </c>
      <c r="AF221" s="3">
        <f t="shared" si="11"/>
        <v>47139371.476356193</v>
      </c>
      <c r="AG221" s="3">
        <f t="shared" si="29"/>
        <v>46818636.418577269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145</v>
      </c>
      <c r="C222" s="7"/>
      <c r="D222" s="2" t="e">
        <f t="shared" si="12"/>
        <v>#N/A</v>
      </c>
      <c r="E222" s="2" t="e">
        <f t="shared" si="22"/>
        <v>#N/A</v>
      </c>
      <c r="F222" s="2">
        <v>640961.96565455198</v>
      </c>
      <c r="G222" s="2">
        <f t="shared" si="44"/>
        <v>640961.96565455198</v>
      </c>
      <c r="H222" s="2">
        <f t="shared" si="42"/>
        <v>95904776.368839726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4164399.2857142934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698732.30550025403</v>
      </c>
      <c r="Q222" s="2">
        <f t="shared" si="45"/>
        <v>698732.30550025403</v>
      </c>
      <c r="R222" s="2">
        <f t="shared" si="43"/>
        <v>101775551.51505812</v>
      </c>
      <c r="S222" s="2">
        <f t="shared" si="17"/>
        <v>640961.96565455198</v>
      </c>
      <c r="T222" s="2">
        <f t="shared" si="18"/>
        <v>23417.857142857276</v>
      </c>
      <c r="U222" s="2">
        <f t="shared" si="19"/>
        <v>698732.30550025403</v>
      </c>
      <c r="V222" s="2">
        <f t="shared" si="37"/>
        <v>47645830.802289486</v>
      </c>
      <c r="W222" s="2">
        <f t="shared" si="20"/>
        <v>506459.32593329251</v>
      </c>
      <c r="X222" s="2">
        <f t="shared" si="6"/>
        <v>192272.97956696153</v>
      </c>
      <c r="Y222" s="2">
        <f t="shared" si="40"/>
        <v>54129720.712768674</v>
      </c>
      <c r="Z222" s="2" t="str">
        <f t="shared" si="8"/>
        <v>HERE</v>
      </c>
      <c r="AA222" s="2">
        <f>IF(Z222="HERE",Y222,AA221+Graph!$G$1*1000)</f>
        <v>54129720.712768674</v>
      </c>
      <c r="AB222" s="2">
        <f t="shared" si="21"/>
        <v>192272.97956696153</v>
      </c>
      <c r="AC222" s="2">
        <f t="shared" si="41"/>
        <v>47645830.802289486</v>
      </c>
      <c r="AD222" s="3">
        <f t="shared" si="10"/>
        <v>52800000</v>
      </c>
      <c r="AE222" s="2">
        <f>IF(AE220&gt;=52800000,52800000,IF(AB201=Graph!G$1*1000,AE221+Graph!G$1*1000,AC222))</f>
        <v>47645830.802289486</v>
      </c>
      <c r="AF222" s="3">
        <f t="shared" si="11"/>
        <v>47645830.802289486</v>
      </c>
      <c r="AG222" s="3">
        <f t="shared" si="29"/>
        <v>47009395.38549117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146</v>
      </c>
      <c r="C223" s="7"/>
      <c r="D223" s="2" t="e">
        <f t="shared" si="12"/>
        <v>#N/A</v>
      </c>
      <c r="E223" s="2" t="e">
        <f t="shared" si="22"/>
        <v>#N/A</v>
      </c>
      <c r="F223" s="2">
        <v>642563.18755599856</v>
      </c>
      <c r="G223" s="2">
        <f t="shared" si="44"/>
        <v>642563.18755599856</v>
      </c>
      <c r="H223" s="2">
        <f t="shared" si="42"/>
        <v>96547339.556395724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4187817.1428571506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700647.1992533654</v>
      </c>
      <c r="Q223" s="2">
        <f t="shared" si="45"/>
        <v>700647.1992533654</v>
      </c>
      <c r="R223" s="2">
        <f t="shared" si="43"/>
        <v>102476198.71431148</v>
      </c>
      <c r="S223" s="2">
        <f t="shared" si="17"/>
        <v>642563.18755599856</v>
      </c>
      <c r="T223" s="2">
        <f t="shared" si="18"/>
        <v>23417.857142857276</v>
      </c>
      <c r="U223" s="2">
        <f t="shared" si="19"/>
        <v>700647.1992533654</v>
      </c>
      <c r="V223" s="2">
        <f t="shared" si="37"/>
        <v>48153891.350124225</v>
      </c>
      <c r="W223" s="2">
        <f t="shared" si="20"/>
        <v>508060.54783473909</v>
      </c>
      <c r="X223" s="2">
        <f t="shared" si="6"/>
        <v>192586.65141862631</v>
      </c>
      <c r="Y223" s="2">
        <f t="shared" ref="Y223:Y286" si="46">IF(COUNT($C224)=0,IF(COUNT($C223)=1,C223,SUM(Y222+X223)),C223)</f>
        <v>54322307.3641873</v>
      </c>
      <c r="Z223" s="2" t="str">
        <f t="shared" si="8"/>
        <v>HERE</v>
      </c>
      <c r="AA223" s="2">
        <f>IF(Z223="HERE",Y223,AA222+Graph!$G$1*1000)</f>
        <v>54322307.3641873</v>
      </c>
      <c r="AB223" s="2">
        <f t="shared" si="21"/>
        <v>192586.65141862631</v>
      </c>
      <c r="AC223" s="2">
        <f t="shared" ref="AC223:AC286" si="47">IF(Z224="HERE",V223,AC222)</f>
        <v>48153891.350124225</v>
      </c>
      <c r="AD223" s="3">
        <f t="shared" si="10"/>
        <v>52800000</v>
      </c>
      <c r="AE223" s="2">
        <f>IF(AE221&gt;=52800000,52800000,IF(AB202=Graph!G$1*1000,AE222+Graph!G$1*1000,AC223))</f>
        <v>48153891.350124225</v>
      </c>
      <c r="AF223" s="3">
        <f t="shared" si="11"/>
        <v>48153891.350124225</v>
      </c>
      <c r="AG223" s="3">
        <f t="shared" si="29"/>
        <v>47200516.718166642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147</v>
      </c>
      <c r="C224" s="7"/>
      <c r="D224" s="2" t="e">
        <f t="shared" si="12"/>
        <v>#N/A</v>
      </c>
      <c r="E224" s="2" t="e">
        <f t="shared" si="22"/>
        <v>#N/A</v>
      </c>
      <c r="F224" s="2">
        <v>644164.40945744514</v>
      </c>
      <c r="G224" s="2">
        <f t="shared" si="44"/>
        <v>644164.40945744514</v>
      </c>
      <c r="H224" s="2">
        <f t="shared" ref="H224:H287" si="48">IF(COUNT($C225)=0,IF(COUNT($C224)=1,C224,SUM(H223+G224)),C224)</f>
        <v>97191503.96585317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4211235.0000000075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702562.09300647676</v>
      </c>
      <c r="Q224" s="2">
        <f t="shared" si="45"/>
        <v>702562.09300647676</v>
      </c>
      <c r="R224" s="2">
        <f t="shared" ref="R224:R287" si="49">IF(COUNT($C225)=0,IF(COUNT($C224)=1,M224,SUM(R223+Q224)),M224)</f>
        <v>103178760.80731796</v>
      </c>
      <c r="S224" s="2">
        <f t="shared" si="17"/>
        <v>644164.40945744514</v>
      </c>
      <c r="T224" s="2">
        <f t="shared" si="18"/>
        <v>23417.85714285681</v>
      </c>
      <c r="U224" s="2">
        <f t="shared" si="19"/>
        <v>702562.09300647676</v>
      </c>
      <c r="V224" s="2">
        <f t="shared" si="37"/>
        <v>48663553.119860411</v>
      </c>
      <c r="W224" s="2">
        <f t="shared" si="20"/>
        <v>509661.76973618567</v>
      </c>
      <c r="X224" s="2">
        <f t="shared" si="6"/>
        <v>192900.32327029109</v>
      </c>
      <c r="Y224" s="2">
        <f t="shared" si="46"/>
        <v>54515207.687457591</v>
      </c>
      <c r="Z224" s="2" t="str">
        <f t="shared" si="8"/>
        <v>HERE</v>
      </c>
      <c r="AA224" s="2">
        <f>IF(Z224="HERE",Y224,AA223+Graph!$G$1*1000)</f>
        <v>54515207.687457591</v>
      </c>
      <c r="AB224" s="2">
        <f t="shared" si="21"/>
        <v>192900.32327029109</v>
      </c>
      <c r="AC224" s="2">
        <f t="shared" si="47"/>
        <v>48663553.119860411</v>
      </c>
      <c r="AD224" s="3">
        <f t="shared" si="10"/>
        <v>52800000</v>
      </c>
      <c r="AE224" s="2">
        <f>IF(AE222&gt;=52800000,52800000,IF(AB203=Graph!G$1*1000,AE223+Graph!G$1*1000,AC224))</f>
        <v>48663553.119860411</v>
      </c>
      <c r="AF224" s="3">
        <f t="shared" si="11"/>
        <v>48663553.119860411</v>
      </c>
      <c r="AG224" s="3">
        <f t="shared" si="29"/>
        <v>47392000.416603692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148</v>
      </c>
      <c r="C225" s="7"/>
      <c r="D225" s="2" t="e">
        <f t="shared" si="12"/>
        <v>#N/A</v>
      </c>
      <c r="E225" s="2" t="e">
        <f t="shared" si="22"/>
        <v>#N/A</v>
      </c>
      <c r="F225" s="2">
        <v>645765.63135887682</v>
      </c>
      <c r="G225" s="2">
        <f t="shared" si="44"/>
        <v>645765.63135887682</v>
      </c>
      <c r="H225" s="2">
        <f t="shared" si="48"/>
        <v>97837269.597212046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4234652.8571428647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704476.98675958812</v>
      </c>
      <c r="Q225" s="2">
        <f t="shared" si="45"/>
        <v>704476.98675958812</v>
      </c>
      <c r="R225" s="2">
        <f t="shared" si="49"/>
        <v>103883237.79407755</v>
      </c>
      <c r="S225" s="2">
        <f t="shared" si="17"/>
        <v>645765.63135887682</v>
      </c>
      <c r="T225" s="2">
        <f t="shared" si="18"/>
        <v>23417.857142857276</v>
      </c>
      <c r="U225" s="2">
        <f t="shared" si="19"/>
        <v>704476.98675958812</v>
      </c>
      <c r="V225" s="2">
        <f t="shared" si="37"/>
        <v>49174816.111498043</v>
      </c>
      <c r="W225" s="2">
        <f t="shared" si="20"/>
        <v>511262.99163763225</v>
      </c>
      <c r="X225" s="2">
        <f t="shared" si="6"/>
        <v>193213.99512195587</v>
      </c>
      <c r="Y225" s="2">
        <f t="shared" si="46"/>
        <v>54708421.682579547</v>
      </c>
      <c r="Z225" s="2" t="str">
        <f t="shared" si="8"/>
        <v>HERE</v>
      </c>
      <c r="AA225" s="2">
        <f>IF(Z225="HERE",Y225,AA224+Graph!$G$1*1000)</f>
        <v>54708421.682579547</v>
      </c>
      <c r="AB225" s="2">
        <f t="shared" si="21"/>
        <v>193213.99512195587</v>
      </c>
      <c r="AC225" s="2">
        <f t="shared" si="47"/>
        <v>49174816.111498043</v>
      </c>
      <c r="AD225" s="3">
        <f t="shared" si="10"/>
        <v>52800000</v>
      </c>
      <c r="AE225" s="2">
        <f>IF(AE223&gt;=52800000,52800000,IF(AB204=Graph!G$1*1000,AE224+Graph!G$1*1000,AC225))</f>
        <v>49174816.111498043</v>
      </c>
      <c r="AF225" s="3">
        <f t="shared" si="11"/>
        <v>49174816.111498043</v>
      </c>
      <c r="AG225" s="3">
        <f t="shared" si="29"/>
        <v>47583846.48080232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149</v>
      </c>
      <c r="C226" s="7"/>
      <c r="D226" s="2" t="e">
        <f t="shared" si="12"/>
        <v>#N/A</v>
      </c>
      <c r="E226" s="2" t="e">
        <f t="shared" si="22"/>
        <v>#N/A</v>
      </c>
      <c r="F226" s="2">
        <v>647366.85326032341</v>
      </c>
      <c r="G226" s="2">
        <f t="shared" si="44"/>
        <v>647366.85326032341</v>
      </c>
      <c r="H226" s="2">
        <f t="shared" si="48"/>
        <v>98484636.45047237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4258070.714285722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706391.88051269948</v>
      </c>
      <c r="Q226" s="2">
        <f t="shared" si="45"/>
        <v>706391.88051269948</v>
      </c>
      <c r="R226" s="2">
        <f t="shared" si="49"/>
        <v>104589629.67459024</v>
      </c>
      <c r="S226" s="2">
        <f t="shared" si="17"/>
        <v>647366.85326032341</v>
      </c>
      <c r="T226" s="2">
        <f t="shared" si="18"/>
        <v>23417.857142857276</v>
      </c>
      <c r="U226" s="2">
        <f t="shared" si="19"/>
        <v>706391.88051269948</v>
      </c>
      <c r="V226" s="2">
        <f t="shared" si="37"/>
        <v>49687680.325037107</v>
      </c>
      <c r="W226" s="2">
        <f t="shared" si="20"/>
        <v>512864.21353906393</v>
      </c>
      <c r="X226" s="2">
        <f t="shared" si="6"/>
        <v>193527.66697363555</v>
      </c>
      <c r="Y226" s="2">
        <f t="shared" si="46"/>
        <v>54901949.349553183</v>
      </c>
      <c r="Z226" s="2" t="str">
        <f t="shared" si="8"/>
        <v>HERE</v>
      </c>
      <c r="AA226" s="2">
        <f>IF(Z226="HERE",Y226,AA225+Graph!$G$1*1000)</f>
        <v>54901949.349553183</v>
      </c>
      <c r="AB226" s="2">
        <f t="shared" si="21"/>
        <v>193527.66697363555</v>
      </c>
      <c r="AC226" s="2">
        <f t="shared" si="47"/>
        <v>49687680.325037107</v>
      </c>
      <c r="AD226" s="3">
        <f t="shared" si="10"/>
        <v>52800000</v>
      </c>
      <c r="AE226" s="2">
        <f>IF(AE224&gt;=52800000,52800000,IF(AB205=Graph!G$1*1000,AE225+Graph!G$1*1000,AC226))</f>
        <v>49687680.325037107</v>
      </c>
      <c r="AF226" s="3">
        <f t="shared" si="11"/>
        <v>49687680.325037107</v>
      </c>
      <c r="AG226" s="3">
        <f t="shared" si="29"/>
        <v>47776054.910762496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150</v>
      </c>
      <c r="C227" s="7"/>
      <c r="D227" s="2" t="e">
        <f t="shared" si="12"/>
        <v>#N/A</v>
      </c>
      <c r="E227" s="2" t="e">
        <f t="shared" si="22"/>
        <v>#N/A</v>
      </c>
      <c r="F227" s="2">
        <v>648968.07516176999</v>
      </c>
      <c r="G227" s="2">
        <f t="shared" si="44"/>
        <v>648968.07516176999</v>
      </c>
      <c r="H227" s="2">
        <f t="shared" si="48"/>
        <v>99133604.52563414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4281488.5714285793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708306.77426581085</v>
      </c>
      <c r="Q227" s="2">
        <f t="shared" si="45"/>
        <v>708306.77426581085</v>
      </c>
      <c r="R227" s="2">
        <f t="shared" si="49"/>
        <v>105297936.44885606</v>
      </c>
      <c r="S227" s="2">
        <f t="shared" si="17"/>
        <v>648968.07516176999</v>
      </c>
      <c r="T227" s="2">
        <f t="shared" si="18"/>
        <v>23417.857142857276</v>
      </c>
      <c r="U227" s="2">
        <f t="shared" si="19"/>
        <v>708306.77426581085</v>
      </c>
      <c r="V227" s="2">
        <f t="shared" si="37"/>
        <v>50202145.760477617</v>
      </c>
      <c r="W227" s="2">
        <f t="shared" si="20"/>
        <v>514465.43544051051</v>
      </c>
      <c r="X227" s="2">
        <f t="shared" si="6"/>
        <v>193841.33882530034</v>
      </c>
      <c r="Y227" s="2">
        <f t="shared" si="46"/>
        <v>55095790.688378483</v>
      </c>
      <c r="Z227" s="2" t="str">
        <f t="shared" si="8"/>
        <v>HERE</v>
      </c>
      <c r="AA227" s="2">
        <f>IF(Z227="HERE",Y227,AA226+Graph!$G$1*1000)</f>
        <v>55095790.688378483</v>
      </c>
      <c r="AB227" s="2">
        <f t="shared" si="21"/>
        <v>193841.33882530034</v>
      </c>
      <c r="AC227" s="2">
        <f t="shared" si="47"/>
        <v>50202145.760477617</v>
      </c>
      <c r="AD227" s="3">
        <f t="shared" si="10"/>
        <v>52800000</v>
      </c>
      <c r="AE227" s="2">
        <f>IF(AE225&gt;=52800000,52800000,IF(AB206=Graph!G$1*1000,AE226+Graph!G$1*1000,AC227))</f>
        <v>50202145.760477617</v>
      </c>
      <c r="AF227" s="3">
        <f t="shared" si="11"/>
        <v>50202145.760477617</v>
      </c>
      <c r="AG227" s="3">
        <f t="shared" si="29"/>
        <v>47968625.706484243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151</v>
      </c>
      <c r="C228" s="7"/>
      <c r="D228" s="2" t="e">
        <f t="shared" si="12"/>
        <v>#N/A</v>
      </c>
      <c r="E228" s="2" t="e">
        <f t="shared" si="22"/>
        <v>#N/A</v>
      </c>
      <c r="F228" s="2">
        <v>650569.29706321657</v>
      </c>
      <c r="G228" s="2">
        <f t="shared" si="44"/>
        <v>650569.29706321657</v>
      </c>
      <c r="H228" s="2">
        <f t="shared" si="48"/>
        <v>99784173.822697356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4304906.4285714366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710221.66801892221</v>
      </c>
      <c r="Q228" s="2">
        <f t="shared" si="45"/>
        <v>710221.66801892221</v>
      </c>
      <c r="R228" s="2">
        <f t="shared" si="49"/>
        <v>106008158.11687498</v>
      </c>
      <c r="S228" s="2">
        <f t="shared" si="17"/>
        <v>650569.29706321657</v>
      </c>
      <c r="T228" s="2">
        <f t="shared" si="18"/>
        <v>23417.857142857276</v>
      </c>
      <c r="U228" s="2">
        <f t="shared" si="19"/>
        <v>710221.66801892221</v>
      </c>
      <c r="V228" s="2">
        <f t="shared" si="37"/>
        <v>50718212.417819574</v>
      </c>
      <c r="W228" s="2">
        <f t="shared" si="20"/>
        <v>516066.65734195709</v>
      </c>
      <c r="X228" s="2">
        <f t="shared" si="6"/>
        <v>194155.01067696512</v>
      </c>
      <c r="Y228" s="2">
        <f t="shared" si="46"/>
        <v>55289945.699055448</v>
      </c>
      <c r="Z228" s="2" t="str">
        <f t="shared" si="8"/>
        <v>HERE</v>
      </c>
      <c r="AA228" s="2">
        <f>IF(Z228="HERE",Y228,AA227+Graph!$G$1*1000)</f>
        <v>55289945.699055448</v>
      </c>
      <c r="AB228" s="2">
        <f t="shared" si="21"/>
        <v>194155.01067696512</v>
      </c>
      <c r="AC228" s="2">
        <f t="shared" si="47"/>
        <v>50718212.417819574</v>
      </c>
      <c r="AD228" s="3">
        <f t="shared" si="10"/>
        <v>52800000</v>
      </c>
      <c r="AE228" s="2">
        <f>IF(AE226&gt;=52800000,52800000,IF(AB207=Graph!G$1*1000,AE227+Graph!G$1*1000,AC228))</f>
        <v>50718212.417819574</v>
      </c>
      <c r="AF228" s="3">
        <f t="shared" si="11"/>
        <v>50718212.417819574</v>
      </c>
      <c r="AG228" s="3">
        <f t="shared" si="29"/>
        <v>48161558.867967576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152</v>
      </c>
      <c r="C229" s="7"/>
      <c r="D229" s="2" t="e">
        <f t="shared" si="12"/>
        <v>#N/A</v>
      </c>
      <c r="E229" s="2" t="e">
        <f t="shared" si="22"/>
        <v>#N/A</v>
      </c>
      <c r="F229" s="2">
        <v>652170.51896464825</v>
      </c>
      <c r="G229" s="2">
        <f t="shared" si="44"/>
        <v>652170.51896464825</v>
      </c>
      <c r="H229" s="2">
        <f t="shared" si="48"/>
        <v>100436344.341662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4328324.2857142938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712136.56177203357</v>
      </c>
      <c r="Q229" s="2">
        <f t="shared" si="45"/>
        <v>712136.56177203357</v>
      </c>
      <c r="R229" s="2">
        <f t="shared" si="49"/>
        <v>106720294.67864701</v>
      </c>
      <c r="S229" s="2">
        <f t="shared" si="17"/>
        <v>652170.51896464825</v>
      </c>
      <c r="T229" s="2">
        <f t="shared" si="18"/>
        <v>23417.857142857276</v>
      </c>
      <c r="U229" s="2">
        <f t="shared" si="19"/>
        <v>712136.56177203357</v>
      </c>
      <c r="V229" s="2">
        <f t="shared" si="37"/>
        <v>51235880.297062978</v>
      </c>
      <c r="W229" s="2">
        <f t="shared" si="20"/>
        <v>517667.87924340367</v>
      </c>
      <c r="X229" s="2">
        <f t="shared" si="6"/>
        <v>194468.6825286299</v>
      </c>
      <c r="Y229" s="2">
        <f t="shared" si="46"/>
        <v>55484414.381584078</v>
      </c>
      <c r="Z229" s="2" t="str">
        <f t="shared" si="8"/>
        <v>HERE</v>
      </c>
      <c r="AA229" s="2">
        <f>IF(Z229="HERE",Y229,AA228+Graph!$G$1*1000)</f>
        <v>55484414.381584078</v>
      </c>
      <c r="AB229" s="2">
        <f t="shared" si="21"/>
        <v>194468.6825286299</v>
      </c>
      <c r="AC229" s="2">
        <f t="shared" si="47"/>
        <v>51235880.297062978</v>
      </c>
      <c r="AD229" s="3">
        <f t="shared" si="10"/>
        <v>52800000</v>
      </c>
      <c r="AE229" s="2">
        <f>IF(AE227&gt;=52800000,52800000,IF(AB208=Graph!G$1*1000,AE228+Graph!G$1*1000,AC229))</f>
        <v>51235880.297062978</v>
      </c>
      <c r="AF229" s="3">
        <f t="shared" si="11"/>
        <v>51235880.297062978</v>
      </c>
      <c r="AG229" s="3">
        <f t="shared" si="29"/>
        <v>48354854.395212486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153</v>
      </c>
      <c r="C230" s="7"/>
      <c r="D230" s="2" t="e">
        <f t="shared" si="12"/>
        <v>#N/A</v>
      </c>
      <c r="E230" s="2" t="e">
        <f t="shared" si="22"/>
        <v>#N/A</v>
      </c>
      <c r="F230" s="2">
        <v>653771.74086609483</v>
      </c>
      <c r="G230" s="2">
        <f t="shared" ref="G230:G293" si="50">IF(F230&gt;800000,$AK$31*1000,F230)</f>
        <v>653771.74086609483</v>
      </c>
      <c r="H230" s="2">
        <f t="shared" si="48"/>
        <v>101090116.0825281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4351742.1428571511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714051.45552514493</v>
      </c>
      <c r="Q230" s="2">
        <f t="shared" ref="Q230:Q293" si="51">IF(P230&gt;800000,800000,P230)</f>
        <v>714051.45552514493</v>
      </c>
      <c r="R230" s="2">
        <f t="shared" si="49"/>
        <v>107434346.13417216</v>
      </c>
      <c r="S230" s="2">
        <f t="shared" si="17"/>
        <v>653771.74086609483</v>
      </c>
      <c r="T230" s="2">
        <f t="shared" si="18"/>
        <v>23417.857142857276</v>
      </c>
      <c r="U230" s="2">
        <f t="shared" si="19"/>
        <v>714051.45552514493</v>
      </c>
      <c r="V230" s="2">
        <f t="shared" si="37"/>
        <v>51755149.398207828</v>
      </c>
      <c r="W230" s="2">
        <f t="shared" si="20"/>
        <v>519269.10114485025</v>
      </c>
      <c r="X230" s="2">
        <f t="shared" si="6"/>
        <v>194782.35438029468</v>
      </c>
      <c r="Y230" s="2">
        <f t="shared" si="46"/>
        <v>55679196.735964373</v>
      </c>
      <c r="Z230" s="2" t="str">
        <f t="shared" si="8"/>
        <v>HERE</v>
      </c>
      <c r="AA230" s="2">
        <f>IF(Z230="HERE",Y230,AA229+Graph!$G$1*1000)</f>
        <v>55679196.735964373</v>
      </c>
      <c r="AB230" s="2">
        <f t="shared" si="21"/>
        <v>194782.35438029468</v>
      </c>
      <c r="AC230" s="2">
        <f t="shared" si="47"/>
        <v>51755149.398207828</v>
      </c>
      <c r="AD230" s="3">
        <f t="shared" si="10"/>
        <v>52800000</v>
      </c>
      <c r="AE230" s="2">
        <f>IF(AE228&gt;=52800000,52800000,IF(AB209=Graph!G$1*1000,AE229+Graph!G$1*1000,AC230))</f>
        <v>51755149.398207828</v>
      </c>
      <c r="AF230" s="3">
        <f t="shared" si="11"/>
        <v>51755149.398207828</v>
      </c>
      <c r="AG230" s="3">
        <f t="shared" si="29"/>
        <v>48548512.288218953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154</v>
      </c>
      <c r="C231" s="7"/>
      <c r="D231" s="2" t="e">
        <f t="shared" si="12"/>
        <v>#N/A</v>
      </c>
      <c r="E231" s="2" t="e">
        <f t="shared" si="22"/>
        <v>#N/A</v>
      </c>
      <c r="F231" s="2">
        <v>655372.96276754141</v>
      </c>
      <c r="G231" s="2">
        <f t="shared" si="50"/>
        <v>655372.96276754141</v>
      </c>
      <c r="H231" s="2">
        <f t="shared" si="48"/>
        <v>101745489.04529564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4375160.0000000084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715966.3492782563</v>
      </c>
      <c r="Q231" s="2">
        <f t="shared" si="51"/>
        <v>715966.3492782563</v>
      </c>
      <c r="R231" s="2">
        <f t="shared" si="49"/>
        <v>108150312.48345041</v>
      </c>
      <c r="S231" s="2">
        <f t="shared" si="17"/>
        <v>655372.96276754141</v>
      </c>
      <c r="T231" s="2">
        <f t="shared" si="18"/>
        <v>23417.857142857276</v>
      </c>
      <c r="U231" s="2">
        <f t="shared" si="19"/>
        <v>715966.3492782563</v>
      </c>
      <c r="V231" s="2">
        <f t="shared" si="37"/>
        <v>52276019.72125411</v>
      </c>
      <c r="W231" s="2">
        <f t="shared" si="20"/>
        <v>520870.32304628193</v>
      </c>
      <c r="X231" s="2">
        <f t="shared" si="6"/>
        <v>195096.02623197436</v>
      </c>
      <c r="Y231" s="2">
        <f t="shared" si="46"/>
        <v>55874292.762196347</v>
      </c>
      <c r="Z231" s="2" t="str">
        <f t="shared" si="8"/>
        <v>HERE</v>
      </c>
      <c r="AA231" s="2">
        <f>IF(Z231="HERE",Y231,AA230+Graph!$G$1*1000)</f>
        <v>55874292.762196347</v>
      </c>
      <c r="AB231" s="2">
        <f t="shared" si="21"/>
        <v>195096.02623197436</v>
      </c>
      <c r="AC231" s="2">
        <f t="shared" si="47"/>
        <v>52276019.72125411</v>
      </c>
      <c r="AD231" s="3">
        <f t="shared" si="10"/>
        <v>52800000</v>
      </c>
      <c r="AE231" s="2">
        <f>IF(AE229&gt;=52800000,52800000,IF(AB210=Graph!G$1*1000,AE230+Graph!G$1*1000,AC231))</f>
        <v>52276019.72125411</v>
      </c>
      <c r="AF231" s="3">
        <f t="shared" si="11"/>
        <v>52276019.72125411</v>
      </c>
      <c r="AG231" s="3">
        <f t="shared" si="29"/>
        <v>48742532.546986997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155</v>
      </c>
      <c r="C232" s="7"/>
      <c r="D232" s="2" t="e">
        <f t="shared" si="12"/>
        <v>#N/A</v>
      </c>
      <c r="E232" s="2" t="e">
        <f t="shared" si="22"/>
        <v>#N/A</v>
      </c>
      <c r="F232" s="2">
        <v>656974.18466898799</v>
      </c>
      <c r="G232" s="2">
        <f t="shared" si="50"/>
        <v>656974.18466898799</v>
      </c>
      <c r="H232" s="2">
        <f t="shared" si="48"/>
        <v>102402463.22996463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4398577.8571428657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717881.24303136766</v>
      </c>
      <c r="Q232" s="2">
        <f t="shared" si="51"/>
        <v>717881.24303136766</v>
      </c>
      <c r="R232" s="2">
        <f t="shared" si="49"/>
        <v>108868193.72648178</v>
      </c>
      <c r="S232" s="2">
        <f t="shared" si="17"/>
        <v>656974.18466898799</v>
      </c>
      <c r="T232" s="2">
        <f t="shared" si="18"/>
        <v>23417.857142857276</v>
      </c>
      <c r="U232" s="2">
        <f t="shared" si="19"/>
        <v>717881.24303136766</v>
      </c>
      <c r="V232" s="2">
        <f t="shared" si="37"/>
        <v>52798491.266201839</v>
      </c>
      <c r="W232" s="2">
        <f t="shared" si="20"/>
        <v>522471.54494772851</v>
      </c>
      <c r="X232" s="2">
        <f t="shared" si="6"/>
        <v>195409.69808363914</v>
      </c>
      <c r="Y232" s="2">
        <f t="shared" si="46"/>
        <v>56069702.460279986</v>
      </c>
      <c r="Z232" s="2" t="str">
        <f t="shared" si="8"/>
        <v>HERE</v>
      </c>
      <c r="AA232" s="2">
        <f>IF(Z232="HERE",Y232,AA231+Graph!$G$1*1000)</f>
        <v>56069702.460279986</v>
      </c>
      <c r="AB232" s="2">
        <f t="shared" si="21"/>
        <v>195409.69808363914</v>
      </c>
      <c r="AC232" s="2">
        <f t="shared" si="47"/>
        <v>52798491.266201839</v>
      </c>
      <c r="AD232" s="3">
        <f t="shared" si="10"/>
        <v>52800000</v>
      </c>
      <c r="AE232" s="2">
        <f>IF(AE230&gt;=52800000,52800000,IF(AB211=Graph!G$1*1000,AE231+Graph!G$1*1000,AC232))</f>
        <v>52798491.266201839</v>
      </c>
      <c r="AF232" s="3">
        <f t="shared" si="11"/>
        <v>52798491.266201839</v>
      </c>
      <c r="AG232" s="3">
        <f t="shared" si="29"/>
        <v>48936915.171516612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156</v>
      </c>
      <c r="C233" s="7"/>
      <c r="D233" s="2" t="e">
        <f t="shared" si="12"/>
        <v>#N/A</v>
      </c>
      <c r="E233" s="2" t="e">
        <f t="shared" si="22"/>
        <v>#N/A</v>
      </c>
      <c r="F233" s="2">
        <v>658575.40657043457</v>
      </c>
      <c r="G233" s="2">
        <f t="shared" si="50"/>
        <v>658575.40657043457</v>
      </c>
      <c r="H233" s="2">
        <f t="shared" si="48"/>
        <v>103061038.63653506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4421995.7142857229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719796.13678447902</v>
      </c>
      <c r="Q233" s="2">
        <f t="shared" si="51"/>
        <v>719796.13678447902</v>
      </c>
      <c r="R233" s="2">
        <f t="shared" si="49"/>
        <v>109587989.86326626</v>
      </c>
      <c r="S233" s="2">
        <f t="shared" si="17"/>
        <v>658575.40657043457</v>
      </c>
      <c r="T233" s="2">
        <f t="shared" si="18"/>
        <v>23417.857142857276</v>
      </c>
      <c r="U233" s="2">
        <f t="shared" si="19"/>
        <v>719796.13678447902</v>
      </c>
      <c r="V233" s="2">
        <f t="shared" si="37"/>
        <v>53322564.033051014</v>
      </c>
      <c r="W233" s="2">
        <f t="shared" si="20"/>
        <v>524072.7668491751</v>
      </c>
      <c r="X233" s="2">
        <f t="shared" si="6"/>
        <v>195723.36993530393</v>
      </c>
      <c r="Y233" s="2">
        <f t="shared" si="46"/>
        <v>56265425.83021529</v>
      </c>
      <c r="Z233" s="2" t="str">
        <f t="shared" si="8"/>
        <v>HERE</v>
      </c>
      <c r="AA233" s="2">
        <f>IF(Z233="HERE",Y233,AA232+Graph!$G$1*1000)</f>
        <v>56265425.83021529</v>
      </c>
      <c r="AB233" s="2">
        <f t="shared" si="21"/>
        <v>195723.36993530393</v>
      </c>
      <c r="AC233" s="2">
        <f t="shared" si="47"/>
        <v>53322564.033051014</v>
      </c>
      <c r="AD233" s="3">
        <f t="shared" si="10"/>
        <v>52800000</v>
      </c>
      <c r="AE233" s="2">
        <f>IF(AE231&gt;=52800000,52800000,IF(AB212=Graph!G$1*1000,AE232+Graph!G$1*1000,AC233))</f>
        <v>53322564.033051014</v>
      </c>
      <c r="AF233" s="3">
        <f t="shared" si="11"/>
        <v>52800000</v>
      </c>
      <c r="AG233" s="3">
        <f t="shared" si="29"/>
        <v>49131660.161807813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157</v>
      </c>
      <c r="C234" s="7"/>
      <c r="D234" s="2" t="e">
        <f t="shared" si="12"/>
        <v>#N/A</v>
      </c>
      <c r="E234" s="2" t="e">
        <f t="shared" si="22"/>
        <v>#N/A</v>
      </c>
      <c r="F234" s="2">
        <v>660176.62847186625</v>
      </c>
      <c r="G234" s="2">
        <f t="shared" si="50"/>
        <v>660176.62847186625</v>
      </c>
      <c r="H234" s="2">
        <f t="shared" si="48"/>
        <v>103721215.26500693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4445413.5714285802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721711.03053759038</v>
      </c>
      <c r="Q234" s="2">
        <f t="shared" si="51"/>
        <v>721711.03053759038</v>
      </c>
      <c r="R234" s="2">
        <f t="shared" si="49"/>
        <v>110309700.89380385</v>
      </c>
      <c r="S234" s="2">
        <f t="shared" si="17"/>
        <v>660176.62847186625</v>
      </c>
      <c r="T234" s="2">
        <f t="shared" si="18"/>
        <v>23417.857142857276</v>
      </c>
      <c r="U234" s="2">
        <f t="shared" si="19"/>
        <v>721711.03053759038</v>
      </c>
      <c r="V234" s="2">
        <f t="shared" si="37"/>
        <v>53848238.021801636</v>
      </c>
      <c r="W234" s="2">
        <f t="shared" si="20"/>
        <v>525673.98875062168</v>
      </c>
      <c r="X234" s="2">
        <f t="shared" si="6"/>
        <v>196037.04178696871</v>
      </c>
      <c r="Y234" s="2">
        <f t="shared" si="46"/>
        <v>56461462.872002259</v>
      </c>
      <c r="Z234" s="2" t="str">
        <f t="shared" si="8"/>
        <v>HERE</v>
      </c>
      <c r="AA234" s="2">
        <f>IF(Z234="HERE",Y234,AA233+Graph!$G$1*1000)</f>
        <v>56461462.872002259</v>
      </c>
      <c r="AB234" s="2">
        <f t="shared" si="21"/>
        <v>196037.04178696871</v>
      </c>
      <c r="AC234" s="2">
        <f t="shared" si="47"/>
        <v>53848238.021801636</v>
      </c>
      <c r="AD234" s="3">
        <f t="shared" si="10"/>
        <v>52800000</v>
      </c>
      <c r="AE234" s="2">
        <f>IF(AE232&gt;=52800000,52800000,IF(AB213=Graph!G$1*1000,AE233+Graph!G$1*1000,AC234))</f>
        <v>53848238.021801636</v>
      </c>
      <c r="AF234" s="3">
        <f t="shared" si="11"/>
        <v>52800000</v>
      </c>
      <c r="AG234" s="3">
        <f t="shared" si="29"/>
        <v>49326767.517860577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158</v>
      </c>
      <c r="C235" s="7"/>
      <c r="D235" s="2" t="e">
        <f t="shared" si="12"/>
        <v>#N/A</v>
      </c>
      <c r="E235" s="2" t="e">
        <f t="shared" si="22"/>
        <v>#N/A</v>
      </c>
      <c r="F235" s="2">
        <v>661777.85037331283</v>
      </c>
      <c r="G235" s="2">
        <f t="shared" si="50"/>
        <v>661777.85037331283</v>
      </c>
      <c r="H235" s="2">
        <f t="shared" si="48"/>
        <v>104382993.11538024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4468831.4285714375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723625.92429070175</v>
      </c>
      <c r="Q235" s="2">
        <f t="shared" si="51"/>
        <v>723625.92429070175</v>
      </c>
      <c r="R235" s="2">
        <f t="shared" si="49"/>
        <v>111033326.81809455</v>
      </c>
      <c r="S235" s="2">
        <f t="shared" si="17"/>
        <v>661777.85037331283</v>
      </c>
      <c r="T235" s="2">
        <f t="shared" si="18"/>
        <v>23417.857142857276</v>
      </c>
      <c r="U235" s="2">
        <f t="shared" si="19"/>
        <v>723625.92429070175</v>
      </c>
      <c r="V235" s="2">
        <f t="shared" si="37"/>
        <v>54375513.232453704</v>
      </c>
      <c r="W235" s="2">
        <f t="shared" si="20"/>
        <v>527275.21065206826</v>
      </c>
      <c r="X235" s="2">
        <f t="shared" si="6"/>
        <v>196350.71363863349</v>
      </c>
      <c r="Y235" s="2">
        <f t="shared" si="46"/>
        <v>56657813.585640892</v>
      </c>
      <c r="Z235" s="2" t="str">
        <f t="shared" si="8"/>
        <v>HERE</v>
      </c>
      <c r="AA235" s="2">
        <f>IF(Z235="HERE",Y235,AA234+Graph!$G$1*1000)</f>
        <v>56657813.585640892</v>
      </c>
      <c r="AB235" s="2">
        <f t="shared" si="21"/>
        <v>196350.71363863349</v>
      </c>
      <c r="AC235" s="2">
        <f t="shared" si="47"/>
        <v>54375513.232453704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49522237.239674918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159</v>
      </c>
      <c r="C236" s="7"/>
      <c r="D236" s="2" t="e">
        <f t="shared" si="12"/>
        <v>#N/A</v>
      </c>
      <c r="E236" s="2" t="e">
        <f t="shared" si="22"/>
        <v>#N/A</v>
      </c>
      <c r="F236" s="2">
        <v>663379.07227475941</v>
      </c>
      <c r="G236" s="2">
        <f t="shared" si="50"/>
        <v>663379.07227475941</v>
      </c>
      <c r="H236" s="2">
        <f t="shared" si="48"/>
        <v>105046372.187655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4492249.2857142948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725540.81804381311</v>
      </c>
      <c r="Q236" s="2">
        <f t="shared" si="51"/>
        <v>725540.81804381311</v>
      </c>
      <c r="R236" s="2">
        <f t="shared" si="49"/>
        <v>111758867.63613836</v>
      </c>
      <c r="S236" s="2">
        <f t="shared" si="17"/>
        <v>663379.07227475941</v>
      </c>
      <c r="T236" s="2">
        <f t="shared" si="18"/>
        <v>23417.857142857276</v>
      </c>
      <c r="U236" s="2">
        <f t="shared" si="19"/>
        <v>725540.81804381311</v>
      </c>
      <c r="V236" s="2">
        <f t="shared" si="37"/>
        <v>54904389.665007204</v>
      </c>
      <c r="W236" s="2">
        <f t="shared" si="20"/>
        <v>528876.43255349994</v>
      </c>
      <c r="X236" s="2">
        <f t="shared" si="6"/>
        <v>196664.38549031317</v>
      </c>
      <c r="Y236" s="2">
        <f t="shared" si="46"/>
        <v>56854477.971131206</v>
      </c>
      <c r="Z236" s="2" t="str">
        <f t="shared" si="8"/>
        <v>HERE</v>
      </c>
      <c r="AA236" s="2">
        <f>IF(Z236="HERE",Y236,AA235+Graph!$G$1*1000)</f>
        <v>56854477.971131206</v>
      </c>
      <c r="AB236" s="2">
        <f t="shared" si="21"/>
        <v>196664.38549031317</v>
      </c>
      <c r="AC236" s="2">
        <f t="shared" si="47"/>
        <v>54904389.665007204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49718069.327250838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160</v>
      </c>
      <c r="C237" s="7"/>
      <c r="D237" s="2" t="e">
        <f t="shared" si="12"/>
        <v>#N/A</v>
      </c>
      <c r="E237" s="2" t="e">
        <f t="shared" si="22"/>
        <v>#N/A</v>
      </c>
      <c r="F237" s="2">
        <v>664980.29417620599</v>
      </c>
      <c r="G237" s="2">
        <f t="shared" si="50"/>
        <v>664980.29417620599</v>
      </c>
      <c r="H237" s="2">
        <f t="shared" si="48"/>
        <v>105711352.48183121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4515667.142857152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727455.71179692447</v>
      </c>
      <c r="Q237" s="2">
        <f t="shared" si="51"/>
        <v>727455.71179692447</v>
      </c>
      <c r="R237" s="2">
        <f t="shared" si="49"/>
        <v>112486323.34793529</v>
      </c>
      <c r="S237" s="2">
        <f t="shared" si="17"/>
        <v>664980.29417620599</v>
      </c>
      <c r="T237" s="2">
        <f t="shared" si="18"/>
        <v>23417.857142857276</v>
      </c>
      <c r="U237" s="2">
        <f t="shared" si="19"/>
        <v>727455.71179692447</v>
      </c>
      <c r="V237" s="2">
        <f t="shared" si="37"/>
        <v>55434867.31946215</v>
      </c>
      <c r="W237" s="2">
        <f t="shared" si="20"/>
        <v>530477.65445494652</v>
      </c>
      <c r="X237" s="2">
        <f t="shared" si="6"/>
        <v>196978.05734197795</v>
      </c>
      <c r="Y237" s="2">
        <f t="shared" si="46"/>
        <v>57051456.028473184</v>
      </c>
      <c r="Z237" s="2" t="str">
        <f t="shared" si="8"/>
        <v>HERE</v>
      </c>
      <c r="AA237" s="2">
        <f>IF(Z237="HERE",Y237,AA236+Graph!$G$1*1000)</f>
        <v>57051456.028473184</v>
      </c>
      <c r="AB237" s="2">
        <f t="shared" si="21"/>
        <v>196978.05734197795</v>
      </c>
      <c r="AC237" s="2">
        <f t="shared" si="47"/>
        <v>55434867.31946215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49751554.65876057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161</v>
      </c>
      <c r="C238" s="7"/>
      <c r="D238" s="2" t="e">
        <f t="shared" si="12"/>
        <v>#N/A</v>
      </c>
      <c r="E238" s="2" t="e">
        <f t="shared" si="22"/>
        <v>#N/A</v>
      </c>
      <c r="F238" s="2">
        <v>666581.51607765257</v>
      </c>
      <c r="G238" s="2">
        <f t="shared" si="50"/>
        <v>666581.51607765257</v>
      </c>
      <c r="H238" s="2">
        <f t="shared" si="48"/>
        <v>106377933.99790886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4539085.0000000093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729370.60555003583</v>
      </c>
      <c r="Q238" s="2">
        <f t="shared" si="51"/>
        <v>729370.60555003583</v>
      </c>
      <c r="R238" s="2">
        <f t="shared" si="49"/>
        <v>113215693.95348532</v>
      </c>
      <c r="S238" s="2">
        <f t="shared" si="17"/>
        <v>666581.51607765257</v>
      </c>
      <c r="T238" s="2">
        <f t="shared" si="18"/>
        <v>23417.857142857276</v>
      </c>
      <c r="U238" s="2">
        <f t="shared" si="19"/>
        <v>729370.60555003583</v>
      </c>
      <c r="V238" s="2">
        <f t="shared" si="37"/>
        <v>55966946.195818543</v>
      </c>
      <c r="W238" s="2">
        <f t="shared" si="20"/>
        <v>532078.8763563931</v>
      </c>
      <c r="X238" s="2">
        <f t="shared" si="6"/>
        <v>197291.72919364274</v>
      </c>
      <c r="Y238" s="2">
        <f t="shared" si="46"/>
        <v>57248747.757666826</v>
      </c>
      <c r="Z238" s="2" t="str">
        <f t="shared" si="8"/>
        <v>HERE</v>
      </c>
      <c r="AA238" s="2">
        <f>IF(Z238="HERE",Y238,AA237+Graph!$G$1*1000)</f>
        <v>57248747.757666826</v>
      </c>
      <c r="AB238" s="2">
        <f t="shared" si="21"/>
        <v>197291.72919364274</v>
      </c>
      <c r="AC238" s="2">
        <f t="shared" si="47"/>
        <v>55966946.195818543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49776477.319581874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162</v>
      </c>
      <c r="C239" s="7"/>
      <c r="D239" s="2" t="e">
        <f t="shared" si="12"/>
        <v>#N/A</v>
      </c>
      <c r="E239" s="2" t="e">
        <f t="shared" si="22"/>
        <v>#N/A</v>
      </c>
      <c r="F239" s="2">
        <v>668182.73797908425</v>
      </c>
      <c r="G239" s="2">
        <f t="shared" si="50"/>
        <v>668182.73797908425</v>
      </c>
      <c r="H239" s="2">
        <f t="shared" si="48"/>
        <v>107046116.73588794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4562502.8571428666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731285.4993031472</v>
      </c>
      <c r="Q239" s="2">
        <f t="shared" si="51"/>
        <v>731285.4993031472</v>
      </c>
      <c r="R239" s="2">
        <f t="shared" si="49"/>
        <v>113946979.45278847</v>
      </c>
      <c r="S239" s="2">
        <f t="shared" si="17"/>
        <v>668182.73797908425</v>
      </c>
      <c r="T239" s="2">
        <f t="shared" si="18"/>
        <v>23417.857142857276</v>
      </c>
      <c r="U239" s="2">
        <f t="shared" si="19"/>
        <v>731285.4993031472</v>
      </c>
      <c r="V239" s="2">
        <f t="shared" si="37"/>
        <v>56500626.294076383</v>
      </c>
      <c r="W239" s="2">
        <f t="shared" si="20"/>
        <v>533680.09825783968</v>
      </c>
      <c r="X239" s="2">
        <f t="shared" si="6"/>
        <v>197605.40104530752</v>
      </c>
      <c r="Y239" s="2">
        <f t="shared" si="46"/>
        <v>57446353.158712134</v>
      </c>
      <c r="Z239" s="2" t="str">
        <f t="shared" si="8"/>
        <v>HERE</v>
      </c>
      <c r="AA239" s="2">
        <f>IF(Z239="HERE",Y239,AA238+Graph!$G$1*1000)</f>
        <v>57446353.158712134</v>
      </c>
      <c r="AB239" s="2">
        <f t="shared" si="21"/>
        <v>197605.40104530752</v>
      </c>
      <c r="AC239" s="2">
        <f t="shared" si="47"/>
        <v>56500626.294076383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49801480.041498251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163</v>
      </c>
      <c r="C240" s="7"/>
      <c r="D240" s="2" t="e">
        <f t="shared" si="12"/>
        <v>#N/A</v>
      </c>
      <c r="E240" s="2" t="e">
        <f t="shared" si="22"/>
        <v>#N/A</v>
      </c>
      <c r="F240" s="2">
        <v>669783.95988053083</v>
      </c>
      <c r="G240" s="2">
        <f t="shared" si="50"/>
        <v>669783.95988053083</v>
      </c>
      <c r="H240" s="2">
        <f t="shared" si="48"/>
        <v>107715900.69576848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4585920.7142857239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733200.39305625856</v>
      </c>
      <c r="Q240" s="2">
        <f t="shared" si="51"/>
        <v>733200.39305625856</v>
      </c>
      <c r="R240" s="2">
        <f t="shared" si="49"/>
        <v>114680179.84584473</v>
      </c>
      <c r="S240" s="2">
        <f t="shared" si="17"/>
        <v>669783.95988053083</v>
      </c>
      <c r="T240" s="2">
        <f t="shared" si="18"/>
        <v>23417.857142857276</v>
      </c>
      <c r="U240" s="2">
        <f t="shared" si="19"/>
        <v>733200.39305625856</v>
      </c>
      <c r="V240" s="2">
        <f t="shared" si="37"/>
        <v>57035907.614235669</v>
      </c>
      <c r="W240" s="2">
        <f t="shared" si="20"/>
        <v>535281.32015928626</v>
      </c>
      <c r="X240" s="2">
        <f t="shared" si="6"/>
        <v>197919.0728969723</v>
      </c>
      <c r="Y240" s="2">
        <f t="shared" si="46"/>
        <v>57644272.231609106</v>
      </c>
      <c r="Z240" s="2" t="str">
        <f t="shared" si="8"/>
        <v>HERE</v>
      </c>
      <c r="AA240" s="2">
        <f>IF(Z240="HERE",Y240,AA239+Graph!$G$1*1000)</f>
        <v>57644272.231609106</v>
      </c>
      <c r="AB240" s="2">
        <f t="shared" si="21"/>
        <v>197919.0728969723</v>
      </c>
      <c r="AC240" s="2">
        <f t="shared" si="47"/>
        <v>57035907.614235669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49826562.824509695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164</v>
      </c>
      <c r="C241" s="7"/>
      <c r="D241" s="2" t="e">
        <f t="shared" si="12"/>
        <v>#N/A</v>
      </c>
      <c r="E241" s="2" t="e">
        <f t="shared" si="22"/>
        <v>#N/A</v>
      </c>
      <c r="F241" s="2">
        <v>671385.18178197742</v>
      </c>
      <c r="G241" s="2">
        <f t="shared" si="50"/>
        <v>671385.18178197742</v>
      </c>
      <c r="H241" s="2">
        <f t="shared" si="48"/>
        <v>108387285.87755045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4609338.5714285811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735115.28680936992</v>
      </c>
      <c r="Q241" s="2">
        <f t="shared" si="51"/>
        <v>735115.28680936992</v>
      </c>
      <c r="R241" s="2">
        <f t="shared" si="49"/>
        <v>115415295.1326541</v>
      </c>
      <c r="S241" s="2">
        <f t="shared" si="17"/>
        <v>671385.18178197742</v>
      </c>
      <c r="T241" s="2">
        <f t="shared" si="18"/>
        <v>23417.857142857276</v>
      </c>
      <c r="U241" s="2">
        <f t="shared" si="19"/>
        <v>735115.28680936992</v>
      </c>
      <c r="V241" s="2">
        <f t="shared" si="37"/>
        <v>57572790.156296387</v>
      </c>
      <c r="W241" s="2">
        <f t="shared" si="20"/>
        <v>536882.54206071794</v>
      </c>
      <c r="X241" s="2">
        <f t="shared" si="6"/>
        <v>198232.74474865198</v>
      </c>
      <c r="Y241" s="2">
        <f t="shared" si="46"/>
        <v>57842504.976357758</v>
      </c>
      <c r="Z241" s="2" t="str">
        <f t="shared" si="8"/>
        <v>HERE</v>
      </c>
      <c r="AA241" s="2">
        <f>IF(Z241="HERE",Y241,AA240+Graph!$G$1*1000)</f>
        <v>57842504.976357758</v>
      </c>
      <c r="AB241" s="2">
        <f t="shared" si="21"/>
        <v>198232.74474865198</v>
      </c>
      <c r="AC241" s="2">
        <f t="shared" si="47"/>
        <v>57035907.614235669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49851725.66861622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165</v>
      </c>
      <c r="C242" s="7"/>
      <c r="D242" s="2" t="e">
        <f t="shared" si="12"/>
        <v>#N/A</v>
      </c>
      <c r="E242" s="2" t="e">
        <f t="shared" si="22"/>
        <v>#N/A</v>
      </c>
      <c r="F242" s="2">
        <v>672986.403683424</v>
      </c>
      <c r="G242" s="2">
        <f t="shared" si="50"/>
        <v>672986.403683424</v>
      </c>
      <c r="H242" s="2">
        <f t="shared" si="48"/>
        <v>109060272.28123388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4632756.4285714384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737030.18056248128</v>
      </c>
      <c r="Q242" s="2">
        <f t="shared" si="51"/>
        <v>737030.18056248128</v>
      </c>
      <c r="R242" s="2">
        <f t="shared" si="49"/>
        <v>116152325.31321658</v>
      </c>
      <c r="S242" s="2">
        <f t="shared" si="17"/>
        <v>672986.403683424</v>
      </c>
      <c r="T242" s="2">
        <f t="shared" si="18"/>
        <v>23417.857142857276</v>
      </c>
      <c r="U242" s="2">
        <f t="shared" si="19"/>
        <v>737030.18056248128</v>
      </c>
      <c r="V242" s="2">
        <f t="shared" si="37"/>
        <v>58111273.920258552</v>
      </c>
      <c r="W242" s="2">
        <f t="shared" si="20"/>
        <v>538483.76396216452</v>
      </c>
      <c r="X242" s="2">
        <f t="shared" si="6"/>
        <v>198546.41660031676</v>
      </c>
      <c r="Y242" s="2">
        <f t="shared" si="46"/>
        <v>58041051.392958075</v>
      </c>
      <c r="Z242" s="2" t="str">
        <f t="shared" si="8"/>
        <v>MEEP</v>
      </c>
      <c r="AA242" s="2">
        <f>IF(Z242="HERE",Y242,AA241+Graph!$G$1*1000)</f>
        <v>58262504.976357758</v>
      </c>
      <c r="AB242" s="2">
        <f t="shared" si="21"/>
        <v>420000</v>
      </c>
      <c r="AC242" s="2">
        <f t="shared" si="47"/>
        <v>57035907.614235669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49876968.573817812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166</v>
      </c>
      <c r="C243" s="7"/>
      <c r="D243" s="2" t="e">
        <f t="shared" si="12"/>
        <v>#N/A</v>
      </c>
      <c r="E243" s="2" t="e">
        <f t="shared" si="22"/>
        <v>#N/A</v>
      </c>
      <c r="F243" s="2">
        <v>674587.62558487058</v>
      </c>
      <c r="G243" s="2">
        <f t="shared" si="50"/>
        <v>674587.62558487058</v>
      </c>
      <c r="H243" s="2">
        <f t="shared" si="48"/>
        <v>109734859.90681875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4656174.2857142957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738945.07431559265</v>
      </c>
      <c r="Q243" s="2">
        <f t="shared" si="51"/>
        <v>738945.07431559265</v>
      </c>
      <c r="R243" s="2">
        <f t="shared" si="49"/>
        <v>116891270.38753217</v>
      </c>
      <c r="S243" s="2">
        <f t="shared" si="17"/>
        <v>674587.62558487058</v>
      </c>
      <c r="T243" s="2">
        <f t="shared" si="18"/>
        <v>23417.857142857276</v>
      </c>
      <c r="U243" s="2">
        <f t="shared" si="19"/>
        <v>738945.07431559265</v>
      </c>
      <c r="V243" s="2">
        <f t="shared" si="37"/>
        <v>58651358.906122163</v>
      </c>
      <c r="W243" s="2">
        <f t="shared" si="20"/>
        <v>540084.9858636111</v>
      </c>
      <c r="X243" s="2">
        <f t="shared" si="6"/>
        <v>198860.08845198154</v>
      </c>
      <c r="Y243" s="2">
        <f t="shared" si="46"/>
        <v>58239911.481410056</v>
      </c>
      <c r="Z243" s="2" t="str">
        <f t="shared" si="8"/>
        <v>MEEP</v>
      </c>
      <c r="AA243" s="2">
        <f>IF(Z243="HERE",Y243,AA242+Graph!$G$1*1000)</f>
        <v>58682504.976357758</v>
      </c>
      <c r="AB243" s="2">
        <f t="shared" si="21"/>
        <v>420000</v>
      </c>
      <c r="AC243" s="2">
        <f t="shared" si="47"/>
        <v>57035907.614235669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49902291.540114477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167</v>
      </c>
      <c r="C244" s="7"/>
      <c r="D244" s="2" t="e">
        <f t="shared" si="12"/>
        <v>#N/A</v>
      </c>
      <c r="E244" s="2" t="e">
        <f t="shared" si="22"/>
        <v>#N/A</v>
      </c>
      <c r="F244" s="2">
        <v>676188.84748630226</v>
      </c>
      <c r="G244" s="2">
        <f t="shared" si="50"/>
        <v>676188.84748630226</v>
      </c>
      <c r="H244" s="2">
        <f t="shared" si="48"/>
        <v>110411048.75430505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4679592.142857153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740859.96806870401</v>
      </c>
      <c r="Q244" s="2">
        <f t="shared" si="51"/>
        <v>740859.96806870401</v>
      </c>
      <c r="R244" s="2">
        <f t="shared" si="49"/>
        <v>117632130.35560088</v>
      </c>
      <c r="S244" s="2">
        <f t="shared" si="17"/>
        <v>676188.84748630226</v>
      </c>
      <c r="T244" s="2">
        <f t="shared" si="18"/>
        <v>23417.857142857276</v>
      </c>
      <c r="U244" s="2">
        <f t="shared" si="19"/>
        <v>740859.96806870401</v>
      </c>
      <c r="V244" s="2">
        <f t="shared" si="37"/>
        <v>59193045.113887221</v>
      </c>
      <c r="W244" s="2">
        <f t="shared" si="20"/>
        <v>541686.20776505768</v>
      </c>
      <c r="X244" s="2">
        <f t="shared" si="6"/>
        <v>199173.76030364633</v>
      </c>
      <c r="Y244" s="2">
        <f t="shared" si="46"/>
        <v>58439085.241713703</v>
      </c>
      <c r="Z244" s="2" t="str">
        <f t="shared" si="8"/>
        <v>MEEP</v>
      </c>
      <c r="AA244" s="2">
        <f>IF(Z244="HERE",Y244,AA243+Graph!$G$1*1000)</f>
        <v>59102504.976357758</v>
      </c>
      <c r="AB244" s="2">
        <f t="shared" si="21"/>
        <v>420000</v>
      </c>
      <c r="AC244" s="2">
        <f t="shared" si="47"/>
        <v>57035907.614235669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49927694.567506209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168</v>
      </c>
      <c r="C245" s="7"/>
      <c r="D245" s="2" t="e">
        <f t="shared" si="12"/>
        <v>#N/A</v>
      </c>
      <c r="E245" s="2" t="e">
        <f t="shared" si="22"/>
        <v>#N/A</v>
      </c>
      <c r="F245" s="2">
        <v>677790.06938774884</v>
      </c>
      <c r="G245" s="2">
        <f t="shared" si="50"/>
        <v>677790.06938774884</v>
      </c>
      <c r="H245" s="2">
        <f t="shared" si="48"/>
        <v>111088838.8236928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4703010.0000000102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742774.86182181537</v>
      </c>
      <c r="Q245" s="2">
        <f t="shared" si="51"/>
        <v>742774.86182181537</v>
      </c>
      <c r="R245" s="2">
        <f t="shared" si="49"/>
        <v>118374905.21742269</v>
      </c>
      <c r="S245" s="2">
        <f t="shared" si="17"/>
        <v>677790.06938774884</v>
      </c>
      <c r="T245" s="2">
        <f t="shared" si="18"/>
        <v>23417.857142857276</v>
      </c>
      <c r="U245" s="2">
        <f t="shared" si="19"/>
        <v>742774.86182181537</v>
      </c>
      <c r="V245" s="2">
        <f t="shared" si="37"/>
        <v>59736332.543553725</v>
      </c>
      <c r="W245" s="2">
        <f t="shared" si="20"/>
        <v>543287.42966650426</v>
      </c>
      <c r="X245" s="2">
        <f t="shared" si="6"/>
        <v>199487.43215531111</v>
      </c>
      <c r="Y245" s="2">
        <f t="shared" si="46"/>
        <v>58638572.673869014</v>
      </c>
      <c r="Z245" s="2" t="str">
        <f t="shared" si="8"/>
        <v>MEEP</v>
      </c>
      <c r="AA245" s="2">
        <f>IF(Z245="HERE",Y245,AA244+Graph!$G$1*1000)</f>
        <v>59522504.976357758</v>
      </c>
      <c r="AB245" s="2">
        <f t="shared" si="21"/>
        <v>420000</v>
      </c>
      <c r="AC245" s="2">
        <f t="shared" si="47"/>
        <v>57035907.614235669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49953177.655993022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169</v>
      </c>
      <c r="C246" s="7"/>
      <c r="D246" s="2" t="e">
        <f t="shared" si="12"/>
        <v>#N/A</v>
      </c>
      <c r="E246" s="2" t="e">
        <f t="shared" si="22"/>
        <v>#N/A</v>
      </c>
      <c r="F246" s="2">
        <v>679391.29128919542</v>
      </c>
      <c r="G246" s="2">
        <f t="shared" si="50"/>
        <v>679391.29128919542</v>
      </c>
      <c r="H246" s="2">
        <f t="shared" si="48"/>
        <v>111768230.11498199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4726427.8571428675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744689.75557491183</v>
      </c>
      <c r="Q246" s="2">
        <f t="shared" si="51"/>
        <v>744689.75557491183</v>
      </c>
      <c r="R246" s="2">
        <f t="shared" si="49"/>
        <v>119119594.97299761</v>
      </c>
      <c r="S246" s="2">
        <f t="shared" si="17"/>
        <v>679391.29128919542</v>
      </c>
      <c r="T246" s="2">
        <f t="shared" si="18"/>
        <v>23417.857142857276</v>
      </c>
      <c r="U246" s="2">
        <f t="shared" si="19"/>
        <v>744689.75557491183</v>
      </c>
      <c r="V246" s="2">
        <f t="shared" si="37"/>
        <v>60281221.195121661</v>
      </c>
      <c r="W246" s="2">
        <f t="shared" si="20"/>
        <v>544888.65156793594</v>
      </c>
      <c r="X246" s="2">
        <f t="shared" si="6"/>
        <v>199801.10400697589</v>
      </c>
      <c r="Y246" s="2">
        <f t="shared" si="46"/>
        <v>58838373.77787599</v>
      </c>
      <c r="Z246" s="2" t="str">
        <f t="shared" si="8"/>
        <v>MEEP</v>
      </c>
      <c r="AA246" s="2">
        <f>IF(Z246="HERE",Y246,AA245+Graph!$G$1*1000)</f>
        <v>59942504.976357758</v>
      </c>
      <c r="AB246" s="2">
        <f t="shared" si="21"/>
        <v>420000</v>
      </c>
      <c r="AC246" s="2">
        <f t="shared" si="47"/>
        <v>57035907.614235669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49978740.805574901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170</v>
      </c>
      <c r="C247" s="7"/>
      <c r="D247" s="2" t="e">
        <f t="shared" si="12"/>
        <v>#N/A</v>
      </c>
      <c r="E247" s="2" t="e">
        <f t="shared" si="22"/>
        <v>#N/A</v>
      </c>
      <c r="F247" s="2">
        <v>680992.513190642</v>
      </c>
      <c r="G247" s="2">
        <f t="shared" si="50"/>
        <v>680992.513190642</v>
      </c>
      <c r="H247" s="2">
        <f t="shared" si="48"/>
        <v>112449222.62817264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4749845.7142857248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746604.6493280232</v>
      </c>
      <c r="Q247" s="2">
        <f t="shared" si="51"/>
        <v>746604.6493280232</v>
      </c>
      <c r="R247" s="2">
        <f t="shared" si="49"/>
        <v>119866199.62232563</v>
      </c>
      <c r="S247" s="2">
        <f t="shared" si="17"/>
        <v>680992.513190642</v>
      </c>
      <c r="T247" s="2">
        <f t="shared" si="18"/>
        <v>23417.857142857276</v>
      </c>
      <c r="U247" s="2">
        <f t="shared" si="19"/>
        <v>746604.6493280232</v>
      </c>
      <c r="V247" s="2">
        <f t="shared" si="37"/>
        <v>60827711.068591043</v>
      </c>
      <c r="W247" s="2">
        <f t="shared" si="20"/>
        <v>546489.87346938252</v>
      </c>
      <c r="X247" s="2">
        <f t="shared" si="6"/>
        <v>200114.77585864067</v>
      </c>
      <c r="Y247" s="2">
        <f t="shared" si="46"/>
        <v>59038488.55373463</v>
      </c>
      <c r="Z247" s="2" t="str">
        <f t="shared" si="8"/>
        <v>MEEP</v>
      </c>
      <c r="AA247" s="2">
        <f>IF(Z247="HERE",Y247,AA246+Graph!$G$1*1000)</f>
        <v>60362504.976357758</v>
      </c>
      <c r="AB247" s="2">
        <f t="shared" si="21"/>
        <v>420000</v>
      </c>
      <c r="AC247" s="2">
        <f t="shared" si="47"/>
        <v>57035907.614235669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50004384.016251855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171</v>
      </c>
      <c r="C248" s="7"/>
      <c r="D248" s="2" t="e">
        <f t="shared" si="12"/>
        <v>#N/A</v>
      </c>
      <c r="E248" s="2" t="e">
        <f t="shared" si="22"/>
        <v>#N/A</v>
      </c>
      <c r="F248" s="2">
        <v>682593.73509208858</v>
      </c>
      <c r="G248" s="2">
        <f t="shared" si="50"/>
        <v>682593.73509208858</v>
      </c>
      <c r="H248" s="2">
        <f t="shared" si="48"/>
        <v>113131816.36326472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4773263.5714285821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748519.54308113456</v>
      </c>
      <c r="Q248" s="2">
        <f t="shared" si="51"/>
        <v>748519.54308113456</v>
      </c>
      <c r="R248" s="2">
        <f t="shared" si="49"/>
        <v>120614719.16540676</v>
      </c>
      <c r="S248" s="2">
        <f t="shared" si="17"/>
        <v>682593.73509208858</v>
      </c>
      <c r="T248" s="2">
        <f t="shared" si="18"/>
        <v>23417.857142857276</v>
      </c>
      <c r="U248" s="2">
        <f t="shared" si="19"/>
        <v>748519.54308113456</v>
      </c>
      <c r="V248" s="2">
        <f t="shared" si="37"/>
        <v>61375802.163961872</v>
      </c>
      <c r="W248" s="2">
        <f t="shared" si="20"/>
        <v>548091.09537082911</v>
      </c>
      <c r="X248" s="2">
        <f t="shared" si="6"/>
        <v>200428.44771030545</v>
      </c>
      <c r="Y248" s="2">
        <f t="shared" si="46"/>
        <v>59238917.001444936</v>
      </c>
      <c r="Z248" s="2" t="str">
        <f t="shared" si="8"/>
        <v>MEEP</v>
      </c>
      <c r="AA248" s="2">
        <f>IF(Z248="HERE",Y248,AA247+Graph!$G$1*1000)</f>
        <v>60782504.976357758</v>
      </c>
      <c r="AB248" s="2">
        <f t="shared" si="21"/>
        <v>420000</v>
      </c>
      <c r="AC248" s="2">
        <f t="shared" si="47"/>
        <v>57035907.614235669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50030107.288023882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172</v>
      </c>
      <c r="C249" s="7"/>
      <c r="D249" s="2" t="e">
        <f t="shared" si="12"/>
        <v>#N/A</v>
      </c>
      <c r="E249" s="2" t="e">
        <f t="shared" si="22"/>
        <v>#N/A</v>
      </c>
      <c r="F249" s="2">
        <v>684194.95699352026</v>
      </c>
      <c r="G249" s="2">
        <f t="shared" si="50"/>
        <v>684194.95699352026</v>
      </c>
      <c r="H249" s="2">
        <f t="shared" si="48"/>
        <v>113816011.32025824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4796681.4285714393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750434.43683424592</v>
      </c>
      <c r="Q249" s="2">
        <f t="shared" si="51"/>
        <v>750434.43683424592</v>
      </c>
      <c r="R249" s="2">
        <f t="shared" si="49"/>
        <v>121365153.60224101</v>
      </c>
      <c r="S249" s="2">
        <f t="shared" si="17"/>
        <v>684194.95699352026</v>
      </c>
      <c r="T249" s="2">
        <f t="shared" si="18"/>
        <v>23417.857142857276</v>
      </c>
      <c r="U249" s="2">
        <f t="shared" si="19"/>
        <v>750434.43683424592</v>
      </c>
      <c r="V249" s="2">
        <f t="shared" si="37"/>
        <v>61925494.481234148</v>
      </c>
      <c r="W249" s="2">
        <f t="shared" si="20"/>
        <v>549692.31727227569</v>
      </c>
      <c r="X249" s="2">
        <f t="shared" si="6"/>
        <v>200742.11956197023</v>
      </c>
      <c r="Y249" s="2">
        <f t="shared" si="46"/>
        <v>59439659.121006906</v>
      </c>
      <c r="Z249" s="2" t="str">
        <f t="shared" si="8"/>
        <v>MEEP</v>
      </c>
      <c r="AA249" s="2">
        <f>IF(Z249="HERE",Y249,AA248+Graph!$G$1*1000)</f>
        <v>61202504.976357758</v>
      </c>
      <c r="AB249" s="2">
        <f t="shared" si="21"/>
        <v>420000</v>
      </c>
      <c r="AC249" s="2">
        <f t="shared" si="47"/>
        <v>57035907.614235669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50055910.620890975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173</v>
      </c>
      <c r="C250" s="7"/>
      <c r="D250" s="2" t="e">
        <f t="shared" si="12"/>
        <v>#N/A</v>
      </c>
      <c r="E250" s="2" t="e">
        <f t="shared" si="22"/>
        <v>#N/A</v>
      </c>
      <c r="F250" s="2">
        <v>685796.17889496684</v>
      </c>
      <c r="G250" s="2">
        <f t="shared" si="50"/>
        <v>685796.17889496684</v>
      </c>
      <c r="H250" s="2">
        <f t="shared" si="48"/>
        <v>114501807.49915321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4820099.2857142966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752349.33058735728</v>
      </c>
      <c r="Q250" s="2">
        <f t="shared" si="51"/>
        <v>752349.33058735728</v>
      </c>
      <c r="R250" s="2">
        <f t="shared" si="49"/>
        <v>122117502.93282837</v>
      </c>
      <c r="S250" s="2">
        <f t="shared" si="17"/>
        <v>685796.17889496684</v>
      </c>
      <c r="T250" s="2">
        <f t="shared" si="18"/>
        <v>23417.857142857276</v>
      </c>
      <c r="U250" s="2">
        <f t="shared" si="19"/>
        <v>752349.33058735728</v>
      </c>
      <c r="V250" s="2">
        <f t="shared" si="37"/>
        <v>62476788.02040787</v>
      </c>
      <c r="W250" s="2">
        <f t="shared" si="20"/>
        <v>551293.53917372227</v>
      </c>
      <c r="X250" s="2">
        <f t="shared" si="6"/>
        <v>201055.79141363502</v>
      </c>
      <c r="Y250" s="2">
        <f t="shared" si="46"/>
        <v>59640714.912420541</v>
      </c>
      <c r="Z250" s="2" t="str">
        <f t="shared" si="8"/>
        <v>MEEP</v>
      </c>
      <c r="AA250" s="2">
        <f>IF(Z250="HERE",Y250,AA249+Graph!$G$1*1000)</f>
        <v>61622504.976357758</v>
      </c>
      <c r="AB250" s="2">
        <f t="shared" si="21"/>
        <v>420000</v>
      </c>
      <c r="AC250" s="2">
        <f t="shared" si="47"/>
        <v>57035907.614235669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50081794.01485315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174</v>
      </c>
      <c r="C251" s="7"/>
      <c r="D251" s="2" t="e">
        <f t="shared" si="12"/>
        <v>#N/A</v>
      </c>
      <c r="E251" s="2" t="e">
        <f t="shared" si="22"/>
        <v>#N/A</v>
      </c>
      <c r="F251" s="2">
        <v>687397.40079641342</v>
      </c>
      <c r="G251" s="2">
        <f t="shared" si="50"/>
        <v>687397.40079641342</v>
      </c>
      <c r="H251" s="2">
        <f t="shared" si="48"/>
        <v>115189204.89994963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4843517.1428571539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754264.22434046865</v>
      </c>
      <c r="Q251" s="2">
        <f t="shared" si="51"/>
        <v>754264.22434046865</v>
      </c>
      <c r="R251" s="2">
        <f t="shared" si="49"/>
        <v>122871767.15716884</v>
      </c>
      <c r="S251" s="2">
        <f t="shared" si="17"/>
        <v>687397.40079641342</v>
      </c>
      <c r="T251" s="2">
        <f t="shared" si="18"/>
        <v>23417.857142857276</v>
      </c>
      <c r="U251" s="2">
        <f t="shared" si="19"/>
        <v>754264.22434046865</v>
      </c>
      <c r="V251" s="2">
        <f t="shared" si="37"/>
        <v>63029682.781483024</v>
      </c>
      <c r="W251" s="2">
        <f t="shared" si="20"/>
        <v>552894.76107515395</v>
      </c>
      <c r="X251" s="2">
        <f t="shared" si="6"/>
        <v>201369.4632653147</v>
      </c>
      <c r="Y251" s="2">
        <f t="shared" si="46"/>
        <v>59842084.375685856</v>
      </c>
      <c r="Z251" s="2" t="str">
        <f t="shared" si="8"/>
        <v>MEEP</v>
      </c>
      <c r="AA251" s="2">
        <f>IF(Z251="HERE",Y251,AA250+Graph!$G$1*1000)</f>
        <v>62042504.976357758</v>
      </c>
      <c r="AB251" s="2">
        <f t="shared" si="21"/>
        <v>420000</v>
      </c>
      <c r="AC251" s="2">
        <f t="shared" si="47"/>
        <v>57035907.614235669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50107757.469910391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175</v>
      </c>
      <c r="C252" s="7"/>
      <c r="D252" s="2" t="e">
        <f t="shared" si="12"/>
        <v>#N/A</v>
      </c>
      <c r="E252" s="2" t="e">
        <f t="shared" si="22"/>
        <v>#N/A</v>
      </c>
      <c r="F252" s="2">
        <v>688998.62269786</v>
      </c>
      <c r="G252" s="2">
        <f t="shared" si="50"/>
        <v>688998.62269786</v>
      </c>
      <c r="H252" s="2">
        <f t="shared" si="48"/>
        <v>115878203.52264749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4866935.0000000112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756179.11809358001</v>
      </c>
      <c r="Q252" s="2">
        <f t="shared" si="51"/>
        <v>756179.11809358001</v>
      </c>
      <c r="R252" s="2">
        <f t="shared" si="49"/>
        <v>123627946.27526242</v>
      </c>
      <c r="S252" s="2">
        <f t="shared" si="17"/>
        <v>688998.62269786</v>
      </c>
      <c r="T252" s="2">
        <f t="shared" si="18"/>
        <v>23417.857142857276</v>
      </c>
      <c r="U252" s="2">
        <f t="shared" si="19"/>
        <v>756179.11809358001</v>
      </c>
      <c r="V252" s="2">
        <f t="shared" si="37"/>
        <v>63584178.764459625</v>
      </c>
      <c r="W252" s="2">
        <f t="shared" si="20"/>
        <v>554495.98297660053</v>
      </c>
      <c r="X252" s="2">
        <f t="shared" si="6"/>
        <v>201683.13511697948</v>
      </c>
      <c r="Y252" s="2">
        <f t="shared" si="46"/>
        <v>60043767.510802835</v>
      </c>
      <c r="Z252" s="2" t="str">
        <f t="shared" si="8"/>
        <v>MEEP</v>
      </c>
      <c r="AA252" s="2">
        <f>IF(Z252="HERE",Y252,AA251+Graph!$G$1*1000)</f>
        <v>62462504.976357758</v>
      </c>
      <c r="AB252" s="2">
        <f t="shared" si="21"/>
        <v>420000</v>
      </c>
      <c r="AC252" s="2">
        <f t="shared" si="47"/>
        <v>57035907.614235669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50133800.986062706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176</v>
      </c>
      <c r="C253" s="7"/>
      <c r="D253" s="2" t="e">
        <f t="shared" si="12"/>
        <v>#N/A</v>
      </c>
      <c r="E253" s="2" t="e">
        <f t="shared" si="22"/>
        <v>#N/A</v>
      </c>
      <c r="F253" s="2">
        <v>690599.84459930658</v>
      </c>
      <c r="G253" s="2">
        <f t="shared" si="50"/>
        <v>690599.84459930658</v>
      </c>
      <c r="H253" s="2">
        <f t="shared" si="48"/>
        <v>116568803.36724679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4890352.8571428685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758094.01184669137</v>
      </c>
      <c r="Q253" s="2">
        <f t="shared" si="51"/>
        <v>758094.01184669137</v>
      </c>
      <c r="R253" s="2">
        <f t="shared" si="49"/>
        <v>124386040.28710911</v>
      </c>
      <c r="S253" s="2">
        <f t="shared" si="17"/>
        <v>690599.84459930658</v>
      </c>
      <c r="T253" s="2">
        <f t="shared" si="18"/>
        <v>23417.857142857276</v>
      </c>
      <c r="U253" s="2">
        <f t="shared" si="19"/>
        <v>758094.01184669137</v>
      </c>
      <c r="V253" s="2">
        <f t="shared" si="37"/>
        <v>64140275.969337672</v>
      </c>
      <c r="W253" s="2">
        <f t="shared" si="20"/>
        <v>556097.20487804711</v>
      </c>
      <c r="X253" s="2">
        <f t="shared" si="6"/>
        <v>201996.80696864426</v>
      </c>
      <c r="Y253" s="2">
        <f t="shared" si="46"/>
        <v>60245764.317771479</v>
      </c>
      <c r="Z253" s="2" t="str">
        <f t="shared" si="8"/>
        <v>MEEP</v>
      </c>
      <c r="AA253" s="2">
        <f>IF(Z253="HERE",Y253,AA252+Graph!$G$1*1000)</f>
        <v>62882504.976357758</v>
      </c>
      <c r="AB253" s="2">
        <f t="shared" si="21"/>
        <v>420000</v>
      </c>
      <c r="AC253" s="2">
        <f t="shared" si="47"/>
        <v>57035907.614235669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50159924.563310094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177</v>
      </c>
      <c r="C254" s="7"/>
      <c r="D254" s="2" t="e">
        <f t="shared" si="12"/>
        <v>#N/A</v>
      </c>
      <c r="E254" s="2" t="e">
        <f t="shared" si="22"/>
        <v>#N/A</v>
      </c>
      <c r="F254" s="2">
        <v>692201.06650073826</v>
      </c>
      <c r="G254" s="2">
        <f t="shared" si="50"/>
        <v>692201.06650073826</v>
      </c>
      <c r="H254" s="2">
        <f t="shared" si="48"/>
        <v>117261004.43374753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4913770.7142857257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760008.90559980273</v>
      </c>
      <c r="Q254" s="2">
        <f t="shared" si="51"/>
        <v>760008.90559980273</v>
      </c>
      <c r="R254" s="2">
        <f t="shared" si="49"/>
        <v>125146049.19270891</v>
      </c>
      <c r="S254" s="2">
        <f t="shared" si="17"/>
        <v>692201.06650073826</v>
      </c>
      <c r="T254" s="2">
        <f t="shared" si="18"/>
        <v>23417.857142857276</v>
      </c>
      <c r="U254" s="2">
        <f t="shared" si="19"/>
        <v>760008.90559980273</v>
      </c>
      <c r="V254" s="2">
        <f t="shared" si="37"/>
        <v>64697974.396117166</v>
      </c>
      <c r="W254" s="2">
        <f t="shared" si="20"/>
        <v>557698.42677949369</v>
      </c>
      <c r="X254" s="2">
        <f t="shared" si="6"/>
        <v>202310.47882030904</v>
      </c>
      <c r="Y254" s="2">
        <f t="shared" si="46"/>
        <v>60448074.796591789</v>
      </c>
      <c r="Z254" s="2" t="str">
        <f t="shared" si="8"/>
        <v>MEEP</v>
      </c>
      <c r="AA254" s="2">
        <f>IF(Z254="HERE",Y254,AA253+Graph!$G$1*1000)</f>
        <v>63302504.976357758</v>
      </c>
      <c r="AB254" s="2">
        <f t="shared" si="21"/>
        <v>420000</v>
      </c>
      <c r="AC254" s="2">
        <f t="shared" si="47"/>
        <v>57035907.614235669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178</v>
      </c>
      <c r="C255" s="7"/>
      <c r="D255" s="2" t="e">
        <f t="shared" si="12"/>
        <v>#N/A</v>
      </c>
      <c r="E255" s="2" t="e">
        <f t="shared" si="22"/>
        <v>#N/A</v>
      </c>
      <c r="F255" s="2">
        <v>693802.28840218484</v>
      </c>
      <c r="G255" s="2">
        <f t="shared" si="50"/>
        <v>693802.28840218484</v>
      </c>
      <c r="H255" s="2">
        <f t="shared" si="48"/>
        <v>117954806.72214971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4937188.571428583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761923.79935291409</v>
      </c>
      <c r="Q255" s="2">
        <f t="shared" si="51"/>
        <v>761923.79935291409</v>
      </c>
      <c r="R255" s="2">
        <f t="shared" si="49"/>
        <v>125907972.99206182</v>
      </c>
      <c r="S255" s="2">
        <f t="shared" si="17"/>
        <v>693802.28840218484</v>
      </c>
      <c r="T255" s="2">
        <f t="shared" si="18"/>
        <v>23417.857142857276</v>
      </c>
      <c r="U255" s="2">
        <f t="shared" si="19"/>
        <v>761923.79935291409</v>
      </c>
      <c r="V255" s="2">
        <f t="shared" si="37"/>
        <v>65257274.044798091</v>
      </c>
      <c r="W255" s="2">
        <f t="shared" si="20"/>
        <v>559299.64868092537</v>
      </c>
      <c r="X255" s="2">
        <f t="shared" si="6"/>
        <v>202624.15067198873</v>
      </c>
      <c r="Y255" s="2">
        <f t="shared" si="46"/>
        <v>60650698.947263777</v>
      </c>
      <c r="Z255" s="2" t="str">
        <f t="shared" si="8"/>
        <v>MEEP</v>
      </c>
      <c r="AA255" s="2">
        <f>IF(Z255="HERE",Y255,AA254+Graph!$G$1*1000)</f>
        <v>63722504.976357758</v>
      </c>
      <c r="AB255" s="2">
        <f t="shared" si="21"/>
        <v>420000</v>
      </c>
      <c r="AC255" s="2">
        <f t="shared" si="47"/>
        <v>57035907.614235669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179</v>
      </c>
      <c r="C256" s="7"/>
      <c r="D256" s="2" t="e">
        <f t="shared" si="12"/>
        <v>#N/A</v>
      </c>
      <c r="E256" s="2" t="e">
        <f t="shared" si="22"/>
        <v>#N/A</v>
      </c>
      <c r="F256" s="2">
        <v>695403.51030363142</v>
      </c>
      <c r="G256" s="2">
        <f t="shared" si="50"/>
        <v>695403.51030363142</v>
      </c>
      <c r="H256" s="2">
        <f t="shared" si="48"/>
        <v>118650210.23245335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4960606.4285714403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763838.69310602546</v>
      </c>
      <c r="Q256" s="2">
        <f t="shared" si="51"/>
        <v>763838.69310602546</v>
      </c>
      <c r="R256" s="2">
        <f t="shared" si="49"/>
        <v>126671811.68516785</v>
      </c>
      <c r="S256" s="2">
        <f t="shared" si="17"/>
        <v>695403.51030363142</v>
      </c>
      <c r="T256" s="2">
        <f t="shared" si="18"/>
        <v>23417.857142857276</v>
      </c>
      <c r="U256" s="2">
        <f t="shared" si="19"/>
        <v>763838.69310602546</v>
      </c>
      <c r="V256" s="2">
        <f t="shared" si="37"/>
        <v>65818174.915380463</v>
      </c>
      <c r="W256" s="2">
        <f t="shared" si="20"/>
        <v>560900.87058237195</v>
      </c>
      <c r="X256" s="2">
        <f t="shared" si="6"/>
        <v>202937.82252365351</v>
      </c>
      <c r="Y256" s="2">
        <f t="shared" si="46"/>
        <v>60853636.769787431</v>
      </c>
      <c r="Z256" s="2" t="str">
        <f t="shared" si="8"/>
        <v>MEEP</v>
      </c>
      <c r="AA256" s="2">
        <f>IF(Z256="HERE",Y256,AA255+Graph!$G$1*1000)</f>
        <v>64142504.976357758</v>
      </c>
      <c r="AB256" s="2">
        <f t="shared" si="21"/>
        <v>420000</v>
      </c>
      <c r="AC256" s="2">
        <f t="shared" si="47"/>
        <v>57035907.614235669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52">ROW(M257)-MATCH(MAX(I:I),I:I,0)</f>
        <v>180</v>
      </c>
      <c r="C257" s="7"/>
      <c r="D257" s="2" t="e">
        <f t="shared" si="12"/>
        <v>#N/A</v>
      </c>
      <c r="E257" s="2" t="e">
        <f t="shared" si="22"/>
        <v>#N/A</v>
      </c>
      <c r="F257" s="2">
        <v>697004.73220507801</v>
      </c>
      <c r="G257" s="2">
        <f t="shared" si="50"/>
        <v>697004.73220507801</v>
      </c>
      <c r="H257" s="2">
        <f t="shared" si="48"/>
        <v>119347214.96465842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4984024.2857142976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765753.58685913682</v>
      </c>
      <c r="Q257" s="2">
        <f t="shared" si="51"/>
        <v>765753.58685913682</v>
      </c>
      <c r="R257" s="2">
        <f t="shared" si="49"/>
        <v>127437565.27202699</v>
      </c>
      <c r="S257" s="2">
        <f t="shared" si="17"/>
        <v>697004.73220507801</v>
      </c>
      <c r="T257" s="2">
        <f t="shared" si="18"/>
        <v>23417.857142857276</v>
      </c>
      <c r="U257" s="2">
        <f t="shared" si="19"/>
        <v>765753.58685913682</v>
      </c>
      <c r="V257" s="2">
        <f t="shared" si="37"/>
        <v>66380677.007864282</v>
      </c>
      <c r="W257" s="2">
        <f t="shared" si="20"/>
        <v>562502.09248381853</v>
      </c>
      <c r="X257" s="2">
        <f t="shared" si="6"/>
        <v>203251.49437531829</v>
      </c>
      <c r="Y257" s="2">
        <f t="shared" si="46"/>
        <v>61056888.264162749</v>
      </c>
      <c r="Z257" s="2" t="str">
        <f t="shared" si="8"/>
        <v>MEEP</v>
      </c>
      <c r="AA257" s="2">
        <f>IF(Z257="HERE",Y257,AA256+Graph!$G$1*1000)</f>
        <v>64562504.976357758</v>
      </c>
      <c r="AB257" s="2">
        <f t="shared" si="21"/>
        <v>420000</v>
      </c>
      <c r="AC257" s="2">
        <f t="shared" si="47"/>
        <v>57035907.614235669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52"/>
        <v>181</v>
      </c>
      <c r="C258" s="7"/>
      <c r="D258" s="2" t="e">
        <f t="shared" si="12"/>
        <v>#N/A</v>
      </c>
      <c r="E258" s="2" t="e">
        <f t="shared" si="22"/>
        <v>#N/A</v>
      </c>
      <c r="F258" s="2">
        <v>698605.95410652459</v>
      </c>
      <c r="G258" s="2">
        <f t="shared" si="50"/>
        <v>698605.95410652459</v>
      </c>
      <c r="H258" s="2">
        <f t="shared" si="48"/>
        <v>120045820.91876495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5007442.1428571548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767668.48061224818</v>
      </c>
      <c r="Q258" s="2">
        <f t="shared" si="51"/>
        <v>767668.48061224818</v>
      </c>
      <c r="R258" s="2">
        <f t="shared" si="49"/>
        <v>128205233.75263923</v>
      </c>
      <c r="S258" s="2">
        <f t="shared" si="17"/>
        <v>698605.95410652459</v>
      </c>
      <c r="T258" s="2">
        <f t="shared" si="18"/>
        <v>23417.857142857276</v>
      </c>
      <c r="U258" s="2">
        <f t="shared" si="19"/>
        <v>767668.48061224818</v>
      </c>
      <c r="V258" s="2">
        <f t="shared" si="37"/>
        <v>66944780.322249547</v>
      </c>
      <c r="W258" s="2">
        <f t="shared" si="20"/>
        <v>564103.31438526511</v>
      </c>
      <c r="X258" s="2">
        <f t="shared" si="6"/>
        <v>203565.16622698307</v>
      </c>
      <c r="Y258" s="2">
        <f t="shared" si="46"/>
        <v>61260453.430389732</v>
      </c>
      <c r="Z258" s="2" t="str">
        <f t="shared" si="8"/>
        <v>MEEP</v>
      </c>
      <c r="AA258" s="2">
        <f>IF(Z258="HERE",Y258,AA257+Graph!$G$1*1000)</f>
        <v>64982504.976357758</v>
      </c>
      <c r="AB258" s="2">
        <f t="shared" si="21"/>
        <v>420000</v>
      </c>
      <c r="AC258" s="2">
        <f t="shared" si="47"/>
        <v>57035907.614235669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52"/>
        <v>182</v>
      </c>
      <c r="C259" s="7"/>
      <c r="D259" s="2" t="e">
        <f t="shared" si="12"/>
        <v>#N/A</v>
      </c>
      <c r="E259" s="2" t="e">
        <f t="shared" si="22"/>
        <v>#N/A</v>
      </c>
      <c r="F259" s="2">
        <v>700207.17600795627</v>
      </c>
      <c r="G259" s="2">
        <f t="shared" si="50"/>
        <v>700207.17600795627</v>
      </c>
      <c r="H259" s="2">
        <f t="shared" si="48"/>
        <v>120746028.09477291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5030860.0000000121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769583.37436535954</v>
      </c>
      <c r="Q259" s="2">
        <f t="shared" si="51"/>
        <v>769583.37436535954</v>
      </c>
      <c r="R259" s="2">
        <f t="shared" si="49"/>
        <v>128974817.12700459</v>
      </c>
      <c r="S259" s="2">
        <f t="shared" si="17"/>
        <v>700207.17600795627</v>
      </c>
      <c r="T259" s="2">
        <f t="shared" si="18"/>
        <v>23417.857142857276</v>
      </c>
      <c r="U259" s="2">
        <f t="shared" si="19"/>
        <v>769583.37436535954</v>
      </c>
      <c r="V259" s="2">
        <f t="shared" si="37"/>
        <v>67510484.858536258</v>
      </c>
      <c r="W259" s="2">
        <f t="shared" si="20"/>
        <v>565704.53628671169</v>
      </c>
      <c r="X259" s="2">
        <f t="shared" si="6"/>
        <v>203878.83807864785</v>
      </c>
      <c r="Y259" s="2">
        <f t="shared" si="46"/>
        <v>61464332.26846838</v>
      </c>
      <c r="Z259" s="2" t="str">
        <f t="shared" si="8"/>
        <v>MEEP</v>
      </c>
      <c r="AA259" s="2">
        <f>IF(Z259="HERE",Y259,AA258+Graph!$G$1*1000)</f>
        <v>65402504.976357758</v>
      </c>
      <c r="AB259" s="2">
        <f t="shared" si="21"/>
        <v>420000</v>
      </c>
      <c r="AC259" s="2">
        <f t="shared" si="47"/>
        <v>57035907.614235669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52"/>
        <v>183</v>
      </c>
      <c r="C260" s="7"/>
      <c r="D260" s="2" t="e">
        <f t="shared" si="12"/>
        <v>#N/A</v>
      </c>
      <c r="E260" s="2" t="e">
        <f t="shared" si="22"/>
        <v>#N/A</v>
      </c>
      <c r="F260" s="2">
        <v>701808.39790940285</v>
      </c>
      <c r="G260" s="2">
        <f t="shared" si="50"/>
        <v>701808.39790940285</v>
      </c>
      <c r="H260" s="2">
        <f t="shared" si="48"/>
        <v>121447836.49268231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5054277.8571428694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771498.26811847091</v>
      </c>
      <c r="Q260" s="2">
        <f t="shared" si="51"/>
        <v>771498.26811847091</v>
      </c>
      <c r="R260" s="2">
        <f t="shared" si="49"/>
        <v>129746315.39512306</v>
      </c>
      <c r="S260" s="2">
        <f t="shared" si="17"/>
        <v>701808.39790940285</v>
      </c>
      <c r="T260" s="2">
        <f t="shared" si="18"/>
        <v>23417.857142857276</v>
      </c>
      <c r="U260" s="2">
        <f t="shared" si="19"/>
        <v>771498.26811847091</v>
      </c>
      <c r="V260" s="2">
        <f t="shared" si="37"/>
        <v>68077790.616724402</v>
      </c>
      <c r="W260" s="2">
        <f t="shared" si="20"/>
        <v>567305.75818814337</v>
      </c>
      <c r="X260" s="2">
        <f t="shared" si="6"/>
        <v>204192.50993032753</v>
      </c>
      <c r="Y260" s="2">
        <f t="shared" si="46"/>
        <v>61668524.778398708</v>
      </c>
      <c r="Z260" s="2" t="str">
        <f t="shared" si="8"/>
        <v>MEEP</v>
      </c>
      <c r="AA260" s="2">
        <f>IF(Z260="HERE",Y260,AA259+Graph!$G$1*1000)</f>
        <v>65822504.976357758</v>
      </c>
      <c r="AB260" s="2">
        <f t="shared" si="21"/>
        <v>420000</v>
      </c>
      <c r="AC260" s="2">
        <f t="shared" si="47"/>
        <v>57035907.614235669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52"/>
        <v>184</v>
      </c>
      <c r="C261" s="7"/>
      <c r="D261" s="2" t="e">
        <f t="shared" si="12"/>
        <v>#N/A</v>
      </c>
      <c r="E261" s="2" t="e">
        <f t="shared" si="22"/>
        <v>#N/A</v>
      </c>
      <c r="F261" s="2">
        <v>703409.61981084943</v>
      </c>
      <c r="G261" s="2">
        <f t="shared" si="50"/>
        <v>703409.61981084943</v>
      </c>
      <c r="H261" s="2">
        <f t="shared" si="48"/>
        <v>122151246.11249316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5077695.7142857267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773413.16187158227</v>
      </c>
      <c r="Q261" s="2">
        <f t="shared" si="51"/>
        <v>773413.16187158227</v>
      </c>
      <c r="R261" s="2">
        <f t="shared" si="49"/>
        <v>130519728.55699465</v>
      </c>
      <c r="S261" s="2">
        <f t="shared" si="17"/>
        <v>703409.61981084943</v>
      </c>
      <c r="T261" s="2">
        <f t="shared" si="18"/>
        <v>23417.857142857276</v>
      </c>
      <c r="U261" s="2">
        <f t="shared" si="19"/>
        <v>773413.16187158227</v>
      </c>
      <c r="V261" s="2">
        <f t="shared" si="37"/>
        <v>68646697.596813992</v>
      </c>
      <c r="W261" s="2">
        <f t="shared" si="20"/>
        <v>568906.98008958995</v>
      </c>
      <c r="X261" s="2">
        <f t="shared" si="6"/>
        <v>204506.18178199232</v>
      </c>
      <c r="Y261" s="2">
        <f t="shared" si="46"/>
        <v>61873030.9601807</v>
      </c>
      <c r="Z261" s="2" t="str">
        <f t="shared" si="8"/>
        <v>MEEP</v>
      </c>
      <c r="AA261" s="2">
        <f>IF(Z261="HERE",Y261,AA260+Graph!$G$1*1000)</f>
        <v>66242504.976357758</v>
      </c>
      <c r="AB261" s="2">
        <f t="shared" si="21"/>
        <v>420000</v>
      </c>
      <c r="AC261" s="2">
        <f t="shared" si="47"/>
        <v>57035907.614235669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52"/>
        <v>185</v>
      </c>
      <c r="C262" s="7"/>
      <c r="D262" s="2" t="e">
        <f t="shared" si="12"/>
        <v>#N/A</v>
      </c>
      <c r="E262" s="2" t="e">
        <f t="shared" si="22"/>
        <v>#N/A</v>
      </c>
      <c r="F262" s="2">
        <v>705010.84171229601</v>
      </c>
      <c r="G262" s="2">
        <f t="shared" si="50"/>
        <v>705010.84171229601</v>
      </c>
      <c r="H262" s="2">
        <f t="shared" si="48"/>
        <v>122856256.95420545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5101113.5714285839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775328.05562469363</v>
      </c>
      <c r="Q262" s="2">
        <f t="shared" si="51"/>
        <v>775328.05562469363</v>
      </c>
      <c r="R262" s="2">
        <f t="shared" si="49"/>
        <v>131295056.61261934</v>
      </c>
      <c r="S262" s="2">
        <f t="shared" si="17"/>
        <v>705010.84171229601</v>
      </c>
      <c r="T262" s="2">
        <f t="shared" si="18"/>
        <v>23417.857142857276</v>
      </c>
      <c r="U262" s="2">
        <f t="shared" si="19"/>
        <v>775328.05562469363</v>
      </c>
      <c r="V262" s="2">
        <f t="shared" si="37"/>
        <v>69217205.798805028</v>
      </c>
      <c r="W262" s="2">
        <f t="shared" si="20"/>
        <v>570508.20199103653</v>
      </c>
      <c r="X262" s="2">
        <f t="shared" si="6"/>
        <v>204819.8536336571</v>
      </c>
      <c r="Y262" s="2">
        <f t="shared" si="46"/>
        <v>62077850.813814357</v>
      </c>
      <c r="Z262" s="2" t="str">
        <f t="shared" si="8"/>
        <v>MEEP</v>
      </c>
      <c r="AA262" s="2">
        <f>IF(Z262="HERE",Y262,AA261+Graph!$G$1*1000)</f>
        <v>66662504.976357758</v>
      </c>
      <c r="AB262" s="2">
        <f t="shared" si="21"/>
        <v>420000</v>
      </c>
      <c r="AC262" s="2">
        <f t="shared" si="47"/>
        <v>57035907.614235669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52"/>
        <v>186</v>
      </c>
      <c r="C263" s="7"/>
      <c r="D263" s="2" t="e">
        <f t="shared" si="12"/>
        <v>#N/A</v>
      </c>
      <c r="E263" s="2" t="e">
        <f t="shared" si="22"/>
        <v>#N/A</v>
      </c>
      <c r="F263" s="2">
        <v>706612.06361372769</v>
      </c>
      <c r="G263" s="2">
        <f t="shared" si="50"/>
        <v>706612.06361372769</v>
      </c>
      <c r="H263" s="2">
        <f t="shared" si="48"/>
        <v>123562869.01781918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5124531.4285714412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777242.94937780499</v>
      </c>
      <c r="Q263" s="2">
        <f t="shared" si="51"/>
        <v>777242.94937780499</v>
      </c>
      <c r="R263" s="2">
        <f t="shared" si="49"/>
        <v>132072299.56199715</v>
      </c>
      <c r="S263" s="2">
        <f t="shared" si="17"/>
        <v>706612.06361372769</v>
      </c>
      <c r="T263" s="2">
        <f t="shared" si="18"/>
        <v>23417.857142857276</v>
      </c>
      <c r="U263" s="2">
        <f t="shared" si="19"/>
        <v>777242.94937780499</v>
      </c>
      <c r="V263" s="2">
        <f t="shared" si="37"/>
        <v>69789315.222697511</v>
      </c>
      <c r="W263" s="2">
        <f t="shared" si="20"/>
        <v>572109.42389248312</v>
      </c>
      <c r="X263" s="2">
        <f t="shared" si="6"/>
        <v>205133.52548532188</v>
      </c>
      <c r="Y263" s="2">
        <f t="shared" si="46"/>
        <v>62282984.339299679</v>
      </c>
      <c r="Z263" s="2" t="str">
        <f t="shared" si="8"/>
        <v>MEEP</v>
      </c>
      <c r="AA263" s="2">
        <f>IF(Z263="HERE",Y263,AA262+Graph!$G$1*1000)</f>
        <v>67082504.976357758</v>
      </c>
      <c r="AB263" s="2">
        <f t="shared" si="21"/>
        <v>420000</v>
      </c>
      <c r="AC263" s="2">
        <f t="shared" si="47"/>
        <v>57035907.614235669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52"/>
        <v>187</v>
      </c>
      <c r="C264" s="7"/>
      <c r="D264" s="2" t="e">
        <f t="shared" si="12"/>
        <v>#N/A</v>
      </c>
      <c r="E264" s="2" t="e">
        <f t="shared" si="22"/>
        <v>#N/A</v>
      </c>
      <c r="F264" s="2">
        <v>708213.28551517427</v>
      </c>
      <c r="G264" s="2">
        <f t="shared" si="50"/>
        <v>708213.28551517427</v>
      </c>
      <c r="H264" s="2">
        <f t="shared" si="48"/>
        <v>124271082.30333436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5147949.2857142985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779157.84313091636</v>
      </c>
      <c r="Q264" s="2">
        <f t="shared" si="51"/>
        <v>779157.84313091636</v>
      </c>
      <c r="R264" s="2">
        <f t="shared" si="49"/>
        <v>132851457.40512806</v>
      </c>
      <c r="S264" s="2">
        <f t="shared" si="17"/>
        <v>708213.28551517427</v>
      </c>
      <c r="T264" s="2">
        <f t="shared" si="18"/>
        <v>23417.857142857276</v>
      </c>
      <c r="U264" s="2">
        <f t="shared" si="19"/>
        <v>779157.84313091636</v>
      </c>
      <c r="V264" s="2">
        <f t="shared" si="37"/>
        <v>70363025.868491441</v>
      </c>
      <c r="W264" s="2">
        <f t="shared" si="20"/>
        <v>573710.6457939297</v>
      </c>
      <c r="X264" s="2">
        <f t="shared" si="6"/>
        <v>205447.19733698666</v>
      </c>
      <c r="Y264" s="2">
        <f t="shared" si="46"/>
        <v>62488431.536636665</v>
      </c>
      <c r="Z264" s="2" t="str">
        <f t="shared" si="8"/>
        <v>MEEP</v>
      </c>
      <c r="AA264" s="2">
        <f>IF(Z264="HERE",Y264,AA263+Graph!$G$1*1000)</f>
        <v>67502504.976357758</v>
      </c>
      <c r="AB264" s="2">
        <f t="shared" si="21"/>
        <v>420000</v>
      </c>
      <c r="AC264" s="2">
        <f t="shared" si="47"/>
        <v>57035907.614235669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52"/>
        <v>188</v>
      </c>
      <c r="C265" s="7"/>
      <c r="D265" s="2" t="e">
        <f t="shared" si="12"/>
        <v>#N/A</v>
      </c>
      <c r="E265" s="2" t="e">
        <f t="shared" si="22"/>
        <v>#N/A</v>
      </c>
      <c r="F265" s="2">
        <v>709814.50741662085</v>
      </c>
      <c r="G265" s="2">
        <f t="shared" si="50"/>
        <v>709814.50741662085</v>
      </c>
      <c r="H265" s="2">
        <f t="shared" si="48"/>
        <v>124980896.81075098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5171367.1428571558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781072.73688402772</v>
      </c>
      <c r="Q265" s="2">
        <f t="shared" si="51"/>
        <v>781072.73688402772</v>
      </c>
      <c r="R265" s="2">
        <f t="shared" si="49"/>
        <v>133632530.14201209</v>
      </c>
      <c r="S265" s="2">
        <f t="shared" si="17"/>
        <v>709814.50741662085</v>
      </c>
      <c r="T265" s="2">
        <f t="shared" si="18"/>
        <v>23417.857142857276</v>
      </c>
      <c r="U265" s="2">
        <f t="shared" si="19"/>
        <v>781072.73688402772</v>
      </c>
      <c r="V265" s="2">
        <f t="shared" si="37"/>
        <v>70938337.736186802</v>
      </c>
      <c r="W265" s="2">
        <f t="shared" si="20"/>
        <v>575311.86769536138</v>
      </c>
      <c r="X265" s="2">
        <f t="shared" si="6"/>
        <v>205760.86918866634</v>
      </c>
      <c r="Y265" s="2">
        <f t="shared" si="46"/>
        <v>62694192.405825332</v>
      </c>
      <c r="Z265" s="2" t="str">
        <f t="shared" si="8"/>
        <v>MEEP</v>
      </c>
      <c r="AA265" s="2">
        <f>IF(Z265="HERE",Y265,AA264+Graph!$G$1*1000)</f>
        <v>67922504.976357758</v>
      </c>
      <c r="AB265" s="2">
        <f t="shared" si="21"/>
        <v>420000</v>
      </c>
      <c r="AC265" s="2">
        <f t="shared" si="47"/>
        <v>57035907.614235669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52"/>
        <v>189</v>
      </c>
      <c r="C266" s="7"/>
      <c r="D266" s="2" t="e">
        <f t="shared" si="12"/>
        <v>#N/A</v>
      </c>
      <c r="E266" s="2" t="e">
        <f t="shared" si="22"/>
        <v>#N/A</v>
      </c>
      <c r="F266" s="2">
        <v>711415.72931806743</v>
      </c>
      <c r="G266" s="2">
        <f t="shared" si="50"/>
        <v>711415.72931806743</v>
      </c>
      <c r="H266" s="2">
        <f t="shared" si="48"/>
        <v>125692312.54006904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5194785.000000013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782987.63063713908</v>
      </c>
      <c r="Q266" s="2">
        <f t="shared" si="51"/>
        <v>782987.63063713908</v>
      </c>
      <c r="R266" s="2">
        <f t="shared" si="49"/>
        <v>134415517.77264923</v>
      </c>
      <c r="S266" s="2">
        <f t="shared" si="17"/>
        <v>711415.72931806743</v>
      </c>
      <c r="T266" s="2">
        <f t="shared" si="18"/>
        <v>23417.857142857276</v>
      </c>
      <c r="U266" s="2">
        <f t="shared" si="19"/>
        <v>782987.63063713908</v>
      </c>
      <c r="V266" s="2">
        <f t="shared" si="37"/>
        <v>71515250.82578361</v>
      </c>
      <c r="W266" s="2">
        <f t="shared" si="20"/>
        <v>576913.08959680796</v>
      </c>
      <c r="X266" s="2">
        <f t="shared" si="6"/>
        <v>206074.54104033113</v>
      </c>
      <c r="Y266" s="2">
        <f t="shared" si="46"/>
        <v>62900266.946865663</v>
      </c>
      <c r="Z266" s="2" t="str">
        <f t="shared" si="8"/>
        <v>MEEP</v>
      </c>
      <c r="AA266" s="2">
        <f>IF(Z266="HERE",Y266,AA265+Graph!$G$1*1000)</f>
        <v>68342504.976357758</v>
      </c>
      <c r="AB266" s="2">
        <f t="shared" si="21"/>
        <v>420000</v>
      </c>
      <c r="AC266" s="2">
        <f t="shared" si="47"/>
        <v>57035907.614235669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52"/>
        <v>190</v>
      </c>
      <c r="C267" s="7"/>
      <c r="D267" s="2" t="e">
        <f t="shared" si="12"/>
        <v>#N/A</v>
      </c>
      <c r="E267" s="2" t="e">
        <f t="shared" si="22"/>
        <v>#N/A</v>
      </c>
      <c r="F267" s="2">
        <v>713016.95121951401</v>
      </c>
      <c r="G267" s="2">
        <f t="shared" si="50"/>
        <v>713016.95121951401</v>
      </c>
      <c r="H267" s="2">
        <f t="shared" si="48"/>
        <v>126405329.49128856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5218202.8571428703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784902.52439025044</v>
      </c>
      <c r="Q267" s="2">
        <f t="shared" si="51"/>
        <v>784902.52439025044</v>
      </c>
      <c r="R267" s="2">
        <f t="shared" si="49"/>
        <v>135200420.29703948</v>
      </c>
      <c r="S267" s="2">
        <f t="shared" si="17"/>
        <v>713016.95121951401</v>
      </c>
      <c r="T267" s="2">
        <f t="shared" si="18"/>
        <v>23417.857142857276</v>
      </c>
      <c r="U267" s="2">
        <f t="shared" si="19"/>
        <v>784902.52439025044</v>
      </c>
      <c r="V267" s="2">
        <f t="shared" si="37"/>
        <v>72093765.137281865</v>
      </c>
      <c r="W267" s="2">
        <f t="shared" si="20"/>
        <v>578514.31149825454</v>
      </c>
      <c r="X267" s="2">
        <f t="shared" si="6"/>
        <v>206388.21289199591</v>
      </c>
      <c r="Y267" s="2">
        <f t="shared" si="46"/>
        <v>63106655.159757659</v>
      </c>
      <c r="Z267" s="2" t="str">
        <f t="shared" si="8"/>
        <v>MEEP</v>
      </c>
      <c r="AA267" s="2">
        <f>IF(Z267="HERE",Y267,AA266+Graph!$G$1*1000)</f>
        <v>68762504.976357758</v>
      </c>
      <c r="AB267" s="2">
        <f t="shared" si="21"/>
        <v>420000</v>
      </c>
      <c r="AC267" s="2">
        <f t="shared" si="47"/>
        <v>57035907.614235669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52"/>
        <v>191</v>
      </c>
      <c r="C268" s="7"/>
      <c r="D268" s="2" t="e">
        <f t="shared" si="12"/>
        <v>#N/A</v>
      </c>
      <c r="E268" s="2" t="e">
        <f t="shared" si="22"/>
        <v>#N/A</v>
      </c>
      <c r="F268" s="2">
        <v>714618.17312094569</v>
      </c>
      <c r="G268" s="2">
        <f t="shared" si="50"/>
        <v>714618.17312094569</v>
      </c>
      <c r="H268" s="2">
        <f t="shared" si="48"/>
        <v>127119947.6644095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5241620.7142857276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786817.41814336181</v>
      </c>
      <c r="Q268" s="2">
        <f t="shared" si="51"/>
        <v>786817.41814336181</v>
      </c>
      <c r="R268" s="2">
        <f t="shared" si="49"/>
        <v>135987237.71518284</v>
      </c>
      <c r="S268" s="2">
        <f t="shared" si="17"/>
        <v>714618.17312094569</v>
      </c>
      <c r="T268" s="2">
        <f t="shared" si="18"/>
        <v>23417.857142857276</v>
      </c>
      <c r="U268" s="2">
        <f t="shared" si="19"/>
        <v>786817.41814336181</v>
      </c>
      <c r="V268" s="2">
        <f t="shared" si="37"/>
        <v>72673880.670681566</v>
      </c>
      <c r="W268" s="2">
        <f t="shared" si="20"/>
        <v>580115.53339970112</v>
      </c>
      <c r="X268" s="2">
        <f t="shared" si="6"/>
        <v>206701.88474366069</v>
      </c>
      <c r="Y268" s="2">
        <f t="shared" si="46"/>
        <v>63313357.04450132</v>
      </c>
      <c r="Z268" s="2" t="str">
        <f t="shared" si="8"/>
        <v>MEEP</v>
      </c>
      <c r="AA268" s="2">
        <f>IF(Z268="HERE",Y268,AA267+Graph!$G$1*1000)</f>
        <v>69182504.976357758</v>
      </c>
      <c r="AB268" s="2">
        <f t="shared" si="21"/>
        <v>420000</v>
      </c>
      <c r="AC268" s="2">
        <f t="shared" si="47"/>
        <v>57035907.614235669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52"/>
        <v>192</v>
      </c>
      <c r="C269" s="7"/>
      <c r="D269" s="2" t="e">
        <f t="shared" si="12"/>
        <v>#N/A</v>
      </c>
      <c r="E269" s="2" t="e">
        <f t="shared" si="22"/>
        <v>#N/A</v>
      </c>
      <c r="F269" s="2">
        <v>716219.39502239227</v>
      </c>
      <c r="G269" s="2">
        <f t="shared" si="50"/>
        <v>716219.39502239227</v>
      </c>
      <c r="H269" s="2">
        <f t="shared" si="48"/>
        <v>127836167.0594319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5265038.5714285849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788732.31189647317</v>
      </c>
      <c r="Q269" s="2">
        <f t="shared" si="51"/>
        <v>788732.31189647317</v>
      </c>
      <c r="R269" s="2">
        <f t="shared" si="49"/>
        <v>136775970.02707931</v>
      </c>
      <c r="S269" s="2">
        <f t="shared" si="17"/>
        <v>716219.39502239227</v>
      </c>
      <c r="T269" s="2">
        <f t="shared" si="18"/>
        <v>23417.857142857276</v>
      </c>
      <c r="U269" s="2">
        <f t="shared" si="19"/>
        <v>788732.31189647317</v>
      </c>
      <c r="V269" s="2">
        <f t="shared" si="37"/>
        <v>73255597.425982714</v>
      </c>
      <c r="W269" s="2">
        <f t="shared" si="20"/>
        <v>581716.7553011477</v>
      </c>
      <c r="X269" s="2">
        <f t="shared" si="6"/>
        <v>207015.55659532547</v>
      </c>
      <c r="Y269" s="2">
        <f t="shared" si="46"/>
        <v>63520372.601096645</v>
      </c>
      <c r="Z269" s="2" t="str">
        <f t="shared" si="8"/>
        <v>MEEP</v>
      </c>
      <c r="AA269" s="2">
        <f>IF(Z269="HERE",Y269,AA268+Graph!$G$1*1000)</f>
        <v>69602504.976357758</v>
      </c>
      <c r="AB269" s="2">
        <f t="shared" si="21"/>
        <v>420000</v>
      </c>
      <c r="AC269" s="2">
        <f t="shared" si="47"/>
        <v>57035907.614235669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52"/>
        <v>193</v>
      </c>
      <c r="C270" s="7"/>
      <c r="D270" s="2" t="e">
        <f t="shared" si="12"/>
        <v>#N/A</v>
      </c>
      <c r="E270" s="2" t="e">
        <f t="shared" si="22"/>
        <v>#N/A</v>
      </c>
      <c r="F270" s="2">
        <v>717820.61692383885</v>
      </c>
      <c r="G270" s="2">
        <f t="shared" si="50"/>
        <v>717820.61692383885</v>
      </c>
      <c r="H270" s="2">
        <f t="shared" si="48"/>
        <v>128553987.67635573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5288456.4285714421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790647.20564958453</v>
      </c>
      <c r="Q270" s="2">
        <f t="shared" si="51"/>
        <v>790647.20564958453</v>
      </c>
      <c r="R270" s="2">
        <f t="shared" si="49"/>
        <v>137566617.2327289</v>
      </c>
      <c r="S270" s="2">
        <f t="shared" si="17"/>
        <v>717820.61692383885</v>
      </c>
      <c r="T270" s="2">
        <f t="shared" si="18"/>
        <v>23417.857142857276</v>
      </c>
      <c r="U270" s="2">
        <f t="shared" si="19"/>
        <v>790647.20564958453</v>
      </c>
      <c r="V270" s="2">
        <f t="shared" si="37"/>
        <v>73838915.403185293</v>
      </c>
      <c r="W270" s="2">
        <f t="shared" si="20"/>
        <v>583317.97720257938</v>
      </c>
      <c r="X270" s="2">
        <f t="shared" si="6"/>
        <v>207329.22844700515</v>
      </c>
      <c r="Y270" s="2">
        <f t="shared" si="46"/>
        <v>63727701.82954365</v>
      </c>
      <c r="Z270" s="2" t="str">
        <f t="shared" si="8"/>
        <v>MEEP</v>
      </c>
      <c r="AA270" s="2">
        <f>IF(Z270="HERE",Y270,AA269+Graph!$G$1*1000)</f>
        <v>70022504.976357758</v>
      </c>
      <c r="AB270" s="2">
        <f t="shared" si="21"/>
        <v>420000</v>
      </c>
      <c r="AC270" s="2">
        <f t="shared" si="47"/>
        <v>57035907.614235669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52"/>
        <v>194</v>
      </c>
      <c r="C271" s="7"/>
      <c r="D271" s="2" t="e">
        <f t="shared" si="12"/>
        <v>#N/A</v>
      </c>
      <c r="E271" s="2" t="e">
        <f t="shared" si="22"/>
        <v>#N/A</v>
      </c>
      <c r="F271" s="2">
        <v>719421.83882528543</v>
      </c>
      <c r="G271" s="2">
        <f t="shared" si="50"/>
        <v>719421.83882528543</v>
      </c>
      <c r="H271" s="2">
        <f t="shared" si="48"/>
        <v>129273409.51518102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5311874.2857142994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792562.09940269589</v>
      </c>
      <c r="Q271" s="2">
        <f t="shared" si="51"/>
        <v>792562.09940269589</v>
      </c>
      <c r="R271" s="2">
        <f t="shared" si="49"/>
        <v>138359179.33213159</v>
      </c>
      <c r="S271" s="2">
        <f t="shared" si="17"/>
        <v>719421.83882528543</v>
      </c>
      <c r="T271" s="2">
        <f t="shared" si="18"/>
        <v>23417.857142857276</v>
      </c>
      <c r="U271" s="2">
        <f t="shared" si="19"/>
        <v>792562.09940269589</v>
      </c>
      <c r="V271" s="2">
        <f t="shared" si="37"/>
        <v>74423834.602289319</v>
      </c>
      <c r="W271" s="2">
        <f t="shared" si="20"/>
        <v>584919.19910402596</v>
      </c>
      <c r="X271" s="2">
        <f t="shared" si="6"/>
        <v>207642.90029866993</v>
      </c>
      <c r="Y271" s="2">
        <f t="shared" si="46"/>
        <v>63935344.72984232</v>
      </c>
      <c r="Z271" s="2" t="str">
        <f t="shared" si="8"/>
        <v>MEEP</v>
      </c>
      <c r="AA271" s="2">
        <f>IF(Z271="HERE",Y271,AA270+Graph!$G$1*1000)</f>
        <v>70442504.976357758</v>
      </c>
      <c r="AB271" s="2">
        <f t="shared" si="21"/>
        <v>420000</v>
      </c>
      <c r="AC271" s="2">
        <f t="shared" si="47"/>
        <v>57035907.614235669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52"/>
        <v>195</v>
      </c>
      <c r="C272" s="7"/>
      <c r="D272" s="2" t="e">
        <f t="shared" si="12"/>
        <v>#N/A</v>
      </c>
      <c r="E272" s="2" t="e">
        <f t="shared" si="22"/>
        <v>#N/A</v>
      </c>
      <c r="F272" s="2">
        <v>721023.06072673202</v>
      </c>
      <c r="G272" s="2">
        <f t="shared" si="50"/>
        <v>721023.06072673202</v>
      </c>
      <c r="H272" s="2">
        <f t="shared" si="48"/>
        <v>129994432.57590775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5335292.1428571567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794476.99315580726</v>
      </c>
      <c r="Q272" s="2">
        <f t="shared" si="51"/>
        <v>794476.99315580726</v>
      </c>
      <c r="R272" s="2">
        <f t="shared" si="49"/>
        <v>139153656.3252874</v>
      </c>
      <c r="S272" s="2">
        <f t="shared" si="17"/>
        <v>721023.06072673202</v>
      </c>
      <c r="T272" s="2">
        <f t="shared" si="18"/>
        <v>23417.857142857276</v>
      </c>
      <c r="U272" s="2">
        <f t="shared" si="19"/>
        <v>794476.99315580726</v>
      </c>
      <c r="V272" s="2">
        <f t="shared" si="37"/>
        <v>75010355.023294792</v>
      </c>
      <c r="W272" s="2">
        <f t="shared" si="20"/>
        <v>586520.42100547254</v>
      </c>
      <c r="X272" s="2">
        <f t="shared" si="6"/>
        <v>207956.57215033472</v>
      </c>
      <c r="Y272" s="2">
        <f t="shared" si="46"/>
        <v>64143301.301992655</v>
      </c>
      <c r="Z272" s="2" t="str">
        <f t="shared" si="8"/>
        <v>MEEP</v>
      </c>
      <c r="AA272" s="2">
        <f>IF(Z272="HERE",Y272,AA271+Graph!$G$1*1000)</f>
        <v>70862504.976357758</v>
      </c>
      <c r="AB272" s="2">
        <f t="shared" si="21"/>
        <v>420000</v>
      </c>
      <c r="AC272" s="2">
        <f t="shared" si="47"/>
        <v>57035907.614235669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52"/>
        <v>196</v>
      </c>
      <c r="C273" s="7"/>
      <c r="D273" s="2" t="e">
        <f t="shared" si="12"/>
        <v>#N/A</v>
      </c>
      <c r="E273" s="2" t="e">
        <f t="shared" si="22"/>
        <v>#N/A</v>
      </c>
      <c r="F273" s="2">
        <v>722624.2826281637</v>
      </c>
      <c r="G273" s="2">
        <f t="shared" si="50"/>
        <v>722624.2826281637</v>
      </c>
      <c r="H273" s="2">
        <f t="shared" si="48"/>
        <v>130717056.85853592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5358710.000000014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796391.88690891862</v>
      </c>
      <c r="Q273" s="2">
        <f t="shared" si="51"/>
        <v>796391.88690891862</v>
      </c>
      <c r="R273" s="2">
        <f t="shared" si="49"/>
        <v>139950048.21219632</v>
      </c>
      <c r="S273" s="2">
        <f t="shared" si="17"/>
        <v>722624.2826281637</v>
      </c>
      <c r="T273" s="2">
        <f t="shared" si="18"/>
        <v>23417.857142857276</v>
      </c>
      <c r="U273" s="2">
        <f t="shared" si="19"/>
        <v>796391.88690891862</v>
      </c>
      <c r="V273" s="2">
        <f t="shared" si="37"/>
        <v>75598476.666201711</v>
      </c>
      <c r="W273" s="2">
        <f t="shared" si="20"/>
        <v>588121.64290691912</v>
      </c>
      <c r="X273" s="2">
        <f t="shared" si="6"/>
        <v>208270.2440019995</v>
      </c>
      <c r="Y273" s="2">
        <f t="shared" si="46"/>
        <v>64351571.545994654</v>
      </c>
      <c r="Z273" s="2" t="str">
        <f t="shared" si="8"/>
        <v>MEEP</v>
      </c>
      <c r="AA273" s="2">
        <f>IF(Z273="HERE",Y273,AA272+Graph!$G$1*1000)</f>
        <v>71282504.976357758</v>
      </c>
      <c r="AB273" s="2">
        <f t="shared" si="21"/>
        <v>420000</v>
      </c>
      <c r="AC273" s="2">
        <f t="shared" si="47"/>
        <v>57035907.614235669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52"/>
        <v>197</v>
      </c>
      <c r="C274" s="7"/>
      <c r="D274" s="2" t="e">
        <f t="shared" si="12"/>
        <v>#N/A</v>
      </c>
      <c r="E274" s="2" t="e">
        <f t="shared" si="22"/>
        <v>#N/A</v>
      </c>
      <c r="F274" s="2">
        <v>724225.50452961028</v>
      </c>
      <c r="G274" s="2">
        <f t="shared" si="50"/>
        <v>724225.50452961028</v>
      </c>
      <c r="H274" s="2">
        <f t="shared" si="48"/>
        <v>131441282.36306553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5382127.8571428712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798306.78066202998</v>
      </c>
      <c r="Q274" s="2">
        <f t="shared" si="51"/>
        <v>798306.78066202998</v>
      </c>
      <c r="R274" s="2">
        <f t="shared" si="49"/>
        <v>140748354.99285835</v>
      </c>
      <c r="S274" s="2">
        <f t="shared" si="17"/>
        <v>724225.50452961028</v>
      </c>
      <c r="T274" s="2">
        <f t="shared" si="18"/>
        <v>23417.857142857276</v>
      </c>
      <c r="U274" s="2">
        <f t="shared" si="19"/>
        <v>798306.78066202998</v>
      </c>
      <c r="V274" s="2">
        <f t="shared" si="37"/>
        <v>76188199.531010076</v>
      </c>
      <c r="W274" s="2">
        <f t="shared" si="20"/>
        <v>589722.8648083657</v>
      </c>
      <c r="X274" s="2">
        <f t="shared" si="6"/>
        <v>208583.91585366428</v>
      </c>
      <c r="Y274" s="2">
        <f t="shared" si="46"/>
        <v>64560155.461848319</v>
      </c>
      <c r="Z274" s="2" t="str">
        <f t="shared" si="8"/>
        <v>MEEP</v>
      </c>
      <c r="AA274" s="2">
        <f>IF(Z274="HERE",Y274,AA273+Graph!$G$1*1000)</f>
        <v>71702504.976357758</v>
      </c>
      <c r="AB274" s="2">
        <f t="shared" si="21"/>
        <v>420000</v>
      </c>
      <c r="AC274" s="2">
        <f t="shared" si="47"/>
        <v>57035907.614235669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52"/>
        <v>198</v>
      </c>
      <c r="C275" s="7"/>
      <c r="D275" s="2" t="e">
        <f t="shared" si="12"/>
        <v>#N/A</v>
      </c>
      <c r="E275" s="2" t="e">
        <f t="shared" si="22"/>
        <v>#N/A</v>
      </c>
      <c r="F275" s="2">
        <v>725826.72643105686</v>
      </c>
      <c r="G275" s="2">
        <f t="shared" si="50"/>
        <v>725826.72643105686</v>
      </c>
      <c r="H275" s="2">
        <f t="shared" si="48"/>
        <v>132167109.08949658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5405545.7142857285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800221.67441514134</v>
      </c>
      <c r="Q275" s="2">
        <f t="shared" si="51"/>
        <v>800000</v>
      </c>
      <c r="R275" s="2">
        <f t="shared" si="49"/>
        <v>141548354.99285835</v>
      </c>
      <c r="S275" s="2">
        <f t="shared" si="17"/>
        <v>725826.72643105686</v>
      </c>
      <c r="T275" s="2">
        <f t="shared" si="18"/>
        <v>23417.857142857276</v>
      </c>
      <c r="U275" s="2">
        <f t="shared" si="19"/>
        <v>800000</v>
      </c>
      <c r="V275" s="2">
        <f t="shared" si="37"/>
        <v>76779523.617719874</v>
      </c>
      <c r="W275" s="2">
        <f t="shared" si="20"/>
        <v>591324.08670979738</v>
      </c>
      <c r="X275" s="2">
        <f t="shared" si="6"/>
        <v>208675.91329020262</v>
      </c>
      <c r="Y275" s="2">
        <f t="shared" si="46"/>
        <v>64768831.375138521</v>
      </c>
      <c r="Z275" s="2" t="str">
        <f t="shared" si="8"/>
        <v>MEEP</v>
      </c>
      <c r="AA275" s="2">
        <f>IF(Z275="HERE",Y275,AA274+Graph!$G$1*1000)</f>
        <v>72122504.976357758</v>
      </c>
      <c r="AB275" s="2">
        <f t="shared" si="21"/>
        <v>420000</v>
      </c>
      <c r="AC275" s="2">
        <f t="shared" si="47"/>
        <v>57035907.614235669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52"/>
        <v>199</v>
      </c>
      <c r="C276" s="7"/>
      <c r="D276" s="2" t="e">
        <f t="shared" si="12"/>
        <v>#N/A</v>
      </c>
      <c r="E276" s="2" t="e">
        <f t="shared" si="22"/>
        <v>#N/A</v>
      </c>
      <c r="F276" s="2">
        <v>727427.94833250344</v>
      </c>
      <c r="G276" s="2">
        <f t="shared" si="50"/>
        <v>727427.94833250344</v>
      </c>
      <c r="H276" s="2">
        <f t="shared" si="48"/>
        <v>132894537.03782909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5428963.5714285858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802136.56816825271</v>
      </c>
      <c r="Q276" s="2">
        <f t="shared" si="51"/>
        <v>800000</v>
      </c>
      <c r="R276" s="2">
        <f t="shared" si="49"/>
        <v>142348354.99285835</v>
      </c>
      <c r="S276" s="2">
        <f t="shared" si="17"/>
        <v>727427.94833250344</v>
      </c>
      <c r="T276" s="2">
        <f t="shared" si="18"/>
        <v>23417.857142857276</v>
      </c>
      <c r="U276" s="2">
        <f t="shared" si="19"/>
        <v>800000</v>
      </c>
      <c r="V276" s="2">
        <f t="shared" si="37"/>
        <v>77372448.926331118</v>
      </c>
      <c r="W276" s="2">
        <f t="shared" si="20"/>
        <v>592925.30861124396</v>
      </c>
      <c r="X276" s="2">
        <f t="shared" si="6"/>
        <v>207074.69138875604</v>
      </c>
      <c r="Y276" s="2">
        <f t="shared" si="46"/>
        <v>64975906.066527277</v>
      </c>
      <c r="Z276" s="2" t="str">
        <f t="shared" si="8"/>
        <v>MEEP</v>
      </c>
      <c r="AA276" s="2">
        <f>IF(Z276="HERE",Y276,AA275+Graph!$G$1*1000)</f>
        <v>72542504.976357758</v>
      </c>
      <c r="AB276" s="2">
        <f t="shared" si="21"/>
        <v>420000</v>
      </c>
      <c r="AC276" s="2">
        <f t="shared" si="47"/>
        <v>57035907.614235669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52"/>
        <v>200</v>
      </c>
      <c r="C277" s="7"/>
      <c r="D277" s="2" t="e">
        <f t="shared" si="12"/>
        <v>#N/A</v>
      </c>
      <c r="E277" s="2" t="e">
        <f t="shared" si="22"/>
        <v>#N/A</v>
      </c>
      <c r="F277" s="2">
        <v>729029.17023395002</v>
      </c>
      <c r="G277" s="2">
        <f t="shared" si="50"/>
        <v>729029.17023395002</v>
      </c>
      <c r="H277" s="2">
        <f t="shared" si="48"/>
        <v>133623566.20806304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5452381.4285714431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804051.46192136407</v>
      </c>
      <c r="Q277" s="2">
        <f t="shared" si="51"/>
        <v>800000</v>
      </c>
      <c r="R277" s="2">
        <f t="shared" si="49"/>
        <v>143148354.99285835</v>
      </c>
      <c r="S277" s="2">
        <f t="shared" si="17"/>
        <v>729029.17023395002</v>
      </c>
      <c r="T277" s="2">
        <f t="shared" si="18"/>
        <v>23417.857142857276</v>
      </c>
      <c r="U277" s="2">
        <f t="shared" si="19"/>
        <v>800000</v>
      </c>
      <c r="V277" s="2">
        <f t="shared" si="37"/>
        <v>77966975.456843808</v>
      </c>
      <c r="W277" s="2">
        <f t="shared" si="20"/>
        <v>594526.53051269054</v>
      </c>
      <c r="X277" s="2">
        <f t="shared" si="6"/>
        <v>205473.46948730946</v>
      </c>
      <c r="Y277" s="2">
        <f t="shared" si="46"/>
        <v>65181379.536014587</v>
      </c>
      <c r="Z277" s="2" t="str">
        <f t="shared" si="8"/>
        <v>MEEP</v>
      </c>
      <c r="AA277" s="2">
        <f>IF(Z277="HERE",Y277,AA276+Graph!$G$1*1000)</f>
        <v>72962504.976357758</v>
      </c>
      <c r="AB277" s="2">
        <f t="shared" si="21"/>
        <v>420000</v>
      </c>
      <c r="AC277" s="2">
        <f t="shared" si="47"/>
        <v>57035907.614235669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3">IF(COUNT(C277)=1,AG277,#N/A)</f>
        <v>#N/A</v>
      </c>
    </row>
    <row r="278" spans="1:34" ht="15" x14ac:dyDescent="0.25">
      <c r="A278" s="1">
        <v>44454</v>
      </c>
      <c r="B278" s="2">
        <f t="shared" si="52"/>
        <v>201</v>
      </c>
      <c r="C278" s="7"/>
      <c r="D278" s="2" t="e">
        <f t="shared" si="12"/>
        <v>#N/A</v>
      </c>
      <c r="E278" s="2" t="e">
        <f t="shared" si="22"/>
        <v>#N/A</v>
      </c>
      <c r="F278" s="2">
        <v>730630.3921353817</v>
      </c>
      <c r="G278" s="2">
        <f t="shared" si="50"/>
        <v>730630.3921353817</v>
      </c>
      <c r="H278" s="2">
        <f t="shared" si="48"/>
        <v>134354196.60019842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5475799.2857143003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805966.35567447543</v>
      </c>
      <c r="Q278" s="2">
        <f t="shared" si="51"/>
        <v>800000</v>
      </c>
      <c r="R278" s="2">
        <f t="shared" si="49"/>
        <v>143948354.99285835</v>
      </c>
      <c r="S278" s="2">
        <f t="shared" si="17"/>
        <v>730630.3921353817</v>
      </c>
      <c r="T278" s="2">
        <f t="shared" si="18"/>
        <v>23417.857142857276</v>
      </c>
      <c r="U278" s="2">
        <f t="shared" si="19"/>
        <v>800000</v>
      </c>
      <c r="V278" s="2">
        <f t="shared" si="37"/>
        <v>78563103.209257945</v>
      </c>
      <c r="W278" s="2">
        <f t="shared" si="20"/>
        <v>596127.75241413713</v>
      </c>
      <c r="X278" s="2">
        <f t="shared" si="6"/>
        <v>203872.24758586287</v>
      </c>
      <c r="Y278" s="2">
        <f t="shared" si="46"/>
        <v>65385251.78360045</v>
      </c>
      <c r="Z278" s="2" t="str">
        <f t="shared" si="8"/>
        <v>MEEP</v>
      </c>
      <c r="AA278" s="2">
        <f>IF(Z278="HERE",Y278,AA277+Graph!$G$1*1000)</f>
        <v>73382504.976357758</v>
      </c>
      <c r="AB278" s="2">
        <f t="shared" si="21"/>
        <v>420000</v>
      </c>
      <c r="AC278" s="2">
        <f t="shared" si="47"/>
        <v>57035907.614235669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3"/>
        <v>#N/A</v>
      </c>
    </row>
    <row r="279" spans="1:34" ht="15" x14ac:dyDescent="0.25">
      <c r="A279" s="1">
        <v>44455</v>
      </c>
      <c r="B279" s="2">
        <f t="shared" si="52"/>
        <v>202</v>
      </c>
      <c r="C279" s="7"/>
      <c r="D279" s="2" t="e">
        <f t="shared" si="12"/>
        <v>#N/A</v>
      </c>
      <c r="E279" s="2" t="e">
        <f t="shared" si="22"/>
        <v>#N/A</v>
      </c>
      <c r="F279" s="2">
        <v>732231.61403682828</v>
      </c>
      <c r="G279" s="2">
        <f t="shared" si="50"/>
        <v>732231.61403682828</v>
      </c>
      <c r="H279" s="2">
        <f t="shared" si="48"/>
        <v>135086428.21423525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5499217.1428571576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807881.24942758679</v>
      </c>
      <c r="Q279" s="2">
        <f t="shared" si="51"/>
        <v>800000</v>
      </c>
      <c r="R279" s="2">
        <f t="shared" si="49"/>
        <v>144748354.99285835</v>
      </c>
      <c r="S279" s="2">
        <f t="shared" si="17"/>
        <v>732231.61403682828</v>
      </c>
      <c r="T279" s="2">
        <f t="shared" si="18"/>
        <v>23417.857142857276</v>
      </c>
      <c r="U279" s="2">
        <f t="shared" si="19"/>
        <v>800000</v>
      </c>
      <c r="V279" s="2">
        <f t="shared" si="37"/>
        <v>79160832.183573529</v>
      </c>
      <c r="W279" s="2">
        <f t="shared" si="20"/>
        <v>597728.97431558371</v>
      </c>
      <c r="X279" s="2">
        <f t="shared" si="6"/>
        <v>202271.02568441629</v>
      </c>
      <c r="Y279" s="2">
        <f t="shared" si="46"/>
        <v>65587522.809284866</v>
      </c>
      <c r="Z279" s="2" t="str">
        <f t="shared" si="8"/>
        <v>MEEP</v>
      </c>
      <c r="AA279" s="2">
        <f>IF(Z279="HERE",Y279,AA278+Graph!$G$1*1000)</f>
        <v>73802504.976357758</v>
      </c>
      <c r="AB279" s="2">
        <f t="shared" si="21"/>
        <v>420000</v>
      </c>
      <c r="AC279" s="2">
        <f t="shared" si="47"/>
        <v>57035907.614235669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3"/>
        <v>#N/A</v>
      </c>
    </row>
    <row r="280" spans="1:34" ht="15" x14ac:dyDescent="0.25">
      <c r="A280" s="1">
        <v>44456</v>
      </c>
      <c r="B280" s="2">
        <f t="shared" si="52"/>
        <v>203</v>
      </c>
      <c r="C280" s="7"/>
      <c r="D280" s="2" t="e">
        <f t="shared" si="12"/>
        <v>#N/A</v>
      </c>
      <c r="E280" s="2" t="e">
        <f t="shared" si="22"/>
        <v>#N/A</v>
      </c>
      <c r="F280" s="2">
        <v>733832.83593827486</v>
      </c>
      <c r="G280" s="2">
        <f t="shared" si="50"/>
        <v>733832.83593827486</v>
      </c>
      <c r="H280" s="2">
        <f t="shared" si="48"/>
        <v>135820261.05017352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5522635.0000000149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809796.14318069816</v>
      </c>
      <c r="Q280" s="2">
        <f t="shared" si="51"/>
        <v>800000</v>
      </c>
      <c r="R280" s="2">
        <f t="shared" si="49"/>
        <v>145548354.99285835</v>
      </c>
      <c r="S280" s="2">
        <f t="shared" si="17"/>
        <v>733832.83593827486</v>
      </c>
      <c r="T280" s="2">
        <f t="shared" si="18"/>
        <v>23417.857142857276</v>
      </c>
      <c r="U280" s="2">
        <f t="shared" si="19"/>
        <v>800000</v>
      </c>
      <c r="V280" s="2">
        <f t="shared" si="37"/>
        <v>79760162.379790545</v>
      </c>
      <c r="W280" s="2">
        <f t="shared" si="20"/>
        <v>599330.19621701539</v>
      </c>
      <c r="X280" s="2">
        <f t="shared" si="6"/>
        <v>200669.80378298461</v>
      </c>
      <c r="Y280" s="2">
        <f t="shared" si="46"/>
        <v>65788192.61306785</v>
      </c>
      <c r="Z280" s="2" t="str">
        <f t="shared" si="8"/>
        <v>MEEP</v>
      </c>
      <c r="AA280" s="2">
        <f>IF(Z280="HERE",Y280,AA279+Graph!$G$1*1000)</f>
        <v>74222504.976357758</v>
      </c>
      <c r="AB280" s="2">
        <f t="shared" si="21"/>
        <v>420000</v>
      </c>
      <c r="AC280" s="2">
        <f t="shared" si="47"/>
        <v>57035907.614235669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3"/>
        <v>#N/A</v>
      </c>
    </row>
    <row r="281" spans="1:34" ht="15" x14ac:dyDescent="0.25">
      <c r="A281" s="1">
        <v>44457</v>
      </c>
      <c r="B281" s="2">
        <f t="shared" si="52"/>
        <v>204</v>
      </c>
      <c r="C281" s="7"/>
      <c r="D281" s="2" t="e">
        <f t="shared" si="12"/>
        <v>#N/A</v>
      </c>
      <c r="E281" s="2" t="e">
        <f t="shared" si="22"/>
        <v>#N/A</v>
      </c>
      <c r="F281" s="2">
        <v>735434.05783972144</v>
      </c>
      <c r="G281" s="2">
        <f t="shared" si="50"/>
        <v>735434.05783972144</v>
      </c>
      <c r="H281" s="2">
        <f t="shared" si="48"/>
        <v>136555695.10801324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5546052.8571428722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811711.03693380952</v>
      </c>
      <c r="Q281" s="2">
        <f t="shared" si="51"/>
        <v>800000</v>
      </c>
      <c r="R281" s="2">
        <f t="shared" si="49"/>
        <v>146348354.99285835</v>
      </c>
      <c r="S281" s="2">
        <f t="shared" si="17"/>
        <v>735434.05783972144</v>
      </c>
      <c r="T281" s="2">
        <f t="shared" si="18"/>
        <v>23417.857142857276</v>
      </c>
      <c r="U281" s="2">
        <f t="shared" si="19"/>
        <v>800000</v>
      </c>
      <c r="V281" s="2">
        <f t="shared" si="37"/>
        <v>80361093.797909006</v>
      </c>
      <c r="W281" s="2">
        <f t="shared" si="20"/>
        <v>600931.41811846197</v>
      </c>
      <c r="X281" s="2">
        <f t="shared" si="6"/>
        <v>199068.58188153803</v>
      </c>
      <c r="Y281" s="2">
        <f t="shared" si="46"/>
        <v>65987261.194949389</v>
      </c>
      <c r="Z281" s="2" t="str">
        <f t="shared" si="8"/>
        <v>MEEP</v>
      </c>
      <c r="AA281" s="2">
        <f>IF(Z281="HERE",Y281,AA280+Graph!$G$1*1000)</f>
        <v>74642504.976357758</v>
      </c>
      <c r="AB281" s="2">
        <f t="shared" si="21"/>
        <v>420000</v>
      </c>
      <c r="AC281" s="2">
        <f t="shared" si="47"/>
        <v>57035907.614235669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3"/>
        <v>#N/A</v>
      </c>
    </row>
    <row r="282" spans="1:34" ht="15" x14ac:dyDescent="0.25">
      <c r="A282" s="1">
        <v>44458</v>
      </c>
      <c r="B282" s="2">
        <f t="shared" si="52"/>
        <v>205</v>
      </c>
      <c r="C282" s="7"/>
      <c r="D282" s="2" t="e">
        <f t="shared" si="12"/>
        <v>#N/A</v>
      </c>
      <c r="E282" s="2" t="e">
        <f t="shared" si="22"/>
        <v>#N/A</v>
      </c>
      <c r="F282" s="2">
        <v>737035.27974116802</v>
      </c>
      <c r="G282" s="2">
        <f t="shared" si="50"/>
        <v>737035.27974116802</v>
      </c>
      <c r="H282" s="2">
        <f t="shared" si="48"/>
        <v>137292730.38775441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5569470.7142857295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813625.93068692088</v>
      </c>
      <c r="Q282" s="2">
        <f t="shared" si="51"/>
        <v>800000</v>
      </c>
      <c r="R282" s="2">
        <f t="shared" si="49"/>
        <v>147148354.99285835</v>
      </c>
      <c r="S282" s="2">
        <f t="shared" si="17"/>
        <v>737035.27974116802</v>
      </c>
      <c r="T282" s="2">
        <f t="shared" si="18"/>
        <v>23417.857142857276</v>
      </c>
      <c r="U282" s="2">
        <f t="shared" si="19"/>
        <v>800000</v>
      </c>
      <c r="V282" s="2">
        <f t="shared" si="37"/>
        <v>80963626.437928915</v>
      </c>
      <c r="W282" s="2">
        <f t="shared" si="20"/>
        <v>602532.64001990855</v>
      </c>
      <c r="X282" s="2">
        <f t="shared" si="6"/>
        <v>197467.35998009145</v>
      </c>
      <c r="Y282" s="2">
        <f t="shared" si="46"/>
        <v>66184728.55492948</v>
      </c>
      <c r="Z282" s="2" t="str">
        <f t="shared" si="8"/>
        <v>MEEP</v>
      </c>
      <c r="AA282" s="2">
        <f>IF(Z282="HERE",Y282,AA281+Graph!$G$1*1000)</f>
        <v>75062504.976357758</v>
      </c>
      <c r="AB282" s="2">
        <f t="shared" si="21"/>
        <v>420000</v>
      </c>
      <c r="AC282" s="2">
        <f t="shared" si="47"/>
        <v>57035907.614235669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3"/>
        <v>#N/A</v>
      </c>
    </row>
    <row r="283" spans="1:34" ht="15" x14ac:dyDescent="0.25">
      <c r="A283" s="1">
        <v>44459</v>
      </c>
      <c r="B283" s="2">
        <f t="shared" si="52"/>
        <v>206</v>
      </c>
      <c r="C283" s="7"/>
      <c r="D283" s="2" t="e">
        <f t="shared" si="12"/>
        <v>#N/A</v>
      </c>
      <c r="E283" s="2" t="e">
        <f t="shared" si="22"/>
        <v>#N/A</v>
      </c>
      <c r="F283" s="2">
        <v>738636.5016425997</v>
      </c>
      <c r="G283" s="2">
        <f t="shared" si="50"/>
        <v>738636.5016425997</v>
      </c>
      <c r="H283" s="2">
        <f t="shared" si="48"/>
        <v>138031366.88939703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5592888.5714285867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815540.82444003224</v>
      </c>
      <c r="Q283" s="2">
        <f t="shared" si="51"/>
        <v>800000</v>
      </c>
      <c r="R283" s="2">
        <f t="shared" si="49"/>
        <v>147948354.99285835</v>
      </c>
      <c r="S283" s="2">
        <f t="shared" si="17"/>
        <v>738636.5016426146</v>
      </c>
      <c r="T283" s="2">
        <f t="shared" si="18"/>
        <v>23417.857142857276</v>
      </c>
      <c r="U283" s="2">
        <f t="shared" si="19"/>
        <v>800000</v>
      </c>
      <c r="V283" s="2">
        <f t="shared" si="37"/>
        <v>81567760.29985027</v>
      </c>
      <c r="W283" s="2">
        <f t="shared" si="20"/>
        <v>604133.86192135513</v>
      </c>
      <c r="X283" s="2">
        <f t="shared" si="6"/>
        <v>195866.13807864487</v>
      </c>
      <c r="Y283" s="2">
        <f t="shared" si="46"/>
        <v>66380594.693008125</v>
      </c>
      <c r="Z283" s="2" t="str">
        <f t="shared" si="8"/>
        <v>MEEP</v>
      </c>
      <c r="AA283" s="2">
        <f>IF(Z283="HERE",Y283,AA282+Graph!$G$1*1000)</f>
        <v>75482504.976357758</v>
      </c>
      <c r="AB283" s="2">
        <f t="shared" si="21"/>
        <v>420000</v>
      </c>
      <c r="AC283" s="2">
        <f t="shared" si="47"/>
        <v>57035907.614235669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3"/>
        <v>#N/A</v>
      </c>
    </row>
    <row r="284" spans="1:34" ht="15" x14ac:dyDescent="0.25">
      <c r="A284" s="1">
        <v>44460</v>
      </c>
      <c r="B284" s="2">
        <f t="shared" si="52"/>
        <v>207</v>
      </c>
      <c r="C284" s="7"/>
      <c r="D284" s="2" t="e">
        <f t="shared" si="12"/>
        <v>#N/A</v>
      </c>
      <c r="E284" s="2" t="e">
        <f t="shared" si="22"/>
        <v>#N/A</v>
      </c>
      <c r="F284" s="2">
        <v>740237.72354404628</v>
      </c>
      <c r="G284" s="2">
        <f t="shared" si="50"/>
        <v>740237.72354404628</v>
      </c>
      <c r="H284" s="2">
        <f t="shared" si="48"/>
        <v>138771604.61294109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5616306.428571444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817455.71819314361</v>
      </c>
      <c r="Q284" s="2">
        <f t="shared" si="51"/>
        <v>800000</v>
      </c>
      <c r="R284" s="2">
        <f t="shared" si="49"/>
        <v>148748354.99285835</v>
      </c>
      <c r="S284" s="2">
        <f t="shared" si="17"/>
        <v>740237.72354406118</v>
      </c>
      <c r="T284" s="2">
        <f t="shared" si="18"/>
        <v>23417.857142857276</v>
      </c>
      <c r="U284" s="2">
        <f t="shared" si="19"/>
        <v>800000</v>
      </c>
      <c r="V284" s="2">
        <f t="shared" si="37"/>
        <v>82173495.383673057</v>
      </c>
      <c r="W284" s="2">
        <f t="shared" si="20"/>
        <v>605735.08382278681</v>
      </c>
      <c r="X284" s="2">
        <f t="shared" si="6"/>
        <v>194264.91617721319</v>
      </c>
      <c r="Y284" s="2">
        <f t="shared" si="46"/>
        <v>66574859.609185338</v>
      </c>
      <c r="Z284" s="2" t="str">
        <f t="shared" si="8"/>
        <v>MEEP</v>
      </c>
      <c r="AA284" s="2">
        <f>IF(Z284="HERE",Y284,AA283+Graph!$G$1*1000)</f>
        <v>75902504.976357758</v>
      </c>
      <c r="AB284" s="2">
        <f t="shared" si="21"/>
        <v>420000</v>
      </c>
      <c r="AC284" s="2">
        <f t="shared" si="47"/>
        <v>57035907.614235669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3"/>
        <v>#N/A</v>
      </c>
    </row>
    <row r="285" spans="1:34" ht="15" x14ac:dyDescent="0.25">
      <c r="A285" s="1">
        <v>44461</v>
      </c>
      <c r="B285" s="2">
        <f t="shared" si="52"/>
        <v>208</v>
      </c>
      <c r="C285" s="7"/>
      <c r="D285" s="2" t="e">
        <f t="shared" si="12"/>
        <v>#N/A</v>
      </c>
      <c r="E285" s="2" t="e">
        <f t="shared" si="22"/>
        <v>#N/A</v>
      </c>
      <c r="F285" s="2">
        <v>741838.94544549286</v>
      </c>
      <c r="G285" s="2">
        <f t="shared" si="50"/>
        <v>741838.94544549286</v>
      </c>
      <c r="H285" s="2">
        <f t="shared" si="48"/>
        <v>139513443.55838656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5639724.2857143013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819370.61194625497</v>
      </c>
      <c r="Q285" s="2">
        <f t="shared" si="51"/>
        <v>800000</v>
      </c>
      <c r="R285" s="2">
        <f t="shared" si="49"/>
        <v>149548354.99285835</v>
      </c>
      <c r="S285" s="2">
        <f t="shared" si="17"/>
        <v>741838.94544547796</v>
      </c>
      <c r="T285" s="2">
        <f t="shared" si="18"/>
        <v>23417.857142857276</v>
      </c>
      <c r="U285" s="2">
        <f t="shared" si="19"/>
        <v>800000</v>
      </c>
      <c r="V285" s="2">
        <f t="shared" si="37"/>
        <v>82780831.68939729</v>
      </c>
      <c r="W285" s="2">
        <f t="shared" si="20"/>
        <v>607336.30572423339</v>
      </c>
      <c r="X285" s="2">
        <f t="shared" si="6"/>
        <v>192663.69427576661</v>
      </c>
      <c r="Y285" s="2">
        <f t="shared" si="46"/>
        <v>66767523.303461105</v>
      </c>
      <c r="Z285" s="2" t="str">
        <f t="shared" si="8"/>
        <v>MEEP</v>
      </c>
      <c r="AA285" s="2">
        <f>IF(Z285="HERE",Y285,AA284+Graph!$G$1*1000)</f>
        <v>76322504.976357758</v>
      </c>
      <c r="AB285" s="2">
        <f t="shared" si="21"/>
        <v>420000</v>
      </c>
      <c r="AC285" s="2">
        <f t="shared" si="47"/>
        <v>57035907.614235669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3"/>
        <v>#N/A</v>
      </c>
    </row>
    <row r="286" spans="1:34" ht="15" x14ac:dyDescent="0.25">
      <c r="A286" s="1">
        <v>44462</v>
      </c>
      <c r="B286" s="2">
        <f t="shared" si="52"/>
        <v>209</v>
      </c>
      <c r="C286" s="7"/>
      <c r="D286" s="2" t="e">
        <f t="shared" si="12"/>
        <v>#N/A</v>
      </c>
      <c r="E286" s="2" t="e">
        <f t="shared" si="22"/>
        <v>#N/A</v>
      </c>
      <c r="F286" s="2">
        <v>743440.16734693944</v>
      </c>
      <c r="G286" s="2">
        <f t="shared" si="50"/>
        <v>743440.16734693944</v>
      </c>
      <c r="H286" s="2">
        <f t="shared" si="48"/>
        <v>140256883.72573352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5663142.1428571586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821285.50569936633</v>
      </c>
      <c r="Q286" s="2">
        <f t="shared" si="51"/>
        <v>800000</v>
      </c>
      <c r="R286" s="2">
        <f t="shared" si="49"/>
        <v>150348354.99285835</v>
      </c>
      <c r="S286" s="2">
        <f t="shared" si="17"/>
        <v>743440.16734695435</v>
      </c>
      <c r="T286" s="2">
        <f t="shared" si="18"/>
        <v>23417.857142857276</v>
      </c>
      <c r="U286" s="2">
        <f t="shared" si="19"/>
        <v>800000</v>
      </c>
      <c r="V286" s="2">
        <f t="shared" si="37"/>
        <v>83389769.21702297</v>
      </c>
      <c r="W286" s="2">
        <f t="shared" si="20"/>
        <v>608937.52762567997</v>
      </c>
      <c r="X286" s="2">
        <f t="shared" ref="X286:X385" si="54">SUM(U286-W286)</f>
        <v>191062.47237432003</v>
      </c>
      <c r="Y286" s="2">
        <f t="shared" si="46"/>
        <v>66958585.775835425</v>
      </c>
      <c r="Z286" s="2" t="str">
        <f t="shared" ref="Z286:Z385" si="55">IF(V286&lt;Y286,"HERE","MEEP")</f>
        <v>MEEP</v>
      </c>
      <c r="AA286" s="2">
        <f>IF(Z286="HERE",Y286,AA285+Graph!$G$1*1000)</f>
        <v>76742504.976357758</v>
      </c>
      <c r="AB286" s="2">
        <f t="shared" si="21"/>
        <v>420000</v>
      </c>
      <c r="AC286" s="2">
        <f t="shared" si="47"/>
        <v>57035907.614235669</v>
      </c>
      <c r="AD286" s="3">
        <f t="shared" ref="AD286:AD385" si="56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7">IF(AE286&gt;52800000,52800000,AE286)</f>
        <v>52800000</v>
      </c>
      <c r="AG286" s="3">
        <f t="shared" si="29"/>
        <v>50160000</v>
      </c>
      <c r="AH286" s="3" t="e">
        <f t="shared" si="53"/>
        <v>#N/A</v>
      </c>
    </row>
    <row r="287" spans="1:34" ht="15" x14ac:dyDescent="0.25">
      <c r="A287" s="1">
        <v>44463</v>
      </c>
      <c r="B287" s="2">
        <f t="shared" si="52"/>
        <v>210</v>
      </c>
      <c r="C287" s="7"/>
      <c r="D287" s="2" t="e">
        <f t="shared" ref="D287:D385" si="58">IF(COUNT(C287)=1,SUM(C287-C286),#N/A)</f>
        <v>#N/A</v>
      </c>
      <c r="E287" s="2" t="e">
        <f t="shared" si="22"/>
        <v>#N/A</v>
      </c>
      <c r="F287" s="2">
        <v>745041.38924838603</v>
      </c>
      <c r="G287" s="2">
        <f t="shared" si="50"/>
        <v>745041.38924838603</v>
      </c>
      <c r="H287" s="2">
        <f t="shared" si="48"/>
        <v>141001925.11498189</v>
      </c>
      <c r="I287" s="7"/>
      <c r="J287" s="2" t="e">
        <f t="shared" ref="J287:J385" si="59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5686560.0000000158</v>
      </c>
      <c r="M287" s="8" t="e">
        <f t="shared" si="28"/>
        <v>#N/A</v>
      </c>
      <c r="N287" s="2" t="e">
        <f t="shared" ref="N287:N385" si="60">IF(COUNT(M287)=1,SUM(M287-M286),#N/A)</f>
        <v>#N/A</v>
      </c>
      <c r="O287" s="2" t="e">
        <f t="shared" si="24"/>
        <v>#N/A</v>
      </c>
      <c r="P287" s="2">
        <v>823200.39945246279</v>
      </c>
      <c r="Q287" s="2">
        <f t="shared" si="51"/>
        <v>800000</v>
      </c>
      <c r="R287" s="2">
        <f t="shared" si="49"/>
        <v>151148354.99285835</v>
      </c>
      <c r="S287" s="2">
        <f t="shared" ref="S287:S385" si="61">SUM(H287-H286)</f>
        <v>745041.38924837112</v>
      </c>
      <c r="T287" s="2">
        <f t="shared" ref="T287:T385" si="62">SUM(L287-L286)</f>
        <v>23417.857142857276</v>
      </c>
      <c r="U287" s="2">
        <f t="shared" ref="U287:U385" si="63">SUM(R287-R286)</f>
        <v>800000</v>
      </c>
      <c r="V287" s="2">
        <f t="shared" si="37"/>
        <v>84000307.966550097</v>
      </c>
      <c r="W287" s="2">
        <f t="shared" ref="W287:W385" si="64">SUM(V287-V286)</f>
        <v>610538.74952712655</v>
      </c>
      <c r="X287" s="2">
        <f t="shared" si="54"/>
        <v>189461.25047287345</v>
      </c>
      <c r="Y287" s="2">
        <f t="shared" ref="Y287:Y350" si="65">IF(COUNT($C288)=0,IF(COUNT($C287)=1,C287,SUM(Y286+X287)),C287)</f>
        <v>67148047.026308298</v>
      </c>
      <c r="Z287" s="2" t="str">
        <f t="shared" si="55"/>
        <v>MEEP</v>
      </c>
      <c r="AA287" s="2">
        <f>IF(Z287="HERE",Y287,AA286+Graph!$G$1*1000)</f>
        <v>77162504.976357758</v>
      </c>
      <c r="AB287" s="2">
        <f t="shared" ref="AB287:AB385" si="66">SUM(AA287-AA286)</f>
        <v>420000</v>
      </c>
      <c r="AC287" s="2">
        <f t="shared" ref="AC287:AC350" si="67">IF(Z288="HERE",V287,AC286)</f>
        <v>57035907.614235669</v>
      </c>
      <c r="AD287" s="3">
        <f t="shared" si="56"/>
        <v>52800000</v>
      </c>
      <c r="AE287" s="2">
        <f>IF(AE285&gt;=52800000,52800000,IF(AB266=Graph!G$1*1000,AE286+Graph!G$1*1000,AC287))</f>
        <v>52800000</v>
      </c>
      <c r="AF287" s="3">
        <f t="shared" si="57"/>
        <v>52800000</v>
      </c>
      <c r="AG287" s="3">
        <f t="shared" si="29"/>
        <v>50160000</v>
      </c>
      <c r="AH287" s="3" t="e">
        <f t="shared" si="53"/>
        <v>#N/A</v>
      </c>
    </row>
    <row r="288" spans="1:34" ht="15" x14ac:dyDescent="0.25">
      <c r="A288" s="1">
        <v>44464</v>
      </c>
      <c r="B288" s="2">
        <f t="shared" si="52"/>
        <v>211</v>
      </c>
      <c r="C288" s="7"/>
      <c r="D288" s="2" t="e">
        <f t="shared" si="58"/>
        <v>#N/A</v>
      </c>
      <c r="E288" s="2" t="e">
        <f t="shared" si="22"/>
        <v>#N/A</v>
      </c>
      <c r="F288" s="2">
        <v>746642.61114981771</v>
      </c>
      <c r="G288" s="2">
        <f t="shared" si="50"/>
        <v>746642.61114981771</v>
      </c>
      <c r="H288" s="2">
        <f t="shared" ref="H288:H351" si="68">IF(COUNT($C289)=0,IF(COUNT($C288)=1,C288,SUM(H287+G288)),C288)</f>
        <v>141748567.72613171</v>
      </c>
      <c r="I288" s="7"/>
      <c r="J288" s="2" t="e">
        <f t="shared" si="59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5709977.8571428731</v>
      </c>
      <c r="M288" s="8" t="e">
        <f t="shared" si="28"/>
        <v>#N/A</v>
      </c>
      <c r="N288" s="2" t="e">
        <f t="shared" si="60"/>
        <v>#N/A</v>
      </c>
      <c r="O288" s="2" t="e">
        <f t="shared" si="24"/>
        <v>#N/A</v>
      </c>
      <c r="P288" s="2">
        <v>825115.29320557415</v>
      </c>
      <c r="Q288" s="2">
        <f t="shared" si="51"/>
        <v>800000</v>
      </c>
      <c r="R288" s="2">
        <f t="shared" ref="R288:R351" si="69">IF(COUNT($C289)=0,IF(COUNT($C288)=1,M288,SUM(R287+Q288)),M288)</f>
        <v>151948354.99285835</v>
      </c>
      <c r="S288" s="2">
        <f t="shared" si="61"/>
        <v>746642.61114981771</v>
      </c>
      <c r="T288" s="2">
        <f t="shared" si="62"/>
        <v>23417.857142857276</v>
      </c>
      <c r="U288" s="2">
        <f t="shared" si="63"/>
        <v>800000</v>
      </c>
      <c r="V288" s="2">
        <f t="shared" si="37"/>
        <v>84612447.93797867</v>
      </c>
      <c r="W288" s="2">
        <f t="shared" si="64"/>
        <v>612139.97142857313</v>
      </c>
      <c r="X288" s="2">
        <f t="shared" si="54"/>
        <v>187860.02857142687</v>
      </c>
      <c r="Y288" s="2">
        <f t="shared" si="65"/>
        <v>67335907.054879725</v>
      </c>
      <c r="Z288" s="2" t="str">
        <f t="shared" si="55"/>
        <v>MEEP</v>
      </c>
      <c r="AA288" s="2">
        <f>IF(Z288="HERE",Y288,AA287+Graph!$G$1*1000)</f>
        <v>77582504.976357758</v>
      </c>
      <c r="AB288" s="2">
        <f t="shared" si="66"/>
        <v>420000</v>
      </c>
      <c r="AC288" s="2">
        <f t="shared" si="67"/>
        <v>57035907.614235669</v>
      </c>
      <c r="AD288" s="3">
        <f t="shared" si="56"/>
        <v>52800000</v>
      </c>
      <c r="AE288" s="2">
        <f>IF(AE286&gt;=52800000,52800000,IF(AB267=Graph!G$1*1000,AE287+Graph!G$1*1000,AC288))</f>
        <v>52800000</v>
      </c>
      <c r="AF288" s="3">
        <f t="shared" si="57"/>
        <v>52800000</v>
      </c>
      <c r="AG288" s="3">
        <f t="shared" si="29"/>
        <v>50160000</v>
      </c>
      <c r="AH288" s="3" t="e">
        <f t="shared" si="53"/>
        <v>#N/A</v>
      </c>
    </row>
    <row r="289" spans="1:34" ht="15" x14ac:dyDescent="0.25">
      <c r="A289" s="1">
        <v>44465</v>
      </c>
      <c r="B289" s="2">
        <f t="shared" si="52"/>
        <v>212</v>
      </c>
      <c r="C289" s="7"/>
      <c r="D289" s="2" t="e">
        <f t="shared" si="58"/>
        <v>#N/A</v>
      </c>
      <c r="E289" s="2" t="e">
        <f t="shared" si="22"/>
        <v>#N/A</v>
      </c>
      <c r="F289" s="2">
        <v>748243.83305126429</v>
      </c>
      <c r="G289" s="2">
        <f t="shared" si="50"/>
        <v>748243.83305126429</v>
      </c>
      <c r="H289" s="2">
        <f t="shared" si="68"/>
        <v>142496811.55918297</v>
      </c>
      <c r="I289" s="7"/>
      <c r="J289" s="2" t="e">
        <f t="shared" si="59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5733395.7142857304</v>
      </c>
      <c r="M289" s="8" t="e">
        <f t="shared" si="28"/>
        <v>#N/A</v>
      </c>
      <c r="N289" s="2" t="e">
        <f t="shared" si="60"/>
        <v>#N/A</v>
      </c>
      <c r="O289" s="2" t="e">
        <f t="shared" si="24"/>
        <v>#N/A</v>
      </c>
      <c r="P289" s="2">
        <v>827030.18695868552</v>
      </c>
      <c r="Q289" s="2">
        <f t="shared" si="51"/>
        <v>800000</v>
      </c>
      <c r="R289" s="2">
        <f t="shared" si="69"/>
        <v>152748354.99285835</v>
      </c>
      <c r="S289" s="2">
        <f t="shared" si="61"/>
        <v>748243.83305126429</v>
      </c>
      <c r="T289" s="2">
        <f t="shared" si="62"/>
        <v>23417.857142857276</v>
      </c>
      <c r="U289" s="2">
        <f t="shared" si="63"/>
        <v>800000</v>
      </c>
      <c r="V289" s="2">
        <f t="shared" si="37"/>
        <v>85226189.131308675</v>
      </c>
      <c r="W289" s="2">
        <f t="shared" si="64"/>
        <v>613741.19333000481</v>
      </c>
      <c r="X289" s="2">
        <f t="shared" si="54"/>
        <v>186258.80666999519</v>
      </c>
      <c r="Y289" s="2">
        <f t="shared" si="65"/>
        <v>67522165.86154972</v>
      </c>
      <c r="Z289" s="2" t="str">
        <f t="shared" si="55"/>
        <v>MEEP</v>
      </c>
      <c r="AA289" s="2">
        <f>IF(Z289="HERE",Y289,AA288+Graph!$G$1*1000)</f>
        <v>78002504.976357758</v>
      </c>
      <c r="AB289" s="2">
        <f t="shared" si="66"/>
        <v>420000</v>
      </c>
      <c r="AC289" s="2">
        <f t="shared" si="67"/>
        <v>57035907.614235669</v>
      </c>
      <c r="AD289" s="3">
        <f t="shared" si="56"/>
        <v>52800000</v>
      </c>
      <c r="AE289" s="2">
        <f>IF(AE287&gt;=52800000,52800000,IF(AB268=Graph!G$1*1000,AE288+Graph!G$1*1000,AC289))</f>
        <v>52800000</v>
      </c>
      <c r="AF289" s="3">
        <f t="shared" si="57"/>
        <v>52800000</v>
      </c>
      <c r="AG289" s="3">
        <f t="shared" si="29"/>
        <v>50160000</v>
      </c>
      <c r="AH289" s="3" t="e">
        <f t="shared" si="53"/>
        <v>#N/A</v>
      </c>
    </row>
    <row r="290" spans="1:34" ht="15" x14ac:dyDescent="0.25">
      <c r="A290" s="1">
        <v>44466</v>
      </c>
      <c r="B290" s="2">
        <f t="shared" si="52"/>
        <v>213</v>
      </c>
      <c r="C290" s="7"/>
      <c r="D290" s="2" t="e">
        <f t="shared" si="58"/>
        <v>#N/A</v>
      </c>
      <c r="E290" s="2" t="e">
        <f t="shared" si="22"/>
        <v>#N/A</v>
      </c>
      <c r="F290" s="2">
        <v>749845.05495271087</v>
      </c>
      <c r="G290" s="2">
        <f t="shared" si="50"/>
        <v>749845.05495271087</v>
      </c>
      <c r="H290" s="2">
        <f t="shared" si="68"/>
        <v>143246656.61413568</v>
      </c>
      <c r="I290" s="7"/>
      <c r="J290" s="2" t="e">
        <f t="shared" si="59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5756813.5714285877</v>
      </c>
      <c r="M290" s="8" t="e">
        <f t="shared" si="28"/>
        <v>#N/A</v>
      </c>
      <c r="N290" s="2" t="e">
        <f t="shared" si="60"/>
        <v>#N/A</v>
      </c>
      <c r="O290" s="2" t="e">
        <f t="shared" si="24"/>
        <v>#N/A</v>
      </c>
      <c r="P290" s="2">
        <v>828945.08071179688</v>
      </c>
      <c r="Q290" s="2">
        <f t="shared" si="51"/>
        <v>800000</v>
      </c>
      <c r="R290" s="2">
        <f t="shared" si="69"/>
        <v>153548354.99285835</v>
      </c>
      <c r="S290" s="2">
        <f t="shared" si="61"/>
        <v>749845.05495271087</v>
      </c>
      <c r="T290" s="2">
        <f t="shared" si="62"/>
        <v>23417.857142857276</v>
      </c>
      <c r="U290" s="2">
        <f t="shared" si="63"/>
        <v>800000</v>
      </c>
      <c r="V290" s="2">
        <f t="shared" si="37"/>
        <v>85841531.546540126</v>
      </c>
      <c r="W290" s="2">
        <f t="shared" si="64"/>
        <v>615342.41523145139</v>
      </c>
      <c r="X290" s="2">
        <f t="shared" si="54"/>
        <v>184657.58476854861</v>
      </c>
      <c r="Y290" s="2">
        <f t="shared" si="65"/>
        <v>67706823.446318269</v>
      </c>
      <c r="Z290" s="2" t="str">
        <f t="shared" si="55"/>
        <v>MEEP</v>
      </c>
      <c r="AA290" s="2">
        <f>IF(Z290="HERE",Y290,AA289+Graph!$G$1*1000)</f>
        <v>78422504.976357758</v>
      </c>
      <c r="AB290" s="2">
        <f t="shared" si="66"/>
        <v>420000</v>
      </c>
      <c r="AC290" s="2">
        <f t="shared" si="67"/>
        <v>57035907.614235669</v>
      </c>
      <c r="AD290" s="3">
        <f t="shared" si="56"/>
        <v>52800000</v>
      </c>
      <c r="AE290" s="2">
        <f>IF(AE288&gt;=52800000,52800000,IF(AB269=Graph!G$1*1000,AE289+Graph!G$1*1000,AC290))</f>
        <v>52800000</v>
      </c>
      <c r="AF290" s="3">
        <f t="shared" si="57"/>
        <v>52800000</v>
      </c>
      <c r="AG290" s="3">
        <f t="shared" si="29"/>
        <v>50160000</v>
      </c>
      <c r="AH290" s="3" t="e">
        <f t="shared" si="53"/>
        <v>#N/A</v>
      </c>
    </row>
    <row r="291" spans="1:34" ht="15" x14ac:dyDescent="0.25">
      <c r="A291" s="1">
        <v>44467</v>
      </c>
      <c r="B291" s="2">
        <f t="shared" si="52"/>
        <v>214</v>
      </c>
      <c r="C291" s="7"/>
      <c r="D291" s="2" t="e">
        <f t="shared" si="58"/>
        <v>#N/A</v>
      </c>
      <c r="E291" s="2" t="e">
        <f t="shared" si="22"/>
        <v>#N/A</v>
      </c>
      <c r="F291" s="2">
        <v>751446.27685415745</v>
      </c>
      <c r="G291" s="2">
        <f t="shared" si="50"/>
        <v>751446.27685415745</v>
      </c>
      <c r="H291" s="2">
        <f t="shared" si="68"/>
        <v>143998102.89098984</v>
      </c>
      <c r="I291" s="7"/>
      <c r="J291" s="2" t="e">
        <f t="shared" si="59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5780231.4285714449</v>
      </c>
      <c r="M291" s="8" t="e">
        <f t="shared" si="28"/>
        <v>#N/A</v>
      </c>
      <c r="N291" s="2" t="e">
        <f t="shared" si="60"/>
        <v>#N/A</v>
      </c>
      <c r="O291" s="2" t="e">
        <f t="shared" si="24"/>
        <v>#N/A</v>
      </c>
      <c r="P291" s="2">
        <v>830859.97446490824</v>
      </c>
      <c r="Q291" s="2">
        <f t="shared" si="51"/>
        <v>800000</v>
      </c>
      <c r="R291" s="2">
        <f t="shared" si="69"/>
        <v>154348354.99285835</v>
      </c>
      <c r="S291" s="2">
        <f t="shared" si="61"/>
        <v>751446.27685415745</v>
      </c>
      <c r="T291" s="2">
        <f t="shared" si="62"/>
        <v>23417.857142857276</v>
      </c>
      <c r="U291" s="2">
        <f t="shared" si="63"/>
        <v>800000</v>
      </c>
      <c r="V291" s="2">
        <f t="shared" si="37"/>
        <v>86458475.183673024</v>
      </c>
      <c r="W291" s="2">
        <f t="shared" si="64"/>
        <v>616943.63713289797</v>
      </c>
      <c r="X291" s="2">
        <f t="shared" si="54"/>
        <v>183056.36286710203</v>
      </c>
      <c r="Y291" s="2">
        <f t="shared" si="65"/>
        <v>67889879.809185371</v>
      </c>
      <c r="Z291" s="2" t="str">
        <f t="shared" si="55"/>
        <v>MEEP</v>
      </c>
      <c r="AA291" s="2">
        <f>IF(Z291="HERE",Y291,AA290+Graph!$G$1*1000)</f>
        <v>78842504.976357758</v>
      </c>
      <c r="AB291" s="2">
        <f t="shared" si="66"/>
        <v>420000</v>
      </c>
      <c r="AC291" s="2">
        <f t="shared" si="67"/>
        <v>57035907.614235669</v>
      </c>
      <c r="AD291" s="3">
        <f t="shared" si="56"/>
        <v>52800000</v>
      </c>
      <c r="AE291" s="2">
        <f>IF(AE289&gt;=52800000,52800000,IF(AB270=Graph!G$1*1000,AE290+Graph!G$1*1000,AC291))</f>
        <v>52800000</v>
      </c>
      <c r="AF291" s="3">
        <f t="shared" si="57"/>
        <v>52800000</v>
      </c>
      <c r="AG291" s="3">
        <f t="shared" si="29"/>
        <v>50160000</v>
      </c>
      <c r="AH291" s="3" t="e">
        <f t="shared" si="53"/>
        <v>#N/A</v>
      </c>
    </row>
    <row r="292" spans="1:34" ht="15" x14ac:dyDescent="0.25">
      <c r="A292" s="1">
        <v>44468</v>
      </c>
      <c r="B292" s="2">
        <f t="shared" si="52"/>
        <v>215</v>
      </c>
      <c r="C292" s="7"/>
      <c r="D292" s="2" t="e">
        <f t="shared" si="58"/>
        <v>#N/A</v>
      </c>
      <c r="E292" s="2" t="e">
        <f t="shared" ref="E292:E385" si="70">IF(COUNT($C292)=1,AVERAGE(D286:D292),#N/A)</f>
        <v>#N/A</v>
      </c>
      <c r="F292" s="2">
        <v>753047.49875558913</v>
      </c>
      <c r="G292" s="2">
        <f t="shared" si="50"/>
        <v>753047.49875558913</v>
      </c>
      <c r="H292" s="2">
        <f t="shared" si="68"/>
        <v>144751150.38974541</v>
      </c>
      <c r="I292" s="7"/>
      <c r="J292" s="2" t="e">
        <f t="shared" si="59"/>
        <v>#N/A</v>
      </c>
      <c r="K292" s="2" t="e">
        <f t="shared" ref="K292:K385" si="71">IF(COUNT($C292)=1,AVERAGE(J286:J292),#N/A)</f>
        <v>#N/A</v>
      </c>
      <c r="L292" s="2">
        <f t="array" ref="L292">IF(COUNT($C293)=0,IF(COUNT($C292)=1,I292,SUM(L291+LOOKUP(2,1/(ISNUMBER($K$1:$K$194)),$K$1:$K$194))),I292)</f>
        <v>5803649.2857143022</v>
      </c>
      <c r="M292" s="8" t="e">
        <f t="shared" si="28"/>
        <v>#N/A</v>
      </c>
      <c r="N292" s="2" t="e">
        <f t="shared" si="60"/>
        <v>#N/A</v>
      </c>
      <c r="O292" s="2" t="e">
        <f t="shared" ref="O292:O385" si="72">IF(COUNT($C292)=1,AVERAGE(N286:N292),#N/A)</f>
        <v>#N/A</v>
      </c>
      <c r="P292" s="2">
        <v>832774.8682180196</v>
      </c>
      <c r="Q292" s="2">
        <f t="shared" si="51"/>
        <v>800000</v>
      </c>
      <c r="R292" s="2">
        <f t="shared" si="69"/>
        <v>155148354.99285835</v>
      </c>
      <c r="S292" s="2">
        <f t="shared" si="61"/>
        <v>753047.49875557423</v>
      </c>
      <c r="T292" s="2">
        <f t="shared" si="62"/>
        <v>23417.857142857276</v>
      </c>
      <c r="U292" s="2">
        <f t="shared" si="63"/>
        <v>800000</v>
      </c>
      <c r="V292" s="2">
        <f t="shared" si="37"/>
        <v>87077020.042707369</v>
      </c>
      <c r="W292" s="2">
        <f t="shared" si="64"/>
        <v>618544.85903434455</v>
      </c>
      <c r="X292" s="2">
        <f t="shared" si="54"/>
        <v>181455.14096565545</v>
      </c>
      <c r="Y292" s="2">
        <f t="shared" si="65"/>
        <v>68071334.950151026</v>
      </c>
      <c r="Z292" s="2" t="str">
        <f t="shared" si="55"/>
        <v>MEEP</v>
      </c>
      <c r="AA292" s="2">
        <f>IF(Z292="HERE",Y292,AA291+Graph!$G$1*1000)</f>
        <v>79262504.976357758</v>
      </c>
      <c r="AB292" s="2">
        <f t="shared" si="66"/>
        <v>420000</v>
      </c>
      <c r="AC292" s="2">
        <f t="shared" si="67"/>
        <v>57035907.614235669</v>
      </c>
      <c r="AD292" s="3">
        <f t="shared" si="56"/>
        <v>52800000</v>
      </c>
      <c r="AE292" s="2">
        <f>IF(AE290&gt;=52800000,52800000,IF(AB271=Graph!G$1*1000,AE291+Graph!G$1*1000,AC292))</f>
        <v>52800000</v>
      </c>
      <c r="AF292" s="3">
        <f t="shared" si="57"/>
        <v>52800000</v>
      </c>
      <c r="AG292" s="3">
        <f t="shared" si="29"/>
        <v>50160000</v>
      </c>
      <c r="AH292" s="3" t="e">
        <f t="shared" si="53"/>
        <v>#N/A</v>
      </c>
    </row>
    <row r="293" spans="1:34" ht="15" x14ac:dyDescent="0.25">
      <c r="A293" s="1">
        <v>44469</v>
      </c>
      <c r="B293" s="2">
        <f t="shared" si="52"/>
        <v>216</v>
      </c>
      <c r="C293" s="7"/>
      <c r="D293" s="2" t="e">
        <f t="shared" si="58"/>
        <v>#N/A</v>
      </c>
      <c r="E293" s="2" t="e">
        <f t="shared" si="70"/>
        <v>#N/A</v>
      </c>
      <c r="F293" s="2">
        <v>754648.72065703571</v>
      </c>
      <c r="G293" s="2">
        <f t="shared" si="50"/>
        <v>754648.72065703571</v>
      </c>
      <c r="H293" s="2">
        <f t="shared" si="68"/>
        <v>145505799.11040246</v>
      </c>
      <c r="I293" s="7"/>
      <c r="J293" s="2" t="e">
        <f t="shared" si="59"/>
        <v>#N/A</v>
      </c>
      <c r="K293" s="2" t="e">
        <f t="shared" si="71"/>
        <v>#N/A</v>
      </c>
      <c r="L293" s="2">
        <f t="array" ref="L293">IF(COUNT($C294)=0,IF(COUNT($C293)=1,I293,SUM(L292+LOOKUP(2,1/(ISNUMBER($K$1:$K$194)),$K$1:$K$194))),I293)</f>
        <v>5827067.1428571595</v>
      </c>
      <c r="M293" s="8" t="e">
        <f t="shared" si="28"/>
        <v>#N/A</v>
      </c>
      <c r="N293" s="2" t="e">
        <f t="shared" si="60"/>
        <v>#N/A</v>
      </c>
      <c r="O293" s="2" t="e">
        <f t="shared" si="72"/>
        <v>#N/A</v>
      </c>
      <c r="P293" s="2">
        <v>834689.76197113097</v>
      </c>
      <c r="Q293" s="2">
        <f t="shared" si="51"/>
        <v>800000</v>
      </c>
      <c r="R293" s="2">
        <f t="shared" si="69"/>
        <v>155948354.99285835</v>
      </c>
      <c r="S293" s="2">
        <f t="shared" si="61"/>
        <v>754648.72065705061</v>
      </c>
      <c r="T293" s="2">
        <f t="shared" si="62"/>
        <v>23417.857142857276</v>
      </c>
      <c r="U293" s="2">
        <f t="shared" si="63"/>
        <v>800000</v>
      </c>
      <c r="V293" s="2">
        <f t="shared" si="37"/>
        <v>87697166.12364316</v>
      </c>
      <c r="W293" s="2">
        <f t="shared" si="64"/>
        <v>620146.08093579113</v>
      </c>
      <c r="X293" s="2">
        <f t="shared" si="54"/>
        <v>179853.91906420887</v>
      </c>
      <c r="Y293" s="2">
        <f t="shared" si="65"/>
        <v>68251188.869215235</v>
      </c>
      <c r="Z293" s="2" t="str">
        <f t="shared" si="55"/>
        <v>MEEP</v>
      </c>
      <c r="AA293" s="2">
        <f>IF(Z293="HERE",Y293,AA292+Graph!$G$1*1000)</f>
        <v>79682504.976357758</v>
      </c>
      <c r="AB293" s="2">
        <f t="shared" si="66"/>
        <v>420000</v>
      </c>
      <c r="AC293" s="2">
        <f t="shared" si="67"/>
        <v>57035907.614235669</v>
      </c>
      <c r="AD293" s="3">
        <f t="shared" si="56"/>
        <v>52800000</v>
      </c>
      <c r="AE293" s="2">
        <f>IF(AE291&gt;=52800000,52800000,IF(AB272=Graph!G$1*1000,AE292+Graph!G$1*1000,AC293))</f>
        <v>52800000</v>
      </c>
      <c r="AF293" s="3">
        <f t="shared" si="57"/>
        <v>52800000</v>
      </c>
      <c r="AG293" s="3">
        <f t="shared" si="29"/>
        <v>50160000</v>
      </c>
      <c r="AH293" s="3" t="e">
        <f t="shared" si="53"/>
        <v>#N/A</v>
      </c>
    </row>
    <row r="294" spans="1:34" ht="15" x14ac:dyDescent="0.25">
      <c r="A294" s="1">
        <v>44470</v>
      </c>
      <c r="B294" s="2">
        <f t="shared" si="52"/>
        <v>217</v>
      </c>
      <c r="C294" s="7"/>
      <c r="D294" s="2" t="e">
        <f t="shared" si="58"/>
        <v>#N/A</v>
      </c>
      <c r="E294" s="2" t="e">
        <f t="shared" si="70"/>
        <v>#N/A</v>
      </c>
      <c r="F294" s="2">
        <v>756249.94255848229</v>
      </c>
      <c r="G294" s="2">
        <f t="shared" ref="G294:G357" si="73">IF(F294&gt;800000,$AK$31*1000,F294)</f>
        <v>756249.94255848229</v>
      </c>
      <c r="H294" s="2">
        <f t="shared" si="68"/>
        <v>146262049.05296093</v>
      </c>
      <c r="I294" s="7"/>
      <c r="J294" s="2" t="e">
        <f t="shared" si="59"/>
        <v>#N/A</v>
      </c>
      <c r="K294" s="2" t="e">
        <f t="shared" si="71"/>
        <v>#N/A</v>
      </c>
      <c r="L294" s="2">
        <f t="array" ref="L294">IF(COUNT($C295)=0,IF(COUNT($C294)=1,I294,SUM(L293+LOOKUP(2,1/(ISNUMBER($K$1:$K$194)),$K$1:$K$194))),I294)</f>
        <v>5850485.0000000168</v>
      </c>
      <c r="M294" s="8" t="e">
        <f t="shared" si="28"/>
        <v>#N/A</v>
      </c>
      <c r="N294" s="2" t="e">
        <f t="shared" si="60"/>
        <v>#N/A</v>
      </c>
      <c r="O294" s="2" t="e">
        <f t="shared" si="72"/>
        <v>#N/A</v>
      </c>
      <c r="P294" s="2">
        <v>836604.65572424233</v>
      </c>
      <c r="Q294" s="2">
        <f t="shared" ref="Q294:Q357" si="74">IF(P294&gt;800000,800000,P294)</f>
        <v>800000</v>
      </c>
      <c r="R294" s="2">
        <f t="shared" si="69"/>
        <v>156748354.99285835</v>
      </c>
      <c r="S294" s="2">
        <f t="shared" si="61"/>
        <v>756249.94255846739</v>
      </c>
      <c r="T294" s="2">
        <f t="shared" si="62"/>
        <v>23417.857142857276</v>
      </c>
      <c r="U294" s="2">
        <f t="shared" si="63"/>
        <v>800000</v>
      </c>
      <c r="V294" s="2">
        <f t="shared" si="37"/>
        <v>88318913.426480383</v>
      </c>
      <c r="W294" s="2">
        <f t="shared" si="64"/>
        <v>621747.30283722281</v>
      </c>
      <c r="X294" s="2">
        <f t="shared" si="54"/>
        <v>178252.69716277719</v>
      </c>
      <c r="Y294" s="2">
        <f t="shared" si="65"/>
        <v>68429441.566378012</v>
      </c>
      <c r="Z294" s="2" t="str">
        <f t="shared" si="55"/>
        <v>MEEP</v>
      </c>
      <c r="AA294" s="2">
        <f>IF(Z294="HERE",Y294,AA293+Graph!$G$1*1000)</f>
        <v>80102504.976357758</v>
      </c>
      <c r="AB294" s="2">
        <f t="shared" si="66"/>
        <v>420000</v>
      </c>
      <c r="AC294" s="2">
        <f t="shared" si="67"/>
        <v>57035907.614235669</v>
      </c>
      <c r="AD294" s="3">
        <f t="shared" si="56"/>
        <v>52800000</v>
      </c>
      <c r="AE294" s="2">
        <f>IF(AE292&gt;=52800000,52800000,IF(AB273=Graph!G$1*1000,AE293+Graph!G$1*1000,AC294))</f>
        <v>52800000</v>
      </c>
      <c r="AF294" s="3">
        <f t="shared" si="57"/>
        <v>52800000</v>
      </c>
      <c r="AG294" s="3">
        <f t="shared" si="29"/>
        <v>50160000</v>
      </c>
      <c r="AH294" s="3" t="e">
        <f t="shared" si="53"/>
        <v>#N/A</v>
      </c>
    </row>
    <row r="295" spans="1:34" ht="15" x14ac:dyDescent="0.25">
      <c r="A295" s="1">
        <v>44471</v>
      </c>
      <c r="B295" s="2">
        <f t="shared" si="52"/>
        <v>218</v>
      </c>
      <c r="C295" s="7"/>
      <c r="D295" s="2" t="e">
        <f t="shared" si="58"/>
        <v>#N/A</v>
      </c>
      <c r="E295" s="2" t="e">
        <f t="shared" si="70"/>
        <v>#N/A</v>
      </c>
      <c r="F295" s="2">
        <v>757851.16445992887</v>
      </c>
      <c r="G295" s="2">
        <f t="shared" si="73"/>
        <v>757851.16445992887</v>
      </c>
      <c r="H295" s="2">
        <f t="shared" si="68"/>
        <v>147019900.21742088</v>
      </c>
      <c r="I295" s="7"/>
      <c r="J295" s="2" t="e">
        <f t="shared" si="59"/>
        <v>#N/A</v>
      </c>
      <c r="K295" s="2" t="e">
        <f t="shared" si="71"/>
        <v>#N/A</v>
      </c>
      <c r="L295" s="2">
        <f t="array" ref="L295">IF(COUNT($C296)=0,IF(COUNT($C295)=1,I295,SUM(L294+LOOKUP(2,1/(ISNUMBER($K$1:$K$194)),$K$1:$K$194))),I295)</f>
        <v>5873902.857142874</v>
      </c>
      <c r="M295" s="8" t="e">
        <f t="shared" si="28"/>
        <v>#N/A</v>
      </c>
      <c r="N295" s="2" t="e">
        <f t="shared" si="60"/>
        <v>#N/A</v>
      </c>
      <c r="O295" s="2" t="e">
        <f t="shared" si="72"/>
        <v>#N/A</v>
      </c>
      <c r="P295" s="2">
        <v>838519.54947735369</v>
      </c>
      <c r="Q295" s="2">
        <f t="shared" si="74"/>
        <v>800000</v>
      </c>
      <c r="R295" s="2">
        <f t="shared" si="69"/>
        <v>157548354.99285835</v>
      </c>
      <c r="S295" s="2">
        <f t="shared" si="61"/>
        <v>757851.16445994377</v>
      </c>
      <c r="T295" s="2">
        <f t="shared" si="62"/>
        <v>23417.857142857276</v>
      </c>
      <c r="U295" s="2">
        <f t="shared" si="63"/>
        <v>800000</v>
      </c>
      <c r="V295" s="2">
        <f t="shared" si="37"/>
        <v>88942261.951219052</v>
      </c>
      <c r="W295" s="2">
        <f t="shared" si="64"/>
        <v>623348.5247386694</v>
      </c>
      <c r="X295" s="2">
        <f t="shared" si="54"/>
        <v>176651.4752613306</v>
      </c>
      <c r="Y295" s="2">
        <f t="shared" si="65"/>
        <v>68606093.041639343</v>
      </c>
      <c r="Z295" s="2" t="str">
        <f t="shared" si="55"/>
        <v>MEEP</v>
      </c>
      <c r="AA295" s="2">
        <f>IF(Z295="HERE",Y295,AA294+Graph!$G$1*1000)</f>
        <v>80522504.976357758</v>
      </c>
      <c r="AB295" s="2">
        <f t="shared" si="66"/>
        <v>420000</v>
      </c>
      <c r="AC295" s="2">
        <f t="shared" si="67"/>
        <v>57035907.614235669</v>
      </c>
      <c r="AD295" s="3">
        <f t="shared" si="56"/>
        <v>52800000</v>
      </c>
      <c r="AE295" s="2">
        <f>IF(AE293&gt;=52800000,52800000,IF(AB274=Graph!G$1*1000,AE294+Graph!G$1*1000,AC295))</f>
        <v>52800000</v>
      </c>
      <c r="AF295" s="3">
        <f t="shared" si="57"/>
        <v>52800000</v>
      </c>
      <c r="AG295" s="3">
        <f t="shared" si="29"/>
        <v>50160000</v>
      </c>
      <c r="AH295" s="3" t="e">
        <f t="shared" si="53"/>
        <v>#N/A</v>
      </c>
    </row>
    <row r="296" spans="1:34" ht="15" x14ac:dyDescent="0.25">
      <c r="A296" s="1">
        <v>44472</v>
      </c>
      <c r="B296" s="2">
        <f t="shared" si="52"/>
        <v>219</v>
      </c>
      <c r="C296" s="7"/>
      <c r="D296" s="2" t="e">
        <f t="shared" si="58"/>
        <v>#N/A</v>
      </c>
      <c r="E296" s="2" t="e">
        <f t="shared" si="70"/>
        <v>#N/A</v>
      </c>
      <c r="F296" s="2">
        <v>759452.38636137545</v>
      </c>
      <c r="G296" s="2">
        <f t="shared" si="73"/>
        <v>759452.38636137545</v>
      </c>
      <c r="H296" s="2">
        <f t="shared" si="68"/>
        <v>147779352.60378224</v>
      </c>
      <c r="I296" s="7"/>
      <c r="J296" s="2" t="e">
        <f t="shared" si="59"/>
        <v>#N/A</v>
      </c>
      <c r="K296" s="2" t="e">
        <f t="shared" si="71"/>
        <v>#N/A</v>
      </c>
      <c r="L296" s="2">
        <f t="array" ref="L296">IF(COUNT($C297)=0,IF(COUNT($C296)=1,I296,SUM(L295+LOOKUP(2,1/(ISNUMBER($K$1:$K$194)),$K$1:$K$194))),I296)</f>
        <v>5897320.7142857313</v>
      </c>
      <c r="M296" s="8" t="e">
        <f t="shared" si="28"/>
        <v>#N/A</v>
      </c>
      <c r="N296" s="2" t="e">
        <f t="shared" si="60"/>
        <v>#N/A</v>
      </c>
      <c r="O296" s="2" t="e">
        <f t="shared" si="72"/>
        <v>#N/A</v>
      </c>
      <c r="P296" s="2">
        <v>840434.44323046505</v>
      </c>
      <c r="Q296" s="2">
        <f t="shared" si="74"/>
        <v>800000</v>
      </c>
      <c r="R296" s="2">
        <f t="shared" si="69"/>
        <v>158348354.99285835</v>
      </c>
      <c r="S296" s="2">
        <f t="shared" si="61"/>
        <v>759452.38636136055</v>
      </c>
      <c r="T296" s="2">
        <f t="shared" si="62"/>
        <v>23417.857142857276</v>
      </c>
      <c r="U296" s="2">
        <f t="shared" si="63"/>
        <v>800000</v>
      </c>
      <c r="V296" s="2">
        <f t="shared" si="37"/>
        <v>89567211.697859168</v>
      </c>
      <c r="W296" s="2">
        <f t="shared" si="64"/>
        <v>624949.74664011598</v>
      </c>
      <c r="X296" s="2">
        <f t="shared" si="54"/>
        <v>175050.25335988402</v>
      </c>
      <c r="Y296" s="2">
        <f t="shared" si="65"/>
        <v>68781143.294999227</v>
      </c>
      <c r="Z296" s="2" t="str">
        <f t="shared" si="55"/>
        <v>MEEP</v>
      </c>
      <c r="AA296" s="2">
        <f>IF(Z296="HERE",Y296,AA295+Graph!$G$1*1000)</f>
        <v>80942504.976357758</v>
      </c>
      <c r="AB296" s="2">
        <f t="shared" si="66"/>
        <v>420000</v>
      </c>
      <c r="AC296" s="2">
        <f t="shared" si="67"/>
        <v>57035907.614235669</v>
      </c>
      <c r="AD296" s="3">
        <f t="shared" si="56"/>
        <v>52800000</v>
      </c>
      <c r="AE296" s="2">
        <f>IF(AE294&gt;=52800000,52800000,IF(AB275=Graph!G$1*1000,AE295+Graph!G$1*1000,AC296))</f>
        <v>52800000</v>
      </c>
      <c r="AF296" s="3">
        <f t="shared" si="57"/>
        <v>52800000</v>
      </c>
      <c r="AG296" s="3">
        <f t="shared" si="29"/>
        <v>50160000</v>
      </c>
      <c r="AH296" s="3" t="e">
        <f t="shared" si="53"/>
        <v>#N/A</v>
      </c>
    </row>
    <row r="297" spans="1:34" ht="15" x14ac:dyDescent="0.25">
      <c r="A297" s="1">
        <v>44473</v>
      </c>
      <c r="B297" s="2">
        <f t="shared" si="52"/>
        <v>220</v>
      </c>
      <c r="C297" s="7"/>
      <c r="D297" s="2" t="e">
        <f t="shared" si="58"/>
        <v>#N/A</v>
      </c>
      <c r="E297" s="2" t="e">
        <f t="shared" si="70"/>
        <v>#N/A</v>
      </c>
      <c r="F297" s="2">
        <v>761053.60826280713</v>
      </c>
      <c r="G297" s="2">
        <f t="shared" si="73"/>
        <v>761053.60826280713</v>
      </c>
      <c r="H297" s="2">
        <f t="shared" si="68"/>
        <v>148540406.21204504</v>
      </c>
      <c r="I297" s="7"/>
      <c r="J297" s="2" t="e">
        <f t="shared" si="59"/>
        <v>#N/A</v>
      </c>
      <c r="K297" s="2" t="e">
        <f t="shared" si="71"/>
        <v>#N/A</v>
      </c>
      <c r="L297" s="2">
        <f t="array" ref="L297">IF(COUNT($C298)=0,IF(COUNT($C297)=1,I297,SUM(L296+LOOKUP(2,1/(ISNUMBER($K$1:$K$194)),$K$1:$K$194))),I297)</f>
        <v>5920738.5714285886</v>
      </c>
      <c r="M297" s="8" t="e">
        <f t="shared" si="28"/>
        <v>#N/A</v>
      </c>
      <c r="N297" s="2" t="e">
        <f t="shared" si="60"/>
        <v>#N/A</v>
      </c>
      <c r="O297" s="2" t="e">
        <f t="shared" si="72"/>
        <v>#N/A</v>
      </c>
      <c r="P297" s="2">
        <v>842349.33698357642</v>
      </c>
      <c r="Q297" s="2">
        <f t="shared" si="74"/>
        <v>800000</v>
      </c>
      <c r="R297" s="2">
        <f t="shared" si="69"/>
        <v>159148354.99285835</v>
      </c>
      <c r="S297" s="2">
        <f t="shared" si="61"/>
        <v>761053.60826280713</v>
      </c>
      <c r="T297" s="2">
        <f t="shared" si="62"/>
        <v>23417.857142857276</v>
      </c>
      <c r="U297" s="2">
        <f t="shared" si="63"/>
        <v>800000</v>
      </c>
      <c r="V297" s="2">
        <f t="shared" si="37"/>
        <v>90193762.666400731</v>
      </c>
      <c r="W297" s="2">
        <f t="shared" si="64"/>
        <v>626550.96854156256</v>
      </c>
      <c r="X297" s="2">
        <f t="shared" si="54"/>
        <v>173449.03145843744</v>
      </c>
      <c r="Y297" s="2">
        <f t="shared" si="65"/>
        <v>68954592.326457664</v>
      </c>
      <c r="Z297" s="2" t="str">
        <f t="shared" si="55"/>
        <v>MEEP</v>
      </c>
      <c r="AA297" s="2">
        <f>IF(Z297="HERE",Y297,AA296+Graph!$G$1*1000)</f>
        <v>81362504.976357758</v>
      </c>
      <c r="AB297" s="2">
        <f t="shared" si="66"/>
        <v>420000</v>
      </c>
      <c r="AC297" s="2">
        <f t="shared" si="67"/>
        <v>57035907.614235669</v>
      </c>
      <c r="AD297" s="3">
        <f t="shared" si="56"/>
        <v>52800000</v>
      </c>
      <c r="AE297" s="2">
        <f>IF(AE295&gt;=52800000,52800000,IF(AB276=Graph!G$1*1000,AE296+Graph!G$1*1000,AC297))</f>
        <v>52800000</v>
      </c>
      <c r="AF297" s="3">
        <f t="shared" si="57"/>
        <v>52800000</v>
      </c>
      <c r="AG297" s="3">
        <f t="shared" si="29"/>
        <v>50160000</v>
      </c>
      <c r="AH297" s="3" t="e">
        <f t="shared" si="53"/>
        <v>#N/A</v>
      </c>
    </row>
    <row r="298" spans="1:34" ht="15" x14ac:dyDescent="0.25">
      <c r="A298" s="1">
        <v>44474</v>
      </c>
      <c r="B298" s="2">
        <f t="shared" si="52"/>
        <v>221</v>
      </c>
      <c r="C298" s="7"/>
      <c r="D298" s="2" t="e">
        <f t="shared" si="58"/>
        <v>#N/A</v>
      </c>
      <c r="E298" s="2" t="e">
        <f t="shared" si="70"/>
        <v>#N/A</v>
      </c>
      <c r="F298" s="2">
        <v>762654.83016425371</v>
      </c>
      <c r="G298" s="2">
        <f t="shared" si="73"/>
        <v>762654.83016425371</v>
      </c>
      <c r="H298" s="2">
        <f t="shared" si="68"/>
        <v>149303061.0422093</v>
      </c>
      <c r="I298" s="7"/>
      <c r="J298" s="2" t="e">
        <f t="shared" si="59"/>
        <v>#N/A</v>
      </c>
      <c r="K298" s="2" t="e">
        <f t="shared" si="71"/>
        <v>#N/A</v>
      </c>
      <c r="L298" s="2">
        <f t="array" ref="L298">IF(COUNT($C299)=0,IF(COUNT($C298)=1,I298,SUM(L297+LOOKUP(2,1/(ISNUMBER($K$1:$K$194)),$K$1:$K$194))),I298)</f>
        <v>5944156.4285714459</v>
      </c>
      <c r="M298" s="8" t="e">
        <f t="shared" si="28"/>
        <v>#N/A</v>
      </c>
      <c r="N298" s="2" t="e">
        <f t="shared" si="60"/>
        <v>#N/A</v>
      </c>
      <c r="O298" s="2" t="e">
        <f t="shared" si="72"/>
        <v>#N/A</v>
      </c>
      <c r="P298" s="2">
        <v>844264.23073668778</v>
      </c>
      <c r="Q298" s="2">
        <f t="shared" si="74"/>
        <v>800000</v>
      </c>
      <c r="R298" s="2">
        <f t="shared" si="69"/>
        <v>159948354.99285835</v>
      </c>
      <c r="S298" s="2">
        <f t="shared" si="61"/>
        <v>762654.83016425371</v>
      </c>
      <c r="T298" s="2">
        <f t="shared" si="62"/>
        <v>23417.857142857276</v>
      </c>
      <c r="U298" s="2">
        <f t="shared" si="63"/>
        <v>800000</v>
      </c>
      <c r="V298" s="2">
        <f t="shared" si="37"/>
        <v>90821914.85684374</v>
      </c>
      <c r="W298" s="2">
        <f t="shared" si="64"/>
        <v>628152.19044300914</v>
      </c>
      <c r="X298" s="2">
        <f t="shared" si="54"/>
        <v>171847.80955699086</v>
      </c>
      <c r="Y298" s="2">
        <f t="shared" si="65"/>
        <v>69126440.136014655</v>
      </c>
      <c r="Z298" s="2" t="str">
        <f t="shared" si="55"/>
        <v>MEEP</v>
      </c>
      <c r="AA298" s="2">
        <f>IF(Z298="HERE",Y298,AA297+Graph!$G$1*1000)</f>
        <v>81782504.976357758</v>
      </c>
      <c r="AB298" s="2">
        <f t="shared" si="66"/>
        <v>420000</v>
      </c>
      <c r="AC298" s="2">
        <f t="shared" si="67"/>
        <v>57035907.614235669</v>
      </c>
      <c r="AD298" s="3">
        <f t="shared" si="56"/>
        <v>52800000</v>
      </c>
      <c r="AE298" s="2">
        <f>IF(AE296&gt;=52800000,52800000,IF(AB277=Graph!G$1*1000,AE297+Graph!G$1*1000,AC298))</f>
        <v>52800000</v>
      </c>
      <c r="AF298" s="3">
        <f t="shared" si="57"/>
        <v>52800000</v>
      </c>
      <c r="AG298" s="3">
        <f t="shared" si="29"/>
        <v>50160000</v>
      </c>
      <c r="AH298" s="3" t="e">
        <f t="shared" si="53"/>
        <v>#N/A</v>
      </c>
    </row>
    <row r="299" spans="1:34" ht="15" x14ac:dyDescent="0.25">
      <c r="A299" s="1">
        <v>44475</v>
      </c>
      <c r="B299" s="2">
        <f t="shared" si="52"/>
        <v>222</v>
      </c>
      <c r="C299" s="7"/>
      <c r="D299" s="2" t="e">
        <f t="shared" si="58"/>
        <v>#N/A</v>
      </c>
      <c r="E299" s="2" t="e">
        <f t="shared" si="70"/>
        <v>#N/A</v>
      </c>
      <c r="F299" s="2">
        <v>764256.05206570029</v>
      </c>
      <c r="G299" s="2">
        <f t="shared" si="73"/>
        <v>764256.05206570029</v>
      </c>
      <c r="H299" s="2">
        <f t="shared" si="68"/>
        <v>150067317.094275</v>
      </c>
      <c r="I299" s="7"/>
      <c r="J299" s="2" t="e">
        <f t="shared" si="59"/>
        <v>#N/A</v>
      </c>
      <c r="K299" s="2" t="e">
        <f t="shared" si="71"/>
        <v>#N/A</v>
      </c>
      <c r="L299" s="2">
        <f t="array" ref="L299">IF(COUNT($C300)=0,IF(COUNT($C299)=1,I299,SUM(L298+LOOKUP(2,1/(ISNUMBER($K$1:$K$194)),$K$1:$K$194))),I299)</f>
        <v>5967574.2857143031</v>
      </c>
      <c r="M299" s="8" t="e">
        <f t="shared" si="28"/>
        <v>#N/A</v>
      </c>
      <c r="N299" s="2" t="e">
        <f t="shared" si="60"/>
        <v>#N/A</v>
      </c>
      <c r="O299" s="2" t="e">
        <f t="shared" si="72"/>
        <v>#N/A</v>
      </c>
      <c r="P299" s="2">
        <v>846179.12448979914</v>
      </c>
      <c r="Q299" s="2">
        <f t="shared" si="74"/>
        <v>800000</v>
      </c>
      <c r="R299" s="2">
        <f t="shared" si="69"/>
        <v>160748354.99285835</v>
      </c>
      <c r="S299" s="2">
        <f t="shared" si="61"/>
        <v>764256.05206570029</v>
      </c>
      <c r="T299" s="2">
        <f t="shared" si="62"/>
        <v>23417.857142857276</v>
      </c>
      <c r="U299" s="2">
        <f t="shared" si="63"/>
        <v>800000</v>
      </c>
      <c r="V299" s="2">
        <f t="shared" si="37"/>
        <v>91451668.269188181</v>
      </c>
      <c r="W299" s="2">
        <f t="shared" si="64"/>
        <v>629753.41234444082</v>
      </c>
      <c r="X299" s="2">
        <f t="shared" si="54"/>
        <v>170246.58765555918</v>
      </c>
      <c r="Y299" s="2">
        <f t="shared" si="65"/>
        <v>69296686.723670214</v>
      </c>
      <c r="Z299" s="2" t="str">
        <f t="shared" si="55"/>
        <v>MEEP</v>
      </c>
      <c r="AA299" s="2">
        <f>IF(Z299="HERE",Y299,AA298+Graph!$G$1*1000)</f>
        <v>82202504.976357758</v>
      </c>
      <c r="AB299" s="2">
        <f t="shared" si="66"/>
        <v>420000</v>
      </c>
      <c r="AC299" s="2">
        <f t="shared" si="67"/>
        <v>57035907.614235669</v>
      </c>
      <c r="AD299" s="3">
        <f t="shared" si="56"/>
        <v>52800000</v>
      </c>
      <c r="AE299" s="2">
        <f>IF(AE297&gt;=52800000,52800000,IF(AB278=Graph!G$1*1000,AE298+Graph!G$1*1000,AC299))</f>
        <v>52800000</v>
      </c>
      <c r="AF299" s="3">
        <f t="shared" si="57"/>
        <v>52800000</v>
      </c>
      <c r="AG299" s="3">
        <f t="shared" si="29"/>
        <v>50160000</v>
      </c>
      <c r="AH299" s="3" t="e">
        <f t="shared" si="53"/>
        <v>#N/A</v>
      </c>
    </row>
    <row r="300" spans="1:34" ht="15" x14ac:dyDescent="0.25">
      <c r="A300" s="1">
        <v>44476</v>
      </c>
      <c r="B300" s="2">
        <f t="shared" si="52"/>
        <v>223</v>
      </c>
      <c r="C300" s="7"/>
      <c r="D300" s="2" t="e">
        <f t="shared" si="58"/>
        <v>#N/A</v>
      </c>
      <c r="E300" s="2" t="e">
        <f t="shared" si="70"/>
        <v>#N/A</v>
      </c>
      <c r="F300" s="2">
        <v>765857.27396714687</v>
      </c>
      <c r="G300" s="2">
        <f t="shared" si="73"/>
        <v>765857.27396714687</v>
      </c>
      <c r="H300" s="2">
        <f t="shared" si="68"/>
        <v>150833174.36824214</v>
      </c>
      <c r="I300" s="7"/>
      <c r="J300" s="2" t="e">
        <f t="shared" si="59"/>
        <v>#N/A</v>
      </c>
      <c r="K300" s="2" t="e">
        <f t="shared" si="71"/>
        <v>#N/A</v>
      </c>
      <c r="L300" s="2">
        <f t="array" ref="L300">IF(COUNT($C301)=0,IF(COUNT($C300)=1,I300,SUM(L299+LOOKUP(2,1/(ISNUMBER($K$1:$K$194)),$K$1:$K$194))),I300)</f>
        <v>5990992.1428571604</v>
      </c>
      <c r="M300" s="8" t="e">
        <f t="shared" si="28"/>
        <v>#N/A</v>
      </c>
      <c r="N300" s="2" t="e">
        <f t="shared" si="60"/>
        <v>#N/A</v>
      </c>
      <c r="O300" s="2" t="e">
        <f t="shared" si="72"/>
        <v>#N/A</v>
      </c>
      <c r="P300" s="2">
        <v>848094.0182429105</v>
      </c>
      <c r="Q300" s="2">
        <f t="shared" si="74"/>
        <v>800000</v>
      </c>
      <c r="R300" s="2">
        <f t="shared" si="69"/>
        <v>161548354.99285835</v>
      </c>
      <c r="S300" s="2">
        <f t="shared" si="61"/>
        <v>765857.27396714687</v>
      </c>
      <c r="T300" s="2">
        <f t="shared" si="62"/>
        <v>23417.857142857276</v>
      </c>
      <c r="U300" s="2">
        <f t="shared" si="63"/>
        <v>800000</v>
      </c>
      <c r="V300" s="2">
        <f t="shared" si="37"/>
        <v>92083022.903434068</v>
      </c>
      <c r="W300" s="2">
        <f t="shared" si="64"/>
        <v>631354.6342458874</v>
      </c>
      <c r="X300" s="2">
        <f t="shared" si="54"/>
        <v>168645.3657541126</v>
      </c>
      <c r="Y300" s="2">
        <f t="shared" si="65"/>
        <v>69465332.089424327</v>
      </c>
      <c r="Z300" s="2" t="str">
        <f t="shared" si="55"/>
        <v>MEEP</v>
      </c>
      <c r="AA300" s="2">
        <f>IF(Z300="HERE",Y300,AA299+Graph!$G$1*1000)</f>
        <v>82622504.976357758</v>
      </c>
      <c r="AB300" s="2">
        <f t="shared" si="66"/>
        <v>420000</v>
      </c>
      <c r="AC300" s="2">
        <f t="shared" si="67"/>
        <v>57035907.614235669</v>
      </c>
      <c r="AD300" s="3">
        <f t="shared" si="56"/>
        <v>52800000</v>
      </c>
      <c r="AE300" s="2">
        <f>IF(AE298&gt;=52800000,52800000,IF(AB279=Graph!G$1*1000,AE299+Graph!G$1*1000,AC300))</f>
        <v>52800000</v>
      </c>
      <c r="AF300" s="3">
        <f t="shared" si="57"/>
        <v>52800000</v>
      </c>
      <c r="AG300" s="3">
        <f t="shared" si="29"/>
        <v>50160000</v>
      </c>
      <c r="AH300" s="3" t="e">
        <f t="shared" si="53"/>
        <v>#N/A</v>
      </c>
    </row>
    <row r="301" spans="1:34" ht="15" x14ac:dyDescent="0.25">
      <c r="A301" s="1">
        <v>44477</v>
      </c>
      <c r="B301" s="2">
        <f t="shared" si="52"/>
        <v>224</v>
      </c>
      <c r="C301" s="7"/>
      <c r="D301" s="2" t="e">
        <f t="shared" si="58"/>
        <v>#N/A</v>
      </c>
      <c r="E301" s="2" t="e">
        <f t="shared" si="70"/>
        <v>#N/A</v>
      </c>
      <c r="F301" s="2">
        <v>767458.49586859345</v>
      </c>
      <c r="G301" s="2">
        <f t="shared" si="73"/>
        <v>767458.49586859345</v>
      </c>
      <c r="H301" s="2">
        <f t="shared" si="68"/>
        <v>151600632.86411074</v>
      </c>
      <c r="I301" s="7"/>
      <c r="J301" s="2" t="e">
        <f t="shared" si="59"/>
        <v>#N/A</v>
      </c>
      <c r="K301" s="2" t="e">
        <f t="shared" si="71"/>
        <v>#N/A</v>
      </c>
      <c r="L301" s="2">
        <f t="array" ref="L301">IF(COUNT($C302)=0,IF(COUNT($C301)=1,I301,SUM(L300+LOOKUP(2,1/(ISNUMBER($K$1:$K$194)),$K$1:$K$194))),I301)</f>
        <v>6014410.0000000177</v>
      </c>
      <c r="M301" s="8" t="e">
        <f t="shared" si="28"/>
        <v>#N/A</v>
      </c>
      <c r="N301" s="2" t="e">
        <f t="shared" si="60"/>
        <v>#N/A</v>
      </c>
      <c r="O301" s="2" t="e">
        <f t="shared" si="72"/>
        <v>#N/A</v>
      </c>
      <c r="P301" s="2">
        <v>850008.91199602187</v>
      </c>
      <c r="Q301" s="2">
        <f t="shared" si="74"/>
        <v>800000</v>
      </c>
      <c r="R301" s="2">
        <f t="shared" si="69"/>
        <v>162348354.99285835</v>
      </c>
      <c r="S301" s="2">
        <f t="shared" si="61"/>
        <v>767458.49586859345</v>
      </c>
      <c r="T301" s="2">
        <f t="shared" si="62"/>
        <v>23417.857142857276</v>
      </c>
      <c r="U301" s="2">
        <f t="shared" si="63"/>
        <v>800000</v>
      </c>
      <c r="V301" s="2">
        <f t="shared" si="37"/>
        <v>92715978.759581402</v>
      </c>
      <c r="W301" s="2">
        <f t="shared" si="64"/>
        <v>632955.85614733398</v>
      </c>
      <c r="X301" s="2">
        <f t="shared" si="54"/>
        <v>167044.14385266602</v>
      </c>
      <c r="Y301" s="2">
        <f t="shared" si="65"/>
        <v>69632376.233276993</v>
      </c>
      <c r="Z301" s="2" t="str">
        <f t="shared" si="55"/>
        <v>MEEP</v>
      </c>
      <c r="AA301" s="2">
        <f>IF(Z301="HERE",Y301,AA300+Graph!$G$1*1000)</f>
        <v>83042504.976357758</v>
      </c>
      <c r="AB301" s="2">
        <f t="shared" si="66"/>
        <v>420000</v>
      </c>
      <c r="AC301" s="2">
        <f t="shared" si="67"/>
        <v>57035907.614235669</v>
      </c>
      <c r="AD301" s="3">
        <f t="shared" si="56"/>
        <v>52800000</v>
      </c>
      <c r="AE301" s="2">
        <f>IF(AE299&gt;=52800000,52800000,IF(AB280=Graph!G$1*1000,AE300+Graph!G$1*1000,AC301))</f>
        <v>52800000</v>
      </c>
      <c r="AF301" s="3">
        <f t="shared" si="57"/>
        <v>52800000</v>
      </c>
      <c r="AG301" s="3">
        <f t="shared" si="29"/>
        <v>50160000</v>
      </c>
      <c r="AH301" s="3" t="e">
        <f t="shared" si="53"/>
        <v>#N/A</v>
      </c>
    </row>
    <row r="302" spans="1:34" ht="15" x14ac:dyDescent="0.25">
      <c r="A302" s="1">
        <v>44478</v>
      </c>
      <c r="B302" s="2">
        <f t="shared" si="52"/>
        <v>225</v>
      </c>
      <c r="C302" s="7"/>
      <c r="D302" s="2" t="e">
        <f t="shared" si="58"/>
        <v>#N/A</v>
      </c>
      <c r="E302" s="2" t="e">
        <f t="shared" si="70"/>
        <v>#N/A</v>
      </c>
      <c r="F302" s="2">
        <v>769059.71777002513</v>
      </c>
      <c r="G302" s="2">
        <f t="shared" si="73"/>
        <v>769059.71777002513</v>
      </c>
      <c r="H302" s="2">
        <f t="shared" si="68"/>
        <v>152369692.58188075</v>
      </c>
      <c r="I302" s="7"/>
      <c r="J302" s="2" t="e">
        <f t="shared" si="59"/>
        <v>#N/A</v>
      </c>
      <c r="K302" s="2" t="e">
        <f t="shared" si="71"/>
        <v>#N/A</v>
      </c>
      <c r="L302" s="2">
        <f t="array" ref="L302">IF(COUNT($C303)=0,IF(COUNT($C302)=1,I302,SUM(L301+LOOKUP(2,1/(ISNUMBER($K$1:$K$194)),$K$1:$K$194))),I302)</f>
        <v>6037827.857142875</v>
      </c>
      <c r="M302" s="8" t="e">
        <f t="shared" si="28"/>
        <v>#N/A</v>
      </c>
      <c r="N302" s="2" t="e">
        <f t="shared" si="60"/>
        <v>#N/A</v>
      </c>
      <c r="O302" s="2" t="e">
        <f t="shared" si="72"/>
        <v>#N/A</v>
      </c>
      <c r="P302" s="2">
        <v>851923.80574913323</v>
      </c>
      <c r="Q302" s="2">
        <f t="shared" si="74"/>
        <v>800000</v>
      </c>
      <c r="R302" s="2">
        <f t="shared" si="69"/>
        <v>163148354.99285835</v>
      </c>
      <c r="S302" s="2">
        <f t="shared" si="61"/>
        <v>769059.71777001023</v>
      </c>
      <c r="T302" s="2">
        <f t="shared" si="62"/>
        <v>23417.857142857276</v>
      </c>
      <c r="U302" s="2">
        <f t="shared" si="63"/>
        <v>800000</v>
      </c>
      <c r="V302" s="2">
        <f t="shared" si="37"/>
        <v>93350535.837630183</v>
      </c>
      <c r="W302" s="2">
        <f t="shared" si="64"/>
        <v>634557.07804878056</v>
      </c>
      <c r="X302" s="2">
        <f t="shared" si="54"/>
        <v>165442.92195121944</v>
      </c>
      <c r="Y302" s="2">
        <f t="shared" si="65"/>
        <v>69797819.155228212</v>
      </c>
      <c r="Z302" s="2" t="str">
        <f t="shared" si="55"/>
        <v>MEEP</v>
      </c>
      <c r="AA302" s="2">
        <f>IF(Z302="HERE",Y302,AA301+Graph!$G$1*1000)</f>
        <v>83462504.976357758</v>
      </c>
      <c r="AB302" s="2">
        <f t="shared" si="66"/>
        <v>420000</v>
      </c>
      <c r="AC302" s="2">
        <f t="shared" si="67"/>
        <v>57035907.614235669</v>
      </c>
      <c r="AD302" s="3">
        <f t="shared" si="56"/>
        <v>52800000</v>
      </c>
      <c r="AE302" s="2">
        <f>IF(AE300&gt;=52800000,52800000,IF(AB281=Graph!G$1*1000,AE301+Graph!G$1*1000,AC302))</f>
        <v>52800000</v>
      </c>
      <c r="AF302" s="3">
        <f t="shared" si="57"/>
        <v>52800000</v>
      </c>
      <c r="AG302" s="3">
        <f t="shared" si="29"/>
        <v>50160000</v>
      </c>
      <c r="AH302" s="3" t="e">
        <f t="shared" si="53"/>
        <v>#N/A</v>
      </c>
    </row>
    <row r="303" spans="1:34" ht="15" x14ac:dyDescent="0.25">
      <c r="A303" s="1">
        <v>44479</v>
      </c>
      <c r="B303" s="2">
        <f t="shared" si="52"/>
        <v>226</v>
      </c>
      <c r="C303" s="7"/>
      <c r="D303" s="2" t="e">
        <f t="shared" si="58"/>
        <v>#N/A</v>
      </c>
      <c r="E303" s="2" t="e">
        <f t="shared" si="70"/>
        <v>#N/A</v>
      </c>
      <c r="F303" s="2">
        <v>770660.93967147171</v>
      </c>
      <c r="G303" s="2">
        <f t="shared" si="73"/>
        <v>770660.93967147171</v>
      </c>
      <c r="H303" s="2">
        <f t="shared" si="68"/>
        <v>153140353.52155221</v>
      </c>
      <c r="I303" s="7"/>
      <c r="J303" s="2" t="e">
        <f t="shared" si="59"/>
        <v>#N/A</v>
      </c>
      <c r="K303" s="2" t="e">
        <f t="shared" si="71"/>
        <v>#N/A</v>
      </c>
      <c r="L303" s="2">
        <f t="array" ref="L303">IF(COUNT($C304)=0,IF(COUNT($C303)=1,I303,SUM(L302+LOOKUP(2,1/(ISNUMBER($K$1:$K$194)),$K$1:$K$194))),I303)</f>
        <v>6061245.7142857322</v>
      </c>
      <c r="M303" s="8" t="e">
        <f t="shared" si="28"/>
        <v>#N/A</v>
      </c>
      <c r="N303" s="2" t="e">
        <f t="shared" si="60"/>
        <v>#N/A</v>
      </c>
      <c r="O303" s="2" t="e">
        <f t="shared" si="72"/>
        <v>#N/A</v>
      </c>
      <c r="P303" s="2">
        <v>853838.69950224459</v>
      </c>
      <c r="Q303" s="2">
        <f t="shared" si="74"/>
        <v>800000</v>
      </c>
      <c r="R303" s="2">
        <f t="shared" si="69"/>
        <v>163948354.99285835</v>
      </c>
      <c r="S303" s="2">
        <f t="shared" si="61"/>
        <v>770660.93967145681</v>
      </c>
      <c r="T303" s="2">
        <f t="shared" si="62"/>
        <v>23417.857142857276</v>
      </c>
      <c r="U303" s="2">
        <f t="shared" si="63"/>
        <v>800000</v>
      </c>
      <c r="V303" s="2">
        <f t="shared" si="37"/>
        <v>93986694.13758041</v>
      </c>
      <c r="W303" s="2">
        <f t="shared" si="64"/>
        <v>636158.29995022714</v>
      </c>
      <c r="X303" s="2">
        <f t="shared" si="54"/>
        <v>163841.70004977286</v>
      </c>
      <c r="Y303" s="2">
        <f t="shared" si="65"/>
        <v>69961660.855277985</v>
      </c>
      <c r="Z303" s="2" t="str">
        <f t="shared" si="55"/>
        <v>MEEP</v>
      </c>
      <c r="AA303" s="2">
        <f>IF(Z303="HERE",Y303,AA302+Graph!$G$1*1000)</f>
        <v>83882504.976357758</v>
      </c>
      <c r="AB303" s="2">
        <f t="shared" si="66"/>
        <v>420000</v>
      </c>
      <c r="AC303" s="2">
        <f t="shared" si="67"/>
        <v>57035907.614235669</v>
      </c>
      <c r="AD303" s="3">
        <f t="shared" si="56"/>
        <v>52800000</v>
      </c>
      <c r="AE303" s="2">
        <f>IF(AE301&gt;=52800000,52800000,IF(AB282=Graph!G$1*1000,AE302+Graph!G$1*1000,AC303))</f>
        <v>52800000</v>
      </c>
      <c r="AF303" s="3">
        <f t="shared" si="57"/>
        <v>52800000</v>
      </c>
      <c r="AG303" s="3">
        <f t="shared" si="29"/>
        <v>50160000</v>
      </c>
      <c r="AH303" s="3" t="e">
        <f t="shared" si="53"/>
        <v>#N/A</v>
      </c>
    </row>
    <row r="304" spans="1:34" ht="15" x14ac:dyDescent="0.25">
      <c r="A304" s="1">
        <v>44480</v>
      </c>
      <c r="B304" s="2">
        <f t="shared" si="52"/>
        <v>227</v>
      </c>
      <c r="C304" s="7"/>
      <c r="D304" s="2" t="e">
        <f t="shared" si="58"/>
        <v>#N/A</v>
      </c>
      <c r="E304" s="2" t="e">
        <f t="shared" si="70"/>
        <v>#N/A</v>
      </c>
      <c r="F304" s="2">
        <v>772262.1615729183</v>
      </c>
      <c r="G304" s="2">
        <f t="shared" si="73"/>
        <v>772262.1615729183</v>
      </c>
      <c r="H304" s="2">
        <f t="shared" si="68"/>
        <v>153912615.68312514</v>
      </c>
      <c r="I304" s="7"/>
      <c r="J304" s="2" t="e">
        <f t="shared" si="59"/>
        <v>#N/A</v>
      </c>
      <c r="K304" s="2" t="e">
        <f t="shared" si="71"/>
        <v>#N/A</v>
      </c>
      <c r="L304" s="2">
        <f t="array" ref="L304">IF(COUNT($C305)=0,IF(COUNT($C304)=1,I304,SUM(L303+LOOKUP(2,1/(ISNUMBER($K$1:$K$194)),$K$1:$K$194))),I304)</f>
        <v>6084663.5714285895</v>
      </c>
      <c r="M304" s="8" t="e">
        <f t="shared" si="28"/>
        <v>#N/A</v>
      </c>
      <c r="N304" s="2" t="e">
        <f t="shared" si="60"/>
        <v>#N/A</v>
      </c>
      <c r="O304" s="2" t="e">
        <f t="shared" si="72"/>
        <v>#N/A</v>
      </c>
      <c r="P304" s="2">
        <v>855753.59325535595</v>
      </c>
      <c r="Q304" s="2">
        <f t="shared" si="74"/>
        <v>800000</v>
      </c>
      <c r="R304" s="2">
        <f t="shared" si="69"/>
        <v>164748354.99285835</v>
      </c>
      <c r="S304" s="2">
        <f t="shared" si="61"/>
        <v>772262.1615729332</v>
      </c>
      <c r="T304" s="2">
        <f t="shared" si="62"/>
        <v>23417.857142857276</v>
      </c>
      <c r="U304" s="2">
        <f t="shared" si="63"/>
        <v>800000</v>
      </c>
      <c r="V304" s="2">
        <f t="shared" si="37"/>
        <v>94624453.659432068</v>
      </c>
      <c r="W304" s="2">
        <f t="shared" si="64"/>
        <v>637759.52185165882</v>
      </c>
      <c r="X304" s="2">
        <f t="shared" si="54"/>
        <v>162240.47814834118</v>
      </c>
      <c r="Y304" s="2">
        <f t="shared" si="65"/>
        <v>70123901.333426327</v>
      </c>
      <c r="Z304" s="2" t="str">
        <f t="shared" si="55"/>
        <v>MEEP</v>
      </c>
      <c r="AA304" s="2">
        <f>IF(Z304="HERE",Y304,AA303+Graph!$G$1*1000)</f>
        <v>84302504.976357758</v>
      </c>
      <c r="AB304" s="2">
        <f t="shared" si="66"/>
        <v>420000</v>
      </c>
      <c r="AC304" s="2">
        <f t="shared" si="67"/>
        <v>57035907.614235669</v>
      </c>
      <c r="AD304" s="3">
        <f t="shared" si="56"/>
        <v>52800000</v>
      </c>
      <c r="AE304" s="2">
        <f>IF(AE302&gt;=52800000,52800000,IF(AB283=Graph!G$1*1000,AE303+Graph!G$1*1000,AC304))</f>
        <v>52800000</v>
      </c>
      <c r="AF304" s="3">
        <f t="shared" si="57"/>
        <v>52800000</v>
      </c>
      <c r="AG304" s="3">
        <f t="shared" si="29"/>
        <v>50160000</v>
      </c>
      <c r="AH304" s="3" t="e">
        <f t="shared" si="53"/>
        <v>#N/A</v>
      </c>
    </row>
    <row r="305" spans="1:34" ht="15" x14ac:dyDescent="0.25">
      <c r="A305" s="1">
        <v>44481</v>
      </c>
      <c r="B305" s="2">
        <f t="shared" si="52"/>
        <v>228</v>
      </c>
      <c r="C305" s="7"/>
      <c r="D305" s="2" t="e">
        <f t="shared" si="58"/>
        <v>#N/A</v>
      </c>
      <c r="E305" s="2" t="e">
        <f t="shared" si="70"/>
        <v>#N/A</v>
      </c>
      <c r="F305" s="2">
        <v>773863.38347436488</v>
      </c>
      <c r="G305" s="2">
        <f t="shared" si="73"/>
        <v>773863.38347436488</v>
      </c>
      <c r="H305" s="2">
        <f t="shared" si="68"/>
        <v>154686479.06659949</v>
      </c>
      <c r="I305" s="7"/>
      <c r="J305" s="2" t="e">
        <f t="shared" si="59"/>
        <v>#N/A</v>
      </c>
      <c r="K305" s="2" t="e">
        <f t="shared" si="71"/>
        <v>#N/A</v>
      </c>
      <c r="L305" s="2">
        <f t="array" ref="L305">IF(COUNT($C306)=0,IF(COUNT($C305)=1,I305,SUM(L304+LOOKUP(2,1/(ISNUMBER($K$1:$K$194)),$K$1:$K$194))),I305)</f>
        <v>6108081.4285714468</v>
      </c>
      <c r="M305" s="8" t="e">
        <f t="shared" si="28"/>
        <v>#N/A</v>
      </c>
      <c r="N305" s="2" t="e">
        <f t="shared" si="60"/>
        <v>#N/A</v>
      </c>
      <c r="O305" s="2" t="e">
        <f t="shared" si="72"/>
        <v>#N/A</v>
      </c>
      <c r="P305" s="2">
        <v>857668.48700846732</v>
      </c>
      <c r="Q305" s="2">
        <f t="shared" si="74"/>
        <v>800000</v>
      </c>
      <c r="R305" s="2">
        <f t="shared" si="69"/>
        <v>165548354.99285835</v>
      </c>
      <c r="S305" s="2">
        <f t="shared" si="61"/>
        <v>773863.38347434998</v>
      </c>
      <c r="T305" s="2">
        <f t="shared" si="62"/>
        <v>23417.857142857276</v>
      </c>
      <c r="U305" s="2">
        <f t="shared" si="63"/>
        <v>800000</v>
      </c>
      <c r="V305" s="2">
        <f t="shared" si="37"/>
        <v>95263814.403185174</v>
      </c>
      <c r="W305" s="2">
        <f t="shared" si="64"/>
        <v>639360.7437531054</v>
      </c>
      <c r="X305" s="2">
        <f t="shared" si="54"/>
        <v>160639.2562468946</v>
      </c>
      <c r="Y305" s="2">
        <f t="shared" si="65"/>
        <v>70284540.589673221</v>
      </c>
      <c r="Z305" s="2" t="str">
        <f t="shared" si="55"/>
        <v>MEEP</v>
      </c>
      <c r="AA305" s="2">
        <f>IF(Z305="HERE",Y305,AA304+Graph!$G$1*1000)</f>
        <v>84722504.976357758</v>
      </c>
      <c r="AB305" s="2">
        <f t="shared" si="66"/>
        <v>420000</v>
      </c>
      <c r="AC305" s="2">
        <f t="shared" si="67"/>
        <v>57035907.614235669</v>
      </c>
      <c r="AD305" s="3">
        <f t="shared" si="56"/>
        <v>52800000</v>
      </c>
      <c r="AE305" s="2">
        <f>IF(AE303&gt;=52800000,52800000,IF(AB284=Graph!G$1*1000,AE304+Graph!G$1*1000,AC305))</f>
        <v>52800000</v>
      </c>
      <c r="AF305" s="3">
        <f t="shared" si="57"/>
        <v>52800000</v>
      </c>
      <c r="AG305" s="3">
        <f t="shared" si="29"/>
        <v>50160000</v>
      </c>
      <c r="AH305" s="3" t="e">
        <f t="shared" si="53"/>
        <v>#N/A</v>
      </c>
    </row>
    <row r="306" spans="1:34" ht="15" x14ac:dyDescent="0.25">
      <c r="A306" s="1">
        <v>44482</v>
      </c>
      <c r="B306" s="2">
        <f t="shared" si="52"/>
        <v>229</v>
      </c>
      <c r="C306" s="7"/>
      <c r="D306" s="2" t="e">
        <f t="shared" si="58"/>
        <v>#N/A</v>
      </c>
      <c r="E306" s="2" t="e">
        <f t="shared" si="70"/>
        <v>#N/A</v>
      </c>
      <c r="F306" s="2">
        <v>775464.60537581146</v>
      </c>
      <c r="G306" s="2">
        <f t="shared" si="73"/>
        <v>775464.60537581146</v>
      </c>
      <c r="H306" s="2">
        <f t="shared" si="68"/>
        <v>155461943.67197531</v>
      </c>
      <c r="I306" s="7"/>
      <c r="J306" s="2" t="e">
        <f t="shared" si="59"/>
        <v>#N/A</v>
      </c>
      <c r="K306" s="2" t="e">
        <f t="shared" si="71"/>
        <v>#N/A</v>
      </c>
      <c r="L306" s="2">
        <f t="array" ref="L306">IF(COUNT($C307)=0,IF(COUNT($C306)=1,I306,SUM(L305+LOOKUP(2,1/(ISNUMBER($K$1:$K$194)),$K$1:$K$194))),I306)</f>
        <v>6131499.2857143041</v>
      </c>
      <c r="M306" s="8" t="e">
        <f t="shared" si="28"/>
        <v>#N/A</v>
      </c>
      <c r="N306" s="2" t="e">
        <f t="shared" si="60"/>
        <v>#N/A</v>
      </c>
      <c r="O306" s="2" t="e">
        <f t="shared" si="72"/>
        <v>#N/A</v>
      </c>
      <c r="P306" s="2">
        <v>859583.38076157868</v>
      </c>
      <c r="Q306" s="2">
        <f t="shared" si="74"/>
        <v>800000</v>
      </c>
      <c r="R306" s="2">
        <f t="shared" si="69"/>
        <v>166348354.99285835</v>
      </c>
      <c r="S306" s="2">
        <f t="shared" si="61"/>
        <v>775464.60537582636</v>
      </c>
      <c r="T306" s="2">
        <f t="shared" si="62"/>
        <v>23417.857142857276</v>
      </c>
      <c r="U306" s="2">
        <f t="shared" si="63"/>
        <v>800000</v>
      </c>
      <c r="V306" s="2">
        <f t="shared" si="37"/>
        <v>95904776.368839726</v>
      </c>
      <c r="W306" s="2">
        <f t="shared" si="64"/>
        <v>640961.96565455198</v>
      </c>
      <c r="X306" s="2">
        <f t="shared" si="54"/>
        <v>159038.03434544802</v>
      </c>
      <c r="Y306" s="2">
        <f t="shared" si="65"/>
        <v>70443578.624018669</v>
      </c>
      <c r="Z306" s="2" t="str">
        <f t="shared" si="55"/>
        <v>MEEP</v>
      </c>
      <c r="AA306" s="2">
        <f>IF(Z306="HERE",Y306,AA305+Graph!$G$1*1000)</f>
        <v>85142504.976357758</v>
      </c>
      <c r="AB306" s="2">
        <f t="shared" si="66"/>
        <v>420000</v>
      </c>
      <c r="AC306" s="2">
        <f t="shared" si="67"/>
        <v>57035907.614235669</v>
      </c>
      <c r="AD306" s="3">
        <f t="shared" si="56"/>
        <v>52800000</v>
      </c>
      <c r="AE306" s="2">
        <f>IF(AE304&gt;=52800000,52800000,IF(AB285=Graph!G$1*1000,AE305+Graph!G$1*1000,AC306))</f>
        <v>52800000</v>
      </c>
      <c r="AF306" s="3">
        <f t="shared" si="57"/>
        <v>52800000</v>
      </c>
      <c r="AG306" s="3">
        <f t="shared" si="29"/>
        <v>50160000</v>
      </c>
      <c r="AH306" s="3" t="e">
        <f t="shared" si="53"/>
        <v>#N/A</v>
      </c>
    </row>
    <row r="307" spans="1:34" ht="15" x14ac:dyDescent="0.25">
      <c r="A307" s="1">
        <v>44483</v>
      </c>
      <c r="B307" s="2">
        <f t="shared" si="52"/>
        <v>230</v>
      </c>
      <c r="C307" s="7"/>
      <c r="D307" s="2" t="e">
        <f t="shared" si="58"/>
        <v>#N/A</v>
      </c>
      <c r="E307" s="2" t="e">
        <f t="shared" si="70"/>
        <v>#N/A</v>
      </c>
      <c r="F307" s="2">
        <v>777065.82727724314</v>
      </c>
      <c r="G307" s="2">
        <f t="shared" si="73"/>
        <v>777065.82727724314</v>
      </c>
      <c r="H307" s="2">
        <f t="shared" si="68"/>
        <v>156239009.49925256</v>
      </c>
      <c r="I307" s="7"/>
      <c r="J307" s="2" t="e">
        <f t="shared" si="59"/>
        <v>#N/A</v>
      </c>
      <c r="K307" s="2" t="e">
        <f t="shared" si="71"/>
        <v>#N/A</v>
      </c>
      <c r="L307" s="2">
        <f t="array" ref="L307">IF(COUNT($C308)=0,IF(COUNT($C307)=1,I307,SUM(L306+LOOKUP(2,1/(ISNUMBER($K$1:$K$194)),$K$1:$K$194))),I307)</f>
        <v>6154917.1428571614</v>
      </c>
      <c r="M307" s="8" t="e">
        <f t="shared" si="28"/>
        <v>#N/A</v>
      </c>
      <c r="N307" s="2" t="e">
        <f t="shared" si="60"/>
        <v>#N/A</v>
      </c>
      <c r="O307" s="2" t="e">
        <f t="shared" si="72"/>
        <v>#N/A</v>
      </c>
      <c r="P307" s="2">
        <v>861498.27451469004</v>
      </c>
      <c r="Q307" s="2">
        <f t="shared" si="74"/>
        <v>800000</v>
      </c>
      <c r="R307" s="2">
        <f t="shared" si="69"/>
        <v>167148354.99285835</v>
      </c>
      <c r="S307" s="2">
        <f t="shared" si="61"/>
        <v>777065.82727724314</v>
      </c>
      <c r="T307" s="2">
        <f t="shared" si="62"/>
        <v>23417.857142857276</v>
      </c>
      <c r="U307" s="2">
        <f t="shared" si="63"/>
        <v>800000</v>
      </c>
      <c r="V307" s="2">
        <f t="shared" si="37"/>
        <v>96547339.556395724</v>
      </c>
      <c r="W307" s="2">
        <f t="shared" si="64"/>
        <v>642563.18755599856</v>
      </c>
      <c r="X307" s="2">
        <f t="shared" si="54"/>
        <v>157436.81244400144</v>
      </c>
      <c r="Y307" s="2">
        <f t="shared" si="65"/>
        <v>70601015.436462671</v>
      </c>
      <c r="Z307" s="2" t="str">
        <f t="shared" si="55"/>
        <v>MEEP</v>
      </c>
      <c r="AA307" s="2">
        <f>IF(Z307="HERE",Y307,AA306+Graph!$G$1*1000)</f>
        <v>85562504.976357758</v>
      </c>
      <c r="AB307" s="2">
        <f t="shared" si="66"/>
        <v>420000</v>
      </c>
      <c r="AC307" s="2">
        <f t="shared" si="67"/>
        <v>57035907.614235669</v>
      </c>
      <c r="AD307" s="3">
        <f t="shared" si="56"/>
        <v>52800000</v>
      </c>
      <c r="AE307" s="2">
        <f>IF(AE305&gt;=52800000,52800000,IF(AB286=Graph!G$1*1000,AE306+Graph!G$1*1000,AC307))</f>
        <v>52800000</v>
      </c>
      <c r="AF307" s="3">
        <f t="shared" si="57"/>
        <v>52800000</v>
      </c>
      <c r="AG307" s="3">
        <f t="shared" si="29"/>
        <v>50160000</v>
      </c>
      <c r="AH307" s="3" t="e">
        <f t="shared" si="53"/>
        <v>#N/A</v>
      </c>
    </row>
    <row r="308" spans="1:34" ht="15" x14ac:dyDescent="0.25">
      <c r="A308" s="1">
        <v>44484</v>
      </c>
      <c r="B308" s="2">
        <f t="shared" si="52"/>
        <v>231</v>
      </c>
      <c r="C308" s="7"/>
      <c r="D308" s="2" t="e">
        <f t="shared" si="58"/>
        <v>#N/A</v>
      </c>
      <c r="E308" s="2" t="e">
        <f t="shared" si="70"/>
        <v>#N/A</v>
      </c>
      <c r="F308" s="2">
        <v>778667.04917868972</v>
      </c>
      <c r="G308" s="2">
        <f t="shared" si="73"/>
        <v>778667.04917868972</v>
      </c>
      <c r="H308" s="2">
        <f t="shared" si="68"/>
        <v>157017676.54843125</v>
      </c>
      <c r="I308" s="7"/>
      <c r="J308" s="2" t="e">
        <f t="shared" si="59"/>
        <v>#N/A</v>
      </c>
      <c r="K308" s="2" t="e">
        <f t="shared" si="71"/>
        <v>#N/A</v>
      </c>
      <c r="L308" s="2">
        <f t="array" ref="L308">IF(COUNT($C309)=0,IF(COUNT($C308)=1,I308,SUM(L307+LOOKUP(2,1/(ISNUMBER($K$1:$K$194)),$K$1:$K$194))),I308)</f>
        <v>6178335.0000000186</v>
      </c>
      <c r="M308" s="8" t="e">
        <f t="shared" si="28"/>
        <v>#N/A</v>
      </c>
      <c r="N308" s="2" t="e">
        <f t="shared" si="60"/>
        <v>#N/A</v>
      </c>
      <c r="O308" s="2" t="e">
        <f t="shared" si="72"/>
        <v>#N/A</v>
      </c>
      <c r="P308" s="2">
        <v>863413.1682678014</v>
      </c>
      <c r="Q308" s="2">
        <f t="shared" si="74"/>
        <v>800000</v>
      </c>
      <c r="R308" s="2">
        <f t="shared" si="69"/>
        <v>167948354.99285835</v>
      </c>
      <c r="S308" s="2">
        <f t="shared" si="61"/>
        <v>778667.04917868972</v>
      </c>
      <c r="T308" s="2">
        <f t="shared" si="62"/>
        <v>23417.857142857276</v>
      </c>
      <c r="U308" s="2">
        <f t="shared" si="63"/>
        <v>800000</v>
      </c>
      <c r="V308" s="2">
        <f t="shared" si="37"/>
        <v>97191503.96585317</v>
      </c>
      <c r="W308" s="2">
        <f t="shared" si="64"/>
        <v>644164.40945744514</v>
      </c>
      <c r="X308" s="2">
        <f t="shared" si="54"/>
        <v>155835.59054255486</v>
      </c>
      <c r="Y308" s="2">
        <f t="shared" si="65"/>
        <v>70756851.027005225</v>
      </c>
      <c r="Z308" s="2" t="str">
        <f t="shared" si="55"/>
        <v>MEEP</v>
      </c>
      <c r="AA308" s="2">
        <f>IF(Z308="HERE",Y308,AA307+Graph!$G$1*1000)</f>
        <v>85982504.976357758</v>
      </c>
      <c r="AB308" s="2">
        <f t="shared" si="66"/>
        <v>420000</v>
      </c>
      <c r="AC308" s="2">
        <f t="shared" si="67"/>
        <v>57035907.614235669</v>
      </c>
      <c r="AD308" s="3">
        <f t="shared" si="56"/>
        <v>52800000</v>
      </c>
      <c r="AE308" s="2">
        <f>IF(AE306&gt;=52800000,52800000,IF(AB287=Graph!G$1*1000,AE307+Graph!G$1*1000,AC308))</f>
        <v>52800000</v>
      </c>
      <c r="AF308" s="3">
        <f t="shared" si="57"/>
        <v>52800000</v>
      </c>
      <c r="AG308" s="3">
        <f t="shared" si="29"/>
        <v>50160000</v>
      </c>
      <c r="AH308" s="3" t="e">
        <f t="shared" si="53"/>
        <v>#N/A</v>
      </c>
    </row>
    <row r="309" spans="1:34" ht="15" x14ac:dyDescent="0.25">
      <c r="A309" s="1">
        <v>44485</v>
      </c>
      <c r="B309" s="2">
        <f t="shared" si="52"/>
        <v>232</v>
      </c>
      <c r="C309" s="7"/>
      <c r="D309" s="2" t="e">
        <f t="shared" si="58"/>
        <v>#N/A</v>
      </c>
      <c r="E309" s="2" t="e">
        <f t="shared" si="70"/>
        <v>#N/A</v>
      </c>
      <c r="F309" s="2">
        <v>780268.2710801363</v>
      </c>
      <c r="G309" s="2">
        <f t="shared" si="73"/>
        <v>780268.2710801363</v>
      </c>
      <c r="H309" s="2">
        <f t="shared" si="68"/>
        <v>157797944.81951138</v>
      </c>
      <c r="I309" s="7"/>
      <c r="J309" s="2" t="e">
        <f t="shared" si="59"/>
        <v>#N/A</v>
      </c>
      <c r="K309" s="2" t="e">
        <f t="shared" si="71"/>
        <v>#N/A</v>
      </c>
      <c r="L309" s="2">
        <f t="array" ref="L309">IF(COUNT($C310)=0,IF(COUNT($C309)=1,I309,SUM(L308+LOOKUP(2,1/(ISNUMBER($K$1:$K$194)),$K$1:$K$194))),I309)</f>
        <v>6201752.8571428759</v>
      </c>
      <c r="M309" s="8" t="e">
        <f t="shared" si="28"/>
        <v>#N/A</v>
      </c>
      <c r="N309" s="2" t="e">
        <f t="shared" si="60"/>
        <v>#N/A</v>
      </c>
      <c r="O309" s="2" t="e">
        <f t="shared" si="72"/>
        <v>#N/A</v>
      </c>
      <c r="P309" s="2">
        <v>865328.06202091277</v>
      </c>
      <c r="Q309" s="2">
        <f t="shared" si="74"/>
        <v>800000</v>
      </c>
      <c r="R309" s="2">
        <f t="shared" si="69"/>
        <v>168748354.99285835</v>
      </c>
      <c r="S309" s="2">
        <f t="shared" si="61"/>
        <v>780268.2710801363</v>
      </c>
      <c r="T309" s="2">
        <f t="shared" si="62"/>
        <v>23417.857142857276</v>
      </c>
      <c r="U309" s="2">
        <f t="shared" si="63"/>
        <v>800000</v>
      </c>
      <c r="V309" s="2">
        <f t="shared" si="37"/>
        <v>97837269.597212046</v>
      </c>
      <c r="W309" s="2">
        <f t="shared" si="64"/>
        <v>645765.63135887682</v>
      </c>
      <c r="X309" s="2">
        <f t="shared" si="54"/>
        <v>154234.36864112318</v>
      </c>
      <c r="Y309" s="2">
        <f t="shared" si="65"/>
        <v>70911085.395646349</v>
      </c>
      <c r="Z309" s="2" t="str">
        <f t="shared" si="55"/>
        <v>MEEP</v>
      </c>
      <c r="AA309" s="2">
        <f>IF(Z309="HERE",Y309,AA308+Graph!$G$1*1000)</f>
        <v>86402504.976357758</v>
      </c>
      <c r="AB309" s="2">
        <f t="shared" si="66"/>
        <v>420000</v>
      </c>
      <c r="AC309" s="2">
        <f t="shared" si="67"/>
        <v>57035907.614235669</v>
      </c>
      <c r="AD309" s="3">
        <f t="shared" si="56"/>
        <v>52800000</v>
      </c>
      <c r="AE309" s="2">
        <f>IF(AE307&gt;=52800000,52800000,IF(AB288=Graph!G$1*1000,AE308+Graph!G$1*1000,AC309))</f>
        <v>52800000</v>
      </c>
      <c r="AF309" s="3">
        <f t="shared" si="57"/>
        <v>52800000</v>
      </c>
      <c r="AG309" s="3">
        <f t="shared" si="29"/>
        <v>50160000</v>
      </c>
      <c r="AH309" s="3" t="e">
        <f t="shared" si="53"/>
        <v>#N/A</v>
      </c>
    </row>
    <row r="310" spans="1:34" ht="15" x14ac:dyDescent="0.25">
      <c r="A310" s="1">
        <v>44486</v>
      </c>
      <c r="B310" s="2">
        <f t="shared" si="52"/>
        <v>233</v>
      </c>
      <c r="C310" s="7"/>
      <c r="D310" s="2" t="e">
        <f t="shared" si="58"/>
        <v>#N/A</v>
      </c>
      <c r="E310" s="2" t="e">
        <f t="shared" si="70"/>
        <v>#N/A</v>
      </c>
      <c r="F310" s="2">
        <v>781869.49298158288</v>
      </c>
      <c r="G310" s="2">
        <f t="shared" si="73"/>
        <v>781869.49298158288</v>
      </c>
      <c r="H310" s="2">
        <f t="shared" si="68"/>
        <v>158579814.31249297</v>
      </c>
      <c r="I310" s="7"/>
      <c r="J310" s="2" t="e">
        <f t="shared" si="59"/>
        <v>#N/A</v>
      </c>
      <c r="K310" s="2" t="e">
        <f t="shared" si="71"/>
        <v>#N/A</v>
      </c>
      <c r="L310" s="2">
        <f t="array" ref="L310">IF(COUNT($C311)=0,IF(COUNT($C310)=1,I310,SUM(L309+LOOKUP(2,1/(ISNUMBER($K$1:$K$194)),$K$1:$K$194))),I310)</f>
        <v>6225170.7142857332</v>
      </c>
      <c r="M310" s="8" t="e">
        <f t="shared" si="28"/>
        <v>#N/A</v>
      </c>
      <c r="N310" s="2" t="e">
        <f t="shared" si="60"/>
        <v>#N/A</v>
      </c>
      <c r="O310" s="2" t="e">
        <f t="shared" si="72"/>
        <v>#N/A</v>
      </c>
      <c r="P310" s="2">
        <v>867242.95577402413</v>
      </c>
      <c r="Q310" s="2">
        <f t="shared" si="74"/>
        <v>800000</v>
      </c>
      <c r="R310" s="2">
        <f t="shared" si="69"/>
        <v>169548354.99285835</v>
      </c>
      <c r="S310" s="2">
        <f t="shared" si="61"/>
        <v>781869.49298158288</v>
      </c>
      <c r="T310" s="2">
        <f t="shared" si="62"/>
        <v>23417.857142857276</v>
      </c>
      <c r="U310" s="2">
        <f t="shared" si="63"/>
        <v>800000</v>
      </c>
      <c r="V310" s="2">
        <f t="shared" si="37"/>
        <v>98484636.45047237</v>
      </c>
      <c r="W310" s="2">
        <f t="shared" si="64"/>
        <v>647366.85326032341</v>
      </c>
      <c r="X310" s="2">
        <f t="shared" si="54"/>
        <v>152633.14673967659</v>
      </c>
      <c r="Y310" s="2">
        <f t="shared" si="65"/>
        <v>71063718.542386025</v>
      </c>
      <c r="Z310" s="2" t="str">
        <f t="shared" si="55"/>
        <v>MEEP</v>
      </c>
      <c r="AA310" s="2">
        <f>IF(Z310="HERE",Y310,AA309+Graph!$G$1*1000)</f>
        <v>86822504.976357758</v>
      </c>
      <c r="AB310" s="2">
        <f t="shared" si="66"/>
        <v>420000</v>
      </c>
      <c r="AC310" s="2">
        <f t="shared" si="67"/>
        <v>57035907.614235669</v>
      </c>
      <c r="AD310" s="3">
        <f t="shared" si="56"/>
        <v>52800000</v>
      </c>
      <c r="AE310" s="2">
        <f>IF(AE308&gt;=52800000,52800000,IF(AB289=Graph!G$1*1000,AE309+Graph!G$1*1000,AC310))</f>
        <v>52800000</v>
      </c>
      <c r="AF310" s="3">
        <f t="shared" si="57"/>
        <v>52800000</v>
      </c>
      <c r="AG310" s="3">
        <f t="shared" si="29"/>
        <v>50160000</v>
      </c>
      <c r="AH310" s="3" t="e">
        <f t="shared" si="53"/>
        <v>#N/A</v>
      </c>
    </row>
    <row r="311" spans="1:34" ht="15" x14ac:dyDescent="0.25">
      <c r="A311" s="1">
        <v>44487</v>
      </c>
      <c r="B311" s="2">
        <f t="shared" si="52"/>
        <v>234</v>
      </c>
      <c r="C311" s="7"/>
      <c r="D311" s="2" t="e">
        <f t="shared" si="58"/>
        <v>#N/A</v>
      </c>
      <c r="E311" s="2" t="e">
        <f t="shared" si="70"/>
        <v>#N/A</v>
      </c>
      <c r="F311" s="2">
        <v>783470.71488302946</v>
      </c>
      <c r="G311" s="2">
        <f t="shared" si="73"/>
        <v>783470.71488302946</v>
      </c>
      <c r="H311" s="2">
        <f t="shared" si="68"/>
        <v>159363285.027376</v>
      </c>
      <c r="I311" s="7"/>
      <c r="J311" s="2" t="e">
        <f t="shared" si="59"/>
        <v>#N/A</v>
      </c>
      <c r="K311" s="2" t="e">
        <f t="shared" si="71"/>
        <v>#N/A</v>
      </c>
      <c r="L311" s="2">
        <f t="array" ref="L311">IF(COUNT($C312)=0,IF(COUNT($C311)=1,I311,SUM(L310+LOOKUP(2,1/(ISNUMBER($K$1:$K$194)),$K$1:$K$194))),I311)</f>
        <v>6248588.5714285905</v>
      </c>
      <c r="M311" s="8" t="e">
        <f t="shared" si="28"/>
        <v>#N/A</v>
      </c>
      <c r="N311" s="2" t="e">
        <f t="shared" si="60"/>
        <v>#N/A</v>
      </c>
      <c r="O311" s="2" t="e">
        <f t="shared" si="72"/>
        <v>#N/A</v>
      </c>
      <c r="P311" s="2">
        <v>869157.84952713549</v>
      </c>
      <c r="Q311" s="2">
        <f t="shared" si="74"/>
        <v>800000</v>
      </c>
      <c r="R311" s="2">
        <f t="shared" si="69"/>
        <v>170348354.99285835</v>
      </c>
      <c r="S311" s="2">
        <f t="shared" si="61"/>
        <v>783470.71488302946</v>
      </c>
      <c r="T311" s="2">
        <f t="shared" si="62"/>
        <v>23417.857142857276</v>
      </c>
      <c r="U311" s="2">
        <f t="shared" si="63"/>
        <v>800000</v>
      </c>
      <c r="V311" s="2">
        <f t="shared" si="37"/>
        <v>99133604.52563414</v>
      </c>
      <c r="W311" s="2">
        <f t="shared" si="64"/>
        <v>648968.07516176999</v>
      </c>
      <c r="X311" s="2">
        <f t="shared" si="54"/>
        <v>151031.92483823001</v>
      </c>
      <c r="Y311" s="2">
        <f t="shared" si="65"/>
        <v>71214750.467224255</v>
      </c>
      <c r="Z311" s="2" t="str">
        <f t="shared" si="55"/>
        <v>MEEP</v>
      </c>
      <c r="AA311" s="2">
        <f>IF(Z311="HERE",Y311,AA310+Graph!$G$1*1000)</f>
        <v>87242504.976357758</v>
      </c>
      <c r="AB311" s="2">
        <f t="shared" si="66"/>
        <v>420000</v>
      </c>
      <c r="AC311" s="2">
        <f t="shared" si="67"/>
        <v>57035907.614235669</v>
      </c>
      <c r="AD311" s="3">
        <f t="shared" si="56"/>
        <v>52800000</v>
      </c>
      <c r="AE311" s="2">
        <f>IF(AE309&gt;=52800000,52800000,IF(AB290=Graph!G$1*1000,AE310+Graph!G$1*1000,AC311))</f>
        <v>52800000</v>
      </c>
      <c r="AF311" s="3">
        <f t="shared" si="57"/>
        <v>52800000</v>
      </c>
      <c r="AG311" s="3">
        <f t="shared" si="29"/>
        <v>50160000</v>
      </c>
      <c r="AH311" s="3" t="e">
        <f t="shared" si="53"/>
        <v>#N/A</v>
      </c>
    </row>
    <row r="312" spans="1:34" ht="15" x14ac:dyDescent="0.25">
      <c r="A312" s="1">
        <v>44488</v>
      </c>
      <c r="B312" s="2">
        <f t="shared" si="52"/>
        <v>235</v>
      </c>
      <c r="C312" s="7"/>
      <c r="D312" s="2" t="e">
        <f t="shared" si="58"/>
        <v>#N/A</v>
      </c>
      <c r="E312" s="2" t="e">
        <f t="shared" si="70"/>
        <v>#N/A</v>
      </c>
      <c r="F312" s="2">
        <v>785071.93678446114</v>
      </c>
      <c r="G312" s="2">
        <f t="shared" si="73"/>
        <v>785071.93678446114</v>
      </c>
      <c r="H312" s="2">
        <f t="shared" si="68"/>
        <v>160148356.96416044</v>
      </c>
      <c r="I312" s="7"/>
      <c r="J312" s="2" t="e">
        <f t="shared" si="59"/>
        <v>#N/A</v>
      </c>
      <c r="K312" s="2" t="e">
        <f t="shared" si="71"/>
        <v>#N/A</v>
      </c>
      <c r="L312" s="2">
        <f t="array" ref="L312">IF(COUNT($C313)=0,IF(COUNT($C312)=1,I312,SUM(L311+LOOKUP(2,1/(ISNUMBER($K$1:$K$194)),$K$1:$K$194))),I312)</f>
        <v>6272006.4285714477</v>
      </c>
      <c r="M312" s="8" t="e">
        <f t="shared" si="28"/>
        <v>#N/A</v>
      </c>
      <c r="N312" s="2" t="e">
        <f t="shared" si="60"/>
        <v>#N/A</v>
      </c>
      <c r="O312" s="2" t="e">
        <f t="shared" si="72"/>
        <v>#N/A</v>
      </c>
      <c r="P312" s="2">
        <v>871072.74328024685</v>
      </c>
      <c r="Q312" s="2">
        <f t="shared" si="74"/>
        <v>800000</v>
      </c>
      <c r="R312" s="2">
        <f t="shared" si="69"/>
        <v>171148354.99285835</v>
      </c>
      <c r="S312" s="2">
        <f t="shared" si="61"/>
        <v>785071.93678444624</v>
      </c>
      <c r="T312" s="2">
        <f t="shared" si="62"/>
        <v>23417.857142857276</v>
      </c>
      <c r="U312" s="2">
        <f t="shared" si="63"/>
        <v>800000</v>
      </c>
      <c r="V312" s="2">
        <f t="shared" si="37"/>
        <v>99784173.822697356</v>
      </c>
      <c r="W312" s="2">
        <f t="shared" si="64"/>
        <v>650569.29706321657</v>
      </c>
      <c r="X312" s="2">
        <f t="shared" si="54"/>
        <v>149430.70293678343</v>
      </c>
      <c r="Y312" s="2">
        <f t="shared" si="65"/>
        <v>71364181.170161039</v>
      </c>
      <c r="Z312" s="2" t="str">
        <f t="shared" si="55"/>
        <v>MEEP</v>
      </c>
      <c r="AA312" s="2">
        <f>IF(Z312="HERE",Y312,AA311+Graph!$G$1*1000)</f>
        <v>87662504.976357758</v>
      </c>
      <c r="AB312" s="2">
        <f t="shared" si="66"/>
        <v>420000</v>
      </c>
      <c r="AC312" s="2">
        <f t="shared" si="67"/>
        <v>57035907.614235669</v>
      </c>
      <c r="AD312" s="3">
        <f t="shared" si="56"/>
        <v>52800000</v>
      </c>
      <c r="AE312" s="2">
        <f>IF(AE310&gt;=52800000,52800000,IF(AB291=Graph!G$1*1000,AE311+Graph!G$1*1000,AC312))</f>
        <v>52800000</v>
      </c>
      <c r="AF312" s="3">
        <f t="shared" si="57"/>
        <v>52800000</v>
      </c>
      <c r="AG312" s="3">
        <f t="shared" si="29"/>
        <v>50160000</v>
      </c>
      <c r="AH312" s="3" t="e">
        <f t="shared" si="53"/>
        <v>#N/A</v>
      </c>
    </row>
    <row r="313" spans="1:34" ht="15" x14ac:dyDescent="0.25">
      <c r="A313" s="1">
        <v>44489</v>
      </c>
      <c r="B313" s="2">
        <f t="shared" si="52"/>
        <v>236</v>
      </c>
      <c r="C313" s="7"/>
      <c r="D313" s="2" t="e">
        <f t="shared" si="58"/>
        <v>#N/A</v>
      </c>
      <c r="E313" s="2" t="e">
        <f t="shared" si="70"/>
        <v>#N/A</v>
      </c>
      <c r="F313" s="2">
        <v>786673.15868590772</v>
      </c>
      <c r="G313" s="2">
        <f t="shared" si="73"/>
        <v>786673.15868590772</v>
      </c>
      <c r="H313" s="2">
        <f t="shared" si="68"/>
        <v>160935030.12284636</v>
      </c>
      <c r="I313" s="7"/>
      <c r="J313" s="2" t="e">
        <f t="shared" si="59"/>
        <v>#N/A</v>
      </c>
      <c r="K313" s="2" t="e">
        <f t="shared" si="71"/>
        <v>#N/A</v>
      </c>
      <c r="L313" s="2">
        <f t="array" ref="L313">IF(COUNT($C314)=0,IF(COUNT($C313)=1,I313,SUM(L312+LOOKUP(2,1/(ISNUMBER($K$1:$K$194)),$K$1:$K$194))),I313)</f>
        <v>6295424.285714305</v>
      </c>
      <c r="M313" s="8" t="e">
        <f t="shared" si="28"/>
        <v>#N/A</v>
      </c>
      <c r="N313" s="2" t="e">
        <f t="shared" si="60"/>
        <v>#N/A</v>
      </c>
      <c r="O313" s="2" t="e">
        <f t="shared" si="72"/>
        <v>#N/A</v>
      </c>
      <c r="P313" s="2">
        <v>872987.63703335822</v>
      </c>
      <c r="Q313" s="2">
        <f t="shared" si="74"/>
        <v>800000</v>
      </c>
      <c r="R313" s="2">
        <f t="shared" si="69"/>
        <v>171948354.99285835</v>
      </c>
      <c r="S313" s="2">
        <f t="shared" si="61"/>
        <v>786673.15868592262</v>
      </c>
      <c r="T313" s="2">
        <f t="shared" si="62"/>
        <v>23417.857142857276</v>
      </c>
      <c r="U313" s="2">
        <f t="shared" si="63"/>
        <v>800000</v>
      </c>
      <c r="V313" s="2">
        <f t="shared" si="37"/>
        <v>100436344.341662</v>
      </c>
      <c r="W313" s="2">
        <f t="shared" si="64"/>
        <v>652170.51896464825</v>
      </c>
      <c r="X313" s="2">
        <f t="shared" si="54"/>
        <v>147829.48103535175</v>
      </c>
      <c r="Y313" s="2">
        <f t="shared" si="65"/>
        <v>71512010.65119639</v>
      </c>
      <c r="Z313" s="2" t="str">
        <f t="shared" si="55"/>
        <v>MEEP</v>
      </c>
      <c r="AA313" s="2">
        <f>IF(Z313="HERE",Y313,AA312+Graph!$G$1*1000)</f>
        <v>88082504.976357758</v>
      </c>
      <c r="AB313" s="2">
        <f t="shared" si="66"/>
        <v>420000</v>
      </c>
      <c r="AC313" s="2">
        <f t="shared" si="67"/>
        <v>57035907.614235669</v>
      </c>
      <c r="AD313" s="3">
        <f t="shared" si="56"/>
        <v>52800000</v>
      </c>
      <c r="AE313" s="2">
        <f>IF(AE311&gt;=52800000,52800000,IF(AB292=Graph!G$1*1000,AE312+Graph!G$1*1000,AC313))</f>
        <v>52800000</v>
      </c>
      <c r="AF313" s="3">
        <f t="shared" si="57"/>
        <v>52800000</v>
      </c>
      <c r="AG313" s="3">
        <f t="shared" si="29"/>
        <v>50160000</v>
      </c>
      <c r="AH313" s="3" t="e">
        <f t="shared" si="53"/>
        <v>#N/A</v>
      </c>
    </row>
    <row r="314" spans="1:34" ht="15" x14ac:dyDescent="0.25">
      <c r="A314" s="1">
        <v>44490</v>
      </c>
      <c r="B314" s="2">
        <f t="shared" si="52"/>
        <v>237</v>
      </c>
      <c r="C314" s="7"/>
      <c r="D314" s="2" t="e">
        <f t="shared" si="58"/>
        <v>#N/A</v>
      </c>
      <c r="E314" s="2" t="e">
        <f t="shared" si="70"/>
        <v>#N/A</v>
      </c>
      <c r="F314" s="2">
        <v>788274.3805873543</v>
      </c>
      <c r="G314" s="2">
        <f t="shared" si="73"/>
        <v>788274.3805873543</v>
      </c>
      <c r="H314" s="2">
        <f t="shared" si="68"/>
        <v>161723304.5034337</v>
      </c>
      <c r="I314" s="7"/>
      <c r="J314" s="2" t="e">
        <f t="shared" si="59"/>
        <v>#N/A</v>
      </c>
      <c r="K314" s="2" t="e">
        <f t="shared" si="71"/>
        <v>#N/A</v>
      </c>
      <c r="L314" s="2">
        <f t="array" ref="L314">IF(COUNT($C315)=0,IF(COUNT($C314)=1,I314,SUM(L313+LOOKUP(2,1/(ISNUMBER($K$1:$K$194)),$K$1:$K$194))),I314)</f>
        <v>6318842.1428571623</v>
      </c>
      <c r="M314" s="8" t="e">
        <f t="shared" si="28"/>
        <v>#N/A</v>
      </c>
      <c r="N314" s="2" t="e">
        <f t="shared" si="60"/>
        <v>#N/A</v>
      </c>
      <c r="O314" s="2" t="e">
        <f t="shared" si="72"/>
        <v>#N/A</v>
      </c>
      <c r="P314" s="2">
        <v>874902.53078646958</v>
      </c>
      <c r="Q314" s="2">
        <f t="shared" si="74"/>
        <v>800000</v>
      </c>
      <c r="R314" s="2">
        <f t="shared" si="69"/>
        <v>172748354.99285835</v>
      </c>
      <c r="S314" s="2">
        <f t="shared" si="61"/>
        <v>788274.3805873394</v>
      </c>
      <c r="T314" s="2">
        <f t="shared" si="62"/>
        <v>23417.857142857276</v>
      </c>
      <c r="U314" s="2">
        <f t="shared" si="63"/>
        <v>800000</v>
      </c>
      <c r="V314" s="2">
        <f t="shared" si="37"/>
        <v>101090116.0825281</v>
      </c>
      <c r="W314" s="2">
        <f t="shared" si="64"/>
        <v>653771.74086609483</v>
      </c>
      <c r="X314" s="2">
        <f t="shared" si="54"/>
        <v>146228.25913390517</v>
      </c>
      <c r="Y314" s="2">
        <f t="shared" si="65"/>
        <v>71658238.910330296</v>
      </c>
      <c r="Z314" s="2" t="str">
        <f t="shared" si="55"/>
        <v>MEEP</v>
      </c>
      <c r="AA314" s="2">
        <f>IF(Z314="HERE",Y314,AA313+Graph!$G$1*1000)</f>
        <v>88502504.976357758</v>
      </c>
      <c r="AB314" s="2">
        <f t="shared" si="66"/>
        <v>420000</v>
      </c>
      <c r="AC314" s="2">
        <f t="shared" si="67"/>
        <v>57035907.614235669</v>
      </c>
      <c r="AD314" s="3">
        <f t="shared" si="56"/>
        <v>52800000</v>
      </c>
      <c r="AE314" s="2">
        <f>IF(AE312&gt;=52800000,52800000,IF(AB293=Graph!G$1*1000,AE313+Graph!G$1*1000,AC314))</f>
        <v>52800000</v>
      </c>
      <c r="AF314" s="3">
        <f t="shared" si="57"/>
        <v>52800000</v>
      </c>
      <c r="AG314" s="3">
        <f t="shared" si="29"/>
        <v>50160000</v>
      </c>
      <c r="AH314" s="3" t="e">
        <f t="shared" si="53"/>
        <v>#N/A</v>
      </c>
    </row>
    <row r="315" spans="1:34" ht="15" x14ac:dyDescent="0.25">
      <c r="A315" s="1">
        <v>44491</v>
      </c>
      <c r="B315" s="2">
        <f t="shared" si="52"/>
        <v>238</v>
      </c>
      <c r="C315" s="7"/>
      <c r="D315" s="2" t="e">
        <f t="shared" si="58"/>
        <v>#N/A</v>
      </c>
      <c r="E315" s="2" t="e">
        <f t="shared" si="70"/>
        <v>#N/A</v>
      </c>
      <c r="F315" s="2">
        <v>789875.60248880088</v>
      </c>
      <c r="G315" s="2">
        <f t="shared" si="73"/>
        <v>789875.60248880088</v>
      </c>
      <c r="H315" s="2">
        <f t="shared" si="68"/>
        <v>162513180.10592252</v>
      </c>
      <c r="I315" s="7"/>
      <c r="J315" s="2" t="e">
        <f t="shared" si="59"/>
        <v>#N/A</v>
      </c>
      <c r="K315" s="2" t="e">
        <f t="shared" si="71"/>
        <v>#N/A</v>
      </c>
      <c r="L315" s="2">
        <f t="array" ref="L315">IF(COUNT($C316)=0,IF(COUNT($C315)=1,I315,SUM(L314+LOOKUP(2,1/(ISNUMBER($K$1:$K$194)),$K$1:$K$194))),I315)</f>
        <v>6342260.0000000196</v>
      </c>
      <c r="M315" s="8" t="e">
        <f t="shared" si="28"/>
        <v>#N/A</v>
      </c>
      <c r="N315" s="2" t="e">
        <f t="shared" si="60"/>
        <v>#N/A</v>
      </c>
      <c r="O315" s="2" t="e">
        <f t="shared" si="72"/>
        <v>#N/A</v>
      </c>
      <c r="P315" s="2">
        <v>876817.42453958094</v>
      </c>
      <c r="Q315" s="2">
        <f t="shared" si="74"/>
        <v>800000</v>
      </c>
      <c r="R315" s="2">
        <f t="shared" si="69"/>
        <v>173548354.99285835</v>
      </c>
      <c r="S315" s="2">
        <f t="shared" si="61"/>
        <v>789875.60248881578</v>
      </c>
      <c r="T315" s="2">
        <f t="shared" si="62"/>
        <v>23417.857142857276</v>
      </c>
      <c r="U315" s="2">
        <f t="shared" si="63"/>
        <v>800000</v>
      </c>
      <c r="V315" s="2">
        <f t="shared" si="37"/>
        <v>101745489.04529564</v>
      </c>
      <c r="W315" s="2">
        <f t="shared" si="64"/>
        <v>655372.96276754141</v>
      </c>
      <c r="X315" s="2">
        <f t="shared" si="54"/>
        <v>144627.03723245859</v>
      </c>
      <c r="Y315" s="2">
        <f t="shared" si="65"/>
        <v>71802865.947562754</v>
      </c>
      <c r="Z315" s="2" t="str">
        <f t="shared" si="55"/>
        <v>MEEP</v>
      </c>
      <c r="AA315" s="2">
        <f>IF(Z315="HERE",Y315,AA314+Graph!$G$1*1000)</f>
        <v>88922504.976357758</v>
      </c>
      <c r="AB315" s="2">
        <f t="shared" si="66"/>
        <v>420000</v>
      </c>
      <c r="AC315" s="2">
        <f t="shared" si="67"/>
        <v>57035907.614235669</v>
      </c>
      <c r="AD315" s="3">
        <f t="shared" si="56"/>
        <v>52800000</v>
      </c>
      <c r="AE315" s="2">
        <f>IF(AE313&gt;=52800000,52800000,IF(AB294=Graph!G$1*1000,AE314+Graph!G$1*1000,AC315))</f>
        <v>52800000</v>
      </c>
      <c r="AF315" s="3">
        <f t="shared" si="57"/>
        <v>52800000</v>
      </c>
      <c r="AG315" s="3">
        <f t="shared" si="29"/>
        <v>50160000</v>
      </c>
      <c r="AH315" s="3" t="e">
        <f t="shared" si="53"/>
        <v>#N/A</v>
      </c>
    </row>
    <row r="316" spans="1:34" ht="15" x14ac:dyDescent="0.25">
      <c r="A316" s="1">
        <v>44492</v>
      </c>
      <c r="B316" s="2">
        <f t="shared" si="52"/>
        <v>239</v>
      </c>
      <c r="C316" s="7"/>
      <c r="D316" s="2" t="e">
        <f t="shared" si="58"/>
        <v>#N/A</v>
      </c>
      <c r="E316" s="2" t="e">
        <f t="shared" si="70"/>
        <v>#N/A</v>
      </c>
      <c r="F316" s="2">
        <v>791476.82439024746</v>
      </c>
      <c r="G316" s="2">
        <f t="shared" si="73"/>
        <v>791476.82439024746</v>
      </c>
      <c r="H316" s="2">
        <f t="shared" si="68"/>
        <v>163304656.93031275</v>
      </c>
      <c r="I316" s="7"/>
      <c r="J316" s="2" t="e">
        <f t="shared" si="59"/>
        <v>#N/A</v>
      </c>
      <c r="K316" s="2" t="e">
        <f t="shared" si="71"/>
        <v>#N/A</v>
      </c>
      <c r="L316" s="2">
        <f t="array" ref="L316">IF(COUNT($C317)=0,IF(COUNT($C316)=1,I316,SUM(L315+LOOKUP(2,1/(ISNUMBER($K$1:$K$194)),$K$1:$K$194))),I316)</f>
        <v>6365677.8571428768</v>
      </c>
      <c r="M316" s="8" t="e">
        <f t="shared" si="28"/>
        <v>#N/A</v>
      </c>
      <c r="N316" s="2" t="e">
        <f t="shared" si="60"/>
        <v>#N/A</v>
      </c>
      <c r="O316" s="2" t="e">
        <f t="shared" si="72"/>
        <v>#N/A</v>
      </c>
      <c r="P316" s="2">
        <v>878732.3182926923</v>
      </c>
      <c r="Q316" s="2">
        <f t="shared" si="74"/>
        <v>800000</v>
      </c>
      <c r="R316" s="2">
        <f t="shared" si="69"/>
        <v>174348354.99285835</v>
      </c>
      <c r="S316" s="2">
        <f t="shared" si="61"/>
        <v>791476.82439023256</v>
      </c>
      <c r="T316" s="2">
        <f t="shared" si="62"/>
        <v>23417.857142857276</v>
      </c>
      <c r="U316" s="2">
        <f t="shared" si="63"/>
        <v>800000</v>
      </c>
      <c r="V316" s="2">
        <f t="shared" si="37"/>
        <v>102402463.22996463</v>
      </c>
      <c r="W316" s="2">
        <f t="shared" si="64"/>
        <v>656974.18466898799</v>
      </c>
      <c r="X316" s="2">
        <f t="shared" si="54"/>
        <v>143025.81533101201</v>
      </c>
      <c r="Y316" s="2">
        <f t="shared" si="65"/>
        <v>71945891.762893766</v>
      </c>
      <c r="Z316" s="2" t="str">
        <f t="shared" si="55"/>
        <v>MEEP</v>
      </c>
      <c r="AA316" s="2">
        <f>IF(Z316="HERE",Y316,AA315+Graph!$G$1*1000)</f>
        <v>89342504.976357758</v>
      </c>
      <c r="AB316" s="2">
        <f t="shared" si="66"/>
        <v>420000</v>
      </c>
      <c r="AC316" s="2">
        <f t="shared" si="67"/>
        <v>57035907.614235669</v>
      </c>
      <c r="AD316" s="3">
        <f t="shared" si="56"/>
        <v>52800000</v>
      </c>
      <c r="AE316" s="2">
        <f>IF(AE314&gt;=52800000,52800000,IF(AB295=Graph!G$1*1000,AE315+Graph!G$1*1000,AC316))</f>
        <v>52800000</v>
      </c>
      <c r="AF316" s="3">
        <f t="shared" si="57"/>
        <v>52800000</v>
      </c>
      <c r="AG316" s="3">
        <f t="shared" si="29"/>
        <v>50160000</v>
      </c>
      <c r="AH316" s="3" t="e">
        <f t="shared" si="53"/>
        <v>#N/A</v>
      </c>
    </row>
    <row r="317" spans="1:34" ht="15" x14ac:dyDescent="0.25">
      <c r="A317" s="1">
        <v>44493</v>
      </c>
      <c r="B317" s="2">
        <f t="shared" si="52"/>
        <v>240</v>
      </c>
      <c r="C317" s="7"/>
      <c r="D317" s="2" t="e">
        <f t="shared" si="58"/>
        <v>#N/A</v>
      </c>
      <c r="E317" s="2" t="e">
        <f t="shared" si="70"/>
        <v>#N/A</v>
      </c>
      <c r="F317" s="2">
        <v>793078.04629167914</v>
      </c>
      <c r="G317" s="2">
        <f t="shared" si="73"/>
        <v>793078.04629167914</v>
      </c>
      <c r="H317" s="2">
        <f t="shared" si="68"/>
        <v>164097734.97660443</v>
      </c>
      <c r="I317" s="7"/>
      <c r="J317" s="2" t="e">
        <f t="shared" si="59"/>
        <v>#N/A</v>
      </c>
      <c r="K317" s="2" t="e">
        <f t="shared" si="71"/>
        <v>#N/A</v>
      </c>
      <c r="L317" s="2">
        <f t="array" ref="L317">IF(COUNT($C318)=0,IF(COUNT($C317)=1,I317,SUM(L316+LOOKUP(2,1/(ISNUMBER($K$1:$K$194)),$K$1:$K$194))),I317)</f>
        <v>6389095.7142857341</v>
      </c>
      <c r="M317" s="8" t="e">
        <f t="shared" si="28"/>
        <v>#N/A</v>
      </c>
      <c r="N317" s="2" t="e">
        <f t="shared" si="60"/>
        <v>#N/A</v>
      </c>
      <c r="O317" s="2" t="e">
        <f t="shared" si="72"/>
        <v>#N/A</v>
      </c>
      <c r="P317" s="2">
        <v>880647.21204580367</v>
      </c>
      <c r="Q317" s="2">
        <f t="shared" si="74"/>
        <v>800000</v>
      </c>
      <c r="R317" s="2">
        <f t="shared" si="69"/>
        <v>175148354.99285835</v>
      </c>
      <c r="S317" s="2">
        <f t="shared" si="61"/>
        <v>793078.04629167914</v>
      </c>
      <c r="T317" s="2">
        <f t="shared" si="62"/>
        <v>23417.857142857276</v>
      </c>
      <c r="U317" s="2">
        <f t="shared" si="63"/>
        <v>800000</v>
      </c>
      <c r="V317" s="2">
        <f t="shared" si="37"/>
        <v>103061038.63653506</v>
      </c>
      <c r="W317" s="2">
        <f t="shared" si="64"/>
        <v>658575.40657043457</v>
      </c>
      <c r="X317" s="2">
        <f t="shared" si="54"/>
        <v>141424.59342956543</v>
      </c>
      <c r="Y317" s="2">
        <f t="shared" si="65"/>
        <v>72087316.356323332</v>
      </c>
      <c r="Z317" s="2" t="str">
        <f t="shared" si="55"/>
        <v>MEEP</v>
      </c>
      <c r="AA317" s="2">
        <f>IF(Z317="HERE",Y317,AA316+Graph!$G$1*1000)</f>
        <v>89762504.976357758</v>
      </c>
      <c r="AB317" s="2">
        <f t="shared" si="66"/>
        <v>420000</v>
      </c>
      <c r="AC317" s="2">
        <f t="shared" si="67"/>
        <v>57035907.614235669</v>
      </c>
      <c r="AD317" s="3">
        <f t="shared" si="56"/>
        <v>52800000</v>
      </c>
      <c r="AE317" s="2">
        <f>IF(AE315&gt;=52800000,52800000,IF(AB296=Graph!G$1*1000,AE316+Graph!G$1*1000,AC317))</f>
        <v>52800000</v>
      </c>
      <c r="AF317" s="3">
        <f t="shared" si="57"/>
        <v>52800000</v>
      </c>
      <c r="AG317" s="3">
        <f t="shared" si="29"/>
        <v>50160000</v>
      </c>
      <c r="AH317" s="3" t="e">
        <f t="shared" si="53"/>
        <v>#N/A</v>
      </c>
    </row>
    <row r="318" spans="1:34" ht="15" x14ac:dyDescent="0.25">
      <c r="A318" s="1">
        <v>44494</v>
      </c>
      <c r="B318" s="2">
        <f t="shared" si="52"/>
        <v>241</v>
      </c>
      <c r="C318" s="7"/>
      <c r="D318" s="2" t="e">
        <f t="shared" si="58"/>
        <v>#N/A</v>
      </c>
      <c r="E318" s="2" t="e">
        <f t="shared" si="70"/>
        <v>#N/A</v>
      </c>
      <c r="F318" s="2">
        <v>794679.26819312572</v>
      </c>
      <c r="G318" s="2">
        <f t="shared" si="73"/>
        <v>794679.26819312572</v>
      </c>
      <c r="H318" s="2">
        <f t="shared" si="68"/>
        <v>164892414.24479756</v>
      </c>
      <c r="I318" s="7"/>
      <c r="J318" s="2" t="e">
        <f t="shared" si="59"/>
        <v>#N/A</v>
      </c>
      <c r="K318" s="2" t="e">
        <f t="shared" si="71"/>
        <v>#N/A</v>
      </c>
      <c r="L318" s="2">
        <f t="array" ref="L318">IF(COUNT($C319)=0,IF(COUNT($C318)=1,I318,SUM(L317+LOOKUP(2,1/(ISNUMBER($K$1:$K$194)),$K$1:$K$194))),I318)</f>
        <v>6412513.5714285914</v>
      </c>
      <c r="M318" s="8" t="e">
        <f t="shared" si="28"/>
        <v>#N/A</v>
      </c>
      <c r="N318" s="2" t="e">
        <f t="shared" si="60"/>
        <v>#N/A</v>
      </c>
      <c r="O318" s="2" t="e">
        <f t="shared" si="72"/>
        <v>#N/A</v>
      </c>
      <c r="P318" s="2">
        <v>882562.10579891503</v>
      </c>
      <c r="Q318" s="2">
        <f t="shared" si="74"/>
        <v>800000</v>
      </c>
      <c r="R318" s="2">
        <f t="shared" si="69"/>
        <v>175948354.99285835</v>
      </c>
      <c r="S318" s="2">
        <f t="shared" si="61"/>
        <v>794679.26819312572</v>
      </c>
      <c r="T318" s="2">
        <f t="shared" si="62"/>
        <v>23417.857142857276</v>
      </c>
      <c r="U318" s="2">
        <f t="shared" si="63"/>
        <v>800000</v>
      </c>
      <c r="V318" s="2">
        <f t="shared" si="37"/>
        <v>103721215.26500693</v>
      </c>
      <c r="W318" s="2">
        <f t="shared" si="64"/>
        <v>660176.62847186625</v>
      </c>
      <c r="X318" s="2">
        <f t="shared" si="54"/>
        <v>139823.37152813375</v>
      </c>
      <c r="Y318" s="2">
        <f t="shared" si="65"/>
        <v>72227139.727851465</v>
      </c>
      <c r="Z318" s="2" t="str">
        <f t="shared" si="55"/>
        <v>MEEP</v>
      </c>
      <c r="AA318" s="2">
        <f>IF(Z318="HERE",Y318,AA317+Graph!$G$1*1000)</f>
        <v>90182504.976357758</v>
      </c>
      <c r="AB318" s="2">
        <f t="shared" si="66"/>
        <v>420000</v>
      </c>
      <c r="AC318" s="2">
        <f t="shared" si="67"/>
        <v>57035907.614235669</v>
      </c>
      <c r="AD318" s="3">
        <f t="shared" si="56"/>
        <v>52800000</v>
      </c>
      <c r="AE318" s="2">
        <f>IF(AE316&gt;=52800000,52800000,IF(AB297=Graph!G$1*1000,AE317+Graph!G$1*1000,AC318))</f>
        <v>52800000</v>
      </c>
      <c r="AF318" s="3">
        <f t="shared" si="57"/>
        <v>52800000</v>
      </c>
      <c r="AG318" s="3">
        <f t="shared" si="29"/>
        <v>50160000</v>
      </c>
      <c r="AH318" s="3" t="e">
        <f t="shared" si="53"/>
        <v>#N/A</v>
      </c>
    </row>
    <row r="319" spans="1:34" ht="15" x14ac:dyDescent="0.25">
      <c r="A319" s="1">
        <v>44495</v>
      </c>
      <c r="B319" s="2">
        <f t="shared" si="52"/>
        <v>242</v>
      </c>
      <c r="C319" s="7"/>
      <c r="D319" s="2" t="e">
        <f t="shared" si="58"/>
        <v>#N/A</v>
      </c>
      <c r="E319" s="2" t="e">
        <f t="shared" si="70"/>
        <v>#N/A</v>
      </c>
      <c r="F319" s="2">
        <v>796280.49009457231</v>
      </c>
      <c r="G319" s="2">
        <f t="shared" si="73"/>
        <v>796280.49009457231</v>
      </c>
      <c r="H319" s="2">
        <f t="shared" si="68"/>
        <v>165688694.73489213</v>
      </c>
      <c r="I319" s="7"/>
      <c r="J319" s="2" t="e">
        <f t="shared" si="59"/>
        <v>#N/A</v>
      </c>
      <c r="K319" s="2" t="e">
        <f t="shared" si="71"/>
        <v>#N/A</v>
      </c>
      <c r="L319" s="2">
        <f t="array" ref="L319">IF(COUNT($C320)=0,IF(COUNT($C319)=1,I319,SUM(L318+LOOKUP(2,1/(ISNUMBER($K$1:$K$194)),$K$1:$K$194))),I319)</f>
        <v>6435931.4285714487</v>
      </c>
      <c r="M319" s="8" t="e">
        <f t="shared" ref="M319:M385" si="75">IF(COUNT(I319)=1, SUM(C319+I319),#N/A)</f>
        <v>#N/A</v>
      </c>
      <c r="N319" s="2" t="e">
        <f t="shared" si="60"/>
        <v>#N/A</v>
      </c>
      <c r="O319" s="2" t="e">
        <f t="shared" si="72"/>
        <v>#N/A</v>
      </c>
      <c r="P319" s="2">
        <v>884476.99955202639</v>
      </c>
      <c r="Q319" s="2">
        <f t="shared" si="74"/>
        <v>800000</v>
      </c>
      <c r="R319" s="2">
        <f t="shared" si="69"/>
        <v>176748354.99285835</v>
      </c>
      <c r="S319" s="2">
        <f t="shared" si="61"/>
        <v>796280.49009457231</v>
      </c>
      <c r="T319" s="2">
        <f t="shared" si="62"/>
        <v>23417.857142857276</v>
      </c>
      <c r="U319" s="2">
        <f t="shared" si="63"/>
        <v>800000</v>
      </c>
      <c r="V319" s="2">
        <f t="shared" si="37"/>
        <v>104382993.11538024</v>
      </c>
      <c r="W319" s="2">
        <f t="shared" si="64"/>
        <v>661777.85037331283</v>
      </c>
      <c r="X319" s="2">
        <f t="shared" si="54"/>
        <v>138222.14962668717</v>
      </c>
      <c r="Y319" s="2">
        <f t="shared" si="65"/>
        <v>72365361.877478153</v>
      </c>
      <c r="Z319" s="2" t="str">
        <f t="shared" si="55"/>
        <v>MEEP</v>
      </c>
      <c r="AA319" s="2">
        <f>IF(Z319="HERE",Y319,AA318+Graph!$G$1*1000)</f>
        <v>90602504.976357758</v>
      </c>
      <c r="AB319" s="2">
        <f t="shared" si="66"/>
        <v>420000</v>
      </c>
      <c r="AC319" s="2">
        <f t="shared" si="67"/>
        <v>57035907.614235669</v>
      </c>
      <c r="AD319" s="3">
        <f t="shared" si="56"/>
        <v>52800000</v>
      </c>
      <c r="AE319" s="2">
        <f>IF(AE317&gt;=52800000,52800000,IF(AB298=Graph!G$1*1000,AE318+Graph!G$1*1000,AC319))</f>
        <v>52800000</v>
      </c>
      <c r="AF319" s="3">
        <f t="shared" si="57"/>
        <v>52800000</v>
      </c>
      <c r="AG319" s="3">
        <f t="shared" si="29"/>
        <v>50160000</v>
      </c>
      <c r="AH319" s="3" t="e">
        <f t="shared" si="53"/>
        <v>#N/A</v>
      </c>
    </row>
    <row r="320" spans="1:34" ht="15" x14ac:dyDescent="0.25">
      <c r="A320" s="1">
        <v>44496</v>
      </c>
      <c r="B320" s="2">
        <f t="shared" si="52"/>
        <v>243</v>
      </c>
      <c r="C320" s="7"/>
      <c r="D320" s="2" t="e">
        <f t="shared" si="58"/>
        <v>#N/A</v>
      </c>
      <c r="E320" s="2" t="e">
        <f t="shared" si="70"/>
        <v>#N/A</v>
      </c>
      <c r="F320" s="2">
        <v>797881.71199601889</v>
      </c>
      <c r="G320" s="2">
        <f t="shared" si="73"/>
        <v>797881.71199601889</v>
      </c>
      <c r="H320" s="2">
        <f t="shared" si="68"/>
        <v>166486576.44688815</v>
      </c>
      <c r="I320" s="7"/>
      <c r="J320" s="2" t="e">
        <f t="shared" si="59"/>
        <v>#N/A</v>
      </c>
      <c r="K320" s="2" t="e">
        <f t="shared" si="71"/>
        <v>#N/A</v>
      </c>
      <c r="L320" s="2">
        <f t="array" ref="L320">IF(COUNT($C321)=0,IF(COUNT($C320)=1,I320,SUM(L319+LOOKUP(2,1/(ISNUMBER($K$1:$K$194)),$K$1:$K$194))),I320)</f>
        <v>6459349.2857143059</v>
      </c>
      <c r="M320" s="8" t="e">
        <f t="shared" si="75"/>
        <v>#N/A</v>
      </c>
      <c r="N320" s="2" t="e">
        <f t="shared" si="60"/>
        <v>#N/A</v>
      </c>
      <c r="O320" s="2" t="e">
        <f t="shared" si="72"/>
        <v>#N/A</v>
      </c>
      <c r="P320" s="2">
        <v>886391.89330513775</v>
      </c>
      <c r="Q320" s="2">
        <f t="shared" si="74"/>
        <v>800000</v>
      </c>
      <c r="R320" s="2">
        <f t="shared" si="69"/>
        <v>177548354.99285835</v>
      </c>
      <c r="S320" s="2">
        <f t="shared" si="61"/>
        <v>797881.71199601889</v>
      </c>
      <c r="T320" s="2">
        <f t="shared" si="62"/>
        <v>23417.857142857276</v>
      </c>
      <c r="U320" s="2">
        <f t="shared" si="63"/>
        <v>800000</v>
      </c>
      <c r="V320" s="2">
        <f t="shared" si="37"/>
        <v>105046372.187655</v>
      </c>
      <c r="W320" s="2">
        <f t="shared" si="64"/>
        <v>663379.07227475941</v>
      </c>
      <c r="X320" s="2">
        <f t="shared" si="54"/>
        <v>136620.92772524059</v>
      </c>
      <c r="Y320" s="2">
        <f t="shared" si="65"/>
        <v>72501982.805203393</v>
      </c>
      <c r="Z320" s="2" t="str">
        <f t="shared" si="55"/>
        <v>MEEP</v>
      </c>
      <c r="AA320" s="2">
        <f>IF(Z320="HERE",Y320,AA319+Graph!$G$1*1000)</f>
        <v>91022504.976357758</v>
      </c>
      <c r="AB320" s="2">
        <f t="shared" si="66"/>
        <v>420000</v>
      </c>
      <c r="AC320" s="2">
        <f t="shared" si="67"/>
        <v>57035907.614235669</v>
      </c>
      <c r="AD320" s="3">
        <f t="shared" si="56"/>
        <v>52800000</v>
      </c>
      <c r="AE320" s="2">
        <f>IF(AE318&gt;=52800000,52800000,IF(AB299=Graph!G$1*1000,AE319+Graph!G$1*1000,AC320))</f>
        <v>52800000</v>
      </c>
      <c r="AF320" s="3">
        <f t="shared" si="57"/>
        <v>52800000</v>
      </c>
      <c r="AG320" s="3">
        <f t="shared" ref="AG320:AG385" si="76">SUM(AD299*0.9+AF299*0.05)</f>
        <v>50160000</v>
      </c>
      <c r="AH320" s="3" t="e">
        <f t="shared" si="53"/>
        <v>#N/A</v>
      </c>
    </row>
    <row r="321" spans="1:34" ht="15" x14ac:dyDescent="0.25">
      <c r="A321" s="1">
        <v>44497</v>
      </c>
      <c r="B321" s="2">
        <f t="shared" si="52"/>
        <v>244</v>
      </c>
      <c r="C321" s="7"/>
      <c r="D321" s="2" t="e">
        <f t="shared" si="58"/>
        <v>#N/A</v>
      </c>
      <c r="E321" s="2" t="e">
        <f t="shared" si="70"/>
        <v>#N/A</v>
      </c>
      <c r="F321" s="2">
        <v>799482.93389745057</v>
      </c>
      <c r="G321" s="2">
        <f t="shared" si="73"/>
        <v>799482.93389745057</v>
      </c>
      <c r="H321" s="2">
        <f t="shared" si="68"/>
        <v>167286059.38078558</v>
      </c>
      <c r="I321" s="7"/>
      <c r="J321" s="2" t="e">
        <f t="shared" si="59"/>
        <v>#N/A</v>
      </c>
      <c r="K321" s="2" t="e">
        <f t="shared" si="71"/>
        <v>#N/A</v>
      </c>
      <c r="L321" s="2">
        <f t="array" ref="L321">IF(COUNT($C322)=0,IF(COUNT($C321)=1,I321,SUM(L320+LOOKUP(2,1/(ISNUMBER($K$1:$K$194)),$K$1:$K$194))),I321)</f>
        <v>6482767.1428571632</v>
      </c>
      <c r="M321" s="8" t="e">
        <f t="shared" si="75"/>
        <v>#N/A</v>
      </c>
      <c r="N321" s="2" t="e">
        <f t="shared" si="60"/>
        <v>#N/A</v>
      </c>
      <c r="O321" s="2" t="e">
        <f t="shared" si="72"/>
        <v>#N/A</v>
      </c>
      <c r="P321" s="2">
        <v>888306.78705824912</v>
      </c>
      <c r="Q321" s="2">
        <f t="shared" si="74"/>
        <v>800000</v>
      </c>
      <c r="R321" s="2">
        <f t="shared" si="69"/>
        <v>178348354.99285835</v>
      </c>
      <c r="S321" s="2">
        <f t="shared" si="61"/>
        <v>799482.93389743567</v>
      </c>
      <c r="T321" s="2">
        <f t="shared" si="62"/>
        <v>23417.857142857276</v>
      </c>
      <c r="U321" s="2">
        <f t="shared" si="63"/>
        <v>800000</v>
      </c>
      <c r="V321" s="2">
        <f t="shared" si="37"/>
        <v>105711352.48183121</v>
      </c>
      <c r="W321" s="2">
        <f t="shared" si="64"/>
        <v>664980.29417620599</v>
      </c>
      <c r="X321" s="2">
        <f t="shared" si="54"/>
        <v>135019.70582379401</v>
      </c>
      <c r="Y321" s="2">
        <f t="shared" si="65"/>
        <v>72637002.511027187</v>
      </c>
      <c r="Z321" s="2" t="str">
        <f t="shared" si="55"/>
        <v>MEEP</v>
      </c>
      <c r="AA321" s="2">
        <f>IF(Z321="HERE",Y321,AA320+Graph!$G$1*1000)</f>
        <v>91442504.976357758</v>
      </c>
      <c r="AB321" s="2">
        <f t="shared" si="66"/>
        <v>420000</v>
      </c>
      <c r="AC321" s="2">
        <f t="shared" si="67"/>
        <v>57035907.614235669</v>
      </c>
      <c r="AD321" s="3">
        <f t="shared" si="56"/>
        <v>52800000</v>
      </c>
      <c r="AE321" s="2">
        <f>IF(AE319&gt;=52800000,52800000,IF(AB300=Graph!G$1*1000,AE320+Graph!G$1*1000,AC321))</f>
        <v>52800000</v>
      </c>
      <c r="AF321" s="3">
        <f t="shared" si="57"/>
        <v>52800000</v>
      </c>
      <c r="AG321" s="3">
        <f t="shared" si="76"/>
        <v>50160000</v>
      </c>
      <c r="AH321" s="3" t="e">
        <f t="shared" si="53"/>
        <v>#N/A</v>
      </c>
    </row>
    <row r="322" spans="1:34" ht="15" x14ac:dyDescent="0.25">
      <c r="A322" s="1">
        <v>44498</v>
      </c>
      <c r="B322" s="2">
        <f t="shared" si="52"/>
        <v>245</v>
      </c>
      <c r="C322" s="7"/>
      <c r="D322" s="2" t="e">
        <f t="shared" si="58"/>
        <v>#N/A</v>
      </c>
      <c r="E322" s="2" t="e">
        <f t="shared" si="70"/>
        <v>#N/A</v>
      </c>
      <c r="F322" s="2">
        <v>801084.15579889715</v>
      </c>
      <c r="G322" s="2">
        <f t="shared" si="73"/>
        <v>776582.14285714284</v>
      </c>
      <c r="H322" s="2">
        <f t="shared" si="68"/>
        <v>168062641.52364272</v>
      </c>
      <c r="I322" s="7"/>
      <c r="J322" s="2" t="e">
        <f t="shared" si="59"/>
        <v>#N/A</v>
      </c>
      <c r="K322" s="2" t="e">
        <f t="shared" si="71"/>
        <v>#N/A</v>
      </c>
      <c r="L322" s="2">
        <f t="array" ref="L322">IF(COUNT($C323)=0,IF(COUNT($C322)=1,I322,SUM(L321+LOOKUP(2,1/(ISNUMBER($K$1:$K$194)),$K$1:$K$194))),I322)</f>
        <v>6506185.0000000205</v>
      </c>
      <c r="M322" s="8" t="e">
        <f t="shared" si="75"/>
        <v>#N/A</v>
      </c>
      <c r="N322" s="2" t="e">
        <f t="shared" si="60"/>
        <v>#N/A</v>
      </c>
      <c r="O322" s="2" t="e">
        <f t="shared" si="72"/>
        <v>#N/A</v>
      </c>
      <c r="P322" s="2">
        <v>890221.68081136048</v>
      </c>
      <c r="Q322" s="2">
        <f t="shared" si="74"/>
        <v>800000</v>
      </c>
      <c r="R322" s="2">
        <f t="shared" si="69"/>
        <v>179148354.99285835</v>
      </c>
      <c r="S322" s="2">
        <f t="shared" si="61"/>
        <v>776582.14285713434</v>
      </c>
      <c r="T322" s="2">
        <f t="shared" si="62"/>
        <v>23417.857142857276</v>
      </c>
      <c r="U322" s="2">
        <f t="shared" si="63"/>
        <v>800000</v>
      </c>
      <c r="V322" s="2">
        <f t="shared" si="37"/>
        <v>106377933.99790886</v>
      </c>
      <c r="W322" s="2">
        <f t="shared" si="64"/>
        <v>666581.51607765257</v>
      </c>
      <c r="X322" s="2">
        <f t="shared" si="54"/>
        <v>133418.48392234743</v>
      </c>
      <c r="Y322" s="2">
        <f t="shared" si="65"/>
        <v>72770420.994949535</v>
      </c>
      <c r="Z322" s="2" t="str">
        <f t="shared" si="55"/>
        <v>MEEP</v>
      </c>
      <c r="AA322" s="2">
        <f>IF(Z322="HERE",Y322,AA321+Graph!$G$1*1000)</f>
        <v>91862504.976357758</v>
      </c>
      <c r="AB322" s="2">
        <f t="shared" si="66"/>
        <v>420000</v>
      </c>
      <c r="AC322" s="2">
        <f t="shared" si="67"/>
        <v>57035907.614235669</v>
      </c>
      <c r="AD322" s="3">
        <f t="shared" si="56"/>
        <v>52800000</v>
      </c>
      <c r="AE322" s="2">
        <f>IF(AE320&gt;=52800000,52800000,IF(AB301=Graph!G$1*1000,AE321+Graph!G$1*1000,AC322))</f>
        <v>52800000</v>
      </c>
      <c r="AF322" s="3">
        <f t="shared" si="57"/>
        <v>52800000</v>
      </c>
      <c r="AG322" s="3">
        <f t="shared" si="76"/>
        <v>50160000</v>
      </c>
      <c r="AH322" s="3" t="e">
        <f t="shared" si="53"/>
        <v>#N/A</v>
      </c>
    </row>
    <row r="323" spans="1:34" ht="15" x14ac:dyDescent="0.25">
      <c r="A323" s="1">
        <v>44499</v>
      </c>
      <c r="B323" s="2">
        <f t="shared" si="52"/>
        <v>246</v>
      </c>
      <c r="C323" s="7"/>
      <c r="D323" s="2" t="e">
        <f t="shared" si="58"/>
        <v>#N/A</v>
      </c>
      <c r="E323" s="2" t="e">
        <f t="shared" si="70"/>
        <v>#N/A</v>
      </c>
      <c r="F323" s="2">
        <v>802685.37770034373</v>
      </c>
      <c r="G323" s="2">
        <f t="shared" si="73"/>
        <v>776582.14285714284</v>
      </c>
      <c r="H323" s="2">
        <f t="shared" si="68"/>
        <v>168839223.66649985</v>
      </c>
      <c r="I323" s="7"/>
      <c r="J323" s="2" t="e">
        <f t="shared" si="59"/>
        <v>#N/A</v>
      </c>
      <c r="K323" s="2" t="e">
        <f t="shared" si="71"/>
        <v>#N/A</v>
      </c>
      <c r="L323" s="2">
        <f t="array" ref="L323">IF(COUNT($C324)=0,IF(COUNT($C323)=1,I323,SUM(L322+LOOKUP(2,1/(ISNUMBER($K$1:$K$194)),$K$1:$K$194))),I323)</f>
        <v>6529602.8571428778</v>
      </c>
      <c r="M323" s="8" t="e">
        <f t="shared" si="75"/>
        <v>#N/A</v>
      </c>
      <c r="N323" s="2" t="e">
        <f t="shared" si="60"/>
        <v>#N/A</v>
      </c>
      <c r="O323" s="2" t="e">
        <f t="shared" si="72"/>
        <v>#N/A</v>
      </c>
      <c r="P323" s="2">
        <v>892136.57456447184</v>
      </c>
      <c r="Q323" s="2">
        <f t="shared" si="74"/>
        <v>800000</v>
      </c>
      <c r="R323" s="2">
        <f t="shared" si="69"/>
        <v>179948354.99285835</v>
      </c>
      <c r="S323" s="2">
        <f t="shared" si="61"/>
        <v>776582.14285713434</v>
      </c>
      <c r="T323" s="2">
        <f t="shared" si="62"/>
        <v>23417.857142857276</v>
      </c>
      <c r="U323" s="2">
        <f t="shared" si="63"/>
        <v>800000</v>
      </c>
      <c r="V323" s="2">
        <f t="shared" si="37"/>
        <v>107046116.73588794</v>
      </c>
      <c r="W323" s="2">
        <f t="shared" si="64"/>
        <v>668182.73797908425</v>
      </c>
      <c r="X323" s="2">
        <f t="shared" si="54"/>
        <v>131817.26202091575</v>
      </c>
      <c r="Y323" s="2">
        <f t="shared" si="65"/>
        <v>72902238.25697045</v>
      </c>
      <c r="Z323" s="2" t="str">
        <f t="shared" si="55"/>
        <v>MEEP</v>
      </c>
      <c r="AA323" s="2">
        <f>IF(Z323="HERE",Y323,AA322+Graph!$G$1*1000)</f>
        <v>92282504.976357758</v>
      </c>
      <c r="AB323" s="2">
        <f t="shared" si="66"/>
        <v>420000</v>
      </c>
      <c r="AC323" s="2">
        <f t="shared" si="67"/>
        <v>57035907.614235669</v>
      </c>
      <c r="AD323" s="3">
        <f t="shared" si="56"/>
        <v>52800000</v>
      </c>
      <c r="AE323" s="2">
        <f>IF(AE321&gt;=52800000,52800000,IF(AB302=Graph!G$1*1000,AE322+Graph!G$1*1000,AC323))</f>
        <v>52800000</v>
      </c>
      <c r="AF323" s="3">
        <f t="shared" si="57"/>
        <v>52800000</v>
      </c>
      <c r="AG323" s="3">
        <f t="shared" si="76"/>
        <v>50160000</v>
      </c>
      <c r="AH323" s="3" t="e">
        <f t="shared" si="53"/>
        <v>#N/A</v>
      </c>
    </row>
    <row r="324" spans="1:34" ht="15" x14ac:dyDescent="0.25">
      <c r="A324" s="1">
        <v>44500</v>
      </c>
      <c r="B324" s="2">
        <f t="shared" si="52"/>
        <v>247</v>
      </c>
      <c r="C324" s="7"/>
      <c r="D324" s="2" t="e">
        <f t="shared" si="58"/>
        <v>#N/A</v>
      </c>
      <c r="E324" s="2" t="e">
        <f t="shared" si="70"/>
        <v>#N/A</v>
      </c>
      <c r="F324" s="2">
        <v>804286.59960179031</v>
      </c>
      <c r="G324" s="2">
        <f t="shared" si="73"/>
        <v>776582.14285714284</v>
      </c>
      <c r="H324" s="2">
        <f t="shared" si="68"/>
        <v>169615805.80935699</v>
      </c>
      <c r="I324" s="7"/>
      <c r="J324" s="2" t="e">
        <f t="shared" si="59"/>
        <v>#N/A</v>
      </c>
      <c r="K324" s="2" t="e">
        <f t="shared" si="71"/>
        <v>#N/A</v>
      </c>
      <c r="L324" s="2">
        <f t="array" ref="L324">IF(COUNT($C325)=0,IF(COUNT($C324)=1,I324,SUM(L323+LOOKUP(2,1/(ISNUMBER($K$1:$K$194)),$K$1:$K$194))),I324)</f>
        <v>6553020.714285735</v>
      </c>
      <c r="M324" s="8" t="e">
        <f t="shared" si="75"/>
        <v>#N/A</v>
      </c>
      <c r="N324" s="2" t="e">
        <f t="shared" si="60"/>
        <v>#N/A</v>
      </c>
      <c r="O324" s="2" t="e">
        <f t="shared" si="72"/>
        <v>#N/A</v>
      </c>
      <c r="P324" s="2">
        <v>894051.4683175832</v>
      </c>
      <c r="Q324" s="2">
        <f t="shared" si="74"/>
        <v>800000</v>
      </c>
      <c r="R324" s="2">
        <f t="shared" si="69"/>
        <v>180748354.99285835</v>
      </c>
      <c r="S324" s="2">
        <f t="shared" si="61"/>
        <v>776582.14285713434</v>
      </c>
      <c r="T324" s="2">
        <f t="shared" si="62"/>
        <v>23417.857142857276</v>
      </c>
      <c r="U324" s="2">
        <f t="shared" si="63"/>
        <v>800000</v>
      </c>
      <c r="V324" s="2">
        <f t="shared" si="37"/>
        <v>107715900.69576848</v>
      </c>
      <c r="W324" s="2">
        <f t="shared" si="64"/>
        <v>669783.95988053083</v>
      </c>
      <c r="X324" s="2">
        <f t="shared" si="54"/>
        <v>130216.04011946917</v>
      </c>
      <c r="Y324" s="2">
        <f t="shared" si="65"/>
        <v>73032454.297089919</v>
      </c>
      <c r="Z324" s="2" t="str">
        <f t="shared" si="55"/>
        <v>MEEP</v>
      </c>
      <c r="AA324" s="2">
        <f>IF(Z324="HERE",Y324,AA323+Graph!$G$1*1000)</f>
        <v>92702504.976357758</v>
      </c>
      <c r="AB324" s="2">
        <f t="shared" si="66"/>
        <v>420000</v>
      </c>
      <c r="AC324" s="2">
        <f t="shared" si="67"/>
        <v>57035907.614235669</v>
      </c>
      <c r="AD324" s="3">
        <f t="shared" si="56"/>
        <v>52800000</v>
      </c>
      <c r="AE324" s="2">
        <f>IF(AE322&gt;=52800000,52800000,IF(AB303=Graph!G$1*1000,AE323+Graph!G$1*1000,AC324))</f>
        <v>52800000</v>
      </c>
      <c r="AF324" s="3">
        <f t="shared" si="57"/>
        <v>52800000</v>
      </c>
      <c r="AG324" s="3">
        <f t="shared" si="76"/>
        <v>50160000</v>
      </c>
      <c r="AH324" s="3" t="e">
        <f t="shared" si="53"/>
        <v>#N/A</v>
      </c>
    </row>
    <row r="325" spans="1:34" ht="15" x14ac:dyDescent="0.25">
      <c r="A325" s="1">
        <v>44501</v>
      </c>
      <c r="B325" s="2">
        <f t="shared" si="52"/>
        <v>248</v>
      </c>
      <c r="C325" s="7"/>
      <c r="D325" s="2" t="e">
        <f t="shared" si="58"/>
        <v>#N/A</v>
      </c>
      <c r="E325" s="2" t="e">
        <f t="shared" si="70"/>
        <v>#N/A</v>
      </c>
      <c r="F325" s="2">
        <v>805887.82150323689</v>
      </c>
      <c r="G325" s="2">
        <f t="shared" si="73"/>
        <v>776582.14285714284</v>
      </c>
      <c r="H325" s="2">
        <f t="shared" si="68"/>
        <v>170392387.95221412</v>
      </c>
      <c r="I325" s="7"/>
      <c r="J325" s="2" t="e">
        <f t="shared" si="59"/>
        <v>#N/A</v>
      </c>
      <c r="K325" s="2" t="e">
        <f t="shared" si="71"/>
        <v>#N/A</v>
      </c>
      <c r="L325" s="2">
        <f t="array" ref="L325">IF(COUNT($C326)=0,IF(COUNT($C325)=1,I325,SUM(L324+LOOKUP(2,1/(ISNUMBER($K$1:$K$194)),$K$1:$K$194))),I325)</f>
        <v>6576438.5714285923</v>
      </c>
      <c r="M325" s="8" t="e">
        <f t="shared" si="75"/>
        <v>#N/A</v>
      </c>
      <c r="N325" s="2" t="e">
        <f t="shared" si="60"/>
        <v>#N/A</v>
      </c>
      <c r="O325" s="2" t="e">
        <f t="shared" si="72"/>
        <v>#N/A</v>
      </c>
      <c r="P325" s="2">
        <v>895966.36207069457</v>
      </c>
      <c r="Q325" s="2">
        <f t="shared" si="74"/>
        <v>800000</v>
      </c>
      <c r="R325" s="2">
        <f t="shared" si="69"/>
        <v>181548354.99285835</v>
      </c>
      <c r="S325" s="2">
        <f t="shared" si="61"/>
        <v>776582.14285713434</v>
      </c>
      <c r="T325" s="2">
        <f t="shared" si="62"/>
        <v>23417.857142857276</v>
      </c>
      <c r="U325" s="2">
        <f t="shared" si="63"/>
        <v>800000</v>
      </c>
      <c r="V325" s="2">
        <f t="shared" si="37"/>
        <v>108387285.87755045</v>
      </c>
      <c r="W325" s="2">
        <f t="shared" si="64"/>
        <v>671385.18178197742</v>
      </c>
      <c r="X325" s="2">
        <f t="shared" si="54"/>
        <v>128614.81821802258</v>
      </c>
      <c r="Y325" s="2">
        <f t="shared" si="65"/>
        <v>73161069.115307942</v>
      </c>
      <c r="Z325" s="2" t="str">
        <f t="shared" si="55"/>
        <v>MEEP</v>
      </c>
      <c r="AA325" s="2">
        <f>IF(Z325="HERE",Y325,AA324+Graph!$G$1*1000)</f>
        <v>93122504.976357758</v>
      </c>
      <c r="AB325" s="2">
        <f t="shared" si="66"/>
        <v>420000</v>
      </c>
      <c r="AC325" s="2">
        <f t="shared" si="67"/>
        <v>57035907.614235669</v>
      </c>
      <c r="AD325" s="3">
        <f t="shared" si="56"/>
        <v>52800000</v>
      </c>
      <c r="AE325" s="2">
        <f>IF(AE323&gt;=52800000,52800000,IF(AB304=Graph!G$1*1000,AE324+Graph!G$1*1000,AC325))</f>
        <v>52800000</v>
      </c>
      <c r="AF325" s="3">
        <f t="shared" si="57"/>
        <v>52800000</v>
      </c>
      <c r="AG325" s="3">
        <f t="shared" si="76"/>
        <v>50160000</v>
      </c>
      <c r="AH325" s="3" t="e">
        <f t="shared" si="53"/>
        <v>#N/A</v>
      </c>
    </row>
    <row r="326" spans="1:34" ht="15" x14ac:dyDescent="0.25">
      <c r="A326" s="1">
        <v>44502</v>
      </c>
      <c r="B326" s="2">
        <f t="shared" si="52"/>
        <v>249</v>
      </c>
      <c r="C326" s="7"/>
      <c r="D326" s="2" t="e">
        <f t="shared" si="58"/>
        <v>#N/A</v>
      </c>
      <c r="E326" s="2" t="e">
        <f t="shared" si="70"/>
        <v>#N/A</v>
      </c>
      <c r="F326" s="2">
        <v>807489.04340466857</v>
      </c>
      <c r="G326" s="2">
        <f t="shared" si="73"/>
        <v>776582.14285714284</v>
      </c>
      <c r="H326" s="2">
        <f t="shared" si="68"/>
        <v>171168970.09507126</v>
      </c>
      <c r="I326" s="7"/>
      <c r="J326" s="2" t="e">
        <f t="shared" si="59"/>
        <v>#N/A</v>
      </c>
      <c r="K326" s="2" t="e">
        <f t="shared" si="71"/>
        <v>#N/A</v>
      </c>
      <c r="L326" s="2">
        <f t="array" ref="L326">IF(COUNT($C327)=0,IF(COUNT($C326)=1,I326,SUM(L325+LOOKUP(2,1/(ISNUMBER($K$1:$K$194)),$K$1:$K$194))),I326)</f>
        <v>6599856.4285714496</v>
      </c>
      <c r="M326" s="8" t="e">
        <f t="shared" si="75"/>
        <v>#N/A</v>
      </c>
      <c r="N326" s="2" t="e">
        <f t="shared" si="60"/>
        <v>#N/A</v>
      </c>
      <c r="O326" s="2" t="e">
        <f t="shared" si="72"/>
        <v>#N/A</v>
      </c>
      <c r="P326" s="2">
        <v>897881.25582380593</v>
      </c>
      <c r="Q326" s="2">
        <f t="shared" si="74"/>
        <v>800000</v>
      </c>
      <c r="R326" s="2">
        <f t="shared" si="69"/>
        <v>182348354.99285835</v>
      </c>
      <c r="S326" s="2">
        <f t="shared" si="61"/>
        <v>776582.14285713434</v>
      </c>
      <c r="T326" s="2">
        <f t="shared" si="62"/>
        <v>23417.857142857276</v>
      </c>
      <c r="U326" s="2">
        <f t="shared" si="63"/>
        <v>800000</v>
      </c>
      <c r="V326" s="2">
        <f t="shared" si="37"/>
        <v>109060272.28123388</v>
      </c>
      <c r="W326" s="2">
        <f t="shared" si="64"/>
        <v>672986.403683424</v>
      </c>
      <c r="X326" s="2">
        <f t="shared" si="54"/>
        <v>127013.596316576</v>
      </c>
      <c r="Y326" s="2">
        <f t="shared" si="65"/>
        <v>73288082.711624518</v>
      </c>
      <c r="Z326" s="2" t="str">
        <f t="shared" si="55"/>
        <v>MEEP</v>
      </c>
      <c r="AA326" s="2">
        <f>IF(Z326="HERE",Y326,AA325+Graph!$G$1*1000)</f>
        <v>93542504.976357758</v>
      </c>
      <c r="AB326" s="2">
        <f t="shared" si="66"/>
        <v>420000</v>
      </c>
      <c r="AC326" s="2">
        <f t="shared" si="67"/>
        <v>57035907.614235669</v>
      </c>
      <c r="AD326" s="3">
        <f t="shared" si="56"/>
        <v>52800000</v>
      </c>
      <c r="AE326" s="2">
        <f>IF(AE324&gt;=52800000,52800000,IF(AB305=Graph!G$1*1000,AE325+Graph!G$1*1000,AC326))</f>
        <v>52800000</v>
      </c>
      <c r="AF326" s="3">
        <f t="shared" si="57"/>
        <v>52800000</v>
      </c>
      <c r="AG326" s="3">
        <f t="shared" si="76"/>
        <v>50160000</v>
      </c>
      <c r="AH326" s="3" t="e">
        <f t="shared" si="53"/>
        <v>#N/A</v>
      </c>
    </row>
    <row r="327" spans="1:34" ht="15" x14ac:dyDescent="0.25">
      <c r="A327" s="1">
        <v>44503</v>
      </c>
      <c r="B327" s="2">
        <f t="shared" si="52"/>
        <v>250</v>
      </c>
      <c r="C327" s="7"/>
      <c r="D327" s="2" t="e">
        <f t="shared" si="58"/>
        <v>#N/A</v>
      </c>
      <c r="E327" s="2" t="e">
        <f t="shared" si="70"/>
        <v>#N/A</v>
      </c>
      <c r="F327" s="2">
        <v>809090.26530611515</v>
      </c>
      <c r="G327" s="2">
        <f t="shared" si="73"/>
        <v>776582.14285714284</v>
      </c>
      <c r="H327" s="2">
        <f t="shared" si="68"/>
        <v>171945552.23792839</v>
      </c>
      <c r="I327" s="7"/>
      <c r="J327" s="2" t="e">
        <f t="shared" si="59"/>
        <v>#N/A</v>
      </c>
      <c r="K327" s="2" t="e">
        <f t="shared" si="71"/>
        <v>#N/A</v>
      </c>
      <c r="L327" s="2">
        <f t="array" ref="L327">IF(COUNT($C328)=0,IF(COUNT($C327)=1,I327,SUM(L326+LOOKUP(2,1/(ISNUMBER($K$1:$K$194)),$K$1:$K$194))),I327)</f>
        <v>6623274.2857143069</v>
      </c>
      <c r="M327" s="8" t="e">
        <f t="shared" si="75"/>
        <v>#N/A</v>
      </c>
      <c r="N327" s="2" t="e">
        <f t="shared" si="60"/>
        <v>#N/A</v>
      </c>
      <c r="O327" s="2" t="e">
        <f t="shared" si="72"/>
        <v>#N/A</v>
      </c>
      <c r="P327" s="2">
        <v>899796.14957691729</v>
      </c>
      <c r="Q327" s="2">
        <f t="shared" si="74"/>
        <v>800000</v>
      </c>
      <c r="R327" s="2">
        <f t="shared" si="69"/>
        <v>183148354.99285835</v>
      </c>
      <c r="S327" s="2">
        <f t="shared" si="61"/>
        <v>776582.14285713434</v>
      </c>
      <c r="T327" s="2">
        <f t="shared" si="62"/>
        <v>23417.857142857276</v>
      </c>
      <c r="U327" s="2">
        <f t="shared" si="63"/>
        <v>800000</v>
      </c>
      <c r="V327" s="2">
        <f t="shared" si="37"/>
        <v>109734859.90681875</v>
      </c>
      <c r="W327" s="2">
        <f t="shared" si="64"/>
        <v>674587.62558487058</v>
      </c>
      <c r="X327" s="2">
        <f t="shared" si="54"/>
        <v>125412.37441512942</v>
      </c>
      <c r="Y327" s="2">
        <f t="shared" si="65"/>
        <v>73413495.086039647</v>
      </c>
      <c r="Z327" s="2" t="str">
        <f t="shared" si="55"/>
        <v>MEEP</v>
      </c>
      <c r="AA327" s="2">
        <f>IF(Z327="HERE",Y327,AA326+Graph!$G$1*1000)</f>
        <v>93962504.976357758</v>
      </c>
      <c r="AB327" s="2">
        <f t="shared" si="66"/>
        <v>420000</v>
      </c>
      <c r="AC327" s="2">
        <f t="shared" si="67"/>
        <v>57035907.614235669</v>
      </c>
      <c r="AD327" s="3">
        <f t="shared" si="56"/>
        <v>52800000</v>
      </c>
      <c r="AE327" s="2">
        <f>IF(AE325&gt;=52800000,52800000,IF(AB306=Graph!G$1*1000,AE326+Graph!G$1*1000,AC327))</f>
        <v>52800000</v>
      </c>
      <c r="AF327" s="3">
        <f t="shared" si="57"/>
        <v>52800000</v>
      </c>
      <c r="AG327" s="3">
        <f t="shared" si="76"/>
        <v>50160000</v>
      </c>
      <c r="AH327" s="3" t="e">
        <f t="shared" si="53"/>
        <v>#N/A</v>
      </c>
    </row>
    <row r="328" spans="1:34" ht="15" x14ac:dyDescent="0.25">
      <c r="A328" s="1">
        <v>44504</v>
      </c>
      <c r="B328" s="2">
        <f t="shared" si="52"/>
        <v>251</v>
      </c>
      <c r="C328" s="7"/>
      <c r="D328" s="2" t="e">
        <f t="shared" si="58"/>
        <v>#N/A</v>
      </c>
      <c r="E328" s="2" t="e">
        <f t="shared" si="70"/>
        <v>#N/A</v>
      </c>
      <c r="F328" s="2">
        <v>810691.48720756173</v>
      </c>
      <c r="G328" s="2">
        <f t="shared" si="73"/>
        <v>776582.14285714284</v>
      </c>
      <c r="H328" s="2">
        <f t="shared" si="68"/>
        <v>172722134.38078552</v>
      </c>
      <c r="I328" s="7"/>
      <c r="J328" s="2" t="e">
        <f t="shared" si="59"/>
        <v>#N/A</v>
      </c>
      <c r="K328" s="2" t="e">
        <f t="shared" si="71"/>
        <v>#N/A</v>
      </c>
      <c r="L328" s="2">
        <f t="array" ref="L328">IF(COUNT($C329)=0,IF(COUNT($C328)=1,I328,SUM(L327+LOOKUP(2,1/(ISNUMBER($K$1:$K$194)),$K$1:$K$194))),I328)</f>
        <v>6646692.1428571641</v>
      </c>
      <c r="M328" s="8" t="e">
        <f t="shared" si="75"/>
        <v>#N/A</v>
      </c>
      <c r="N328" s="2" t="e">
        <f t="shared" si="60"/>
        <v>#N/A</v>
      </c>
      <c r="O328" s="2" t="e">
        <f t="shared" si="72"/>
        <v>#N/A</v>
      </c>
      <c r="P328" s="2">
        <v>901711.04333001375</v>
      </c>
      <c r="Q328" s="2">
        <f t="shared" si="74"/>
        <v>800000</v>
      </c>
      <c r="R328" s="2">
        <f t="shared" si="69"/>
        <v>183948354.99285835</v>
      </c>
      <c r="S328" s="2">
        <f t="shared" si="61"/>
        <v>776582.14285713434</v>
      </c>
      <c r="T328" s="2">
        <f t="shared" si="62"/>
        <v>23417.857142857276</v>
      </c>
      <c r="U328" s="2">
        <f t="shared" si="63"/>
        <v>800000</v>
      </c>
      <c r="V328" s="2">
        <f t="shared" si="37"/>
        <v>110411048.75430505</v>
      </c>
      <c r="W328" s="2">
        <f t="shared" si="64"/>
        <v>676188.84748630226</v>
      </c>
      <c r="X328" s="2">
        <f t="shared" si="54"/>
        <v>123811.15251369774</v>
      </c>
      <c r="Y328" s="2">
        <f t="shared" si="65"/>
        <v>73537306.238553345</v>
      </c>
      <c r="Z328" s="2" t="str">
        <f t="shared" si="55"/>
        <v>MEEP</v>
      </c>
      <c r="AA328" s="2">
        <f>IF(Z328="HERE",Y328,AA327+Graph!$G$1*1000)</f>
        <v>94382504.976357758</v>
      </c>
      <c r="AB328" s="2">
        <f t="shared" si="66"/>
        <v>420000</v>
      </c>
      <c r="AC328" s="2">
        <f t="shared" si="67"/>
        <v>57035907.614235669</v>
      </c>
      <c r="AD328" s="3">
        <f t="shared" si="56"/>
        <v>52800000</v>
      </c>
      <c r="AE328" s="2">
        <f>IF(AE326&gt;=52800000,52800000,IF(AB307=Graph!G$1*1000,AE327+Graph!G$1*1000,AC328))</f>
        <v>52800000</v>
      </c>
      <c r="AF328" s="3">
        <f t="shared" si="57"/>
        <v>52800000</v>
      </c>
      <c r="AG328" s="3">
        <f t="shared" si="76"/>
        <v>50160000</v>
      </c>
      <c r="AH328" s="3" t="e">
        <f t="shared" si="53"/>
        <v>#N/A</v>
      </c>
    </row>
    <row r="329" spans="1:34" ht="15" x14ac:dyDescent="0.25">
      <c r="A329" s="1">
        <v>44505</v>
      </c>
      <c r="B329" s="2">
        <f t="shared" si="52"/>
        <v>252</v>
      </c>
      <c r="C329" s="7"/>
      <c r="D329" s="2" t="e">
        <f t="shared" si="58"/>
        <v>#N/A</v>
      </c>
      <c r="E329" s="2" t="e">
        <f t="shared" si="70"/>
        <v>#N/A</v>
      </c>
      <c r="F329" s="2">
        <v>812292.70910900831</v>
      </c>
      <c r="G329" s="2">
        <f t="shared" si="73"/>
        <v>776582.14285714284</v>
      </c>
      <c r="H329" s="2">
        <f t="shared" si="68"/>
        <v>173498716.52364266</v>
      </c>
      <c r="I329" s="7"/>
      <c r="J329" s="2" t="e">
        <f t="shared" si="59"/>
        <v>#N/A</v>
      </c>
      <c r="K329" s="2" t="e">
        <f t="shared" si="71"/>
        <v>#N/A</v>
      </c>
      <c r="L329" s="2">
        <f t="array" ref="L329">IF(COUNT($C330)=0,IF(COUNT($C329)=1,I329,SUM(L328+LOOKUP(2,1/(ISNUMBER($K$1:$K$194)),$K$1:$K$194))),I329)</f>
        <v>6670110.0000000214</v>
      </c>
      <c r="M329" s="8" t="e">
        <f t="shared" si="75"/>
        <v>#N/A</v>
      </c>
      <c r="N329" s="2" t="e">
        <f t="shared" si="60"/>
        <v>#N/A</v>
      </c>
      <c r="O329" s="2" t="e">
        <f t="shared" si="72"/>
        <v>#N/A</v>
      </c>
      <c r="P329" s="2">
        <v>903625.93708312511</v>
      </c>
      <c r="Q329" s="2">
        <f t="shared" si="74"/>
        <v>800000</v>
      </c>
      <c r="R329" s="2">
        <f t="shared" si="69"/>
        <v>184748354.99285835</v>
      </c>
      <c r="S329" s="2">
        <f t="shared" si="61"/>
        <v>776582.14285713434</v>
      </c>
      <c r="T329" s="2">
        <f t="shared" si="62"/>
        <v>23417.857142857276</v>
      </c>
      <c r="U329" s="2">
        <f t="shared" si="63"/>
        <v>800000</v>
      </c>
      <c r="V329" s="2">
        <f t="shared" si="37"/>
        <v>111088838.8236928</v>
      </c>
      <c r="W329" s="2">
        <f t="shared" si="64"/>
        <v>677790.06938774884</v>
      </c>
      <c r="X329" s="2">
        <f t="shared" si="54"/>
        <v>122209.93061225116</v>
      </c>
      <c r="Y329" s="2">
        <f t="shared" si="65"/>
        <v>73659516.169165596</v>
      </c>
      <c r="Z329" s="2" t="str">
        <f t="shared" si="55"/>
        <v>MEEP</v>
      </c>
      <c r="AA329" s="2">
        <f>IF(Z329="HERE",Y329,AA328+Graph!$G$1*1000)</f>
        <v>94802504.976357758</v>
      </c>
      <c r="AB329" s="2">
        <f t="shared" si="66"/>
        <v>420000</v>
      </c>
      <c r="AC329" s="2">
        <f t="shared" si="67"/>
        <v>57035907.614235669</v>
      </c>
      <c r="AD329" s="3">
        <f t="shared" si="56"/>
        <v>52800000</v>
      </c>
      <c r="AE329" s="2">
        <f>IF(AE327&gt;=52800000,52800000,IF(AB308=Graph!G$1*1000,AE328+Graph!G$1*1000,AC329))</f>
        <v>52800000</v>
      </c>
      <c r="AF329" s="3">
        <f t="shared" si="57"/>
        <v>52800000</v>
      </c>
      <c r="AG329" s="3">
        <f t="shared" si="76"/>
        <v>50160000</v>
      </c>
      <c r="AH329" s="3" t="e">
        <f t="shared" si="53"/>
        <v>#N/A</v>
      </c>
    </row>
    <row r="330" spans="1:34" ht="15" x14ac:dyDescent="0.25">
      <c r="A330" s="1">
        <v>44506</v>
      </c>
      <c r="B330" s="2">
        <f t="shared" si="52"/>
        <v>253</v>
      </c>
      <c r="C330" s="7"/>
      <c r="D330" s="2" t="e">
        <f t="shared" si="58"/>
        <v>#N/A</v>
      </c>
      <c r="E330" s="2" t="e">
        <f t="shared" si="70"/>
        <v>#N/A</v>
      </c>
      <c r="F330" s="2">
        <v>813893.93101045489</v>
      </c>
      <c r="G330" s="2">
        <f t="shared" si="73"/>
        <v>776582.14285714284</v>
      </c>
      <c r="H330" s="2">
        <f t="shared" si="68"/>
        <v>174275298.66649979</v>
      </c>
      <c r="I330" s="7"/>
      <c r="J330" s="2" t="e">
        <f t="shared" si="59"/>
        <v>#N/A</v>
      </c>
      <c r="K330" s="2" t="e">
        <f t="shared" si="71"/>
        <v>#N/A</v>
      </c>
      <c r="L330" s="2">
        <f t="array" ref="L330">IF(COUNT($C331)=0,IF(COUNT($C330)=1,I330,SUM(L329+LOOKUP(2,1/(ISNUMBER($K$1:$K$194)),$K$1:$K$194))),I330)</f>
        <v>6693527.8571428787</v>
      </c>
      <c r="M330" s="8" t="e">
        <f t="shared" si="75"/>
        <v>#N/A</v>
      </c>
      <c r="N330" s="2" t="e">
        <f t="shared" si="60"/>
        <v>#N/A</v>
      </c>
      <c r="O330" s="2" t="e">
        <f t="shared" si="72"/>
        <v>#N/A</v>
      </c>
      <c r="P330" s="2">
        <v>905540.83083623648</v>
      </c>
      <c r="Q330" s="2">
        <f t="shared" si="74"/>
        <v>800000</v>
      </c>
      <c r="R330" s="2">
        <f t="shared" si="69"/>
        <v>185548354.99285835</v>
      </c>
      <c r="S330" s="2">
        <f t="shared" si="61"/>
        <v>776582.14285713434</v>
      </c>
      <c r="T330" s="2">
        <f t="shared" si="62"/>
        <v>23417.857142857276</v>
      </c>
      <c r="U330" s="2">
        <f t="shared" si="63"/>
        <v>800000</v>
      </c>
      <c r="V330" s="2">
        <f t="shared" si="37"/>
        <v>111768230.11498199</v>
      </c>
      <c r="W330" s="2">
        <f t="shared" si="64"/>
        <v>679391.29128919542</v>
      </c>
      <c r="X330" s="2">
        <f t="shared" si="54"/>
        <v>120608.70871080458</v>
      </c>
      <c r="Y330" s="2">
        <f t="shared" si="65"/>
        <v>73780124.877876401</v>
      </c>
      <c r="Z330" s="2" t="str">
        <f t="shared" si="55"/>
        <v>MEEP</v>
      </c>
      <c r="AA330" s="2">
        <f>IF(Z330="HERE",Y330,AA329+Graph!$G$1*1000)</f>
        <v>95222504.976357758</v>
      </c>
      <c r="AB330" s="2">
        <f t="shared" si="66"/>
        <v>420000</v>
      </c>
      <c r="AC330" s="2">
        <f t="shared" si="67"/>
        <v>57035907.614235669</v>
      </c>
      <c r="AD330" s="3">
        <f t="shared" si="56"/>
        <v>52800000</v>
      </c>
      <c r="AE330" s="2">
        <f>IF(AE328&gt;=52800000,52800000,IF(AB309=Graph!G$1*1000,AE329+Graph!G$1*1000,AC330))</f>
        <v>52800000</v>
      </c>
      <c r="AF330" s="3">
        <f t="shared" si="57"/>
        <v>52800000</v>
      </c>
      <c r="AG330" s="3">
        <f t="shared" si="76"/>
        <v>50160000</v>
      </c>
      <c r="AH330" s="3" t="e">
        <f t="shared" si="53"/>
        <v>#N/A</v>
      </c>
    </row>
    <row r="331" spans="1:34" ht="15" x14ac:dyDescent="0.25">
      <c r="A331" s="1">
        <v>44507</v>
      </c>
      <c r="B331" s="2">
        <f t="shared" si="52"/>
        <v>254</v>
      </c>
      <c r="C331" s="7"/>
      <c r="D331" s="2" t="e">
        <f t="shared" si="58"/>
        <v>#N/A</v>
      </c>
      <c r="E331" s="2" t="e">
        <f t="shared" si="70"/>
        <v>#N/A</v>
      </c>
      <c r="F331" s="2">
        <v>815495.15291188657</v>
      </c>
      <c r="G331" s="2">
        <f t="shared" si="73"/>
        <v>776582.14285714284</v>
      </c>
      <c r="H331" s="2">
        <f t="shared" si="68"/>
        <v>175051880.80935693</v>
      </c>
      <c r="I331" s="7"/>
      <c r="J331" s="2" t="e">
        <f t="shared" si="59"/>
        <v>#N/A</v>
      </c>
      <c r="K331" s="2" t="e">
        <f t="shared" si="71"/>
        <v>#N/A</v>
      </c>
      <c r="L331" s="2">
        <f t="array" ref="L331">IF(COUNT($C332)=0,IF(COUNT($C331)=1,I331,SUM(L330+LOOKUP(2,1/(ISNUMBER($K$1:$K$194)),$K$1:$K$194))),I331)</f>
        <v>6716945.714285736</v>
      </c>
      <c r="M331" s="8" t="e">
        <f t="shared" si="75"/>
        <v>#N/A</v>
      </c>
      <c r="N331" s="2" t="e">
        <f t="shared" si="60"/>
        <v>#N/A</v>
      </c>
      <c r="O331" s="2" t="e">
        <f t="shared" si="72"/>
        <v>#N/A</v>
      </c>
      <c r="P331" s="2">
        <v>907455.72458934784</v>
      </c>
      <c r="Q331" s="2">
        <f t="shared" si="74"/>
        <v>800000</v>
      </c>
      <c r="R331" s="2">
        <f t="shared" si="69"/>
        <v>186348354.99285835</v>
      </c>
      <c r="S331" s="2">
        <f t="shared" si="61"/>
        <v>776582.14285713434</v>
      </c>
      <c r="T331" s="2">
        <f t="shared" si="62"/>
        <v>23417.857142857276</v>
      </c>
      <c r="U331" s="2">
        <f t="shared" si="63"/>
        <v>800000</v>
      </c>
      <c r="V331" s="2">
        <f t="shared" si="37"/>
        <v>112449222.62817264</v>
      </c>
      <c r="W331" s="2">
        <f t="shared" si="64"/>
        <v>680992.513190642</v>
      </c>
      <c r="X331" s="2">
        <f t="shared" si="54"/>
        <v>119007.486809358</v>
      </c>
      <c r="Y331" s="2">
        <f t="shared" si="65"/>
        <v>73899132.364685759</v>
      </c>
      <c r="Z331" s="2" t="str">
        <f t="shared" si="55"/>
        <v>MEEP</v>
      </c>
      <c r="AA331" s="2">
        <f>IF(Z331="HERE",Y331,AA330+Graph!$G$1*1000)</f>
        <v>95642504.976357758</v>
      </c>
      <c r="AB331" s="2">
        <f t="shared" si="66"/>
        <v>420000</v>
      </c>
      <c r="AC331" s="2">
        <f t="shared" si="67"/>
        <v>57035907.614235669</v>
      </c>
      <c r="AD331" s="3">
        <f t="shared" si="56"/>
        <v>52800000</v>
      </c>
      <c r="AE331" s="2">
        <f>IF(AE329&gt;=52800000,52800000,IF(AB310=Graph!G$1*1000,AE330+Graph!G$1*1000,AC331))</f>
        <v>52800000</v>
      </c>
      <c r="AF331" s="3">
        <f t="shared" si="57"/>
        <v>52800000</v>
      </c>
      <c r="AG331" s="3">
        <f t="shared" si="76"/>
        <v>50160000</v>
      </c>
      <c r="AH331" s="3" t="e">
        <f t="shared" si="53"/>
        <v>#N/A</v>
      </c>
    </row>
    <row r="332" spans="1:34" ht="15" x14ac:dyDescent="0.25">
      <c r="A332" s="1">
        <v>44508</v>
      </c>
      <c r="B332" s="2">
        <f t="shared" si="52"/>
        <v>255</v>
      </c>
      <c r="C332" s="7"/>
      <c r="D332" s="2" t="e">
        <f t="shared" si="58"/>
        <v>#N/A</v>
      </c>
      <c r="E332" s="2" t="e">
        <f t="shared" si="70"/>
        <v>#N/A</v>
      </c>
      <c r="F332" s="2">
        <v>817096.37481333315</v>
      </c>
      <c r="G332" s="2">
        <f t="shared" si="73"/>
        <v>776582.14285714284</v>
      </c>
      <c r="H332" s="2">
        <f t="shared" si="68"/>
        <v>175828462.95221406</v>
      </c>
      <c r="I332" s="7"/>
      <c r="J332" s="2" t="e">
        <f t="shared" si="59"/>
        <v>#N/A</v>
      </c>
      <c r="K332" s="2" t="e">
        <f t="shared" si="71"/>
        <v>#N/A</v>
      </c>
      <c r="L332" s="2">
        <f t="array" ref="L332">IF(COUNT($C333)=0,IF(COUNT($C332)=1,I332,SUM(L331+LOOKUP(2,1/(ISNUMBER($K$1:$K$194)),$K$1:$K$194))),I332)</f>
        <v>6740363.5714285932</v>
      </c>
      <c r="M332" s="8" t="e">
        <f t="shared" si="75"/>
        <v>#N/A</v>
      </c>
      <c r="N332" s="2" t="e">
        <f t="shared" si="60"/>
        <v>#N/A</v>
      </c>
      <c r="O332" s="2" t="e">
        <f t="shared" si="72"/>
        <v>#N/A</v>
      </c>
      <c r="P332" s="2">
        <v>909370.6183424592</v>
      </c>
      <c r="Q332" s="2">
        <f t="shared" si="74"/>
        <v>800000</v>
      </c>
      <c r="R332" s="2">
        <f t="shared" si="69"/>
        <v>187148354.99285835</v>
      </c>
      <c r="S332" s="2">
        <f t="shared" si="61"/>
        <v>776582.14285713434</v>
      </c>
      <c r="T332" s="2">
        <f t="shared" si="62"/>
        <v>23417.857142857276</v>
      </c>
      <c r="U332" s="2">
        <f t="shared" si="63"/>
        <v>800000</v>
      </c>
      <c r="V332" s="2">
        <f t="shared" si="37"/>
        <v>113131816.36326472</v>
      </c>
      <c r="W332" s="2">
        <f t="shared" si="64"/>
        <v>682593.73509208858</v>
      </c>
      <c r="X332" s="2">
        <f t="shared" si="54"/>
        <v>117406.26490791142</v>
      </c>
      <c r="Y332" s="2">
        <f t="shared" si="65"/>
        <v>74016538.62959367</v>
      </c>
      <c r="Z332" s="2" t="str">
        <f t="shared" si="55"/>
        <v>MEEP</v>
      </c>
      <c r="AA332" s="2">
        <f>IF(Z332="HERE",Y332,AA331+Graph!$G$1*1000)</f>
        <v>96062504.976357758</v>
      </c>
      <c r="AB332" s="2">
        <f t="shared" si="66"/>
        <v>420000</v>
      </c>
      <c r="AC332" s="2">
        <f t="shared" si="67"/>
        <v>57035907.614235669</v>
      </c>
      <c r="AD332" s="3">
        <f t="shared" si="56"/>
        <v>52800000</v>
      </c>
      <c r="AE332" s="2">
        <f>IF(AE330&gt;=52800000,52800000,IF(AB311=Graph!G$1*1000,AE331+Graph!G$1*1000,AC332))</f>
        <v>52800000</v>
      </c>
      <c r="AF332" s="3">
        <f t="shared" si="57"/>
        <v>52800000</v>
      </c>
      <c r="AG332" s="3">
        <f t="shared" si="76"/>
        <v>50160000</v>
      </c>
      <c r="AH332" s="3" t="e">
        <f t="shared" si="53"/>
        <v>#N/A</v>
      </c>
    </row>
    <row r="333" spans="1:34" ht="15" x14ac:dyDescent="0.25">
      <c r="A333" s="1">
        <v>44509</v>
      </c>
      <c r="B333" s="2">
        <f t="shared" si="52"/>
        <v>256</v>
      </c>
      <c r="C333" s="7"/>
      <c r="D333" s="2" t="e">
        <f t="shared" si="58"/>
        <v>#N/A</v>
      </c>
      <c r="E333" s="2" t="e">
        <f t="shared" si="70"/>
        <v>#N/A</v>
      </c>
      <c r="F333" s="2">
        <v>818697.59671477973</v>
      </c>
      <c r="G333" s="2">
        <f t="shared" si="73"/>
        <v>776582.14285714284</v>
      </c>
      <c r="H333" s="2">
        <f t="shared" si="68"/>
        <v>176605045.0950712</v>
      </c>
      <c r="I333" s="7"/>
      <c r="J333" s="2" t="e">
        <f t="shared" si="59"/>
        <v>#N/A</v>
      </c>
      <c r="K333" s="2" t="e">
        <f t="shared" si="71"/>
        <v>#N/A</v>
      </c>
      <c r="L333" s="2">
        <f t="array" ref="L333">IF(COUNT($C334)=0,IF(COUNT($C333)=1,I333,SUM(L332+LOOKUP(2,1/(ISNUMBER($K$1:$K$194)),$K$1:$K$194))),I333)</f>
        <v>6763781.4285714505</v>
      </c>
      <c r="M333" s="8" t="e">
        <f t="shared" si="75"/>
        <v>#N/A</v>
      </c>
      <c r="N333" s="2" t="e">
        <f t="shared" si="60"/>
        <v>#N/A</v>
      </c>
      <c r="O333" s="2" t="e">
        <f t="shared" si="72"/>
        <v>#N/A</v>
      </c>
      <c r="P333" s="2">
        <v>911285.51209557056</v>
      </c>
      <c r="Q333" s="2">
        <f t="shared" si="74"/>
        <v>800000</v>
      </c>
      <c r="R333" s="2">
        <f t="shared" si="69"/>
        <v>187948354.99285835</v>
      </c>
      <c r="S333" s="2">
        <f t="shared" si="61"/>
        <v>776582.14285713434</v>
      </c>
      <c r="T333" s="2">
        <f t="shared" si="62"/>
        <v>23417.857142857276</v>
      </c>
      <c r="U333" s="2">
        <f t="shared" si="63"/>
        <v>800000</v>
      </c>
      <c r="V333" s="2">
        <f t="shared" si="37"/>
        <v>113816011.32025824</v>
      </c>
      <c r="W333" s="2">
        <f t="shared" si="64"/>
        <v>684194.95699352026</v>
      </c>
      <c r="X333" s="2">
        <f t="shared" si="54"/>
        <v>115805.04300647974</v>
      </c>
      <c r="Y333" s="2">
        <f t="shared" si="65"/>
        <v>74132343.67260015</v>
      </c>
      <c r="Z333" s="2" t="str">
        <f t="shared" si="55"/>
        <v>MEEP</v>
      </c>
      <c r="AA333" s="2">
        <f>IF(Z333="HERE",Y333,AA332+Graph!$G$1*1000)</f>
        <v>96482504.976357758</v>
      </c>
      <c r="AB333" s="2">
        <f t="shared" si="66"/>
        <v>420000</v>
      </c>
      <c r="AC333" s="2">
        <f t="shared" si="67"/>
        <v>57035907.614235669</v>
      </c>
      <c r="AD333" s="3">
        <f t="shared" si="56"/>
        <v>52800000</v>
      </c>
      <c r="AE333" s="2">
        <f>IF(AE331&gt;=52800000,52800000,IF(AB312=Graph!G$1*1000,AE332+Graph!G$1*1000,AC333))</f>
        <v>52800000</v>
      </c>
      <c r="AF333" s="3">
        <f t="shared" si="57"/>
        <v>52800000</v>
      </c>
      <c r="AG333" s="3">
        <f t="shared" si="76"/>
        <v>50160000</v>
      </c>
      <c r="AH333" s="3" t="e">
        <f t="shared" si="53"/>
        <v>#N/A</v>
      </c>
    </row>
    <row r="334" spans="1:34" ht="15" x14ac:dyDescent="0.25">
      <c r="A334" s="1">
        <v>44510</v>
      </c>
      <c r="B334" s="2">
        <f t="shared" si="52"/>
        <v>257</v>
      </c>
      <c r="C334" s="7"/>
      <c r="D334" s="2" t="e">
        <f t="shared" si="58"/>
        <v>#N/A</v>
      </c>
      <c r="E334" s="2" t="e">
        <f t="shared" si="70"/>
        <v>#N/A</v>
      </c>
      <c r="F334" s="2">
        <v>820298.81861622632</v>
      </c>
      <c r="G334" s="2">
        <f t="shared" si="73"/>
        <v>776582.14285714284</v>
      </c>
      <c r="H334" s="2">
        <f t="shared" si="68"/>
        <v>177381627.23792833</v>
      </c>
      <c r="I334" s="7"/>
      <c r="J334" s="2" t="e">
        <f t="shared" si="59"/>
        <v>#N/A</v>
      </c>
      <c r="K334" s="2" t="e">
        <f t="shared" si="71"/>
        <v>#N/A</v>
      </c>
      <c r="L334" s="2">
        <f t="array" ref="L334">IF(COUNT($C335)=0,IF(COUNT($C334)=1,I334,SUM(L333+LOOKUP(2,1/(ISNUMBER($K$1:$K$194)),$K$1:$K$194))),I334)</f>
        <v>6787199.2857143078</v>
      </c>
      <c r="M334" s="8" t="e">
        <f t="shared" si="75"/>
        <v>#N/A</v>
      </c>
      <c r="N334" s="2" t="e">
        <f t="shared" si="60"/>
        <v>#N/A</v>
      </c>
      <c r="O334" s="2" t="e">
        <f t="shared" si="72"/>
        <v>#N/A</v>
      </c>
      <c r="P334" s="2">
        <v>913200.40584868193</v>
      </c>
      <c r="Q334" s="2">
        <f t="shared" si="74"/>
        <v>800000</v>
      </c>
      <c r="R334" s="2">
        <f t="shared" si="69"/>
        <v>188748354.99285835</v>
      </c>
      <c r="S334" s="2">
        <f t="shared" si="61"/>
        <v>776582.14285713434</v>
      </c>
      <c r="T334" s="2">
        <f t="shared" si="62"/>
        <v>23417.857142857276</v>
      </c>
      <c r="U334" s="2">
        <f t="shared" si="63"/>
        <v>800000</v>
      </c>
      <c r="V334" s="2">
        <f t="shared" si="37"/>
        <v>114501807.49915321</v>
      </c>
      <c r="W334" s="2">
        <f t="shared" si="64"/>
        <v>685796.17889496684</v>
      </c>
      <c r="X334" s="2">
        <f t="shared" si="54"/>
        <v>114203.82110503316</v>
      </c>
      <c r="Y334" s="2">
        <f t="shared" si="65"/>
        <v>74246547.493705183</v>
      </c>
      <c r="Z334" s="2" t="str">
        <f t="shared" si="55"/>
        <v>MEEP</v>
      </c>
      <c r="AA334" s="2">
        <f>IF(Z334="HERE",Y334,AA333+Graph!$G$1*1000)</f>
        <v>96902504.976357758</v>
      </c>
      <c r="AB334" s="2">
        <f t="shared" si="66"/>
        <v>420000</v>
      </c>
      <c r="AC334" s="2">
        <f t="shared" si="67"/>
        <v>57035907.614235669</v>
      </c>
      <c r="AD334" s="3">
        <f t="shared" si="56"/>
        <v>52800000</v>
      </c>
      <c r="AE334" s="2">
        <f>IF(AE332&gt;=52800000,52800000,IF(AB313=Graph!G$1*1000,AE333+Graph!G$1*1000,AC334))</f>
        <v>52800000</v>
      </c>
      <c r="AF334" s="3">
        <f t="shared" si="57"/>
        <v>52800000</v>
      </c>
      <c r="AG334" s="3">
        <f t="shared" si="76"/>
        <v>50160000</v>
      </c>
      <c r="AH334" s="3" t="e">
        <f t="shared" si="53"/>
        <v>#N/A</v>
      </c>
    </row>
    <row r="335" spans="1:34" ht="15" x14ac:dyDescent="0.25">
      <c r="A335" s="1">
        <v>44511</v>
      </c>
      <c r="B335" s="2">
        <f t="shared" si="52"/>
        <v>258</v>
      </c>
      <c r="C335" s="7"/>
      <c r="D335" s="2" t="e">
        <f t="shared" si="58"/>
        <v>#N/A</v>
      </c>
      <c r="E335" s="2" t="e">
        <f t="shared" si="70"/>
        <v>#N/A</v>
      </c>
      <c r="F335" s="2">
        <v>821900.0405176729</v>
      </c>
      <c r="G335" s="2">
        <f t="shared" si="73"/>
        <v>776582.14285714284</v>
      </c>
      <c r="H335" s="2">
        <f t="shared" si="68"/>
        <v>178158209.38078547</v>
      </c>
      <c r="I335" s="7"/>
      <c r="J335" s="2" t="e">
        <f t="shared" si="59"/>
        <v>#N/A</v>
      </c>
      <c r="K335" s="2" t="e">
        <f t="shared" si="71"/>
        <v>#N/A</v>
      </c>
      <c r="L335" s="2">
        <f t="array" ref="L335">IF(COUNT($C336)=0,IF(COUNT($C335)=1,I335,SUM(L334+LOOKUP(2,1/(ISNUMBER($K$1:$K$194)),$K$1:$K$194))),I335)</f>
        <v>6810617.1428571651</v>
      </c>
      <c r="M335" s="8" t="e">
        <f t="shared" si="75"/>
        <v>#N/A</v>
      </c>
      <c r="N335" s="2" t="e">
        <f t="shared" si="60"/>
        <v>#N/A</v>
      </c>
      <c r="O335" s="2" t="e">
        <f t="shared" si="72"/>
        <v>#N/A</v>
      </c>
      <c r="P335" s="2">
        <v>915115.29960179329</v>
      </c>
      <c r="Q335" s="2">
        <f t="shared" si="74"/>
        <v>800000</v>
      </c>
      <c r="R335" s="2">
        <f t="shared" si="69"/>
        <v>189548354.99285835</v>
      </c>
      <c r="S335" s="2">
        <f t="shared" si="61"/>
        <v>776582.14285713434</v>
      </c>
      <c r="T335" s="2">
        <f t="shared" si="62"/>
        <v>23417.857142857276</v>
      </c>
      <c r="U335" s="2">
        <f t="shared" si="63"/>
        <v>800000</v>
      </c>
      <c r="V335" s="2">
        <f t="shared" si="37"/>
        <v>115189204.89994963</v>
      </c>
      <c r="W335" s="2">
        <f t="shared" si="64"/>
        <v>687397.40079641342</v>
      </c>
      <c r="X335" s="2">
        <f t="shared" si="54"/>
        <v>112602.59920358658</v>
      </c>
      <c r="Y335" s="2">
        <f t="shared" si="65"/>
        <v>74359150.09290877</v>
      </c>
      <c r="Z335" s="2" t="str">
        <f t="shared" si="55"/>
        <v>MEEP</v>
      </c>
      <c r="AA335" s="2">
        <f>IF(Z335="HERE",Y335,AA334+Graph!$G$1*1000)</f>
        <v>97322504.976357758</v>
      </c>
      <c r="AB335" s="2">
        <f t="shared" si="66"/>
        <v>420000</v>
      </c>
      <c r="AC335" s="2">
        <f t="shared" si="67"/>
        <v>57035907.614235669</v>
      </c>
      <c r="AD335" s="3">
        <f t="shared" si="56"/>
        <v>52800000</v>
      </c>
      <c r="AE335" s="2">
        <f>IF(AE333&gt;=52800000,52800000,IF(AB314=Graph!G$1*1000,AE334+Graph!G$1*1000,AC335))</f>
        <v>52800000</v>
      </c>
      <c r="AF335" s="3">
        <f t="shared" si="57"/>
        <v>52800000</v>
      </c>
      <c r="AG335" s="3">
        <f t="shared" si="76"/>
        <v>50160000</v>
      </c>
      <c r="AH335" s="3" t="e">
        <f t="shared" si="53"/>
        <v>#N/A</v>
      </c>
    </row>
    <row r="336" spans="1:34" ht="15" x14ac:dyDescent="0.25">
      <c r="A336" s="1">
        <v>44512</v>
      </c>
      <c r="B336" s="2">
        <f t="shared" si="52"/>
        <v>259</v>
      </c>
      <c r="C336" s="7"/>
      <c r="D336" s="2" t="e">
        <f t="shared" si="58"/>
        <v>#N/A</v>
      </c>
      <c r="E336" s="2" t="e">
        <f t="shared" si="70"/>
        <v>#N/A</v>
      </c>
      <c r="F336" s="2">
        <v>823501.26241910458</v>
      </c>
      <c r="G336" s="2">
        <f t="shared" si="73"/>
        <v>776582.14285714284</v>
      </c>
      <c r="H336" s="2">
        <f t="shared" si="68"/>
        <v>178934791.5236426</v>
      </c>
      <c r="I336" s="7"/>
      <c r="J336" s="2" t="e">
        <f t="shared" si="59"/>
        <v>#N/A</v>
      </c>
      <c r="K336" s="2" t="e">
        <f t="shared" si="71"/>
        <v>#N/A</v>
      </c>
      <c r="L336" s="2">
        <f t="array" ref="L336">IF(COUNT($C337)=0,IF(COUNT($C336)=1,I336,SUM(L335+LOOKUP(2,1/(ISNUMBER($K$1:$K$194)),$K$1:$K$194))),I336)</f>
        <v>6834035.0000000224</v>
      </c>
      <c r="M336" s="8" t="e">
        <f t="shared" si="75"/>
        <v>#N/A</v>
      </c>
      <c r="N336" s="2" t="e">
        <f t="shared" si="60"/>
        <v>#N/A</v>
      </c>
      <c r="O336" s="2" t="e">
        <f t="shared" si="72"/>
        <v>#N/A</v>
      </c>
      <c r="P336" s="2">
        <v>917030.19335490465</v>
      </c>
      <c r="Q336" s="2">
        <f t="shared" si="74"/>
        <v>800000</v>
      </c>
      <c r="R336" s="2">
        <f t="shared" si="69"/>
        <v>190348354.99285835</v>
      </c>
      <c r="S336" s="2">
        <f t="shared" si="61"/>
        <v>776582.14285713434</v>
      </c>
      <c r="T336" s="2">
        <f t="shared" si="62"/>
        <v>23417.857142857276</v>
      </c>
      <c r="U336" s="2">
        <f t="shared" si="63"/>
        <v>800000</v>
      </c>
      <c r="V336" s="2">
        <f t="shared" si="37"/>
        <v>115878203.52264749</v>
      </c>
      <c r="W336" s="2">
        <f t="shared" si="64"/>
        <v>688998.62269786</v>
      </c>
      <c r="X336" s="2">
        <f t="shared" si="54"/>
        <v>111001.37730214</v>
      </c>
      <c r="Y336" s="2">
        <f t="shared" si="65"/>
        <v>74470151.47021091</v>
      </c>
      <c r="Z336" s="2" t="str">
        <f t="shared" si="55"/>
        <v>MEEP</v>
      </c>
      <c r="AA336" s="2">
        <f>IF(Z336="HERE",Y336,AA335+Graph!$G$1*1000)</f>
        <v>97742504.976357758</v>
      </c>
      <c r="AB336" s="2">
        <f t="shared" si="66"/>
        <v>420000</v>
      </c>
      <c r="AC336" s="2">
        <f t="shared" si="67"/>
        <v>57035907.614235669</v>
      </c>
      <c r="AD336" s="3">
        <f t="shared" si="56"/>
        <v>52800000</v>
      </c>
      <c r="AE336" s="2">
        <f>IF(AE334&gt;=52800000,52800000,IF(AB315=Graph!G$1*1000,AE335+Graph!G$1*1000,AC336))</f>
        <v>52800000</v>
      </c>
      <c r="AF336" s="3">
        <f t="shared" si="57"/>
        <v>52800000</v>
      </c>
      <c r="AG336" s="3">
        <f t="shared" si="76"/>
        <v>50160000</v>
      </c>
      <c r="AH336" s="3" t="e">
        <f t="shared" si="53"/>
        <v>#N/A</v>
      </c>
    </row>
    <row r="337" spans="1:34" ht="15" x14ac:dyDescent="0.25">
      <c r="A337" s="1">
        <v>44513</v>
      </c>
      <c r="B337" s="2">
        <f t="shared" si="52"/>
        <v>260</v>
      </c>
      <c r="C337" s="7"/>
      <c r="D337" s="2" t="e">
        <f t="shared" si="58"/>
        <v>#N/A</v>
      </c>
      <c r="E337" s="2" t="e">
        <f t="shared" si="70"/>
        <v>#N/A</v>
      </c>
      <c r="F337" s="2">
        <v>825102.48432055116</v>
      </c>
      <c r="G337" s="2">
        <f t="shared" si="73"/>
        <v>776582.14285714284</v>
      </c>
      <c r="H337" s="2">
        <f t="shared" si="68"/>
        <v>179711373.66649973</v>
      </c>
      <c r="I337" s="7"/>
      <c r="J337" s="2" t="e">
        <f t="shared" si="59"/>
        <v>#N/A</v>
      </c>
      <c r="K337" s="2" t="e">
        <f t="shared" si="71"/>
        <v>#N/A</v>
      </c>
      <c r="L337" s="2">
        <f t="array" ref="L337">IF(COUNT($C338)=0,IF(COUNT($C337)=1,I337,SUM(L336+LOOKUP(2,1/(ISNUMBER($K$1:$K$194)),$K$1:$K$194))),I337)</f>
        <v>6857452.8571428796</v>
      </c>
      <c r="M337" s="8" t="e">
        <f t="shared" si="75"/>
        <v>#N/A</v>
      </c>
      <c r="N337" s="2" t="e">
        <f t="shared" si="60"/>
        <v>#N/A</v>
      </c>
      <c r="O337" s="2" t="e">
        <f t="shared" si="72"/>
        <v>#N/A</v>
      </c>
      <c r="P337" s="2">
        <v>918945.08710801601</v>
      </c>
      <c r="Q337" s="2">
        <f t="shared" si="74"/>
        <v>800000</v>
      </c>
      <c r="R337" s="2">
        <f t="shared" si="69"/>
        <v>191148354.99285835</v>
      </c>
      <c r="S337" s="2">
        <f t="shared" si="61"/>
        <v>776582.14285713434</v>
      </c>
      <c r="T337" s="2">
        <f t="shared" si="62"/>
        <v>23417.857142857276</v>
      </c>
      <c r="U337" s="2">
        <f t="shared" si="63"/>
        <v>800000</v>
      </c>
      <c r="V337" s="2">
        <f t="shared" si="37"/>
        <v>116568803.36724679</v>
      </c>
      <c r="W337" s="2">
        <f t="shared" si="64"/>
        <v>690599.84459930658</v>
      </c>
      <c r="X337" s="2">
        <f t="shared" si="54"/>
        <v>109400.15540069342</v>
      </c>
      <c r="Y337" s="2">
        <f t="shared" si="65"/>
        <v>74579551.625611603</v>
      </c>
      <c r="Z337" s="2" t="str">
        <f t="shared" si="55"/>
        <v>MEEP</v>
      </c>
      <c r="AA337" s="2">
        <f>IF(Z337="HERE",Y337,AA336+Graph!$G$1*1000)</f>
        <v>98162504.976357758</v>
      </c>
      <c r="AB337" s="2">
        <f t="shared" si="66"/>
        <v>420000</v>
      </c>
      <c r="AC337" s="2">
        <f t="shared" si="67"/>
        <v>57035907.614235669</v>
      </c>
      <c r="AD337" s="3">
        <f t="shared" si="56"/>
        <v>52800000</v>
      </c>
      <c r="AE337" s="2">
        <f>IF(AE335&gt;=52800000,52800000,IF(AB316=Graph!G$1*1000,AE336+Graph!G$1*1000,AC337))</f>
        <v>52800000</v>
      </c>
      <c r="AF337" s="3">
        <f t="shared" si="57"/>
        <v>52800000</v>
      </c>
      <c r="AG337" s="3">
        <f t="shared" si="76"/>
        <v>50160000</v>
      </c>
      <c r="AH337" s="3" t="e">
        <f t="shared" si="53"/>
        <v>#N/A</v>
      </c>
    </row>
    <row r="338" spans="1:34" ht="15" x14ac:dyDescent="0.25">
      <c r="A338" s="1">
        <v>44514</v>
      </c>
      <c r="B338" s="2">
        <f t="shared" si="52"/>
        <v>261</v>
      </c>
      <c r="C338" s="7"/>
      <c r="D338" s="2" t="e">
        <f t="shared" si="58"/>
        <v>#N/A</v>
      </c>
      <c r="E338" s="2" t="e">
        <f t="shared" si="70"/>
        <v>#N/A</v>
      </c>
      <c r="F338" s="2">
        <v>826703.70622199774</v>
      </c>
      <c r="G338" s="2">
        <f t="shared" si="73"/>
        <v>776582.14285714284</v>
      </c>
      <c r="H338" s="2">
        <f t="shared" si="68"/>
        <v>180487955.80935687</v>
      </c>
      <c r="I338" s="7"/>
      <c r="J338" s="2" t="e">
        <f t="shared" si="59"/>
        <v>#N/A</v>
      </c>
      <c r="K338" s="2" t="e">
        <f t="shared" si="71"/>
        <v>#N/A</v>
      </c>
      <c r="L338" s="2">
        <f t="array" ref="L338">IF(COUNT($C339)=0,IF(COUNT($C338)=1,I338,SUM(L337+LOOKUP(2,1/(ISNUMBER($K$1:$K$194)),$K$1:$K$194))),I338)</f>
        <v>6880870.7142857369</v>
      </c>
      <c r="M338" s="8" t="e">
        <f t="shared" si="75"/>
        <v>#N/A</v>
      </c>
      <c r="N338" s="2" t="e">
        <f t="shared" si="60"/>
        <v>#N/A</v>
      </c>
      <c r="O338" s="2" t="e">
        <f t="shared" si="72"/>
        <v>#N/A</v>
      </c>
      <c r="P338" s="2">
        <v>920859.98086112738</v>
      </c>
      <c r="Q338" s="2">
        <f t="shared" si="74"/>
        <v>800000</v>
      </c>
      <c r="R338" s="2">
        <f t="shared" si="69"/>
        <v>191948354.99285835</v>
      </c>
      <c r="S338" s="2">
        <f t="shared" si="61"/>
        <v>776582.14285713434</v>
      </c>
      <c r="T338" s="2">
        <f t="shared" si="62"/>
        <v>23417.857142857276</v>
      </c>
      <c r="U338" s="2">
        <f t="shared" si="63"/>
        <v>800000</v>
      </c>
      <c r="V338" s="2">
        <f t="shared" si="37"/>
        <v>117261004.43374753</v>
      </c>
      <c r="W338" s="2">
        <f t="shared" si="64"/>
        <v>692201.06650073826</v>
      </c>
      <c r="X338" s="2">
        <f t="shared" si="54"/>
        <v>107798.93349926174</v>
      </c>
      <c r="Y338" s="2">
        <f t="shared" si="65"/>
        <v>74687350.559110865</v>
      </c>
      <c r="Z338" s="2" t="str">
        <f t="shared" si="55"/>
        <v>MEEP</v>
      </c>
      <c r="AA338" s="2">
        <f>IF(Z338="HERE",Y338,AA337+Graph!$G$1*1000)</f>
        <v>98582504.976357758</v>
      </c>
      <c r="AB338" s="2">
        <f t="shared" si="66"/>
        <v>420000</v>
      </c>
      <c r="AC338" s="2">
        <f t="shared" si="67"/>
        <v>57035907.614235669</v>
      </c>
      <c r="AD338" s="3">
        <f t="shared" si="56"/>
        <v>52800000</v>
      </c>
      <c r="AE338" s="2">
        <f>IF(AE336&gt;=52800000,52800000,IF(AB317=Graph!G$1*1000,AE337+Graph!G$1*1000,AC338))</f>
        <v>52800000</v>
      </c>
      <c r="AF338" s="3">
        <f t="shared" si="57"/>
        <v>52800000</v>
      </c>
      <c r="AG338" s="3">
        <f t="shared" si="76"/>
        <v>50160000</v>
      </c>
      <c r="AH338" s="3" t="e">
        <f t="shared" si="53"/>
        <v>#N/A</v>
      </c>
    </row>
    <row r="339" spans="1:34" ht="15" x14ac:dyDescent="0.25">
      <c r="A339" s="1">
        <v>44515</v>
      </c>
      <c r="B339" s="2">
        <f t="shared" si="52"/>
        <v>262</v>
      </c>
      <c r="C339" s="7"/>
      <c r="D339" s="2" t="e">
        <f t="shared" si="58"/>
        <v>#N/A</v>
      </c>
      <c r="E339" s="2" t="e">
        <f t="shared" si="70"/>
        <v>#N/A</v>
      </c>
      <c r="F339" s="2">
        <v>828304.92812344432</v>
      </c>
      <c r="G339" s="2">
        <f t="shared" si="73"/>
        <v>776582.14285714284</v>
      </c>
      <c r="H339" s="2">
        <f t="shared" si="68"/>
        <v>181264537.952214</v>
      </c>
      <c r="I339" s="7"/>
      <c r="J339" s="2" t="e">
        <f t="shared" si="59"/>
        <v>#N/A</v>
      </c>
      <c r="K339" s="2" t="e">
        <f t="shared" si="71"/>
        <v>#N/A</v>
      </c>
      <c r="L339" s="2">
        <f t="array" ref="L339">IF(COUNT($C340)=0,IF(COUNT($C339)=1,I339,SUM(L338+LOOKUP(2,1/(ISNUMBER($K$1:$K$194)),$K$1:$K$194))),I339)</f>
        <v>6904288.5714285942</v>
      </c>
      <c r="M339" s="8" t="e">
        <f t="shared" si="75"/>
        <v>#N/A</v>
      </c>
      <c r="N339" s="2" t="e">
        <f t="shared" si="60"/>
        <v>#N/A</v>
      </c>
      <c r="O339" s="2" t="e">
        <f t="shared" si="72"/>
        <v>#N/A</v>
      </c>
      <c r="P339" s="2">
        <v>922774.87461423874</v>
      </c>
      <c r="Q339" s="2">
        <f t="shared" si="74"/>
        <v>800000</v>
      </c>
      <c r="R339" s="2">
        <f t="shared" si="69"/>
        <v>192748354.99285835</v>
      </c>
      <c r="S339" s="2">
        <f t="shared" si="61"/>
        <v>776582.14285713434</v>
      </c>
      <c r="T339" s="2">
        <f t="shared" si="62"/>
        <v>23417.857142857276</v>
      </c>
      <c r="U339" s="2">
        <f t="shared" si="63"/>
        <v>800000</v>
      </c>
      <c r="V339" s="2">
        <f t="shared" si="37"/>
        <v>117954806.72214971</v>
      </c>
      <c r="W339" s="2">
        <f t="shared" si="64"/>
        <v>693802.28840218484</v>
      </c>
      <c r="X339" s="2">
        <f t="shared" si="54"/>
        <v>106197.71159781516</v>
      </c>
      <c r="Y339" s="2">
        <f t="shared" si="65"/>
        <v>74793548.27070868</v>
      </c>
      <c r="Z339" s="2" t="str">
        <f t="shared" si="55"/>
        <v>MEEP</v>
      </c>
      <c r="AA339" s="2">
        <f>IF(Z339="HERE",Y339,AA338+Graph!$G$1*1000)</f>
        <v>99002504.976357758</v>
      </c>
      <c r="AB339" s="2">
        <f t="shared" si="66"/>
        <v>420000</v>
      </c>
      <c r="AC339" s="2">
        <f t="shared" si="67"/>
        <v>57035907.614235669</v>
      </c>
      <c r="AD339" s="3">
        <f t="shared" si="56"/>
        <v>52800000</v>
      </c>
      <c r="AE339" s="2">
        <f>IF(AE337&gt;=52800000,52800000,IF(AB318=Graph!G$1*1000,AE338+Graph!G$1*1000,AC339))</f>
        <v>52800000</v>
      </c>
      <c r="AF339" s="3">
        <f t="shared" si="57"/>
        <v>52800000</v>
      </c>
      <c r="AG339" s="3">
        <f t="shared" si="76"/>
        <v>50160000</v>
      </c>
      <c r="AH339" s="3" t="e">
        <f t="shared" si="53"/>
        <v>#N/A</v>
      </c>
    </row>
    <row r="340" spans="1:34" ht="15" x14ac:dyDescent="0.25">
      <c r="A340" s="1">
        <v>44516</v>
      </c>
      <c r="B340" s="2">
        <f t="shared" si="52"/>
        <v>263</v>
      </c>
      <c r="C340" s="7"/>
      <c r="D340" s="2" t="e">
        <f t="shared" si="58"/>
        <v>#N/A</v>
      </c>
      <c r="E340" s="2" t="e">
        <f t="shared" si="70"/>
        <v>#N/A</v>
      </c>
      <c r="F340" s="2">
        <v>829906.1500248909</v>
      </c>
      <c r="G340" s="2">
        <f t="shared" si="73"/>
        <v>776582.14285714284</v>
      </c>
      <c r="H340" s="2">
        <f t="shared" si="68"/>
        <v>182041120.09507114</v>
      </c>
      <c r="I340" s="7"/>
      <c r="J340" s="2" t="e">
        <f t="shared" si="59"/>
        <v>#N/A</v>
      </c>
      <c r="K340" s="2" t="e">
        <f t="shared" si="71"/>
        <v>#N/A</v>
      </c>
      <c r="L340" s="2">
        <f t="array" ref="L340">IF(COUNT($C341)=0,IF(COUNT($C340)=1,I340,SUM(L339+LOOKUP(2,1/(ISNUMBER($K$1:$K$194)),$K$1:$K$194))),I340)</f>
        <v>6927706.4285714515</v>
      </c>
      <c r="M340" s="8" t="e">
        <f t="shared" si="75"/>
        <v>#N/A</v>
      </c>
      <c r="N340" s="2" t="e">
        <f t="shared" si="60"/>
        <v>#N/A</v>
      </c>
      <c r="O340" s="2" t="e">
        <f t="shared" si="72"/>
        <v>#N/A</v>
      </c>
      <c r="P340" s="2">
        <v>924689.7683673501</v>
      </c>
      <c r="Q340" s="2">
        <f t="shared" si="74"/>
        <v>800000</v>
      </c>
      <c r="R340" s="2">
        <f t="shared" si="69"/>
        <v>193548354.99285835</v>
      </c>
      <c r="S340" s="2">
        <f t="shared" si="61"/>
        <v>776582.14285713434</v>
      </c>
      <c r="T340" s="2">
        <f t="shared" si="62"/>
        <v>23417.857142857276</v>
      </c>
      <c r="U340" s="2">
        <f t="shared" si="63"/>
        <v>800000</v>
      </c>
      <c r="V340" s="2">
        <f t="shared" si="37"/>
        <v>118650210.23245335</v>
      </c>
      <c r="W340" s="2">
        <f t="shared" si="64"/>
        <v>695403.51030363142</v>
      </c>
      <c r="X340" s="2">
        <f t="shared" si="54"/>
        <v>104596.48969636858</v>
      </c>
      <c r="Y340" s="2">
        <f t="shared" si="65"/>
        <v>74898144.760405049</v>
      </c>
      <c r="Z340" s="2" t="str">
        <f t="shared" si="55"/>
        <v>MEEP</v>
      </c>
      <c r="AA340" s="2">
        <f>IF(Z340="HERE",Y340,AA339+Graph!$G$1*1000)</f>
        <v>99422504.976357758</v>
      </c>
      <c r="AB340" s="2">
        <f t="shared" si="66"/>
        <v>420000</v>
      </c>
      <c r="AC340" s="2">
        <f t="shared" si="67"/>
        <v>57035907.614235669</v>
      </c>
      <c r="AD340" s="3">
        <f t="shared" si="56"/>
        <v>52800000</v>
      </c>
      <c r="AE340" s="2">
        <f>IF(AE338&gt;=52800000,52800000,IF(AB319=Graph!G$1*1000,AE339+Graph!G$1*1000,AC340))</f>
        <v>52800000</v>
      </c>
      <c r="AF340" s="3">
        <f t="shared" si="57"/>
        <v>52800000</v>
      </c>
      <c r="AG340" s="3">
        <f t="shared" si="76"/>
        <v>50160000</v>
      </c>
      <c r="AH340" s="3" t="e">
        <f t="shared" si="53"/>
        <v>#N/A</v>
      </c>
    </row>
    <row r="341" spans="1:34" ht="15" x14ac:dyDescent="0.25">
      <c r="A341" s="1">
        <v>44517</v>
      </c>
      <c r="B341" s="2">
        <f t="shared" si="52"/>
        <v>264</v>
      </c>
      <c r="C341" s="7"/>
      <c r="D341" s="2" t="e">
        <f t="shared" si="58"/>
        <v>#N/A</v>
      </c>
      <c r="E341" s="2" t="e">
        <f t="shared" si="70"/>
        <v>#N/A</v>
      </c>
      <c r="F341" s="2">
        <v>831507.37192632258</v>
      </c>
      <c r="G341" s="2">
        <f t="shared" si="73"/>
        <v>776582.14285714284</v>
      </c>
      <c r="H341" s="2">
        <f t="shared" si="68"/>
        <v>182817702.23792827</v>
      </c>
      <c r="I341" s="7"/>
      <c r="J341" s="2" t="e">
        <f t="shared" si="59"/>
        <v>#N/A</v>
      </c>
      <c r="K341" s="2" t="e">
        <f t="shared" si="71"/>
        <v>#N/A</v>
      </c>
      <c r="L341" s="2">
        <f t="array" ref="L341">IF(COUNT($C342)=0,IF(COUNT($C341)=1,I341,SUM(L340+LOOKUP(2,1/(ISNUMBER($K$1:$K$194)),$K$1:$K$194))),I341)</f>
        <v>6951124.2857143087</v>
      </c>
      <c r="M341" s="8" t="e">
        <f t="shared" si="75"/>
        <v>#N/A</v>
      </c>
      <c r="N341" s="2" t="e">
        <f t="shared" si="60"/>
        <v>#N/A</v>
      </c>
      <c r="O341" s="2" t="e">
        <f t="shared" si="72"/>
        <v>#N/A</v>
      </c>
      <c r="P341" s="2">
        <v>926604.66212046146</v>
      </c>
      <c r="Q341" s="2">
        <f t="shared" si="74"/>
        <v>800000</v>
      </c>
      <c r="R341" s="2">
        <f t="shared" si="69"/>
        <v>194348354.99285835</v>
      </c>
      <c r="S341" s="2">
        <f t="shared" si="61"/>
        <v>776582.14285713434</v>
      </c>
      <c r="T341" s="2">
        <f t="shared" si="62"/>
        <v>23417.857142857276</v>
      </c>
      <c r="U341" s="2">
        <f t="shared" si="63"/>
        <v>800000</v>
      </c>
      <c r="V341" s="2">
        <f t="shared" si="37"/>
        <v>119347214.96465842</v>
      </c>
      <c r="W341" s="2">
        <f t="shared" si="64"/>
        <v>697004.73220507801</v>
      </c>
      <c r="X341" s="2">
        <f t="shared" si="54"/>
        <v>102995.26779492199</v>
      </c>
      <c r="Y341" s="2">
        <f t="shared" si="65"/>
        <v>75001140.028199971</v>
      </c>
      <c r="Z341" s="2" t="str">
        <f t="shared" si="55"/>
        <v>MEEP</v>
      </c>
      <c r="AA341" s="2">
        <f>IF(Z341="HERE",Y341,AA340+Graph!$G$1*1000)</f>
        <v>99842504.976357758</v>
      </c>
      <c r="AB341" s="2">
        <f t="shared" si="66"/>
        <v>420000</v>
      </c>
      <c r="AC341" s="2">
        <f t="shared" si="67"/>
        <v>57035907.614235669</v>
      </c>
      <c r="AD341" s="3">
        <f t="shared" si="56"/>
        <v>52800000</v>
      </c>
      <c r="AE341" s="2">
        <f>IF(AE339&gt;=52800000,52800000,IF(AB320=Graph!G$1*1000,AE340+Graph!G$1*1000,AC341))</f>
        <v>52800000</v>
      </c>
      <c r="AF341" s="3">
        <f t="shared" si="57"/>
        <v>52800000</v>
      </c>
      <c r="AG341" s="3">
        <f t="shared" si="76"/>
        <v>50160000</v>
      </c>
      <c r="AH341" s="3" t="e">
        <f t="shared" si="53"/>
        <v>#N/A</v>
      </c>
    </row>
    <row r="342" spans="1:34" ht="15" x14ac:dyDescent="0.25">
      <c r="A342" s="1">
        <v>44518</v>
      </c>
      <c r="B342" s="2">
        <f t="shared" si="52"/>
        <v>265</v>
      </c>
      <c r="C342" s="7"/>
      <c r="D342" s="2" t="e">
        <f t="shared" si="58"/>
        <v>#N/A</v>
      </c>
      <c r="E342" s="2" t="e">
        <f t="shared" si="70"/>
        <v>#N/A</v>
      </c>
      <c r="F342" s="2">
        <v>833108.59382776916</v>
      </c>
      <c r="G342" s="2">
        <f t="shared" si="73"/>
        <v>776582.14285714284</v>
      </c>
      <c r="H342" s="2">
        <f t="shared" si="68"/>
        <v>183594284.38078541</v>
      </c>
      <c r="I342" s="7"/>
      <c r="J342" s="2" t="e">
        <f t="shared" si="59"/>
        <v>#N/A</v>
      </c>
      <c r="K342" s="2" t="e">
        <f t="shared" si="71"/>
        <v>#N/A</v>
      </c>
      <c r="L342" s="2">
        <f t="array" ref="L342">IF(COUNT($C343)=0,IF(COUNT($C342)=1,I342,SUM(L341+LOOKUP(2,1/(ISNUMBER($K$1:$K$194)),$K$1:$K$194))),I342)</f>
        <v>6974542.142857166</v>
      </c>
      <c r="M342" s="8" t="e">
        <f t="shared" si="75"/>
        <v>#N/A</v>
      </c>
      <c r="N342" s="2" t="e">
        <f t="shared" si="60"/>
        <v>#N/A</v>
      </c>
      <c r="O342" s="2" t="e">
        <f t="shared" si="72"/>
        <v>#N/A</v>
      </c>
      <c r="P342" s="2">
        <v>928519.55587357283</v>
      </c>
      <c r="Q342" s="2">
        <f t="shared" si="74"/>
        <v>800000</v>
      </c>
      <c r="R342" s="2">
        <f t="shared" si="69"/>
        <v>195148354.99285835</v>
      </c>
      <c r="S342" s="2">
        <f t="shared" si="61"/>
        <v>776582.14285713434</v>
      </c>
      <c r="T342" s="2">
        <f t="shared" si="62"/>
        <v>23417.857142857276</v>
      </c>
      <c r="U342" s="2">
        <f t="shared" si="63"/>
        <v>800000</v>
      </c>
      <c r="V342" s="2">
        <f t="shared" si="37"/>
        <v>120045820.91876495</v>
      </c>
      <c r="W342" s="2">
        <f t="shared" si="64"/>
        <v>698605.95410652459</v>
      </c>
      <c r="X342" s="2">
        <f t="shared" si="54"/>
        <v>101394.04589347541</v>
      </c>
      <c r="Y342" s="2">
        <f t="shared" si="65"/>
        <v>75102534.074093446</v>
      </c>
      <c r="Z342" s="2" t="str">
        <f t="shared" si="55"/>
        <v>MEEP</v>
      </c>
      <c r="AA342" s="2">
        <f>IF(Z342="HERE",Y342,AA341+Graph!$G$1*1000)</f>
        <v>100262504.97635776</v>
      </c>
      <c r="AB342" s="2">
        <f t="shared" si="66"/>
        <v>420000</v>
      </c>
      <c r="AC342" s="2">
        <f t="shared" si="67"/>
        <v>57035907.614235669</v>
      </c>
      <c r="AD342" s="3">
        <f t="shared" si="56"/>
        <v>52800000</v>
      </c>
      <c r="AE342" s="2">
        <f>IF(AE340&gt;=52800000,52800000,IF(AB321=Graph!G$1*1000,AE341+Graph!G$1*1000,AC342))</f>
        <v>52800000</v>
      </c>
      <c r="AF342" s="3">
        <f t="shared" si="57"/>
        <v>52800000</v>
      </c>
      <c r="AG342" s="3">
        <f t="shared" si="76"/>
        <v>50160000</v>
      </c>
      <c r="AH342" s="3" t="e">
        <f t="shared" si="53"/>
        <v>#N/A</v>
      </c>
    </row>
    <row r="343" spans="1:34" ht="15" x14ac:dyDescent="0.25">
      <c r="A343" s="1">
        <v>44519</v>
      </c>
      <c r="B343" s="2">
        <f t="shared" si="52"/>
        <v>266</v>
      </c>
      <c r="C343" s="7"/>
      <c r="D343" s="2" t="e">
        <f t="shared" si="58"/>
        <v>#N/A</v>
      </c>
      <c r="E343" s="2" t="e">
        <f t="shared" si="70"/>
        <v>#N/A</v>
      </c>
      <c r="F343" s="2">
        <v>834709.81572921574</v>
      </c>
      <c r="G343" s="2">
        <f t="shared" si="73"/>
        <v>776582.14285714284</v>
      </c>
      <c r="H343" s="2">
        <f t="shared" si="68"/>
        <v>184370866.52364254</v>
      </c>
      <c r="I343" s="7"/>
      <c r="J343" s="2" t="e">
        <f t="shared" si="59"/>
        <v>#N/A</v>
      </c>
      <c r="K343" s="2" t="e">
        <f t="shared" si="71"/>
        <v>#N/A</v>
      </c>
      <c r="L343" s="2">
        <f t="array" ref="L343">IF(COUNT($C344)=0,IF(COUNT($C343)=1,I343,SUM(L342+LOOKUP(2,1/(ISNUMBER($K$1:$K$194)),$K$1:$K$194))),I343)</f>
        <v>6997960.0000000233</v>
      </c>
      <c r="M343" s="8" t="e">
        <f t="shared" si="75"/>
        <v>#N/A</v>
      </c>
      <c r="N343" s="2" t="e">
        <f t="shared" si="60"/>
        <v>#N/A</v>
      </c>
      <c r="O343" s="2" t="e">
        <f t="shared" si="72"/>
        <v>#N/A</v>
      </c>
      <c r="P343" s="2">
        <v>930434.44962668419</v>
      </c>
      <c r="Q343" s="2">
        <f t="shared" si="74"/>
        <v>800000</v>
      </c>
      <c r="R343" s="2">
        <f t="shared" si="69"/>
        <v>195948354.99285835</v>
      </c>
      <c r="S343" s="2">
        <f t="shared" si="61"/>
        <v>776582.14285713434</v>
      </c>
      <c r="T343" s="2">
        <f t="shared" si="62"/>
        <v>23417.857142857276</v>
      </c>
      <c r="U343" s="2">
        <f t="shared" si="63"/>
        <v>800000</v>
      </c>
      <c r="V343" s="2">
        <f t="shared" si="37"/>
        <v>120746028.09477291</v>
      </c>
      <c r="W343" s="2">
        <f t="shared" si="64"/>
        <v>700207.17600795627</v>
      </c>
      <c r="X343" s="2">
        <f t="shared" si="54"/>
        <v>99792.823992043734</v>
      </c>
      <c r="Y343" s="2">
        <f t="shared" si="65"/>
        <v>75202326.89808549</v>
      </c>
      <c r="Z343" s="2" t="str">
        <f t="shared" si="55"/>
        <v>MEEP</v>
      </c>
      <c r="AA343" s="2">
        <f>IF(Z343="HERE",Y343,AA342+Graph!$G$1*1000)</f>
        <v>100682504.97635776</v>
      </c>
      <c r="AB343" s="2">
        <f t="shared" si="66"/>
        <v>420000</v>
      </c>
      <c r="AC343" s="2">
        <f t="shared" si="67"/>
        <v>57035907.614235669</v>
      </c>
      <c r="AD343" s="3">
        <f t="shared" si="56"/>
        <v>52800000</v>
      </c>
      <c r="AE343" s="2">
        <f>IF(AE341&gt;=52800000,52800000,IF(AB322=Graph!G$1*1000,AE342+Graph!G$1*1000,AC343))</f>
        <v>52800000</v>
      </c>
      <c r="AF343" s="3">
        <f t="shared" si="57"/>
        <v>52800000</v>
      </c>
      <c r="AG343" s="3">
        <f t="shared" si="76"/>
        <v>50160000</v>
      </c>
      <c r="AH343" s="3" t="e">
        <f t="shared" si="53"/>
        <v>#N/A</v>
      </c>
    </row>
    <row r="344" spans="1:34" ht="15" x14ac:dyDescent="0.25">
      <c r="A344" s="1">
        <v>44520</v>
      </c>
      <c r="B344" s="2">
        <f t="shared" si="52"/>
        <v>267</v>
      </c>
      <c r="C344" s="7"/>
      <c r="D344" s="2" t="e">
        <f t="shared" si="58"/>
        <v>#N/A</v>
      </c>
      <c r="E344" s="2" t="e">
        <f t="shared" si="70"/>
        <v>#N/A</v>
      </c>
      <c r="F344" s="2">
        <v>836311.03763066232</v>
      </c>
      <c r="G344" s="2">
        <f t="shared" si="73"/>
        <v>776582.14285714284</v>
      </c>
      <c r="H344" s="2">
        <f t="shared" si="68"/>
        <v>185147448.66649967</v>
      </c>
      <c r="I344" s="7"/>
      <c r="J344" s="2" t="e">
        <f t="shared" si="59"/>
        <v>#N/A</v>
      </c>
      <c r="K344" s="2" t="e">
        <f t="shared" si="71"/>
        <v>#N/A</v>
      </c>
      <c r="L344" s="2">
        <f t="array" ref="L344">IF(COUNT($C345)=0,IF(COUNT($C344)=1,I344,SUM(L343+LOOKUP(2,1/(ISNUMBER($K$1:$K$194)),$K$1:$K$194))),I344)</f>
        <v>7021377.8571428806</v>
      </c>
      <c r="M344" s="8" t="e">
        <f t="shared" si="75"/>
        <v>#N/A</v>
      </c>
      <c r="N344" s="2" t="e">
        <f t="shared" si="60"/>
        <v>#N/A</v>
      </c>
      <c r="O344" s="2" t="e">
        <f t="shared" si="72"/>
        <v>#N/A</v>
      </c>
      <c r="P344" s="2">
        <v>932349.34337979555</v>
      </c>
      <c r="Q344" s="2">
        <f t="shared" si="74"/>
        <v>800000</v>
      </c>
      <c r="R344" s="2">
        <f t="shared" si="69"/>
        <v>196748354.99285835</v>
      </c>
      <c r="S344" s="2">
        <f t="shared" si="61"/>
        <v>776582.14285713434</v>
      </c>
      <c r="T344" s="2">
        <f t="shared" si="62"/>
        <v>23417.857142857276</v>
      </c>
      <c r="U344" s="2">
        <f t="shared" si="63"/>
        <v>800000</v>
      </c>
      <c r="V344" s="2">
        <f t="shared" si="37"/>
        <v>121447836.49268231</v>
      </c>
      <c r="W344" s="2">
        <f t="shared" si="64"/>
        <v>701808.39790940285</v>
      </c>
      <c r="X344" s="2">
        <f t="shared" si="54"/>
        <v>98191.602090597153</v>
      </c>
      <c r="Y344" s="2">
        <f t="shared" si="65"/>
        <v>75300518.500176087</v>
      </c>
      <c r="Z344" s="2" t="str">
        <f t="shared" si="55"/>
        <v>MEEP</v>
      </c>
      <c r="AA344" s="2">
        <f>IF(Z344="HERE",Y344,AA343+Graph!$G$1*1000)</f>
        <v>101102504.97635776</v>
      </c>
      <c r="AB344" s="2">
        <f t="shared" si="66"/>
        <v>420000</v>
      </c>
      <c r="AC344" s="2">
        <f t="shared" si="67"/>
        <v>57035907.614235669</v>
      </c>
      <c r="AD344" s="3">
        <f t="shared" si="56"/>
        <v>52800000</v>
      </c>
      <c r="AE344" s="2">
        <f>IF(AE342&gt;=52800000,52800000,IF(AB323=Graph!G$1*1000,AE343+Graph!G$1*1000,AC344))</f>
        <v>52800000</v>
      </c>
      <c r="AF344" s="3">
        <f t="shared" si="57"/>
        <v>52800000</v>
      </c>
      <c r="AG344" s="3">
        <f t="shared" si="76"/>
        <v>50160000</v>
      </c>
      <c r="AH344" s="3" t="e">
        <f t="shared" si="53"/>
        <v>#N/A</v>
      </c>
    </row>
    <row r="345" spans="1:34" ht="15" x14ac:dyDescent="0.25">
      <c r="A345" s="1">
        <v>44521</v>
      </c>
      <c r="B345" s="2">
        <f t="shared" si="52"/>
        <v>268</v>
      </c>
      <c r="C345" s="7"/>
      <c r="D345" s="2" t="e">
        <f t="shared" si="58"/>
        <v>#N/A</v>
      </c>
      <c r="E345" s="2" t="e">
        <f t="shared" si="70"/>
        <v>#N/A</v>
      </c>
      <c r="F345" s="2">
        <v>837912.2595321089</v>
      </c>
      <c r="G345" s="2">
        <f t="shared" si="73"/>
        <v>776582.14285714284</v>
      </c>
      <c r="H345" s="2">
        <f t="shared" si="68"/>
        <v>185924030.80935681</v>
      </c>
      <c r="I345" s="7"/>
      <c r="J345" s="2" t="e">
        <f t="shared" si="59"/>
        <v>#N/A</v>
      </c>
      <c r="K345" s="2" t="e">
        <f t="shared" si="71"/>
        <v>#N/A</v>
      </c>
      <c r="L345" s="2">
        <f t="array" ref="L345">IF(COUNT($C346)=0,IF(COUNT($C345)=1,I345,SUM(L344+LOOKUP(2,1/(ISNUMBER($K$1:$K$194)),$K$1:$K$194))),I345)</f>
        <v>7044795.7142857378</v>
      </c>
      <c r="M345" s="8" t="e">
        <f t="shared" si="75"/>
        <v>#N/A</v>
      </c>
      <c r="N345" s="2" t="e">
        <f t="shared" si="60"/>
        <v>#N/A</v>
      </c>
      <c r="O345" s="2" t="e">
        <f t="shared" si="72"/>
        <v>#N/A</v>
      </c>
      <c r="P345" s="2">
        <v>934264.23713290691</v>
      </c>
      <c r="Q345" s="2">
        <f t="shared" si="74"/>
        <v>800000</v>
      </c>
      <c r="R345" s="2">
        <f t="shared" si="69"/>
        <v>197548354.99285835</v>
      </c>
      <c r="S345" s="2">
        <f t="shared" si="61"/>
        <v>776582.14285713434</v>
      </c>
      <c r="T345" s="2">
        <f t="shared" si="62"/>
        <v>23417.857142857276</v>
      </c>
      <c r="U345" s="2">
        <f t="shared" si="63"/>
        <v>800000</v>
      </c>
      <c r="V345" s="2">
        <f t="shared" si="37"/>
        <v>122151246.11249316</v>
      </c>
      <c r="W345" s="2">
        <f t="shared" si="64"/>
        <v>703409.61981084943</v>
      </c>
      <c r="X345" s="2">
        <f t="shared" si="54"/>
        <v>96590.380189150572</v>
      </c>
      <c r="Y345" s="2">
        <f t="shared" si="65"/>
        <v>75397108.880365238</v>
      </c>
      <c r="Z345" s="2" t="str">
        <f t="shared" si="55"/>
        <v>MEEP</v>
      </c>
      <c r="AA345" s="2">
        <f>IF(Z345="HERE",Y345,AA344+Graph!$G$1*1000)</f>
        <v>101522504.97635776</v>
      </c>
      <c r="AB345" s="2">
        <f t="shared" si="66"/>
        <v>420000</v>
      </c>
      <c r="AC345" s="2">
        <f t="shared" si="67"/>
        <v>57035907.614235669</v>
      </c>
      <c r="AD345" s="3">
        <f t="shared" si="56"/>
        <v>52800000</v>
      </c>
      <c r="AE345" s="2">
        <f>IF(AE343&gt;=52800000,52800000,IF(AB324=Graph!G$1*1000,AE344+Graph!G$1*1000,AC345))</f>
        <v>52800000</v>
      </c>
      <c r="AF345" s="3">
        <f t="shared" si="57"/>
        <v>52800000</v>
      </c>
      <c r="AG345" s="3">
        <f t="shared" si="76"/>
        <v>50160000</v>
      </c>
      <c r="AH345" s="3" t="e">
        <f t="shared" si="53"/>
        <v>#N/A</v>
      </c>
    </row>
    <row r="346" spans="1:34" ht="15" x14ac:dyDescent="0.25">
      <c r="A346" s="1">
        <v>44522</v>
      </c>
      <c r="B346" s="2">
        <f t="shared" si="52"/>
        <v>269</v>
      </c>
      <c r="C346" s="7"/>
      <c r="D346" s="2" t="e">
        <f t="shared" si="58"/>
        <v>#N/A</v>
      </c>
      <c r="E346" s="2" t="e">
        <f t="shared" si="70"/>
        <v>#N/A</v>
      </c>
      <c r="F346" s="2">
        <v>839513.48143354058</v>
      </c>
      <c r="G346" s="2">
        <f t="shared" si="73"/>
        <v>776582.14285714284</v>
      </c>
      <c r="H346" s="2">
        <f t="shared" si="68"/>
        <v>186700612.95221394</v>
      </c>
      <c r="I346" s="7"/>
      <c r="J346" s="2" t="e">
        <f t="shared" si="59"/>
        <v>#N/A</v>
      </c>
      <c r="K346" s="2" t="e">
        <f t="shared" si="71"/>
        <v>#N/A</v>
      </c>
      <c r="L346" s="2">
        <f t="array" ref="L346">IF(COUNT($C347)=0,IF(COUNT($C346)=1,I346,SUM(L345+LOOKUP(2,1/(ISNUMBER($K$1:$K$194)),$K$1:$K$194))),I346)</f>
        <v>7068213.5714285951</v>
      </c>
      <c r="M346" s="8" t="e">
        <f t="shared" si="75"/>
        <v>#N/A</v>
      </c>
      <c r="N346" s="2" t="e">
        <f t="shared" si="60"/>
        <v>#N/A</v>
      </c>
      <c r="O346" s="2" t="e">
        <f t="shared" si="72"/>
        <v>#N/A</v>
      </c>
      <c r="P346" s="2">
        <v>936179.13088601828</v>
      </c>
      <c r="Q346" s="2">
        <f t="shared" si="74"/>
        <v>800000</v>
      </c>
      <c r="R346" s="2">
        <f t="shared" si="69"/>
        <v>198348354.99285835</v>
      </c>
      <c r="S346" s="2">
        <f t="shared" si="61"/>
        <v>776582.14285713434</v>
      </c>
      <c r="T346" s="2">
        <f t="shared" si="62"/>
        <v>23417.857142857276</v>
      </c>
      <c r="U346" s="2">
        <f t="shared" si="63"/>
        <v>800000</v>
      </c>
      <c r="V346" s="2">
        <f t="shared" si="37"/>
        <v>122856256.95420545</v>
      </c>
      <c r="W346" s="2">
        <f t="shared" si="64"/>
        <v>705010.84171229601</v>
      </c>
      <c r="X346" s="2">
        <f t="shared" si="54"/>
        <v>94989.158287703991</v>
      </c>
      <c r="Y346" s="2">
        <f t="shared" si="65"/>
        <v>75492098.038652942</v>
      </c>
      <c r="Z346" s="2" t="str">
        <f t="shared" si="55"/>
        <v>MEEP</v>
      </c>
      <c r="AA346" s="2">
        <f>IF(Z346="HERE",Y346,AA345+Graph!$G$1*1000)</f>
        <v>101942504.97635776</v>
      </c>
      <c r="AB346" s="2">
        <f t="shared" si="66"/>
        <v>420000</v>
      </c>
      <c r="AC346" s="2">
        <f t="shared" si="67"/>
        <v>57035907.614235669</v>
      </c>
      <c r="AD346" s="3">
        <f t="shared" si="56"/>
        <v>52800000</v>
      </c>
      <c r="AE346" s="2">
        <f>IF(AE344&gt;=52800000,52800000,IF(AB325=Graph!G$1*1000,AE345+Graph!G$1*1000,AC346))</f>
        <v>52800000</v>
      </c>
      <c r="AF346" s="3">
        <f t="shared" si="57"/>
        <v>52800000</v>
      </c>
      <c r="AG346" s="3">
        <f t="shared" si="76"/>
        <v>50160000</v>
      </c>
      <c r="AH346" s="3" t="e">
        <f t="shared" si="53"/>
        <v>#N/A</v>
      </c>
    </row>
    <row r="347" spans="1:34" ht="15" x14ac:dyDescent="0.25">
      <c r="A347" s="1">
        <v>44523</v>
      </c>
      <c r="B347" s="2">
        <f t="shared" si="52"/>
        <v>270</v>
      </c>
      <c r="C347" s="7"/>
      <c r="D347" s="2" t="e">
        <f t="shared" si="58"/>
        <v>#N/A</v>
      </c>
      <c r="E347" s="2" t="e">
        <f t="shared" si="70"/>
        <v>#N/A</v>
      </c>
      <c r="F347" s="2">
        <v>841114.70333498716</v>
      </c>
      <c r="G347" s="2">
        <f t="shared" si="73"/>
        <v>776582.14285714284</v>
      </c>
      <c r="H347" s="2">
        <f t="shared" si="68"/>
        <v>187477195.09507108</v>
      </c>
      <c r="I347" s="7"/>
      <c r="J347" s="2" t="e">
        <f t="shared" si="59"/>
        <v>#N/A</v>
      </c>
      <c r="K347" s="2" t="e">
        <f t="shared" si="71"/>
        <v>#N/A</v>
      </c>
      <c r="L347" s="2">
        <f t="array" ref="L347">IF(COUNT($C348)=0,IF(COUNT($C347)=1,I347,SUM(L346+LOOKUP(2,1/(ISNUMBER($K$1:$K$194)),$K$1:$K$194))),I347)</f>
        <v>7091631.4285714524</v>
      </c>
      <c r="M347" s="8" t="e">
        <f t="shared" si="75"/>
        <v>#N/A</v>
      </c>
      <c r="N347" s="2" t="e">
        <f t="shared" si="60"/>
        <v>#N/A</v>
      </c>
      <c r="O347" s="2" t="e">
        <f t="shared" si="72"/>
        <v>#N/A</v>
      </c>
      <c r="P347" s="2">
        <v>938094.02463912964</v>
      </c>
      <c r="Q347" s="2">
        <f t="shared" si="74"/>
        <v>800000</v>
      </c>
      <c r="R347" s="2">
        <f t="shared" si="69"/>
        <v>199148354.99285835</v>
      </c>
      <c r="S347" s="2">
        <f t="shared" si="61"/>
        <v>776582.14285713434</v>
      </c>
      <c r="T347" s="2">
        <f t="shared" si="62"/>
        <v>23417.857142857276</v>
      </c>
      <c r="U347" s="2">
        <f t="shared" si="63"/>
        <v>800000</v>
      </c>
      <c r="V347" s="2">
        <f t="shared" si="37"/>
        <v>123562869.01781918</v>
      </c>
      <c r="W347" s="2">
        <f t="shared" si="64"/>
        <v>706612.06361372769</v>
      </c>
      <c r="X347" s="2">
        <f t="shared" si="54"/>
        <v>93387.936386272311</v>
      </c>
      <c r="Y347" s="2">
        <f t="shared" si="65"/>
        <v>75585485.975039214</v>
      </c>
      <c r="Z347" s="2" t="str">
        <f t="shared" si="55"/>
        <v>MEEP</v>
      </c>
      <c r="AA347" s="2">
        <f>IF(Z347="HERE",Y347,AA346+Graph!$G$1*1000)</f>
        <v>102362504.97635776</v>
      </c>
      <c r="AB347" s="2">
        <f t="shared" si="66"/>
        <v>420000</v>
      </c>
      <c r="AC347" s="2">
        <f t="shared" si="67"/>
        <v>57035907.614235669</v>
      </c>
      <c r="AD347" s="3">
        <f t="shared" si="56"/>
        <v>52800000</v>
      </c>
      <c r="AE347" s="2">
        <f>IF(AE345&gt;=52800000,52800000,IF(AB326=Graph!G$1*1000,AE346+Graph!G$1*1000,AC347))</f>
        <v>52800000</v>
      </c>
      <c r="AF347" s="3">
        <f t="shared" si="57"/>
        <v>52800000</v>
      </c>
      <c r="AG347" s="3">
        <f t="shared" si="76"/>
        <v>50160000</v>
      </c>
      <c r="AH347" s="3" t="e">
        <f t="shared" si="53"/>
        <v>#N/A</v>
      </c>
    </row>
    <row r="348" spans="1:34" ht="15" x14ac:dyDescent="0.25">
      <c r="A348" s="1">
        <v>44524</v>
      </c>
      <c r="B348" s="2">
        <f t="shared" si="52"/>
        <v>271</v>
      </c>
      <c r="C348" s="7"/>
      <c r="D348" s="2" t="e">
        <f t="shared" si="58"/>
        <v>#N/A</v>
      </c>
      <c r="E348" s="2" t="e">
        <f t="shared" si="70"/>
        <v>#N/A</v>
      </c>
      <c r="F348" s="2">
        <v>842715.92523643374</v>
      </c>
      <c r="G348" s="2">
        <f t="shared" si="73"/>
        <v>776582.14285714284</v>
      </c>
      <c r="H348" s="2">
        <f t="shared" si="68"/>
        <v>188253777.23792821</v>
      </c>
      <c r="I348" s="7"/>
      <c r="J348" s="2" t="e">
        <f t="shared" si="59"/>
        <v>#N/A</v>
      </c>
      <c r="K348" s="2" t="e">
        <f t="shared" si="71"/>
        <v>#N/A</v>
      </c>
      <c r="L348" s="2">
        <f t="array" ref="L348">IF(COUNT($C349)=0,IF(COUNT($C348)=1,I348,SUM(L347+LOOKUP(2,1/(ISNUMBER($K$1:$K$194)),$K$1:$K$194))),I348)</f>
        <v>7115049.2857143097</v>
      </c>
      <c r="M348" s="8" t="e">
        <f t="shared" si="75"/>
        <v>#N/A</v>
      </c>
      <c r="N348" s="2" t="e">
        <f t="shared" si="60"/>
        <v>#N/A</v>
      </c>
      <c r="O348" s="2" t="e">
        <f t="shared" si="72"/>
        <v>#N/A</v>
      </c>
      <c r="P348" s="2">
        <v>940008.918392241</v>
      </c>
      <c r="Q348" s="2">
        <f t="shared" si="74"/>
        <v>800000</v>
      </c>
      <c r="R348" s="2">
        <f t="shared" si="69"/>
        <v>199948354.99285835</v>
      </c>
      <c r="S348" s="2">
        <f t="shared" si="61"/>
        <v>776582.14285713434</v>
      </c>
      <c r="T348" s="2">
        <f t="shared" si="62"/>
        <v>23417.857142857276</v>
      </c>
      <c r="U348" s="2">
        <f t="shared" si="63"/>
        <v>800000</v>
      </c>
      <c r="V348" s="2">
        <f t="shared" si="37"/>
        <v>124271082.30333436</v>
      </c>
      <c r="W348" s="2">
        <f t="shared" si="64"/>
        <v>708213.28551517427</v>
      </c>
      <c r="X348" s="2">
        <f t="shared" si="54"/>
        <v>91786.71448482573</v>
      </c>
      <c r="Y348" s="2">
        <f t="shared" si="65"/>
        <v>75677272.68952404</v>
      </c>
      <c r="Z348" s="2" t="str">
        <f t="shared" si="55"/>
        <v>MEEP</v>
      </c>
      <c r="AA348" s="2">
        <f>IF(Z348="HERE",Y348,AA347+Graph!$G$1*1000)</f>
        <v>102782504.97635776</v>
      </c>
      <c r="AB348" s="2">
        <f t="shared" si="66"/>
        <v>420000</v>
      </c>
      <c r="AC348" s="2">
        <f t="shared" si="67"/>
        <v>57035907.614235669</v>
      </c>
      <c r="AD348" s="3">
        <f t="shared" si="56"/>
        <v>52800000</v>
      </c>
      <c r="AE348" s="2">
        <f>IF(AE346&gt;=52800000,52800000,IF(AB327=Graph!G$1*1000,AE347+Graph!G$1*1000,AC348))</f>
        <v>52800000</v>
      </c>
      <c r="AF348" s="3">
        <f t="shared" si="57"/>
        <v>52800000</v>
      </c>
      <c r="AG348" s="3">
        <f t="shared" si="76"/>
        <v>50160000</v>
      </c>
      <c r="AH348" s="3" t="e">
        <f t="shared" si="53"/>
        <v>#N/A</v>
      </c>
    </row>
    <row r="349" spans="1:34" ht="15" x14ac:dyDescent="0.25">
      <c r="A349" s="1">
        <v>44525</v>
      </c>
      <c r="B349" s="2">
        <f t="shared" si="52"/>
        <v>272</v>
      </c>
      <c r="C349" s="7"/>
      <c r="D349" s="2" t="e">
        <f t="shared" si="58"/>
        <v>#N/A</v>
      </c>
      <c r="E349" s="2" t="e">
        <f t="shared" si="70"/>
        <v>#N/A</v>
      </c>
      <c r="F349" s="2">
        <v>844317.14713788033</v>
      </c>
      <c r="G349" s="2">
        <f t="shared" si="73"/>
        <v>776582.14285714284</v>
      </c>
      <c r="H349" s="2">
        <f t="shared" si="68"/>
        <v>189030359.38078535</v>
      </c>
      <c r="I349" s="7"/>
      <c r="J349" s="2" t="e">
        <f t="shared" si="59"/>
        <v>#N/A</v>
      </c>
      <c r="K349" s="2" t="e">
        <f t="shared" si="71"/>
        <v>#N/A</v>
      </c>
      <c r="L349" s="2">
        <f t="array" ref="L349">IF(COUNT($C350)=0,IF(COUNT($C349)=1,I349,SUM(L348+LOOKUP(2,1/(ISNUMBER($K$1:$K$194)),$K$1:$K$194))),I349)</f>
        <v>7138467.1428571669</v>
      </c>
      <c r="M349" s="8" t="e">
        <f t="shared" si="75"/>
        <v>#N/A</v>
      </c>
      <c r="N349" s="2" t="e">
        <f t="shared" si="60"/>
        <v>#N/A</v>
      </c>
      <c r="O349" s="2" t="e">
        <f t="shared" si="72"/>
        <v>#N/A</v>
      </c>
      <c r="P349" s="2">
        <v>941923.81214535236</v>
      </c>
      <c r="Q349" s="2">
        <f t="shared" si="74"/>
        <v>800000</v>
      </c>
      <c r="R349" s="2">
        <f t="shared" si="69"/>
        <v>200748354.99285835</v>
      </c>
      <c r="S349" s="2">
        <f t="shared" si="61"/>
        <v>776582.14285713434</v>
      </c>
      <c r="T349" s="2">
        <f t="shared" si="62"/>
        <v>23417.857142857276</v>
      </c>
      <c r="U349" s="2">
        <f t="shared" si="63"/>
        <v>800000</v>
      </c>
      <c r="V349" s="2">
        <f t="shared" si="37"/>
        <v>124980896.81075098</v>
      </c>
      <c r="W349" s="2">
        <f t="shared" si="64"/>
        <v>709814.50741662085</v>
      </c>
      <c r="X349" s="2">
        <f t="shared" si="54"/>
        <v>90185.492583379149</v>
      </c>
      <c r="Y349" s="2">
        <f t="shared" si="65"/>
        <v>75767458.182107419</v>
      </c>
      <c r="Z349" s="2" t="str">
        <f t="shared" si="55"/>
        <v>MEEP</v>
      </c>
      <c r="AA349" s="2">
        <f>IF(Z349="HERE",Y349,AA348+Graph!$G$1*1000)</f>
        <v>103202504.97635776</v>
      </c>
      <c r="AB349" s="2">
        <f t="shared" si="66"/>
        <v>420000</v>
      </c>
      <c r="AC349" s="2">
        <f t="shared" si="67"/>
        <v>57035907.614235669</v>
      </c>
      <c r="AD349" s="3">
        <f t="shared" si="56"/>
        <v>52800000</v>
      </c>
      <c r="AE349" s="2">
        <f>IF(AE347&gt;=52800000,52800000,IF(AB328=Graph!G$1*1000,AE348+Graph!G$1*1000,AC349))</f>
        <v>52800000</v>
      </c>
      <c r="AF349" s="3">
        <f t="shared" si="57"/>
        <v>52800000</v>
      </c>
      <c r="AG349" s="3">
        <f t="shared" si="76"/>
        <v>50160000</v>
      </c>
      <c r="AH349" s="3" t="e">
        <f t="shared" si="53"/>
        <v>#N/A</v>
      </c>
    </row>
    <row r="350" spans="1:34" ht="15" x14ac:dyDescent="0.25">
      <c r="A350" s="1">
        <v>44526</v>
      </c>
      <c r="B350" s="2">
        <f t="shared" si="52"/>
        <v>273</v>
      </c>
      <c r="C350" s="7"/>
      <c r="D350" s="2" t="e">
        <f t="shared" si="58"/>
        <v>#N/A</v>
      </c>
      <c r="E350" s="2" t="e">
        <f t="shared" si="70"/>
        <v>#N/A</v>
      </c>
      <c r="F350" s="2">
        <v>845918.36903932691</v>
      </c>
      <c r="G350" s="2">
        <f t="shared" si="73"/>
        <v>776582.14285714284</v>
      </c>
      <c r="H350" s="2">
        <f t="shared" si="68"/>
        <v>189806941.52364248</v>
      </c>
      <c r="I350" s="7"/>
      <c r="J350" s="2" t="e">
        <f t="shared" si="59"/>
        <v>#N/A</v>
      </c>
      <c r="K350" s="2" t="e">
        <f t="shared" si="71"/>
        <v>#N/A</v>
      </c>
      <c r="L350" s="2">
        <f t="array" ref="L350">IF(COUNT($C351)=0,IF(COUNT($C350)=1,I350,SUM(L349+LOOKUP(2,1/(ISNUMBER($K$1:$K$194)),$K$1:$K$194))),I350)</f>
        <v>7161885.0000000242</v>
      </c>
      <c r="M350" s="8" t="e">
        <f t="shared" si="75"/>
        <v>#N/A</v>
      </c>
      <c r="N350" s="2" t="e">
        <f t="shared" si="60"/>
        <v>#N/A</v>
      </c>
      <c r="O350" s="2" t="e">
        <f t="shared" si="72"/>
        <v>#N/A</v>
      </c>
      <c r="P350" s="2">
        <v>943838.70589846373</v>
      </c>
      <c r="Q350" s="2">
        <f t="shared" si="74"/>
        <v>800000</v>
      </c>
      <c r="R350" s="2">
        <f t="shared" si="69"/>
        <v>201548354.99285835</v>
      </c>
      <c r="S350" s="2">
        <f t="shared" si="61"/>
        <v>776582.14285713434</v>
      </c>
      <c r="T350" s="2">
        <f t="shared" si="62"/>
        <v>23417.857142857276</v>
      </c>
      <c r="U350" s="2">
        <f t="shared" si="63"/>
        <v>800000</v>
      </c>
      <c r="V350" s="2">
        <f t="shared" si="37"/>
        <v>125692312.54006904</v>
      </c>
      <c r="W350" s="2">
        <f t="shared" si="64"/>
        <v>711415.72931806743</v>
      </c>
      <c r="X350" s="2">
        <f t="shared" si="54"/>
        <v>88584.270681932569</v>
      </c>
      <c r="Y350" s="2">
        <f t="shared" si="65"/>
        <v>75856042.452789351</v>
      </c>
      <c r="Z350" s="2" t="str">
        <f t="shared" si="55"/>
        <v>MEEP</v>
      </c>
      <c r="AA350" s="2">
        <f>IF(Z350="HERE",Y350,AA349+Graph!$G$1*1000)</f>
        <v>103622504.97635776</v>
      </c>
      <c r="AB350" s="2">
        <f t="shared" si="66"/>
        <v>420000</v>
      </c>
      <c r="AC350" s="2">
        <f t="shared" si="67"/>
        <v>57035907.614235669</v>
      </c>
      <c r="AD350" s="3">
        <f t="shared" si="56"/>
        <v>52800000</v>
      </c>
      <c r="AE350" s="2">
        <f>IF(AE348&gt;=52800000,52800000,IF(AB329=Graph!G$1*1000,AE349+Graph!G$1*1000,AC350))</f>
        <v>52800000</v>
      </c>
      <c r="AF350" s="3">
        <f t="shared" si="57"/>
        <v>52800000</v>
      </c>
      <c r="AG350" s="3">
        <f t="shared" si="76"/>
        <v>50160000</v>
      </c>
      <c r="AH350" s="3" t="e">
        <f t="shared" si="53"/>
        <v>#N/A</v>
      </c>
    </row>
    <row r="351" spans="1:34" ht="15" x14ac:dyDescent="0.25">
      <c r="A351" s="1">
        <v>44527</v>
      </c>
      <c r="B351" s="2">
        <f t="shared" si="52"/>
        <v>274</v>
      </c>
      <c r="C351" s="7"/>
      <c r="D351" s="2" t="e">
        <f t="shared" si="58"/>
        <v>#N/A</v>
      </c>
      <c r="E351" s="2" t="e">
        <f t="shared" si="70"/>
        <v>#N/A</v>
      </c>
      <c r="F351" s="2">
        <v>847519.59094075859</v>
      </c>
      <c r="G351" s="2">
        <f t="shared" si="73"/>
        <v>776582.14285714284</v>
      </c>
      <c r="H351" s="2">
        <f t="shared" si="68"/>
        <v>190583523.66649961</v>
      </c>
      <c r="I351" s="7"/>
      <c r="J351" s="2" t="e">
        <f t="shared" si="59"/>
        <v>#N/A</v>
      </c>
      <c r="K351" s="2" t="e">
        <f t="shared" si="71"/>
        <v>#N/A</v>
      </c>
      <c r="L351" s="2">
        <f t="array" ref="L351">IF(COUNT($C352)=0,IF(COUNT($C351)=1,I351,SUM(L350+LOOKUP(2,1/(ISNUMBER($K$1:$K$194)),$K$1:$K$194))),I351)</f>
        <v>7185302.8571428815</v>
      </c>
      <c r="M351" s="8" t="e">
        <f t="shared" si="75"/>
        <v>#N/A</v>
      </c>
      <c r="N351" s="2" t="e">
        <f t="shared" si="60"/>
        <v>#N/A</v>
      </c>
      <c r="O351" s="2" t="e">
        <f t="shared" si="72"/>
        <v>#N/A</v>
      </c>
      <c r="P351" s="2">
        <v>945753.59965157509</v>
      </c>
      <c r="Q351" s="2">
        <f t="shared" si="74"/>
        <v>800000</v>
      </c>
      <c r="R351" s="2">
        <f t="shared" si="69"/>
        <v>202348354.99285835</v>
      </c>
      <c r="S351" s="2">
        <f t="shared" si="61"/>
        <v>776582.14285713434</v>
      </c>
      <c r="T351" s="2">
        <f t="shared" si="62"/>
        <v>23417.857142857276</v>
      </c>
      <c r="U351" s="2">
        <f t="shared" si="63"/>
        <v>800000</v>
      </c>
      <c r="V351" s="2">
        <f t="shared" si="37"/>
        <v>126405329.49128856</v>
      </c>
      <c r="W351" s="2">
        <f t="shared" si="64"/>
        <v>713016.95121951401</v>
      </c>
      <c r="X351" s="2">
        <f t="shared" si="54"/>
        <v>86983.048780485988</v>
      </c>
      <c r="Y351" s="2">
        <f t="shared" ref="Y351:Y385" si="77">IF(COUNT($C352)=0,IF(COUNT($C351)=1,C351,SUM(Y350+X351)),C351)</f>
        <v>75943025.501569837</v>
      </c>
      <c r="Z351" s="2" t="str">
        <f t="shared" si="55"/>
        <v>MEEP</v>
      </c>
      <c r="AA351" s="2">
        <f>IF(Z351="HERE",Y351,AA350+Graph!$G$1*1000)</f>
        <v>104042504.97635776</v>
      </c>
      <c r="AB351" s="2">
        <f t="shared" si="66"/>
        <v>420000</v>
      </c>
      <c r="AC351" s="2">
        <f t="shared" ref="AC351:AC385" si="78">IF(Z352="HERE",V351,AC350)</f>
        <v>57035907.614235669</v>
      </c>
      <c r="AD351" s="3">
        <f t="shared" si="56"/>
        <v>52800000</v>
      </c>
      <c r="AE351" s="2">
        <f>IF(AE349&gt;=52800000,52800000,IF(AB330=Graph!G$1*1000,AE350+Graph!G$1*1000,AC351))</f>
        <v>52800000</v>
      </c>
      <c r="AF351" s="3">
        <f t="shared" si="57"/>
        <v>52800000</v>
      </c>
      <c r="AG351" s="3">
        <f t="shared" si="76"/>
        <v>50160000</v>
      </c>
      <c r="AH351" s="3" t="e">
        <f t="shared" si="53"/>
        <v>#N/A</v>
      </c>
    </row>
    <row r="352" spans="1:34" ht="15" x14ac:dyDescent="0.25">
      <c r="A352" s="1">
        <v>44528</v>
      </c>
      <c r="B352" s="2">
        <f t="shared" si="52"/>
        <v>275</v>
      </c>
      <c r="C352" s="7"/>
      <c r="D352" s="2" t="e">
        <f t="shared" si="58"/>
        <v>#N/A</v>
      </c>
      <c r="E352" s="2" t="e">
        <f t="shared" si="70"/>
        <v>#N/A</v>
      </c>
      <c r="F352" s="2">
        <v>849120.81284220517</v>
      </c>
      <c r="G352" s="2">
        <f t="shared" si="73"/>
        <v>776582.14285714284</v>
      </c>
      <c r="H352" s="2">
        <f t="shared" ref="H352:H385" si="79">IF(COUNT($C353)=0,IF(COUNT($C352)=1,C352,SUM(H351+G352)),C352)</f>
        <v>191360105.80935675</v>
      </c>
      <c r="I352" s="7"/>
      <c r="J352" s="2" t="e">
        <f t="shared" si="59"/>
        <v>#N/A</v>
      </c>
      <c r="K352" s="2" t="e">
        <f t="shared" si="71"/>
        <v>#N/A</v>
      </c>
      <c r="L352" s="2">
        <f t="array" ref="L352">IF(COUNT($C353)=0,IF(COUNT($C352)=1,I352,SUM(L351+LOOKUP(2,1/(ISNUMBER($K$1:$K$194)),$K$1:$K$194))),I352)</f>
        <v>7208720.7142857388</v>
      </c>
      <c r="M352" s="8" t="e">
        <f t="shared" si="75"/>
        <v>#N/A</v>
      </c>
      <c r="N352" s="2" t="e">
        <f t="shared" si="60"/>
        <v>#N/A</v>
      </c>
      <c r="O352" s="2" t="e">
        <f t="shared" si="72"/>
        <v>#N/A</v>
      </c>
      <c r="P352" s="2">
        <v>947668.49340468645</v>
      </c>
      <c r="Q352" s="2">
        <f t="shared" si="74"/>
        <v>800000</v>
      </c>
      <c r="R352" s="2">
        <f t="shared" ref="R352:R385" si="80">IF(COUNT($C353)=0,IF(COUNT($C352)=1,M352,SUM(R351+Q352)),M352)</f>
        <v>203148354.99285835</v>
      </c>
      <c r="S352" s="2">
        <f t="shared" si="61"/>
        <v>776582.14285713434</v>
      </c>
      <c r="T352" s="2">
        <f t="shared" si="62"/>
        <v>23417.857142857276</v>
      </c>
      <c r="U352" s="2">
        <f t="shared" si="63"/>
        <v>800000</v>
      </c>
      <c r="V352" s="2">
        <f t="shared" si="37"/>
        <v>127119947.6644095</v>
      </c>
      <c r="W352" s="2">
        <f t="shared" si="64"/>
        <v>714618.17312094569</v>
      </c>
      <c r="X352" s="2">
        <f t="shared" si="54"/>
        <v>85381.826879054308</v>
      </c>
      <c r="Y352" s="2">
        <f t="shared" si="77"/>
        <v>76028407.328448892</v>
      </c>
      <c r="Z352" s="2" t="str">
        <f t="shared" si="55"/>
        <v>MEEP</v>
      </c>
      <c r="AA352" s="2">
        <f>IF(Z352="HERE",Y352,AA351+Graph!$G$1*1000)</f>
        <v>104462504.97635776</v>
      </c>
      <c r="AB352" s="2">
        <f t="shared" si="66"/>
        <v>420000</v>
      </c>
      <c r="AC352" s="2">
        <f t="shared" si="78"/>
        <v>57035907.614235669</v>
      </c>
      <c r="AD352" s="3">
        <f t="shared" si="56"/>
        <v>52800000</v>
      </c>
      <c r="AE352" s="2">
        <f>IF(AE350&gt;=52800000,52800000,IF(AB331=Graph!G$1*1000,AE351+Graph!G$1*1000,AC352))</f>
        <v>52800000</v>
      </c>
      <c r="AF352" s="3">
        <f t="shared" si="57"/>
        <v>52800000</v>
      </c>
      <c r="AG352" s="3">
        <f t="shared" si="76"/>
        <v>50160000</v>
      </c>
      <c r="AH352" s="3" t="e">
        <f t="shared" si="53"/>
        <v>#N/A</v>
      </c>
    </row>
    <row r="353" spans="1:34" ht="15" x14ac:dyDescent="0.25">
      <c r="A353" s="1">
        <v>44529</v>
      </c>
      <c r="B353" s="2">
        <f t="shared" si="52"/>
        <v>276</v>
      </c>
      <c r="C353" s="7"/>
      <c r="D353" s="2" t="e">
        <f t="shared" si="58"/>
        <v>#N/A</v>
      </c>
      <c r="E353" s="2" t="e">
        <f t="shared" si="70"/>
        <v>#N/A</v>
      </c>
      <c r="F353" s="2">
        <v>850722.03474365175</v>
      </c>
      <c r="G353" s="2">
        <f t="shared" si="73"/>
        <v>776582.14285714284</v>
      </c>
      <c r="H353" s="2">
        <f t="shared" si="79"/>
        <v>192136687.95221388</v>
      </c>
      <c r="I353" s="7"/>
      <c r="J353" s="2" t="e">
        <f t="shared" si="59"/>
        <v>#N/A</v>
      </c>
      <c r="K353" s="2" t="e">
        <f t="shared" si="71"/>
        <v>#N/A</v>
      </c>
      <c r="L353" s="2">
        <f t="array" ref="L353">IF(COUNT($C354)=0,IF(COUNT($C353)=1,I353,SUM(L352+LOOKUP(2,1/(ISNUMBER($K$1:$K$194)),$K$1:$K$194))),I353)</f>
        <v>7232138.571428596</v>
      </c>
      <c r="M353" s="8" t="e">
        <f t="shared" si="75"/>
        <v>#N/A</v>
      </c>
      <c r="N353" s="2" t="e">
        <f t="shared" si="60"/>
        <v>#N/A</v>
      </c>
      <c r="O353" s="2" t="e">
        <f t="shared" si="72"/>
        <v>#N/A</v>
      </c>
      <c r="P353" s="2">
        <v>949583.38715779781</v>
      </c>
      <c r="Q353" s="2">
        <f t="shared" si="74"/>
        <v>800000</v>
      </c>
      <c r="R353" s="2">
        <f t="shared" si="80"/>
        <v>203948354.99285835</v>
      </c>
      <c r="S353" s="2">
        <f t="shared" si="61"/>
        <v>776582.14285713434</v>
      </c>
      <c r="T353" s="2">
        <f t="shared" si="62"/>
        <v>23417.857142857276</v>
      </c>
      <c r="U353" s="2">
        <f t="shared" si="63"/>
        <v>800000</v>
      </c>
      <c r="V353" s="2">
        <f t="shared" si="37"/>
        <v>127836167.0594319</v>
      </c>
      <c r="W353" s="2">
        <f t="shared" si="64"/>
        <v>716219.39502239227</v>
      </c>
      <c r="X353" s="2">
        <f t="shared" si="54"/>
        <v>83780.604977607727</v>
      </c>
      <c r="Y353" s="2">
        <f t="shared" si="77"/>
        <v>76112187.933426499</v>
      </c>
      <c r="Z353" s="2" t="str">
        <f t="shared" si="55"/>
        <v>MEEP</v>
      </c>
      <c r="AA353" s="2">
        <f>IF(Z353="HERE",Y353,AA352+Graph!$G$1*1000)</f>
        <v>104882504.97635776</v>
      </c>
      <c r="AB353" s="2">
        <f t="shared" si="66"/>
        <v>420000</v>
      </c>
      <c r="AC353" s="2">
        <f t="shared" si="78"/>
        <v>57035907.614235669</v>
      </c>
      <c r="AD353" s="3">
        <f t="shared" si="56"/>
        <v>52800000</v>
      </c>
      <c r="AE353" s="2">
        <f>IF(AE351&gt;=52800000,52800000,IF(AB332=Graph!G$1*1000,AE352+Graph!G$1*1000,AC353))</f>
        <v>52800000</v>
      </c>
      <c r="AF353" s="3">
        <f t="shared" si="57"/>
        <v>52800000</v>
      </c>
      <c r="AG353" s="3">
        <f t="shared" si="76"/>
        <v>50160000</v>
      </c>
      <c r="AH353" s="3" t="e">
        <f t="shared" si="53"/>
        <v>#N/A</v>
      </c>
    </row>
    <row r="354" spans="1:34" ht="15" x14ac:dyDescent="0.25">
      <c r="A354" s="1">
        <v>44530</v>
      </c>
      <c r="B354" s="2">
        <f t="shared" si="52"/>
        <v>277</v>
      </c>
      <c r="C354" s="7"/>
      <c r="D354" s="2" t="e">
        <f t="shared" si="58"/>
        <v>#N/A</v>
      </c>
      <c r="E354" s="2" t="e">
        <f t="shared" si="70"/>
        <v>#N/A</v>
      </c>
      <c r="F354" s="2">
        <v>852323.25664509833</v>
      </c>
      <c r="G354" s="2">
        <f t="shared" si="73"/>
        <v>776582.14285714284</v>
      </c>
      <c r="H354" s="2">
        <f t="shared" si="79"/>
        <v>192913270.09507102</v>
      </c>
      <c r="I354" s="7"/>
      <c r="J354" s="2" t="e">
        <f t="shared" si="59"/>
        <v>#N/A</v>
      </c>
      <c r="K354" s="2" t="e">
        <f t="shared" si="71"/>
        <v>#N/A</v>
      </c>
      <c r="L354" s="2">
        <f t="array" ref="L354">IF(COUNT($C355)=0,IF(COUNT($C354)=1,I354,SUM(L353+LOOKUP(2,1/(ISNUMBER($K$1:$K$194)),$K$1:$K$194))),I354)</f>
        <v>7255556.4285714533</v>
      </c>
      <c r="M354" s="8" t="e">
        <f t="shared" si="75"/>
        <v>#N/A</v>
      </c>
      <c r="N354" s="2" t="e">
        <f t="shared" si="60"/>
        <v>#N/A</v>
      </c>
      <c r="O354" s="2" t="e">
        <f t="shared" si="72"/>
        <v>#N/A</v>
      </c>
      <c r="P354" s="2">
        <v>951498.28091090918</v>
      </c>
      <c r="Q354" s="2">
        <f t="shared" si="74"/>
        <v>800000</v>
      </c>
      <c r="R354" s="2">
        <f t="shared" si="80"/>
        <v>204748354.99285835</v>
      </c>
      <c r="S354" s="2">
        <f t="shared" si="61"/>
        <v>776582.14285713434</v>
      </c>
      <c r="T354" s="2">
        <f t="shared" si="62"/>
        <v>23417.857142857276</v>
      </c>
      <c r="U354" s="2">
        <f t="shared" si="63"/>
        <v>800000</v>
      </c>
      <c r="V354" s="2">
        <f t="shared" si="37"/>
        <v>128553987.67635573</v>
      </c>
      <c r="W354" s="2">
        <f t="shared" si="64"/>
        <v>717820.61692383885</v>
      </c>
      <c r="X354" s="2">
        <f t="shared" si="54"/>
        <v>82179.383076161146</v>
      </c>
      <c r="Y354" s="2">
        <f t="shared" si="77"/>
        <v>76194367.316502661</v>
      </c>
      <c r="Z354" s="2" t="str">
        <f t="shared" si="55"/>
        <v>MEEP</v>
      </c>
      <c r="AA354" s="2">
        <f>IF(Z354="HERE",Y354,AA353+Graph!$G$1*1000)</f>
        <v>105302504.97635776</v>
      </c>
      <c r="AB354" s="2">
        <f t="shared" si="66"/>
        <v>420000</v>
      </c>
      <c r="AC354" s="2">
        <f t="shared" si="78"/>
        <v>57035907.614235669</v>
      </c>
      <c r="AD354" s="3">
        <f t="shared" si="56"/>
        <v>52800000</v>
      </c>
      <c r="AE354" s="2">
        <f>IF(AE352&gt;=52800000,52800000,IF(AB333=Graph!G$1*1000,AE353+Graph!G$1*1000,AC354))</f>
        <v>52800000</v>
      </c>
      <c r="AF354" s="3">
        <f t="shared" si="57"/>
        <v>52800000</v>
      </c>
      <c r="AG354" s="3">
        <f t="shared" si="76"/>
        <v>50160000</v>
      </c>
      <c r="AH354" s="3" t="e">
        <f t="shared" si="53"/>
        <v>#N/A</v>
      </c>
    </row>
    <row r="355" spans="1:34" ht="15" x14ac:dyDescent="0.25">
      <c r="A355" s="1">
        <v>44531</v>
      </c>
      <c r="B355" s="2">
        <f t="shared" si="52"/>
        <v>278</v>
      </c>
      <c r="C355" s="7"/>
      <c r="D355" s="2" t="e">
        <f t="shared" si="58"/>
        <v>#N/A</v>
      </c>
      <c r="E355" s="2" t="e">
        <f t="shared" si="70"/>
        <v>#N/A</v>
      </c>
      <c r="F355" s="2">
        <v>853924.47854653001</v>
      </c>
      <c r="G355" s="2">
        <f t="shared" si="73"/>
        <v>776582.14285714284</v>
      </c>
      <c r="H355" s="2">
        <f t="shared" si="79"/>
        <v>193689852.23792815</v>
      </c>
      <c r="I355" s="7"/>
      <c r="J355" s="2" t="e">
        <f t="shared" si="59"/>
        <v>#N/A</v>
      </c>
      <c r="K355" s="2" t="e">
        <f t="shared" si="71"/>
        <v>#N/A</v>
      </c>
      <c r="L355" s="2">
        <f t="array" ref="L355">IF(COUNT($C356)=0,IF(COUNT($C355)=1,I355,SUM(L354+LOOKUP(2,1/(ISNUMBER($K$1:$K$194)),$K$1:$K$194))),I355)</f>
        <v>7278974.2857143106</v>
      </c>
      <c r="M355" s="8" t="e">
        <f t="shared" si="75"/>
        <v>#N/A</v>
      </c>
      <c r="N355" s="2" t="e">
        <f t="shared" si="60"/>
        <v>#N/A</v>
      </c>
      <c r="O355" s="2" t="e">
        <f t="shared" si="72"/>
        <v>#N/A</v>
      </c>
      <c r="P355" s="2">
        <v>953413.17466402054</v>
      </c>
      <c r="Q355" s="2">
        <f t="shared" si="74"/>
        <v>800000</v>
      </c>
      <c r="R355" s="2">
        <f t="shared" si="80"/>
        <v>205548354.99285835</v>
      </c>
      <c r="S355" s="2">
        <f t="shared" si="61"/>
        <v>776582.14285713434</v>
      </c>
      <c r="T355" s="2">
        <f t="shared" si="62"/>
        <v>23417.857142857276</v>
      </c>
      <c r="U355" s="2">
        <f t="shared" si="63"/>
        <v>800000</v>
      </c>
      <c r="V355" s="2">
        <f t="shared" si="37"/>
        <v>129273409.51518102</v>
      </c>
      <c r="W355" s="2">
        <f t="shared" si="64"/>
        <v>719421.83882528543</v>
      </c>
      <c r="X355" s="2">
        <f t="shared" si="54"/>
        <v>80578.161174714565</v>
      </c>
      <c r="Y355" s="2">
        <f t="shared" si="77"/>
        <v>76274945.477677375</v>
      </c>
      <c r="Z355" s="2" t="str">
        <f t="shared" si="55"/>
        <v>MEEP</v>
      </c>
      <c r="AA355" s="2">
        <f>IF(Z355="HERE",Y355,AA354+Graph!$G$1*1000)</f>
        <v>105722504.97635776</v>
      </c>
      <c r="AB355" s="2">
        <f t="shared" si="66"/>
        <v>420000</v>
      </c>
      <c r="AC355" s="2">
        <f t="shared" si="78"/>
        <v>57035907.614235669</v>
      </c>
      <c r="AD355" s="3">
        <f t="shared" si="56"/>
        <v>52800000</v>
      </c>
      <c r="AE355" s="2">
        <f>IF(AE353&gt;=52800000,52800000,IF(AB334=Graph!G$1*1000,AE354+Graph!G$1*1000,AC355))</f>
        <v>52800000</v>
      </c>
      <c r="AF355" s="3">
        <f t="shared" si="57"/>
        <v>52800000</v>
      </c>
      <c r="AG355" s="3">
        <f t="shared" si="76"/>
        <v>50160000</v>
      </c>
      <c r="AH355" s="3" t="e">
        <f t="shared" si="53"/>
        <v>#N/A</v>
      </c>
    </row>
    <row r="356" spans="1:34" ht="15" x14ac:dyDescent="0.25">
      <c r="A356" s="1">
        <v>44532</v>
      </c>
      <c r="B356" s="2">
        <f t="shared" si="52"/>
        <v>279</v>
      </c>
      <c r="C356" s="7"/>
      <c r="D356" s="2" t="e">
        <f t="shared" si="58"/>
        <v>#N/A</v>
      </c>
      <c r="E356" s="2" t="e">
        <f t="shared" si="70"/>
        <v>#N/A</v>
      </c>
      <c r="F356" s="2">
        <v>855525.70044797659</v>
      </c>
      <c r="G356" s="2">
        <f t="shared" si="73"/>
        <v>776582.14285714284</v>
      </c>
      <c r="H356" s="2">
        <f t="shared" si="79"/>
        <v>194466434.38078529</v>
      </c>
      <c r="I356" s="7"/>
      <c r="J356" s="2" t="e">
        <f t="shared" si="59"/>
        <v>#N/A</v>
      </c>
      <c r="K356" s="2" t="e">
        <f t="shared" si="71"/>
        <v>#N/A</v>
      </c>
      <c r="L356" s="2">
        <f t="array" ref="L356">IF(COUNT($C357)=0,IF(COUNT($C356)=1,I356,SUM(L355+LOOKUP(2,1/(ISNUMBER($K$1:$K$194)),$K$1:$K$194))),I356)</f>
        <v>7302392.1428571679</v>
      </c>
      <c r="M356" s="8" t="e">
        <f t="shared" si="75"/>
        <v>#N/A</v>
      </c>
      <c r="N356" s="2" t="e">
        <f t="shared" si="60"/>
        <v>#N/A</v>
      </c>
      <c r="O356" s="2" t="e">
        <f t="shared" si="72"/>
        <v>#N/A</v>
      </c>
      <c r="P356" s="2">
        <v>955328.0684171319</v>
      </c>
      <c r="Q356" s="2">
        <f t="shared" si="74"/>
        <v>800000</v>
      </c>
      <c r="R356" s="2">
        <f t="shared" si="80"/>
        <v>206348354.99285835</v>
      </c>
      <c r="S356" s="2">
        <f t="shared" si="61"/>
        <v>776582.14285713434</v>
      </c>
      <c r="T356" s="2">
        <f t="shared" si="62"/>
        <v>23417.857142857276</v>
      </c>
      <c r="U356" s="2">
        <f t="shared" si="63"/>
        <v>800000</v>
      </c>
      <c r="V356" s="2">
        <f t="shared" ref="V356:V385" si="81">H272</f>
        <v>129994432.57590775</v>
      </c>
      <c r="W356" s="2">
        <f t="shared" si="64"/>
        <v>721023.06072673202</v>
      </c>
      <c r="X356" s="2">
        <f t="shared" si="54"/>
        <v>78976.939273267984</v>
      </c>
      <c r="Y356" s="2">
        <f t="shared" si="77"/>
        <v>76353922.416950643</v>
      </c>
      <c r="Z356" s="2" t="str">
        <f t="shared" si="55"/>
        <v>MEEP</v>
      </c>
      <c r="AA356" s="2">
        <f>IF(Z356="HERE",Y356,AA355+Graph!$G$1*1000)</f>
        <v>106142504.97635776</v>
      </c>
      <c r="AB356" s="2">
        <f t="shared" si="66"/>
        <v>420000</v>
      </c>
      <c r="AC356" s="2">
        <f t="shared" si="78"/>
        <v>57035907.614235669</v>
      </c>
      <c r="AD356" s="3">
        <f t="shared" si="56"/>
        <v>52800000</v>
      </c>
      <c r="AE356" s="2">
        <f>IF(AE354&gt;=52800000,52800000,IF(AB335=Graph!G$1*1000,AE355+Graph!G$1*1000,AC356))</f>
        <v>52800000</v>
      </c>
      <c r="AF356" s="3">
        <f t="shared" si="57"/>
        <v>52800000</v>
      </c>
      <c r="AG356" s="3">
        <f t="shared" si="76"/>
        <v>50160000</v>
      </c>
      <c r="AH356" s="3" t="e">
        <f t="shared" si="53"/>
        <v>#N/A</v>
      </c>
    </row>
    <row r="357" spans="1:34" ht="15" x14ac:dyDescent="0.25">
      <c r="A357" s="1">
        <v>44533</v>
      </c>
      <c r="B357" s="2">
        <f t="shared" si="52"/>
        <v>280</v>
      </c>
      <c r="C357" s="7"/>
      <c r="D357" s="2" t="e">
        <f t="shared" si="58"/>
        <v>#N/A</v>
      </c>
      <c r="E357" s="2" t="e">
        <f t="shared" si="70"/>
        <v>#N/A</v>
      </c>
      <c r="F357" s="2">
        <v>857126.92234942317</v>
      </c>
      <c r="G357" s="2">
        <f t="shared" si="73"/>
        <v>776582.14285714284</v>
      </c>
      <c r="H357" s="2">
        <f t="shared" si="79"/>
        <v>195243016.52364242</v>
      </c>
      <c r="I357" s="7"/>
      <c r="J357" s="2" t="e">
        <f t="shared" si="59"/>
        <v>#N/A</v>
      </c>
      <c r="K357" s="2" t="e">
        <f t="shared" si="71"/>
        <v>#N/A</v>
      </c>
      <c r="L357" s="2">
        <f t="array" ref="L357">IF(COUNT($C358)=0,IF(COUNT($C357)=1,I357,SUM(L356+LOOKUP(2,1/(ISNUMBER($K$1:$K$194)),$K$1:$K$194))),I357)</f>
        <v>7325810.0000000251</v>
      </c>
      <c r="M357" s="8" t="e">
        <f t="shared" si="75"/>
        <v>#N/A</v>
      </c>
      <c r="N357" s="2" t="e">
        <f t="shared" si="60"/>
        <v>#N/A</v>
      </c>
      <c r="O357" s="2" t="e">
        <f t="shared" si="72"/>
        <v>#N/A</v>
      </c>
      <c r="P357" s="2">
        <v>957242.96217024326</v>
      </c>
      <c r="Q357" s="2">
        <f t="shared" si="74"/>
        <v>800000</v>
      </c>
      <c r="R357" s="2">
        <f t="shared" si="80"/>
        <v>207148354.99285835</v>
      </c>
      <c r="S357" s="2">
        <f t="shared" si="61"/>
        <v>776582.14285713434</v>
      </c>
      <c r="T357" s="2">
        <f t="shared" si="62"/>
        <v>23417.857142857276</v>
      </c>
      <c r="U357" s="2">
        <f t="shared" si="63"/>
        <v>800000</v>
      </c>
      <c r="V357" s="2">
        <f t="shared" si="81"/>
        <v>130717056.85853592</v>
      </c>
      <c r="W357" s="2">
        <f t="shared" si="64"/>
        <v>722624.2826281637</v>
      </c>
      <c r="X357" s="2">
        <f t="shared" si="54"/>
        <v>77375.717371836305</v>
      </c>
      <c r="Y357" s="2">
        <f t="shared" si="77"/>
        <v>76431298.134322479</v>
      </c>
      <c r="Z357" s="2" t="str">
        <f t="shared" si="55"/>
        <v>MEEP</v>
      </c>
      <c r="AA357" s="2">
        <f>IF(Z357="HERE",Y357,AA356+Graph!$G$1*1000)</f>
        <v>106562504.97635776</v>
      </c>
      <c r="AB357" s="2">
        <f t="shared" si="66"/>
        <v>420000</v>
      </c>
      <c r="AC357" s="2">
        <f t="shared" si="78"/>
        <v>57035907.614235669</v>
      </c>
      <c r="AD357" s="3">
        <f t="shared" si="56"/>
        <v>52800000</v>
      </c>
      <c r="AE357" s="2">
        <f>IF(AE355&gt;=52800000,52800000,IF(AB336=Graph!G$1*1000,AE356+Graph!G$1*1000,AC357))</f>
        <v>52800000</v>
      </c>
      <c r="AF357" s="3">
        <f t="shared" si="57"/>
        <v>52800000</v>
      </c>
      <c r="AG357" s="3">
        <f t="shared" si="76"/>
        <v>50160000</v>
      </c>
      <c r="AH357" s="3" t="e">
        <f t="shared" si="53"/>
        <v>#N/A</v>
      </c>
    </row>
    <row r="358" spans="1:34" ht="15" x14ac:dyDescent="0.25">
      <c r="A358" s="1">
        <v>44534</v>
      </c>
      <c r="B358" s="2">
        <f t="shared" si="52"/>
        <v>281</v>
      </c>
      <c r="C358" s="7"/>
      <c r="D358" s="2" t="e">
        <f t="shared" si="58"/>
        <v>#N/A</v>
      </c>
      <c r="E358" s="2" t="e">
        <f t="shared" si="70"/>
        <v>#N/A</v>
      </c>
      <c r="F358" s="2">
        <v>858728.14425086975</v>
      </c>
      <c r="G358" s="2">
        <f t="shared" ref="G358:G385" si="82">IF(F358&gt;800000,$AK$31*1000,F358)</f>
        <v>776582.14285714284</v>
      </c>
      <c r="H358" s="2">
        <f t="shared" si="79"/>
        <v>196019598.66649956</v>
      </c>
      <c r="I358" s="7"/>
      <c r="J358" s="2" t="e">
        <f t="shared" si="59"/>
        <v>#N/A</v>
      </c>
      <c r="K358" s="2" t="e">
        <f t="shared" si="71"/>
        <v>#N/A</v>
      </c>
      <c r="L358" s="2">
        <f t="array" ref="L358">IF(COUNT($C359)=0,IF(COUNT($C358)=1,I358,SUM(L357+LOOKUP(2,1/(ISNUMBER($K$1:$K$194)),$K$1:$K$194))),I358)</f>
        <v>7349227.8571428824</v>
      </c>
      <c r="M358" s="8" t="e">
        <f t="shared" si="75"/>
        <v>#N/A</v>
      </c>
      <c r="N358" s="2" t="e">
        <f t="shared" si="60"/>
        <v>#N/A</v>
      </c>
      <c r="O358" s="2" t="e">
        <f t="shared" si="72"/>
        <v>#N/A</v>
      </c>
      <c r="P358" s="2">
        <v>959157.85592335463</v>
      </c>
      <c r="Q358" s="2">
        <f t="shared" ref="Q358:Q385" si="83">IF(P358&gt;800000,800000,P358)</f>
        <v>800000</v>
      </c>
      <c r="R358" s="2">
        <f t="shared" si="80"/>
        <v>207948354.99285835</v>
      </c>
      <c r="S358" s="2">
        <f t="shared" si="61"/>
        <v>776582.14285713434</v>
      </c>
      <c r="T358" s="2">
        <f t="shared" si="62"/>
        <v>23417.857142857276</v>
      </c>
      <c r="U358" s="2">
        <f t="shared" si="63"/>
        <v>800000</v>
      </c>
      <c r="V358" s="2">
        <f t="shared" si="81"/>
        <v>131441282.36306553</v>
      </c>
      <c r="W358" s="2">
        <f t="shared" si="64"/>
        <v>724225.50452961028</v>
      </c>
      <c r="X358" s="2">
        <f t="shared" si="54"/>
        <v>75774.495470389724</v>
      </c>
      <c r="Y358" s="2">
        <f t="shared" si="77"/>
        <v>76507072.629792869</v>
      </c>
      <c r="Z358" s="2" t="str">
        <f t="shared" si="55"/>
        <v>MEEP</v>
      </c>
      <c r="AA358" s="2">
        <f>IF(Z358="HERE",Y358,AA357+Graph!$G$1*1000)</f>
        <v>106982504.97635776</v>
      </c>
      <c r="AB358" s="2">
        <f t="shared" si="66"/>
        <v>420000</v>
      </c>
      <c r="AC358" s="2">
        <f t="shared" si="78"/>
        <v>57035907.614235669</v>
      </c>
      <c r="AD358" s="3">
        <f t="shared" si="56"/>
        <v>52800000</v>
      </c>
      <c r="AE358" s="2">
        <f>IF(AE356&gt;=52800000,52800000,IF(AB337=Graph!G$1*1000,AE357+Graph!G$1*1000,AC358))</f>
        <v>52800000</v>
      </c>
      <c r="AF358" s="3">
        <f t="shared" si="57"/>
        <v>52800000</v>
      </c>
      <c r="AG358" s="3">
        <f t="shared" si="76"/>
        <v>50160000</v>
      </c>
      <c r="AH358" s="3" t="e">
        <f t="shared" si="53"/>
        <v>#N/A</v>
      </c>
    </row>
    <row r="359" spans="1:34" ht="15" x14ac:dyDescent="0.25">
      <c r="A359" s="1">
        <v>44535</v>
      </c>
      <c r="B359" s="2">
        <f t="shared" si="52"/>
        <v>282</v>
      </c>
      <c r="C359" s="7"/>
      <c r="D359" s="2" t="e">
        <f t="shared" si="58"/>
        <v>#N/A</v>
      </c>
      <c r="E359" s="2" t="e">
        <f t="shared" si="70"/>
        <v>#N/A</v>
      </c>
      <c r="F359" s="2">
        <v>860329.36615231633</v>
      </c>
      <c r="G359" s="2">
        <f t="shared" si="82"/>
        <v>776582.14285714284</v>
      </c>
      <c r="H359" s="2">
        <f t="shared" si="79"/>
        <v>196796180.80935669</v>
      </c>
      <c r="I359" s="7"/>
      <c r="J359" s="2" t="e">
        <f t="shared" si="59"/>
        <v>#N/A</v>
      </c>
      <c r="K359" s="2" t="e">
        <f t="shared" si="71"/>
        <v>#N/A</v>
      </c>
      <c r="L359" s="2">
        <f t="array" ref="L359">IF(COUNT($C360)=0,IF(COUNT($C359)=1,I359,SUM(L358+LOOKUP(2,1/(ISNUMBER($K$1:$K$194)),$K$1:$K$194))),I359)</f>
        <v>7372645.7142857397</v>
      </c>
      <c r="M359" s="8" t="e">
        <f t="shared" si="75"/>
        <v>#N/A</v>
      </c>
      <c r="N359" s="2" t="e">
        <f t="shared" si="60"/>
        <v>#N/A</v>
      </c>
      <c r="O359" s="2" t="e">
        <f t="shared" si="72"/>
        <v>#N/A</v>
      </c>
      <c r="P359" s="2">
        <v>961072.74967646599</v>
      </c>
      <c r="Q359" s="2">
        <f t="shared" si="83"/>
        <v>800000</v>
      </c>
      <c r="R359" s="2">
        <f t="shared" si="80"/>
        <v>208748354.99285835</v>
      </c>
      <c r="S359" s="2">
        <f t="shared" si="61"/>
        <v>776582.14285713434</v>
      </c>
      <c r="T359" s="2">
        <f t="shared" si="62"/>
        <v>23417.857142857276</v>
      </c>
      <c r="U359" s="2">
        <f t="shared" si="63"/>
        <v>800000</v>
      </c>
      <c r="V359" s="2">
        <f t="shared" si="81"/>
        <v>132167109.08949658</v>
      </c>
      <c r="W359" s="2">
        <f t="shared" si="64"/>
        <v>725826.72643105686</v>
      </c>
      <c r="X359" s="2">
        <f t="shared" si="54"/>
        <v>74173.273568943143</v>
      </c>
      <c r="Y359" s="2">
        <f t="shared" si="77"/>
        <v>76581245.903361812</v>
      </c>
      <c r="Z359" s="2" t="str">
        <f t="shared" si="55"/>
        <v>MEEP</v>
      </c>
      <c r="AA359" s="2">
        <f>IF(Z359="HERE",Y359,AA358+Graph!$G$1*1000)</f>
        <v>107402504.97635776</v>
      </c>
      <c r="AB359" s="2">
        <f t="shared" si="66"/>
        <v>420000</v>
      </c>
      <c r="AC359" s="2">
        <f t="shared" si="78"/>
        <v>57035907.614235669</v>
      </c>
      <c r="AD359" s="3">
        <f t="shared" si="56"/>
        <v>52800000</v>
      </c>
      <c r="AE359" s="2">
        <f>IF(AE357&gt;=52800000,52800000,IF(AB338=Graph!G$1*1000,AE358+Graph!G$1*1000,AC359))</f>
        <v>52800000</v>
      </c>
      <c r="AF359" s="3">
        <f t="shared" si="57"/>
        <v>52800000</v>
      </c>
      <c r="AG359" s="3">
        <f t="shared" si="76"/>
        <v>50160000</v>
      </c>
      <c r="AH359" s="3" t="e">
        <f t="shared" si="53"/>
        <v>#N/A</v>
      </c>
    </row>
    <row r="360" spans="1:34" ht="15" x14ac:dyDescent="0.25">
      <c r="A360" s="1">
        <v>44536</v>
      </c>
      <c r="B360" s="2">
        <f t="shared" si="52"/>
        <v>283</v>
      </c>
      <c r="C360" s="7"/>
      <c r="D360" s="2" t="e">
        <f t="shared" si="58"/>
        <v>#N/A</v>
      </c>
      <c r="E360" s="2" t="e">
        <f t="shared" si="70"/>
        <v>#N/A</v>
      </c>
      <c r="F360" s="2">
        <v>861930.58805374801</v>
      </c>
      <c r="G360" s="2">
        <f t="shared" si="82"/>
        <v>776582.14285714284</v>
      </c>
      <c r="H360" s="2">
        <f t="shared" si="79"/>
        <v>197572762.95221382</v>
      </c>
      <c r="I360" s="7"/>
      <c r="J360" s="2" t="e">
        <f t="shared" si="59"/>
        <v>#N/A</v>
      </c>
      <c r="K360" s="2" t="e">
        <f t="shared" si="71"/>
        <v>#N/A</v>
      </c>
      <c r="L360" s="2">
        <f t="array" ref="L360">IF(COUNT($C361)=0,IF(COUNT($C360)=1,I360,SUM(L359+LOOKUP(2,1/(ISNUMBER($K$1:$K$194)),$K$1:$K$194))),I360)</f>
        <v>7396063.571428597</v>
      </c>
      <c r="M360" s="8" t="e">
        <f t="shared" si="75"/>
        <v>#N/A</v>
      </c>
      <c r="N360" s="2" t="e">
        <f t="shared" si="60"/>
        <v>#N/A</v>
      </c>
      <c r="O360" s="2" t="e">
        <f t="shared" si="72"/>
        <v>#N/A</v>
      </c>
      <c r="P360" s="2">
        <v>962987.64342957735</v>
      </c>
      <c r="Q360" s="2">
        <f t="shared" si="83"/>
        <v>800000</v>
      </c>
      <c r="R360" s="2">
        <f t="shared" si="80"/>
        <v>209548354.99285835</v>
      </c>
      <c r="S360" s="2">
        <f t="shared" si="61"/>
        <v>776582.14285713434</v>
      </c>
      <c r="T360" s="2">
        <f t="shared" si="62"/>
        <v>23417.857142857276</v>
      </c>
      <c r="U360" s="2">
        <f t="shared" si="63"/>
        <v>800000</v>
      </c>
      <c r="V360" s="2">
        <f t="shared" si="81"/>
        <v>132894537.03782909</v>
      </c>
      <c r="W360" s="2">
        <f t="shared" si="64"/>
        <v>727427.94833250344</v>
      </c>
      <c r="X360" s="2">
        <f t="shared" si="54"/>
        <v>72572.051667496562</v>
      </c>
      <c r="Y360" s="2">
        <f t="shared" si="77"/>
        <v>76653817.955029309</v>
      </c>
      <c r="Z360" s="2" t="str">
        <f t="shared" si="55"/>
        <v>MEEP</v>
      </c>
      <c r="AA360" s="2">
        <f>IF(Z360="HERE",Y360,AA359+Graph!$G$1*1000)</f>
        <v>107822504.97635776</v>
      </c>
      <c r="AB360" s="2">
        <f t="shared" si="66"/>
        <v>420000</v>
      </c>
      <c r="AC360" s="2">
        <f t="shared" si="78"/>
        <v>57035907.614235669</v>
      </c>
      <c r="AD360" s="3">
        <f t="shared" si="56"/>
        <v>52800000</v>
      </c>
      <c r="AE360" s="2">
        <f>IF(AE358&gt;=52800000,52800000,IF(AB339=Graph!G$1*1000,AE359+Graph!G$1*1000,AC360))</f>
        <v>52800000</v>
      </c>
      <c r="AF360" s="3">
        <f t="shared" si="57"/>
        <v>52800000</v>
      </c>
      <c r="AG360" s="3">
        <f t="shared" si="76"/>
        <v>50160000</v>
      </c>
      <c r="AH360" s="3" t="e">
        <f t="shared" si="53"/>
        <v>#N/A</v>
      </c>
    </row>
    <row r="361" spans="1:34" ht="15" x14ac:dyDescent="0.25">
      <c r="A361" s="1">
        <v>44537</v>
      </c>
      <c r="B361" s="2">
        <f t="shared" si="52"/>
        <v>284</v>
      </c>
      <c r="C361" s="7"/>
      <c r="D361" s="2" t="e">
        <f t="shared" si="58"/>
        <v>#N/A</v>
      </c>
      <c r="E361" s="2" t="e">
        <f t="shared" si="70"/>
        <v>#N/A</v>
      </c>
      <c r="F361" s="2">
        <v>863531.80995519459</v>
      </c>
      <c r="G361" s="2">
        <f t="shared" si="82"/>
        <v>776582.14285714284</v>
      </c>
      <c r="H361" s="2">
        <f t="shared" si="79"/>
        <v>198349345.09507096</v>
      </c>
      <c r="I361" s="7"/>
      <c r="J361" s="2" t="e">
        <f t="shared" si="59"/>
        <v>#N/A</v>
      </c>
      <c r="K361" s="2" t="e">
        <f t="shared" si="71"/>
        <v>#N/A</v>
      </c>
      <c r="L361" s="2">
        <f t="array" ref="L361">IF(COUNT($C362)=0,IF(COUNT($C361)=1,I361,SUM(L360+LOOKUP(2,1/(ISNUMBER($K$1:$K$194)),$K$1:$K$194))),I361)</f>
        <v>7419481.4285714542</v>
      </c>
      <c r="M361" s="8" t="e">
        <f t="shared" si="75"/>
        <v>#N/A</v>
      </c>
      <c r="N361" s="2" t="e">
        <f t="shared" si="60"/>
        <v>#N/A</v>
      </c>
      <c r="O361" s="2" t="e">
        <f t="shared" si="72"/>
        <v>#N/A</v>
      </c>
      <c r="P361" s="2">
        <v>964902.53718268871</v>
      </c>
      <c r="Q361" s="2">
        <f t="shared" si="83"/>
        <v>800000</v>
      </c>
      <c r="R361" s="2">
        <f t="shared" si="80"/>
        <v>210348354.99285835</v>
      </c>
      <c r="S361" s="2">
        <f t="shared" si="61"/>
        <v>776582.14285713434</v>
      </c>
      <c r="T361" s="2">
        <f t="shared" si="62"/>
        <v>23417.857142857276</v>
      </c>
      <c r="U361" s="2">
        <f t="shared" si="63"/>
        <v>800000</v>
      </c>
      <c r="V361" s="2">
        <f t="shared" si="81"/>
        <v>133623566.20806304</v>
      </c>
      <c r="W361" s="2">
        <f t="shared" si="64"/>
        <v>729029.17023395002</v>
      </c>
      <c r="X361" s="2">
        <f t="shared" si="54"/>
        <v>70970.829766049981</v>
      </c>
      <c r="Y361" s="2">
        <f t="shared" si="77"/>
        <v>76724788.784795359</v>
      </c>
      <c r="Z361" s="2" t="str">
        <f t="shared" si="55"/>
        <v>MEEP</v>
      </c>
      <c r="AA361" s="2">
        <f>IF(Z361="HERE",Y361,AA360+Graph!$G$1*1000)</f>
        <v>108242504.97635776</v>
      </c>
      <c r="AB361" s="2">
        <f t="shared" si="66"/>
        <v>420000</v>
      </c>
      <c r="AC361" s="2">
        <f t="shared" si="78"/>
        <v>57035907.614235669</v>
      </c>
      <c r="AD361" s="3">
        <f t="shared" si="56"/>
        <v>52800000</v>
      </c>
      <c r="AE361" s="2">
        <f>IF(AE359&gt;=52800000,52800000,IF(AB340=Graph!G$1*1000,AE360+Graph!G$1*1000,AC361))</f>
        <v>52800000</v>
      </c>
      <c r="AF361" s="3">
        <f t="shared" si="57"/>
        <v>52800000</v>
      </c>
      <c r="AG361" s="3">
        <f t="shared" si="76"/>
        <v>50160000</v>
      </c>
      <c r="AH361" s="3" t="e">
        <f t="shared" si="53"/>
        <v>#N/A</v>
      </c>
    </row>
    <row r="362" spans="1:34" ht="15" x14ac:dyDescent="0.25">
      <c r="A362" s="1">
        <v>44538</v>
      </c>
      <c r="B362" s="2">
        <f t="shared" si="52"/>
        <v>285</v>
      </c>
      <c r="C362" s="7"/>
      <c r="D362" s="2" t="e">
        <f t="shared" si="58"/>
        <v>#N/A</v>
      </c>
      <c r="E362" s="2" t="e">
        <f t="shared" si="70"/>
        <v>#N/A</v>
      </c>
      <c r="F362" s="2">
        <v>865133.03185664117</v>
      </c>
      <c r="G362" s="2">
        <f t="shared" si="82"/>
        <v>776582.14285714284</v>
      </c>
      <c r="H362" s="2">
        <f t="shared" si="79"/>
        <v>199125927.23792809</v>
      </c>
      <c r="I362" s="7"/>
      <c r="J362" s="2" t="e">
        <f t="shared" si="59"/>
        <v>#N/A</v>
      </c>
      <c r="K362" s="2" t="e">
        <f t="shared" si="71"/>
        <v>#N/A</v>
      </c>
      <c r="L362" s="2">
        <f t="array" ref="L362">IF(COUNT($C363)=0,IF(COUNT($C362)=1,I362,SUM(L361+LOOKUP(2,1/(ISNUMBER($K$1:$K$194)),$K$1:$K$194))),I362)</f>
        <v>7442899.2857143115</v>
      </c>
      <c r="M362" s="8" t="e">
        <f t="shared" si="75"/>
        <v>#N/A</v>
      </c>
      <c r="N362" s="2" t="e">
        <f t="shared" si="60"/>
        <v>#N/A</v>
      </c>
      <c r="O362" s="2" t="e">
        <f t="shared" si="72"/>
        <v>#N/A</v>
      </c>
      <c r="P362" s="2">
        <v>966817.43093580008</v>
      </c>
      <c r="Q362" s="2">
        <f t="shared" si="83"/>
        <v>800000</v>
      </c>
      <c r="R362" s="2">
        <f t="shared" si="80"/>
        <v>211148354.99285835</v>
      </c>
      <c r="S362" s="2">
        <f t="shared" si="61"/>
        <v>776582.14285713434</v>
      </c>
      <c r="T362" s="2">
        <f t="shared" si="62"/>
        <v>23417.857142857276</v>
      </c>
      <c r="U362" s="2">
        <f t="shared" si="63"/>
        <v>800000</v>
      </c>
      <c r="V362" s="2">
        <f t="shared" si="81"/>
        <v>134354196.60019842</v>
      </c>
      <c r="W362" s="2">
        <f t="shared" si="64"/>
        <v>730630.3921353817</v>
      </c>
      <c r="X362" s="2">
        <f t="shared" si="54"/>
        <v>69369.607864618301</v>
      </c>
      <c r="Y362" s="2">
        <f t="shared" si="77"/>
        <v>76794158.392659977</v>
      </c>
      <c r="Z362" s="2" t="str">
        <f t="shared" si="55"/>
        <v>MEEP</v>
      </c>
      <c r="AA362" s="2">
        <f>IF(Z362="HERE",Y362,AA361+Graph!$G$1*1000)</f>
        <v>108662504.97635776</v>
      </c>
      <c r="AB362" s="2">
        <f t="shared" si="66"/>
        <v>420000</v>
      </c>
      <c r="AC362" s="2">
        <f t="shared" si="78"/>
        <v>57035907.614235669</v>
      </c>
      <c r="AD362" s="3">
        <f t="shared" si="56"/>
        <v>52800000</v>
      </c>
      <c r="AE362" s="2">
        <f>IF(AE360&gt;=52800000,52800000,IF(AB341=Graph!G$1*1000,AE361+Graph!G$1*1000,AC362))</f>
        <v>52800000</v>
      </c>
      <c r="AF362" s="3">
        <f t="shared" si="57"/>
        <v>52800000</v>
      </c>
      <c r="AG362" s="3">
        <f t="shared" si="76"/>
        <v>50160000</v>
      </c>
      <c r="AH362" s="3" t="e">
        <f t="shared" si="53"/>
        <v>#N/A</v>
      </c>
    </row>
    <row r="363" spans="1:34" ht="15" x14ac:dyDescent="0.25">
      <c r="A363" s="1">
        <v>44539</v>
      </c>
      <c r="B363" s="2">
        <f t="shared" si="52"/>
        <v>286</v>
      </c>
      <c r="C363" s="7"/>
      <c r="D363" s="2" t="e">
        <f t="shared" si="58"/>
        <v>#N/A</v>
      </c>
      <c r="E363" s="2" t="e">
        <f t="shared" si="70"/>
        <v>#N/A</v>
      </c>
      <c r="F363" s="2">
        <v>866734.25375808775</v>
      </c>
      <c r="G363" s="2">
        <f t="shared" si="82"/>
        <v>776582.14285714284</v>
      </c>
      <c r="H363" s="2">
        <f t="shared" si="79"/>
        <v>199902509.38078523</v>
      </c>
      <c r="I363" s="7"/>
      <c r="J363" s="2" t="e">
        <f t="shared" si="59"/>
        <v>#N/A</v>
      </c>
      <c r="K363" s="2" t="e">
        <f t="shared" si="71"/>
        <v>#N/A</v>
      </c>
      <c r="L363" s="2">
        <f t="array" ref="L363">IF(COUNT($C364)=0,IF(COUNT($C363)=1,I363,SUM(L362+LOOKUP(2,1/(ISNUMBER($K$1:$K$194)),$K$1:$K$194))),I363)</f>
        <v>7466317.1428571688</v>
      </c>
      <c r="M363" s="8" t="e">
        <f t="shared" si="75"/>
        <v>#N/A</v>
      </c>
      <c r="N363" s="2" t="e">
        <f t="shared" si="60"/>
        <v>#N/A</v>
      </c>
      <c r="O363" s="2" t="e">
        <f t="shared" si="72"/>
        <v>#N/A</v>
      </c>
      <c r="P363" s="2">
        <v>968732.32468891144</v>
      </c>
      <c r="Q363" s="2">
        <f t="shared" si="83"/>
        <v>800000</v>
      </c>
      <c r="R363" s="2">
        <f t="shared" si="80"/>
        <v>211948354.99285835</v>
      </c>
      <c r="S363" s="2">
        <f t="shared" si="61"/>
        <v>776582.14285713434</v>
      </c>
      <c r="T363" s="2">
        <f t="shared" si="62"/>
        <v>23417.857142857276</v>
      </c>
      <c r="U363" s="2">
        <f t="shared" si="63"/>
        <v>800000</v>
      </c>
      <c r="V363" s="2">
        <f t="shared" si="81"/>
        <v>135086428.21423525</v>
      </c>
      <c r="W363" s="2">
        <f t="shared" si="64"/>
        <v>732231.61403682828</v>
      </c>
      <c r="X363" s="2">
        <f t="shared" si="54"/>
        <v>67768.385963171721</v>
      </c>
      <c r="Y363" s="2">
        <f t="shared" si="77"/>
        <v>76861926.778623149</v>
      </c>
      <c r="Z363" s="2" t="str">
        <f t="shared" si="55"/>
        <v>MEEP</v>
      </c>
      <c r="AA363" s="2">
        <f>IF(Z363="HERE",Y363,AA362+Graph!$G$1*1000)</f>
        <v>109082504.97635776</v>
      </c>
      <c r="AB363" s="2">
        <f t="shared" si="66"/>
        <v>420000</v>
      </c>
      <c r="AC363" s="2">
        <f t="shared" si="78"/>
        <v>57035907.614235669</v>
      </c>
      <c r="AD363" s="3">
        <f t="shared" si="56"/>
        <v>52800000</v>
      </c>
      <c r="AE363" s="2">
        <f>IF(AE361&gt;=52800000,52800000,IF(AB342=Graph!G$1*1000,AE362+Graph!G$1*1000,AC363))</f>
        <v>52800000</v>
      </c>
      <c r="AF363" s="3">
        <f t="shared" si="57"/>
        <v>52800000</v>
      </c>
      <c r="AG363" s="3">
        <f t="shared" si="76"/>
        <v>50160000</v>
      </c>
      <c r="AH363" s="3" t="e">
        <f t="shared" si="53"/>
        <v>#N/A</v>
      </c>
    </row>
    <row r="364" spans="1:34" ht="15" x14ac:dyDescent="0.25">
      <c r="A364" s="1">
        <v>44540</v>
      </c>
      <c r="B364" s="2">
        <f t="shared" si="52"/>
        <v>287</v>
      </c>
      <c r="C364" s="7"/>
      <c r="D364" s="2" t="e">
        <f t="shared" si="58"/>
        <v>#N/A</v>
      </c>
      <c r="E364" s="2" t="e">
        <f t="shared" si="70"/>
        <v>#N/A</v>
      </c>
      <c r="F364" s="2">
        <v>868335.47565953434</v>
      </c>
      <c r="G364" s="2">
        <f t="shared" si="82"/>
        <v>776582.14285714284</v>
      </c>
      <c r="H364" s="2">
        <f t="shared" si="79"/>
        <v>200679091.52364236</v>
      </c>
      <c r="I364" s="7"/>
      <c r="J364" s="2" t="e">
        <f t="shared" si="59"/>
        <v>#N/A</v>
      </c>
      <c r="K364" s="2" t="e">
        <f t="shared" si="71"/>
        <v>#N/A</v>
      </c>
      <c r="L364" s="2">
        <f t="array" ref="L364">IF(COUNT($C365)=0,IF(COUNT($C364)=1,I364,SUM(L363+LOOKUP(2,1/(ISNUMBER($K$1:$K$194)),$K$1:$K$194))),I364)</f>
        <v>7489735.0000000261</v>
      </c>
      <c r="M364" s="8" t="e">
        <f t="shared" si="75"/>
        <v>#N/A</v>
      </c>
      <c r="N364" s="2" t="e">
        <f t="shared" si="60"/>
        <v>#N/A</v>
      </c>
      <c r="O364" s="2" t="e">
        <f t="shared" si="72"/>
        <v>#N/A</v>
      </c>
      <c r="P364" s="2">
        <v>970647.2184420228</v>
      </c>
      <c r="Q364" s="2">
        <f t="shared" si="83"/>
        <v>800000</v>
      </c>
      <c r="R364" s="2">
        <f t="shared" si="80"/>
        <v>212748354.99285835</v>
      </c>
      <c r="S364" s="2">
        <f t="shared" si="61"/>
        <v>776582.14285713434</v>
      </c>
      <c r="T364" s="2">
        <f t="shared" si="62"/>
        <v>23417.857142857276</v>
      </c>
      <c r="U364" s="2">
        <f t="shared" si="63"/>
        <v>800000</v>
      </c>
      <c r="V364" s="2">
        <f t="shared" si="81"/>
        <v>135820261.05017352</v>
      </c>
      <c r="W364" s="2">
        <f t="shared" si="64"/>
        <v>733832.83593827486</v>
      </c>
      <c r="X364" s="2">
        <f t="shared" si="54"/>
        <v>66167.16406172514</v>
      </c>
      <c r="Y364" s="2">
        <f t="shared" si="77"/>
        <v>76928093.942684874</v>
      </c>
      <c r="Z364" s="2" t="str">
        <f t="shared" si="55"/>
        <v>MEEP</v>
      </c>
      <c r="AA364" s="2">
        <f>IF(Z364="HERE",Y364,AA363+Graph!$G$1*1000)</f>
        <v>109502504.97635776</v>
      </c>
      <c r="AB364" s="2">
        <f t="shared" si="66"/>
        <v>420000</v>
      </c>
      <c r="AC364" s="2">
        <f t="shared" si="78"/>
        <v>57035907.614235669</v>
      </c>
      <c r="AD364" s="3">
        <f t="shared" si="56"/>
        <v>52800000</v>
      </c>
      <c r="AE364" s="2">
        <f>IF(AE362&gt;=52800000,52800000,IF(AB343=Graph!G$1*1000,AE363+Graph!G$1*1000,AC364))</f>
        <v>52800000</v>
      </c>
      <c r="AF364" s="3">
        <f t="shared" si="57"/>
        <v>52800000</v>
      </c>
      <c r="AG364" s="3">
        <f t="shared" si="76"/>
        <v>50160000</v>
      </c>
      <c r="AH364" s="3" t="e">
        <f t="shared" si="53"/>
        <v>#N/A</v>
      </c>
    </row>
    <row r="365" spans="1:34" ht="15" x14ac:dyDescent="0.25">
      <c r="A365" s="1">
        <v>44541</v>
      </c>
      <c r="B365" s="2">
        <f t="shared" si="52"/>
        <v>288</v>
      </c>
      <c r="C365" s="7"/>
      <c r="D365" s="2" t="e">
        <f t="shared" si="58"/>
        <v>#N/A</v>
      </c>
      <c r="E365" s="2" t="e">
        <f t="shared" si="70"/>
        <v>#N/A</v>
      </c>
      <c r="F365" s="2">
        <v>869936.69756096601</v>
      </c>
      <c r="G365" s="2">
        <f t="shared" si="82"/>
        <v>776582.14285714284</v>
      </c>
      <c r="H365" s="2">
        <f t="shared" si="79"/>
        <v>201455673.6664995</v>
      </c>
      <c r="I365" s="7"/>
      <c r="J365" s="2" t="e">
        <f t="shared" si="59"/>
        <v>#N/A</v>
      </c>
      <c r="K365" s="2" t="e">
        <f t="shared" si="71"/>
        <v>#N/A</v>
      </c>
      <c r="L365" s="2">
        <f t="array" ref="L365">IF(COUNT($C366)=0,IF(COUNT($C365)=1,I365,SUM(L364+LOOKUP(2,1/(ISNUMBER($K$1:$K$194)),$K$1:$K$194))),I365)</f>
        <v>7513152.8571428834</v>
      </c>
      <c r="M365" s="8" t="e">
        <f t="shared" si="75"/>
        <v>#N/A</v>
      </c>
      <c r="N365" s="2" t="e">
        <f t="shared" si="60"/>
        <v>#N/A</v>
      </c>
      <c r="O365" s="2" t="e">
        <f t="shared" si="72"/>
        <v>#N/A</v>
      </c>
      <c r="P365" s="2">
        <v>972562.11219513416</v>
      </c>
      <c r="Q365" s="2">
        <f t="shared" si="83"/>
        <v>800000</v>
      </c>
      <c r="R365" s="2">
        <f t="shared" si="80"/>
        <v>213548354.99285835</v>
      </c>
      <c r="S365" s="2">
        <f t="shared" si="61"/>
        <v>776582.14285713434</v>
      </c>
      <c r="T365" s="2">
        <f t="shared" si="62"/>
        <v>23417.857142857276</v>
      </c>
      <c r="U365" s="2">
        <f t="shared" si="63"/>
        <v>800000</v>
      </c>
      <c r="V365" s="2">
        <f t="shared" si="81"/>
        <v>136555695.10801324</v>
      </c>
      <c r="W365" s="2">
        <f t="shared" si="64"/>
        <v>735434.05783972144</v>
      </c>
      <c r="X365" s="2">
        <f t="shared" si="54"/>
        <v>64565.942160278559</v>
      </c>
      <c r="Y365" s="2">
        <f t="shared" si="77"/>
        <v>76992659.884845152</v>
      </c>
      <c r="Z365" s="2" t="str">
        <f t="shared" si="55"/>
        <v>MEEP</v>
      </c>
      <c r="AA365" s="2">
        <f>IF(Z365="HERE",Y365,AA364+Graph!$G$1*1000)</f>
        <v>109922504.97635776</v>
      </c>
      <c r="AB365" s="2">
        <f t="shared" si="66"/>
        <v>420000</v>
      </c>
      <c r="AC365" s="2">
        <f t="shared" si="78"/>
        <v>57035907.614235669</v>
      </c>
      <c r="AD365" s="3">
        <f t="shared" si="56"/>
        <v>52800000</v>
      </c>
      <c r="AE365" s="2">
        <f>IF(AE363&gt;=52800000,52800000,IF(AB344=Graph!G$1*1000,AE364+Graph!G$1*1000,AC365))</f>
        <v>52800000</v>
      </c>
      <c r="AF365" s="3">
        <f t="shared" si="57"/>
        <v>52800000</v>
      </c>
      <c r="AG365" s="3">
        <f t="shared" si="76"/>
        <v>50160000</v>
      </c>
      <c r="AH365" s="3" t="e">
        <f t="shared" si="53"/>
        <v>#N/A</v>
      </c>
    </row>
    <row r="366" spans="1:34" ht="15" x14ac:dyDescent="0.25">
      <c r="A366" s="1">
        <v>44542</v>
      </c>
      <c r="B366" s="2">
        <f t="shared" si="52"/>
        <v>289</v>
      </c>
      <c r="C366" s="7"/>
      <c r="D366" s="2" t="e">
        <f t="shared" si="58"/>
        <v>#N/A</v>
      </c>
      <c r="E366" s="2" t="e">
        <f t="shared" si="70"/>
        <v>#N/A</v>
      </c>
      <c r="F366" s="2">
        <v>871537.9194624126</v>
      </c>
      <c r="G366" s="2">
        <f t="shared" si="82"/>
        <v>776582.14285714284</v>
      </c>
      <c r="H366" s="2">
        <f t="shared" si="79"/>
        <v>202232255.80935663</v>
      </c>
      <c r="I366" s="7"/>
      <c r="J366" s="2" t="e">
        <f t="shared" si="59"/>
        <v>#N/A</v>
      </c>
      <c r="K366" s="2" t="e">
        <f t="shared" si="71"/>
        <v>#N/A</v>
      </c>
      <c r="L366" s="2">
        <f t="array" ref="L366">IF(COUNT($C367)=0,IF(COUNT($C366)=1,I366,SUM(L365+LOOKUP(2,1/(ISNUMBER($K$1:$K$194)),$K$1:$K$194))),I366)</f>
        <v>7536570.7142857406</v>
      </c>
      <c r="M366" s="8" t="e">
        <f t="shared" si="75"/>
        <v>#N/A</v>
      </c>
      <c r="N366" s="2" t="e">
        <f t="shared" si="60"/>
        <v>#N/A</v>
      </c>
      <c r="O366" s="2" t="e">
        <f t="shared" si="72"/>
        <v>#N/A</v>
      </c>
      <c r="P366" s="2">
        <v>974477.00594824553</v>
      </c>
      <c r="Q366" s="2">
        <f t="shared" si="83"/>
        <v>800000</v>
      </c>
      <c r="R366" s="2">
        <f t="shared" si="80"/>
        <v>214348354.99285835</v>
      </c>
      <c r="S366" s="2">
        <f t="shared" si="61"/>
        <v>776582.14285713434</v>
      </c>
      <c r="T366" s="2">
        <f t="shared" si="62"/>
        <v>23417.857142857276</v>
      </c>
      <c r="U366" s="2">
        <f t="shared" si="63"/>
        <v>800000</v>
      </c>
      <c r="V366" s="2">
        <f t="shared" si="81"/>
        <v>137292730.38775441</v>
      </c>
      <c r="W366" s="2">
        <f t="shared" si="64"/>
        <v>737035.27974116802</v>
      </c>
      <c r="X366" s="2">
        <f t="shared" si="54"/>
        <v>62964.720258831978</v>
      </c>
      <c r="Y366" s="2">
        <f t="shared" si="77"/>
        <v>77055624.605103984</v>
      </c>
      <c r="Z366" s="2" t="str">
        <f t="shared" si="55"/>
        <v>MEEP</v>
      </c>
      <c r="AA366" s="2">
        <f>IF(Z366="HERE",Y366,AA365+Graph!$G$1*1000)</f>
        <v>110342504.97635776</v>
      </c>
      <c r="AB366" s="2">
        <f t="shared" si="66"/>
        <v>420000</v>
      </c>
      <c r="AC366" s="2">
        <f t="shared" si="78"/>
        <v>57035907.614235669</v>
      </c>
      <c r="AD366" s="3">
        <f t="shared" si="56"/>
        <v>52800000</v>
      </c>
      <c r="AE366" s="2">
        <f>IF(AE364&gt;=52800000,52800000,IF(AB345=Graph!G$1*1000,AE365+Graph!G$1*1000,AC366))</f>
        <v>52800000</v>
      </c>
      <c r="AF366" s="3">
        <f t="shared" si="57"/>
        <v>52800000</v>
      </c>
      <c r="AG366" s="3">
        <f t="shared" si="76"/>
        <v>50160000</v>
      </c>
      <c r="AH366" s="3" t="e">
        <f t="shared" si="53"/>
        <v>#N/A</v>
      </c>
    </row>
    <row r="367" spans="1:34" ht="15" x14ac:dyDescent="0.25">
      <c r="A367" s="1">
        <v>44543</v>
      </c>
      <c r="B367" s="2">
        <f t="shared" si="52"/>
        <v>290</v>
      </c>
      <c r="C367" s="7"/>
      <c r="D367" s="2" t="e">
        <f t="shared" si="58"/>
        <v>#N/A</v>
      </c>
      <c r="E367" s="2" t="e">
        <f t="shared" si="70"/>
        <v>#N/A</v>
      </c>
      <c r="F367" s="2">
        <v>873139.14136385918</v>
      </c>
      <c r="G367" s="2">
        <f t="shared" si="82"/>
        <v>776582.14285714284</v>
      </c>
      <c r="H367" s="2">
        <f t="shared" si="79"/>
        <v>203008837.95221376</v>
      </c>
      <c r="I367" s="7"/>
      <c r="J367" s="2" t="e">
        <f t="shared" si="59"/>
        <v>#N/A</v>
      </c>
      <c r="K367" s="2" t="e">
        <f t="shared" si="71"/>
        <v>#N/A</v>
      </c>
      <c r="L367" s="2">
        <f t="array" ref="L367">IF(COUNT($C368)=0,IF(COUNT($C367)=1,I367,SUM(L366+LOOKUP(2,1/(ISNUMBER($K$1:$K$194)),$K$1:$K$194))),I367)</f>
        <v>7559988.5714285979</v>
      </c>
      <c r="M367" s="8" t="e">
        <f t="shared" si="75"/>
        <v>#N/A</v>
      </c>
      <c r="N367" s="2" t="e">
        <f t="shared" si="60"/>
        <v>#N/A</v>
      </c>
      <c r="O367" s="2" t="e">
        <f t="shared" si="72"/>
        <v>#N/A</v>
      </c>
      <c r="P367" s="2">
        <v>976391.89970135689</v>
      </c>
      <c r="Q367" s="2">
        <f t="shared" si="83"/>
        <v>800000</v>
      </c>
      <c r="R367" s="2">
        <f t="shared" si="80"/>
        <v>215148354.99285835</v>
      </c>
      <c r="S367" s="2">
        <f t="shared" si="61"/>
        <v>776582.14285713434</v>
      </c>
      <c r="T367" s="2">
        <f t="shared" si="62"/>
        <v>23417.857142857276</v>
      </c>
      <c r="U367" s="2">
        <f t="shared" si="63"/>
        <v>800000</v>
      </c>
      <c r="V367" s="2">
        <f t="shared" si="81"/>
        <v>138031366.88939703</v>
      </c>
      <c r="W367" s="2">
        <f t="shared" si="64"/>
        <v>738636.5016426146</v>
      </c>
      <c r="X367" s="2">
        <f t="shared" si="54"/>
        <v>61363.498357385397</v>
      </c>
      <c r="Y367" s="2">
        <f t="shared" si="77"/>
        <v>77116988.10346137</v>
      </c>
      <c r="Z367" s="2" t="str">
        <f t="shared" si="55"/>
        <v>MEEP</v>
      </c>
      <c r="AA367" s="2">
        <f>IF(Z367="HERE",Y367,AA366+Graph!$G$1*1000)</f>
        <v>110762504.97635776</v>
      </c>
      <c r="AB367" s="2">
        <f t="shared" si="66"/>
        <v>420000</v>
      </c>
      <c r="AC367" s="2">
        <f t="shared" si="78"/>
        <v>57035907.614235669</v>
      </c>
      <c r="AD367" s="3">
        <f t="shared" si="56"/>
        <v>52800000</v>
      </c>
      <c r="AE367" s="2">
        <f>IF(AE365&gt;=52800000,52800000,IF(AB346=Graph!G$1*1000,AE366+Graph!G$1*1000,AC367))</f>
        <v>52800000</v>
      </c>
      <c r="AF367" s="3">
        <f t="shared" si="57"/>
        <v>52800000</v>
      </c>
      <c r="AG367" s="3">
        <f t="shared" si="76"/>
        <v>50160000</v>
      </c>
      <c r="AH367" s="3" t="e">
        <f t="shared" si="53"/>
        <v>#N/A</v>
      </c>
    </row>
    <row r="368" spans="1:34" ht="15" x14ac:dyDescent="0.25">
      <c r="A368" s="1">
        <v>44544</v>
      </c>
      <c r="B368" s="2">
        <f t="shared" si="52"/>
        <v>291</v>
      </c>
      <c r="C368" s="7"/>
      <c r="D368" s="2" t="e">
        <f t="shared" si="58"/>
        <v>#N/A</v>
      </c>
      <c r="E368" s="2" t="e">
        <f t="shared" si="70"/>
        <v>#N/A</v>
      </c>
      <c r="F368" s="2">
        <v>874740.36326530576</v>
      </c>
      <c r="G368" s="2">
        <f t="shared" si="82"/>
        <v>776582.14285714284</v>
      </c>
      <c r="H368" s="2">
        <f t="shared" si="79"/>
        <v>203785420.0950709</v>
      </c>
      <c r="I368" s="7"/>
      <c r="J368" s="2" t="e">
        <f t="shared" si="59"/>
        <v>#N/A</v>
      </c>
      <c r="K368" s="2" t="e">
        <f t="shared" si="71"/>
        <v>#N/A</v>
      </c>
      <c r="L368" s="2">
        <f t="array" ref="L368">IF(COUNT($C369)=0,IF(COUNT($C368)=1,I368,SUM(L367+LOOKUP(2,1/(ISNUMBER($K$1:$K$194)),$K$1:$K$194))),I368)</f>
        <v>7583406.4285714552</v>
      </c>
      <c r="M368" s="8" t="e">
        <f t="shared" si="75"/>
        <v>#N/A</v>
      </c>
      <c r="N368" s="2" t="e">
        <f t="shared" si="60"/>
        <v>#N/A</v>
      </c>
      <c r="O368" s="2" t="e">
        <f t="shared" si="72"/>
        <v>#N/A</v>
      </c>
      <c r="P368" s="2">
        <v>978306.79345445335</v>
      </c>
      <c r="Q368" s="2">
        <f t="shared" si="83"/>
        <v>800000</v>
      </c>
      <c r="R368" s="2">
        <f t="shared" si="80"/>
        <v>215948354.99285835</v>
      </c>
      <c r="S368" s="2">
        <f t="shared" si="61"/>
        <v>776582.14285713434</v>
      </c>
      <c r="T368" s="2">
        <f t="shared" si="62"/>
        <v>23417.857142857276</v>
      </c>
      <c r="U368" s="2">
        <f t="shared" si="63"/>
        <v>800000</v>
      </c>
      <c r="V368" s="2">
        <f t="shared" si="81"/>
        <v>138771604.61294109</v>
      </c>
      <c r="W368" s="2">
        <f t="shared" si="64"/>
        <v>740237.72354406118</v>
      </c>
      <c r="X368" s="2">
        <f t="shared" si="54"/>
        <v>59762.276455938816</v>
      </c>
      <c r="Y368" s="2">
        <f t="shared" si="77"/>
        <v>77176750.379917309</v>
      </c>
      <c r="Z368" s="2" t="str">
        <f t="shared" si="55"/>
        <v>MEEP</v>
      </c>
      <c r="AA368" s="2">
        <f>IF(Z368="HERE",Y368,AA367+Graph!$G$1*1000)</f>
        <v>111182504.97635776</v>
      </c>
      <c r="AB368" s="2">
        <f t="shared" si="66"/>
        <v>420000</v>
      </c>
      <c r="AC368" s="2">
        <f t="shared" si="78"/>
        <v>57035907.614235669</v>
      </c>
      <c r="AD368" s="3">
        <f t="shared" si="56"/>
        <v>52800000</v>
      </c>
      <c r="AE368" s="2">
        <f>IF(AE366&gt;=52800000,52800000,IF(AB347=Graph!G$1*1000,AE367+Graph!G$1*1000,AC368))</f>
        <v>52800000</v>
      </c>
      <c r="AF368" s="3">
        <f t="shared" si="57"/>
        <v>52800000</v>
      </c>
      <c r="AG368" s="3">
        <f t="shared" si="76"/>
        <v>50160000</v>
      </c>
      <c r="AH368" s="3" t="e">
        <f t="shared" si="53"/>
        <v>#N/A</v>
      </c>
    </row>
    <row r="369" spans="1:34" ht="15" x14ac:dyDescent="0.25">
      <c r="A369" s="1">
        <v>44545</v>
      </c>
      <c r="B369" s="2">
        <f t="shared" si="52"/>
        <v>292</v>
      </c>
      <c r="C369" s="7"/>
      <c r="D369" s="2" t="e">
        <f t="shared" si="58"/>
        <v>#N/A</v>
      </c>
      <c r="E369" s="2" t="e">
        <f t="shared" si="70"/>
        <v>#N/A</v>
      </c>
      <c r="F369" s="2">
        <v>876341.58516675234</v>
      </c>
      <c r="G369" s="2">
        <f t="shared" si="82"/>
        <v>776582.14285714284</v>
      </c>
      <c r="H369" s="2">
        <f t="shared" si="79"/>
        <v>204562002.23792803</v>
      </c>
      <c r="I369" s="7"/>
      <c r="J369" s="2" t="e">
        <f t="shared" si="59"/>
        <v>#N/A</v>
      </c>
      <c r="K369" s="2" t="e">
        <f t="shared" si="71"/>
        <v>#N/A</v>
      </c>
      <c r="L369" s="2">
        <f t="array" ref="L369">IF(COUNT($C370)=0,IF(COUNT($C369)=1,I369,SUM(L368+LOOKUP(2,1/(ISNUMBER($K$1:$K$194)),$K$1:$K$194))),I369)</f>
        <v>7606824.2857143125</v>
      </c>
      <c r="M369" s="8" t="e">
        <f t="shared" si="75"/>
        <v>#N/A</v>
      </c>
      <c r="N369" s="2" t="e">
        <f t="shared" si="60"/>
        <v>#N/A</v>
      </c>
      <c r="O369" s="2" t="e">
        <f t="shared" si="72"/>
        <v>#N/A</v>
      </c>
      <c r="P369" s="2">
        <v>980221.68720756471</v>
      </c>
      <c r="Q369" s="2">
        <f t="shared" si="83"/>
        <v>800000</v>
      </c>
      <c r="R369" s="2">
        <f t="shared" si="80"/>
        <v>216748354.99285835</v>
      </c>
      <c r="S369" s="2">
        <f t="shared" si="61"/>
        <v>776582.14285713434</v>
      </c>
      <c r="T369" s="2">
        <f t="shared" si="62"/>
        <v>23417.857142857276</v>
      </c>
      <c r="U369" s="2">
        <f t="shared" si="63"/>
        <v>800000</v>
      </c>
      <c r="V369" s="2">
        <f t="shared" si="81"/>
        <v>139513443.55838656</v>
      </c>
      <c r="W369" s="2">
        <f t="shared" si="64"/>
        <v>741838.94544547796</v>
      </c>
      <c r="X369" s="2">
        <f t="shared" si="54"/>
        <v>58161.054554522038</v>
      </c>
      <c r="Y369" s="2">
        <f t="shared" si="77"/>
        <v>77234911.434471831</v>
      </c>
      <c r="Z369" s="2" t="str">
        <f t="shared" si="55"/>
        <v>MEEP</v>
      </c>
      <c r="AA369" s="2">
        <f>IF(Z369="HERE",Y369,AA368+Graph!$G$1*1000)</f>
        <v>111602504.97635776</v>
      </c>
      <c r="AB369" s="2">
        <f t="shared" si="66"/>
        <v>420000</v>
      </c>
      <c r="AC369" s="2">
        <f t="shared" si="78"/>
        <v>57035907.614235669</v>
      </c>
      <c r="AD369" s="3">
        <f t="shared" si="56"/>
        <v>52800000</v>
      </c>
      <c r="AE369" s="2">
        <f>IF(AE367&gt;=52800000,52800000,IF(AB348=Graph!G$1*1000,AE368+Graph!G$1*1000,AC369))</f>
        <v>52800000</v>
      </c>
      <c r="AF369" s="3">
        <f t="shared" si="57"/>
        <v>52800000</v>
      </c>
      <c r="AG369" s="3">
        <f t="shared" si="76"/>
        <v>50160000</v>
      </c>
      <c r="AH369" s="3" t="e">
        <f t="shared" si="53"/>
        <v>#N/A</v>
      </c>
    </row>
    <row r="370" spans="1:34" ht="15" x14ac:dyDescent="0.25">
      <c r="A370" s="1">
        <v>44546</v>
      </c>
      <c r="B370" s="2">
        <f t="shared" si="52"/>
        <v>293</v>
      </c>
      <c r="C370" s="7"/>
      <c r="D370" s="2" t="e">
        <f t="shared" si="58"/>
        <v>#N/A</v>
      </c>
      <c r="E370" s="2" t="e">
        <f t="shared" si="70"/>
        <v>#N/A</v>
      </c>
      <c r="F370" s="2">
        <v>877942.80706818402</v>
      </c>
      <c r="G370" s="2">
        <f t="shared" si="82"/>
        <v>776582.14285714284</v>
      </c>
      <c r="H370" s="2">
        <f t="shared" si="79"/>
        <v>205338584.38078517</v>
      </c>
      <c r="I370" s="7"/>
      <c r="J370" s="2" t="e">
        <f t="shared" si="59"/>
        <v>#N/A</v>
      </c>
      <c r="K370" s="2" t="e">
        <f t="shared" si="71"/>
        <v>#N/A</v>
      </c>
      <c r="L370" s="2">
        <f t="array" ref="L370">IF(COUNT($C371)=0,IF(COUNT($C370)=1,I370,SUM(L369+LOOKUP(2,1/(ISNUMBER($K$1:$K$194)),$K$1:$K$194))),I370)</f>
        <v>7630242.1428571697</v>
      </c>
      <c r="M370" s="8" t="e">
        <f t="shared" si="75"/>
        <v>#N/A</v>
      </c>
      <c r="N370" s="2" t="e">
        <f t="shared" si="60"/>
        <v>#N/A</v>
      </c>
      <c r="O370" s="2" t="e">
        <f t="shared" si="72"/>
        <v>#N/A</v>
      </c>
      <c r="P370" s="2">
        <v>982136.58096067607</v>
      </c>
      <c r="Q370" s="2">
        <f t="shared" si="83"/>
        <v>800000</v>
      </c>
      <c r="R370" s="2">
        <f t="shared" si="80"/>
        <v>217548354.99285835</v>
      </c>
      <c r="S370" s="2">
        <f t="shared" si="61"/>
        <v>776582.14285713434</v>
      </c>
      <c r="T370" s="2">
        <f t="shared" si="62"/>
        <v>23417.857142857276</v>
      </c>
      <c r="U370" s="2">
        <f t="shared" si="63"/>
        <v>800000</v>
      </c>
      <c r="V370" s="2">
        <f t="shared" si="81"/>
        <v>140256883.72573352</v>
      </c>
      <c r="W370" s="2">
        <f t="shared" si="64"/>
        <v>743440.16734695435</v>
      </c>
      <c r="X370" s="2">
        <f t="shared" si="54"/>
        <v>56559.832653045654</v>
      </c>
      <c r="Y370" s="2">
        <f t="shared" si="77"/>
        <v>77291471.267124876</v>
      </c>
      <c r="Z370" s="2" t="str">
        <f t="shared" si="55"/>
        <v>MEEP</v>
      </c>
      <c r="AA370" s="2">
        <f>IF(Z370="HERE",Y370,AA369+Graph!$G$1*1000)</f>
        <v>112022504.97635776</v>
      </c>
      <c r="AB370" s="2">
        <f t="shared" si="66"/>
        <v>420000</v>
      </c>
      <c r="AC370" s="2">
        <f t="shared" si="78"/>
        <v>57035907.614235669</v>
      </c>
      <c r="AD370" s="3">
        <f t="shared" si="56"/>
        <v>52800000</v>
      </c>
      <c r="AE370" s="2">
        <f>IF(AE368&gt;=52800000,52800000,IF(AB349=Graph!G$1*1000,AE369+Graph!G$1*1000,AC370))</f>
        <v>52800000</v>
      </c>
      <c r="AF370" s="3">
        <f t="shared" si="57"/>
        <v>52800000</v>
      </c>
      <c r="AG370" s="3">
        <f t="shared" si="76"/>
        <v>50160000</v>
      </c>
      <c r="AH370" s="3" t="e">
        <f t="shared" si="53"/>
        <v>#N/A</v>
      </c>
    </row>
    <row r="371" spans="1:34" ht="15" x14ac:dyDescent="0.25">
      <c r="A371" s="1">
        <v>44547</v>
      </c>
      <c r="B371" s="2">
        <f t="shared" si="52"/>
        <v>294</v>
      </c>
      <c r="C371" s="7"/>
      <c r="D371" s="2" t="e">
        <f t="shared" si="58"/>
        <v>#N/A</v>
      </c>
      <c r="E371" s="2" t="e">
        <f t="shared" si="70"/>
        <v>#N/A</v>
      </c>
      <c r="F371" s="2">
        <v>879544.0289696306</v>
      </c>
      <c r="G371" s="2">
        <f t="shared" si="82"/>
        <v>776582.14285714284</v>
      </c>
      <c r="H371" s="2">
        <f t="shared" si="79"/>
        <v>206115166.5236423</v>
      </c>
      <c r="I371" s="7"/>
      <c r="J371" s="2" t="e">
        <f t="shared" si="59"/>
        <v>#N/A</v>
      </c>
      <c r="K371" s="2" t="e">
        <f t="shared" si="71"/>
        <v>#N/A</v>
      </c>
      <c r="L371" s="2">
        <f t="array" ref="L371">IF(COUNT($C372)=0,IF(COUNT($C371)=1,I371,SUM(L370+LOOKUP(2,1/(ISNUMBER($K$1:$K$194)),$K$1:$K$194))),I371)</f>
        <v>7653660.000000027</v>
      </c>
      <c r="M371" s="8" t="e">
        <f t="shared" si="75"/>
        <v>#N/A</v>
      </c>
      <c r="N371" s="2" t="e">
        <f t="shared" si="60"/>
        <v>#N/A</v>
      </c>
      <c r="O371" s="2" t="e">
        <f t="shared" si="72"/>
        <v>#N/A</v>
      </c>
      <c r="P371" s="2">
        <v>984051.47471378744</v>
      </c>
      <c r="Q371" s="2">
        <f t="shared" si="83"/>
        <v>800000</v>
      </c>
      <c r="R371" s="2">
        <f t="shared" si="80"/>
        <v>218348354.99285835</v>
      </c>
      <c r="S371" s="2">
        <f t="shared" si="61"/>
        <v>776582.14285713434</v>
      </c>
      <c r="T371" s="2">
        <f t="shared" si="62"/>
        <v>23417.857142857276</v>
      </c>
      <c r="U371" s="2">
        <f t="shared" si="63"/>
        <v>800000</v>
      </c>
      <c r="V371" s="2">
        <f t="shared" si="81"/>
        <v>141001925.11498189</v>
      </c>
      <c r="W371" s="2">
        <f t="shared" si="64"/>
        <v>745041.38924837112</v>
      </c>
      <c r="X371" s="2">
        <f t="shared" si="54"/>
        <v>54958.610751628876</v>
      </c>
      <c r="Y371" s="2">
        <f t="shared" si="77"/>
        <v>77346429.877876505</v>
      </c>
      <c r="Z371" s="2" t="str">
        <f t="shared" si="55"/>
        <v>MEEP</v>
      </c>
      <c r="AA371" s="2">
        <f>IF(Z371="HERE",Y371,AA370+Graph!$G$1*1000)</f>
        <v>112442504.97635776</v>
      </c>
      <c r="AB371" s="2">
        <f t="shared" si="66"/>
        <v>420000</v>
      </c>
      <c r="AC371" s="2">
        <f t="shared" si="78"/>
        <v>57035907.614235669</v>
      </c>
      <c r="AD371" s="3">
        <f t="shared" si="56"/>
        <v>52800000</v>
      </c>
      <c r="AE371" s="2">
        <f>IF(AE369&gt;=52800000,52800000,IF(AB350=Graph!G$1*1000,AE370+Graph!G$1*1000,AC371))</f>
        <v>52800000</v>
      </c>
      <c r="AF371" s="3">
        <f t="shared" si="57"/>
        <v>52800000</v>
      </c>
      <c r="AG371" s="3">
        <f t="shared" si="76"/>
        <v>50160000</v>
      </c>
      <c r="AH371" s="3" t="e">
        <f t="shared" si="53"/>
        <v>#N/A</v>
      </c>
    </row>
    <row r="372" spans="1:34" ht="15" x14ac:dyDescent="0.25">
      <c r="A372" s="1">
        <v>44548</v>
      </c>
      <c r="B372" s="2">
        <f t="shared" si="52"/>
        <v>295</v>
      </c>
      <c r="C372" s="7"/>
      <c r="D372" s="2" t="e">
        <f t="shared" si="58"/>
        <v>#N/A</v>
      </c>
      <c r="E372" s="2" t="e">
        <f t="shared" si="70"/>
        <v>#N/A</v>
      </c>
      <c r="F372" s="2">
        <v>881145.25087107718</v>
      </c>
      <c r="G372" s="2">
        <f t="shared" si="82"/>
        <v>776582.14285714284</v>
      </c>
      <c r="H372" s="2">
        <f t="shared" si="79"/>
        <v>206891748.66649944</v>
      </c>
      <c r="I372" s="7"/>
      <c r="J372" s="2" t="e">
        <f t="shared" si="59"/>
        <v>#N/A</v>
      </c>
      <c r="K372" s="2" t="e">
        <f t="shared" si="71"/>
        <v>#N/A</v>
      </c>
      <c r="L372" s="2">
        <f t="array" ref="L372">IF(COUNT($C373)=0,IF(COUNT($C372)=1,I372,SUM(L371+LOOKUP(2,1/(ISNUMBER($K$1:$K$194)),$K$1:$K$194))),I372)</f>
        <v>7677077.8571428843</v>
      </c>
      <c r="M372" s="8" t="e">
        <f t="shared" si="75"/>
        <v>#N/A</v>
      </c>
      <c r="N372" s="2" t="e">
        <f t="shared" si="60"/>
        <v>#N/A</v>
      </c>
      <c r="O372" s="2" t="e">
        <f t="shared" si="72"/>
        <v>#N/A</v>
      </c>
      <c r="P372" s="2">
        <v>985966.3684668988</v>
      </c>
      <c r="Q372" s="2">
        <f t="shared" si="83"/>
        <v>800000</v>
      </c>
      <c r="R372" s="2">
        <f t="shared" si="80"/>
        <v>219148354.99285835</v>
      </c>
      <c r="S372" s="2">
        <f t="shared" si="61"/>
        <v>776582.14285713434</v>
      </c>
      <c r="T372" s="2">
        <f t="shared" si="62"/>
        <v>23417.857142857276</v>
      </c>
      <c r="U372" s="2">
        <f t="shared" si="63"/>
        <v>800000</v>
      </c>
      <c r="V372" s="2">
        <f t="shared" si="81"/>
        <v>141748567.72613171</v>
      </c>
      <c r="W372" s="2">
        <f t="shared" si="64"/>
        <v>746642.61114981771</v>
      </c>
      <c r="X372" s="2">
        <f t="shared" si="54"/>
        <v>53357.388850182295</v>
      </c>
      <c r="Y372" s="2">
        <f t="shared" si="77"/>
        <v>77399787.266726688</v>
      </c>
      <c r="Z372" s="2" t="str">
        <f t="shared" si="55"/>
        <v>MEEP</v>
      </c>
      <c r="AA372" s="2">
        <f>IF(Z372="HERE",Y372,AA371+Graph!$G$1*1000)</f>
        <v>112862504.97635776</v>
      </c>
      <c r="AB372" s="2">
        <f t="shared" si="66"/>
        <v>420000</v>
      </c>
      <c r="AC372" s="2">
        <f t="shared" si="78"/>
        <v>57035907.614235669</v>
      </c>
      <c r="AD372" s="3">
        <f t="shared" si="56"/>
        <v>52800000</v>
      </c>
      <c r="AE372" s="2">
        <f>IF(AE370&gt;=52800000,52800000,IF(AB351=Graph!G$1*1000,AE371+Graph!G$1*1000,AC372))</f>
        <v>52800000</v>
      </c>
      <c r="AF372" s="3">
        <f t="shared" si="57"/>
        <v>52800000</v>
      </c>
      <c r="AG372" s="3">
        <f t="shared" si="76"/>
        <v>50160000</v>
      </c>
      <c r="AH372" s="3" t="e">
        <f t="shared" si="53"/>
        <v>#N/A</v>
      </c>
    </row>
    <row r="373" spans="1:34" ht="15" x14ac:dyDescent="0.25">
      <c r="A373" s="1">
        <v>44549</v>
      </c>
      <c r="B373" s="2">
        <f t="shared" si="52"/>
        <v>296</v>
      </c>
      <c r="C373" s="7"/>
      <c r="D373" s="2" t="e">
        <f t="shared" si="58"/>
        <v>#N/A</v>
      </c>
      <c r="E373" s="2" t="e">
        <f t="shared" si="70"/>
        <v>#N/A</v>
      </c>
      <c r="F373" s="2">
        <v>882746.47277252376</v>
      </c>
      <c r="G373" s="2">
        <f t="shared" si="82"/>
        <v>776582.14285714284</v>
      </c>
      <c r="H373" s="2">
        <f t="shared" si="79"/>
        <v>207668330.80935657</v>
      </c>
      <c r="I373" s="7"/>
      <c r="J373" s="2" t="e">
        <f t="shared" si="59"/>
        <v>#N/A</v>
      </c>
      <c r="K373" s="2" t="e">
        <f t="shared" si="71"/>
        <v>#N/A</v>
      </c>
      <c r="L373" s="2">
        <f t="array" ref="L373">IF(COUNT($C374)=0,IF(COUNT($C373)=1,I373,SUM(L372+LOOKUP(2,1/(ISNUMBER($K$1:$K$194)),$K$1:$K$194))),I373)</f>
        <v>7700495.7142857416</v>
      </c>
      <c r="M373" s="8" t="e">
        <f t="shared" si="75"/>
        <v>#N/A</v>
      </c>
      <c r="N373" s="2" t="e">
        <f t="shared" si="60"/>
        <v>#N/A</v>
      </c>
      <c r="O373" s="2" t="e">
        <f t="shared" si="72"/>
        <v>#N/A</v>
      </c>
      <c r="P373" s="2">
        <v>987881.26222001016</v>
      </c>
      <c r="Q373" s="2">
        <f t="shared" si="83"/>
        <v>800000</v>
      </c>
      <c r="R373" s="2">
        <f t="shared" si="80"/>
        <v>219948354.99285835</v>
      </c>
      <c r="S373" s="2">
        <f t="shared" si="61"/>
        <v>776582.14285713434</v>
      </c>
      <c r="T373" s="2">
        <f t="shared" si="62"/>
        <v>23417.857142857276</v>
      </c>
      <c r="U373" s="2">
        <f t="shared" si="63"/>
        <v>800000</v>
      </c>
      <c r="V373" s="2">
        <f t="shared" si="81"/>
        <v>142496811.55918297</v>
      </c>
      <c r="W373" s="2">
        <f t="shared" si="64"/>
        <v>748243.83305126429</v>
      </c>
      <c r="X373" s="2">
        <f t="shared" si="54"/>
        <v>51756.166948735714</v>
      </c>
      <c r="Y373" s="2">
        <f t="shared" si="77"/>
        <v>77451543.433675423</v>
      </c>
      <c r="Z373" s="2" t="str">
        <f t="shared" si="55"/>
        <v>MEEP</v>
      </c>
      <c r="AA373" s="2">
        <f>IF(Z373="HERE",Y373,AA372+Graph!$G$1*1000)</f>
        <v>113282504.97635776</v>
      </c>
      <c r="AB373" s="2">
        <f t="shared" si="66"/>
        <v>420000</v>
      </c>
      <c r="AC373" s="2">
        <f t="shared" si="78"/>
        <v>57035907.614235669</v>
      </c>
      <c r="AD373" s="3">
        <f t="shared" si="56"/>
        <v>52800000</v>
      </c>
      <c r="AE373" s="2">
        <f>IF(AE371&gt;=52800000,52800000,IF(AB352=Graph!G$1*1000,AE372+Graph!G$1*1000,AC373))</f>
        <v>52800000</v>
      </c>
      <c r="AF373" s="3">
        <f t="shared" si="57"/>
        <v>52800000</v>
      </c>
      <c r="AG373" s="3">
        <f t="shared" si="76"/>
        <v>50160000</v>
      </c>
      <c r="AH373" s="3" t="e">
        <f t="shared" si="53"/>
        <v>#N/A</v>
      </c>
    </row>
    <row r="374" spans="1:34" ht="15" x14ac:dyDescent="0.25">
      <c r="A374" s="1">
        <v>44550</v>
      </c>
      <c r="B374" s="2">
        <f t="shared" si="52"/>
        <v>297</v>
      </c>
      <c r="C374" s="7"/>
      <c r="D374" s="2" t="e">
        <f t="shared" si="58"/>
        <v>#N/A</v>
      </c>
      <c r="E374" s="2" t="e">
        <f t="shared" si="70"/>
        <v>#N/A</v>
      </c>
      <c r="F374" s="2">
        <v>884347.69467397034</v>
      </c>
      <c r="G374" s="2">
        <f t="shared" si="82"/>
        <v>776582.14285714284</v>
      </c>
      <c r="H374" s="2">
        <f t="shared" si="79"/>
        <v>208444912.9522137</v>
      </c>
      <c r="I374" s="7"/>
      <c r="J374" s="2" t="e">
        <f t="shared" si="59"/>
        <v>#N/A</v>
      </c>
      <c r="K374" s="2" t="e">
        <f t="shared" si="71"/>
        <v>#N/A</v>
      </c>
      <c r="L374" s="2">
        <f t="array" ref="L374">IF(COUNT($C375)=0,IF(COUNT($C374)=1,I374,SUM(L373+LOOKUP(2,1/(ISNUMBER($K$1:$K$194)),$K$1:$K$194))),I374)</f>
        <v>7723913.5714285988</v>
      </c>
      <c r="M374" s="8" t="e">
        <f t="shared" si="75"/>
        <v>#N/A</v>
      </c>
      <c r="N374" s="2" t="e">
        <f t="shared" si="60"/>
        <v>#N/A</v>
      </c>
      <c r="O374" s="2" t="e">
        <f t="shared" si="72"/>
        <v>#N/A</v>
      </c>
      <c r="P374" s="2">
        <v>989796.15597312152</v>
      </c>
      <c r="Q374" s="2">
        <f t="shared" si="83"/>
        <v>800000</v>
      </c>
      <c r="R374" s="2">
        <f t="shared" si="80"/>
        <v>220748354.99285835</v>
      </c>
      <c r="S374" s="2">
        <f t="shared" si="61"/>
        <v>776582.14285713434</v>
      </c>
      <c r="T374" s="2">
        <f t="shared" si="62"/>
        <v>23417.857142857276</v>
      </c>
      <c r="U374" s="2">
        <f t="shared" si="63"/>
        <v>800000</v>
      </c>
      <c r="V374" s="2">
        <f t="shared" si="81"/>
        <v>143246656.61413568</v>
      </c>
      <c r="W374" s="2">
        <f t="shared" si="64"/>
        <v>749845.05495271087</v>
      </c>
      <c r="X374" s="2">
        <f t="shared" si="54"/>
        <v>50154.945047289133</v>
      </c>
      <c r="Y374" s="2">
        <f t="shared" si="77"/>
        <v>77501698.378722712</v>
      </c>
      <c r="Z374" s="2" t="str">
        <f t="shared" si="55"/>
        <v>MEEP</v>
      </c>
      <c r="AA374" s="2">
        <f>IF(Z374="HERE",Y374,AA373+Graph!$G$1*1000)</f>
        <v>113702504.97635776</v>
      </c>
      <c r="AB374" s="2">
        <f t="shared" si="66"/>
        <v>420000</v>
      </c>
      <c r="AC374" s="2">
        <f t="shared" si="78"/>
        <v>57035907.614235669</v>
      </c>
      <c r="AD374" s="3">
        <f t="shared" si="56"/>
        <v>52800000</v>
      </c>
      <c r="AE374" s="2">
        <f>IF(AE372&gt;=52800000,52800000,IF(AB353=Graph!G$1*1000,AE373+Graph!G$1*1000,AC374))</f>
        <v>52800000</v>
      </c>
      <c r="AF374" s="3">
        <f t="shared" si="57"/>
        <v>52800000</v>
      </c>
      <c r="AG374" s="3">
        <f t="shared" si="76"/>
        <v>50160000</v>
      </c>
      <c r="AH374" s="3" t="e">
        <f t="shared" si="53"/>
        <v>#N/A</v>
      </c>
    </row>
    <row r="375" spans="1:34" ht="15" x14ac:dyDescent="0.25">
      <c r="A375" s="1">
        <v>44551</v>
      </c>
      <c r="B375" s="2">
        <f t="shared" si="52"/>
        <v>298</v>
      </c>
      <c r="C375" s="7"/>
      <c r="D375" s="2" t="e">
        <f t="shared" si="58"/>
        <v>#N/A</v>
      </c>
      <c r="E375" s="2" t="e">
        <f t="shared" si="70"/>
        <v>#N/A</v>
      </c>
      <c r="F375" s="2">
        <v>885948.91657540202</v>
      </c>
      <c r="G375" s="2">
        <f t="shared" si="82"/>
        <v>776582.14285714284</v>
      </c>
      <c r="H375" s="2">
        <f t="shared" si="79"/>
        <v>209221495.09507084</v>
      </c>
      <c r="I375" s="7"/>
      <c r="J375" s="2" t="e">
        <f t="shared" si="59"/>
        <v>#N/A</v>
      </c>
      <c r="K375" s="2" t="e">
        <f t="shared" si="71"/>
        <v>#N/A</v>
      </c>
      <c r="L375" s="2">
        <f t="array" ref="L375">IF(COUNT($C376)=0,IF(COUNT($C375)=1,I375,SUM(L374+LOOKUP(2,1/(ISNUMBER($K$1:$K$194)),$K$1:$K$194))),I375)</f>
        <v>7747331.4285714561</v>
      </c>
      <c r="M375" s="8" t="e">
        <f t="shared" si="75"/>
        <v>#N/A</v>
      </c>
      <c r="N375" s="2" t="e">
        <f t="shared" si="60"/>
        <v>#N/A</v>
      </c>
      <c r="O375" s="2" t="e">
        <f t="shared" si="72"/>
        <v>#N/A</v>
      </c>
      <c r="P375" s="2">
        <v>991711.04972623289</v>
      </c>
      <c r="Q375" s="2">
        <f t="shared" si="83"/>
        <v>800000</v>
      </c>
      <c r="R375" s="2">
        <f t="shared" si="80"/>
        <v>221548354.99285835</v>
      </c>
      <c r="S375" s="2">
        <f t="shared" si="61"/>
        <v>776582.14285713434</v>
      </c>
      <c r="T375" s="2">
        <f t="shared" si="62"/>
        <v>23417.857142857276</v>
      </c>
      <c r="U375" s="2">
        <f t="shared" si="63"/>
        <v>800000</v>
      </c>
      <c r="V375" s="2">
        <f t="shared" si="81"/>
        <v>143998102.89098984</v>
      </c>
      <c r="W375" s="2">
        <f t="shared" si="64"/>
        <v>751446.27685415745</v>
      </c>
      <c r="X375" s="2">
        <f t="shared" si="54"/>
        <v>48553.723145842552</v>
      </c>
      <c r="Y375" s="2">
        <f t="shared" si="77"/>
        <v>77550252.101868555</v>
      </c>
      <c r="Z375" s="2" t="str">
        <f t="shared" si="55"/>
        <v>MEEP</v>
      </c>
      <c r="AA375" s="2">
        <f>IF(Z375="HERE",Y375,AA374+Graph!$G$1*1000)</f>
        <v>114122504.97635776</v>
      </c>
      <c r="AB375" s="2">
        <f t="shared" si="66"/>
        <v>420000</v>
      </c>
      <c r="AC375" s="2">
        <f t="shared" si="78"/>
        <v>57035907.614235669</v>
      </c>
      <c r="AD375" s="3">
        <f t="shared" si="56"/>
        <v>52800000</v>
      </c>
      <c r="AE375" s="2">
        <f>IF(AE373&gt;=52800000,52800000,IF(AB354=Graph!G$1*1000,AE374+Graph!G$1*1000,AC375))</f>
        <v>52800000</v>
      </c>
      <c r="AF375" s="3">
        <f t="shared" si="57"/>
        <v>52800000</v>
      </c>
      <c r="AG375" s="3">
        <f t="shared" si="76"/>
        <v>50160000</v>
      </c>
      <c r="AH375" s="3" t="e">
        <f t="shared" si="53"/>
        <v>#N/A</v>
      </c>
    </row>
    <row r="376" spans="1:34" ht="15" x14ac:dyDescent="0.25">
      <c r="A376" s="1">
        <v>44552</v>
      </c>
      <c r="B376" s="2">
        <f t="shared" si="52"/>
        <v>299</v>
      </c>
      <c r="C376" s="7"/>
      <c r="D376" s="2" t="e">
        <f t="shared" si="58"/>
        <v>#N/A</v>
      </c>
      <c r="E376" s="2" t="e">
        <f t="shared" si="70"/>
        <v>#N/A</v>
      </c>
      <c r="F376" s="2">
        <v>887550.1384768486</v>
      </c>
      <c r="G376" s="2">
        <f t="shared" si="82"/>
        <v>776582.14285714284</v>
      </c>
      <c r="H376" s="2">
        <f t="shared" si="79"/>
        <v>209998077.23792797</v>
      </c>
      <c r="I376" s="7"/>
      <c r="J376" s="2" t="e">
        <f t="shared" si="59"/>
        <v>#N/A</v>
      </c>
      <c r="K376" s="2" t="e">
        <f t="shared" si="71"/>
        <v>#N/A</v>
      </c>
      <c r="L376" s="2">
        <f t="array" ref="L376">IF(COUNT($C377)=0,IF(COUNT($C376)=1,I376,SUM(L375+LOOKUP(2,1/(ISNUMBER($K$1:$K$194)),$K$1:$K$194))),I376)</f>
        <v>7770749.2857143134</v>
      </c>
      <c r="M376" s="8" t="e">
        <f t="shared" si="75"/>
        <v>#N/A</v>
      </c>
      <c r="N376" s="2" t="e">
        <f t="shared" si="60"/>
        <v>#N/A</v>
      </c>
      <c r="O376" s="2" t="e">
        <f t="shared" si="72"/>
        <v>#N/A</v>
      </c>
      <c r="P376" s="2">
        <v>993625.94347934425</v>
      </c>
      <c r="Q376" s="2">
        <f t="shared" si="83"/>
        <v>800000</v>
      </c>
      <c r="R376" s="2">
        <f t="shared" si="80"/>
        <v>222348354.99285835</v>
      </c>
      <c r="S376" s="2">
        <f t="shared" si="61"/>
        <v>776582.14285713434</v>
      </c>
      <c r="T376" s="2">
        <f t="shared" si="62"/>
        <v>23417.857142857276</v>
      </c>
      <c r="U376" s="2">
        <f t="shared" si="63"/>
        <v>800000</v>
      </c>
      <c r="V376" s="2">
        <f t="shared" si="81"/>
        <v>144751150.38974541</v>
      </c>
      <c r="W376" s="2">
        <f t="shared" si="64"/>
        <v>753047.49875557423</v>
      </c>
      <c r="X376" s="2">
        <f t="shared" si="54"/>
        <v>46952.501244425774</v>
      </c>
      <c r="Y376" s="2">
        <f t="shared" si="77"/>
        <v>77597204.603112981</v>
      </c>
      <c r="Z376" s="2" t="str">
        <f t="shared" si="55"/>
        <v>MEEP</v>
      </c>
      <c r="AA376" s="2">
        <f>IF(Z376="HERE",Y376,AA375+Graph!$G$1*1000)</f>
        <v>114542504.97635776</v>
      </c>
      <c r="AB376" s="2">
        <f t="shared" si="66"/>
        <v>420000</v>
      </c>
      <c r="AC376" s="2">
        <f t="shared" si="78"/>
        <v>57035907.614235669</v>
      </c>
      <c r="AD376" s="3">
        <f t="shared" si="56"/>
        <v>52800000</v>
      </c>
      <c r="AE376" s="2">
        <f>IF(AE374&gt;=52800000,52800000,IF(AB355=Graph!G$1*1000,AE375+Graph!G$1*1000,AC376))</f>
        <v>52800000</v>
      </c>
      <c r="AF376" s="3">
        <f t="shared" si="57"/>
        <v>52800000</v>
      </c>
      <c r="AG376" s="3">
        <f t="shared" si="76"/>
        <v>50160000</v>
      </c>
      <c r="AH376" s="3" t="e">
        <f t="shared" si="53"/>
        <v>#N/A</v>
      </c>
    </row>
    <row r="377" spans="1:34" ht="15" x14ac:dyDescent="0.25">
      <c r="A377" s="1">
        <v>44553</v>
      </c>
      <c r="B377" s="2">
        <f t="shared" si="52"/>
        <v>300</v>
      </c>
      <c r="C377" s="7"/>
      <c r="D377" s="2" t="e">
        <f t="shared" si="58"/>
        <v>#N/A</v>
      </c>
      <c r="E377" s="2" t="e">
        <f t="shared" si="70"/>
        <v>#N/A</v>
      </c>
      <c r="F377" s="2">
        <v>889151.36037829518</v>
      </c>
      <c r="G377" s="2">
        <f t="shared" si="82"/>
        <v>776582.14285714284</v>
      </c>
      <c r="H377" s="2">
        <f t="shared" si="79"/>
        <v>210774659.38078511</v>
      </c>
      <c r="I377" s="7"/>
      <c r="J377" s="2" t="e">
        <f t="shared" si="59"/>
        <v>#N/A</v>
      </c>
      <c r="K377" s="2" t="e">
        <f t="shared" si="71"/>
        <v>#N/A</v>
      </c>
      <c r="L377" s="2">
        <f t="array" ref="L377">IF(COUNT($C378)=0,IF(COUNT($C377)=1,I377,SUM(L376+LOOKUP(2,1/(ISNUMBER($K$1:$K$194)),$K$1:$K$194))),I377)</f>
        <v>7794167.1428571707</v>
      </c>
      <c r="M377" s="8" t="e">
        <f t="shared" si="75"/>
        <v>#N/A</v>
      </c>
      <c r="N377" s="2" t="e">
        <f t="shared" si="60"/>
        <v>#N/A</v>
      </c>
      <c r="O377" s="2" t="e">
        <f t="shared" si="72"/>
        <v>#N/A</v>
      </c>
      <c r="P377" s="2">
        <v>995540.83723245561</v>
      </c>
      <c r="Q377" s="2">
        <f t="shared" si="83"/>
        <v>800000</v>
      </c>
      <c r="R377" s="2">
        <f t="shared" si="80"/>
        <v>223148354.99285835</v>
      </c>
      <c r="S377" s="2">
        <f t="shared" si="61"/>
        <v>776582.14285713434</v>
      </c>
      <c r="T377" s="2">
        <f t="shared" si="62"/>
        <v>23417.857142857276</v>
      </c>
      <c r="U377" s="2">
        <f t="shared" si="63"/>
        <v>800000</v>
      </c>
      <c r="V377" s="2">
        <f t="shared" si="81"/>
        <v>145505799.11040246</v>
      </c>
      <c r="W377" s="2">
        <f t="shared" si="64"/>
        <v>754648.72065705061</v>
      </c>
      <c r="X377" s="2">
        <f t="shared" si="54"/>
        <v>45351.27934294939</v>
      </c>
      <c r="Y377" s="2">
        <f t="shared" si="77"/>
        <v>77642555.88245593</v>
      </c>
      <c r="Z377" s="2" t="str">
        <f t="shared" si="55"/>
        <v>MEEP</v>
      </c>
      <c r="AA377" s="2">
        <f>IF(Z377="HERE",Y377,AA376+Graph!$G$1*1000)</f>
        <v>114962504.97635776</v>
      </c>
      <c r="AB377" s="2">
        <f t="shared" si="66"/>
        <v>420000</v>
      </c>
      <c r="AC377" s="2">
        <f t="shared" si="78"/>
        <v>57035907.614235669</v>
      </c>
      <c r="AD377" s="3">
        <f t="shared" si="56"/>
        <v>52800000</v>
      </c>
      <c r="AE377" s="2">
        <f>IF(AE375&gt;=52800000,52800000,IF(AB356=Graph!G$1*1000,AE376+Graph!G$1*1000,AC377))</f>
        <v>52800000</v>
      </c>
      <c r="AF377" s="3">
        <f t="shared" si="57"/>
        <v>52800000</v>
      </c>
      <c r="AG377" s="3">
        <f t="shared" si="76"/>
        <v>50160000</v>
      </c>
      <c r="AH377" s="3" t="e">
        <f t="shared" si="53"/>
        <v>#N/A</v>
      </c>
    </row>
    <row r="378" spans="1:34" ht="15" x14ac:dyDescent="0.25">
      <c r="A378" s="1">
        <v>44554</v>
      </c>
      <c r="B378" s="2">
        <f t="shared" si="52"/>
        <v>301</v>
      </c>
      <c r="C378" s="7"/>
      <c r="D378" s="2" t="e">
        <f t="shared" si="58"/>
        <v>#N/A</v>
      </c>
      <c r="E378" s="2" t="e">
        <f t="shared" si="70"/>
        <v>#N/A</v>
      </c>
      <c r="F378" s="2">
        <v>890752.58227974176</v>
      </c>
      <c r="G378" s="2">
        <f t="shared" si="82"/>
        <v>776582.14285714284</v>
      </c>
      <c r="H378" s="2">
        <f t="shared" si="79"/>
        <v>211551241.52364224</v>
      </c>
      <c r="I378" s="7"/>
      <c r="J378" s="2" t="e">
        <f t="shared" si="59"/>
        <v>#N/A</v>
      </c>
      <c r="K378" s="2" t="e">
        <f t="shared" si="71"/>
        <v>#N/A</v>
      </c>
      <c r="L378" s="2">
        <f t="array" ref="L378">IF(COUNT($C379)=0,IF(COUNT($C378)=1,I378,SUM(L377+LOOKUP(2,1/(ISNUMBER($K$1:$K$194)),$K$1:$K$194))),I378)</f>
        <v>7817585.0000000279</v>
      </c>
      <c r="M378" s="8" t="e">
        <f t="shared" si="75"/>
        <v>#N/A</v>
      </c>
      <c r="N378" s="2" t="e">
        <f t="shared" si="60"/>
        <v>#N/A</v>
      </c>
      <c r="O378" s="2" t="e">
        <f t="shared" si="72"/>
        <v>#N/A</v>
      </c>
      <c r="P378" s="2">
        <v>997455.73098556697</v>
      </c>
      <c r="Q378" s="2">
        <f t="shared" si="83"/>
        <v>800000</v>
      </c>
      <c r="R378" s="2">
        <f t="shared" si="80"/>
        <v>223948354.99285835</v>
      </c>
      <c r="S378" s="2">
        <f t="shared" si="61"/>
        <v>776582.14285713434</v>
      </c>
      <c r="T378" s="2">
        <f t="shared" si="62"/>
        <v>23417.857142857276</v>
      </c>
      <c r="U378" s="2">
        <f t="shared" si="63"/>
        <v>800000</v>
      </c>
      <c r="V378" s="2">
        <f t="shared" si="81"/>
        <v>146262049.05296093</v>
      </c>
      <c r="W378" s="2">
        <f t="shared" si="64"/>
        <v>756249.94255846739</v>
      </c>
      <c r="X378" s="2">
        <f t="shared" si="54"/>
        <v>43750.057441532612</v>
      </c>
      <c r="Y378" s="2">
        <f t="shared" si="77"/>
        <v>77686305.939897463</v>
      </c>
      <c r="Z378" s="2" t="str">
        <f t="shared" si="55"/>
        <v>MEEP</v>
      </c>
      <c r="AA378" s="2">
        <f>IF(Z378="HERE",Y378,AA377+Graph!$G$1*1000)</f>
        <v>115382504.97635776</v>
      </c>
      <c r="AB378" s="2">
        <f t="shared" si="66"/>
        <v>420000</v>
      </c>
      <c r="AC378" s="2">
        <f t="shared" si="78"/>
        <v>57035907.614235669</v>
      </c>
      <c r="AD378" s="3">
        <f t="shared" si="56"/>
        <v>52800000</v>
      </c>
      <c r="AE378" s="2">
        <f>IF(AE376&gt;=52800000,52800000,IF(AB357=Graph!G$1*1000,AE377+Graph!G$1*1000,AC378))</f>
        <v>52800000</v>
      </c>
      <c r="AF378" s="3">
        <f t="shared" si="57"/>
        <v>52800000</v>
      </c>
      <c r="AG378" s="3">
        <f t="shared" si="76"/>
        <v>50160000</v>
      </c>
      <c r="AH378" s="3" t="e">
        <f t="shared" si="53"/>
        <v>#N/A</v>
      </c>
    </row>
    <row r="379" spans="1:34" ht="15" x14ac:dyDescent="0.25">
      <c r="A379" s="1">
        <v>44555</v>
      </c>
      <c r="B379" s="2">
        <f t="shared" si="52"/>
        <v>302</v>
      </c>
      <c r="C379" s="7"/>
      <c r="D379" s="2" t="e">
        <f t="shared" si="58"/>
        <v>#N/A</v>
      </c>
      <c r="E379" s="2" t="e">
        <f t="shared" si="70"/>
        <v>#N/A</v>
      </c>
      <c r="F379" s="2">
        <v>892353.80418118834</v>
      </c>
      <c r="G379" s="2">
        <f t="shared" si="82"/>
        <v>776582.14285714284</v>
      </c>
      <c r="H379" s="2">
        <f t="shared" si="79"/>
        <v>212327823.66649938</v>
      </c>
      <c r="I379" s="7"/>
      <c r="J379" s="2" t="e">
        <f t="shared" si="59"/>
        <v>#N/A</v>
      </c>
      <c r="K379" s="2" t="e">
        <f t="shared" si="71"/>
        <v>#N/A</v>
      </c>
      <c r="L379" s="2">
        <f t="array" ref="L379">IF(COUNT($C380)=0,IF(COUNT($C379)=1,I379,SUM(L378+LOOKUP(2,1/(ISNUMBER($K$1:$K$194)),$K$1:$K$194))),I379)</f>
        <v>7841002.8571428852</v>
      </c>
      <c r="M379" s="8" t="e">
        <f t="shared" si="75"/>
        <v>#N/A</v>
      </c>
      <c r="N379" s="2" t="e">
        <f t="shared" si="60"/>
        <v>#N/A</v>
      </c>
      <c r="O379" s="2" t="e">
        <f t="shared" si="72"/>
        <v>#N/A</v>
      </c>
      <c r="P379" s="2">
        <v>999370.62473867834</v>
      </c>
      <c r="Q379" s="2">
        <f t="shared" si="83"/>
        <v>800000</v>
      </c>
      <c r="R379" s="2">
        <f t="shared" si="80"/>
        <v>224748354.99285835</v>
      </c>
      <c r="S379" s="2">
        <f t="shared" si="61"/>
        <v>776582.14285713434</v>
      </c>
      <c r="T379" s="2">
        <f t="shared" si="62"/>
        <v>23417.857142857276</v>
      </c>
      <c r="U379" s="2">
        <f t="shared" si="63"/>
        <v>800000</v>
      </c>
      <c r="V379" s="2">
        <f t="shared" si="81"/>
        <v>147019900.21742088</v>
      </c>
      <c r="W379" s="2">
        <f t="shared" si="64"/>
        <v>757851.16445994377</v>
      </c>
      <c r="X379" s="2">
        <f t="shared" si="54"/>
        <v>42148.835540056229</v>
      </c>
      <c r="Y379" s="2">
        <f t="shared" si="77"/>
        <v>77728454.775437519</v>
      </c>
      <c r="Z379" s="2" t="str">
        <f t="shared" si="55"/>
        <v>MEEP</v>
      </c>
      <c r="AA379" s="2">
        <f>IF(Z379="HERE",Y379,AA378+Graph!$G$1*1000)</f>
        <v>115802504.97635776</v>
      </c>
      <c r="AB379" s="2">
        <f t="shared" si="66"/>
        <v>420000</v>
      </c>
      <c r="AC379" s="2">
        <f t="shared" si="78"/>
        <v>57035907.614235669</v>
      </c>
      <c r="AD379" s="3">
        <f t="shared" si="56"/>
        <v>52800000</v>
      </c>
      <c r="AE379" s="2">
        <f>IF(AE377&gt;=52800000,52800000,IF(AB358=Graph!G$1*1000,AE378+Graph!G$1*1000,AC379))</f>
        <v>52800000</v>
      </c>
      <c r="AF379" s="3">
        <f t="shared" si="57"/>
        <v>52800000</v>
      </c>
      <c r="AG379" s="3">
        <f t="shared" si="76"/>
        <v>50160000</v>
      </c>
      <c r="AH379" s="3" t="e">
        <f t="shared" si="53"/>
        <v>#N/A</v>
      </c>
    </row>
    <row r="380" spans="1:34" ht="15" x14ac:dyDescent="0.25">
      <c r="A380" s="1">
        <v>44556</v>
      </c>
      <c r="B380" s="2">
        <f t="shared" si="52"/>
        <v>303</v>
      </c>
      <c r="C380" s="7"/>
      <c r="D380" s="2" t="e">
        <f t="shared" si="58"/>
        <v>#N/A</v>
      </c>
      <c r="E380" s="2" t="e">
        <f t="shared" si="70"/>
        <v>#N/A</v>
      </c>
      <c r="F380" s="2">
        <v>893955.02608262002</v>
      </c>
      <c r="G380" s="2">
        <f t="shared" si="82"/>
        <v>776582.14285714284</v>
      </c>
      <c r="H380" s="2">
        <f t="shared" si="79"/>
        <v>213104405.80935651</v>
      </c>
      <c r="I380" s="7"/>
      <c r="J380" s="2" t="e">
        <f t="shared" si="59"/>
        <v>#N/A</v>
      </c>
      <c r="K380" s="2" t="e">
        <f t="shared" si="71"/>
        <v>#N/A</v>
      </c>
      <c r="L380" s="2">
        <f t="array" ref="L380">IF(COUNT($C381)=0,IF(COUNT($C380)=1,I380,SUM(L379+LOOKUP(2,1/(ISNUMBER($K$1:$K$194)),$K$1:$K$194))),I380)</f>
        <v>7864420.7142857425</v>
      </c>
      <c r="M380" s="8" t="e">
        <f t="shared" si="75"/>
        <v>#N/A</v>
      </c>
      <c r="N380" s="2" t="e">
        <f t="shared" si="60"/>
        <v>#N/A</v>
      </c>
      <c r="O380" s="2" t="e">
        <f t="shared" si="72"/>
        <v>#N/A</v>
      </c>
      <c r="P380" s="2">
        <v>1001285.5184917897</v>
      </c>
      <c r="Q380" s="2">
        <f t="shared" si="83"/>
        <v>800000</v>
      </c>
      <c r="R380" s="2">
        <f t="shared" si="80"/>
        <v>225548354.99285835</v>
      </c>
      <c r="S380" s="2">
        <f t="shared" si="61"/>
        <v>776582.14285713434</v>
      </c>
      <c r="T380" s="2">
        <f t="shared" si="62"/>
        <v>23417.857142857276</v>
      </c>
      <c r="U380" s="2">
        <f t="shared" si="63"/>
        <v>800000</v>
      </c>
      <c r="V380" s="2">
        <f t="shared" si="81"/>
        <v>147779352.60378224</v>
      </c>
      <c r="W380" s="2">
        <f t="shared" si="64"/>
        <v>759452.38636136055</v>
      </c>
      <c r="X380" s="2">
        <f t="shared" si="54"/>
        <v>40547.61363863945</v>
      </c>
      <c r="Y380" s="2">
        <f t="shared" si="77"/>
        <v>77769002.389076158</v>
      </c>
      <c r="Z380" s="2" t="str">
        <f t="shared" si="55"/>
        <v>MEEP</v>
      </c>
      <c r="AA380" s="2">
        <f>IF(Z380="HERE",Y380,AA379+Graph!$G$1*1000)</f>
        <v>116222504.97635776</v>
      </c>
      <c r="AB380" s="2">
        <f t="shared" si="66"/>
        <v>420000</v>
      </c>
      <c r="AC380" s="2">
        <f t="shared" si="78"/>
        <v>57035907.614235669</v>
      </c>
      <c r="AD380" s="3">
        <f t="shared" si="56"/>
        <v>52800000</v>
      </c>
      <c r="AE380" s="2">
        <f>IF(AE378&gt;=52800000,52800000,IF(AB359=Graph!G$1*1000,AE379+Graph!G$1*1000,AC380))</f>
        <v>52800000</v>
      </c>
      <c r="AF380" s="3">
        <f t="shared" si="57"/>
        <v>52800000</v>
      </c>
      <c r="AG380" s="3">
        <f t="shared" si="76"/>
        <v>50160000</v>
      </c>
      <c r="AH380" s="3" t="e">
        <f t="shared" si="53"/>
        <v>#N/A</v>
      </c>
    </row>
    <row r="381" spans="1:34" ht="15" x14ac:dyDescent="0.25">
      <c r="A381" s="1">
        <v>44557</v>
      </c>
      <c r="B381" s="2">
        <f t="shared" si="52"/>
        <v>304</v>
      </c>
      <c r="C381" s="7"/>
      <c r="D381" s="2" t="e">
        <f t="shared" si="58"/>
        <v>#N/A</v>
      </c>
      <c r="E381" s="2" t="e">
        <f t="shared" si="70"/>
        <v>#N/A</v>
      </c>
      <c r="F381" s="2">
        <v>895556.24798406661</v>
      </c>
      <c r="G381" s="2">
        <f t="shared" si="82"/>
        <v>776582.14285714284</v>
      </c>
      <c r="H381" s="2">
        <f t="shared" si="79"/>
        <v>213880987.95221364</v>
      </c>
      <c r="I381" s="7"/>
      <c r="J381" s="2" t="e">
        <f t="shared" si="59"/>
        <v>#N/A</v>
      </c>
      <c r="K381" s="2" t="e">
        <f t="shared" si="71"/>
        <v>#N/A</v>
      </c>
      <c r="L381" s="2">
        <f t="array" ref="L381">IF(COUNT($C382)=0,IF(COUNT($C381)=1,I381,SUM(L380+LOOKUP(2,1/(ISNUMBER($K$1:$K$194)),$K$1:$K$194))),I381)</f>
        <v>7887838.5714285998</v>
      </c>
      <c r="M381" s="8" t="e">
        <f t="shared" si="75"/>
        <v>#N/A</v>
      </c>
      <c r="N381" s="2" t="e">
        <f t="shared" si="60"/>
        <v>#N/A</v>
      </c>
      <c r="O381" s="2" t="e">
        <f t="shared" si="72"/>
        <v>#N/A</v>
      </c>
      <c r="P381" s="2">
        <v>1003200.4122449011</v>
      </c>
      <c r="Q381" s="2">
        <f t="shared" si="83"/>
        <v>800000</v>
      </c>
      <c r="R381" s="2">
        <f t="shared" si="80"/>
        <v>226348354.99285835</v>
      </c>
      <c r="S381" s="2">
        <f t="shared" si="61"/>
        <v>776582.14285713434</v>
      </c>
      <c r="T381" s="2">
        <f t="shared" si="62"/>
        <v>23417.857142857276</v>
      </c>
      <c r="U381" s="2">
        <f t="shared" si="63"/>
        <v>800000</v>
      </c>
      <c r="V381" s="2">
        <f t="shared" si="81"/>
        <v>148540406.21204504</v>
      </c>
      <c r="W381" s="2">
        <f t="shared" si="64"/>
        <v>761053.60826280713</v>
      </c>
      <c r="X381" s="2">
        <f t="shared" si="54"/>
        <v>38946.391737192869</v>
      </c>
      <c r="Y381" s="2">
        <f t="shared" si="77"/>
        <v>77807948.780813351</v>
      </c>
      <c r="Z381" s="2" t="str">
        <f t="shared" si="55"/>
        <v>MEEP</v>
      </c>
      <c r="AA381" s="2">
        <f>IF(Z381="HERE",Y381,AA380+Graph!$G$1*1000)</f>
        <v>116642504.97635776</v>
      </c>
      <c r="AB381" s="2">
        <f t="shared" si="66"/>
        <v>420000</v>
      </c>
      <c r="AC381" s="2">
        <f t="shared" si="78"/>
        <v>57035907.614235669</v>
      </c>
      <c r="AD381" s="3">
        <f t="shared" si="56"/>
        <v>52800000</v>
      </c>
      <c r="AE381" s="2">
        <f>IF(AE379&gt;=52800000,52800000,IF(AB360=Graph!G$1*1000,AE380+Graph!G$1*1000,AC381))</f>
        <v>52800000</v>
      </c>
      <c r="AF381" s="3">
        <f t="shared" si="57"/>
        <v>52800000</v>
      </c>
      <c r="AG381" s="3">
        <f t="shared" si="76"/>
        <v>50160000</v>
      </c>
      <c r="AH381" s="3" t="e">
        <f t="shared" si="53"/>
        <v>#N/A</v>
      </c>
    </row>
    <row r="382" spans="1:34" ht="15" x14ac:dyDescent="0.25">
      <c r="A382" s="1">
        <v>44558</v>
      </c>
      <c r="B382" s="2">
        <f t="shared" si="52"/>
        <v>305</v>
      </c>
      <c r="C382" s="7"/>
      <c r="D382" s="2" t="e">
        <f t="shared" si="58"/>
        <v>#N/A</v>
      </c>
      <c r="E382" s="2" t="e">
        <f t="shared" si="70"/>
        <v>#N/A</v>
      </c>
      <c r="F382" s="2">
        <v>897157.46988551319</v>
      </c>
      <c r="G382" s="2">
        <f t="shared" si="82"/>
        <v>776582.14285714284</v>
      </c>
      <c r="H382" s="2">
        <f t="shared" si="79"/>
        <v>214657570.09507078</v>
      </c>
      <c r="I382" s="7"/>
      <c r="J382" s="2" t="e">
        <f t="shared" si="59"/>
        <v>#N/A</v>
      </c>
      <c r="K382" s="2" t="e">
        <f t="shared" si="71"/>
        <v>#N/A</v>
      </c>
      <c r="L382" s="2">
        <f t="array" ref="L382">IF(COUNT($C383)=0,IF(COUNT($C382)=1,I382,SUM(L381+LOOKUP(2,1/(ISNUMBER($K$1:$K$194)),$K$1:$K$194))),I382)</f>
        <v>7911256.428571457</v>
      </c>
      <c r="M382" s="8" t="e">
        <f t="shared" si="75"/>
        <v>#N/A</v>
      </c>
      <c r="N382" s="2" t="e">
        <f t="shared" si="60"/>
        <v>#N/A</v>
      </c>
      <c r="O382" s="2" t="e">
        <f t="shared" si="72"/>
        <v>#N/A</v>
      </c>
      <c r="P382" s="2">
        <v>1005115.3059980124</v>
      </c>
      <c r="Q382" s="2">
        <f t="shared" si="83"/>
        <v>800000</v>
      </c>
      <c r="R382" s="2">
        <f t="shared" si="80"/>
        <v>227148354.99285835</v>
      </c>
      <c r="S382" s="2">
        <f t="shared" si="61"/>
        <v>776582.14285713434</v>
      </c>
      <c r="T382" s="2">
        <f t="shared" si="62"/>
        <v>23417.857142857276</v>
      </c>
      <c r="U382" s="2">
        <f t="shared" si="63"/>
        <v>800000</v>
      </c>
      <c r="V382" s="2">
        <f t="shared" si="81"/>
        <v>149303061.0422093</v>
      </c>
      <c r="W382" s="2">
        <f t="shared" si="64"/>
        <v>762654.83016425371</v>
      </c>
      <c r="X382" s="2">
        <f t="shared" si="54"/>
        <v>37345.169835746288</v>
      </c>
      <c r="Y382" s="2">
        <f t="shared" si="77"/>
        <v>77845293.950649098</v>
      </c>
      <c r="Z382" s="2" t="str">
        <f t="shared" si="55"/>
        <v>MEEP</v>
      </c>
      <c r="AA382" s="2">
        <f>IF(Z382="HERE",Y382,AA381+Graph!$G$1*1000)</f>
        <v>117062504.97635776</v>
      </c>
      <c r="AB382" s="2">
        <f t="shared" si="66"/>
        <v>420000</v>
      </c>
      <c r="AC382" s="2">
        <f t="shared" si="78"/>
        <v>57035907.614235669</v>
      </c>
      <c r="AD382" s="3">
        <f t="shared" si="56"/>
        <v>52800000</v>
      </c>
      <c r="AE382" s="2">
        <f>IF(AE380&gt;=52800000,52800000,IF(AB361=Graph!G$1*1000,AE381+Graph!G$1*1000,AC382))</f>
        <v>52800000</v>
      </c>
      <c r="AF382" s="3">
        <f t="shared" si="57"/>
        <v>52800000</v>
      </c>
      <c r="AG382" s="3">
        <f t="shared" si="76"/>
        <v>50160000</v>
      </c>
      <c r="AH382" s="3" t="e">
        <f t="shared" si="53"/>
        <v>#N/A</v>
      </c>
    </row>
    <row r="383" spans="1:34" ht="15" x14ac:dyDescent="0.25">
      <c r="A383" s="1">
        <v>44559</v>
      </c>
      <c r="B383" s="2">
        <f t="shared" si="52"/>
        <v>306</v>
      </c>
      <c r="C383" s="7"/>
      <c r="D383" s="2" t="e">
        <f t="shared" si="58"/>
        <v>#N/A</v>
      </c>
      <c r="E383" s="2" t="e">
        <f t="shared" si="70"/>
        <v>#N/A</v>
      </c>
      <c r="F383" s="2">
        <v>898758.69178695977</v>
      </c>
      <c r="G383" s="2">
        <f t="shared" si="82"/>
        <v>776582.14285714284</v>
      </c>
      <c r="H383" s="2">
        <f t="shared" si="79"/>
        <v>215434152.23792791</v>
      </c>
      <c r="I383" s="7"/>
      <c r="J383" s="2" t="e">
        <f t="shared" si="59"/>
        <v>#N/A</v>
      </c>
      <c r="K383" s="2" t="e">
        <f t="shared" si="71"/>
        <v>#N/A</v>
      </c>
      <c r="L383" s="2">
        <f t="array" ref="L383">IF(COUNT($C384)=0,IF(COUNT($C383)=1,I383,SUM(L382+LOOKUP(2,1/(ISNUMBER($K$1:$K$194)),$K$1:$K$194))),I383)</f>
        <v>7934674.2857143143</v>
      </c>
      <c r="M383" s="8" t="e">
        <f t="shared" si="75"/>
        <v>#N/A</v>
      </c>
      <c r="N383" s="2" t="e">
        <f t="shared" si="60"/>
        <v>#N/A</v>
      </c>
      <c r="O383" s="2" t="e">
        <f t="shared" si="72"/>
        <v>#N/A</v>
      </c>
      <c r="P383" s="2">
        <v>1007030.1997511238</v>
      </c>
      <c r="Q383" s="2">
        <f t="shared" si="83"/>
        <v>800000</v>
      </c>
      <c r="R383" s="2">
        <f t="shared" si="80"/>
        <v>227948354.99285835</v>
      </c>
      <c r="S383" s="2">
        <f t="shared" si="61"/>
        <v>776582.14285713434</v>
      </c>
      <c r="T383" s="2">
        <f t="shared" si="62"/>
        <v>23417.857142857276</v>
      </c>
      <c r="U383" s="2">
        <f t="shared" si="63"/>
        <v>800000</v>
      </c>
      <c r="V383" s="2">
        <f t="shared" si="81"/>
        <v>150067317.094275</v>
      </c>
      <c r="W383" s="2">
        <f t="shared" si="64"/>
        <v>764256.05206570029</v>
      </c>
      <c r="X383" s="2">
        <f t="shared" si="54"/>
        <v>35743.947934299707</v>
      </c>
      <c r="Y383" s="2">
        <f t="shared" si="77"/>
        <v>77881037.898583397</v>
      </c>
      <c r="Z383" s="2" t="str">
        <f t="shared" si="55"/>
        <v>MEEP</v>
      </c>
      <c r="AA383" s="2">
        <f>IF(Z383="HERE",Y383,AA382+Graph!$G$1*1000)</f>
        <v>117482504.97635776</v>
      </c>
      <c r="AB383" s="2">
        <f t="shared" si="66"/>
        <v>420000</v>
      </c>
      <c r="AC383" s="2">
        <f t="shared" si="78"/>
        <v>57035907.614235669</v>
      </c>
      <c r="AD383" s="3">
        <f t="shared" si="56"/>
        <v>52800000</v>
      </c>
      <c r="AE383" s="2">
        <f>IF(AE381&gt;=52800000,52800000,IF(AB362=Graph!G$1*1000,AE382+Graph!G$1*1000,AC383))</f>
        <v>52800000</v>
      </c>
      <c r="AF383" s="3">
        <f t="shared" si="57"/>
        <v>52800000</v>
      </c>
      <c r="AG383" s="3">
        <f t="shared" si="76"/>
        <v>50160000</v>
      </c>
      <c r="AH383" s="3" t="e">
        <f t="shared" si="53"/>
        <v>#N/A</v>
      </c>
    </row>
    <row r="384" spans="1:34" ht="15" x14ac:dyDescent="0.25">
      <c r="A384" s="1">
        <v>44560</v>
      </c>
      <c r="B384" s="2">
        <f t="shared" si="52"/>
        <v>307</v>
      </c>
      <c r="C384" s="7"/>
      <c r="D384" s="2" t="e">
        <f t="shared" si="58"/>
        <v>#N/A</v>
      </c>
      <c r="E384" s="2" t="e">
        <f t="shared" si="70"/>
        <v>#N/A</v>
      </c>
      <c r="F384" s="2">
        <v>900359.91368839145</v>
      </c>
      <c r="G384" s="2">
        <f t="shared" si="82"/>
        <v>776582.14285714284</v>
      </c>
      <c r="H384" s="2">
        <f t="shared" si="79"/>
        <v>216210734.38078505</v>
      </c>
      <c r="I384" s="7"/>
      <c r="J384" s="2" t="e">
        <f t="shared" si="59"/>
        <v>#N/A</v>
      </c>
      <c r="K384" s="2" t="e">
        <f t="shared" si="71"/>
        <v>#N/A</v>
      </c>
      <c r="L384" s="2">
        <f t="array" ref="L384">IF(COUNT($C385)=0,IF(COUNT($C384)=1,I384,SUM(L383+LOOKUP(2,1/(ISNUMBER($K$1:$K$194)),$K$1:$K$194))),I384)</f>
        <v>7958092.1428571716</v>
      </c>
      <c r="M384" s="8" t="e">
        <f t="shared" si="75"/>
        <v>#N/A</v>
      </c>
      <c r="N384" s="2" t="e">
        <f t="shared" si="60"/>
        <v>#N/A</v>
      </c>
      <c r="O384" s="2" t="e">
        <f t="shared" si="72"/>
        <v>#N/A</v>
      </c>
      <c r="P384" s="2">
        <v>1008945.0935042351</v>
      </c>
      <c r="Q384" s="2">
        <f t="shared" si="83"/>
        <v>800000</v>
      </c>
      <c r="R384" s="2">
        <f t="shared" si="80"/>
        <v>228748354.99285835</v>
      </c>
      <c r="S384" s="2">
        <f t="shared" si="61"/>
        <v>776582.14285713434</v>
      </c>
      <c r="T384" s="2">
        <f t="shared" si="62"/>
        <v>23417.857142857276</v>
      </c>
      <c r="U384" s="2">
        <f t="shared" si="63"/>
        <v>800000</v>
      </c>
      <c r="V384" s="2">
        <f t="shared" si="81"/>
        <v>150833174.36824214</v>
      </c>
      <c r="W384" s="2">
        <f t="shared" si="64"/>
        <v>765857.27396714687</v>
      </c>
      <c r="X384" s="2">
        <f t="shared" si="54"/>
        <v>34142.726032853127</v>
      </c>
      <c r="Y384" s="2">
        <f t="shared" si="77"/>
        <v>77915180.62461625</v>
      </c>
      <c r="Z384" s="2" t="str">
        <f t="shared" si="55"/>
        <v>MEEP</v>
      </c>
      <c r="AA384" s="2">
        <f>IF(Z384="HERE",Y384,AA383+Graph!$G$1*1000)</f>
        <v>117902504.97635776</v>
      </c>
      <c r="AB384" s="2">
        <f t="shared" si="66"/>
        <v>420000</v>
      </c>
      <c r="AC384" s="2">
        <f t="shared" si="78"/>
        <v>57035907.614235669</v>
      </c>
      <c r="AD384" s="3">
        <f t="shared" si="56"/>
        <v>52800000</v>
      </c>
      <c r="AE384" s="2">
        <f>IF(AE382&gt;=52800000,52800000,IF(AB363=Graph!G$1*1000,AE383+Graph!G$1*1000,AC384))</f>
        <v>52800000</v>
      </c>
      <c r="AF384" s="3">
        <f t="shared" si="57"/>
        <v>52800000</v>
      </c>
      <c r="AG384" s="3">
        <f t="shared" si="76"/>
        <v>50160000</v>
      </c>
      <c r="AH384" s="3" t="e">
        <f t="shared" si="53"/>
        <v>#N/A</v>
      </c>
    </row>
    <row r="385" spans="1:34" ht="15" x14ac:dyDescent="0.25">
      <c r="A385" s="1">
        <v>44561</v>
      </c>
      <c r="B385" s="2">
        <f t="shared" si="52"/>
        <v>308</v>
      </c>
      <c r="C385" s="7"/>
      <c r="D385" s="2" t="e">
        <f t="shared" si="58"/>
        <v>#N/A</v>
      </c>
      <c r="E385" s="2" t="e">
        <f t="shared" si="70"/>
        <v>#N/A</v>
      </c>
      <c r="F385" s="2">
        <v>901961.13558983803</v>
      </c>
      <c r="G385" s="2">
        <f t="shared" si="82"/>
        <v>776582.14285714284</v>
      </c>
      <c r="H385" s="2">
        <f t="shared" si="79"/>
        <v>216987316.52364218</v>
      </c>
      <c r="I385" s="7"/>
      <c r="J385" s="2" t="e">
        <f t="shared" si="59"/>
        <v>#N/A</v>
      </c>
      <c r="K385" s="2" t="e">
        <f t="shared" si="71"/>
        <v>#N/A</v>
      </c>
      <c r="L385" s="2">
        <f t="array" ref="L385">IF(COUNT($C386)=0,IF(COUNT($C385)=1,I385,SUM(L384+LOOKUP(2,1/(ISNUMBER($K$1:$K$194)),$K$1:$K$194))),I385)</f>
        <v>7981510.0000000289</v>
      </c>
      <c r="M385" s="8" t="e">
        <f t="shared" si="75"/>
        <v>#N/A</v>
      </c>
      <c r="N385" s="2" t="e">
        <f t="shared" si="60"/>
        <v>#N/A</v>
      </c>
      <c r="O385" s="2" t="e">
        <f t="shared" si="72"/>
        <v>#N/A</v>
      </c>
      <c r="P385" s="2">
        <v>1010859.9872573465</v>
      </c>
      <c r="Q385" s="2">
        <f t="shared" si="83"/>
        <v>800000</v>
      </c>
      <c r="R385" s="2">
        <f t="shared" si="80"/>
        <v>229548354.99285835</v>
      </c>
      <c r="S385" s="2">
        <f t="shared" si="61"/>
        <v>776582.14285713434</v>
      </c>
      <c r="T385" s="2">
        <f t="shared" si="62"/>
        <v>23417.857142857276</v>
      </c>
      <c r="U385" s="2">
        <f t="shared" si="63"/>
        <v>800000</v>
      </c>
      <c r="V385" s="2">
        <f t="shared" si="81"/>
        <v>151600632.86411074</v>
      </c>
      <c r="W385" s="2">
        <f t="shared" si="64"/>
        <v>767458.49586859345</v>
      </c>
      <c r="X385" s="2">
        <f t="shared" si="54"/>
        <v>32541.504131406546</v>
      </c>
      <c r="Y385" s="2">
        <f t="shared" si="77"/>
        <v>77947722.128747657</v>
      </c>
      <c r="Z385" s="2" t="str">
        <f t="shared" si="55"/>
        <v>MEEP</v>
      </c>
      <c r="AA385" s="2">
        <f>IF(Z385="HERE",Y385,AA384+Graph!$G$1*1000)</f>
        <v>118322504.97635776</v>
      </c>
      <c r="AB385" s="2">
        <f t="shared" si="66"/>
        <v>420000</v>
      </c>
      <c r="AC385" s="2">
        <f t="shared" si="78"/>
        <v>57035907.614235669</v>
      </c>
      <c r="AD385" s="3">
        <f t="shared" si="56"/>
        <v>52800000</v>
      </c>
      <c r="AE385" s="2">
        <f>IF(AE383&gt;=52800000,52800000,IF(AB364=Graph!G$1*1000,AE384+Graph!G$1*1000,AC385))</f>
        <v>52800000</v>
      </c>
      <c r="AF385" s="3">
        <f t="shared" si="57"/>
        <v>52800000</v>
      </c>
      <c r="AG385" s="3">
        <f t="shared" si="76"/>
        <v>50160000</v>
      </c>
      <c r="AH385" s="3" t="e">
        <f t="shared" si="53"/>
        <v>#N/A</v>
      </c>
    </row>
  </sheetData>
  <conditionalFormatting sqref="I31:I64 M31:M385 I78:I385">
    <cfRule type="cellIs" dxfId="43" priority="42" operator="greaterThan">
      <formula>0</formula>
    </cfRule>
  </conditionalFormatting>
  <conditionalFormatting sqref="C31:C64 C117:C385 C78:C114">
    <cfRule type="cellIs" dxfId="42" priority="43" operator="greaterThan">
      <formula>0</formula>
    </cfRule>
  </conditionalFormatting>
  <conditionalFormatting sqref="C31:C64 C117:C385 C78:C114">
    <cfRule type="colorScale" priority="4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41" priority="45" operator="greaterThan">
      <formula>0</formula>
    </cfRule>
  </conditionalFormatting>
  <conditionalFormatting sqref="C115">
    <cfRule type="cellIs" dxfId="40" priority="46" operator="greaterThan">
      <formula>0</formula>
    </cfRule>
  </conditionalFormatting>
  <conditionalFormatting sqref="C65">
    <cfRule type="cellIs" dxfId="39" priority="40" operator="greaterThan">
      <formula>0</formula>
    </cfRule>
  </conditionalFormatting>
  <conditionalFormatting sqref="C65">
    <cfRule type="colorScale" priority="4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38" priority="39" operator="greaterThan">
      <formula>0</formula>
    </cfRule>
  </conditionalFormatting>
  <conditionalFormatting sqref="C66">
    <cfRule type="cellIs" dxfId="37" priority="37" operator="greaterThan">
      <formula>0</formula>
    </cfRule>
  </conditionalFormatting>
  <conditionalFormatting sqref="C66">
    <cfRule type="colorScale" priority="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36" priority="36" operator="greaterThan">
      <formula>0</formula>
    </cfRule>
  </conditionalFormatting>
  <conditionalFormatting sqref="C67">
    <cfRule type="cellIs" dxfId="35" priority="34" operator="greaterThan">
      <formula>0</formula>
    </cfRule>
  </conditionalFormatting>
  <conditionalFormatting sqref="C67">
    <cfRule type="colorScale" priority="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34" priority="33" operator="greaterThan">
      <formula>0</formula>
    </cfRule>
  </conditionalFormatting>
  <conditionalFormatting sqref="C68">
    <cfRule type="cellIs" dxfId="33" priority="31" operator="greaterThan">
      <formula>0</formula>
    </cfRule>
  </conditionalFormatting>
  <conditionalFormatting sqref="C68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32" priority="30" operator="greaterThan">
      <formula>0</formula>
    </cfRule>
  </conditionalFormatting>
  <conditionalFormatting sqref="C69">
    <cfRule type="cellIs" dxfId="31" priority="28" operator="greaterThan">
      <formula>0</formula>
    </cfRule>
  </conditionalFormatting>
  <conditionalFormatting sqref="C69">
    <cfRule type="colorScale" priority="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30" priority="27" operator="greaterThan">
      <formula>0</formula>
    </cfRule>
  </conditionalFormatting>
  <conditionalFormatting sqref="C70">
    <cfRule type="cellIs" dxfId="29" priority="25" operator="greaterThan">
      <formula>0</formula>
    </cfRule>
  </conditionalFormatting>
  <conditionalFormatting sqref="C70">
    <cfRule type="colorScale" priority="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28" priority="24" operator="greaterThan">
      <formula>0</formula>
    </cfRule>
  </conditionalFormatting>
  <conditionalFormatting sqref="C71">
    <cfRule type="cellIs" dxfId="27" priority="22" operator="greaterThan">
      <formula>0</formula>
    </cfRule>
  </conditionalFormatting>
  <conditionalFormatting sqref="C71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26" priority="21" operator="greaterThan">
      <formula>0</formula>
    </cfRule>
  </conditionalFormatting>
  <conditionalFormatting sqref="C72">
    <cfRule type="cellIs" dxfId="25" priority="19" operator="greaterThan">
      <formula>0</formula>
    </cfRule>
  </conditionalFormatting>
  <conditionalFormatting sqref="C72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24" priority="18" operator="greaterThan">
      <formula>0</formula>
    </cfRule>
  </conditionalFormatting>
  <conditionalFormatting sqref="C73">
    <cfRule type="cellIs" dxfId="23" priority="16" operator="greaterThan">
      <formula>0</formula>
    </cfRule>
  </conditionalFormatting>
  <conditionalFormatting sqref="C73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22" priority="15" operator="greaterThan">
      <formula>0</formula>
    </cfRule>
  </conditionalFormatting>
  <conditionalFormatting sqref="C74">
    <cfRule type="cellIs" dxfId="21" priority="13" operator="greaterThan">
      <formula>0</formula>
    </cfRule>
  </conditionalFormatting>
  <conditionalFormatting sqref="C74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20" priority="12" operator="greaterThan">
      <formula>0</formula>
    </cfRule>
  </conditionalFormatting>
  <conditionalFormatting sqref="C75">
    <cfRule type="cellIs" dxfId="19" priority="10" operator="greaterThan">
      <formula>0</formula>
    </cfRule>
  </conditionalFormatting>
  <conditionalFormatting sqref="C75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18" priority="9" operator="greaterThan">
      <formula>0</formula>
    </cfRule>
  </conditionalFormatting>
  <conditionalFormatting sqref="I76">
    <cfRule type="cellIs" dxfId="17" priority="4" operator="greaterThan">
      <formula>0</formula>
    </cfRule>
  </conditionalFormatting>
  <conditionalFormatting sqref="C76">
    <cfRule type="cellIs" dxfId="16" priority="5" operator="greaterThan">
      <formula>0</formula>
    </cfRule>
  </conditionalFormatting>
  <conditionalFormatting sqref="C7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77">
    <cfRule type="cellIs" dxfId="8" priority="2" operator="greaterThan">
      <formula>0</formula>
    </cfRule>
  </conditionalFormatting>
  <conditionalFormatting sqref="C7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F047D-FDA7-4DF5-90E4-B7A86118CA33}">
  <dimension ref="A1:AN385"/>
  <sheetViews>
    <sheetView topLeftCell="P127" workbookViewId="0">
      <selection activeCell="AJ160" sqref="AJ160"/>
    </sheetView>
  </sheetViews>
  <sheetFormatPr defaultRowHeight="14.25" x14ac:dyDescent="0.2"/>
  <cols>
    <col min="1" max="1" width="9.875" style="18" bestFit="1" customWidth="1"/>
    <col min="2" max="2" width="11.875" style="19" bestFit="1" customWidth="1"/>
    <col min="3" max="3" width="9.875" style="19" bestFit="1" customWidth="1"/>
    <col min="4" max="4" width="11.875" style="26" bestFit="1" customWidth="1"/>
    <col min="5" max="5" width="11.875" style="29" customWidth="1"/>
    <col min="6" max="6" width="11.875" style="19" customWidth="1"/>
    <col min="9" max="9" width="9" style="31"/>
    <col min="13" max="13" width="9" style="31"/>
    <col min="14" max="15" width="9" style="28"/>
    <col min="17" max="17" width="9" style="31"/>
    <col min="18" max="19" width="9" style="28"/>
    <col min="21" max="21" width="9" style="31"/>
    <col min="22" max="23" width="9" style="28"/>
    <col min="25" max="25" width="9" style="31"/>
    <col min="26" max="27" width="9" style="28"/>
    <col min="29" max="29" width="9" style="31"/>
    <col min="30" max="31" width="9" style="28"/>
    <col min="33" max="33" width="9" style="31"/>
    <col min="34" max="34" width="14.125" style="28" bestFit="1" customWidth="1"/>
    <col min="35" max="35" width="9" style="28"/>
    <col min="37" max="37" width="9" style="31"/>
    <col min="38" max="38" width="9" style="28"/>
  </cols>
  <sheetData>
    <row r="1" spans="1:40" x14ac:dyDescent="0.2">
      <c r="A1" s="18" t="str" cm="1">
        <f t="array" ref="A1:A385">Sheet1!A1:A385</f>
        <v>date</v>
      </c>
      <c r="B1" s="19" t="str" cm="1">
        <f t="array" ref="B1:B385">Sheet1!C1:C385</f>
        <v>first</v>
      </c>
      <c r="C1" s="19" t="str" cm="1">
        <f t="array" ref="C1:C385">Sheet1!I1:I385</f>
        <v>second</v>
      </c>
      <c r="D1" s="26" t="str" cm="1">
        <f t="array" ref="D1:D385">Sheet1!AH1:AH385</f>
        <v>immunity</v>
      </c>
      <c r="E1" s="29" t="str" cm="1">
        <f t="array" ref="E1:E385">Sheet1!N1:N385</f>
        <v>daily</v>
      </c>
      <c r="F1" s="19" t="str" cm="1">
        <f t="array" ref="F1:F385">'450'!Q1:Q385</f>
        <v>ivvpredicteddaily</v>
      </c>
      <c r="G1" s="20" t="str" cm="1">
        <f t="array" ref="G1:G385">'450'!$AD1:$AD385</f>
        <v>ivvfirstEstimate</v>
      </c>
      <c r="H1" s="22" t="str" cm="1">
        <f t="array" ref="H1:H385">'450'!$AF1:$AF385</f>
        <v>ivvsecondEstimate</v>
      </c>
      <c r="I1" s="30" t="str" cm="1">
        <f t="array" ref="I1:I385">'450'!$AG1:$AG385</f>
        <v>ivvimmunityEstimate</v>
      </c>
      <c r="J1" s="22" t="str" cm="1">
        <f t="array" ref="J1:J385">'500'!$Q1:$Q385</f>
        <v>vpredicteddaily</v>
      </c>
      <c r="K1" s="22" t="str" cm="1">
        <f t="array" ref="K1:K385">'500'!$AD1:$AD385</f>
        <v>vfirstEstimate</v>
      </c>
      <c r="L1" s="22" t="str" cm="1">
        <f t="array" ref="L1:L385">'500'!$AF1:$AF385</f>
        <v>vsecondEstimate</v>
      </c>
      <c r="M1" s="30" t="str" cm="1">
        <f t="array" ref="M1:M385">'500'!$AG1:$AG385</f>
        <v>vimmunityEstimate</v>
      </c>
      <c r="N1" s="22" t="str" cm="1">
        <f t="array" ref="N1:N385">'550'!$Q1:$Q385</f>
        <v>vvpredicteddaily</v>
      </c>
      <c r="O1" s="27" t="str" cm="1">
        <f t="array" ref="O1:O385">'550'!$AD1:$AD385</f>
        <v>vvfirstestimate</v>
      </c>
      <c r="P1" s="22" t="str" cm="1">
        <f t="array" ref="P1:P385">'550'!$AF1:$AF385</f>
        <v>vvsecondEstimate</v>
      </c>
      <c r="Q1" s="30" t="str" cm="1">
        <f t="array" ref="Q1:Q385">'550'!$AG1:$AG385</f>
        <v>vvimmunityEstimate</v>
      </c>
      <c r="R1" s="22" t="str" cm="1">
        <f t="array" ref="R1:R385">'600'!$Q1:$Q385</f>
        <v>vipredicteddaily</v>
      </c>
      <c r="S1" s="27" t="str" cm="1">
        <f t="array" ref="S1:S385">'600'!$AD1:$AD385</f>
        <v>vifirstEstimate</v>
      </c>
      <c r="T1" s="22" t="str" cm="1">
        <f t="array" ref="T1:T385">'600'!$AF1:$AF385</f>
        <v>visecondEstimate</v>
      </c>
      <c r="U1" s="30" t="str" cm="1">
        <f t="array" ref="U1:U385">'600'!$AG1:$AG385</f>
        <v>viimmunityEstimate</v>
      </c>
      <c r="V1" s="22" t="str" cm="1">
        <f t="array" ref="V1:V385">'650'!$Q1:$Q385</f>
        <v>vivpredicteddaily</v>
      </c>
      <c r="W1" s="27" t="str" cm="1">
        <f t="array" ref="W1:W385">'650'!$AD1:$AD385</f>
        <v>vivfirstEstimate</v>
      </c>
      <c r="X1" s="22" t="str" cm="1">
        <f t="array" ref="X1:X385">'650'!$AF1:$AF385</f>
        <v>vivsecondEstimate</v>
      </c>
      <c r="Y1" s="30" t="str" cm="1">
        <f t="array" ref="Y1:Y385">'650'!$AG1:$AG385</f>
        <v>vivimmunityEstimate</v>
      </c>
      <c r="Z1" s="22" t="str" cm="1">
        <f t="array" ref="Z1:Z385">'700'!$Q1:$Q385</f>
        <v>viipredicteddaily</v>
      </c>
      <c r="AA1" s="27" t="str" cm="1">
        <f t="array" ref="AA1:AA385">'700'!$AD1:$AD385</f>
        <v>viifirstEstimate</v>
      </c>
      <c r="AB1" s="22" t="str" cm="1">
        <f t="array" ref="AB1:AB385">'700'!$AF1:$AF385</f>
        <v>viisecondEstimate</v>
      </c>
      <c r="AC1" s="30" t="str" cm="1">
        <f t="array" ref="AC1:AC385">'700'!$AG1:$AG385</f>
        <v>viiimmunityEstimate</v>
      </c>
      <c r="AD1" s="22" t="str" cm="1">
        <f t="array" ref="AD1:AD385">'750'!$Q1:$Q385</f>
        <v>viivpredicteddaily</v>
      </c>
      <c r="AE1" s="27" t="str" cm="1">
        <f t="array" ref="AE1:AE385">'750'!$AD1:$AD385</f>
        <v>viivfirstEstimate</v>
      </c>
      <c r="AF1" s="22" t="str" cm="1">
        <f t="array" ref="AF1:AF385">'750'!$AF1:$AF385</f>
        <v>viivsecondEstimate</v>
      </c>
      <c r="AG1" s="30" t="str" cm="1">
        <f t="array" ref="AG1:AG385">'750'!$AG1:$AG385</f>
        <v>viivimmunityEstimate</v>
      </c>
      <c r="AH1" s="22" t="str" cm="1">
        <f t="array" ref="AH1:AH385">'800'!$Q1:$Q385</f>
        <v>viiipredicteddaily</v>
      </c>
      <c r="AI1" s="27" t="str" cm="1">
        <f t="array" ref="AI1:AI385">'800'!$AD1:$AD385</f>
        <v>viiifirstEstimate</v>
      </c>
      <c r="AJ1" s="22" t="str" cm="1">
        <f t="array" ref="AJ1:AJ385">'800'!$AF1:$AF385</f>
        <v>viiisecondEstimate</v>
      </c>
      <c r="AK1" s="30" t="str" cm="1">
        <f t="array" ref="AK1:AK385">'800'!$AG1:$AG385</f>
        <v>viiiimmunityEstimate</v>
      </c>
      <c r="AL1" s="28" t="s">
        <v>67</v>
      </c>
      <c r="AM1" t="s">
        <v>66</v>
      </c>
      <c r="AN1" t="s">
        <v>65</v>
      </c>
    </row>
    <row r="2" spans="1:40" x14ac:dyDescent="0.2">
      <c r="A2" s="18">
        <v>44178</v>
      </c>
      <c r="B2" s="19">
        <v>86215</v>
      </c>
      <c r="C2" s="19">
        <v>0</v>
      </c>
      <c r="D2" s="26">
        <v>0</v>
      </c>
      <c r="E2" s="29">
        <v>0</v>
      </c>
      <c r="F2" s="19">
        <v>0</v>
      </c>
      <c r="G2" s="19">
        <v>0</v>
      </c>
      <c r="H2" s="19">
        <v>0</v>
      </c>
      <c r="I2" s="29">
        <v>0</v>
      </c>
      <c r="J2" s="19">
        <v>0</v>
      </c>
      <c r="K2" s="19">
        <v>0</v>
      </c>
      <c r="L2" s="19">
        <v>0</v>
      </c>
      <c r="M2" s="29">
        <v>0</v>
      </c>
      <c r="N2" s="26">
        <v>0</v>
      </c>
      <c r="O2" s="26">
        <v>0</v>
      </c>
      <c r="P2" s="19">
        <v>0</v>
      </c>
      <c r="Q2" s="29">
        <v>0</v>
      </c>
      <c r="R2" s="26">
        <v>0</v>
      </c>
      <c r="S2" s="26">
        <v>0</v>
      </c>
      <c r="T2" s="19">
        <v>0</v>
      </c>
      <c r="U2" s="29">
        <v>0</v>
      </c>
      <c r="V2" s="26">
        <v>0</v>
      </c>
      <c r="W2" s="26">
        <v>0</v>
      </c>
      <c r="X2" s="19">
        <v>0</v>
      </c>
      <c r="Y2" s="29">
        <v>0</v>
      </c>
      <c r="Z2" s="26">
        <v>0</v>
      </c>
      <c r="AA2" s="26">
        <v>0</v>
      </c>
      <c r="AB2" s="19">
        <v>0</v>
      </c>
      <c r="AC2" s="29">
        <v>0</v>
      </c>
      <c r="AD2" s="26">
        <v>0</v>
      </c>
      <c r="AE2" s="26">
        <v>0</v>
      </c>
      <c r="AF2" s="19">
        <v>0</v>
      </c>
      <c r="AG2" s="29">
        <v>0</v>
      </c>
      <c r="AH2" s="26">
        <v>0</v>
      </c>
      <c r="AI2" s="26">
        <v>0</v>
      </c>
      <c r="AJ2" s="19">
        <v>0</v>
      </c>
      <c r="AK2" s="29">
        <v>0</v>
      </c>
      <c r="AL2" s="28">
        <v>14600000</v>
      </c>
      <c r="AM2">
        <v>31800000</v>
      </c>
      <c r="AN2">
        <v>52800000</v>
      </c>
    </row>
    <row r="3" spans="1:40" x14ac:dyDescent="0.2">
      <c r="A3" s="18">
        <v>44179</v>
      </c>
      <c r="B3" s="19">
        <v>170155.42857142858</v>
      </c>
      <c r="C3" s="19">
        <v>0</v>
      </c>
      <c r="D3" s="26">
        <v>0</v>
      </c>
      <c r="E3" s="29">
        <v>0</v>
      </c>
      <c r="F3" s="19">
        <v>0</v>
      </c>
      <c r="G3" s="19">
        <v>0</v>
      </c>
      <c r="H3" s="19">
        <v>0</v>
      </c>
      <c r="I3" s="29">
        <v>0</v>
      </c>
      <c r="J3" s="19">
        <v>0</v>
      </c>
      <c r="K3" s="19">
        <v>0</v>
      </c>
      <c r="L3" s="19">
        <v>0</v>
      </c>
      <c r="M3" s="29">
        <v>0</v>
      </c>
      <c r="N3" s="26">
        <v>0</v>
      </c>
      <c r="O3" s="26">
        <v>0</v>
      </c>
      <c r="P3" s="19">
        <v>0</v>
      </c>
      <c r="Q3" s="29">
        <v>0</v>
      </c>
      <c r="R3" s="26">
        <v>0</v>
      </c>
      <c r="S3" s="26">
        <v>0</v>
      </c>
      <c r="T3" s="19">
        <v>0</v>
      </c>
      <c r="U3" s="29">
        <v>0</v>
      </c>
      <c r="V3" s="26">
        <v>0</v>
      </c>
      <c r="W3" s="26">
        <v>0</v>
      </c>
      <c r="X3" s="19">
        <v>0</v>
      </c>
      <c r="Y3" s="29">
        <v>0</v>
      </c>
      <c r="Z3" s="26">
        <v>0</v>
      </c>
      <c r="AA3" s="26">
        <v>0</v>
      </c>
      <c r="AB3" s="19">
        <v>0</v>
      </c>
      <c r="AC3" s="29">
        <v>0</v>
      </c>
      <c r="AD3" s="26">
        <v>0</v>
      </c>
      <c r="AE3" s="26">
        <v>0</v>
      </c>
      <c r="AF3" s="19">
        <v>0</v>
      </c>
      <c r="AG3" s="29">
        <v>0</v>
      </c>
      <c r="AH3" s="26">
        <v>0</v>
      </c>
      <c r="AI3" s="26">
        <v>0</v>
      </c>
      <c r="AJ3" s="19">
        <v>0</v>
      </c>
      <c r="AK3" s="29">
        <v>0</v>
      </c>
      <c r="AL3" s="28">
        <v>14600000</v>
      </c>
      <c r="AM3">
        <v>31800000</v>
      </c>
      <c r="AN3">
        <v>52800000</v>
      </c>
    </row>
    <row r="4" spans="1:40" x14ac:dyDescent="0.2">
      <c r="A4" s="18">
        <v>44180</v>
      </c>
      <c r="B4" s="19">
        <v>254095.85714285713</v>
      </c>
      <c r="C4" s="19">
        <v>0</v>
      </c>
      <c r="D4" s="26">
        <v>0</v>
      </c>
      <c r="E4" s="29">
        <v>0</v>
      </c>
      <c r="F4" s="19">
        <v>0</v>
      </c>
      <c r="G4" s="19">
        <v>0</v>
      </c>
      <c r="H4" s="19">
        <v>0</v>
      </c>
      <c r="I4" s="29">
        <v>0</v>
      </c>
      <c r="J4" s="19">
        <v>0</v>
      </c>
      <c r="K4" s="19">
        <v>0</v>
      </c>
      <c r="L4" s="19">
        <v>0</v>
      </c>
      <c r="M4" s="29">
        <v>0</v>
      </c>
      <c r="N4" s="26">
        <v>0</v>
      </c>
      <c r="O4" s="26">
        <v>0</v>
      </c>
      <c r="P4" s="19">
        <v>0</v>
      </c>
      <c r="Q4" s="29">
        <v>0</v>
      </c>
      <c r="R4" s="26">
        <v>0</v>
      </c>
      <c r="S4" s="26">
        <v>0</v>
      </c>
      <c r="T4" s="19">
        <v>0</v>
      </c>
      <c r="U4" s="29">
        <v>0</v>
      </c>
      <c r="V4" s="26">
        <v>0</v>
      </c>
      <c r="W4" s="26">
        <v>0</v>
      </c>
      <c r="X4" s="19">
        <v>0</v>
      </c>
      <c r="Y4" s="29">
        <v>0</v>
      </c>
      <c r="Z4" s="26">
        <v>0</v>
      </c>
      <c r="AA4" s="26">
        <v>0</v>
      </c>
      <c r="AB4" s="19">
        <v>0</v>
      </c>
      <c r="AC4" s="29">
        <v>0</v>
      </c>
      <c r="AD4" s="26">
        <v>0</v>
      </c>
      <c r="AE4" s="26">
        <v>0</v>
      </c>
      <c r="AF4" s="19">
        <v>0</v>
      </c>
      <c r="AG4" s="29">
        <v>0</v>
      </c>
      <c r="AH4" s="26">
        <v>0</v>
      </c>
      <c r="AI4" s="26">
        <v>0</v>
      </c>
      <c r="AJ4" s="19">
        <v>0</v>
      </c>
      <c r="AK4" s="29">
        <v>0</v>
      </c>
      <c r="AL4" s="28">
        <v>14600000</v>
      </c>
      <c r="AM4">
        <v>31800000</v>
      </c>
      <c r="AN4">
        <v>52800000</v>
      </c>
    </row>
    <row r="5" spans="1:40" x14ac:dyDescent="0.2">
      <c r="A5" s="18">
        <v>44181</v>
      </c>
      <c r="B5" s="19">
        <v>338036.28571428568</v>
      </c>
      <c r="C5" s="19">
        <v>0</v>
      </c>
      <c r="D5" s="26">
        <v>0</v>
      </c>
      <c r="E5" s="29">
        <v>0</v>
      </c>
      <c r="F5" s="19">
        <v>0</v>
      </c>
      <c r="G5" s="19">
        <v>0</v>
      </c>
      <c r="H5" s="19">
        <v>0</v>
      </c>
      <c r="I5" s="29">
        <v>0</v>
      </c>
      <c r="J5" s="19">
        <v>0</v>
      </c>
      <c r="K5" s="19">
        <v>0</v>
      </c>
      <c r="L5" s="19">
        <v>0</v>
      </c>
      <c r="M5" s="29">
        <v>0</v>
      </c>
      <c r="N5" s="26">
        <v>0</v>
      </c>
      <c r="O5" s="26">
        <v>0</v>
      </c>
      <c r="P5" s="19">
        <v>0</v>
      </c>
      <c r="Q5" s="29">
        <v>0</v>
      </c>
      <c r="R5" s="26">
        <v>0</v>
      </c>
      <c r="S5" s="26">
        <v>0</v>
      </c>
      <c r="T5" s="19">
        <v>0</v>
      </c>
      <c r="U5" s="29">
        <v>0</v>
      </c>
      <c r="V5" s="26">
        <v>0</v>
      </c>
      <c r="W5" s="26">
        <v>0</v>
      </c>
      <c r="X5" s="19">
        <v>0</v>
      </c>
      <c r="Y5" s="29">
        <v>0</v>
      </c>
      <c r="Z5" s="26">
        <v>0</v>
      </c>
      <c r="AA5" s="26">
        <v>0</v>
      </c>
      <c r="AB5" s="19">
        <v>0</v>
      </c>
      <c r="AC5" s="29">
        <v>0</v>
      </c>
      <c r="AD5" s="26">
        <v>0</v>
      </c>
      <c r="AE5" s="26">
        <v>0</v>
      </c>
      <c r="AF5" s="19">
        <v>0</v>
      </c>
      <c r="AG5" s="29">
        <v>0</v>
      </c>
      <c r="AH5" s="26">
        <v>0</v>
      </c>
      <c r="AI5" s="26">
        <v>0</v>
      </c>
      <c r="AJ5" s="19">
        <v>0</v>
      </c>
      <c r="AK5" s="29">
        <v>0</v>
      </c>
      <c r="AL5" s="28">
        <v>14600000</v>
      </c>
      <c r="AM5">
        <v>31800000</v>
      </c>
      <c r="AN5">
        <v>52800000</v>
      </c>
    </row>
    <row r="6" spans="1:40" x14ac:dyDescent="0.2">
      <c r="A6" s="18">
        <v>44182</v>
      </c>
      <c r="B6" s="19">
        <v>421976.71428571426</v>
      </c>
      <c r="C6" s="19">
        <v>0</v>
      </c>
      <c r="D6" s="26">
        <v>0</v>
      </c>
      <c r="E6" s="29">
        <v>0</v>
      </c>
      <c r="F6" s="19">
        <v>0</v>
      </c>
      <c r="G6" s="19">
        <v>0</v>
      </c>
      <c r="H6" s="19">
        <v>0</v>
      </c>
      <c r="I6" s="29">
        <v>0</v>
      </c>
      <c r="J6" s="19">
        <v>0</v>
      </c>
      <c r="K6" s="19">
        <v>0</v>
      </c>
      <c r="L6" s="19">
        <v>0</v>
      </c>
      <c r="M6" s="29">
        <v>0</v>
      </c>
      <c r="N6" s="26">
        <v>0</v>
      </c>
      <c r="O6" s="26">
        <v>0</v>
      </c>
      <c r="P6" s="19">
        <v>0</v>
      </c>
      <c r="Q6" s="29">
        <v>0</v>
      </c>
      <c r="R6" s="26">
        <v>0</v>
      </c>
      <c r="S6" s="26">
        <v>0</v>
      </c>
      <c r="T6" s="19">
        <v>0</v>
      </c>
      <c r="U6" s="29">
        <v>0</v>
      </c>
      <c r="V6" s="26">
        <v>0</v>
      </c>
      <c r="W6" s="26">
        <v>0</v>
      </c>
      <c r="X6" s="19">
        <v>0</v>
      </c>
      <c r="Y6" s="29">
        <v>0</v>
      </c>
      <c r="Z6" s="26">
        <v>0</v>
      </c>
      <c r="AA6" s="26">
        <v>0</v>
      </c>
      <c r="AB6" s="19">
        <v>0</v>
      </c>
      <c r="AC6" s="29">
        <v>0</v>
      </c>
      <c r="AD6" s="26">
        <v>0</v>
      </c>
      <c r="AE6" s="26">
        <v>0</v>
      </c>
      <c r="AF6" s="19">
        <v>0</v>
      </c>
      <c r="AG6" s="29">
        <v>0</v>
      </c>
      <c r="AH6" s="26">
        <v>0</v>
      </c>
      <c r="AI6" s="26">
        <v>0</v>
      </c>
      <c r="AJ6" s="19">
        <v>0</v>
      </c>
      <c r="AK6" s="29">
        <v>0</v>
      </c>
      <c r="AL6" s="28">
        <v>14600000</v>
      </c>
      <c r="AM6">
        <v>31800000</v>
      </c>
      <c r="AN6">
        <v>52800000</v>
      </c>
    </row>
    <row r="7" spans="1:40" x14ac:dyDescent="0.2">
      <c r="A7" s="18">
        <v>44183</v>
      </c>
      <c r="B7" s="19">
        <v>505917.14285714284</v>
      </c>
      <c r="C7" s="19">
        <v>0</v>
      </c>
      <c r="D7" s="26">
        <v>0</v>
      </c>
      <c r="E7" s="29">
        <v>0</v>
      </c>
      <c r="F7" s="19">
        <v>0</v>
      </c>
      <c r="G7" s="19">
        <v>0</v>
      </c>
      <c r="H7" s="19">
        <v>0</v>
      </c>
      <c r="I7" s="29">
        <v>0</v>
      </c>
      <c r="J7" s="19">
        <v>0</v>
      </c>
      <c r="K7" s="19">
        <v>0</v>
      </c>
      <c r="L7" s="19">
        <v>0</v>
      </c>
      <c r="M7" s="29">
        <v>0</v>
      </c>
      <c r="N7" s="26">
        <v>0</v>
      </c>
      <c r="O7" s="26">
        <v>0</v>
      </c>
      <c r="P7" s="19">
        <v>0</v>
      </c>
      <c r="Q7" s="29">
        <v>0</v>
      </c>
      <c r="R7" s="26">
        <v>0</v>
      </c>
      <c r="S7" s="26">
        <v>0</v>
      </c>
      <c r="T7" s="19">
        <v>0</v>
      </c>
      <c r="U7" s="29">
        <v>0</v>
      </c>
      <c r="V7" s="26">
        <v>0</v>
      </c>
      <c r="W7" s="26">
        <v>0</v>
      </c>
      <c r="X7" s="19">
        <v>0</v>
      </c>
      <c r="Y7" s="29">
        <v>0</v>
      </c>
      <c r="Z7" s="26">
        <v>0</v>
      </c>
      <c r="AA7" s="26">
        <v>0</v>
      </c>
      <c r="AB7" s="19">
        <v>0</v>
      </c>
      <c r="AC7" s="29">
        <v>0</v>
      </c>
      <c r="AD7" s="26">
        <v>0</v>
      </c>
      <c r="AE7" s="26">
        <v>0</v>
      </c>
      <c r="AF7" s="19">
        <v>0</v>
      </c>
      <c r="AG7" s="29">
        <v>0</v>
      </c>
      <c r="AH7" s="26">
        <v>0</v>
      </c>
      <c r="AI7" s="26">
        <v>0</v>
      </c>
      <c r="AJ7" s="19">
        <v>0</v>
      </c>
      <c r="AK7" s="29">
        <v>0</v>
      </c>
      <c r="AL7" s="28">
        <v>14600000</v>
      </c>
      <c r="AM7">
        <v>31800000</v>
      </c>
      <c r="AN7">
        <v>52800000</v>
      </c>
    </row>
    <row r="8" spans="1:40" x14ac:dyDescent="0.2">
      <c r="A8" s="18">
        <v>44184</v>
      </c>
      <c r="B8" s="19">
        <v>589857.57142857136</v>
      </c>
      <c r="C8" s="19">
        <v>0</v>
      </c>
      <c r="D8" s="26">
        <v>0</v>
      </c>
      <c r="E8" s="29">
        <v>0</v>
      </c>
      <c r="F8" s="19">
        <v>0</v>
      </c>
      <c r="G8" s="19">
        <v>0</v>
      </c>
      <c r="H8" s="19">
        <v>0</v>
      </c>
      <c r="I8" s="29">
        <v>0</v>
      </c>
      <c r="J8" s="19">
        <v>0</v>
      </c>
      <c r="K8" s="19">
        <v>0</v>
      </c>
      <c r="L8" s="19">
        <v>0</v>
      </c>
      <c r="M8" s="29">
        <v>0</v>
      </c>
      <c r="N8" s="26">
        <v>0</v>
      </c>
      <c r="O8" s="26">
        <v>0</v>
      </c>
      <c r="P8" s="19">
        <v>0</v>
      </c>
      <c r="Q8" s="29">
        <v>0</v>
      </c>
      <c r="R8" s="26">
        <v>0</v>
      </c>
      <c r="S8" s="26">
        <v>0</v>
      </c>
      <c r="T8" s="19">
        <v>0</v>
      </c>
      <c r="U8" s="29">
        <v>0</v>
      </c>
      <c r="V8" s="26">
        <v>0</v>
      </c>
      <c r="W8" s="26">
        <v>0</v>
      </c>
      <c r="X8" s="19">
        <v>0</v>
      </c>
      <c r="Y8" s="29">
        <v>0</v>
      </c>
      <c r="Z8" s="26">
        <v>0</v>
      </c>
      <c r="AA8" s="26">
        <v>0</v>
      </c>
      <c r="AB8" s="19">
        <v>0</v>
      </c>
      <c r="AC8" s="29">
        <v>0</v>
      </c>
      <c r="AD8" s="26">
        <v>0</v>
      </c>
      <c r="AE8" s="26">
        <v>0</v>
      </c>
      <c r="AF8" s="19">
        <v>0</v>
      </c>
      <c r="AG8" s="29">
        <v>0</v>
      </c>
      <c r="AH8" s="26">
        <v>0</v>
      </c>
      <c r="AI8" s="26">
        <v>0</v>
      </c>
      <c r="AJ8" s="19">
        <v>0</v>
      </c>
      <c r="AK8" s="29">
        <v>0</v>
      </c>
      <c r="AL8" s="28">
        <v>14600000</v>
      </c>
      <c r="AM8">
        <v>31800000</v>
      </c>
      <c r="AN8">
        <v>52800000</v>
      </c>
    </row>
    <row r="9" spans="1:40" x14ac:dyDescent="0.2">
      <c r="A9" s="18">
        <v>44185</v>
      </c>
      <c r="B9" s="19">
        <v>673798</v>
      </c>
      <c r="C9" s="19">
        <v>0</v>
      </c>
      <c r="D9" s="26">
        <v>0</v>
      </c>
      <c r="E9" s="29">
        <v>0</v>
      </c>
      <c r="F9" s="19">
        <v>0</v>
      </c>
      <c r="G9" s="19">
        <v>0</v>
      </c>
      <c r="H9" s="19">
        <v>0</v>
      </c>
      <c r="I9" s="29">
        <v>0</v>
      </c>
      <c r="J9" s="19">
        <v>0</v>
      </c>
      <c r="K9" s="19">
        <v>0</v>
      </c>
      <c r="L9" s="19">
        <v>0</v>
      </c>
      <c r="M9" s="29">
        <v>0</v>
      </c>
      <c r="N9" s="26">
        <v>0</v>
      </c>
      <c r="O9" s="26">
        <v>0</v>
      </c>
      <c r="P9" s="19">
        <v>0</v>
      </c>
      <c r="Q9" s="29">
        <v>0</v>
      </c>
      <c r="R9" s="26">
        <v>0</v>
      </c>
      <c r="S9" s="26">
        <v>0</v>
      </c>
      <c r="T9" s="19">
        <v>0</v>
      </c>
      <c r="U9" s="29">
        <v>0</v>
      </c>
      <c r="V9" s="26">
        <v>0</v>
      </c>
      <c r="W9" s="26">
        <v>0</v>
      </c>
      <c r="X9" s="19">
        <v>0</v>
      </c>
      <c r="Y9" s="29">
        <v>0</v>
      </c>
      <c r="Z9" s="26">
        <v>0</v>
      </c>
      <c r="AA9" s="26">
        <v>0</v>
      </c>
      <c r="AB9" s="19">
        <v>0</v>
      </c>
      <c r="AC9" s="29">
        <v>0</v>
      </c>
      <c r="AD9" s="26">
        <v>0</v>
      </c>
      <c r="AE9" s="26">
        <v>0</v>
      </c>
      <c r="AF9" s="19">
        <v>0</v>
      </c>
      <c r="AG9" s="29">
        <v>0</v>
      </c>
      <c r="AH9" s="26">
        <v>0</v>
      </c>
      <c r="AI9" s="26">
        <v>0</v>
      </c>
      <c r="AJ9" s="19">
        <v>0</v>
      </c>
      <c r="AK9" s="29">
        <v>0</v>
      </c>
      <c r="AL9" s="28">
        <v>14600000</v>
      </c>
      <c r="AM9">
        <v>31800000</v>
      </c>
      <c r="AN9">
        <v>52800000</v>
      </c>
    </row>
    <row r="10" spans="1:40" x14ac:dyDescent="0.2">
      <c r="A10" s="18">
        <v>44186</v>
      </c>
      <c r="B10" s="19">
        <v>720816.85714285716</v>
      </c>
      <c r="C10" s="19">
        <v>0</v>
      </c>
      <c r="D10" s="26">
        <v>0</v>
      </c>
      <c r="E10" s="29">
        <v>0</v>
      </c>
      <c r="F10" s="19">
        <v>0</v>
      </c>
      <c r="G10" s="19">
        <v>0</v>
      </c>
      <c r="H10" s="19">
        <v>0</v>
      </c>
      <c r="I10" s="29">
        <v>0</v>
      </c>
      <c r="J10" s="19">
        <v>0</v>
      </c>
      <c r="K10" s="19">
        <v>0</v>
      </c>
      <c r="L10" s="19">
        <v>0</v>
      </c>
      <c r="M10" s="29">
        <v>0</v>
      </c>
      <c r="N10" s="26">
        <v>0</v>
      </c>
      <c r="O10" s="26">
        <v>0</v>
      </c>
      <c r="P10" s="19">
        <v>0</v>
      </c>
      <c r="Q10" s="29">
        <v>0</v>
      </c>
      <c r="R10" s="26">
        <v>0</v>
      </c>
      <c r="S10" s="26">
        <v>0</v>
      </c>
      <c r="T10" s="19">
        <v>0</v>
      </c>
      <c r="U10" s="29">
        <v>0</v>
      </c>
      <c r="V10" s="26">
        <v>0</v>
      </c>
      <c r="W10" s="26">
        <v>0</v>
      </c>
      <c r="X10" s="19">
        <v>0</v>
      </c>
      <c r="Y10" s="29">
        <v>0</v>
      </c>
      <c r="Z10" s="26">
        <v>0</v>
      </c>
      <c r="AA10" s="26">
        <v>0</v>
      </c>
      <c r="AB10" s="19">
        <v>0</v>
      </c>
      <c r="AC10" s="29">
        <v>0</v>
      </c>
      <c r="AD10" s="26">
        <v>0</v>
      </c>
      <c r="AE10" s="26">
        <v>0</v>
      </c>
      <c r="AF10" s="19">
        <v>0</v>
      </c>
      <c r="AG10" s="29">
        <v>0</v>
      </c>
      <c r="AH10" s="26">
        <v>0</v>
      </c>
      <c r="AI10" s="26">
        <v>0</v>
      </c>
      <c r="AJ10" s="19">
        <v>0</v>
      </c>
      <c r="AK10" s="29">
        <v>0</v>
      </c>
      <c r="AL10" s="28">
        <v>14600000</v>
      </c>
      <c r="AM10">
        <v>31800000</v>
      </c>
      <c r="AN10">
        <v>52800000</v>
      </c>
    </row>
    <row r="11" spans="1:40" x14ac:dyDescent="0.2">
      <c r="A11" s="18">
        <v>44187</v>
      </c>
      <c r="B11" s="19">
        <v>767835.71428571432</v>
      </c>
      <c r="C11" s="19">
        <v>0</v>
      </c>
      <c r="D11" s="26">
        <v>0</v>
      </c>
      <c r="E11" s="29">
        <v>0</v>
      </c>
      <c r="F11" s="19">
        <v>0</v>
      </c>
      <c r="G11" s="19">
        <v>0</v>
      </c>
      <c r="H11" s="19">
        <v>0</v>
      </c>
      <c r="I11" s="29">
        <v>0</v>
      </c>
      <c r="J11" s="19">
        <v>0</v>
      </c>
      <c r="K11" s="19">
        <v>0</v>
      </c>
      <c r="L11" s="19">
        <v>0</v>
      </c>
      <c r="M11" s="29">
        <v>0</v>
      </c>
      <c r="N11" s="26">
        <v>0</v>
      </c>
      <c r="O11" s="26">
        <v>0</v>
      </c>
      <c r="P11" s="19">
        <v>0</v>
      </c>
      <c r="Q11" s="29">
        <v>0</v>
      </c>
      <c r="R11" s="26">
        <v>0</v>
      </c>
      <c r="S11" s="26">
        <v>0</v>
      </c>
      <c r="T11" s="19">
        <v>0</v>
      </c>
      <c r="U11" s="29">
        <v>0</v>
      </c>
      <c r="V11" s="26">
        <v>0</v>
      </c>
      <c r="W11" s="26">
        <v>0</v>
      </c>
      <c r="X11" s="19">
        <v>0</v>
      </c>
      <c r="Y11" s="29">
        <v>0</v>
      </c>
      <c r="Z11" s="26">
        <v>0</v>
      </c>
      <c r="AA11" s="26">
        <v>0</v>
      </c>
      <c r="AB11" s="19">
        <v>0</v>
      </c>
      <c r="AC11" s="29">
        <v>0</v>
      </c>
      <c r="AD11" s="26">
        <v>0</v>
      </c>
      <c r="AE11" s="26">
        <v>0</v>
      </c>
      <c r="AF11" s="19">
        <v>0</v>
      </c>
      <c r="AG11" s="29">
        <v>0</v>
      </c>
      <c r="AH11" s="26">
        <v>0</v>
      </c>
      <c r="AI11" s="26">
        <v>0</v>
      </c>
      <c r="AJ11" s="19">
        <v>0</v>
      </c>
      <c r="AK11" s="29">
        <v>0</v>
      </c>
      <c r="AL11" s="28">
        <v>14600000</v>
      </c>
      <c r="AM11">
        <v>31800000</v>
      </c>
      <c r="AN11">
        <v>52800000</v>
      </c>
    </row>
    <row r="12" spans="1:40" x14ac:dyDescent="0.2">
      <c r="A12" s="18">
        <v>44188</v>
      </c>
      <c r="B12" s="19">
        <v>814854.57142857136</v>
      </c>
      <c r="C12" s="19">
        <v>0</v>
      </c>
      <c r="D12" s="26">
        <v>0</v>
      </c>
      <c r="E12" s="29">
        <v>0</v>
      </c>
      <c r="F12" s="19">
        <v>0</v>
      </c>
      <c r="G12" s="19">
        <v>0</v>
      </c>
      <c r="H12" s="19">
        <v>0</v>
      </c>
      <c r="I12" s="29">
        <v>0</v>
      </c>
      <c r="J12" s="19">
        <v>0</v>
      </c>
      <c r="K12" s="19">
        <v>0</v>
      </c>
      <c r="L12" s="19">
        <v>0</v>
      </c>
      <c r="M12" s="29">
        <v>0</v>
      </c>
      <c r="N12" s="26">
        <v>0</v>
      </c>
      <c r="O12" s="26">
        <v>0</v>
      </c>
      <c r="P12" s="19">
        <v>0</v>
      </c>
      <c r="Q12" s="29">
        <v>0</v>
      </c>
      <c r="R12" s="26">
        <v>0</v>
      </c>
      <c r="S12" s="26">
        <v>0</v>
      </c>
      <c r="T12" s="19">
        <v>0</v>
      </c>
      <c r="U12" s="29">
        <v>0</v>
      </c>
      <c r="V12" s="26">
        <v>0</v>
      </c>
      <c r="W12" s="26">
        <v>0</v>
      </c>
      <c r="X12" s="19">
        <v>0</v>
      </c>
      <c r="Y12" s="29">
        <v>0</v>
      </c>
      <c r="Z12" s="26">
        <v>0</v>
      </c>
      <c r="AA12" s="26">
        <v>0</v>
      </c>
      <c r="AB12" s="19">
        <v>0</v>
      </c>
      <c r="AC12" s="29">
        <v>0</v>
      </c>
      <c r="AD12" s="26">
        <v>0</v>
      </c>
      <c r="AE12" s="26">
        <v>0</v>
      </c>
      <c r="AF12" s="19">
        <v>0</v>
      </c>
      <c r="AG12" s="29">
        <v>0</v>
      </c>
      <c r="AH12" s="26">
        <v>0</v>
      </c>
      <c r="AI12" s="26">
        <v>0</v>
      </c>
      <c r="AJ12" s="19">
        <v>0</v>
      </c>
      <c r="AK12" s="29">
        <v>0</v>
      </c>
      <c r="AL12" s="28">
        <v>14600000</v>
      </c>
      <c r="AM12">
        <v>31800000</v>
      </c>
      <c r="AN12">
        <v>52800000</v>
      </c>
    </row>
    <row r="13" spans="1:40" x14ac:dyDescent="0.2">
      <c r="A13" s="18">
        <v>44189</v>
      </c>
      <c r="B13" s="19">
        <v>861873.42857142864</v>
      </c>
      <c r="C13" s="19">
        <v>0</v>
      </c>
      <c r="D13" s="26">
        <v>0</v>
      </c>
      <c r="E13" s="29">
        <v>0</v>
      </c>
      <c r="F13" s="19">
        <v>0</v>
      </c>
      <c r="G13" s="19">
        <v>0</v>
      </c>
      <c r="H13" s="19">
        <v>0</v>
      </c>
      <c r="I13" s="29">
        <v>0</v>
      </c>
      <c r="J13" s="19">
        <v>0</v>
      </c>
      <c r="K13" s="19">
        <v>0</v>
      </c>
      <c r="L13" s="19">
        <v>0</v>
      </c>
      <c r="M13" s="29">
        <v>0</v>
      </c>
      <c r="N13" s="26">
        <v>0</v>
      </c>
      <c r="O13" s="26">
        <v>0</v>
      </c>
      <c r="P13" s="19">
        <v>0</v>
      </c>
      <c r="Q13" s="29">
        <v>0</v>
      </c>
      <c r="R13" s="26">
        <v>0</v>
      </c>
      <c r="S13" s="26">
        <v>0</v>
      </c>
      <c r="T13" s="19">
        <v>0</v>
      </c>
      <c r="U13" s="29">
        <v>0</v>
      </c>
      <c r="V13" s="26">
        <v>0</v>
      </c>
      <c r="W13" s="26">
        <v>0</v>
      </c>
      <c r="X13" s="19">
        <v>0</v>
      </c>
      <c r="Y13" s="29">
        <v>0</v>
      </c>
      <c r="Z13" s="26">
        <v>0</v>
      </c>
      <c r="AA13" s="26">
        <v>0</v>
      </c>
      <c r="AB13" s="19">
        <v>0</v>
      </c>
      <c r="AC13" s="29">
        <v>0</v>
      </c>
      <c r="AD13" s="26">
        <v>0</v>
      </c>
      <c r="AE13" s="26">
        <v>0</v>
      </c>
      <c r="AF13" s="19">
        <v>0</v>
      </c>
      <c r="AG13" s="29">
        <v>0</v>
      </c>
      <c r="AH13" s="26">
        <v>0</v>
      </c>
      <c r="AI13" s="26">
        <v>0</v>
      </c>
      <c r="AJ13" s="19">
        <v>0</v>
      </c>
      <c r="AK13" s="29">
        <v>0</v>
      </c>
      <c r="AL13" s="28">
        <v>14600000</v>
      </c>
      <c r="AM13">
        <v>31800000</v>
      </c>
      <c r="AN13">
        <v>52800000</v>
      </c>
    </row>
    <row r="14" spans="1:40" x14ac:dyDescent="0.2">
      <c r="A14" s="18">
        <v>44190</v>
      </c>
      <c r="B14" s="19">
        <v>908892.28571428568</v>
      </c>
      <c r="C14" s="19">
        <v>0</v>
      </c>
      <c r="D14" s="26">
        <v>0</v>
      </c>
      <c r="E14" s="29">
        <v>0</v>
      </c>
      <c r="F14" s="19">
        <v>0</v>
      </c>
      <c r="G14" s="19">
        <v>0</v>
      </c>
      <c r="H14" s="19">
        <v>0</v>
      </c>
      <c r="I14" s="29">
        <v>0</v>
      </c>
      <c r="J14" s="19">
        <v>0</v>
      </c>
      <c r="K14" s="19">
        <v>0</v>
      </c>
      <c r="L14" s="19">
        <v>0</v>
      </c>
      <c r="M14" s="29">
        <v>0</v>
      </c>
      <c r="N14" s="26">
        <v>0</v>
      </c>
      <c r="O14" s="26">
        <v>0</v>
      </c>
      <c r="P14" s="19">
        <v>0</v>
      </c>
      <c r="Q14" s="29">
        <v>0</v>
      </c>
      <c r="R14" s="26">
        <v>0</v>
      </c>
      <c r="S14" s="26">
        <v>0</v>
      </c>
      <c r="T14" s="19">
        <v>0</v>
      </c>
      <c r="U14" s="29">
        <v>0</v>
      </c>
      <c r="V14" s="26">
        <v>0</v>
      </c>
      <c r="W14" s="26">
        <v>0</v>
      </c>
      <c r="X14" s="19">
        <v>0</v>
      </c>
      <c r="Y14" s="29">
        <v>0</v>
      </c>
      <c r="Z14" s="26">
        <v>0</v>
      </c>
      <c r="AA14" s="26">
        <v>0</v>
      </c>
      <c r="AB14" s="19">
        <v>0</v>
      </c>
      <c r="AC14" s="29">
        <v>0</v>
      </c>
      <c r="AD14" s="26">
        <v>0</v>
      </c>
      <c r="AE14" s="26">
        <v>0</v>
      </c>
      <c r="AF14" s="19">
        <v>0</v>
      </c>
      <c r="AG14" s="29">
        <v>0</v>
      </c>
      <c r="AH14" s="26">
        <v>0</v>
      </c>
      <c r="AI14" s="26">
        <v>0</v>
      </c>
      <c r="AJ14" s="19">
        <v>0</v>
      </c>
      <c r="AK14" s="29">
        <v>0</v>
      </c>
      <c r="AL14" s="28">
        <v>14600000</v>
      </c>
      <c r="AM14">
        <v>31800000</v>
      </c>
      <c r="AN14">
        <v>52800000</v>
      </c>
    </row>
    <row r="15" spans="1:40" x14ac:dyDescent="0.2">
      <c r="A15" s="18">
        <v>44191</v>
      </c>
      <c r="B15" s="19">
        <v>955911.14285714284</v>
      </c>
      <c r="C15" s="19">
        <v>0</v>
      </c>
      <c r="D15" s="26">
        <v>0</v>
      </c>
      <c r="E15" s="29">
        <v>0</v>
      </c>
      <c r="F15" s="19">
        <v>0</v>
      </c>
      <c r="G15" s="19">
        <v>0</v>
      </c>
      <c r="H15" s="19">
        <v>0</v>
      </c>
      <c r="I15" s="29">
        <v>0</v>
      </c>
      <c r="J15" s="19">
        <v>0</v>
      </c>
      <c r="K15" s="19">
        <v>0</v>
      </c>
      <c r="L15" s="19">
        <v>0</v>
      </c>
      <c r="M15" s="29">
        <v>0</v>
      </c>
      <c r="N15" s="26">
        <v>0</v>
      </c>
      <c r="O15" s="26">
        <v>0</v>
      </c>
      <c r="P15" s="19">
        <v>0</v>
      </c>
      <c r="Q15" s="29">
        <v>0</v>
      </c>
      <c r="R15" s="26">
        <v>0</v>
      </c>
      <c r="S15" s="26">
        <v>0</v>
      </c>
      <c r="T15" s="19">
        <v>0</v>
      </c>
      <c r="U15" s="29">
        <v>0</v>
      </c>
      <c r="V15" s="26">
        <v>0</v>
      </c>
      <c r="W15" s="26">
        <v>0</v>
      </c>
      <c r="X15" s="19">
        <v>0</v>
      </c>
      <c r="Y15" s="29">
        <v>0</v>
      </c>
      <c r="Z15" s="26">
        <v>0</v>
      </c>
      <c r="AA15" s="26">
        <v>0</v>
      </c>
      <c r="AB15" s="19">
        <v>0</v>
      </c>
      <c r="AC15" s="29">
        <v>0</v>
      </c>
      <c r="AD15" s="26">
        <v>0</v>
      </c>
      <c r="AE15" s="26">
        <v>0</v>
      </c>
      <c r="AF15" s="19">
        <v>0</v>
      </c>
      <c r="AG15" s="29">
        <v>0</v>
      </c>
      <c r="AH15" s="26">
        <v>0</v>
      </c>
      <c r="AI15" s="26">
        <v>0</v>
      </c>
      <c r="AJ15" s="19">
        <v>0</v>
      </c>
      <c r="AK15" s="29">
        <v>0</v>
      </c>
      <c r="AL15" s="28">
        <v>14600000</v>
      </c>
      <c r="AM15">
        <v>31800000</v>
      </c>
      <c r="AN15">
        <v>52800000</v>
      </c>
    </row>
    <row r="16" spans="1:40" x14ac:dyDescent="0.2">
      <c r="A16" s="18">
        <v>44192</v>
      </c>
      <c r="B16" s="19">
        <v>1002930</v>
      </c>
      <c r="C16" s="19">
        <v>0</v>
      </c>
      <c r="D16" s="26">
        <v>0</v>
      </c>
      <c r="E16" s="29">
        <v>0</v>
      </c>
      <c r="F16" s="19">
        <v>0</v>
      </c>
      <c r="G16" s="19">
        <v>0</v>
      </c>
      <c r="H16" s="19">
        <v>0</v>
      </c>
      <c r="I16" s="29">
        <v>0</v>
      </c>
      <c r="J16" s="19">
        <v>0</v>
      </c>
      <c r="K16" s="19">
        <v>0</v>
      </c>
      <c r="L16" s="19">
        <v>0</v>
      </c>
      <c r="M16" s="29">
        <v>0</v>
      </c>
      <c r="N16" s="26">
        <v>0</v>
      </c>
      <c r="O16" s="26">
        <v>0</v>
      </c>
      <c r="P16" s="19">
        <v>0</v>
      </c>
      <c r="Q16" s="29">
        <v>0</v>
      </c>
      <c r="R16" s="26">
        <v>0</v>
      </c>
      <c r="S16" s="26">
        <v>0</v>
      </c>
      <c r="T16" s="19">
        <v>0</v>
      </c>
      <c r="U16" s="29">
        <v>0</v>
      </c>
      <c r="V16" s="26">
        <v>0</v>
      </c>
      <c r="W16" s="26">
        <v>0</v>
      </c>
      <c r="X16" s="19">
        <v>0</v>
      </c>
      <c r="Y16" s="29">
        <v>0</v>
      </c>
      <c r="Z16" s="26">
        <v>0</v>
      </c>
      <c r="AA16" s="26">
        <v>0</v>
      </c>
      <c r="AB16" s="19">
        <v>0</v>
      </c>
      <c r="AC16" s="29">
        <v>0</v>
      </c>
      <c r="AD16" s="26">
        <v>0</v>
      </c>
      <c r="AE16" s="26">
        <v>0</v>
      </c>
      <c r="AF16" s="19">
        <v>0</v>
      </c>
      <c r="AG16" s="29">
        <v>0</v>
      </c>
      <c r="AH16" s="26">
        <v>0</v>
      </c>
      <c r="AI16" s="26">
        <v>0</v>
      </c>
      <c r="AJ16" s="19">
        <v>0</v>
      </c>
      <c r="AK16" s="29">
        <v>0</v>
      </c>
      <c r="AL16" s="28">
        <v>14600000</v>
      </c>
      <c r="AM16">
        <v>31800000</v>
      </c>
      <c r="AN16">
        <v>52800000</v>
      </c>
    </row>
    <row r="17" spans="1:40" x14ac:dyDescent="0.2">
      <c r="A17" s="18">
        <v>44193</v>
      </c>
      <c r="B17" s="19">
        <v>1056367.7142857143</v>
      </c>
      <c r="C17" s="19">
        <v>0</v>
      </c>
      <c r="D17" s="26">
        <v>0</v>
      </c>
      <c r="E17" s="29">
        <v>0</v>
      </c>
      <c r="F17" s="19">
        <v>0</v>
      </c>
      <c r="G17" s="19">
        <v>0</v>
      </c>
      <c r="H17" s="19">
        <v>0</v>
      </c>
      <c r="I17" s="29">
        <v>0</v>
      </c>
      <c r="J17" s="19">
        <v>0</v>
      </c>
      <c r="K17" s="19">
        <v>0</v>
      </c>
      <c r="L17" s="19">
        <v>0</v>
      </c>
      <c r="M17" s="29">
        <v>0</v>
      </c>
      <c r="N17" s="26">
        <v>0</v>
      </c>
      <c r="O17" s="26">
        <v>0</v>
      </c>
      <c r="P17" s="19">
        <v>0</v>
      </c>
      <c r="Q17" s="29">
        <v>0</v>
      </c>
      <c r="R17" s="26">
        <v>0</v>
      </c>
      <c r="S17" s="26">
        <v>0</v>
      </c>
      <c r="T17" s="19">
        <v>0</v>
      </c>
      <c r="U17" s="29">
        <v>0</v>
      </c>
      <c r="V17" s="26">
        <v>0</v>
      </c>
      <c r="W17" s="26">
        <v>0</v>
      </c>
      <c r="X17" s="19">
        <v>0</v>
      </c>
      <c r="Y17" s="29">
        <v>0</v>
      </c>
      <c r="Z17" s="26">
        <v>0</v>
      </c>
      <c r="AA17" s="26">
        <v>0</v>
      </c>
      <c r="AB17" s="19">
        <v>0</v>
      </c>
      <c r="AC17" s="29">
        <v>0</v>
      </c>
      <c r="AD17" s="26">
        <v>0</v>
      </c>
      <c r="AE17" s="26">
        <v>0</v>
      </c>
      <c r="AF17" s="19">
        <v>0</v>
      </c>
      <c r="AG17" s="29">
        <v>0</v>
      </c>
      <c r="AH17" s="26">
        <v>0</v>
      </c>
      <c r="AI17" s="26">
        <v>0</v>
      </c>
      <c r="AJ17" s="19">
        <v>0</v>
      </c>
      <c r="AK17" s="29">
        <v>0</v>
      </c>
      <c r="AL17" s="28">
        <v>14600000</v>
      </c>
      <c r="AM17">
        <v>31800000</v>
      </c>
      <c r="AN17">
        <v>52800000</v>
      </c>
    </row>
    <row r="18" spans="1:40" x14ac:dyDescent="0.2">
      <c r="A18" s="18">
        <v>44194</v>
      </c>
      <c r="B18" s="19">
        <v>1109805.4285714286</v>
      </c>
      <c r="C18" s="19">
        <v>0</v>
      </c>
      <c r="D18" s="26">
        <v>0</v>
      </c>
      <c r="E18" s="29">
        <v>0</v>
      </c>
      <c r="F18" s="19">
        <v>0</v>
      </c>
      <c r="G18" s="19">
        <v>0</v>
      </c>
      <c r="H18" s="19">
        <v>0</v>
      </c>
      <c r="I18" s="29">
        <v>0</v>
      </c>
      <c r="J18" s="19">
        <v>0</v>
      </c>
      <c r="K18" s="19">
        <v>0</v>
      </c>
      <c r="L18" s="19">
        <v>0</v>
      </c>
      <c r="M18" s="29">
        <v>0</v>
      </c>
      <c r="N18" s="26">
        <v>0</v>
      </c>
      <c r="O18" s="26">
        <v>0</v>
      </c>
      <c r="P18" s="19">
        <v>0</v>
      </c>
      <c r="Q18" s="29">
        <v>0</v>
      </c>
      <c r="R18" s="26">
        <v>0</v>
      </c>
      <c r="S18" s="26">
        <v>0</v>
      </c>
      <c r="T18" s="19">
        <v>0</v>
      </c>
      <c r="U18" s="29">
        <v>0</v>
      </c>
      <c r="V18" s="26">
        <v>0</v>
      </c>
      <c r="W18" s="26">
        <v>0</v>
      </c>
      <c r="X18" s="19">
        <v>0</v>
      </c>
      <c r="Y18" s="29">
        <v>0</v>
      </c>
      <c r="Z18" s="26">
        <v>0</v>
      </c>
      <c r="AA18" s="26">
        <v>0</v>
      </c>
      <c r="AB18" s="19">
        <v>0</v>
      </c>
      <c r="AC18" s="29">
        <v>0</v>
      </c>
      <c r="AD18" s="26">
        <v>0</v>
      </c>
      <c r="AE18" s="26">
        <v>0</v>
      </c>
      <c r="AF18" s="19">
        <v>0</v>
      </c>
      <c r="AG18" s="29">
        <v>0</v>
      </c>
      <c r="AH18" s="26">
        <v>0</v>
      </c>
      <c r="AI18" s="26">
        <v>0</v>
      </c>
      <c r="AJ18" s="19">
        <v>0</v>
      </c>
      <c r="AK18" s="29">
        <v>0</v>
      </c>
      <c r="AL18" s="28">
        <v>14600000</v>
      </c>
      <c r="AM18">
        <v>31800000</v>
      </c>
      <c r="AN18">
        <v>52800000</v>
      </c>
    </row>
    <row r="19" spans="1:40" x14ac:dyDescent="0.2">
      <c r="A19" s="18">
        <v>44195</v>
      </c>
      <c r="B19" s="19">
        <v>1163243.1428571427</v>
      </c>
      <c r="C19" s="19">
        <v>0</v>
      </c>
      <c r="D19" s="26">
        <v>0</v>
      </c>
      <c r="E19" s="29">
        <v>0</v>
      </c>
      <c r="F19" s="19">
        <v>0</v>
      </c>
      <c r="G19" s="19">
        <v>0</v>
      </c>
      <c r="H19" s="19">
        <v>0</v>
      </c>
      <c r="I19" s="29">
        <v>0</v>
      </c>
      <c r="J19" s="19">
        <v>0</v>
      </c>
      <c r="K19" s="19">
        <v>0</v>
      </c>
      <c r="L19" s="19">
        <v>0</v>
      </c>
      <c r="M19" s="29">
        <v>0</v>
      </c>
      <c r="N19" s="26">
        <v>0</v>
      </c>
      <c r="O19" s="26">
        <v>0</v>
      </c>
      <c r="P19" s="19">
        <v>0</v>
      </c>
      <c r="Q19" s="29">
        <v>0</v>
      </c>
      <c r="R19" s="26">
        <v>0</v>
      </c>
      <c r="S19" s="26">
        <v>0</v>
      </c>
      <c r="T19" s="19">
        <v>0</v>
      </c>
      <c r="U19" s="29">
        <v>0</v>
      </c>
      <c r="V19" s="26">
        <v>0</v>
      </c>
      <c r="W19" s="26">
        <v>0</v>
      </c>
      <c r="X19" s="19">
        <v>0</v>
      </c>
      <c r="Y19" s="29">
        <v>0</v>
      </c>
      <c r="Z19" s="26">
        <v>0</v>
      </c>
      <c r="AA19" s="26">
        <v>0</v>
      </c>
      <c r="AB19" s="19">
        <v>0</v>
      </c>
      <c r="AC19" s="29">
        <v>0</v>
      </c>
      <c r="AD19" s="26">
        <v>0</v>
      </c>
      <c r="AE19" s="26">
        <v>0</v>
      </c>
      <c r="AF19" s="19">
        <v>0</v>
      </c>
      <c r="AG19" s="29">
        <v>0</v>
      </c>
      <c r="AH19" s="26">
        <v>0</v>
      </c>
      <c r="AI19" s="26">
        <v>0</v>
      </c>
      <c r="AJ19" s="19">
        <v>0</v>
      </c>
      <c r="AK19" s="29">
        <v>0</v>
      </c>
      <c r="AL19" s="28">
        <v>14600000</v>
      </c>
      <c r="AM19">
        <v>31800000</v>
      </c>
      <c r="AN19">
        <v>52800000</v>
      </c>
    </row>
    <row r="20" spans="1:40" x14ac:dyDescent="0.2">
      <c r="A20" s="18">
        <v>44196</v>
      </c>
      <c r="B20" s="19">
        <v>1216680.857142857</v>
      </c>
      <c r="C20" s="19">
        <v>0</v>
      </c>
      <c r="D20" s="26">
        <v>0</v>
      </c>
      <c r="E20" s="29">
        <v>0</v>
      </c>
      <c r="F20" s="19">
        <v>0</v>
      </c>
      <c r="G20" s="19">
        <v>0</v>
      </c>
      <c r="H20" s="19">
        <v>0</v>
      </c>
      <c r="I20" s="29">
        <v>0</v>
      </c>
      <c r="J20" s="19">
        <v>0</v>
      </c>
      <c r="K20" s="19">
        <v>0</v>
      </c>
      <c r="L20" s="19">
        <v>0</v>
      </c>
      <c r="M20" s="29">
        <v>0</v>
      </c>
      <c r="N20" s="26">
        <v>0</v>
      </c>
      <c r="O20" s="26">
        <v>0</v>
      </c>
      <c r="P20" s="19">
        <v>0</v>
      </c>
      <c r="Q20" s="29">
        <v>0</v>
      </c>
      <c r="R20" s="26">
        <v>0</v>
      </c>
      <c r="S20" s="26">
        <v>0</v>
      </c>
      <c r="T20" s="19">
        <v>0</v>
      </c>
      <c r="U20" s="29">
        <v>0</v>
      </c>
      <c r="V20" s="26">
        <v>0</v>
      </c>
      <c r="W20" s="26">
        <v>0</v>
      </c>
      <c r="X20" s="19">
        <v>0</v>
      </c>
      <c r="Y20" s="29">
        <v>0</v>
      </c>
      <c r="Z20" s="26">
        <v>0</v>
      </c>
      <c r="AA20" s="26">
        <v>0</v>
      </c>
      <c r="AB20" s="19">
        <v>0</v>
      </c>
      <c r="AC20" s="29">
        <v>0</v>
      </c>
      <c r="AD20" s="26">
        <v>0</v>
      </c>
      <c r="AE20" s="26">
        <v>0</v>
      </c>
      <c r="AF20" s="19">
        <v>0</v>
      </c>
      <c r="AG20" s="29">
        <v>0</v>
      </c>
      <c r="AH20" s="26">
        <v>0</v>
      </c>
      <c r="AI20" s="26">
        <v>0</v>
      </c>
      <c r="AJ20" s="19">
        <v>0</v>
      </c>
      <c r="AK20" s="29">
        <v>0</v>
      </c>
      <c r="AL20" s="28">
        <v>14600000</v>
      </c>
      <c r="AM20">
        <v>31800000</v>
      </c>
      <c r="AN20">
        <v>52800000</v>
      </c>
    </row>
    <row r="21" spans="1:40" x14ac:dyDescent="0.2">
      <c r="A21" s="18">
        <v>44197</v>
      </c>
      <c r="B21" s="19">
        <v>1270118.5714285714</v>
      </c>
      <c r="C21" s="19">
        <v>0</v>
      </c>
      <c r="D21" s="26">
        <v>0</v>
      </c>
      <c r="E21" s="29">
        <v>0</v>
      </c>
      <c r="F21" s="19">
        <v>0</v>
      </c>
      <c r="G21" s="19">
        <v>0</v>
      </c>
      <c r="H21" s="19">
        <v>0</v>
      </c>
      <c r="I21" s="29">
        <v>0</v>
      </c>
      <c r="J21" s="19">
        <v>0</v>
      </c>
      <c r="K21" s="19">
        <v>0</v>
      </c>
      <c r="L21" s="19">
        <v>0</v>
      </c>
      <c r="M21" s="29">
        <v>0</v>
      </c>
      <c r="N21" s="26">
        <v>0</v>
      </c>
      <c r="O21" s="26">
        <v>0</v>
      </c>
      <c r="P21" s="19">
        <v>0</v>
      </c>
      <c r="Q21" s="29">
        <v>0</v>
      </c>
      <c r="R21" s="26">
        <v>0</v>
      </c>
      <c r="S21" s="26">
        <v>0</v>
      </c>
      <c r="T21" s="19">
        <v>0</v>
      </c>
      <c r="U21" s="29">
        <v>0</v>
      </c>
      <c r="V21" s="26">
        <v>0</v>
      </c>
      <c r="W21" s="26">
        <v>0</v>
      </c>
      <c r="X21" s="19">
        <v>0</v>
      </c>
      <c r="Y21" s="29">
        <v>0</v>
      </c>
      <c r="Z21" s="26">
        <v>0</v>
      </c>
      <c r="AA21" s="26">
        <v>0</v>
      </c>
      <c r="AB21" s="19">
        <v>0</v>
      </c>
      <c r="AC21" s="29">
        <v>0</v>
      </c>
      <c r="AD21" s="26">
        <v>0</v>
      </c>
      <c r="AE21" s="26">
        <v>0</v>
      </c>
      <c r="AF21" s="19">
        <v>0</v>
      </c>
      <c r="AG21" s="29">
        <v>0</v>
      </c>
      <c r="AH21" s="26">
        <v>0</v>
      </c>
      <c r="AI21" s="26">
        <v>0</v>
      </c>
      <c r="AJ21" s="19">
        <v>0</v>
      </c>
      <c r="AK21" s="29">
        <v>0</v>
      </c>
      <c r="AL21" s="28">
        <v>14600000</v>
      </c>
      <c r="AM21">
        <v>31800000</v>
      </c>
      <c r="AN21">
        <v>52800000</v>
      </c>
    </row>
    <row r="22" spans="1:40" x14ac:dyDescent="0.2">
      <c r="A22" s="18">
        <v>44198</v>
      </c>
      <c r="B22" s="19">
        <v>1323556.2857142857</v>
      </c>
      <c r="C22" s="19">
        <v>0</v>
      </c>
      <c r="D22" s="26">
        <v>77593.5</v>
      </c>
      <c r="E22" s="29">
        <v>0</v>
      </c>
      <c r="F22" s="19">
        <v>0</v>
      </c>
      <c r="G22" s="19">
        <v>0</v>
      </c>
      <c r="H22" s="19">
        <v>0</v>
      </c>
      <c r="I22" s="29">
        <v>77593.5</v>
      </c>
      <c r="J22" s="19">
        <v>0</v>
      </c>
      <c r="K22" s="19">
        <v>0</v>
      </c>
      <c r="L22" s="19">
        <v>0</v>
      </c>
      <c r="M22" s="29">
        <v>77593.5</v>
      </c>
      <c r="N22" s="26">
        <v>0</v>
      </c>
      <c r="O22" s="26">
        <v>0</v>
      </c>
      <c r="P22" s="19">
        <v>0</v>
      </c>
      <c r="Q22" s="29">
        <v>77593.5</v>
      </c>
      <c r="R22" s="26">
        <v>0</v>
      </c>
      <c r="S22" s="26">
        <v>0</v>
      </c>
      <c r="T22" s="19">
        <v>0</v>
      </c>
      <c r="U22" s="29">
        <v>77593.5</v>
      </c>
      <c r="V22" s="26">
        <v>0</v>
      </c>
      <c r="W22" s="26">
        <v>0</v>
      </c>
      <c r="X22" s="19">
        <v>0</v>
      </c>
      <c r="Y22" s="29">
        <v>77593.5</v>
      </c>
      <c r="Z22" s="26">
        <v>0</v>
      </c>
      <c r="AA22" s="26">
        <v>0</v>
      </c>
      <c r="AB22" s="19">
        <v>0</v>
      </c>
      <c r="AC22" s="29">
        <v>77593.5</v>
      </c>
      <c r="AD22" s="26">
        <v>0</v>
      </c>
      <c r="AE22" s="26">
        <v>0</v>
      </c>
      <c r="AF22" s="19">
        <v>0</v>
      </c>
      <c r="AG22" s="29">
        <v>77593.5</v>
      </c>
      <c r="AH22" s="26">
        <v>0</v>
      </c>
      <c r="AI22" s="26">
        <v>0</v>
      </c>
      <c r="AJ22" s="19">
        <v>0</v>
      </c>
      <c r="AK22" s="29">
        <v>77593.5</v>
      </c>
      <c r="AL22" s="28">
        <v>14600000</v>
      </c>
      <c r="AM22">
        <v>31800000</v>
      </c>
      <c r="AN22">
        <v>52800000</v>
      </c>
    </row>
    <row r="23" spans="1:40" x14ac:dyDescent="0.2">
      <c r="A23" s="18">
        <v>44199</v>
      </c>
      <c r="B23" s="19">
        <v>1376994</v>
      </c>
      <c r="C23" s="19">
        <v>21905</v>
      </c>
      <c r="D23" s="26">
        <v>153139.88571428572</v>
      </c>
      <c r="E23" s="29">
        <v>0</v>
      </c>
      <c r="F23" s="19">
        <v>0</v>
      </c>
      <c r="G23" s="19">
        <v>0</v>
      </c>
      <c r="H23" s="19">
        <v>0</v>
      </c>
      <c r="I23" s="29">
        <v>153139.88571428572</v>
      </c>
      <c r="J23" s="19">
        <v>0</v>
      </c>
      <c r="K23" s="19">
        <v>0</v>
      </c>
      <c r="L23" s="19">
        <v>0</v>
      </c>
      <c r="M23" s="29">
        <v>153139.88571428572</v>
      </c>
      <c r="N23" s="26">
        <v>0</v>
      </c>
      <c r="O23" s="26">
        <v>0</v>
      </c>
      <c r="P23" s="19">
        <v>0</v>
      </c>
      <c r="Q23" s="29">
        <v>153139.88571428572</v>
      </c>
      <c r="R23" s="26">
        <v>0</v>
      </c>
      <c r="S23" s="26">
        <v>0</v>
      </c>
      <c r="T23" s="19">
        <v>0</v>
      </c>
      <c r="U23" s="29">
        <v>153139.88571428572</v>
      </c>
      <c r="V23" s="26">
        <v>0</v>
      </c>
      <c r="W23" s="26">
        <v>0</v>
      </c>
      <c r="X23" s="19">
        <v>0</v>
      </c>
      <c r="Y23" s="29">
        <v>153139.88571428572</v>
      </c>
      <c r="Z23" s="26">
        <v>0</v>
      </c>
      <c r="AA23" s="26">
        <v>0</v>
      </c>
      <c r="AB23" s="19">
        <v>0</v>
      </c>
      <c r="AC23" s="29">
        <v>153139.88571428572</v>
      </c>
      <c r="AD23" s="26">
        <v>0</v>
      </c>
      <c r="AE23" s="26">
        <v>0</v>
      </c>
      <c r="AF23" s="19">
        <v>0</v>
      </c>
      <c r="AG23" s="29">
        <v>153139.88571428572</v>
      </c>
      <c r="AH23" s="26">
        <v>0</v>
      </c>
      <c r="AI23" s="26">
        <v>0</v>
      </c>
      <c r="AJ23" s="19">
        <v>0</v>
      </c>
      <c r="AK23" s="29">
        <v>153139.88571428572</v>
      </c>
      <c r="AL23" s="28">
        <v>14600000</v>
      </c>
      <c r="AM23">
        <v>31800000</v>
      </c>
      <c r="AN23">
        <v>52800000</v>
      </c>
    </row>
    <row r="24" spans="1:40" x14ac:dyDescent="0.2">
      <c r="A24" s="18">
        <v>44200</v>
      </c>
      <c r="B24" s="19">
        <v>1508825.75</v>
      </c>
      <c r="C24" s="19">
        <v>70687.75</v>
      </c>
      <c r="D24" s="26">
        <v>228686.27142857143</v>
      </c>
      <c r="E24" s="29">
        <v>0</v>
      </c>
      <c r="F24" s="19">
        <v>0</v>
      </c>
      <c r="G24" s="19">
        <v>0</v>
      </c>
      <c r="H24" s="19">
        <v>0</v>
      </c>
      <c r="I24" s="29">
        <v>228686.27142857143</v>
      </c>
      <c r="J24" s="19">
        <v>0</v>
      </c>
      <c r="K24" s="19">
        <v>0</v>
      </c>
      <c r="L24" s="19">
        <v>0</v>
      </c>
      <c r="M24" s="29">
        <v>228686.27142857143</v>
      </c>
      <c r="N24" s="26">
        <v>0</v>
      </c>
      <c r="O24" s="26">
        <v>0</v>
      </c>
      <c r="P24" s="19">
        <v>0</v>
      </c>
      <c r="Q24" s="29">
        <v>228686.27142857143</v>
      </c>
      <c r="R24" s="26">
        <v>0</v>
      </c>
      <c r="S24" s="26">
        <v>0</v>
      </c>
      <c r="T24" s="19">
        <v>0</v>
      </c>
      <c r="U24" s="29">
        <v>228686.27142857143</v>
      </c>
      <c r="V24" s="26">
        <v>0</v>
      </c>
      <c r="W24" s="26">
        <v>0</v>
      </c>
      <c r="X24" s="19">
        <v>0</v>
      </c>
      <c r="Y24" s="29">
        <v>228686.27142857143</v>
      </c>
      <c r="Z24" s="26">
        <v>0</v>
      </c>
      <c r="AA24" s="26">
        <v>0</v>
      </c>
      <c r="AB24" s="19">
        <v>0</v>
      </c>
      <c r="AC24" s="29">
        <v>228686.27142857143</v>
      </c>
      <c r="AD24" s="26">
        <v>0</v>
      </c>
      <c r="AE24" s="26">
        <v>0</v>
      </c>
      <c r="AF24" s="19">
        <v>0</v>
      </c>
      <c r="AG24" s="29">
        <v>228686.27142857143</v>
      </c>
      <c r="AH24" s="26">
        <v>0</v>
      </c>
      <c r="AI24" s="26">
        <v>0</v>
      </c>
      <c r="AJ24" s="19">
        <v>0</v>
      </c>
      <c r="AK24" s="29">
        <v>228686.27142857143</v>
      </c>
      <c r="AL24" s="28">
        <v>14600000</v>
      </c>
      <c r="AM24">
        <v>31800000</v>
      </c>
      <c r="AN24">
        <v>52800000</v>
      </c>
    </row>
    <row r="25" spans="1:40" x14ac:dyDescent="0.2">
      <c r="A25" s="18">
        <v>44201</v>
      </c>
      <c r="B25" s="19">
        <v>1640657.5</v>
      </c>
      <c r="C25" s="19">
        <v>119470.5</v>
      </c>
      <c r="D25" s="26">
        <v>304232.65714285715</v>
      </c>
      <c r="E25" s="29">
        <v>0</v>
      </c>
      <c r="F25" s="19">
        <v>0</v>
      </c>
      <c r="G25" s="19">
        <v>0</v>
      </c>
      <c r="H25" s="19">
        <v>0</v>
      </c>
      <c r="I25" s="29">
        <v>304232.65714285715</v>
      </c>
      <c r="J25" s="19">
        <v>0</v>
      </c>
      <c r="K25" s="19">
        <v>0</v>
      </c>
      <c r="L25" s="19">
        <v>0</v>
      </c>
      <c r="M25" s="29">
        <v>304232.65714285715</v>
      </c>
      <c r="N25" s="26">
        <v>0</v>
      </c>
      <c r="O25" s="26">
        <v>0</v>
      </c>
      <c r="P25" s="19">
        <v>0</v>
      </c>
      <c r="Q25" s="29">
        <v>304232.65714285715</v>
      </c>
      <c r="R25" s="26">
        <v>0</v>
      </c>
      <c r="S25" s="26">
        <v>0</v>
      </c>
      <c r="T25" s="19">
        <v>0</v>
      </c>
      <c r="U25" s="29">
        <v>304232.65714285715</v>
      </c>
      <c r="V25" s="26">
        <v>0</v>
      </c>
      <c r="W25" s="26">
        <v>0</v>
      </c>
      <c r="X25" s="19">
        <v>0</v>
      </c>
      <c r="Y25" s="29">
        <v>304232.65714285715</v>
      </c>
      <c r="Z25" s="26">
        <v>0</v>
      </c>
      <c r="AA25" s="26">
        <v>0</v>
      </c>
      <c r="AB25" s="19">
        <v>0</v>
      </c>
      <c r="AC25" s="29">
        <v>304232.65714285715</v>
      </c>
      <c r="AD25" s="26">
        <v>0</v>
      </c>
      <c r="AE25" s="26">
        <v>0</v>
      </c>
      <c r="AF25" s="19">
        <v>0</v>
      </c>
      <c r="AG25" s="29">
        <v>304232.65714285715</v>
      </c>
      <c r="AH25" s="26">
        <v>0</v>
      </c>
      <c r="AI25" s="26">
        <v>0</v>
      </c>
      <c r="AJ25" s="19">
        <v>0</v>
      </c>
      <c r="AK25" s="29">
        <v>304232.65714285715</v>
      </c>
      <c r="AL25" s="28">
        <v>14600000</v>
      </c>
      <c r="AM25">
        <v>31800000</v>
      </c>
      <c r="AN25">
        <v>52800000</v>
      </c>
    </row>
    <row r="26" spans="1:40" x14ac:dyDescent="0.2">
      <c r="A26" s="18">
        <v>44202</v>
      </c>
      <c r="B26" s="19">
        <v>1772489.25</v>
      </c>
      <c r="C26" s="19">
        <v>168253.25</v>
      </c>
      <c r="D26" s="26">
        <v>379779.04285714286</v>
      </c>
      <c r="E26" s="29">
        <v>0</v>
      </c>
      <c r="F26" s="19">
        <v>0</v>
      </c>
      <c r="G26" s="19">
        <v>0</v>
      </c>
      <c r="H26" s="19">
        <v>0</v>
      </c>
      <c r="I26" s="29">
        <v>379779.04285714286</v>
      </c>
      <c r="J26" s="19">
        <v>0</v>
      </c>
      <c r="K26" s="19">
        <v>0</v>
      </c>
      <c r="L26" s="19">
        <v>0</v>
      </c>
      <c r="M26" s="29">
        <v>379779.04285714286</v>
      </c>
      <c r="N26" s="26">
        <v>0</v>
      </c>
      <c r="O26" s="26">
        <v>0</v>
      </c>
      <c r="P26" s="19">
        <v>0</v>
      </c>
      <c r="Q26" s="29">
        <v>379779.04285714286</v>
      </c>
      <c r="R26" s="26">
        <v>0</v>
      </c>
      <c r="S26" s="26">
        <v>0</v>
      </c>
      <c r="T26" s="19">
        <v>0</v>
      </c>
      <c r="U26" s="29">
        <v>379779.04285714286</v>
      </c>
      <c r="V26" s="26">
        <v>0</v>
      </c>
      <c r="W26" s="26">
        <v>0</v>
      </c>
      <c r="X26" s="19">
        <v>0</v>
      </c>
      <c r="Y26" s="29">
        <v>379779.04285714286</v>
      </c>
      <c r="Z26" s="26">
        <v>0</v>
      </c>
      <c r="AA26" s="26">
        <v>0</v>
      </c>
      <c r="AB26" s="19">
        <v>0</v>
      </c>
      <c r="AC26" s="29">
        <v>379779.04285714286</v>
      </c>
      <c r="AD26" s="26">
        <v>0</v>
      </c>
      <c r="AE26" s="26">
        <v>0</v>
      </c>
      <c r="AF26" s="19">
        <v>0</v>
      </c>
      <c r="AG26" s="29">
        <v>379779.04285714286</v>
      </c>
      <c r="AH26" s="26">
        <v>0</v>
      </c>
      <c r="AI26" s="26">
        <v>0</v>
      </c>
      <c r="AJ26" s="19">
        <v>0</v>
      </c>
      <c r="AK26" s="29">
        <v>379779.04285714286</v>
      </c>
      <c r="AL26" s="28">
        <v>14600000</v>
      </c>
      <c r="AM26">
        <v>31800000</v>
      </c>
      <c r="AN26">
        <v>52800000</v>
      </c>
    </row>
    <row r="27" spans="1:40" x14ac:dyDescent="0.2">
      <c r="A27" s="18">
        <v>44203</v>
      </c>
      <c r="B27" s="19">
        <v>1904321</v>
      </c>
      <c r="C27" s="19">
        <v>217036</v>
      </c>
      <c r="D27" s="26">
        <v>455325.42857142858</v>
      </c>
      <c r="E27" s="29">
        <v>0</v>
      </c>
      <c r="F27" s="19">
        <v>0</v>
      </c>
      <c r="G27" s="19">
        <v>0</v>
      </c>
      <c r="H27" s="19">
        <v>0</v>
      </c>
      <c r="I27" s="29">
        <v>455325.42857142858</v>
      </c>
      <c r="J27" s="19">
        <v>0</v>
      </c>
      <c r="K27" s="19">
        <v>0</v>
      </c>
      <c r="L27" s="19">
        <v>0</v>
      </c>
      <c r="M27" s="29">
        <v>455325.42857142858</v>
      </c>
      <c r="N27" s="26">
        <v>0</v>
      </c>
      <c r="O27" s="26">
        <v>0</v>
      </c>
      <c r="P27" s="19">
        <v>0</v>
      </c>
      <c r="Q27" s="29">
        <v>455325.42857142858</v>
      </c>
      <c r="R27" s="26">
        <v>0</v>
      </c>
      <c r="S27" s="26">
        <v>0</v>
      </c>
      <c r="T27" s="19">
        <v>0</v>
      </c>
      <c r="U27" s="29">
        <v>455325.42857142858</v>
      </c>
      <c r="V27" s="26">
        <v>0</v>
      </c>
      <c r="W27" s="26">
        <v>0</v>
      </c>
      <c r="X27" s="19">
        <v>0</v>
      </c>
      <c r="Y27" s="29">
        <v>455325.42857142858</v>
      </c>
      <c r="Z27" s="26">
        <v>0</v>
      </c>
      <c r="AA27" s="26">
        <v>0</v>
      </c>
      <c r="AB27" s="19">
        <v>0</v>
      </c>
      <c r="AC27" s="29">
        <v>455325.42857142858</v>
      </c>
      <c r="AD27" s="26">
        <v>0</v>
      </c>
      <c r="AE27" s="26">
        <v>0</v>
      </c>
      <c r="AF27" s="19">
        <v>0</v>
      </c>
      <c r="AG27" s="29">
        <v>455325.42857142858</v>
      </c>
      <c r="AH27" s="26">
        <v>0</v>
      </c>
      <c r="AI27" s="26">
        <v>0</v>
      </c>
      <c r="AJ27" s="19">
        <v>0</v>
      </c>
      <c r="AK27" s="29">
        <v>455325.42857142858</v>
      </c>
      <c r="AL27" s="28">
        <v>14600000</v>
      </c>
      <c r="AM27">
        <v>31800000</v>
      </c>
      <c r="AN27">
        <v>52800000</v>
      </c>
    </row>
    <row r="28" spans="1:40" x14ac:dyDescent="0.2">
      <c r="A28" s="18">
        <v>44204</v>
      </c>
      <c r="B28" s="19">
        <v>2036152.75</v>
      </c>
      <c r="C28" s="19">
        <v>265818.75</v>
      </c>
      <c r="D28" s="26">
        <v>530871.8142857143</v>
      </c>
      <c r="E28" s="29">
        <v>0</v>
      </c>
      <c r="F28" s="19">
        <v>0</v>
      </c>
      <c r="G28" s="19">
        <v>0</v>
      </c>
      <c r="H28" s="19">
        <v>0</v>
      </c>
      <c r="I28" s="29">
        <v>530871.8142857143</v>
      </c>
      <c r="J28" s="19">
        <v>0</v>
      </c>
      <c r="K28" s="19">
        <v>0</v>
      </c>
      <c r="L28" s="19">
        <v>0</v>
      </c>
      <c r="M28" s="29">
        <v>530871.8142857143</v>
      </c>
      <c r="N28" s="26">
        <v>0</v>
      </c>
      <c r="O28" s="26">
        <v>0</v>
      </c>
      <c r="P28" s="19">
        <v>0</v>
      </c>
      <c r="Q28" s="29">
        <v>530871.8142857143</v>
      </c>
      <c r="R28" s="26">
        <v>0</v>
      </c>
      <c r="S28" s="26">
        <v>0</v>
      </c>
      <c r="T28" s="19">
        <v>0</v>
      </c>
      <c r="U28" s="29">
        <v>530871.8142857143</v>
      </c>
      <c r="V28" s="26">
        <v>0</v>
      </c>
      <c r="W28" s="26">
        <v>0</v>
      </c>
      <c r="X28" s="19">
        <v>0</v>
      </c>
      <c r="Y28" s="29">
        <v>530871.8142857143</v>
      </c>
      <c r="Z28" s="26">
        <v>0</v>
      </c>
      <c r="AA28" s="26">
        <v>0</v>
      </c>
      <c r="AB28" s="19">
        <v>0</v>
      </c>
      <c r="AC28" s="29">
        <v>530871.8142857143</v>
      </c>
      <c r="AD28" s="26">
        <v>0</v>
      </c>
      <c r="AE28" s="26">
        <v>0</v>
      </c>
      <c r="AF28" s="19">
        <v>0</v>
      </c>
      <c r="AG28" s="29">
        <v>530871.8142857143</v>
      </c>
      <c r="AH28" s="26">
        <v>0</v>
      </c>
      <c r="AI28" s="26">
        <v>0</v>
      </c>
      <c r="AJ28" s="19">
        <v>0</v>
      </c>
      <c r="AK28" s="29">
        <v>530871.8142857143</v>
      </c>
      <c r="AL28" s="28">
        <v>14600000</v>
      </c>
      <c r="AM28">
        <v>31800000</v>
      </c>
      <c r="AN28">
        <v>52800000</v>
      </c>
    </row>
    <row r="29" spans="1:40" x14ac:dyDescent="0.2">
      <c r="A29" s="18">
        <v>44205</v>
      </c>
      <c r="B29" s="19">
        <v>2167984.5</v>
      </c>
      <c r="C29" s="19">
        <v>314601.5</v>
      </c>
      <c r="D29" s="26">
        <v>606418.20000000007</v>
      </c>
      <c r="E29" s="29">
        <v>0</v>
      </c>
      <c r="F29" s="19">
        <v>0</v>
      </c>
      <c r="G29" s="19">
        <v>0</v>
      </c>
      <c r="H29" s="19">
        <v>0</v>
      </c>
      <c r="I29" s="29">
        <v>606418.20000000007</v>
      </c>
      <c r="J29" s="19">
        <v>0</v>
      </c>
      <c r="K29" s="19">
        <v>0</v>
      </c>
      <c r="L29" s="19">
        <v>0</v>
      </c>
      <c r="M29" s="29">
        <v>606418.20000000007</v>
      </c>
      <c r="N29" s="26">
        <v>0</v>
      </c>
      <c r="O29" s="26">
        <v>0</v>
      </c>
      <c r="P29" s="19">
        <v>0</v>
      </c>
      <c r="Q29" s="29">
        <v>606418.20000000007</v>
      </c>
      <c r="R29" s="26">
        <v>0</v>
      </c>
      <c r="S29" s="26">
        <v>0</v>
      </c>
      <c r="T29" s="19">
        <v>0</v>
      </c>
      <c r="U29" s="29">
        <v>606418.20000000007</v>
      </c>
      <c r="V29" s="26">
        <v>0</v>
      </c>
      <c r="W29" s="26">
        <v>0</v>
      </c>
      <c r="X29" s="19">
        <v>0</v>
      </c>
      <c r="Y29" s="29">
        <v>606418.20000000007</v>
      </c>
      <c r="Z29" s="26">
        <v>0</v>
      </c>
      <c r="AA29" s="26">
        <v>0</v>
      </c>
      <c r="AB29" s="19">
        <v>0</v>
      </c>
      <c r="AC29" s="29">
        <v>606418.20000000007</v>
      </c>
      <c r="AD29" s="26">
        <v>0</v>
      </c>
      <c r="AE29" s="26">
        <v>0</v>
      </c>
      <c r="AF29" s="19">
        <v>0</v>
      </c>
      <c r="AG29" s="29">
        <v>606418.20000000007</v>
      </c>
      <c r="AH29" s="26">
        <v>0</v>
      </c>
      <c r="AI29" s="26">
        <v>0</v>
      </c>
      <c r="AJ29" s="19">
        <v>0</v>
      </c>
      <c r="AK29" s="29">
        <v>606418.20000000007</v>
      </c>
      <c r="AL29" s="28">
        <v>14600000</v>
      </c>
      <c r="AM29">
        <v>31800000</v>
      </c>
      <c r="AN29">
        <v>52800000</v>
      </c>
    </row>
    <row r="30" spans="1:40" x14ac:dyDescent="0.2">
      <c r="A30" s="18">
        <v>44206</v>
      </c>
      <c r="B30" s="19">
        <v>2299816.25</v>
      </c>
      <c r="C30" s="19">
        <v>363384.25</v>
      </c>
      <c r="D30" s="26">
        <v>648735.17142857146</v>
      </c>
      <c r="E30" s="29">
        <v>0</v>
      </c>
      <c r="F30" s="19">
        <v>0</v>
      </c>
      <c r="G30" s="19">
        <v>0</v>
      </c>
      <c r="H30" s="19">
        <v>0</v>
      </c>
      <c r="I30" s="29">
        <v>648735.17142857146</v>
      </c>
      <c r="J30" s="19">
        <v>0</v>
      </c>
      <c r="K30" s="19">
        <v>0</v>
      </c>
      <c r="L30" s="19">
        <v>0</v>
      </c>
      <c r="M30" s="29">
        <v>648735.17142857146</v>
      </c>
      <c r="N30" s="26">
        <v>0</v>
      </c>
      <c r="O30" s="26">
        <v>0</v>
      </c>
      <c r="P30" s="19">
        <v>0</v>
      </c>
      <c r="Q30" s="29">
        <v>648735.17142857146</v>
      </c>
      <c r="R30" s="26">
        <v>0</v>
      </c>
      <c r="S30" s="26">
        <v>0</v>
      </c>
      <c r="T30" s="19">
        <v>0</v>
      </c>
      <c r="U30" s="29">
        <v>648735.17142857146</v>
      </c>
      <c r="V30" s="26">
        <v>0</v>
      </c>
      <c r="W30" s="26">
        <v>0</v>
      </c>
      <c r="X30" s="19">
        <v>0</v>
      </c>
      <c r="Y30" s="29">
        <v>648735.17142857146</v>
      </c>
      <c r="Z30" s="26">
        <v>0</v>
      </c>
      <c r="AA30" s="26">
        <v>0</v>
      </c>
      <c r="AB30" s="19">
        <v>0</v>
      </c>
      <c r="AC30" s="29">
        <v>648735.17142857146</v>
      </c>
      <c r="AD30" s="26">
        <v>0</v>
      </c>
      <c r="AE30" s="26">
        <v>0</v>
      </c>
      <c r="AF30" s="19">
        <v>0</v>
      </c>
      <c r="AG30" s="29">
        <v>648735.17142857146</v>
      </c>
      <c r="AH30" s="26">
        <v>0</v>
      </c>
      <c r="AI30" s="26">
        <v>0</v>
      </c>
      <c r="AJ30" s="19">
        <v>0</v>
      </c>
      <c r="AK30" s="29">
        <v>648735.17142857146</v>
      </c>
      <c r="AL30" s="28">
        <v>14600000</v>
      </c>
      <c r="AM30">
        <v>31800000</v>
      </c>
      <c r="AN30">
        <v>52800000</v>
      </c>
    </row>
    <row r="31" spans="1:40" x14ac:dyDescent="0.2">
      <c r="A31" s="18">
        <v>44207</v>
      </c>
      <c r="B31" s="19">
        <v>2431648</v>
      </c>
      <c r="C31" s="19">
        <v>412167</v>
      </c>
      <c r="D31" s="26">
        <v>691052.14285714296</v>
      </c>
      <c r="E31" s="29">
        <v>165844</v>
      </c>
      <c r="F31" s="19" t="e">
        <v>#N/A</v>
      </c>
      <c r="G31" s="19">
        <v>2431648</v>
      </c>
      <c r="H31" s="19">
        <v>412167</v>
      </c>
      <c r="I31" s="29">
        <v>691052.14285714296</v>
      </c>
      <c r="J31" s="19" t="e">
        <v>#N/A</v>
      </c>
      <c r="K31" s="19">
        <v>2431648</v>
      </c>
      <c r="L31" s="19">
        <v>412167</v>
      </c>
      <c r="M31" s="29">
        <v>691052.14285714296</v>
      </c>
      <c r="N31" s="26" t="e">
        <v>#N/A</v>
      </c>
      <c r="O31" s="26">
        <v>2431648</v>
      </c>
      <c r="P31" s="19">
        <v>412167</v>
      </c>
      <c r="Q31" s="29">
        <v>691052.14285714296</v>
      </c>
      <c r="R31" s="26" t="e">
        <v>#N/A</v>
      </c>
      <c r="S31" s="26">
        <v>2431648</v>
      </c>
      <c r="T31" s="19">
        <v>412167</v>
      </c>
      <c r="U31" s="29">
        <v>691052.14285714296</v>
      </c>
      <c r="V31" s="26" t="e">
        <v>#N/A</v>
      </c>
      <c r="W31" s="26">
        <v>2431648</v>
      </c>
      <c r="X31" s="19">
        <v>0</v>
      </c>
      <c r="Y31" s="29">
        <v>691052.14285714296</v>
      </c>
      <c r="Z31" s="26" t="e">
        <v>#N/A</v>
      </c>
      <c r="AA31" s="26">
        <v>2431648</v>
      </c>
      <c r="AB31" s="19">
        <v>412167</v>
      </c>
      <c r="AC31" s="29">
        <v>691052.14285714296</v>
      </c>
      <c r="AD31" s="26" t="e">
        <v>#N/A</v>
      </c>
      <c r="AE31" s="26">
        <v>2431648</v>
      </c>
      <c r="AF31" s="19">
        <v>412167</v>
      </c>
      <c r="AG31" s="29">
        <v>691052.14285714296</v>
      </c>
      <c r="AH31" s="26" t="e">
        <v>#N/A</v>
      </c>
      <c r="AI31" s="26">
        <v>2431648</v>
      </c>
      <c r="AJ31" s="19">
        <v>412167</v>
      </c>
      <c r="AK31" s="29">
        <v>691052.14285714296</v>
      </c>
      <c r="AL31" s="28">
        <v>14600000</v>
      </c>
      <c r="AM31">
        <v>31800000</v>
      </c>
      <c r="AN31">
        <v>52800000</v>
      </c>
    </row>
    <row r="32" spans="1:40" x14ac:dyDescent="0.2">
      <c r="A32" s="18">
        <v>44208</v>
      </c>
      <c r="B32" s="19">
        <v>2639309</v>
      </c>
      <c r="C32" s="19">
        <v>428232</v>
      </c>
      <c r="D32" s="26">
        <v>733369.11428571423</v>
      </c>
      <c r="E32" s="29">
        <v>223726</v>
      </c>
      <c r="F32" s="19" t="e">
        <v>#N/A</v>
      </c>
      <c r="G32" s="19">
        <v>2639309</v>
      </c>
      <c r="H32" s="19">
        <v>428232</v>
      </c>
      <c r="I32" s="29">
        <v>733369.11428571423</v>
      </c>
      <c r="J32" s="19" t="e">
        <v>#N/A</v>
      </c>
      <c r="K32" s="19">
        <v>2639309</v>
      </c>
      <c r="L32" s="19">
        <v>428232</v>
      </c>
      <c r="M32" s="29">
        <v>733369.11428571423</v>
      </c>
      <c r="N32" s="26" t="e">
        <v>#N/A</v>
      </c>
      <c r="O32" s="26">
        <v>2639309</v>
      </c>
      <c r="P32" s="19">
        <v>428232</v>
      </c>
      <c r="Q32" s="29">
        <v>733369.11428571423</v>
      </c>
      <c r="R32" s="26" t="e">
        <v>#N/A</v>
      </c>
      <c r="S32" s="26">
        <v>2639309</v>
      </c>
      <c r="T32" s="19">
        <v>428232</v>
      </c>
      <c r="U32" s="29">
        <v>733369.11428571423</v>
      </c>
      <c r="V32" s="26" t="e">
        <v>#N/A</v>
      </c>
      <c r="W32" s="26">
        <v>2639309</v>
      </c>
      <c r="X32" s="19">
        <v>428232</v>
      </c>
      <c r="Y32" s="29">
        <v>733369.11428571423</v>
      </c>
      <c r="Z32" s="26" t="e">
        <v>#N/A</v>
      </c>
      <c r="AA32" s="26">
        <v>2639309</v>
      </c>
      <c r="AB32" s="19">
        <v>428232</v>
      </c>
      <c r="AC32" s="29">
        <v>733369.11428571423</v>
      </c>
      <c r="AD32" s="26" t="e">
        <v>#N/A</v>
      </c>
      <c r="AE32" s="26">
        <v>2639309</v>
      </c>
      <c r="AF32" s="19">
        <v>428232</v>
      </c>
      <c r="AG32" s="29">
        <v>733369.11428571423</v>
      </c>
      <c r="AH32" s="26" t="e">
        <v>#N/A</v>
      </c>
      <c r="AI32" s="26">
        <v>2639309</v>
      </c>
      <c r="AJ32" s="19">
        <v>428232</v>
      </c>
      <c r="AK32" s="29">
        <v>733369.11428571423</v>
      </c>
      <c r="AL32" s="28">
        <v>14600000</v>
      </c>
      <c r="AM32">
        <v>31800000</v>
      </c>
      <c r="AN32">
        <v>52800000</v>
      </c>
    </row>
    <row r="33" spans="1:40" x14ac:dyDescent="0.2">
      <c r="A33" s="18">
        <v>44209</v>
      </c>
      <c r="B33" s="19">
        <v>2918252</v>
      </c>
      <c r="C33" s="19">
        <v>437977</v>
      </c>
      <c r="D33" s="26">
        <v>775686.08571428584</v>
      </c>
      <c r="E33" s="29">
        <v>288688</v>
      </c>
      <c r="F33" s="19" t="e">
        <v>#N/A</v>
      </c>
      <c r="G33" s="19">
        <v>2918252</v>
      </c>
      <c r="H33" s="19">
        <v>437977</v>
      </c>
      <c r="I33" s="29">
        <v>775686.08571428584</v>
      </c>
      <c r="J33" s="19" t="e">
        <v>#N/A</v>
      </c>
      <c r="K33" s="19">
        <v>2918252</v>
      </c>
      <c r="L33" s="19">
        <v>437977</v>
      </c>
      <c r="M33" s="29">
        <v>775686.08571428584</v>
      </c>
      <c r="N33" s="26" t="e">
        <v>#N/A</v>
      </c>
      <c r="O33" s="26">
        <v>2918252</v>
      </c>
      <c r="P33" s="19">
        <v>437977</v>
      </c>
      <c r="Q33" s="29">
        <v>775686.08571428584</v>
      </c>
      <c r="R33" s="26" t="e">
        <v>#N/A</v>
      </c>
      <c r="S33" s="26">
        <v>2918252</v>
      </c>
      <c r="T33" s="19">
        <v>437977</v>
      </c>
      <c r="U33" s="29">
        <v>775686.08571428584</v>
      </c>
      <c r="V33" s="26" t="e">
        <v>#N/A</v>
      </c>
      <c r="W33" s="26">
        <v>2918252</v>
      </c>
      <c r="X33" s="19">
        <v>437977</v>
      </c>
      <c r="Y33" s="29">
        <v>775686.08571428584</v>
      </c>
      <c r="Z33" s="26" t="e">
        <v>#N/A</v>
      </c>
      <c r="AA33" s="26">
        <v>2918252</v>
      </c>
      <c r="AB33" s="19">
        <v>437977</v>
      </c>
      <c r="AC33" s="29">
        <v>775686.08571428584</v>
      </c>
      <c r="AD33" s="26" t="e">
        <v>#N/A</v>
      </c>
      <c r="AE33" s="26">
        <v>2918252</v>
      </c>
      <c r="AF33" s="19">
        <v>437977</v>
      </c>
      <c r="AG33" s="29">
        <v>775686.08571428584</v>
      </c>
      <c r="AH33" s="26" t="e">
        <v>#N/A</v>
      </c>
      <c r="AI33" s="26">
        <v>2918252</v>
      </c>
      <c r="AJ33" s="19">
        <v>437977</v>
      </c>
      <c r="AK33" s="29">
        <v>775686.08571428584</v>
      </c>
      <c r="AL33" s="28">
        <v>14600000</v>
      </c>
      <c r="AM33">
        <v>31800000</v>
      </c>
      <c r="AN33">
        <v>52800000</v>
      </c>
    </row>
    <row r="34" spans="1:40" x14ac:dyDescent="0.2">
      <c r="A34" s="18">
        <v>44210</v>
      </c>
      <c r="B34" s="19">
        <v>3234946</v>
      </c>
      <c r="C34" s="19">
        <v>443234</v>
      </c>
      <c r="D34" s="26">
        <v>818003.05714285711</v>
      </c>
      <c r="E34" s="29">
        <v>321951</v>
      </c>
      <c r="F34" s="19" t="e">
        <v>#N/A</v>
      </c>
      <c r="G34" s="19">
        <v>3234946</v>
      </c>
      <c r="H34" s="19">
        <v>443234</v>
      </c>
      <c r="I34" s="29">
        <v>818003.05714285711</v>
      </c>
      <c r="J34" s="19" t="e">
        <v>#N/A</v>
      </c>
      <c r="K34" s="19">
        <v>3234946</v>
      </c>
      <c r="L34" s="19">
        <v>443234</v>
      </c>
      <c r="M34" s="29">
        <v>818003.05714285711</v>
      </c>
      <c r="N34" s="26" t="e">
        <v>#N/A</v>
      </c>
      <c r="O34" s="26">
        <v>3234946</v>
      </c>
      <c r="P34" s="19">
        <v>443234</v>
      </c>
      <c r="Q34" s="29">
        <v>818003.05714285711</v>
      </c>
      <c r="R34" s="26" t="e">
        <v>#N/A</v>
      </c>
      <c r="S34" s="26">
        <v>3234946</v>
      </c>
      <c r="T34" s="19">
        <v>443234</v>
      </c>
      <c r="U34" s="29">
        <v>818003.05714285711</v>
      </c>
      <c r="V34" s="26" t="e">
        <v>#N/A</v>
      </c>
      <c r="W34" s="26">
        <v>3234946</v>
      </c>
      <c r="X34" s="19">
        <v>443234</v>
      </c>
      <c r="Y34" s="29">
        <v>818003.05714285711</v>
      </c>
      <c r="Z34" s="26" t="e">
        <v>#N/A</v>
      </c>
      <c r="AA34" s="26">
        <v>3234946</v>
      </c>
      <c r="AB34" s="19">
        <v>443234</v>
      </c>
      <c r="AC34" s="29">
        <v>818003.05714285711</v>
      </c>
      <c r="AD34" s="26" t="e">
        <v>#N/A</v>
      </c>
      <c r="AE34" s="26">
        <v>3234946</v>
      </c>
      <c r="AF34" s="19">
        <v>443234</v>
      </c>
      <c r="AG34" s="29">
        <v>818003.05714285711</v>
      </c>
      <c r="AH34" s="26" t="e">
        <v>#N/A</v>
      </c>
      <c r="AI34" s="26">
        <v>3234946</v>
      </c>
      <c r="AJ34" s="19">
        <v>443234</v>
      </c>
      <c r="AK34" s="29">
        <v>818003.05714285711</v>
      </c>
      <c r="AL34" s="28">
        <v>14600000</v>
      </c>
      <c r="AM34">
        <v>31800000</v>
      </c>
      <c r="AN34">
        <v>52800000</v>
      </c>
    </row>
    <row r="35" spans="1:40" x14ac:dyDescent="0.2">
      <c r="A35" s="18">
        <v>44211</v>
      </c>
      <c r="B35" s="19">
        <v>3559179</v>
      </c>
      <c r="C35" s="19">
        <v>447261</v>
      </c>
      <c r="D35" s="26">
        <v>860320.02857142861</v>
      </c>
      <c r="E35" s="29">
        <v>328260</v>
      </c>
      <c r="F35" s="19" t="e">
        <v>#N/A</v>
      </c>
      <c r="G35" s="19">
        <v>3559179</v>
      </c>
      <c r="H35" s="19">
        <v>447261</v>
      </c>
      <c r="I35" s="29">
        <v>860320.02857142861</v>
      </c>
      <c r="J35" s="19" t="e">
        <v>#N/A</v>
      </c>
      <c r="K35" s="19">
        <v>3559179</v>
      </c>
      <c r="L35" s="19">
        <v>447261</v>
      </c>
      <c r="M35" s="29">
        <v>860320.02857142861</v>
      </c>
      <c r="N35" s="26" t="e">
        <v>#N/A</v>
      </c>
      <c r="O35" s="26">
        <v>3559179</v>
      </c>
      <c r="P35" s="19">
        <v>447261</v>
      </c>
      <c r="Q35" s="29">
        <v>860320.02857142861</v>
      </c>
      <c r="R35" s="26" t="e">
        <v>#N/A</v>
      </c>
      <c r="S35" s="26">
        <v>3559179</v>
      </c>
      <c r="T35" s="19">
        <v>447261</v>
      </c>
      <c r="U35" s="29">
        <v>860320.02857142861</v>
      </c>
      <c r="V35" s="26" t="e">
        <v>#N/A</v>
      </c>
      <c r="W35" s="26">
        <v>3559179</v>
      </c>
      <c r="X35" s="19">
        <v>447261</v>
      </c>
      <c r="Y35" s="29">
        <v>860320.02857142861</v>
      </c>
      <c r="Z35" s="26" t="e">
        <v>#N/A</v>
      </c>
      <c r="AA35" s="26">
        <v>3559179</v>
      </c>
      <c r="AB35" s="19">
        <v>447261</v>
      </c>
      <c r="AC35" s="29">
        <v>860320.02857142861</v>
      </c>
      <c r="AD35" s="26" t="e">
        <v>#N/A</v>
      </c>
      <c r="AE35" s="26">
        <v>3559179</v>
      </c>
      <c r="AF35" s="19">
        <v>447261</v>
      </c>
      <c r="AG35" s="29">
        <v>860320.02857142861</v>
      </c>
      <c r="AH35" s="26" t="e">
        <v>#N/A</v>
      </c>
      <c r="AI35" s="26">
        <v>3559179</v>
      </c>
      <c r="AJ35" s="19">
        <v>447261</v>
      </c>
      <c r="AK35" s="29">
        <v>860320.02857142861</v>
      </c>
      <c r="AL35" s="28">
        <v>14600000</v>
      </c>
      <c r="AM35">
        <v>31800000</v>
      </c>
      <c r="AN35">
        <v>52800000</v>
      </c>
    </row>
    <row r="36" spans="1:40" x14ac:dyDescent="0.2">
      <c r="A36" s="18">
        <v>44212</v>
      </c>
      <c r="B36" s="19">
        <v>3837094</v>
      </c>
      <c r="C36" s="19">
        <v>449736</v>
      </c>
      <c r="D36" s="26">
        <v>902637</v>
      </c>
      <c r="E36" s="29">
        <v>280390</v>
      </c>
      <c r="F36" s="19" t="e">
        <v>#N/A</v>
      </c>
      <c r="G36" s="19">
        <v>3837094</v>
      </c>
      <c r="H36" s="19">
        <v>449736</v>
      </c>
      <c r="I36" s="29">
        <v>902637</v>
      </c>
      <c r="J36" s="19" t="e">
        <v>#N/A</v>
      </c>
      <c r="K36" s="19">
        <v>3837094</v>
      </c>
      <c r="L36" s="19">
        <v>449736</v>
      </c>
      <c r="M36" s="29">
        <v>902637</v>
      </c>
      <c r="N36" s="26" t="e">
        <v>#N/A</v>
      </c>
      <c r="O36" s="26">
        <v>3837094</v>
      </c>
      <c r="P36" s="19">
        <v>449736</v>
      </c>
      <c r="Q36" s="29">
        <v>902637</v>
      </c>
      <c r="R36" s="26" t="e">
        <v>#N/A</v>
      </c>
      <c r="S36" s="26">
        <v>3837094</v>
      </c>
      <c r="T36" s="19">
        <v>449736</v>
      </c>
      <c r="U36" s="29">
        <v>902637</v>
      </c>
      <c r="V36" s="26" t="e">
        <v>#N/A</v>
      </c>
      <c r="W36" s="26">
        <v>3837094</v>
      </c>
      <c r="X36" s="19">
        <v>449736</v>
      </c>
      <c r="Y36" s="29">
        <v>902637</v>
      </c>
      <c r="Z36" s="26" t="e">
        <v>#N/A</v>
      </c>
      <c r="AA36" s="26">
        <v>3837094</v>
      </c>
      <c r="AB36" s="19">
        <v>449736</v>
      </c>
      <c r="AC36" s="29">
        <v>902637</v>
      </c>
      <c r="AD36" s="26" t="e">
        <v>#N/A</v>
      </c>
      <c r="AE36" s="26">
        <v>3837094</v>
      </c>
      <c r="AF36" s="19">
        <v>449736</v>
      </c>
      <c r="AG36" s="29">
        <v>902637</v>
      </c>
      <c r="AH36" s="26" t="e">
        <v>#N/A</v>
      </c>
      <c r="AI36" s="26">
        <v>3837094</v>
      </c>
      <c r="AJ36" s="19">
        <v>449736</v>
      </c>
      <c r="AK36" s="29">
        <v>902637</v>
      </c>
      <c r="AL36" s="28">
        <v>14600000</v>
      </c>
      <c r="AM36">
        <v>31800000</v>
      </c>
      <c r="AN36">
        <v>52800000</v>
      </c>
    </row>
    <row r="37" spans="1:40" x14ac:dyDescent="0.2">
      <c r="A37" s="18">
        <v>44213</v>
      </c>
      <c r="B37" s="19">
        <v>4062501</v>
      </c>
      <c r="C37" s="19">
        <v>452301</v>
      </c>
      <c r="D37" s="26">
        <v>950730.94285714289</v>
      </c>
      <c r="E37" s="29">
        <v>227972</v>
      </c>
      <c r="F37" s="19">
        <v>344476.96117472649</v>
      </c>
      <c r="G37" s="19">
        <v>4062501</v>
      </c>
      <c r="H37" s="19">
        <v>452301</v>
      </c>
      <c r="I37" s="29">
        <v>950730.94285714289</v>
      </c>
      <c r="J37" s="19">
        <v>344476.96117472649</v>
      </c>
      <c r="K37" s="19">
        <v>4062501</v>
      </c>
      <c r="L37" s="19">
        <v>452301</v>
      </c>
      <c r="M37" s="29">
        <v>950730.94285714289</v>
      </c>
      <c r="N37" s="26">
        <v>344476.96117472649</v>
      </c>
      <c r="O37" s="26">
        <v>4062501</v>
      </c>
      <c r="P37" s="19">
        <v>452301</v>
      </c>
      <c r="Q37" s="29">
        <v>950730.94285714289</v>
      </c>
      <c r="R37" s="26">
        <v>344476.96117472649</v>
      </c>
      <c r="S37" s="26">
        <v>4062501</v>
      </c>
      <c r="T37" s="19">
        <v>452301</v>
      </c>
      <c r="U37" s="29">
        <v>950730.94285714289</v>
      </c>
      <c r="V37" s="26">
        <v>344476.96117472649</v>
      </c>
      <c r="W37" s="26">
        <v>4062501</v>
      </c>
      <c r="X37" s="19">
        <v>452301</v>
      </c>
      <c r="Y37" s="29">
        <v>950730.94285714289</v>
      </c>
      <c r="Z37" s="26">
        <v>344476.96117472649</v>
      </c>
      <c r="AA37" s="26">
        <v>4062501</v>
      </c>
      <c r="AB37" s="19">
        <v>452301</v>
      </c>
      <c r="AC37" s="29">
        <v>950730.94285714289</v>
      </c>
      <c r="AD37" s="26">
        <v>344476.96117472649</v>
      </c>
      <c r="AE37" s="26">
        <v>4062501</v>
      </c>
      <c r="AF37" s="19">
        <v>452301</v>
      </c>
      <c r="AG37" s="29">
        <v>950730.94285714289</v>
      </c>
      <c r="AH37" s="26">
        <v>344476.96117472649</v>
      </c>
      <c r="AI37" s="26">
        <v>4062501</v>
      </c>
      <c r="AJ37" s="19">
        <v>452301</v>
      </c>
      <c r="AK37" s="29">
        <v>950730.94285714289</v>
      </c>
      <c r="AL37" s="28">
        <v>14600000</v>
      </c>
      <c r="AM37">
        <v>31800000</v>
      </c>
      <c r="AN37">
        <v>52800000</v>
      </c>
    </row>
    <row r="38" spans="1:40" x14ac:dyDescent="0.2">
      <c r="A38" s="18">
        <v>44214</v>
      </c>
      <c r="B38" s="19">
        <v>4266577</v>
      </c>
      <c r="C38" s="19">
        <v>456866</v>
      </c>
      <c r="D38" s="26">
        <v>998824.88571428577</v>
      </c>
      <c r="E38" s="29">
        <v>208641</v>
      </c>
      <c r="F38" s="19">
        <v>346391.85492783785</v>
      </c>
      <c r="G38" s="19">
        <v>4266577</v>
      </c>
      <c r="H38" s="19">
        <v>456866</v>
      </c>
      <c r="I38" s="29">
        <v>998824.88571428577</v>
      </c>
      <c r="J38" s="19">
        <v>346391.85492783785</v>
      </c>
      <c r="K38" s="19">
        <v>4266577</v>
      </c>
      <c r="L38" s="19">
        <v>456866</v>
      </c>
      <c r="M38" s="29">
        <v>998824.88571428577</v>
      </c>
      <c r="N38" s="26">
        <v>346391.85492783785</v>
      </c>
      <c r="O38" s="26">
        <v>4266577</v>
      </c>
      <c r="P38" s="19">
        <v>456866</v>
      </c>
      <c r="Q38" s="29">
        <v>998824.88571428577</v>
      </c>
      <c r="R38" s="26">
        <v>346391.85492783785</v>
      </c>
      <c r="S38" s="26">
        <v>4266577</v>
      </c>
      <c r="T38" s="19">
        <v>456866</v>
      </c>
      <c r="U38" s="29">
        <v>998824.88571428577</v>
      </c>
      <c r="V38" s="26">
        <v>346391.85492783785</v>
      </c>
      <c r="W38" s="26">
        <v>4266577</v>
      </c>
      <c r="X38" s="19">
        <v>456866</v>
      </c>
      <c r="Y38" s="29">
        <v>998824.88571428577</v>
      </c>
      <c r="Z38" s="26">
        <v>346391.85492783785</v>
      </c>
      <c r="AA38" s="26">
        <v>4266577</v>
      </c>
      <c r="AB38" s="19">
        <v>456866</v>
      </c>
      <c r="AC38" s="29">
        <v>998824.88571428577</v>
      </c>
      <c r="AD38" s="26">
        <v>346391.85492783785</v>
      </c>
      <c r="AE38" s="26">
        <v>4266577</v>
      </c>
      <c r="AF38" s="19">
        <v>456866</v>
      </c>
      <c r="AG38" s="29">
        <v>998824.88571428577</v>
      </c>
      <c r="AH38" s="26">
        <v>346391.85492783785</v>
      </c>
      <c r="AI38" s="26">
        <v>4266577</v>
      </c>
      <c r="AJ38" s="19">
        <v>456866</v>
      </c>
      <c r="AK38" s="29">
        <v>998824.88571428577</v>
      </c>
      <c r="AL38" s="28">
        <v>14600000</v>
      </c>
      <c r="AM38">
        <v>31800000</v>
      </c>
      <c r="AN38">
        <v>52800000</v>
      </c>
    </row>
    <row r="39" spans="1:40" x14ac:dyDescent="0.2">
      <c r="A39" s="18">
        <v>44215</v>
      </c>
      <c r="B39" s="19">
        <v>4609740</v>
      </c>
      <c r="C39" s="19">
        <v>460625</v>
      </c>
      <c r="D39" s="26">
        <v>1046918.8285714284</v>
      </c>
      <c r="E39" s="29">
        <v>346922</v>
      </c>
      <c r="F39" s="19">
        <v>348306.74868094921</v>
      </c>
      <c r="G39" s="19">
        <v>4609740</v>
      </c>
      <c r="H39" s="19">
        <v>460625</v>
      </c>
      <c r="I39" s="29">
        <v>1046918.8285714284</v>
      </c>
      <c r="J39" s="19">
        <v>348306.74868094921</v>
      </c>
      <c r="K39" s="19">
        <v>4609740</v>
      </c>
      <c r="L39" s="19">
        <v>460625</v>
      </c>
      <c r="M39" s="29">
        <v>1046918.8285714284</v>
      </c>
      <c r="N39" s="26">
        <v>348306.74868094921</v>
      </c>
      <c r="O39" s="26">
        <v>4609740</v>
      </c>
      <c r="P39" s="19">
        <v>460625</v>
      </c>
      <c r="Q39" s="29">
        <v>1046918.8285714284</v>
      </c>
      <c r="R39" s="26">
        <v>348306.74868094921</v>
      </c>
      <c r="S39" s="26">
        <v>4609740</v>
      </c>
      <c r="T39" s="19">
        <v>460625</v>
      </c>
      <c r="U39" s="29">
        <v>1046918.8285714284</v>
      </c>
      <c r="V39" s="26">
        <v>348306.74868094921</v>
      </c>
      <c r="W39" s="26">
        <v>4609740</v>
      </c>
      <c r="X39" s="19">
        <v>460625</v>
      </c>
      <c r="Y39" s="29">
        <v>1046918.8285714284</v>
      </c>
      <c r="Z39" s="26">
        <v>348306.74868094921</v>
      </c>
      <c r="AA39" s="26">
        <v>4609740</v>
      </c>
      <c r="AB39" s="19">
        <v>460625</v>
      </c>
      <c r="AC39" s="29">
        <v>1046918.8285714284</v>
      </c>
      <c r="AD39" s="26">
        <v>348306.74868094921</v>
      </c>
      <c r="AE39" s="26">
        <v>4609740</v>
      </c>
      <c r="AF39" s="19">
        <v>460625</v>
      </c>
      <c r="AG39" s="29">
        <v>1046918.8285714284</v>
      </c>
      <c r="AH39" s="26">
        <v>348306.74868094921</v>
      </c>
      <c r="AI39" s="26">
        <v>4609740</v>
      </c>
      <c r="AJ39" s="19">
        <v>460625</v>
      </c>
      <c r="AK39" s="29">
        <v>1046918.8285714284</v>
      </c>
      <c r="AL39" s="28">
        <v>14600000</v>
      </c>
      <c r="AM39">
        <v>31800000</v>
      </c>
      <c r="AN39">
        <v>52800000</v>
      </c>
    </row>
    <row r="40" spans="1:40" x14ac:dyDescent="0.2">
      <c r="A40" s="18">
        <v>44216</v>
      </c>
      <c r="B40" s="19">
        <v>4973248</v>
      </c>
      <c r="C40" s="19">
        <v>464036</v>
      </c>
      <c r="D40" s="26">
        <v>1095012.7714285713</v>
      </c>
      <c r="E40" s="29">
        <v>366919</v>
      </c>
      <c r="F40" s="19">
        <v>350221.64243406057</v>
      </c>
      <c r="G40" s="19">
        <v>4973248</v>
      </c>
      <c r="H40" s="19">
        <v>464036</v>
      </c>
      <c r="I40" s="29">
        <v>1095012.7714285713</v>
      </c>
      <c r="J40" s="19">
        <v>350221.64243406057</v>
      </c>
      <c r="K40" s="19">
        <v>4973248</v>
      </c>
      <c r="L40" s="19">
        <v>464036</v>
      </c>
      <c r="M40" s="29">
        <v>1095012.7714285713</v>
      </c>
      <c r="N40" s="26">
        <v>350221.64243406057</v>
      </c>
      <c r="O40" s="26">
        <v>4973248</v>
      </c>
      <c r="P40" s="19">
        <v>464036</v>
      </c>
      <c r="Q40" s="29">
        <v>1095012.7714285713</v>
      </c>
      <c r="R40" s="26">
        <v>350221.64243406057</v>
      </c>
      <c r="S40" s="26">
        <v>4973248</v>
      </c>
      <c r="T40" s="19">
        <v>464036</v>
      </c>
      <c r="U40" s="29">
        <v>1095012.7714285713</v>
      </c>
      <c r="V40" s="26">
        <v>350221.64243406057</v>
      </c>
      <c r="W40" s="26">
        <v>4973248</v>
      </c>
      <c r="X40" s="19">
        <v>464036</v>
      </c>
      <c r="Y40" s="29">
        <v>1095012.7714285713</v>
      </c>
      <c r="Z40" s="26">
        <v>350221.64243406057</v>
      </c>
      <c r="AA40" s="26">
        <v>4973248</v>
      </c>
      <c r="AB40" s="19">
        <v>464036</v>
      </c>
      <c r="AC40" s="29">
        <v>1095012.7714285713</v>
      </c>
      <c r="AD40" s="26">
        <v>350221.64243406057</v>
      </c>
      <c r="AE40" s="26">
        <v>4973248</v>
      </c>
      <c r="AF40" s="19">
        <v>464036</v>
      </c>
      <c r="AG40" s="29">
        <v>1095012.7714285713</v>
      </c>
      <c r="AH40" s="26">
        <v>350221.64243406057</v>
      </c>
      <c r="AI40" s="26">
        <v>4973248</v>
      </c>
      <c r="AJ40" s="19">
        <v>464036</v>
      </c>
      <c r="AK40" s="29">
        <v>1095012.7714285713</v>
      </c>
      <c r="AL40" s="28">
        <v>14600000</v>
      </c>
      <c r="AM40">
        <v>31800000</v>
      </c>
      <c r="AN40">
        <v>52800000</v>
      </c>
    </row>
    <row r="41" spans="1:40" x14ac:dyDescent="0.2">
      <c r="A41" s="18">
        <v>44217</v>
      </c>
      <c r="B41" s="19">
        <v>5383103</v>
      </c>
      <c r="C41" s="19">
        <v>466796</v>
      </c>
      <c r="D41" s="26">
        <v>1143106.7142857143</v>
      </c>
      <c r="E41" s="29">
        <v>412615</v>
      </c>
      <c r="F41" s="19">
        <v>352136.53618715703</v>
      </c>
      <c r="G41" s="19">
        <v>5383103</v>
      </c>
      <c r="H41" s="19">
        <v>466796</v>
      </c>
      <c r="I41" s="29">
        <v>1143106.7142857143</v>
      </c>
      <c r="J41" s="19">
        <v>352136.53618715703</v>
      </c>
      <c r="K41" s="19">
        <v>5383103</v>
      </c>
      <c r="L41" s="19">
        <v>466796</v>
      </c>
      <c r="M41" s="29">
        <v>1143106.7142857143</v>
      </c>
      <c r="N41" s="26">
        <v>352136.53618715703</v>
      </c>
      <c r="O41" s="26">
        <v>5383103</v>
      </c>
      <c r="P41" s="19">
        <v>466796</v>
      </c>
      <c r="Q41" s="29">
        <v>1143106.7142857143</v>
      </c>
      <c r="R41" s="26">
        <v>352136.53618715703</v>
      </c>
      <c r="S41" s="26">
        <v>5383103</v>
      </c>
      <c r="T41" s="19">
        <v>466796</v>
      </c>
      <c r="U41" s="29">
        <v>1143106.7142857143</v>
      </c>
      <c r="V41" s="26">
        <v>352136.53618715703</v>
      </c>
      <c r="W41" s="26">
        <v>5383103</v>
      </c>
      <c r="X41" s="19">
        <v>466796</v>
      </c>
      <c r="Y41" s="29">
        <v>1143106.7142857143</v>
      </c>
      <c r="Z41" s="26">
        <v>352136.53618715703</v>
      </c>
      <c r="AA41" s="26">
        <v>5383103</v>
      </c>
      <c r="AB41" s="19">
        <v>466796</v>
      </c>
      <c r="AC41" s="29">
        <v>1143106.7142857143</v>
      </c>
      <c r="AD41" s="26">
        <v>352136.53618715703</v>
      </c>
      <c r="AE41" s="26">
        <v>5383103</v>
      </c>
      <c r="AF41" s="19">
        <v>466796</v>
      </c>
      <c r="AG41" s="29">
        <v>1143106.7142857143</v>
      </c>
      <c r="AH41" s="26">
        <v>352136.53618715703</v>
      </c>
      <c r="AI41" s="26">
        <v>5383103</v>
      </c>
      <c r="AJ41" s="19">
        <v>466796</v>
      </c>
      <c r="AK41" s="29">
        <v>1143106.7142857143</v>
      </c>
      <c r="AL41" s="28">
        <v>14600000</v>
      </c>
      <c r="AM41">
        <v>31800000</v>
      </c>
      <c r="AN41">
        <v>52800000</v>
      </c>
    </row>
    <row r="42" spans="1:40" x14ac:dyDescent="0.2">
      <c r="A42" s="18">
        <v>44218</v>
      </c>
      <c r="B42" s="19">
        <v>5861351</v>
      </c>
      <c r="C42" s="19">
        <v>468617</v>
      </c>
      <c r="D42" s="26">
        <v>1191200.6571428571</v>
      </c>
      <c r="E42" s="29">
        <v>480069</v>
      </c>
      <c r="F42" s="19">
        <v>354051.4299402684</v>
      </c>
      <c r="G42" s="19">
        <v>5861351</v>
      </c>
      <c r="H42" s="19">
        <v>468617</v>
      </c>
      <c r="I42" s="29">
        <v>1191200.6571428571</v>
      </c>
      <c r="J42" s="19">
        <v>354051.4299402684</v>
      </c>
      <c r="K42" s="19">
        <v>5861351</v>
      </c>
      <c r="L42" s="19">
        <v>468617</v>
      </c>
      <c r="M42" s="29">
        <v>1191200.6571428571</v>
      </c>
      <c r="N42" s="26">
        <v>354051.4299402684</v>
      </c>
      <c r="O42" s="26">
        <v>5861351</v>
      </c>
      <c r="P42" s="19">
        <v>468617</v>
      </c>
      <c r="Q42" s="29">
        <v>1191200.6571428571</v>
      </c>
      <c r="R42" s="26">
        <v>354051.4299402684</v>
      </c>
      <c r="S42" s="26">
        <v>5861351</v>
      </c>
      <c r="T42" s="19">
        <v>468617</v>
      </c>
      <c r="U42" s="29">
        <v>1191200.6571428571</v>
      </c>
      <c r="V42" s="26">
        <v>354051.4299402684</v>
      </c>
      <c r="W42" s="26">
        <v>5861351</v>
      </c>
      <c r="X42" s="19">
        <v>468617</v>
      </c>
      <c r="Y42" s="29">
        <v>1191200.6571428571</v>
      </c>
      <c r="Z42" s="26">
        <v>354051.4299402684</v>
      </c>
      <c r="AA42" s="26">
        <v>5861351</v>
      </c>
      <c r="AB42" s="19">
        <v>468617</v>
      </c>
      <c r="AC42" s="29">
        <v>1191200.6571428571</v>
      </c>
      <c r="AD42" s="26">
        <v>354051.4299402684</v>
      </c>
      <c r="AE42" s="26">
        <v>5861351</v>
      </c>
      <c r="AF42" s="19">
        <v>468617</v>
      </c>
      <c r="AG42" s="29">
        <v>1191200.6571428571</v>
      </c>
      <c r="AH42" s="26">
        <v>354051.4299402684</v>
      </c>
      <c r="AI42" s="26">
        <v>5861351</v>
      </c>
      <c r="AJ42" s="19">
        <v>468617</v>
      </c>
      <c r="AK42" s="29">
        <v>1191200.6571428571</v>
      </c>
      <c r="AL42" s="28">
        <v>14600000</v>
      </c>
      <c r="AM42">
        <v>31800000</v>
      </c>
      <c r="AN42">
        <v>52800000</v>
      </c>
    </row>
    <row r="43" spans="1:40" x14ac:dyDescent="0.2">
      <c r="A43" s="18">
        <v>44219</v>
      </c>
      <c r="B43" s="19">
        <v>6353321</v>
      </c>
      <c r="C43" s="19">
        <v>469660</v>
      </c>
      <c r="D43" s="26">
        <v>1240389.8500000001</v>
      </c>
      <c r="E43" s="29">
        <v>493013</v>
      </c>
      <c r="F43" s="19">
        <v>355966.32369337976</v>
      </c>
      <c r="G43" s="19">
        <v>6353321</v>
      </c>
      <c r="H43" s="19">
        <v>469660</v>
      </c>
      <c r="I43" s="29">
        <v>1240389.8500000001</v>
      </c>
      <c r="J43" s="19">
        <v>355966.32369337976</v>
      </c>
      <c r="K43" s="19">
        <v>6353321</v>
      </c>
      <c r="L43" s="19">
        <v>469660</v>
      </c>
      <c r="M43" s="29">
        <v>1240389.8500000001</v>
      </c>
      <c r="N43" s="26">
        <v>355966.32369337976</v>
      </c>
      <c r="O43" s="26">
        <v>6353321</v>
      </c>
      <c r="P43" s="19">
        <v>469660</v>
      </c>
      <c r="Q43" s="29">
        <v>1240389.8500000001</v>
      </c>
      <c r="R43" s="26">
        <v>355966.32369337976</v>
      </c>
      <c r="S43" s="26">
        <v>6353321</v>
      </c>
      <c r="T43" s="19">
        <v>469660</v>
      </c>
      <c r="U43" s="29">
        <v>1240389.8500000001</v>
      </c>
      <c r="V43" s="26">
        <v>355966.32369337976</v>
      </c>
      <c r="W43" s="26">
        <v>6353321</v>
      </c>
      <c r="X43" s="19">
        <v>469660</v>
      </c>
      <c r="Y43" s="29">
        <v>1240389.8500000001</v>
      </c>
      <c r="Z43" s="26">
        <v>355966.32369337976</v>
      </c>
      <c r="AA43" s="26">
        <v>6353321</v>
      </c>
      <c r="AB43" s="19">
        <v>469660</v>
      </c>
      <c r="AC43" s="29">
        <v>1240389.8500000001</v>
      </c>
      <c r="AD43" s="26">
        <v>355966.32369337976</v>
      </c>
      <c r="AE43" s="26">
        <v>6353321</v>
      </c>
      <c r="AF43" s="19">
        <v>469660</v>
      </c>
      <c r="AG43" s="29">
        <v>1240389.8500000001</v>
      </c>
      <c r="AH43" s="26">
        <v>355966.32369337976</v>
      </c>
      <c r="AI43" s="26">
        <v>6353321</v>
      </c>
      <c r="AJ43" s="19">
        <v>469660</v>
      </c>
      <c r="AK43" s="29">
        <v>1240389.8500000001</v>
      </c>
      <c r="AL43" s="28">
        <v>14600000</v>
      </c>
      <c r="AM43">
        <v>31800000</v>
      </c>
      <c r="AN43">
        <v>52800000</v>
      </c>
    </row>
    <row r="44" spans="1:40" x14ac:dyDescent="0.2">
      <c r="A44" s="18">
        <v>44220</v>
      </c>
      <c r="B44" s="19">
        <v>6573570</v>
      </c>
      <c r="C44" s="19">
        <v>470478</v>
      </c>
      <c r="D44" s="26">
        <v>1361477.5625</v>
      </c>
      <c r="E44" s="29">
        <v>221067</v>
      </c>
      <c r="F44" s="19">
        <v>357881.21744649112</v>
      </c>
      <c r="G44" s="19">
        <v>6573570</v>
      </c>
      <c r="H44" s="19">
        <v>470478</v>
      </c>
      <c r="I44" s="29">
        <v>1361477.5625</v>
      </c>
      <c r="J44" s="19">
        <v>357881.21744649112</v>
      </c>
      <c r="K44" s="19">
        <v>6573570</v>
      </c>
      <c r="L44" s="19">
        <v>470478</v>
      </c>
      <c r="M44" s="29">
        <v>1361477.5625</v>
      </c>
      <c r="N44" s="26">
        <v>357881.21744649112</v>
      </c>
      <c r="O44" s="26">
        <v>6573570</v>
      </c>
      <c r="P44" s="19">
        <v>470478</v>
      </c>
      <c r="Q44" s="29">
        <v>1361477.5625</v>
      </c>
      <c r="R44" s="26">
        <v>357881.21744649112</v>
      </c>
      <c r="S44" s="26">
        <v>6573570</v>
      </c>
      <c r="T44" s="19">
        <v>470478</v>
      </c>
      <c r="U44" s="29">
        <v>1361477.5625</v>
      </c>
      <c r="V44" s="26">
        <v>357881.21744649112</v>
      </c>
      <c r="W44" s="26">
        <v>6573570</v>
      </c>
      <c r="X44" s="19">
        <v>470478</v>
      </c>
      <c r="Y44" s="29">
        <v>1361477.5625</v>
      </c>
      <c r="Z44" s="26">
        <v>357881.21744649112</v>
      </c>
      <c r="AA44" s="26">
        <v>6573570</v>
      </c>
      <c r="AB44" s="19">
        <v>470478</v>
      </c>
      <c r="AC44" s="29">
        <v>1361477.5625</v>
      </c>
      <c r="AD44" s="26">
        <v>357881.21744649112</v>
      </c>
      <c r="AE44" s="26">
        <v>6573570</v>
      </c>
      <c r="AF44" s="19">
        <v>470478</v>
      </c>
      <c r="AG44" s="29">
        <v>1361477.5625</v>
      </c>
      <c r="AH44" s="26">
        <v>357881.21744649112</v>
      </c>
      <c r="AI44" s="26">
        <v>6573570</v>
      </c>
      <c r="AJ44" s="19">
        <v>470478</v>
      </c>
      <c r="AK44" s="29">
        <v>1361477.5625</v>
      </c>
      <c r="AL44" s="28">
        <v>14600000</v>
      </c>
      <c r="AM44">
        <v>31800000</v>
      </c>
      <c r="AN44">
        <v>52800000</v>
      </c>
    </row>
    <row r="45" spans="1:40" x14ac:dyDescent="0.2">
      <c r="A45" s="18">
        <v>44221</v>
      </c>
      <c r="B45" s="19">
        <v>6853372</v>
      </c>
      <c r="C45" s="19">
        <v>472446</v>
      </c>
      <c r="D45" s="26">
        <v>1482565.2749999999</v>
      </c>
      <c r="E45" s="29">
        <v>281770</v>
      </c>
      <c r="F45" s="19">
        <v>359796.11119960248</v>
      </c>
      <c r="G45" s="19">
        <v>6853372</v>
      </c>
      <c r="H45" s="19">
        <v>472446</v>
      </c>
      <c r="I45" s="29">
        <v>1482565.2749999999</v>
      </c>
      <c r="J45" s="19">
        <v>359796.11119960248</v>
      </c>
      <c r="K45" s="19">
        <v>6853372</v>
      </c>
      <c r="L45" s="19">
        <v>472446</v>
      </c>
      <c r="M45" s="29">
        <v>1482565.2749999999</v>
      </c>
      <c r="N45" s="26">
        <v>359796.11119960248</v>
      </c>
      <c r="O45" s="26">
        <v>6853372</v>
      </c>
      <c r="P45" s="19">
        <v>472446</v>
      </c>
      <c r="Q45" s="29">
        <v>1482565.2749999999</v>
      </c>
      <c r="R45" s="26">
        <v>359796.11119960248</v>
      </c>
      <c r="S45" s="26">
        <v>6853372</v>
      </c>
      <c r="T45" s="19">
        <v>472446</v>
      </c>
      <c r="U45" s="29">
        <v>1482565.2749999999</v>
      </c>
      <c r="V45" s="26">
        <v>359796.11119960248</v>
      </c>
      <c r="W45" s="26">
        <v>6853372</v>
      </c>
      <c r="X45" s="19">
        <v>472446</v>
      </c>
      <c r="Y45" s="29">
        <v>1482565.2749999999</v>
      </c>
      <c r="Z45" s="26">
        <v>359796.11119960248</v>
      </c>
      <c r="AA45" s="26">
        <v>6853372</v>
      </c>
      <c r="AB45" s="19">
        <v>472446</v>
      </c>
      <c r="AC45" s="29">
        <v>1482565.2749999999</v>
      </c>
      <c r="AD45" s="26">
        <v>359796.11119960248</v>
      </c>
      <c r="AE45" s="26">
        <v>6853372</v>
      </c>
      <c r="AF45" s="19">
        <v>472446</v>
      </c>
      <c r="AG45" s="29">
        <v>1482565.2749999999</v>
      </c>
      <c r="AH45" s="26">
        <v>359796.11119960248</v>
      </c>
      <c r="AI45" s="26">
        <v>6853372</v>
      </c>
      <c r="AJ45" s="19">
        <v>472446</v>
      </c>
      <c r="AK45" s="29">
        <v>1482565.2749999999</v>
      </c>
      <c r="AL45" s="28">
        <v>14600000</v>
      </c>
      <c r="AM45">
        <v>31800000</v>
      </c>
      <c r="AN45">
        <v>52800000</v>
      </c>
    </row>
    <row r="46" spans="1:40" x14ac:dyDescent="0.2">
      <c r="A46" s="18">
        <v>44222</v>
      </c>
      <c r="B46" s="19">
        <v>7164387</v>
      </c>
      <c r="C46" s="19">
        <v>474156</v>
      </c>
      <c r="D46" s="26">
        <v>1603652.9875</v>
      </c>
      <c r="E46" s="29">
        <v>312725</v>
      </c>
      <c r="F46" s="19">
        <v>361711.00495271385</v>
      </c>
      <c r="G46" s="19">
        <v>7164387</v>
      </c>
      <c r="H46" s="19">
        <v>474156</v>
      </c>
      <c r="I46" s="29">
        <v>1603652.9875</v>
      </c>
      <c r="J46" s="19">
        <v>361711.00495271385</v>
      </c>
      <c r="K46" s="19">
        <v>7164387</v>
      </c>
      <c r="L46" s="19">
        <v>474156</v>
      </c>
      <c r="M46" s="29">
        <v>1603652.9875</v>
      </c>
      <c r="N46" s="26">
        <v>361711.00495271385</v>
      </c>
      <c r="O46" s="26">
        <v>7164387</v>
      </c>
      <c r="P46" s="19">
        <v>474156</v>
      </c>
      <c r="Q46" s="29">
        <v>1603652.9875</v>
      </c>
      <c r="R46" s="26">
        <v>361711.00495271385</v>
      </c>
      <c r="S46" s="26">
        <v>7164387</v>
      </c>
      <c r="T46" s="19">
        <v>474156</v>
      </c>
      <c r="U46" s="29">
        <v>1603652.9875</v>
      </c>
      <c r="V46" s="26">
        <v>361711.00495271385</v>
      </c>
      <c r="W46" s="26">
        <v>7164387</v>
      </c>
      <c r="X46" s="19">
        <v>474156</v>
      </c>
      <c r="Y46" s="29">
        <v>1603652.9875</v>
      </c>
      <c r="Z46" s="26">
        <v>361711.00495271385</v>
      </c>
      <c r="AA46" s="26">
        <v>7164387</v>
      </c>
      <c r="AB46" s="19">
        <v>474156</v>
      </c>
      <c r="AC46" s="29">
        <v>1603652.9875</v>
      </c>
      <c r="AD46" s="26">
        <v>361711.00495271385</v>
      </c>
      <c r="AE46" s="26">
        <v>7164387</v>
      </c>
      <c r="AF46" s="19">
        <v>474156</v>
      </c>
      <c r="AG46" s="29">
        <v>1603652.9875</v>
      </c>
      <c r="AH46" s="26">
        <v>361711.00495271385</v>
      </c>
      <c r="AI46" s="26">
        <v>7164387</v>
      </c>
      <c r="AJ46" s="19">
        <v>474156</v>
      </c>
      <c r="AK46" s="29">
        <v>1603652.9875</v>
      </c>
      <c r="AL46" s="28">
        <v>14600000</v>
      </c>
      <c r="AM46">
        <v>31800000</v>
      </c>
      <c r="AN46">
        <v>52800000</v>
      </c>
    </row>
    <row r="47" spans="1:40" x14ac:dyDescent="0.2">
      <c r="A47" s="18">
        <v>44223</v>
      </c>
      <c r="B47" s="19">
        <v>7447199</v>
      </c>
      <c r="C47" s="19">
        <v>476485</v>
      </c>
      <c r="D47" s="26">
        <v>1724740.7000000002</v>
      </c>
      <c r="E47" s="29">
        <v>285141</v>
      </c>
      <c r="F47" s="19">
        <v>363625.89870582521</v>
      </c>
      <c r="G47" s="19">
        <v>7447199</v>
      </c>
      <c r="H47" s="19">
        <v>476485</v>
      </c>
      <c r="I47" s="29">
        <v>1724740.7000000002</v>
      </c>
      <c r="J47" s="19">
        <v>363625.89870582521</v>
      </c>
      <c r="K47" s="19">
        <v>7447199</v>
      </c>
      <c r="L47" s="19">
        <v>476485</v>
      </c>
      <c r="M47" s="29">
        <v>1724740.7000000002</v>
      </c>
      <c r="N47" s="26">
        <v>363625.89870582521</v>
      </c>
      <c r="O47" s="26">
        <v>7447199</v>
      </c>
      <c r="P47" s="19">
        <v>476485</v>
      </c>
      <c r="Q47" s="29">
        <v>1724740.7000000002</v>
      </c>
      <c r="R47" s="26">
        <v>363625.89870582521</v>
      </c>
      <c r="S47" s="26">
        <v>7447199</v>
      </c>
      <c r="T47" s="19">
        <v>476485</v>
      </c>
      <c r="U47" s="29">
        <v>1724740.7000000002</v>
      </c>
      <c r="V47" s="26">
        <v>363625.89870582521</v>
      </c>
      <c r="W47" s="26">
        <v>7447199</v>
      </c>
      <c r="X47" s="19">
        <v>476485</v>
      </c>
      <c r="Y47" s="29">
        <v>1724740.7000000002</v>
      </c>
      <c r="Z47" s="26">
        <v>363625.89870582521</v>
      </c>
      <c r="AA47" s="26">
        <v>7447199</v>
      </c>
      <c r="AB47" s="19">
        <v>476485</v>
      </c>
      <c r="AC47" s="29">
        <v>1724740.7000000002</v>
      </c>
      <c r="AD47" s="26">
        <v>363625.89870582521</v>
      </c>
      <c r="AE47" s="26">
        <v>7447199</v>
      </c>
      <c r="AF47" s="19">
        <v>476485</v>
      </c>
      <c r="AG47" s="29">
        <v>1724740.7000000002</v>
      </c>
      <c r="AH47" s="26">
        <v>363625.89870582521</v>
      </c>
      <c r="AI47" s="26">
        <v>7447199</v>
      </c>
      <c r="AJ47" s="19">
        <v>476485</v>
      </c>
      <c r="AK47" s="29">
        <v>1724740.7000000002</v>
      </c>
      <c r="AL47" s="28">
        <v>14600000</v>
      </c>
      <c r="AM47">
        <v>31800000</v>
      </c>
      <c r="AN47">
        <v>52800000</v>
      </c>
    </row>
    <row r="48" spans="1:40" x14ac:dyDescent="0.2">
      <c r="A48" s="18">
        <v>44224</v>
      </c>
      <c r="B48" s="19">
        <v>7891184</v>
      </c>
      <c r="C48" s="19">
        <v>478254</v>
      </c>
      <c r="D48" s="26">
        <v>1845828.4125000001</v>
      </c>
      <c r="E48" s="29">
        <v>445754</v>
      </c>
      <c r="F48" s="19">
        <v>365540.79245893657</v>
      </c>
      <c r="G48" s="19">
        <v>7891184</v>
      </c>
      <c r="H48" s="19">
        <v>478254</v>
      </c>
      <c r="I48" s="29">
        <v>1845828.4125000001</v>
      </c>
      <c r="J48" s="19">
        <v>365540.79245893657</v>
      </c>
      <c r="K48" s="19">
        <v>7891184</v>
      </c>
      <c r="L48" s="19">
        <v>478254</v>
      </c>
      <c r="M48" s="29">
        <v>1845828.4125000001</v>
      </c>
      <c r="N48" s="26">
        <v>365540.79245893657</v>
      </c>
      <c r="O48" s="26">
        <v>7891184</v>
      </c>
      <c r="P48" s="19">
        <v>478254</v>
      </c>
      <c r="Q48" s="29">
        <v>1845828.4125000001</v>
      </c>
      <c r="R48" s="26">
        <v>365540.79245893657</v>
      </c>
      <c r="S48" s="26">
        <v>7891184</v>
      </c>
      <c r="T48" s="19">
        <v>478254</v>
      </c>
      <c r="U48" s="29">
        <v>1845828.4125000001</v>
      </c>
      <c r="V48" s="26">
        <v>365540.79245893657</v>
      </c>
      <c r="W48" s="26">
        <v>7891184</v>
      </c>
      <c r="X48" s="19">
        <v>478254</v>
      </c>
      <c r="Y48" s="29">
        <v>1845828.4125000001</v>
      </c>
      <c r="Z48" s="26">
        <v>365540.79245893657</v>
      </c>
      <c r="AA48" s="26">
        <v>7891184</v>
      </c>
      <c r="AB48" s="19">
        <v>478254</v>
      </c>
      <c r="AC48" s="29">
        <v>1845828.4125000001</v>
      </c>
      <c r="AD48" s="26">
        <v>365540.79245893657</v>
      </c>
      <c r="AE48" s="26">
        <v>7891184</v>
      </c>
      <c r="AF48" s="19">
        <v>478254</v>
      </c>
      <c r="AG48" s="29">
        <v>1845828.4125000001</v>
      </c>
      <c r="AH48" s="26">
        <v>365540.79245893657</v>
      </c>
      <c r="AI48" s="26">
        <v>7891184</v>
      </c>
      <c r="AJ48" s="19">
        <v>478254</v>
      </c>
      <c r="AK48" s="29">
        <v>1845828.4125000001</v>
      </c>
      <c r="AL48" s="28">
        <v>14600000</v>
      </c>
      <c r="AM48">
        <v>31800000</v>
      </c>
      <c r="AN48">
        <v>52800000</v>
      </c>
    </row>
    <row r="49" spans="1:40" x14ac:dyDescent="0.2">
      <c r="A49" s="18">
        <v>44225</v>
      </c>
      <c r="B49" s="19">
        <v>8378940</v>
      </c>
      <c r="C49" s="19">
        <v>480432</v>
      </c>
      <c r="D49" s="26">
        <v>1966916.125</v>
      </c>
      <c r="E49" s="29">
        <v>489934</v>
      </c>
      <c r="F49" s="19">
        <v>367455.68621204793</v>
      </c>
      <c r="G49" s="19">
        <v>8378940</v>
      </c>
      <c r="H49" s="19">
        <v>480432</v>
      </c>
      <c r="I49" s="29">
        <v>1966916.125</v>
      </c>
      <c r="J49" s="19">
        <v>367455.68621204793</v>
      </c>
      <c r="K49" s="19">
        <v>8378940</v>
      </c>
      <c r="L49" s="19">
        <v>480432</v>
      </c>
      <c r="M49" s="29">
        <v>1966916.125</v>
      </c>
      <c r="N49" s="26">
        <v>367455.68621204793</v>
      </c>
      <c r="O49" s="26">
        <v>8378940</v>
      </c>
      <c r="P49" s="19">
        <v>480432</v>
      </c>
      <c r="Q49" s="29">
        <v>1966916.125</v>
      </c>
      <c r="R49" s="26">
        <v>367455.68621204793</v>
      </c>
      <c r="S49" s="26">
        <v>8378940</v>
      </c>
      <c r="T49" s="19">
        <v>480432</v>
      </c>
      <c r="U49" s="29">
        <v>1966916.125</v>
      </c>
      <c r="V49" s="26">
        <v>367455.68621204793</v>
      </c>
      <c r="W49" s="26">
        <v>8378940</v>
      </c>
      <c r="X49" s="19">
        <v>480432</v>
      </c>
      <c r="Y49" s="29">
        <v>1966916.125</v>
      </c>
      <c r="Z49" s="26">
        <v>367455.68621204793</v>
      </c>
      <c r="AA49" s="26">
        <v>8378940</v>
      </c>
      <c r="AB49" s="19">
        <v>480432</v>
      </c>
      <c r="AC49" s="29">
        <v>1966916.125</v>
      </c>
      <c r="AD49" s="26">
        <v>367455.68621204793</v>
      </c>
      <c r="AE49" s="26">
        <v>8378940</v>
      </c>
      <c r="AF49" s="19">
        <v>480432</v>
      </c>
      <c r="AG49" s="29">
        <v>1966916.125</v>
      </c>
      <c r="AH49" s="26">
        <v>367455.68621204793</v>
      </c>
      <c r="AI49" s="26">
        <v>8378940</v>
      </c>
      <c r="AJ49" s="19">
        <v>480432</v>
      </c>
      <c r="AK49" s="29">
        <v>1966916.125</v>
      </c>
      <c r="AL49" s="28">
        <v>14600000</v>
      </c>
      <c r="AM49">
        <v>31800000</v>
      </c>
      <c r="AN49">
        <v>52800000</v>
      </c>
    </row>
    <row r="50" spans="1:40" x14ac:dyDescent="0.2">
      <c r="A50" s="18">
        <v>44226</v>
      </c>
      <c r="B50" s="19">
        <v>8977329</v>
      </c>
      <c r="C50" s="19">
        <v>491053</v>
      </c>
      <c r="D50" s="26">
        <v>2088003.8374999999</v>
      </c>
      <c r="E50" s="29">
        <v>609010</v>
      </c>
      <c r="F50" s="19">
        <v>369370.5799651593</v>
      </c>
      <c r="G50" s="19">
        <v>8977329</v>
      </c>
      <c r="H50" s="19">
        <v>491053</v>
      </c>
      <c r="I50" s="29">
        <v>2088003.8374999999</v>
      </c>
      <c r="J50" s="19">
        <v>369370.5799651593</v>
      </c>
      <c r="K50" s="19">
        <v>8977329</v>
      </c>
      <c r="L50" s="19">
        <v>491053</v>
      </c>
      <c r="M50" s="29">
        <v>2088003.8374999999</v>
      </c>
      <c r="N50" s="26">
        <v>369370.5799651593</v>
      </c>
      <c r="O50" s="26">
        <v>8977329</v>
      </c>
      <c r="P50" s="19">
        <v>491053</v>
      </c>
      <c r="Q50" s="29">
        <v>2088003.8374999999</v>
      </c>
      <c r="R50" s="26">
        <v>369370.5799651593</v>
      </c>
      <c r="S50" s="26">
        <v>8977329</v>
      </c>
      <c r="T50" s="19">
        <v>491053</v>
      </c>
      <c r="U50" s="29">
        <v>2088003.8374999999</v>
      </c>
      <c r="V50" s="26">
        <v>369370.5799651593</v>
      </c>
      <c r="W50" s="26">
        <v>8977329</v>
      </c>
      <c r="X50" s="19">
        <v>491053</v>
      </c>
      <c r="Y50" s="29">
        <v>2088003.8374999999</v>
      </c>
      <c r="Z50" s="26">
        <v>369370.5799651593</v>
      </c>
      <c r="AA50" s="26">
        <v>8977329</v>
      </c>
      <c r="AB50" s="19">
        <v>491053</v>
      </c>
      <c r="AC50" s="29">
        <v>2088003.8374999999</v>
      </c>
      <c r="AD50" s="26">
        <v>369370.5799651593</v>
      </c>
      <c r="AE50" s="26">
        <v>8977329</v>
      </c>
      <c r="AF50" s="19">
        <v>491053</v>
      </c>
      <c r="AG50" s="29">
        <v>2088003.8374999999</v>
      </c>
      <c r="AH50" s="26">
        <v>369370.5799651593</v>
      </c>
      <c r="AI50" s="26">
        <v>8977329</v>
      </c>
      <c r="AJ50" s="19">
        <v>491053</v>
      </c>
      <c r="AK50" s="29">
        <v>2088003.8374999999</v>
      </c>
      <c r="AL50" s="28">
        <v>14600000</v>
      </c>
      <c r="AM50">
        <v>31800000</v>
      </c>
      <c r="AN50">
        <v>52800000</v>
      </c>
    </row>
    <row r="51" spans="1:40" x14ac:dyDescent="0.2">
      <c r="A51" s="18">
        <v>44227</v>
      </c>
      <c r="B51" s="19">
        <v>9296367</v>
      </c>
      <c r="C51" s="19">
        <v>494209</v>
      </c>
      <c r="D51" s="26">
        <v>2209091.5500000003</v>
      </c>
      <c r="E51" s="29">
        <v>322194</v>
      </c>
      <c r="F51" s="19">
        <v>371285.47371827066</v>
      </c>
      <c r="G51" s="19">
        <v>9296367</v>
      </c>
      <c r="H51" s="19">
        <v>494209</v>
      </c>
      <c r="I51" s="29">
        <v>2209091.5500000003</v>
      </c>
      <c r="J51" s="19">
        <v>371285.47371827066</v>
      </c>
      <c r="K51" s="19">
        <v>9296367</v>
      </c>
      <c r="L51" s="19">
        <v>494209</v>
      </c>
      <c r="M51" s="29">
        <v>2209091.5500000003</v>
      </c>
      <c r="N51" s="26">
        <v>371285.47371827066</v>
      </c>
      <c r="O51" s="26">
        <v>9296367</v>
      </c>
      <c r="P51" s="19">
        <v>494209</v>
      </c>
      <c r="Q51" s="29">
        <v>2209091.5500000003</v>
      </c>
      <c r="R51" s="26">
        <v>371285.47371827066</v>
      </c>
      <c r="S51" s="26">
        <v>9296367</v>
      </c>
      <c r="T51" s="19">
        <v>494209</v>
      </c>
      <c r="U51" s="29">
        <v>2209091.5500000003</v>
      </c>
      <c r="V51" s="26">
        <v>371285.47371827066</v>
      </c>
      <c r="W51" s="26">
        <v>9296367</v>
      </c>
      <c r="X51" s="19">
        <v>494209</v>
      </c>
      <c r="Y51" s="29">
        <v>2209091.5500000003</v>
      </c>
      <c r="Z51" s="26">
        <v>371285.47371827066</v>
      </c>
      <c r="AA51" s="26">
        <v>9296367</v>
      </c>
      <c r="AB51" s="19">
        <v>494209</v>
      </c>
      <c r="AC51" s="29">
        <v>2209091.5500000003</v>
      </c>
      <c r="AD51" s="26">
        <v>371285.47371827066</v>
      </c>
      <c r="AE51" s="26">
        <v>9296367</v>
      </c>
      <c r="AF51" s="19">
        <v>494209</v>
      </c>
      <c r="AG51" s="29">
        <v>2209091.5500000003</v>
      </c>
      <c r="AH51" s="26">
        <v>371285.47371827066</v>
      </c>
      <c r="AI51" s="26">
        <v>9296367</v>
      </c>
      <c r="AJ51" s="19">
        <v>494209</v>
      </c>
      <c r="AK51" s="29">
        <v>2209091.5500000003</v>
      </c>
      <c r="AL51" s="28">
        <v>14600000</v>
      </c>
      <c r="AM51">
        <v>31800000</v>
      </c>
      <c r="AN51">
        <v>52800000</v>
      </c>
    </row>
    <row r="52" spans="1:40" x14ac:dyDescent="0.2">
      <c r="A52" s="18">
        <v>44228</v>
      </c>
      <c r="B52" s="19">
        <v>9646715</v>
      </c>
      <c r="C52" s="19">
        <v>496796</v>
      </c>
      <c r="D52" s="26">
        <v>2209091.5500000003</v>
      </c>
      <c r="E52" s="29">
        <v>352935</v>
      </c>
      <c r="F52" s="19">
        <v>373200.36747138202</v>
      </c>
      <c r="G52" s="19">
        <v>9646715</v>
      </c>
      <c r="H52" s="19">
        <v>496796</v>
      </c>
      <c r="I52" s="29">
        <v>2209091.5500000003</v>
      </c>
      <c r="J52" s="19">
        <v>373200.36747138202</v>
      </c>
      <c r="K52" s="19">
        <v>9646715</v>
      </c>
      <c r="L52" s="19">
        <v>496796</v>
      </c>
      <c r="M52" s="29">
        <v>2209091.5500000003</v>
      </c>
      <c r="N52" s="26">
        <v>373200.36747138202</v>
      </c>
      <c r="O52" s="26">
        <v>9646715</v>
      </c>
      <c r="P52" s="19">
        <v>496796</v>
      </c>
      <c r="Q52" s="29">
        <v>2209091.5500000003</v>
      </c>
      <c r="R52" s="26">
        <v>373200.36747138202</v>
      </c>
      <c r="S52" s="26">
        <v>9646715</v>
      </c>
      <c r="T52" s="19">
        <v>496796</v>
      </c>
      <c r="U52" s="29">
        <v>2209091.5500000003</v>
      </c>
      <c r="V52" s="26">
        <v>373200.36747138202</v>
      </c>
      <c r="W52" s="26">
        <v>9646715</v>
      </c>
      <c r="X52" s="19">
        <v>496796</v>
      </c>
      <c r="Y52" s="29">
        <v>2188483.2000000002</v>
      </c>
      <c r="Z52" s="26">
        <v>373200.36747138202</v>
      </c>
      <c r="AA52" s="26">
        <v>9646715</v>
      </c>
      <c r="AB52" s="19">
        <v>496796</v>
      </c>
      <c r="AC52" s="29">
        <v>2209091.5500000003</v>
      </c>
      <c r="AD52" s="26">
        <v>373200.36747138202</v>
      </c>
      <c r="AE52" s="26">
        <v>9646715</v>
      </c>
      <c r="AF52" s="19">
        <v>496796</v>
      </c>
      <c r="AG52" s="29">
        <v>2209091.5500000003</v>
      </c>
      <c r="AH52" s="26">
        <v>373200.36747138202</v>
      </c>
      <c r="AI52" s="26">
        <v>9646715</v>
      </c>
      <c r="AJ52" s="19">
        <v>496796</v>
      </c>
      <c r="AK52" s="29">
        <v>2209091.5500000003</v>
      </c>
      <c r="AL52" s="28">
        <v>14600000</v>
      </c>
      <c r="AM52">
        <v>31800000</v>
      </c>
      <c r="AN52">
        <v>52800000</v>
      </c>
    </row>
    <row r="53" spans="1:40" x14ac:dyDescent="0.2">
      <c r="A53" s="18">
        <v>44229</v>
      </c>
      <c r="B53" s="19">
        <v>10021471</v>
      </c>
      <c r="C53" s="19">
        <v>498962</v>
      </c>
      <c r="D53" s="26">
        <v>2396789.7000000002</v>
      </c>
      <c r="E53" s="29">
        <v>376922</v>
      </c>
      <c r="F53" s="19">
        <v>375115.26122449338</v>
      </c>
      <c r="G53" s="19">
        <v>10021471</v>
      </c>
      <c r="H53" s="19">
        <v>498962</v>
      </c>
      <c r="I53" s="29">
        <v>2396789.7000000002</v>
      </c>
      <c r="J53" s="19">
        <v>375115.26122449338</v>
      </c>
      <c r="K53" s="19">
        <v>10021471</v>
      </c>
      <c r="L53" s="19">
        <v>498962</v>
      </c>
      <c r="M53" s="29">
        <v>2396789.7000000002</v>
      </c>
      <c r="N53" s="26">
        <v>375115.26122449338</v>
      </c>
      <c r="O53" s="26">
        <v>10021471</v>
      </c>
      <c r="P53" s="19">
        <v>498962</v>
      </c>
      <c r="Q53" s="29">
        <v>2396789.7000000002</v>
      </c>
      <c r="R53" s="26">
        <v>375115.26122449338</v>
      </c>
      <c r="S53" s="26">
        <v>10021471</v>
      </c>
      <c r="T53" s="19">
        <v>498962</v>
      </c>
      <c r="U53" s="29">
        <v>2396789.7000000002</v>
      </c>
      <c r="V53" s="26">
        <v>375115.26122449338</v>
      </c>
      <c r="W53" s="26">
        <v>10021471</v>
      </c>
      <c r="X53" s="19">
        <v>498962</v>
      </c>
      <c r="Y53" s="29">
        <v>2396789.7000000002</v>
      </c>
      <c r="Z53" s="26">
        <v>375115.26122449338</v>
      </c>
      <c r="AA53" s="26">
        <v>10021471</v>
      </c>
      <c r="AB53" s="19">
        <v>498962</v>
      </c>
      <c r="AC53" s="29">
        <v>2396789.7000000002</v>
      </c>
      <c r="AD53" s="26">
        <v>375115.26122449338</v>
      </c>
      <c r="AE53" s="26">
        <v>10021471</v>
      </c>
      <c r="AF53" s="19">
        <v>498962</v>
      </c>
      <c r="AG53" s="29">
        <v>2396789.7000000002</v>
      </c>
      <c r="AH53" s="26">
        <v>375115.26122449338</v>
      </c>
      <c r="AI53" s="26">
        <v>10021471</v>
      </c>
      <c r="AJ53" s="19">
        <v>498962</v>
      </c>
      <c r="AK53" s="29">
        <v>2396789.7000000002</v>
      </c>
      <c r="AL53" s="28">
        <v>14600000</v>
      </c>
      <c r="AM53">
        <v>31800000</v>
      </c>
      <c r="AN53">
        <v>52800000</v>
      </c>
    </row>
    <row r="54" spans="1:40" x14ac:dyDescent="0.2">
      <c r="A54" s="18">
        <v>44230</v>
      </c>
      <c r="B54" s="19">
        <v>10490487</v>
      </c>
      <c r="C54" s="19">
        <v>501957</v>
      </c>
      <c r="D54" s="26">
        <v>2648325.6500000004</v>
      </c>
      <c r="E54" s="29">
        <v>472011</v>
      </c>
      <c r="F54" s="19">
        <v>377030.15497760475</v>
      </c>
      <c r="G54" s="19">
        <v>10490487</v>
      </c>
      <c r="H54" s="19">
        <v>501957</v>
      </c>
      <c r="I54" s="29">
        <v>2648325.6500000004</v>
      </c>
      <c r="J54" s="19">
        <v>377030.15497760475</v>
      </c>
      <c r="K54" s="19">
        <v>10490487</v>
      </c>
      <c r="L54" s="19">
        <v>501957</v>
      </c>
      <c r="M54" s="29">
        <v>2648325.6500000004</v>
      </c>
      <c r="N54" s="26">
        <v>377030.15497760475</v>
      </c>
      <c r="O54" s="26">
        <v>10490487</v>
      </c>
      <c r="P54" s="19">
        <v>501957</v>
      </c>
      <c r="Q54" s="29">
        <v>2648325.6500000004</v>
      </c>
      <c r="R54" s="26">
        <v>377030.15497760475</v>
      </c>
      <c r="S54" s="26">
        <v>10490487</v>
      </c>
      <c r="T54" s="19">
        <v>501957</v>
      </c>
      <c r="U54" s="29">
        <v>2648325.6500000004</v>
      </c>
      <c r="V54" s="26">
        <v>377030.15497760475</v>
      </c>
      <c r="W54" s="26">
        <v>10490487</v>
      </c>
      <c r="X54" s="19">
        <v>501957</v>
      </c>
      <c r="Y54" s="29">
        <v>2648325.6500000004</v>
      </c>
      <c r="Z54" s="26">
        <v>377030.15497760475</v>
      </c>
      <c r="AA54" s="26">
        <v>10490487</v>
      </c>
      <c r="AB54" s="19">
        <v>501957</v>
      </c>
      <c r="AC54" s="29">
        <v>2648325.6500000004</v>
      </c>
      <c r="AD54" s="26">
        <v>377030.15497760475</v>
      </c>
      <c r="AE54" s="26">
        <v>10490487</v>
      </c>
      <c r="AF54" s="19">
        <v>501957</v>
      </c>
      <c r="AG54" s="29">
        <v>2648325.6500000004</v>
      </c>
      <c r="AH54" s="26">
        <v>377030.15497760475</v>
      </c>
      <c r="AI54" s="26">
        <v>10490487</v>
      </c>
      <c r="AJ54" s="19">
        <v>501957</v>
      </c>
      <c r="AK54" s="29">
        <v>2648325.6500000004</v>
      </c>
      <c r="AL54" s="28">
        <v>14600000</v>
      </c>
      <c r="AM54">
        <v>31800000</v>
      </c>
      <c r="AN54">
        <v>52800000</v>
      </c>
    </row>
    <row r="55" spans="1:40" x14ac:dyDescent="0.2">
      <c r="A55" s="18">
        <v>44231</v>
      </c>
      <c r="B55" s="19">
        <v>10971047</v>
      </c>
      <c r="C55" s="19">
        <v>505993</v>
      </c>
      <c r="D55" s="26">
        <v>2933613.1</v>
      </c>
      <c r="E55" s="29">
        <v>484596</v>
      </c>
      <c r="F55" s="19">
        <v>378945.04873071611</v>
      </c>
      <c r="G55" s="19">
        <v>10971047</v>
      </c>
      <c r="H55" s="19">
        <v>505993</v>
      </c>
      <c r="I55" s="29">
        <v>2933613.1</v>
      </c>
      <c r="J55" s="19">
        <v>378945.04873071611</v>
      </c>
      <c r="K55" s="19">
        <v>10971047</v>
      </c>
      <c r="L55" s="19">
        <v>505993</v>
      </c>
      <c r="M55" s="29">
        <v>2933613.1</v>
      </c>
      <c r="N55" s="26">
        <v>378945.04873071611</v>
      </c>
      <c r="O55" s="26">
        <v>10971047</v>
      </c>
      <c r="P55" s="19">
        <v>505993</v>
      </c>
      <c r="Q55" s="29">
        <v>2933613.1</v>
      </c>
      <c r="R55" s="26">
        <v>378945.04873071611</v>
      </c>
      <c r="S55" s="26">
        <v>10971047</v>
      </c>
      <c r="T55" s="19">
        <v>505993</v>
      </c>
      <c r="U55" s="29">
        <v>2933613.1</v>
      </c>
      <c r="V55" s="26">
        <v>378945.04873071611</v>
      </c>
      <c r="W55" s="26">
        <v>10971047</v>
      </c>
      <c r="X55" s="19">
        <v>505993</v>
      </c>
      <c r="Y55" s="29">
        <v>2933613.1</v>
      </c>
      <c r="Z55" s="26">
        <v>378945.04873071611</v>
      </c>
      <c r="AA55" s="26">
        <v>10971047</v>
      </c>
      <c r="AB55" s="19">
        <v>505993</v>
      </c>
      <c r="AC55" s="29">
        <v>2933613.1</v>
      </c>
      <c r="AD55" s="26">
        <v>378945.04873071611</v>
      </c>
      <c r="AE55" s="26">
        <v>10971047</v>
      </c>
      <c r="AF55" s="19">
        <v>505993</v>
      </c>
      <c r="AG55" s="29">
        <v>2933613.1</v>
      </c>
      <c r="AH55" s="26">
        <v>378945.04873071611</v>
      </c>
      <c r="AI55" s="26">
        <v>10971047</v>
      </c>
      <c r="AJ55" s="19">
        <v>505993</v>
      </c>
      <c r="AK55" s="29">
        <v>2933613.1</v>
      </c>
      <c r="AL55" s="28">
        <v>14600000</v>
      </c>
      <c r="AM55">
        <v>31800000</v>
      </c>
      <c r="AN55">
        <v>52800000</v>
      </c>
    </row>
    <row r="56" spans="1:40" x14ac:dyDescent="0.2">
      <c r="A56" s="18">
        <v>44232</v>
      </c>
      <c r="B56" s="19">
        <v>11465210</v>
      </c>
      <c r="C56" s="19">
        <v>510057</v>
      </c>
      <c r="D56" s="26">
        <v>3225624.15</v>
      </c>
      <c r="E56" s="29">
        <v>498227</v>
      </c>
      <c r="F56" s="19">
        <v>380859.94248382747</v>
      </c>
      <c r="G56" s="19">
        <v>11465210</v>
      </c>
      <c r="H56" s="19">
        <v>510057</v>
      </c>
      <c r="I56" s="29">
        <v>3225624.15</v>
      </c>
      <c r="J56" s="19">
        <v>380859.94248382747</v>
      </c>
      <c r="K56" s="19">
        <v>11465210</v>
      </c>
      <c r="L56" s="19">
        <v>510057</v>
      </c>
      <c r="M56" s="29">
        <v>3225624.15</v>
      </c>
      <c r="N56" s="26">
        <v>380859.94248382747</v>
      </c>
      <c r="O56" s="26">
        <v>11465210</v>
      </c>
      <c r="P56" s="19">
        <v>510057</v>
      </c>
      <c r="Q56" s="29">
        <v>3225624.15</v>
      </c>
      <c r="R56" s="26">
        <v>380859.94248382747</v>
      </c>
      <c r="S56" s="26">
        <v>11465210</v>
      </c>
      <c r="T56" s="19">
        <v>510057</v>
      </c>
      <c r="U56" s="29">
        <v>3225624.15</v>
      </c>
      <c r="V56" s="26">
        <v>380859.94248382747</v>
      </c>
      <c r="W56" s="26">
        <v>11465210</v>
      </c>
      <c r="X56" s="19">
        <v>510057</v>
      </c>
      <c r="Y56" s="29">
        <v>3225624.15</v>
      </c>
      <c r="Z56" s="26">
        <v>380859.94248382747</v>
      </c>
      <c r="AA56" s="26">
        <v>11465210</v>
      </c>
      <c r="AB56" s="19">
        <v>510057</v>
      </c>
      <c r="AC56" s="29">
        <v>3225624.15</v>
      </c>
      <c r="AD56" s="26">
        <v>380859.94248382747</v>
      </c>
      <c r="AE56" s="26">
        <v>11465210</v>
      </c>
      <c r="AF56" s="19">
        <v>510057</v>
      </c>
      <c r="AG56" s="29">
        <v>3225624.15</v>
      </c>
      <c r="AH56" s="26">
        <v>380859.94248382747</v>
      </c>
      <c r="AI56" s="26">
        <v>11465210</v>
      </c>
      <c r="AJ56" s="19">
        <v>510057</v>
      </c>
      <c r="AK56" s="29">
        <v>3225624.15</v>
      </c>
      <c r="AL56" s="28">
        <v>14600000</v>
      </c>
      <c r="AM56">
        <v>31800000</v>
      </c>
      <c r="AN56">
        <v>52800000</v>
      </c>
    </row>
    <row r="57" spans="1:40" x14ac:dyDescent="0.2">
      <c r="A57" s="18">
        <v>44233</v>
      </c>
      <c r="B57" s="19">
        <v>12014288</v>
      </c>
      <c r="C57" s="19">
        <v>511447</v>
      </c>
      <c r="D57" s="26">
        <v>3475871.4</v>
      </c>
      <c r="E57" s="29">
        <v>550468</v>
      </c>
      <c r="F57" s="19">
        <v>382774.83623693883</v>
      </c>
      <c r="G57" s="19">
        <v>12014288</v>
      </c>
      <c r="H57" s="19">
        <v>511447</v>
      </c>
      <c r="I57" s="29">
        <v>3475871.4</v>
      </c>
      <c r="J57" s="19">
        <v>382774.83623693883</v>
      </c>
      <c r="K57" s="19">
        <v>12014288</v>
      </c>
      <c r="L57" s="19">
        <v>511447</v>
      </c>
      <c r="M57" s="29">
        <v>3475871.4</v>
      </c>
      <c r="N57" s="26">
        <v>382774.83623693883</v>
      </c>
      <c r="O57" s="26">
        <v>12014288</v>
      </c>
      <c r="P57" s="19">
        <v>511447</v>
      </c>
      <c r="Q57" s="29">
        <v>3475871.4</v>
      </c>
      <c r="R57" s="26">
        <v>382774.83623693883</v>
      </c>
      <c r="S57" s="26">
        <v>12014288</v>
      </c>
      <c r="T57" s="19">
        <v>511447</v>
      </c>
      <c r="U57" s="29">
        <v>3475871.4</v>
      </c>
      <c r="V57" s="26">
        <v>382774.83623693883</v>
      </c>
      <c r="W57" s="26">
        <v>12014288</v>
      </c>
      <c r="X57" s="19">
        <v>511447</v>
      </c>
      <c r="Y57" s="29">
        <v>3475871.4</v>
      </c>
      <c r="Z57" s="26">
        <v>382774.83623693883</v>
      </c>
      <c r="AA57" s="26">
        <v>12014288</v>
      </c>
      <c r="AB57" s="19">
        <v>511447</v>
      </c>
      <c r="AC57" s="29">
        <v>3475871.4</v>
      </c>
      <c r="AD57" s="26">
        <v>382774.83623693883</v>
      </c>
      <c r="AE57" s="26">
        <v>12014288</v>
      </c>
      <c r="AF57" s="19">
        <v>511447</v>
      </c>
      <c r="AG57" s="29">
        <v>3475871.4</v>
      </c>
      <c r="AH57" s="26">
        <v>382774.83623693883</v>
      </c>
      <c r="AI57" s="26">
        <v>12014288</v>
      </c>
      <c r="AJ57" s="19">
        <v>511447</v>
      </c>
      <c r="AK57" s="29">
        <v>3475871.4</v>
      </c>
      <c r="AL57" s="28">
        <v>14600000</v>
      </c>
      <c r="AM57">
        <v>31800000</v>
      </c>
      <c r="AN57">
        <v>52800000</v>
      </c>
    </row>
    <row r="58" spans="1:40" x14ac:dyDescent="0.2">
      <c r="A58" s="18">
        <v>44234</v>
      </c>
      <c r="B58" s="19">
        <v>12294006</v>
      </c>
      <c r="C58" s="19">
        <v>512581</v>
      </c>
      <c r="D58" s="26">
        <v>3678865.9499999997</v>
      </c>
      <c r="E58" s="29">
        <v>280852</v>
      </c>
      <c r="F58" s="19">
        <v>384689.7299900502</v>
      </c>
      <c r="G58" s="19">
        <v>12294006</v>
      </c>
      <c r="H58" s="19">
        <v>512581</v>
      </c>
      <c r="I58" s="29">
        <v>3678865.9499999997</v>
      </c>
      <c r="J58" s="19">
        <v>384689.7299900502</v>
      </c>
      <c r="K58" s="19">
        <v>12294006</v>
      </c>
      <c r="L58" s="19">
        <v>512581</v>
      </c>
      <c r="M58" s="29">
        <v>3678865.9499999997</v>
      </c>
      <c r="N58" s="26">
        <v>384689.7299900502</v>
      </c>
      <c r="O58" s="26">
        <v>12294006</v>
      </c>
      <c r="P58" s="19">
        <v>512581</v>
      </c>
      <c r="Q58" s="29">
        <v>3678865.9499999997</v>
      </c>
      <c r="R58" s="26">
        <v>384689.7299900502</v>
      </c>
      <c r="S58" s="26">
        <v>12294006</v>
      </c>
      <c r="T58" s="19">
        <v>512581</v>
      </c>
      <c r="U58" s="29">
        <v>3678865.9499999997</v>
      </c>
      <c r="V58" s="26">
        <v>384689.7299900502</v>
      </c>
      <c r="W58" s="26">
        <v>12294006</v>
      </c>
      <c r="X58" s="19">
        <v>512581</v>
      </c>
      <c r="Y58" s="29">
        <v>3678865.9499999997</v>
      </c>
      <c r="Z58" s="26">
        <v>384689.7299900502</v>
      </c>
      <c r="AA58" s="26">
        <v>12294006</v>
      </c>
      <c r="AB58" s="19">
        <v>512581</v>
      </c>
      <c r="AC58" s="29">
        <v>3678865.9499999997</v>
      </c>
      <c r="AD58" s="26">
        <v>384689.7299900502</v>
      </c>
      <c r="AE58" s="26">
        <v>12294006</v>
      </c>
      <c r="AF58" s="19">
        <v>512581</v>
      </c>
      <c r="AG58" s="29">
        <v>3678865.9499999997</v>
      </c>
      <c r="AH58" s="26">
        <v>384689.7299900502</v>
      </c>
      <c r="AI58" s="26">
        <v>12294006</v>
      </c>
      <c r="AJ58" s="19">
        <v>512581</v>
      </c>
      <c r="AK58" s="29">
        <v>3678865.9499999997</v>
      </c>
      <c r="AL58" s="28">
        <v>14600000</v>
      </c>
      <c r="AM58">
        <v>31800000</v>
      </c>
      <c r="AN58">
        <v>52800000</v>
      </c>
    </row>
    <row r="59" spans="1:40" x14ac:dyDescent="0.2">
      <c r="A59" s="18">
        <v>44235</v>
      </c>
      <c r="B59" s="19">
        <v>12646486</v>
      </c>
      <c r="C59" s="19">
        <v>516392</v>
      </c>
      <c r="D59" s="26">
        <v>3862762.6</v>
      </c>
      <c r="E59" s="29">
        <v>356291</v>
      </c>
      <c r="F59" s="19">
        <v>386604.62374316156</v>
      </c>
      <c r="G59" s="19">
        <v>12646486</v>
      </c>
      <c r="H59" s="19">
        <v>516392</v>
      </c>
      <c r="I59" s="29">
        <v>3862762.6</v>
      </c>
      <c r="J59" s="19">
        <v>386604.62374316156</v>
      </c>
      <c r="K59" s="19">
        <v>12646486</v>
      </c>
      <c r="L59" s="19">
        <v>516392</v>
      </c>
      <c r="M59" s="29">
        <v>3862762.6</v>
      </c>
      <c r="N59" s="26">
        <v>386604.62374316156</v>
      </c>
      <c r="O59" s="26">
        <v>12646486</v>
      </c>
      <c r="P59" s="19">
        <v>516392</v>
      </c>
      <c r="Q59" s="29">
        <v>3862762.6</v>
      </c>
      <c r="R59" s="26">
        <v>386604.62374316156</v>
      </c>
      <c r="S59" s="26">
        <v>12646486</v>
      </c>
      <c r="T59" s="19">
        <v>516392</v>
      </c>
      <c r="U59" s="29">
        <v>3862762.6</v>
      </c>
      <c r="V59" s="26">
        <v>386604.62374316156</v>
      </c>
      <c r="W59" s="26">
        <v>12646486</v>
      </c>
      <c r="X59" s="19">
        <v>516392</v>
      </c>
      <c r="Y59" s="29">
        <v>3862762.6</v>
      </c>
      <c r="Z59" s="26">
        <v>386604.62374316156</v>
      </c>
      <c r="AA59" s="26">
        <v>12646486</v>
      </c>
      <c r="AB59" s="19">
        <v>516392</v>
      </c>
      <c r="AC59" s="29">
        <v>3862762.6</v>
      </c>
      <c r="AD59" s="26">
        <v>386604.62374316156</v>
      </c>
      <c r="AE59" s="26">
        <v>12646486</v>
      </c>
      <c r="AF59" s="19">
        <v>516392</v>
      </c>
      <c r="AG59" s="29">
        <v>3862762.6</v>
      </c>
      <c r="AH59" s="26">
        <v>386604.62374316156</v>
      </c>
      <c r="AI59" s="26">
        <v>12646486</v>
      </c>
      <c r="AJ59" s="19">
        <v>516392</v>
      </c>
      <c r="AK59" s="29">
        <v>3862762.6</v>
      </c>
      <c r="AL59" s="28">
        <v>14600000</v>
      </c>
      <c r="AM59">
        <v>31800000</v>
      </c>
      <c r="AN59">
        <v>52800000</v>
      </c>
    </row>
    <row r="60" spans="1:40" x14ac:dyDescent="0.2">
      <c r="A60" s="18">
        <v>44236</v>
      </c>
      <c r="B60" s="19">
        <v>13058298</v>
      </c>
      <c r="C60" s="19">
        <v>519553</v>
      </c>
      <c r="D60" s="26">
        <v>4171797.25</v>
      </c>
      <c r="E60" s="29">
        <v>414973</v>
      </c>
      <c r="F60" s="19">
        <v>388519.51749627292</v>
      </c>
      <c r="G60" s="19">
        <v>13058298</v>
      </c>
      <c r="H60" s="19">
        <v>519553</v>
      </c>
      <c r="I60" s="29">
        <v>4171797.25</v>
      </c>
      <c r="J60" s="19">
        <v>388519.51749627292</v>
      </c>
      <c r="K60" s="19">
        <v>13058298</v>
      </c>
      <c r="L60" s="19">
        <v>519553</v>
      </c>
      <c r="M60" s="29">
        <v>4171797.25</v>
      </c>
      <c r="N60" s="26">
        <v>388519.51749627292</v>
      </c>
      <c r="O60" s="26">
        <v>13058298</v>
      </c>
      <c r="P60" s="19">
        <v>519553</v>
      </c>
      <c r="Q60" s="29">
        <v>4171797.25</v>
      </c>
      <c r="R60" s="26">
        <v>388519.51749627292</v>
      </c>
      <c r="S60" s="26">
        <v>13058298</v>
      </c>
      <c r="T60" s="19">
        <v>519553</v>
      </c>
      <c r="U60" s="29">
        <v>4171797.25</v>
      </c>
      <c r="V60" s="26">
        <v>388519.51749627292</v>
      </c>
      <c r="W60" s="26">
        <v>13058298</v>
      </c>
      <c r="X60" s="19">
        <v>519553</v>
      </c>
      <c r="Y60" s="29">
        <v>4171797.25</v>
      </c>
      <c r="Z60" s="26">
        <v>388519.51749627292</v>
      </c>
      <c r="AA60" s="26">
        <v>13058298</v>
      </c>
      <c r="AB60" s="19">
        <v>519553</v>
      </c>
      <c r="AC60" s="29">
        <v>4171797.25</v>
      </c>
      <c r="AD60" s="26">
        <v>388519.51749627292</v>
      </c>
      <c r="AE60" s="26">
        <v>13058298</v>
      </c>
      <c r="AF60" s="19">
        <v>519553</v>
      </c>
      <c r="AG60" s="29">
        <v>4171797.25</v>
      </c>
      <c r="AH60" s="26">
        <v>388519.51749627292</v>
      </c>
      <c r="AI60" s="26">
        <v>13058298</v>
      </c>
      <c r="AJ60" s="19">
        <v>519553</v>
      </c>
      <c r="AK60" s="29">
        <v>4171797.25</v>
      </c>
      <c r="AL60" s="28">
        <v>14600000</v>
      </c>
      <c r="AM60">
        <v>31800000</v>
      </c>
      <c r="AN60">
        <v>52800000</v>
      </c>
    </row>
    <row r="61" spans="1:40" x14ac:dyDescent="0.2">
      <c r="A61" s="18">
        <v>44237</v>
      </c>
      <c r="B61" s="19">
        <v>13509108</v>
      </c>
      <c r="C61" s="19">
        <v>524447</v>
      </c>
      <c r="D61" s="26">
        <v>4499125</v>
      </c>
      <c r="E61" s="29">
        <v>455704</v>
      </c>
      <c r="F61" s="19">
        <v>390434.41124938428</v>
      </c>
      <c r="G61" s="19">
        <v>13509108</v>
      </c>
      <c r="H61" s="19">
        <v>524447</v>
      </c>
      <c r="I61" s="29">
        <v>4499125</v>
      </c>
      <c r="J61" s="19">
        <v>390434.41124938428</v>
      </c>
      <c r="K61" s="19">
        <v>13509108</v>
      </c>
      <c r="L61" s="19">
        <v>524447</v>
      </c>
      <c r="M61" s="29">
        <v>4499125</v>
      </c>
      <c r="N61" s="26">
        <v>390434.41124938428</v>
      </c>
      <c r="O61" s="26">
        <v>13509108</v>
      </c>
      <c r="P61" s="19">
        <v>524447</v>
      </c>
      <c r="Q61" s="29">
        <v>4499125</v>
      </c>
      <c r="R61" s="26">
        <v>390434.41124938428</v>
      </c>
      <c r="S61" s="26">
        <v>13509108</v>
      </c>
      <c r="T61" s="19">
        <v>524447</v>
      </c>
      <c r="U61" s="29">
        <v>4499125</v>
      </c>
      <c r="V61" s="26">
        <v>390434.41124938428</v>
      </c>
      <c r="W61" s="26">
        <v>13509108</v>
      </c>
      <c r="X61" s="19">
        <v>524447</v>
      </c>
      <c r="Y61" s="29">
        <v>4499125</v>
      </c>
      <c r="Z61" s="26">
        <v>390434.41124938428</v>
      </c>
      <c r="AA61" s="26">
        <v>13509108</v>
      </c>
      <c r="AB61" s="19">
        <v>524447</v>
      </c>
      <c r="AC61" s="29">
        <v>4499125</v>
      </c>
      <c r="AD61" s="26">
        <v>390434.41124938428</v>
      </c>
      <c r="AE61" s="26">
        <v>13509108</v>
      </c>
      <c r="AF61" s="19">
        <v>524447</v>
      </c>
      <c r="AG61" s="29">
        <v>4499125</v>
      </c>
      <c r="AH61" s="26">
        <v>390434.41124938428</v>
      </c>
      <c r="AI61" s="26">
        <v>13509108</v>
      </c>
      <c r="AJ61" s="19">
        <v>524447</v>
      </c>
      <c r="AK61" s="29">
        <v>4499125</v>
      </c>
      <c r="AL61" s="28">
        <v>14600000</v>
      </c>
      <c r="AM61">
        <v>31800000</v>
      </c>
      <c r="AN61">
        <v>52800000</v>
      </c>
    </row>
    <row r="62" spans="1:40" x14ac:dyDescent="0.2">
      <c r="A62" s="18">
        <v>44238</v>
      </c>
      <c r="B62" s="19">
        <v>14012224</v>
      </c>
      <c r="C62" s="19">
        <v>530094</v>
      </c>
      <c r="D62" s="26">
        <v>4868132.5</v>
      </c>
      <c r="E62" s="29">
        <v>508763</v>
      </c>
      <c r="F62" s="19">
        <v>392349.30500249565</v>
      </c>
      <c r="G62" s="19">
        <v>14012224</v>
      </c>
      <c r="H62" s="19">
        <v>530094</v>
      </c>
      <c r="I62" s="29">
        <v>4868132.5</v>
      </c>
      <c r="J62" s="19">
        <v>392349.30500249565</v>
      </c>
      <c r="K62" s="19">
        <v>14012224</v>
      </c>
      <c r="L62" s="19">
        <v>530094</v>
      </c>
      <c r="M62" s="29">
        <v>4868132.5</v>
      </c>
      <c r="N62" s="26">
        <v>392349.30500249565</v>
      </c>
      <c r="O62" s="26">
        <v>14012224</v>
      </c>
      <c r="P62" s="19">
        <v>530094</v>
      </c>
      <c r="Q62" s="29">
        <v>4868132.5</v>
      </c>
      <c r="R62" s="26">
        <v>392349.30500249565</v>
      </c>
      <c r="S62" s="26">
        <v>14012224</v>
      </c>
      <c r="T62" s="19">
        <v>530094</v>
      </c>
      <c r="U62" s="29">
        <v>4868132.5</v>
      </c>
      <c r="V62" s="26">
        <v>392349.30500249565</v>
      </c>
      <c r="W62" s="26">
        <v>14012224</v>
      </c>
      <c r="X62" s="19">
        <v>530094</v>
      </c>
      <c r="Y62" s="29">
        <v>4868132.5</v>
      </c>
      <c r="Z62" s="26">
        <v>392349.30500249565</v>
      </c>
      <c r="AA62" s="26">
        <v>14012224</v>
      </c>
      <c r="AB62" s="19">
        <v>530094</v>
      </c>
      <c r="AC62" s="29">
        <v>4868132.5</v>
      </c>
      <c r="AD62" s="26">
        <v>392349.30500249565</v>
      </c>
      <c r="AE62" s="26">
        <v>14012224</v>
      </c>
      <c r="AF62" s="19">
        <v>530094</v>
      </c>
      <c r="AG62" s="29">
        <v>4868132.5</v>
      </c>
      <c r="AH62" s="26">
        <v>392349.30500249565</v>
      </c>
      <c r="AI62" s="26">
        <v>14012224</v>
      </c>
      <c r="AJ62" s="19">
        <v>530094</v>
      </c>
      <c r="AK62" s="29">
        <v>4868132.5</v>
      </c>
      <c r="AL62" s="28">
        <v>14600000</v>
      </c>
      <c r="AM62">
        <v>31800000</v>
      </c>
      <c r="AN62">
        <v>52800000</v>
      </c>
    </row>
    <row r="63" spans="1:40" x14ac:dyDescent="0.2">
      <c r="A63" s="18">
        <v>44239</v>
      </c>
      <c r="B63" s="19">
        <v>14556827</v>
      </c>
      <c r="C63" s="19">
        <v>534869</v>
      </c>
      <c r="D63" s="26">
        <v>5298646.75</v>
      </c>
      <c r="E63" s="29">
        <v>549378</v>
      </c>
      <c r="F63" s="19">
        <v>394264.19875560701</v>
      </c>
      <c r="G63" s="19">
        <v>14556827</v>
      </c>
      <c r="H63" s="19">
        <v>534869</v>
      </c>
      <c r="I63" s="29">
        <v>5298646.75</v>
      </c>
      <c r="J63" s="19">
        <v>394264.19875560701</v>
      </c>
      <c r="K63" s="19">
        <v>14556827</v>
      </c>
      <c r="L63" s="19">
        <v>534869</v>
      </c>
      <c r="M63" s="29">
        <v>5298646.75</v>
      </c>
      <c r="N63" s="26">
        <v>394264.19875560701</v>
      </c>
      <c r="O63" s="26">
        <v>14556827</v>
      </c>
      <c r="P63" s="19">
        <v>534869</v>
      </c>
      <c r="Q63" s="29">
        <v>5298646.75</v>
      </c>
      <c r="R63" s="26">
        <v>394264.19875560701</v>
      </c>
      <c r="S63" s="26">
        <v>14556827</v>
      </c>
      <c r="T63" s="19">
        <v>534869</v>
      </c>
      <c r="U63" s="29">
        <v>5298646.75</v>
      </c>
      <c r="V63" s="26">
        <v>394264.19875560701</v>
      </c>
      <c r="W63" s="26">
        <v>14556827</v>
      </c>
      <c r="X63" s="19">
        <v>534869</v>
      </c>
      <c r="Y63" s="29">
        <v>5298646.75</v>
      </c>
      <c r="Z63" s="26">
        <v>394264.19875560701</v>
      </c>
      <c r="AA63" s="26">
        <v>14556827</v>
      </c>
      <c r="AB63" s="19">
        <v>534869</v>
      </c>
      <c r="AC63" s="29">
        <v>5298646.75</v>
      </c>
      <c r="AD63" s="26">
        <v>394264.19875560701</v>
      </c>
      <c r="AE63" s="26">
        <v>14556827</v>
      </c>
      <c r="AF63" s="19">
        <v>534869</v>
      </c>
      <c r="AG63" s="29">
        <v>5298646.75</v>
      </c>
      <c r="AH63" s="26">
        <v>394264.19875560701</v>
      </c>
      <c r="AI63" s="26">
        <v>14556827</v>
      </c>
      <c r="AJ63" s="19">
        <v>534869</v>
      </c>
      <c r="AK63" s="29">
        <v>5298646.75</v>
      </c>
      <c r="AL63" s="28">
        <v>14600000</v>
      </c>
      <c r="AM63">
        <v>31800000</v>
      </c>
      <c r="AN63">
        <v>52800000</v>
      </c>
    </row>
    <row r="64" spans="1:40" x14ac:dyDescent="0.2">
      <c r="A64" s="18">
        <v>44240</v>
      </c>
      <c r="B64" s="19">
        <v>15062189</v>
      </c>
      <c r="C64" s="19">
        <v>537715</v>
      </c>
      <c r="D64" s="26">
        <v>5741471.9000000004</v>
      </c>
      <c r="E64" s="29">
        <v>508208</v>
      </c>
      <c r="F64" s="19">
        <v>396179.09250871837</v>
      </c>
      <c r="G64" s="19">
        <v>15062189</v>
      </c>
      <c r="H64" s="19">
        <v>537715</v>
      </c>
      <c r="I64" s="29">
        <v>5741471.9000000004</v>
      </c>
      <c r="J64" s="19">
        <v>396179.09250871837</v>
      </c>
      <c r="K64" s="19">
        <v>15062189</v>
      </c>
      <c r="L64" s="19">
        <v>537715</v>
      </c>
      <c r="M64" s="29">
        <v>5741471.9000000004</v>
      </c>
      <c r="N64" s="26">
        <v>396179.09250871837</v>
      </c>
      <c r="O64" s="26">
        <v>15062189</v>
      </c>
      <c r="P64" s="19">
        <v>537715</v>
      </c>
      <c r="Q64" s="29">
        <v>5741471.9000000004</v>
      </c>
      <c r="R64" s="26">
        <v>396179.09250871837</v>
      </c>
      <c r="S64" s="26">
        <v>15062189</v>
      </c>
      <c r="T64" s="19">
        <v>537715</v>
      </c>
      <c r="U64" s="29">
        <v>5741471.9000000004</v>
      </c>
      <c r="V64" s="26">
        <v>396179.09250871837</v>
      </c>
      <c r="W64" s="26">
        <v>15062189</v>
      </c>
      <c r="X64" s="19">
        <v>537715</v>
      </c>
      <c r="Y64" s="29">
        <v>5741471.9000000004</v>
      </c>
      <c r="Z64" s="26">
        <v>396179.09250871837</v>
      </c>
      <c r="AA64" s="26">
        <v>15062189</v>
      </c>
      <c r="AB64" s="19">
        <v>537715</v>
      </c>
      <c r="AC64" s="29">
        <v>5741471.9000000004</v>
      </c>
      <c r="AD64" s="26">
        <v>396179.09250871837</v>
      </c>
      <c r="AE64" s="26">
        <v>15062189</v>
      </c>
      <c r="AF64" s="19">
        <v>537715</v>
      </c>
      <c r="AG64" s="29">
        <v>5741471.9000000004</v>
      </c>
      <c r="AH64" s="26">
        <v>396179.09250871837</v>
      </c>
      <c r="AI64" s="26">
        <v>15062189</v>
      </c>
      <c r="AJ64" s="19">
        <v>537715</v>
      </c>
      <c r="AK64" s="29">
        <v>5741471.9000000004</v>
      </c>
      <c r="AL64" s="28">
        <v>14600000</v>
      </c>
      <c r="AM64">
        <v>31800000</v>
      </c>
      <c r="AN64">
        <v>52800000</v>
      </c>
    </row>
    <row r="65" spans="1:40" x14ac:dyDescent="0.2">
      <c r="A65" s="18">
        <v>44241</v>
      </c>
      <c r="B65" s="19">
        <v>15300151</v>
      </c>
      <c r="C65" s="19">
        <v>539630</v>
      </c>
      <c r="D65" s="26">
        <v>5939736.9000000004</v>
      </c>
      <c r="E65" s="29">
        <v>239877</v>
      </c>
      <c r="F65" s="19">
        <v>398093.98626182973</v>
      </c>
      <c r="G65" s="19">
        <v>15300151</v>
      </c>
      <c r="H65" s="19">
        <v>539630</v>
      </c>
      <c r="I65" s="29">
        <v>5939736.9000000004</v>
      </c>
      <c r="J65" s="19">
        <v>398093.98626182973</v>
      </c>
      <c r="K65" s="19">
        <v>15300151</v>
      </c>
      <c r="L65" s="19">
        <v>539630</v>
      </c>
      <c r="M65" s="29">
        <v>5939736.9000000004</v>
      </c>
      <c r="N65" s="26">
        <v>398093.98626182973</v>
      </c>
      <c r="O65" s="26">
        <v>15300151</v>
      </c>
      <c r="P65" s="19">
        <v>539630</v>
      </c>
      <c r="Q65" s="29">
        <v>5939736.9000000004</v>
      </c>
      <c r="R65" s="26">
        <v>398093.98626182973</v>
      </c>
      <c r="S65" s="26">
        <v>15300151</v>
      </c>
      <c r="T65" s="19">
        <v>539630</v>
      </c>
      <c r="U65" s="29">
        <v>5939736.9000000004</v>
      </c>
      <c r="V65" s="26">
        <v>398093.98626182973</v>
      </c>
      <c r="W65" s="26">
        <v>15300151</v>
      </c>
      <c r="X65" s="19">
        <v>539630</v>
      </c>
      <c r="Y65" s="29">
        <v>5939736.9000000004</v>
      </c>
      <c r="Z65" s="26">
        <v>398093.98626182973</v>
      </c>
      <c r="AA65" s="26">
        <v>15300151</v>
      </c>
      <c r="AB65" s="19">
        <v>539630</v>
      </c>
      <c r="AC65" s="29">
        <v>5939736.9000000004</v>
      </c>
      <c r="AD65" s="26">
        <v>398093.98626182973</v>
      </c>
      <c r="AE65" s="26">
        <v>15300151</v>
      </c>
      <c r="AF65" s="19">
        <v>539630</v>
      </c>
      <c r="AG65" s="29">
        <v>5939736.9000000004</v>
      </c>
      <c r="AH65" s="26">
        <v>398093.98626182973</v>
      </c>
      <c r="AI65" s="26">
        <v>15300151</v>
      </c>
      <c r="AJ65" s="19">
        <v>539630</v>
      </c>
      <c r="AK65" s="29">
        <v>5939736.9000000004</v>
      </c>
      <c r="AL65" s="28">
        <v>14600000</v>
      </c>
      <c r="AM65">
        <v>31800000</v>
      </c>
      <c r="AN65">
        <v>52800000</v>
      </c>
    </row>
    <row r="66" spans="1:40" x14ac:dyDescent="0.2">
      <c r="A66" s="18">
        <v>44242</v>
      </c>
      <c r="B66" s="19">
        <v>15576107</v>
      </c>
      <c r="C66" s="19">
        <v>546615</v>
      </c>
      <c r="D66" s="26">
        <v>6191657.0999999996</v>
      </c>
      <c r="E66" s="29">
        <v>282941</v>
      </c>
      <c r="F66" s="19">
        <v>400008.8800149411</v>
      </c>
      <c r="G66" s="19">
        <v>15576107</v>
      </c>
      <c r="H66" s="19">
        <v>546615</v>
      </c>
      <c r="I66" s="29">
        <v>6191657.0999999996</v>
      </c>
      <c r="J66" s="19">
        <v>400008.8800149411</v>
      </c>
      <c r="K66" s="19">
        <v>15576107</v>
      </c>
      <c r="L66" s="19">
        <v>546615</v>
      </c>
      <c r="M66" s="29">
        <v>6191657.0999999996</v>
      </c>
      <c r="N66" s="26">
        <v>400008.8800149411</v>
      </c>
      <c r="O66" s="26">
        <v>15576107</v>
      </c>
      <c r="P66" s="19">
        <v>546615</v>
      </c>
      <c r="Q66" s="29">
        <v>6191657.0999999996</v>
      </c>
      <c r="R66" s="26">
        <v>400008.8800149411</v>
      </c>
      <c r="S66" s="26">
        <v>15576107</v>
      </c>
      <c r="T66" s="19">
        <v>546615</v>
      </c>
      <c r="U66" s="29">
        <v>6191657.0999999996</v>
      </c>
      <c r="V66" s="26">
        <v>400008.8800149411</v>
      </c>
      <c r="W66" s="26">
        <v>15576107</v>
      </c>
      <c r="X66" s="19">
        <v>546615</v>
      </c>
      <c r="Y66" s="29">
        <v>6191657.0999999996</v>
      </c>
      <c r="Z66" s="26">
        <v>400008.8800149411</v>
      </c>
      <c r="AA66" s="26">
        <v>15576107</v>
      </c>
      <c r="AB66" s="19">
        <v>546615</v>
      </c>
      <c r="AC66" s="29">
        <v>6191657.0999999996</v>
      </c>
      <c r="AD66" s="26">
        <v>400008.8800149411</v>
      </c>
      <c r="AE66" s="26">
        <v>15576107</v>
      </c>
      <c r="AF66" s="19">
        <v>546615</v>
      </c>
      <c r="AG66" s="29">
        <v>6191657.0999999996</v>
      </c>
      <c r="AH66" s="26">
        <v>400008.8800149411</v>
      </c>
      <c r="AI66" s="26">
        <v>15576107</v>
      </c>
      <c r="AJ66" s="19">
        <v>546615</v>
      </c>
      <c r="AK66" s="29">
        <v>6191657.0999999996</v>
      </c>
      <c r="AL66" s="28">
        <v>14600000</v>
      </c>
      <c r="AM66">
        <v>31800000</v>
      </c>
      <c r="AN66">
        <v>52800000</v>
      </c>
    </row>
    <row r="67" spans="1:40" x14ac:dyDescent="0.2">
      <c r="A67" s="18">
        <v>44243</v>
      </c>
      <c r="B67" s="19">
        <v>15940972</v>
      </c>
      <c r="C67" s="19">
        <v>558577</v>
      </c>
      <c r="D67" s="26">
        <v>6471656.0999999996</v>
      </c>
      <c r="E67" s="29">
        <v>376827</v>
      </c>
      <c r="F67" s="19">
        <v>401923.77376805246</v>
      </c>
      <c r="G67" s="19">
        <v>15940972</v>
      </c>
      <c r="H67" s="19">
        <v>558577</v>
      </c>
      <c r="I67" s="29">
        <v>6471656.0999999996</v>
      </c>
      <c r="J67" s="19">
        <v>401923.77376805246</v>
      </c>
      <c r="K67" s="19">
        <v>15940972</v>
      </c>
      <c r="L67" s="19">
        <v>558577</v>
      </c>
      <c r="M67" s="29">
        <v>6471656.0999999996</v>
      </c>
      <c r="N67" s="26">
        <v>401923.77376805246</v>
      </c>
      <c r="O67" s="26">
        <v>15940972</v>
      </c>
      <c r="P67" s="19">
        <v>558577</v>
      </c>
      <c r="Q67" s="29">
        <v>6471656.0999999996</v>
      </c>
      <c r="R67" s="26">
        <v>401923.77376805246</v>
      </c>
      <c r="S67" s="26">
        <v>15940972</v>
      </c>
      <c r="T67" s="19">
        <v>558577</v>
      </c>
      <c r="U67" s="29">
        <v>6471656.0999999996</v>
      </c>
      <c r="V67" s="26">
        <v>401923.77376805246</v>
      </c>
      <c r="W67" s="26">
        <v>15940972</v>
      </c>
      <c r="X67" s="19">
        <v>558577</v>
      </c>
      <c r="Y67" s="29">
        <v>6471656.0999999996</v>
      </c>
      <c r="Z67" s="26">
        <v>401923.77376805246</v>
      </c>
      <c r="AA67" s="26">
        <v>15940972</v>
      </c>
      <c r="AB67" s="19">
        <v>558577</v>
      </c>
      <c r="AC67" s="29">
        <v>6471656.0999999996</v>
      </c>
      <c r="AD67" s="26">
        <v>401923.77376805246</v>
      </c>
      <c r="AE67" s="26">
        <v>15940972</v>
      </c>
      <c r="AF67" s="19">
        <v>558577</v>
      </c>
      <c r="AG67" s="29">
        <v>6471656.0999999996</v>
      </c>
      <c r="AH67" s="26">
        <v>401923.77376805246</v>
      </c>
      <c r="AI67" s="26">
        <v>15940972</v>
      </c>
      <c r="AJ67" s="19">
        <v>558577</v>
      </c>
      <c r="AK67" s="29">
        <v>6471656.0999999996</v>
      </c>
      <c r="AL67" s="28">
        <v>14600000</v>
      </c>
      <c r="AM67">
        <v>31800000</v>
      </c>
      <c r="AN67">
        <v>52800000</v>
      </c>
    </row>
    <row r="68" spans="1:40" x14ac:dyDescent="0.2">
      <c r="A68" s="18">
        <v>44244</v>
      </c>
      <c r="B68" s="19">
        <v>16423082</v>
      </c>
      <c r="C68" s="19">
        <v>573724</v>
      </c>
      <c r="D68" s="26">
        <v>6726303.3500000006</v>
      </c>
      <c r="E68" s="29">
        <v>497257</v>
      </c>
      <c r="F68" s="19">
        <v>403838.66752116382</v>
      </c>
      <c r="G68" s="19">
        <v>16423082</v>
      </c>
      <c r="H68" s="19">
        <v>573724</v>
      </c>
      <c r="I68" s="29">
        <v>6726303.3500000006</v>
      </c>
      <c r="J68" s="19">
        <v>403838.66752116382</v>
      </c>
      <c r="K68" s="19">
        <v>16423082</v>
      </c>
      <c r="L68" s="19">
        <v>573724</v>
      </c>
      <c r="M68" s="29">
        <v>6726303.3500000006</v>
      </c>
      <c r="N68" s="26">
        <v>403838.66752116382</v>
      </c>
      <c r="O68" s="26">
        <v>16423082</v>
      </c>
      <c r="P68" s="19">
        <v>573724</v>
      </c>
      <c r="Q68" s="29">
        <v>6726303.3500000006</v>
      </c>
      <c r="R68" s="26">
        <v>403838.66752116382</v>
      </c>
      <c r="S68" s="26">
        <v>16423082</v>
      </c>
      <c r="T68" s="19">
        <v>573724</v>
      </c>
      <c r="U68" s="29">
        <v>6726303.3500000006</v>
      </c>
      <c r="V68" s="26">
        <v>403838.66752116382</v>
      </c>
      <c r="W68" s="26">
        <v>16423082</v>
      </c>
      <c r="X68" s="19">
        <v>573724</v>
      </c>
      <c r="Y68" s="29">
        <v>6726303.3500000006</v>
      </c>
      <c r="Z68" s="26">
        <v>403838.66752116382</v>
      </c>
      <c r="AA68" s="26">
        <v>16423082</v>
      </c>
      <c r="AB68" s="19">
        <v>573724</v>
      </c>
      <c r="AC68" s="29">
        <v>6726303.3500000006</v>
      </c>
      <c r="AD68" s="26">
        <v>403838.66752116382</v>
      </c>
      <c r="AE68" s="26">
        <v>16423082</v>
      </c>
      <c r="AF68" s="19">
        <v>573724</v>
      </c>
      <c r="AG68" s="29">
        <v>6726303.3500000006</v>
      </c>
      <c r="AH68" s="26">
        <v>403838.66752116382</v>
      </c>
      <c r="AI68" s="26">
        <v>16423082</v>
      </c>
      <c r="AJ68" s="19">
        <v>573724</v>
      </c>
      <c r="AK68" s="29">
        <v>6726303.3500000006</v>
      </c>
      <c r="AL68" s="28">
        <v>14600000</v>
      </c>
      <c r="AM68">
        <v>31800000</v>
      </c>
      <c r="AN68">
        <v>52800000</v>
      </c>
    </row>
    <row r="69" spans="1:40" x14ac:dyDescent="0.2">
      <c r="A69" s="18">
        <v>44245</v>
      </c>
      <c r="B69" s="19">
        <v>16875536</v>
      </c>
      <c r="C69" s="19">
        <v>589591</v>
      </c>
      <c r="D69" s="26">
        <v>7125978.3000000007</v>
      </c>
      <c r="E69" s="29">
        <v>468321</v>
      </c>
      <c r="F69" s="19">
        <v>405753.56127427518</v>
      </c>
      <c r="G69" s="19">
        <v>16875536</v>
      </c>
      <c r="H69" s="19">
        <v>589591</v>
      </c>
      <c r="I69" s="29">
        <v>7125978.3000000007</v>
      </c>
      <c r="J69" s="19">
        <v>405753.56127427518</v>
      </c>
      <c r="K69" s="19">
        <v>16875536</v>
      </c>
      <c r="L69" s="19">
        <v>589591</v>
      </c>
      <c r="M69" s="29">
        <v>7125978.3000000007</v>
      </c>
      <c r="N69" s="26">
        <v>405753.56127427518</v>
      </c>
      <c r="O69" s="26">
        <v>16875536</v>
      </c>
      <c r="P69" s="19">
        <v>589591</v>
      </c>
      <c r="Q69" s="29">
        <v>7125978.3000000007</v>
      </c>
      <c r="R69" s="26">
        <v>405753.56127427518</v>
      </c>
      <c r="S69" s="26">
        <v>16875536</v>
      </c>
      <c r="T69" s="19">
        <v>589591</v>
      </c>
      <c r="U69" s="29">
        <v>7125978.3000000007</v>
      </c>
      <c r="V69" s="26">
        <v>405753.56127427518</v>
      </c>
      <c r="W69" s="26">
        <v>16875536</v>
      </c>
      <c r="X69" s="19">
        <v>589591</v>
      </c>
      <c r="Y69" s="29">
        <v>7125978.3000000007</v>
      </c>
      <c r="Z69" s="26">
        <v>405753.56127427518</v>
      </c>
      <c r="AA69" s="26">
        <v>16875536</v>
      </c>
      <c r="AB69" s="19">
        <v>589591</v>
      </c>
      <c r="AC69" s="29">
        <v>7125978.3000000007</v>
      </c>
      <c r="AD69" s="26">
        <v>405753.56127427518</v>
      </c>
      <c r="AE69" s="26">
        <v>16875536</v>
      </c>
      <c r="AF69" s="19">
        <v>589591</v>
      </c>
      <c r="AG69" s="29">
        <v>7125978.3000000007</v>
      </c>
      <c r="AH69" s="26">
        <v>405753.56127427518</v>
      </c>
      <c r="AI69" s="26">
        <v>16875536</v>
      </c>
      <c r="AJ69" s="19">
        <v>589591</v>
      </c>
      <c r="AK69" s="29">
        <v>7125978.3000000007</v>
      </c>
      <c r="AL69" s="28">
        <v>14600000</v>
      </c>
      <c r="AM69">
        <v>31800000</v>
      </c>
      <c r="AN69">
        <v>52800000</v>
      </c>
    </row>
    <row r="70" spans="1:40" x14ac:dyDescent="0.2">
      <c r="A70" s="18">
        <v>44246</v>
      </c>
      <c r="B70" s="19">
        <v>17247442</v>
      </c>
      <c r="C70" s="19">
        <v>604885</v>
      </c>
      <c r="D70" s="26">
        <v>7565067.5999999996</v>
      </c>
      <c r="E70" s="29">
        <v>387200</v>
      </c>
      <c r="F70" s="19">
        <v>407668.45502738655</v>
      </c>
      <c r="G70" s="19">
        <v>17247442</v>
      </c>
      <c r="H70" s="19">
        <v>604885</v>
      </c>
      <c r="I70" s="29">
        <v>7565067.5999999996</v>
      </c>
      <c r="J70" s="19">
        <v>407668.45502738655</v>
      </c>
      <c r="K70" s="19">
        <v>17247442</v>
      </c>
      <c r="L70" s="19">
        <v>604885</v>
      </c>
      <c r="M70" s="29">
        <v>7565067.5999999996</v>
      </c>
      <c r="N70" s="26">
        <v>407668.45502738655</v>
      </c>
      <c r="O70" s="26">
        <v>17247442</v>
      </c>
      <c r="P70" s="19">
        <v>604885</v>
      </c>
      <c r="Q70" s="29">
        <v>7565067.5999999996</v>
      </c>
      <c r="R70" s="26">
        <v>407668.45502738655</v>
      </c>
      <c r="S70" s="26">
        <v>17247442</v>
      </c>
      <c r="T70" s="19">
        <v>604885</v>
      </c>
      <c r="U70" s="29">
        <v>7565067.5999999996</v>
      </c>
      <c r="V70" s="26">
        <v>407668.45502738655</v>
      </c>
      <c r="W70" s="26">
        <v>17247442</v>
      </c>
      <c r="X70" s="19">
        <v>604885</v>
      </c>
      <c r="Y70" s="29">
        <v>7565067.5999999996</v>
      </c>
      <c r="Z70" s="26">
        <v>407668.45502738655</v>
      </c>
      <c r="AA70" s="26">
        <v>17247442</v>
      </c>
      <c r="AB70" s="19">
        <v>604885</v>
      </c>
      <c r="AC70" s="29">
        <v>7565067.5999999996</v>
      </c>
      <c r="AD70" s="26">
        <v>407668.45502738655</v>
      </c>
      <c r="AE70" s="26">
        <v>17247442</v>
      </c>
      <c r="AF70" s="19">
        <v>604885</v>
      </c>
      <c r="AG70" s="29">
        <v>7565067.5999999996</v>
      </c>
      <c r="AH70" s="26">
        <v>407668.45502738655</v>
      </c>
      <c r="AI70" s="26">
        <v>17247442</v>
      </c>
      <c r="AJ70" s="19">
        <v>604885</v>
      </c>
      <c r="AK70" s="29">
        <v>7565067.5999999996</v>
      </c>
      <c r="AL70" s="28">
        <v>14600000</v>
      </c>
      <c r="AM70">
        <v>31800000</v>
      </c>
      <c r="AN70">
        <v>52800000</v>
      </c>
    </row>
    <row r="71" spans="1:40" x14ac:dyDescent="0.2">
      <c r="A71" s="18">
        <v>44247</v>
      </c>
      <c r="B71" s="19">
        <v>17582121</v>
      </c>
      <c r="C71" s="19">
        <v>615148</v>
      </c>
      <c r="D71" s="26">
        <v>8104148.7500000009</v>
      </c>
      <c r="E71" s="29">
        <v>344942</v>
      </c>
      <c r="F71" s="19">
        <v>409583.34878049791</v>
      </c>
      <c r="G71" s="19">
        <v>17582121</v>
      </c>
      <c r="H71" s="19">
        <v>615148</v>
      </c>
      <c r="I71" s="29">
        <v>8104148.7500000009</v>
      </c>
      <c r="J71" s="19">
        <v>409583.34878049791</v>
      </c>
      <c r="K71" s="19">
        <v>17582121</v>
      </c>
      <c r="L71" s="19">
        <v>615148</v>
      </c>
      <c r="M71" s="29">
        <v>8104148.7500000009</v>
      </c>
      <c r="N71" s="26">
        <v>409583.34878049791</v>
      </c>
      <c r="O71" s="26">
        <v>17582121</v>
      </c>
      <c r="P71" s="19">
        <v>615148</v>
      </c>
      <c r="Q71" s="29">
        <v>8104148.7500000009</v>
      </c>
      <c r="R71" s="26">
        <v>409583.34878049791</v>
      </c>
      <c r="S71" s="26">
        <v>17582121</v>
      </c>
      <c r="T71" s="19">
        <v>615148</v>
      </c>
      <c r="U71" s="29">
        <v>8104148.7500000009</v>
      </c>
      <c r="V71" s="26">
        <v>409583.34878049791</v>
      </c>
      <c r="W71" s="26">
        <v>17582121</v>
      </c>
      <c r="X71" s="19">
        <v>615148</v>
      </c>
      <c r="Y71" s="29">
        <v>8104148.7500000009</v>
      </c>
      <c r="Z71" s="26">
        <v>409583.34878049791</v>
      </c>
      <c r="AA71" s="26">
        <v>17582121</v>
      </c>
      <c r="AB71" s="19">
        <v>615148</v>
      </c>
      <c r="AC71" s="29">
        <v>8104148.7500000009</v>
      </c>
      <c r="AD71" s="26">
        <v>409583.34878049791</v>
      </c>
      <c r="AE71" s="26">
        <v>17582121</v>
      </c>
      <c r="AF71" s="19">
        <v>615148</v>
      </c>
      <c r="AG71" s="29">
        <v>8104148.7500000009</v>
      </c>
      <c r="AH71" s="26">
        <v>409583.34878049791</v>
      </c>
      <c r="AI71" s="26">
        <v>17582121</v>
      </c>
      <c r="AJ71" s="19">
        <v>615148</v>
      </c>
      <c r="AK71" s="29">
        <v>8104148.7500000009</v>
      </c>
      <c r="AL71" s="28">
        <v>14600000</v>
      </c>
      <c r="AM71">
        <v>31800000</v>
      </c>
      <c r="AN71">
        <v>52800000</v>
      </c>
    </row>
    <row r="72" spans="1:40" x14ac:dyDescent="0.2">
      <c r="A72" s="18">
        <v>44248</v>
      </c>
      <c r="B72" s="19">
        <v>17723840</v>
      </c>
      <c r="C72" s="19">
        <v>624325</v>
      </c>
      <c r="D72" s="26">
        <v>8391440.75</v>
      </c>
      <c r="E72" s="29">
        <v>150896</v>
      </c>
      <c r="F72" s="19">
        <v>411498.24253360927</v>
      </c>
      <c r="G72" s="19">
        <v>17723840</v>
      </c>
      <c r="H72" s="19">
        <v>624325</v>
      </c>
      <c r="I72" s="29">
        <v>8391440.75</v>
      </c>
      <c r="J72" s="19">
        <v>411498.24253360927</v>
      </c>
      <c r="K72" s="19">
        <v>17723840</v>
      </c>
      <c r="L72" s="19">
        <v>624325</v>
      </c>
      <c r="M72" s="29">
        <v>8391440.75</v>
      </c>
      <c r="N72" s="26">
        <v>411498.24253360927</v>
      </c>
      <c r="O72" s="26">
        <v>17723840</v>
      </c>
      <c r="P72" s="19">
        <v>624325</v>
      </c>
      <c r="Q72" s="29">
        <v>8391440.75</v>
      </c>
      <c r="R72" s="26">
        <v>411498.24253360927</v>
      </c>
      <c r="S72" s="26">
        <v>17723840</v>
      </c>
      <c r="T72" s="19">
        <v>624325</v>
      </c>
      <c r="U72" s="29">
        <v>8391440.75</v>
      </c>
      <c r="V72" s="26">
        <v>411498.24253360927</v>
      </c>
      <c r="W72" s="26">
        <v>17723840</v>
      </c>
      <c r="X72" s="19">
        <v>624325</v>
      </c>
      <c r="Y72" s="29">
        <v>8391440.75</v>
      </c>
      <c r="Z72" s="26">
        <v>411498.24253360927</v>
      </c>
      <c r="AA72" s="26">
        <v>17723840</v>
      </c>
      <c r="AB72" s="19">
        <v>624325</v>
      </c>
      <c r="AC72" s="29">
        <v>8391440.75</v>
      </c>
      <c r="AD72" s="26">
        <v>411498.24253360927</v>
      </c>
      <c r="AE72" s="26">
        <v>17723840</v>
      </c>
      <c r="AF72" s="19">
        <v>624325</v>
      </c>
      <c r="AG72" s="29">
        <v>8391440.75</v>
      </c>
      <c r="AH72" s="26">
        <v>411498.24253360927</v>
      </c>
      <c r="AI72" s="26">
        <v>17723840</v>
      </c>
      <c r="AJ72" s="19">
        <v>624325</v>
      </c>
      <c r="AK72" s="29">
        <v>8391440.75</v>
      </c>
      <c r="AL72" s="28">
        <v>14600000</v>
      </c>
      <c r="AM72">
        <v>31800000</v>
      </c>
      <c r="AN72">
        <v>52800000</v>
      </c>
    </row>
    <row r="73" spans="1:40" x14ac:dyDescent="0.2">
      <c r="A73" s="18">
        <v>44249</v>
      </c>
      <c r="B73" s="19">
        <v>17916181</v>
      </c>
      <c r="C73" s="19">
        <v>642788</v>
      </c>
      <c r="D73" s="26">
        <v>8706883.3000000007</v>
      </c>
      <c r="E73" s="29">
        <v>210804</v>
      </c>
      <c r="F73" s="19">
        <v>413413.13628672063</v>
      </c>
      <c r="G73" s="19">
        <v>17916181</v>
      </c>
      <c r="H73" s="19">
        <v>642788</v>
      </c>
      <c r="I73" s="29">
        <v>8706883.3000000007</v>
      </c>
      <c r="J73" s="19">
        <v>413413.13628672063</v>
      </c>
      <c r="K73" s="19">
        <v>17916181</v>
      </c>
      <c r="L73" s="19">
        <v>642788</v>
      </c>
      <c r="M73" s="29">
        <v>8706883.3000000007</v>
      </c>
      <c r="N73" s="26">
        <v>413413.13628672063</v>
      </c>
      <c r="O73" s="26">
        <v>17916181</v>
      </c>
      <c r="P73" s="19">
        <v>642788</v>
      </c>
      <c r="Q73" s="29">
        <v>8706883.3000000007</v>
      </c>
      <c r="R73" s="26">
        <v>413413.13628672063</v>
      </c>
      <c r="S73" s="26">
        <v>17916181</v>
      </c>
      <c r="T73" s="19">
        <v>642788</v>
      </c>
      <c r="U73" s="29">
        <v>8706883.3000000007</v>
      </c>
      <c r="V73" s="26">
        <v>413413.13628672063</v>
      </c>
      <c r="W73" s="26">
        <v>17916181</v>
      </c>
      <c r="X73" s="19">
        <v>642788</v>
      </c>
      <c r="Y73" s="29">
        <v>8706883.3000000007</v>
      </c>
      <c r="Z73" s="26">
        <v>413413.13628672063</v>
      </c>
      <c r="AA73" s="26">
        <v>17916181</v>
      </c>
      <c r="AB73" s="19">
        <v>642788</v>
      </c>
      <c r="AC73" s="29">
        <v>8706883.3000000007</v>
      </c>
      <c r="AD73" s="26">
        <v>413413.13628672063</v>
      </c>
      <c r="AE73" s="26">
        <v>17916181</v>
      </c>
      <c r="AF73" s="19">
        <v>642788</v>
      </c>
      <c r="AG73" s="29">
        <v>8706883.3000000007</v>
      </c>
      <c r="AH73" s="26">
        <v>413413.13628672063</v>
      </c>
      <c r="AI73" s="26">
        <v>17916181</v>
      </c>
      <c r="AJ73" s="19">
        <v>642788</v>
      </c>
      <c r="AK73" s="29">
        <v>8706883.3000000007</v>
      </c>
      <c r="AL73" s="28">
        <v>14600000</v>
      </c>
      <c r="AM73">
        <v>31800000</v>
      </c>
      <c r="AN73">
        <v>52800000</v>
      </c>
    </row>
    <row r="74" spans="1:40" x14ac:dyDescent="0.2">
      <c r="A74" s="18">
        <v>44250</v>
      </c>
      <c r="B74" s="19">
        <v>18242873</v>
      </c>
      <c r="C74" s="19">
        <v>669105</v>
      </c>
      <c r="D74" s="26">
        <v>9044272</v>
      </c>
      <c r="E74" s="29">
        <v>353009</v>
      </c>
      <c r="F74" s="19">
        <v>415328.030039832</v>
      </c>
      <c r="G74" s="19">
        <v>18242873</v>
      </c>
      <c r="H74" s="19">
        <v>669105</v>
      </c>
      <c r="I74" s="29">
        <v>9044272</v>
      </c>
      <c r="J74" s="19">
        <v>415328.030039832</v>
      </c>
      <c r="K74" s="19">
        <v>18242873</v>
      </c>
      <c r="L74" s="19">
        <v>669105</v>
      </c>
      <c r="M74" s="29">
        <v>9044272</v>
      </c>
      <c r="N74" s="26">
        <v>415328.030039832</v>
      </c>
      <c r="O74" s="26">
        <v>18242873</v>
      </c>
      <c r="P74" s="19">
        <v>669105</v>
      </c>
      <c r="Q74" s="29">
        <v>9044272</v>
      </c>
      <c r="R74" s="26">
        <v>415328.030039832</v>
      </c>
      <c r="S74" s="26">
        <v>18242873</v>
      </c>
      <c r="T74" s="19">
        <v>669105</v>
      </c>
      <c r="U74" s="29">
        <v>9044272</v>
      </c>
      <c r="V74" s="26">
        <v>415328.030039832</v>
      </c>
      <c r="W74" s="26">
        <v>18242873</v>
      </c>
      <c r="X74" s="19">
        <v>669105</v>
      </c>
      <c r="Y74" s="29">
        <v>9044272</v>
      </c>
      <c r="Z74" s="26">
        <v>415328.030039832</v>
      </c>
      <c r="AA74" s="26">
        <v>18242873</v>
      </c>
      <c r="AB74" s="19">
        <v>669105</v>
      </c>
      <c r="AC74" s="29">
        <v>9044272</v>
      </c>
      <c r="AD74" s="26">
        <v>415328.030039832</v>
      </c>
      <c r="AE74" s="26">
        <v>18242873</v>
      </c>
      <c r="AF74" s="19">
        <v>669105</v>
      </c>
      <c r="AG74" s="29">
        <v>9044272</v>
      </c>
      <c r="AH74" s="26">
        <v>415328.030039832</v>
      </c>
      <c r="AI74" s="26">
        <v>18242873</v>
      </c>
      <c r="AJ74" s="19">
        <v>669105</v>
      </c>
      <c r="AK74" s="29">
        <v>9044272</v>
      </c>
      <c r="AL74" s="28">
        <v>14600000</v>
      </c>
      <c r="AM74">
        <v>31800000</v>
      </c>
      <c r="AN74">
        <v>52800000</v>
      </c>
    </row>
    <row r="75" spans="1:40" x14ac:dyDescent="0.2">
      <c r="A75" s="18">
        <v>44251</v>
      </c>
      <c r="B75" s="19">
        <v>18691835</v>
      </c>
      <c r="C75" s="19">
        <v>700718</v>
      </c>
      <c r="D75" s="26">
        <v>9466536.1500000004</v>
      </c>
      <c r="E75" s="29">
        <v>480575</v>
      </c>
      <c r="F75" s="19">
        <v>417242.92379294336</v>
      </c>
      <c r="G75" s="19">
        <v>18691835</v>
      </c>
      <c r="H75" s="19">
        <v>700718</v>
      </c>
      <c r="I75" s="29">
        <v>9466536.1500000004</v>
      </c>
      <c r="J75" s="19">
        <v>417242.92379294336</v>
      </c>
      <c r="K75" s="19">
        <v>18691835</v>
      </c>
      <c r="L75" s="19">
        <v>700718</v>
      </c>
      <c r="M75" s="29">
        <v>9466536.1500000004</v>
      </c>
      <c r="N75" s="26">
        <v>417242.92379294336</v>
      </c>
      <c r="O75" s="26">
        <v>18691835</v>
      </c>
      <c r="P75" s="19">
        <v>700718</v>
      </c>
      <c r="Q75" s="29">
        <v>9466536.1500000004</v>
      </c>
      <c r="R75" s="26">
        <v>417242.92379294336</v>
      </c>
      <c r="S75" s="26">
        <v>18691835</v>
      </c>
      <c r="T75" s="19">
        <v>700718</v>
      </c>
      <c r="U75" s="29">
        <v>9466536.1500000004</v>
      </c>
      <c r="V75" s="26">
        <v>417242.92379294336</v>
      </c>
      <c r="W75" s="26">
        <v>18691835</v>
      </c>
      <c r="X75" s="19">
        <v>700718</v>
      </c>
      <c r="Y75" s="29">
        <v>9466536.1500000004</v>
      </c>
      <c r="Z75" s="26">
        <v>417242.92379294336</v>
      </c>
      <c r="AA75" s="26">
        <v>18691835</v>
      </c>
      <c r="AB75" s="19">
        <v>700718</v>
      </c>
      <c r="AC75" s="29">
        <v>9466536.1500000004</v>
      </c>
      <c r="AD75" s="26">
        <v>417242.92379294336</v>
      </c>
      <c r="AE75" s="26">
        <v>18691835</v>
      </c>
      <c r="AF75" s="19">
        <v>700718</v>
      </c>
      <c r="AG75" s="29">
        <v>9466536.1500000004</v>
      </c>
      <c r="AH75" s="26">
        <v>417242.92379294336</v>
      </c>
      <c r="AI75" s="26">
        <v>18691835</v>
      </c>
      <c r="AJ75" s="19">
        <v>700718</v>
      </c>
      <c r="AK75" s="29">
        <v>9466536.1500000004</v>
      </c>
      <c r="AL75" s="28">
        <v>14600000</v>
      </c>
      <c r="AM75">
        <v>31800000</v>
      </c>
      <c r="AN75">
        <v>52800000</v>
      </c>
    </row>
    <row r="76" spans="1:40" x14ac:dyDescent="0.2">
      <c r="A76" s="18">
        <v>44252</v>
      </c>
      <c r="B76" s="19">
        <v>19177555</v>
      </c>
      <c r="C76" s="19">
        <v>736037</v>
      </c>
      <c r="D76" s="26">
        <v>9899241.9500000011</v>
      </c>
      <c r="E76" s="29">
        <v>521039</v>
      </c>
      <c r="F76" s="19">
        <v>419157.81754605472</v>
      </c>
      <c r="G76" s="19">
        <v>19177555</v>
      </c>
      <c r="H76" s="19">
        <v>736037</v>
      </c>
      <c r="I76" s="29">
        <v>9899241.9500000011</v>
      </c>
      <c r="J76" s="19">
        <v>419157.81754605472</v>
      </c>
      <c r="K76" s="19">
        <v>19177555</v>
      </c>
      <c r="L76" s="19">
        <v>736037</v>
      </c>
      <c r="M76" s="29">
        <v>9899241.9500000011</v>
      </c>
      <c r="N76" s="26">
        <v>419157.81754605472</v>
      </c>
      <c r="O76" s="26">
        <v>19177555</v>
      </c>
      <c r="P76" s="19">
        <v>736037</v>
      </c>
      <c r="Q76" s="29">
        <v>9899241.9500000011</v>
      </c>
      <c r="R76" s="26">
        <v>419157.81754605472</v>
      </c>
      <c r="S76" s="26">
        <v>19177555</v>
      </c>
      <c r="T76" s="19">
        <v>736037</v>
      </c>
      <c r="U76" s="29">
        <v>9899241.9500000011</v>
      </c>
      <c r="V76" s="26">
        <v>419157.81754605472</v>
      </c>
      <c r="W76" s="26">
        <v>19177555</v>
      </c>
      <c r="X76" s="19">
        <v>736037</v>
      </c>
      <c r="Y76" s="29">
        <v>9899241.9500000011</v>
      </c>
      <c r="Z76" s="26">
        <v>419157.81754605472</v>
      </c>
      <c r="AA76" s="26">
        <v>19177555</v>
      </c>
      <c r="AB76" s="19">
        <v>736037</v>
      </c>
      <c r="AC76" s="29">
        <v>9899241.9500000011</v>
      </c>
      <c r="AD76" s="26">
        <v>419157.81754605472</v>
      </c>
      <c r="AE76" s="26">
        <v>19177555</v>
      </c>
      <c r="AF76" s="19">
        <v>736037</v>
      </c>
      <c r="AG76" s="29">
        <v>9899241.9500000011</v>
      </c>
      <c r="AH76" s="26">
        <v>419157.81754605472</v>
      </c>
      <c r="AI76" s="26">
        <v>19177555</v>
      </c>
      <c r="AJ76" s="19">
        <v>736037</v>
      </c>
      <c r="AK76" s="29">
        <v>9899241.9500000011</v>
      </c>
      <c r="AL76" s="28">
        <v>14600000</v>
      </c>
      <c r="AM76">
        <v>31800000</v>
      </c>
      <c r="AN76">
        <v>52800000</v>
      </c>
    </row>
    <row r="77" spans="1:40" x14ac:dyDescent="0.2">
      <c r="A77" s="18">
        <v>44253</v>
      </c>
      <c r="B77" s="19">
        <v>19682048</v>
      </c>
      <c r="C77" s="19">
        <v>768810</v>
      </c>
      <c r="D77" s="26">
        <v>10344191.85</v>
      </c>
      <c r="E77" s="29">
        <v>537266</v>
      </c>
      <c r="F77" s="19">
        <v>421072.71129916608</v>
      </c>
      <c r="G77" s="19">
        <v>19682048</v>
      </c>
      <c r="H77" s="19">
        <v>768810</v>
      </c>
      <c r="I77" s="29">
        <v>10344191.85</v>
      </c>
      <c r="J77" s="19">
        <v>421072.71129916608</v>
      </c>
      <c r="K77" s="19">
        <v>19682048</v>
      </c>
      <c r="L77" s="19">
        <v>768810</v>
      </c>
      <c r="M77" s="29">
        <v>10344191.85</v>
      </c>
      <c r="N77" s="26">
        <v>421072.71129916608</v>
      </c>
      <c r="O77" s="26">
        <v>19682048</v>
      </c>
      <c r="P77" s="19">
        <v>768810</v>
      </c>
      <c r="Q77" s="29">
        <v>10344191.85</v>
      </c>
      <c r="R77" s="26">
        <v>421072.71129916608</v>
      </c>
      <c r="S77" s="26">
        <v>19682048</v>
      </c>
      <c r="T77" s="19">
        <v>768810</v>
      </c>
      <c r="U77" s="29">
        <v>10344191.85</v>
      </c>
      <c r="V77" s="26">
        <v>421072.71129916608</v>
      </c>
      <c r="W77" s="26">
        <v>19682048</v>
      </c>
      <c r="X77" s="19">
        <v>768810</v>
      </c>
      <c r="Y77" s="29">
        <v>10344191.85</v>
      </c>
      <c r="Z77" s="26">
        <v>421072.71129916608</v>
      </c>
      <c r="AA77" s="26">
        <v>19682048</v>
      </c>
      <c r="AB77" s="19">
        <v>768810</v>
      </c>
      <c r="AC77" s="29">
        <v>10344191.85</v>
      </c>
      <c r="AD77" s="26">
        <v>421072.71129916608</v>
      </c>
      <c r="AE77" s="26">
        <v>19682048</v>
      </c>
      <c r="AF77" s="19">
        <v>768810</v>
      </c>
      <c r="AG77" s="29">
        <v>10344191.85</v>
      </c>
      <c r="AH77" s="26">
        <v>421072.71129916608</v>
      </c>
      <c r="AI77" s="26">
        <v>19682048</v>
      </c>
      <c r="AJ77" s="19">
        <v>768810</v>
      </c>
      <c r="AK77" s="29">
        <v>10344191.85</v>
      </c>
      <c r="AL77" s="28">
        <v>14600000</v>
      </c>
      <c r="AM77">
        <v>31800000</v>
      </c>
      <c r="AN77">
        <v>52800000</v>
      </c>
    </row>
    <row r="78" spans="1:40" x14ac:dyDescent="0.2">
      <c r="A78" s="18">
        <v>44254</v>
      </c>
      <c r="B78" s="19">
        <v>0</v>
      </c>
      <c r="C78" s="19">
        <v>0</v>
      </c>
      <c r="D78" s="26" t="e">
        <v>#N/A</v>
      </c>
      <c r="E78" s="29" t="e">
        <v>#N/A</v>
      </c>
      <c r="F78" s="19">
        <v>422987.60505227745</v>
      </c>
      <c r="G78" s="19">
        <v>20094856.474617496</v>
      </c>
      <c r="H78" s="19">
        <v>778989.13043478259</v>
      </c>
      <c r="I78" s="29">
        <v>10838431.550000001</v>
      </c>
      <c r="J78" s="19">
        <v>422987.60505227745</v>
      </c>
      <c r="K78" s="19">
        <v>20094856.474617496</v>
      </c>
      <c r="L78" s="19">
        <v>778989.13043478259</v>
      </c>
      <c r="M78" s="29">
        <v>10838431.550000001</v>
      </c>
      <c r="N78" s="26">
        <v>422987.60505227745</v>
      </c>
      <c r="O78" s="26">
        <v>20094856.474617496</v>
      </c>
      <c r="P78" s="19">
        <v>778989.13043478259</v>
      </c>
      <c r="Q78" s="29">
        <v>10838431.550000001</v>
      </c>
      <c r="R78" s="26">
        <v>422987.60505227745</v>
      </c>
      <c r="S78" s="26">
        <v>20094856.474617496</v>
      </c>
      <c r="T78" s="19">
        <v>778989.13043478259</v>
      </c>
      <c r="U78" s="29">
        <v>10838431.550000001</v>
      </c>
      <c r="V78" s="26">
        <v>422987.60505227745</v>
      </c>
      <c r="W78" s="26">
        <v>20094856.474617496</v>
      </c>
      <c r="X78" s="19">
        <v>778989.13043478259</v>
      </c>
      <c r="Y78" s="29">
        <v>10838431.550000001</v>
      </c>
      <c r="Z78" s="26">
        <v>422987.60505227745</v>
      </c>
      <c r="AA78" s="26">
        <v>20094856.474617496</v>
      </c>
      <c r="AB78" s="19">
        <v>778989.13043478259</v>
      </c>
      <c r="AC78" s="29">
        <v>10838431.550000001</v>
      </c>
      <c r="AD78" s="26">
        <v>422987.60505227745</v>
      </c>
      <c r="AE78" s="26">
        <v>20094856.474617496</v>
      </c>
      <c r="AF78" s="19">
        <v>778989.13043478259</v>
      </c>
      <c r="AG78" s="29">
        <v>10838431.550000001</v>
      </c>
      <c r="AH78" s="26">
        <v>422987.60505227745</v>
      </c>
      <c r="AI78" s="26">
        <v>20094856.474617496</v>
      </c>
      <c r="AJ78" s="19">
        <v>778989.13043478259</v>
      </c>
      <c r="AK78" s="29">
        <v>10838431.550000001</v>
      </c>
      <c r="AL78" s="28">
        <v>14600000</v>
      </c>
      <c r="AM78">
        <v>31800000</v>
      </c>
      <c r="AN78">
        <v>52800000</v>
      </c>
    </row>
    <row r="79" spans="1:40" x14ac:dyDescent="0.2">
      <c r="A79" s="18">
        <v>44255</v>
      </c>
      <c r="B79" s="19">
        <v>0</v>
      </c>
      <c r="C79" s="19">
        <v>0</v>
      </c>
      <c r="D79" s="26" t="e">
        <v>#N/A</v>
      </c>
      <c r="E79" s="29" t="e">
        <v>#N/A</v>
      </c>
      <c r="F79" s="19">
        <v>424902.49880538881</v>
      </c>
      <c r="G79" s="19">
        <v>20509579.842988104</v>
      </c>
      <c r="H79" s="19">
        <v>789168.26086956519</v>
      </c>
      <c r="I79" s="29">
        <v>11090234.450000001</v>
      </c>
      <c r="J79" s="19">
        <v>424902.49880538881</v>
      </c>
      <c r="K79" s="19">
        <v>20509579.842988104</v>
      </c>
      <c r="L79" s="19">
        <v>789168.26086956519</v>
      </c>
      <c r="M79" s="29">
        <v>11090234.450000001</v>
      </c>
      <c r="N79" s="26">
        <v>424902.49880538881</v>
      </c>
      <c r="O79" s="26">
        <v>20509579.842988104</v>
      </c>
      <c r="P79" s="19">
        <v>789168.26086956519</v>
      </c>
      <c r="Q79" s="29">
        <v>11090234.450000001</v>
      </c>
      <c r="R79" s="26">
        <v>424902.49880538881</v>
      </c>
      <c r="S79" s="26">
        <v>20509579.842988104</v>
      </c>
      <c r="T79" s="19">
        <v>789168.26086956519</v>
      </c>
      <c r="U79" s="29">
        <v>11090234.450000001</v>
      </c>
      <c r="V79" s="26">
        <v>424902.49880538881</v>
      </c>
      <c r="W79" s="26">
        <v>20509579.842988104</v>
      </c>
      <c r="X79" s="19">
        <v>789168.26086956519</v>
      </c>
      <c r="Y79" s="29">
        <v>11090234.450000001</v>
      </c>
      <c r="Z79" s="26">
        <v>424902.49880538881</v>
      </c>
      <c r="AA79" s="26">
        <v>20509579.842988104</v>
      </c>
      <c r="AB79" s="19">
        <v>789168.26086956519</v>
      </c>
      <c r="AC79" s="29">
        <v>11090234.450000001</v>
      </c>
      <c r="AD79" s="26">
        <v>424902.49880538881</v>
      </c>
      <c r="AE79" s="26">
        <v>20509579.842988104</v>
      </c>
      <c r="AF79" s="19">
        <v>789168.26086956519</v>
      </c>
      <c r="AG79" s="29">
        <v>11090234.450000001</v>
      </c>
      <c r="AH79" s="26">
        <v>424902.49880538881</v>
      </c>
      <c r="AI79" s="26">
        <v>20509579.842988104</v>
      </c>
      <c r="AJ79" s="19">
        <v>789168.26086956519</v>
      </c>
      <c r="AK79" s="29">
        <v>11090234.450000001</v>
      </c>
      <c r="AL79" s="28">
        <v>14600000</v>
      </c>
      <c r="AM79">
        <v>31800000</v>
      </c>
      <c r="AN79">
        <v>52800000</v>
      </c>
    </row>
    <row r="80" spans="1:40" x14ac:dyDescent="0.2">
      <c r="A80" s="18">
        <v>44256</v>
      </c>
      <c r="B80" s="19">
        <v>0</v>
      </c>
      <c r="C80" s="19">
        <v>0</v>
      </c>
      <c r="D80" s="26" t="e">
        <v>#N/A</v>
      </c>
      <c r="E80" s="29" t="e">
        <v>#N/A</v>
      </c>
      <c r="F80" s="19">
        <v>426817.39255850017</v>
      </c>
      <c r="G80" s="19">
        <v>20926218.105111822</v>
      </c>
      <c r="H80" s="19">
        <v>799347.39130434778</v>
      </c>
      <c r="I80" s="29">
        <v>11407657</v>
      </c>
      <c r="J80" s="19">
        <v>426817.39255850017</v>
      </c>
      <c r="K80" s="19">
        <v>20926218.105111822</v>
      </c>
      <c r="L80" s="19">
        <v>799347.39130434778</v>
      </c>
      <c r="M80" s="29">
        <v>11407657</v>
      </c>
      <c r="N80" s="26">
        <v>426817.39255850017</v>
      </c>
      <c r="O80" s="26">
        <v>20926218.105111822</v>
      </c>
      <c r="P80" s="19">
        <v>799347.39130434778</v>
      </c>
      <c r="Q80" s="29">
        <v>11407657</v>
      </c>
      <c r="R80" s="26">
        <v>426817.39255850017</v>
      </c>
      <c r="S80" s="26">
        <v>20926218.105111822</v>
      </c>
      <c r="T80" s="19">
        <v>799347.39130434778</v>
      </c>
      <c r="U80" s="29">
        <v>11407657</v>
      </c>
      <c r="V80" s="26">
        <v>426817.39255850017</v>
      </c>
      <c r="W80" s="26">
        <v>20926218.105111822</v>
      </c>
      <c r="X80" s="19">
        <v>799347.39130434778</v>
      </c>
      <c r="Y80" s="29">
        <v>11407657</v>
      </c>
      <c r="Z80" s="26">
        <v>426817.39255850017</v>
      </c>
      <c r="AA80" s="26">
        <v>20926218.105111822</v>
      </c>
      <c r="AB80" s="19">
        <v>799347.39130434778</v>
      </c>
      <c r="AC80" s="29">
        <v>11407657</v>
      </c>
      <c r="AD80" s="26">
        <v>426817.39255850017</v>
      </c>
      <c r="AE80" s="26">
        <v>20926218.105111822</v>
      </c>
      <c r="AF80" s="19">
        <v>799347.39130434778</v>
      </c>
      <c r="AG80" s="29">
        <v>11407657</v>
      </c>
      <c r="AH80" s="26">
        <v>426817.39255850017</v>
      </c>
      <c r="AI80" s="26">
        <v>20926218.105111822</v>
      </c>
      <c r="AJ80" s="19">
        <v>799347.39130434778</v>
      </c>
      <c r="AK80" s="29">
        <v>11407657</v>
      </c>
      <c r="AL80" s="28">
        <v>14600000</v>
      </c>
      <c r="AM80">
        <v>31800000</v>
      </c>
      <c r="AN80">
        <v>52800000</v>
      </c>
    </row>
    <row r="81" spans="1:40" x14ac:dyDescent="0.2">
      <c r="A81" s="18">
        <v>44257</v>
      </c>
      <c r="B81" s="19">
        <v>0</v>
      </c>
      <c r="C81" s="19">
        <v>0</v>
      </c>
      <c r="D81" s="26" t="e">
        <v>#N/A</v>
      </c>
      <c r="E81" s="29" t="e">
        <v>#N/A</v>
      </c>
      <c r="F81" s="19">
        <v>428732.28631161153</v>
      </c>
      <c r="G81" s="19">
        <v>21344771.260988653</v>
      </c>
      <c r="H81" s="19">
        <v>809526.52173913037</v>
      </c>
      <c r="I81" s="29">
        <v>11778445.850000001</v>
      </c>
      <c r="J81" s="19">
        <v>428732.28631161153</v>
      </c>
      <c r="K81" s="19">
        <v>21344771.260988653</v>
      </c>
      <c r="L81" s="19">
        <v>809526.52173913037</v>
      </c>
      <c r="M81" s="29">
        <v>11778445.850000001</v>
      </c>
      <c r="N81" s="26">
        <v>428732.28631161153</v>
      </c>
      <c r="O81" s="26">
        <v>21344771.260988653</v>
      </c>
      <c r="P81" s="19">
        <v>809526.52173913037</v>
      </c>
      <c r="Q81" s="29">
        <v>11778445.850000001</v>
      </c>
      <c r="R81" s="26">
        <v>428732.28631161153</v>
      </c>
      <c r="S81" s="26">
        <v>21344771.260988653</v>
      </c>
      <c r="T81" s="19">
        <v>809526.52173913037</v>
      </c>
      <c r="U81" s="29">
        <v>11778445.850000001</v>
      </c>
      <c r="V81" s="26">
        <v>428732.28631161153</v>
      </c>
      <c r="W81" s="26">
        <v>21344771.260988653</v>
      </c>
      <c r="X81" s="19">
        <v>809526.52173913037</v>
      </c>
      <c r="Y81" s="29">
        <v>11778445.850000001</v>
      </c>
      <c r="Z81" s="26">
        <v>428732.28631161153</v>
      </c>
      <c r="AA81" s="26">
        <v>21344771.260988653</v>
      </c>
      <c r="AB81" s="19">
        <v>809526.52173913037</v>
      </c>
      <c r="AC81" s="29">
        <v>11778445.850000001</v>
      </c>
      <c r="AD81" s="26">
        <v>428732.28631161153</v>
      </c>
      <c r="AE81" s="26">
        <v>21344771.260988653</v>
      </c>
      <c r="AF81" s="19">
        <v>809526.52173913037</v>
      </c>
      <c r="AG81" s="29">
        <v>11778445.850000001</v>
      </c>
      <c r="AH81" s="26">
        <v>428732.28631161153</v>
      </c>
      <c r="AI81" s="26">
        <v>21344771.260988653</v>
      </c>
      <c r="AJ81" s="19">
        <v>809526.52173913037</v>
      </c>
      <c r="AK81" s="29">
        <v>11778445.850000001</v>
      </c>
      <c r="AL81" s="28">
        <v>14600000</v>
      </c>
      <c r="AM81">
        <v>31800000</v>
      </c>
      <c r="AN81">
        <v>52800000</v>
      </c>
    </row>
    <row r="82" spans="1:40" x14ac:dyDescent="0.2">
      <c r="A82" s="18">
        <v>44258</v>
      </c>
      <c r="B82" s="19">
        <v>0</v>
      </c>
      <c r="C82" s="19">
        <v>0</v>
      </c>
      <c r="D82" s="26" t="e">
        <v>#N/A</v>
      </c>
      <c r="E82" s="29" t="e">
        <v>#N/A</v>
      </c>
      <c r="F82" s="19">
        <v>430647.18006470799</v>
      </c>
      <c r="G82" s="19">
        <v>21765239.310618579</v>
      </c>
      <c r="H82" s="19">
        <v>819705.65217391308</v>
      </c>
      <c r="I82" s="29">
        <v>12184419.550000001</v>
      </c>
      <c r="J82" s="19">
        <v>430647.18006470799</v>
      </c>
      <c r="K82" s="19">
        <v>21765239.310618579</v>
      </c>
      <c r="L82" s="19">
        <v>819705.65217391308</v>
      </c>
      <c r="M82" s="29">
        <v>12184419.550000001</v>
      </c>
      <c r="N82" s="26">
        <v>430647.18006470799</v>
      </c>
      <c r="O82" s="26">
        <v>21765239.310618579</v>
      </c>
      <c r="P82" s="19">
        <v>819705.65217391308</v>
      </c>
      <c r="Q82" s="29">
        <v>12184419.550000001</v>
      </c>
      <c r="R82" s="26">
        <v>430647.18006470799</v>
      </c>
      <c r="S82" s="26">
        <v>21765239.310618579</v>
      </c>
      <c r="T82" s="19">
        <v>819705.65217391308</v>
      </c>
      <c r="U82" s="29">
        <v>12184419.550000001</v>
      </c>
      <c r="V82" s="26">
        <v>430647.18006470799</v>
      </c>
      <c r="W82" s="26">
        <v>21765239.310618579</v>
      </c>
      <c r="X82" s="19">
        <v>819705.65217391308</v>
      </c>
      <c r="Y82" s="29">
        <v>12184419.550000001</v>
      </c>
      <c r="Z82" s="26">
        <v>430647.18006470799</v>
      </c>
      <c r="AA82" s="26">
        <v>21765239.310618579</v>
      </c>
      <c r="AB82" s="19">
        <v>819705.65217391308</v>
      </c>
      <c r="AC82" s="29">
        <v>12184419.550000001</v>
      </c>
      <c r="AD82" s="26">
        <v>430647.18006470799</v>
      </c>
      <c r="AE82" s="26">
        <v>21765239.310618579</v>
      </c>
      <c r="AF82" s="19">
        <v>819705.65217391308</v>
      </c>
      <c r="AG82" s="29">
        <v>12184419.550000001</v>
      </c>
      <c r="AH82" s="26">
        <v>430647.18006470799</v>
      </c>
      <c r="AI82" s="26">
        <v>21765239.310618579</v>
      </c>
      <c r="AJ82" s="19">
        <v>819705.65217391308</v>
      </c>
      <c r="AK82" s="29">
        <v>12184419.550000001</v>
      </c>
      <c r="AL82" s="28">
        <v>14600000</v>
      </c>
      <c r="AM82">
        <v>31800000</v>
      </c>
      <c r="AN82">
        <v>52800000</v>
      </c>
    </row>
    <row r="83" spans="1:40" x14ac:dyDescent="0.2">
      <c r="A83" s="18">
        <v>44259</v>
      </c>
      <c r="B83" s="19">
        <v>0</v>
      </c>
      <c r="C83" s="19">
        <v>0</v>
      </c>
      <c r="D83" s="26" t="e">
        <v>#N/A</v>
      </c>
      <c r="E83" s="29" t="e">
        <v>#N/A</v>
      </c>
      <c r="F83" s="19">
        <v>432562.07381781936</v>
      </c>
      <c r="G83" s="19">
        <v>22187622.254001617</v>
      </c>
      <c r="H83" s="19">
        <v>829884.78260869568</v>
      </c>
      <c r="I83" s="29">
        <v>12637506.299999999</v>
      </c>
      <c r="J83" s="19">
        <v>432562.07381781936</v>
      </c>
      <c r="K83" s="19">
        <v>22187622.254001617</v>
      </c>
      <c r="L83" s="19">
        <v>829884.78260869568</v>
      </c>
      <c r="M83" s="29">
        <v>12637506.299999999</v>
      </c>
      <c r="N83" s="26">
        <v>432562.07381781936</v>
      </c>
      <c r="O83" s="26">
        <v>22187622.254001617</v>
      </c>
      <c r="P83" s="19">
        <v>829884.78260869568</v>
      </c>
      <c r="Q83" s="29">
        <v>12637506.299999999</v>
      </c>
      <c r="R83" s="26">
        <v>432562.07381781936</v>
      </c>
      <c r="S83" s="26">
        <v>22187622.254001617</v>
      </c>
      <c r="T83" s="19">
        <v>829884.78260869568</v>
      </c>
      <c r="U83" s="29">
        <v>12637506.299999999</v>
      </c>
      <c r="V83" s="26">
        <v>432562.07381781936</v>
      </c>
      <c r="W83" s="26">
        <v>22187622.254001617</v>
      </c>
      <c r="X83" s="19">
        <v>829884.78260869568</v>
      </c>
      <c r="Y83" s="29">
        <v>12637506.299999999</v>
      </c>
      <c r="Z83" s="26">
        <v>432562.07381781936</v>
      </c>
      <c r="AA83" s="26">
        <v>22187622.254001617</v>
      </c>
      <c r="AB83" s="19">
        <v>829884.78260869568</v>
      </c>
      <c r="AC83" s="29">
        <v>12637506.299999999</v>
      </c>
      <c r="AD83" s="26">
        <v>432562.07381781936</v>
      </c>
      <c r="AE83" s="26">
        <v>22187622.254001617</v>
      </c>
      <c r="AF83" s="19">
        <v>829884.78260869568</v>
      </c>
      <c r="AG83" s="29">
        <v>12637506.299999999</v>
      </c>
      <c r="AH83" s="26">
        <v>432562.07381781936</v>
      </c>
      <c r="AI83" s="26">
        <v>22187622.254001617</v>
      </c>
      <c r="AJ83" s="19">
        <v>829884.78260869568</v>
      </c>
      <c r="AK83" s="29">
        <v>12637506.299999999</v>
      </c>
      <c r="AL83" s="28">
        <v>14600000</v>
      </c>
      <c r="AM83">
        <v>31800000</v>
      </c>
      <c r="AN83">
        <v>52800000</v>
      </c>
    </row>
    <row r="84" spans="1:40" x14ac:dyDescent="0.2">
      <c r="A84" s="18">
        <v>44260</v>
      </c>
      <c r="B84" s="19">
        <v>0</v>
      </c>
      <c r="C84" s="19">
        <v>0</v>
      </c>
      <c r="D84" s="26" t="e">
        <v>#N/A</v>
      </c>
      <c r="E84" s="29" t="e">
        <v>#N/A</v>
      </c>
      <c r="F84" s="19">
        <v>434476.96757093072</v>
      </c>
      <c r="G84" s="19">
        <v>22611920.091137767</v>
      </c>
      <c r="H84" s="19">
        <v>840063.91304347827</v>
      </c>
      <c r="I84" s="29">
        <v>13127887.75</v>
      </c>
      <c r="J84" s="19">
        <v>434476.96757093072</v>
      </c>
      <c r="K84" s="19">
        <v>22611920.091137767</v>
      </c>
      <c r="L84" s="19">
        <v>840063.91304347827</v>
      </c>
      <c r="M84" s="29">
        <v>13127887.75</v>
      </c>
      <c r="N84" s="26">
        <v>434476.96757093072</v>
      </c>
      <c r="O84" s="26">
        <v>22611920.091137767</v>
      </c>
      <c r="P84" s="19">
        <v>840063.91304347827</v>
      </c>
      <c r="Q84" s="29">
        <v>13127887.75</v>
      </c>
      <c r="R84" s="26">
        <v>434476.96757093072</v>
      </c>
      <c r="S84" s="26">
        <v>22611920.091137767</v>
      </c>
      <c r="T84" s="19">
        <v>840063.91304347827</v>
      </c>
      <c r="U84" s="29">
        <v>13127887.75</v>
      </c>
      <c r="V84" s="26">
        <v>434476.96757093072</v>
      </c>
      <c r="W84" s="26">
        <v>22611920.091137767</v>
      </c>
      <c r="X84" s="19">
        <v>840063.91304347827</v>
      </c>
      <c r="Y84" s="29">
        <v>13127887.75</v>
      </c>
      <c r="Z84" s="26">
        <v>434476.96757093072</v>
      </c>
      <c r="AA84" s="26">
        <v>22611920.091137767</v>
      </c>
      <c r="AB84" s="19">
        <v>840063.91304347827</v>
      </c>
      <c r="AC84" s="29">
        <v>13127887.75</v>
      </c>
      <c r="AD84" s="26">
        <v>434476.96757093072</v>
      </c>
      <c r="AE84" s="26">
        <v>22611920.091137767</v>
      </c>
      <c r="AF84" s="19">
        <v>840063.91304347827</v>
      </c>
      <c r="AG84" s="29">
        <v>13127887.75</v>
      </c>
      <c r="AH84" s="26">
        <v>434476.96757093072</v>
      </c>
      <c r="AI84" s="26">
        <v>22611920.091137767</v>
      </c>
      <c r="AJ84" s="19">
        <v>840063.91304347827</v>
      </c>
      <c r="AK84" s="29">
        <v>13127887.75</v>
      </c>
      <c r="AL84" s="28">
        <v>14600000</v>
      </c>
      <c r="AM84">
        <v>31800000</v>
      </c>
      <c r="AN84">
        <v>52800000</v>
      </c>
    </row>
    <row r="85" spans="1:40" x14ac:dyDescent="0.2">
      <c r="A85" s="18">
        <v>44261</v>
      </c>
      <c r="B85" s="19">
        <v>0</v>
      </c>
      <c r="C85" s="19">
        <v>0</v>
      </c>
      <c r="D85" s="26" t="e">
        <v>#N/A</v>
      </c>
      <c r="E85" s="29" t="e">
        <v>#N/A</v>
      </c>
      <c r="F85" s="19">
        <v>436391.86132404208</v>
      </c>
      <c r="G85" s="19">
        <v>23038132.822027028</v>
      </c>
      <c r="H85" s="19">
        <v>850243.04347826086</v>
      </c>
      <c r="I85" s="29">
        <v>13582855.85</v>
      </c>
      <c r="J85" s="19">
        <v>436391.86132404208</v>
      </c>
      <c r="K85" s="19">
        <v>23038132.822027028</v>
      </c>
      <c r="L85" s="19">
        <v>850243.04347826086</v>
      </c>
      <c r="M85" s="29">
        <v>13582855.85</v>
      </c>
      <c r="N85" s="26">
        <v>436391.86132404208</v>
      </c>
      <c r="O85" s="26">
        <v>23038132.822027028</v>
      </c>
      <c r="P85" s="19">
        <v>850243.04347826086</v>
      </c>
      <c r="Q85" s="29">
        <v>13582855.85</v>
      </c>
      <c r="R85" s="26">
        <v>436391.86132404208</v>
      </c>
      <c r="S85" s="26">
        <v>23038132.822027028</v>
      </c>
      <c r="T85" s="19">
        <v>850243.04347826086</v>
      </c>
      <c r="U85" s="29">
        <v>13582855.85</v>
      </c>
      <c r="V85" s="26">
        <v>436391.86132404208</v>
      </c>
      <c r="W85" s="26">
        <v>23038132.822027028</v>
      </c>
      <c r="X85" s="19">
        <v>850243.04347826086</v>
      </c>
      <c r="Y85" s="29">
        <v>13582855.85</v>
      </c>
      <c r="Z85" s="26">
        <v>436391.86132404208</v>
      </c>
      <c r="AA85" s="26">
        <v>23038132.822027028</v>
      </c>
      <c r="AB85" s="19">
        <v>850243.04347826086</v>
      </c>
      <c r="AC85" s="29">
        <v>13582855.85</v>
      </c>
      <c r="AD85" s="26">
        <v>436391.86132404208</v>
      </c>
      <c r="AE85" s="26">
        <v>23038132.822027028</v>
      </c>
      <c r="AF85" s="19">
        <v>850243.04347826086</v>
      </c>
      <c r="AG85" s="29">
        <v>13582855.85</v>
      </c>
      <c r="AH85" s="26">
        <v>436391.86132404208</v>
      </c>
      <c r="AI85" s="26">
        <v>23038132.822027028</v>
      </c>
      <c r="AJ85" s="19">
        <v>850243.04347826086</v>
      </c>
      <c r="AK85" s="29">
        <v>13582855.85</v>
      </c>
      <c r="AL85" s="28">
        <v>14600000</v>
      </c>
      <c r="AM85">
        <v>31800000</v>
      </c>
      <c r="AN85">
        <v>52800000</v>
      </c>
    </row>
    <row r="86" spans="1:40" x14ac:dyDescent="0.2">
      <c r="A86" s="18">
        <v>44262</v>
      </c>
      <c r="B86" s="19">
        <v>0</v>
      </c>
      <c r="C86" s="19">
        <v>0</v>
      </c>
      <c r="D86" s="26" t="e">
        <v>#N/A</v>
      </c>
      <c r="E86" s="29" t="e">
        <v>#N/A</v>
      </c>
      <c r="F86" s="19">
        <v>438306.75507715344</v>
      </c>
      <c r="G86" s="19">
        <v>23466260.4466694</v>
      </c>
      <c r="H86" s="19">
        <v>860422.17391304346</v>
      </c>
      <c r="I86" s="29">
        <v>13797117.4</v>
      </c>
      <c r="J86" s="19">
        <v>438306.75507715344</v>
      </c>
      <c r="K86" s="19">
        <v>23466260.4466694</v>
      </c>
      <c r="L86" s="19">
        <v>860422.17391304346</v>
      </c>
      <c r="M86" s="29">
        <v>13797117.4</v>
      </c>
      <c r="N86" s="26">
        <v>438306.75507715344</v>
      </c>
      <c r="O86" s="26">
        <v>23466260.4466694</v>
      </c>
      <c r="P86" s="19">
        <v>860422.17391304346</v>
      </c>
      <c r="Q86" s="29">
        <v>13797117.4</v>
      </c>
      <c r="R86" s="26">
        <v>438306.75507715344</v>
      </c>
      <c r="S86" s="26">
        <v>23466260.4466694</v>
      </c>
      <c r="T86" s="19">
        <v>860422.17391304346</v>
      </c>
      <c r="U86" s="29">
        <v>13797117.4</v>
      </c>
      <c r="V86" s="26">
        <v>438306.75507715344</v>
      </c>
      <c r="W86" s="26">
        <v>23466260.4466694</v>
      </c>
      <c r="X86" s="19">
        <v>860422.17391304346</v>
      </c>
      <c r="Y86" s="29">
        <v>13797117.4</v>
      </c>
      <c r="Z86" s="26">
        <v>438306.75507715344</v>
      </c>
      <c r="AA86" s="26">
        <v>23466260.4466694</v>
      </c>
      <c r="AB86" s="19">
        <v>860422.17391304346</v>
      </c>
      <c r="AC86" s="29">
        <v>13797117.4</v>
      </c>
      <c r="AD86" s="26">
        <v>438306.75507715344</v>
      </c>
      <c r="AE86" s="26">
        <v>23466260.4466694</v>
      </c>
      <c r="AF86" s="19">
        <v>860422.17391304346</v>
      </c>
      <c r="AG86" s="29">
        <v>13797117.4</v>
      </c>
      <c r="AH86" s="26">
        <v>438306.75507715344</v>
      </c>
      <c r="AI86" s="26">
        <v>23466260.4466694</v>
      </c>
      <c r="AJ86" s="19">
        <v>860422.17391304346</v>
      </c>
      <c r="AK86" s="29">
        <v>13797117.4</v>
      </c>
      <c r="AL86" s="28">
        <v>14600000</v>
      </c>
      <c r="AM86">
        <v>31800000</v>
      </c>
      <c r="AN86">
        <v>52800000</v>
      </c>
    </row>
    <row r="87" spans="1:40" x14ac:dyDescent="0.2">
      <c r="A87" s="18">
        <v>44263</v>
      </c>
      <c r="B87" s="19">
        <v>0</v>
      </c>
      <c r="C87" s="19">
        <v>0</v>
      </c>
      <c r="D87" s="26" t="e">
        <v>#N/A</v>
      </c>
      <c r="E87" s="29" t="e">
        <v>#N/A</v>
      </c>
      <c r="F87" s="19">
        <v>440221.64883026481</v>
      </c>
      <c r="G87" s="19">
        <v>23896302.965064883</v>
      </c>
      <c r="H87" s="19">
        <v>870601.30434782605</v>
      </c>
      <c r="I87" s="29">
        <v>14045827.050000001</v>
      </c>
      <c r="J87" s="19">
        <v>440221.64883026481</v>
      </c>
      <c r="K87" s="19">
        <v>23896302.965064883</v>
      </c>
      <c r="L87" s="19">
        <v>870601.30434782605</v>
      </c>
      <c r="M87" s="29">
        <v>14045827.050000001</v>
      </c>
      <c r="N87" s="26">
        <v>440221.64883026481</v>
      </c>
      <c r="O87" s="26">
        <v>23896302.965064883</v>
      </c>
      <c r="P87" s="19">
        <v>870601.30434782605</v>
      </c>
      <c r="Q87" s="29">
        <v>14045827.050000001</v>
      </c>
      <c r="R87" s="26">
        <v>440221.64883026481</v>
      </c>
      <c r="S87" s="26">
        <v>23896302.965064883</v>
      </c>
      <c r="T87" s="19">
        <v>870601.30434782605</v>
      </c>
      <c r="U87" s="29">
        <v>14045827.050000001</v>
      </c>
      <c r="V87" s="26">
        <v>440221.64883026481</v>
      </c>
      <c r="W87" s="26">
        <v>23896302.965064883</v>
      </c>
      <c r="X87" s="19">
        <v>870601.30434782605</v>
      </c>
      <c r="Y87" s="29">
        <v>14045827.050000001</v>
      </c>
      <c r="Z87" s="26">
        <v>440221.64883026481</v>
      </c>
      <c r="AA87" s="26">
        <v>23896302.965064883</v>
      </c>
      <c r="AB87" s="19">
        <v>870601.30434782605</v>
      </c>
      <c r="AC87" s="29">
        <v>14045827.050000001</v>
      </c>
      <c r="AD87" s="26">
        <v>440221.64883026481</v>
      </c>
      <c r="AE87" s="26">
        <v>23896302.965064883</v>
      </c>
      <c r="AF87" s="19">
        <v>870601.30434782605</v>
      </c>
      <c r="AG87" s="29">
        <v>14045827.050000001</v>
      </c>
      <c r="AH87" s="26">
        <v>440221.64883026481</v>
      </c>
      <c r="AI87" s="26">
        <v>23896302.965064883</v>
      </c>
      <c r="AJ87" s="19">
        <v>870601.30434782605</v>
      </c>
      <c r="AK87" s="29">
        <v>14045827.050000001</v>
      </c>
      <c r="AL87" s="28">
        <v>14600000</v>
      </c>
      <c r="AM87">
        <v>31800000</v>
      </c>
      <c r="AN87">
        <v>52800000</v>
      </c>
    </row>
    <row r="88" spans="1:40" x14ac:dyDescent="0.2">
      <c r="A88" s="18">
        <v>44264</v>
      </c>
      <c r="B88" s="19">
        <v>0</v>
      </c>
      <c r="C88" s="19">
        <v>0</v>
      </c>
      <c r="D88" s="26" t="e">
        <v>#N/A</v>
      </c>
      <c r="E88" s="29" t="e">
        <v>#N/A</v>
      </c>
      <c r="F88" s="19">
        <v>442136.54258337617</v>
      </c>
      <c r="G88" s="19">
        <v>24328260.377213478</v>
      </c>
      <c r="H88" s="19">
        <v>880780.43478260865</v>
      </c>
      <c r="I88" s="29">
        <v>14374803.65</v>
      </c>
      <c r="J88" s="19">
        <v>442136.54258337617</v>
      </c>
      <c r="K88" s="19">
        <v>24328260.377213478</v>
      </c>
      <c r="L88" s="19">
        <v>880780.43478260865</v>
      </c>
      <c r="M88" s="29">
        <v>14374803.65</v>
      </c>
      <c r="N88" s="26">
        <v>442136.54258337617</v>
      </c>
      <c r="O88" s="26">
        <v>24328260.377213478</v>
      </c>
      <c r="P88" s="19">
        <v>880780.43478260865</v>
      </c>
      <c r="Q88" s="29">
        <v>14374803.65</v>
      </c>
      <c r="R88" s="26">
        <v>442136.54258337617</v>
      </c>
      <c r="S88" s="26">
        <v>24328260.377213478</v>
      </c>
      <c r="T88" s="19">
        <v>880780.43478260865</v>
      </c>
      <c r="U88" s="29">
        <v>14374803.65</v>
      </c>
      <c r="V88" s="26">
        <v>442136.54258337617</v>
      </c>
      <c r="W88" s="26">
        <v>24328260.377213478</v>
      </c>
      <c r="X88" s="19">
        <v>880780.43478260865</v>
      </c>
      <c r="Y88" s="29">
        <v>14374803.65</v>
      </c>
      <c r="Z88" s="26">
        <v>442136.54258337617</v>
      </c>
      <c r="AA88" s="26">
        <v>24328260.377213478</v>
      </c>
      <c r="AB88" s="19">
        <v>880780.43478260865</v>
      </c>
      <c r="AC88" s="29">
        <v>14374803.65</v>
      </c>
      <c r="AD88" s="26">
        <v>442136.54258337617</v>
      </c>
      <c r="AE88" s="26">
        <v>24328260.377213478</v>
      </c>
      <c r="AF88" s="19">
        <v>880780.43478260865</v>
      </c>
      <c r="AG88" s="29">
        <v>14374803.65</v>
      </c>
      <c r="AH88" s="26">
        <v>442136.54258337617</v>
      </c>
      <c r="AI88" s="26">
        <v>24328260.377213478</v>
      </c>
      <c r="AJ88" s="19">
        <v>880780.43478260865</v>
      </c>
      <c r="AK88" s="29">
        <v>14374803.65</v>
      </c>
      <c r="AL88" s="28">
        <v>14600000</v>
      </c>
      <c r="AM88">
        <v>31800000</v>
      </c>
      <c r="AN88">
        <v>52800000</v>
      </c>
    </row>
    <row r="89" spans="1:40" x14ac:dyDescent="0.2">
      <c r="A89" s="18">
        <v>44265</v>
      </c>
      <c r="B89" s="19">
        <v>0</v>
      </c>
      <c r="C89" s="19">
        <v>0</v>
      </c>
      <c r="D89" s="26" t="e">
        <v>#N/A</v>
      </c>
      <c r="E89" s="29" t="e">
        <v>#N/A</v>
      </c>
      <c r="F89" s="19">
        <v>444051.43633648753</v>
      </c>
      <c r="G89" s="19">
        <v>24762132.683115184</v>
      </c>
      <c r="H89" s="19">
        <v>890959.56521739135</v>
      </c>
      <c r="I89" s="29">
        <v>14809460</v>
      </c>
      <c r="J89" s="19">
        <v>444051.43633648753</v>
      </c>
      <c r="K89" s="19">
        <v>24762132.683115184</v>
      </c>
      <c r="L89" s="19">
        <v>890959.56521739135</v>
      </c>
      <c r="M89" s="29">
        <v>14809460</v>
      </c>
      <c r="N89" s="26">
        <v>444051.43633648753</v>
      </c>
      <c r="O89" s="26">
        <v>24762132.683115184</v>
      </c>
      <c r="P89" s="19">
        <v>890959.56521739135</v>
      </c>
      <c r="Q89" s="29">
        <v>14809460</v>
      </c>
      <c r="R89" s="26">
        <v>444051.43633648753</v>
      </c>
      <c r="S89" s="26">
        <v>24762132.683115184</v>
      </c>
      <c r="T89" s="19">
        <v>890959.56521739135</v>
      </c>
      <c r="U89" s="29">
        <v>14809460</v>
      </c>
      <c r="V89" s="26">
        <v>444051.43633648753</v>
      </c>
      <c r="W89" s="26">
        <v>24762132.683115184</v>
      </c>
      <c r="X89" s="19">
        <v>890959.56521739135</v>
      </c>
      <c r="Y89" s="29">
        <v>14809460</v>
      </c>
      <c r="Z89" s="26">
        <v>444051.43633648753</v>
      </c>
      <c r="AA89" s="26">
        <v>24762132.683115184</v>
      </c>
      <c r="AB89" s="19">
        <v>890959.56521739135</v>
      </c>
      <c r="AC89" s="29">
        <v>14809460</v>
      </c>
      <c r="AD89" s="26">
        <v>444051.43633648753</v>
      </c>
      <c r="AE89" s="26">
        <v>24762132.683115184</v>
      </c>
      <c r="AF89" s="19">
        <v>890959.56521739135</v>
      </c>
      <c r="AG89" s="29">
        <v>14809460</v>
      </c>
      <c r="AH89" s="26">
        <v>444051.43633648753</v>
      </c>
      <c r="AI89" s="26">
        <v>24762132.683115184</v>
      </c>
      <c r="AJ89" s="19">
        <v>890959.56521739135</v>
      </c>
      <c r="AK89" s="29">
        <v>14809460</v>
      </c>
      <c r="AL89" s="28">
        <v>14600000</v>
      </c>
      <c r="AM89">
        <v>31800000</v>
      </c>
      <c r="AN89">
        <v>52800000</v>
      </c>
    </row>
    <row r="90" spans="1:40" x14ac:dyDescent="0.2">
      <c r="A90" s="18">
        <v>44266</v>
      </c>
      <c r="B90" s="19">
        <v>0</v>
      </c>
      <c r="C90" s="19">
        <v>0</v>
      </c>
      <c r="D90" s="26" t="e">
        <v>#N/A</v>
      </c>
      <c r="E90" s="29" t="e">
        <v>#N/A</v>
      </c>
      <c r="F90" s="19">
        <v>445966.33008959889</v>
      </c>
      <c r="G90" s="19">
        <v>25197919.882770002</v>
      </c>
      <c r="H90" s="19">
        <v>901138.69565217383</v>
      </c>
      <c r="I90" s="29">
        <v>15217461.950000001</v>
      </c>
      <c r="J90" s="19">
        <v>445966.33008959889</v>
      </c>
      <c r="K90" s="19">
        <v>25197919.882770002</v>
      </c>
      <c r="L90" s="19">
        <v>901138.69565217383</v>
      </c>
      <c r="M90" s="29">
        <v>15217461.950000001</v>
      </c>
      <c r="N90" s="26">
        <v>445966.33008959889</v>
      </c>
      <c r="O90" s="26">
        <v>25197919.882770002</v>
      </c>
      <c r="P90" s="19">
        <v>901138.69565217383</v>
      </c>
      <c r="Q90" s="29">
        <v>15217461.950000001</v>
      </c>
      <c r="R90" s="26">
        <v>445966.33008959889</v>
      </c>
      <c r="S90" s="26">
        <v>25197919.882770002</v>
      </c>
      <c r="T90" s="19">
        <v>901138.69565217383</v>
      </c>
      <c r="U90" s="29">
        <v>15217461.950000001</v>
      </c>
      <c r="V90" s="26">
        <v>445966.33008959889</v>
      </c>
      <c r="W90" s="26">
        <v>25197919.882770002</v>
      </c>
      <c r="X90" s="19">
        <v>901138.69565217383</v>
      </c>
      <c r="Y90" s="29">
        <v>15217461.950000001</v>
      </c>
      <c r="Z90" s="26">
        <v>445966.33008959889</v>
      </c>
      <c r="AA90" s="26">
        <v>25197919.882770002</v>
      </c>
      <c r="AB90" s="19">
        <v>901138.69565217383</v>
      </c>
      <c r="AC90" s="29">
        <v>15217461.950000001</v>
      </c>
      <c r="AD90" s="26">
        <v>445966.33008959889</v>
      </c>
      <c r="AE90" s="26">
        <v>25197919.882770002</v>
      </c>
      <c r="AF90" s="19">
        <v>901138.69565217383</v>
      </c>
      <c r="AG90" s="29">
        <v>15217461.950000001</v>
      </c>
      <c r="AH90" s="26">
        <v>445966.33008959889</v>
      </c>
      <c r="AI90" s="26">
        <v>25197919.882770002</v>
      </c>
      <c r="AJ90" s="19">
        <v>901138.69565217383</v>
      </c>
      <c r="AK90" s="29">
        <v>15217461.950000001</v>
      </c>
      <c r="AL90" s="28">
        <v>14600000</v>
      </c>
      <c r="AM90">
        <v>31800000</v>
      </c>
      <c r="AN90">
        <v>52800000</v>
      </c>
    </row>
    <row r="91" spans="1:40" x14ac:dyDescent="0.2">
      <c r="A91" s="18">
        <v>44267</v>
      </c>
      <c r="B91" s="19">
        <v>0</v>
      </c>
      <c r="C91" s="19">
        <v>0</v>
      </c>
      <c r="D91" s="26" t="e">
        <v>#N/A</v>
      </c>
      <c r="E91" s="29" t="e">
        <v>#N/A</v>
      </c>
      <c r="F91" s="19">
        <v>447881.22384271026</v>
      </c>
      <c r="G91" s="19">
        <v>25635621.976177931</v>
      </c>
      <c r="H91" s="19">
        <v>911317.82608695654</v>
      </c>
      <c r="I91" s="29">
        <v>15552942.050000001</v>
      </c>
      <c r="J91" s="19">
        <v>447881.22384271026</v>
      </c>
      <c r="K91" s="19">
        <v>25635621.976177931</v>
      </c>
      <c r="L91" s="19">
        <v>911317.82608695654</v>
      </c>
      <c r="M91" s="29">
        <v>15552942.050000001</v>
      </c>
      <c r="N91" s="26">
        <v>447881.22384271026</v>
      </c>
      <c r="O91" s="26">
        <v>25635621.976177931</v>
      </c>
      <c r="P91" s="19">
        <v>911317.82608695654</v>
      </c>
      <c r="Q91" s="29">
        <v>15552942.050000001</v>
      </c>
      <c r="R91" s="26">
        <v>447881.22384271026</v>
      </c>
      <c r="S91" s="26">
        <v>25635621.976177931</v>
      </c>
      <c r="T91" s="19">
        <v>911317.82608695654</v>
      </c>
      <c r="U91" s="29">
        <v>15552942.050000001</v>
      </c>
      <c r="V91" s="26">
        <v>447881.22384271026</v>
      </c>
      <c r="W91" s="26">
        <v>25635621.976177931</v>
      </c>
      <c r="X91" s="19">
        <v>911317.82608695654</v>
      </c>
      <c r="Y91" s="29">
        <v>15552942.050000001</v>
      </c>
      <c r="Z91" s="26">
        <v>447881.22384271026</v>
      </c>
      <c r="AA91" s="26">
        <v>25635621.976177931</v>
      </c>
      <c r="AB91" s="19">
        <v>911317.82608695654</v>
      </c>
      <c r="AC91" s="29">
        <v>15552942.050000001</v>
      </c>
      <c r="AD91" s="26">
        <v>447881.22384271026</v>
      </c>
      <c r="AE91" s="26">
        <v>25635621.976177931</v>
      </c>
      <c r="AF91" s="19">
        <v>911317.82608695654</v>
      </c>
      <c r="AG91" s="29">
        <v>15552942.050000001</v>
      </c>
      <c r="AH91" s="26">
        <v>447881.22384271026</v>
      </c>
      <c r="AI91" s="26">
        <v>25635621.976177931</v>
      </c>
      <c r="AJ91" s="19">
        <v>911317.82608695654</v>
      </c>
      <c r="AK91" s="29">
        <v>15552942.050000001</v>
      </c>
      <c r="AL91" s="28">
        <v>14600000</v>
      </c>
      <c r="AM91">
        <v>31800000</v>
      </c>
      <c r="AN91">
        <v>52800000</v>
      </c>
    </row>
    <row r="92" spans="1:40" x14ac:dyDescent="0.2">
      <c r="A92" s="18">
        <v>44268</v>
      </c>
      <c r="B92" s="19">
        <v>0</v>
      </c>
      <c r="C92" s="19">
        <v>0</v>
      </c>
      <c r="D92" s="26" t="e">
        <v>#N/A</v>
      </c>
      <c r="E92" s="29" t="e">
        <v>#N/A</v>
      </c>
      <c r="F92" s="19">
        <v>449796.11759582162</v>
      </c>
      <c r="G92" s="19">
        <v>26075238.963338971</v>
      </c>
      <c r="H92" s="19">
        <v>921496.95652173914</v>
      </c>
      <c r="I92" s="29">
        <v>15854666.300000001</v>
      </c>
      <c r="J92" s="19">
        <v>449796.11759582162</v>
      </c>
      <c r="K92" s="19">
        <v>26075238.963338971</v>
      </c>
      <c r="L92" s="19">
        <v>921496.95652173914</v>
      </c>
      <c r="M92" s="29">
        <v>15854666.300000001</v>
      </c>
      <c r="N92" s="26">
        <v>449796.11759582162</v>
      </c>
      <c r="O92" s="26">
        <v>26075238.963338971</v>
      </c>
      <c r="P92" s="19">
        <v>921496.95652173914</v>
      </c>
      <c r="Q92" s="29">
        <v>15854666.300000001</v>
      </c>
      <c r="R92" s="26">
        <v>449796.11759582162</v>
      </c>
      <c r="S92" s="26">
        <v>26075238.963338971</v>
      </c>
      <c r="T92" s="19">
        <v>921496.95652173914</v>
      </c>
      <c r="U92" s="29">
        <v>15854666.300000001</v>
      </c>
      <c r="V92" s="26">
        <v>449796.11759582162</v>
      </c>
      <c r="W92" s="26">
        <v>26075238.963338971</v>
      </c>
      <c r="X92" s="19">
        <v>921496.95652173914</v>
      </c>
      <c r="Y92" s="29">
        <v>15854666.300000001</v>
      </c>
      <c r="Z92" s="26">
        <v>449796.11759582162</v>
      </c>
      <c r="AA92" s="26">
        <v>26075238.963338971</v>
      </c>
      <c r="AB92" s="19">
        <v>921496.95652173914</v>
      </c>
      <c r="AC92" s="29">
        <v>15854666.300000001</v>
      </c>
      <c r="AD92" s="26">
        <v>449796.11759582162</v>
      </c>
      <c r="AE92" s="26">
        <v>26075238.963338971</v>
      </c>
      <c r="AF92" s="19">
        <v>921496.95652173914</v>
      </c>
      <c r="AG92" s="29">
        <v>15854666.300000001</v>
      </c>
      <c r="AH92" s="26">
        <v>449796.11759582162</v>
      </c>
      <c r="AI92" s="26">
        <v>26075238.963338971</v>
      </c>
      <c r="AJ92" s="19">
        <v>921496.95652173914</v>
      </c>
      <c r="AK92" s="29">
        <v>15854666.300000001</v>
      </c>
      <c r="AL92" s="28">
        <v>14600000</v>
      </c>
      <c r="AM92">
        <v>31800000</v>
      </c>
      <c r="AN92">
        <v>52800000</v>
      </c>
    </row>
    <row r="93" spans="1:40" x14ac:dyDescent="0.2">
      <c r="A93" s="18">
        <v>44269</v>
      </c>
      <c r="B93" s="19">
        <v>0</v>
      </c>
      <c r="C93" s="19">
        <v>0</v>
      </c>
      <c r="D93" s="26" t="e">
        <v>#N/A</v>
      </c>
      <c r="E93" s="29" t="e">
        <v>#N/A</v>
      </c>
      <c r="F93" s="19">
        <v>450000</v>
      </c>
      <c r="G93" s="19">
        <v>26515059.83290419</v>
      </c>
      <c r="H93" s="19">
        <v>931676.08695652173</v>
      </c>
      <c r="I93" s="29">
        <v>15982672.25</v>
      </c>
      <c r="J93" s="19">
        <v>451711.01134893298</v>
      </c>
      <c r="K93" s="19">
        <v>26516770.844253123</v>
      </c>
      <c r="L93" s="19">
        <v>931676.08695652173</v>
      </c>
      <c r="M93" s="29">
        <v>15982672.25</v>
      </c>
      <c r="N93" s="26">
        <v>451711.01134893298</v>
      </c>
      <c r="O93" s="26">
        <v>26516770.844253123</v>
      </c>
      <c r="P93" s="19">
        <v>931676.08695652173</v>
      </c>
      <c r="Q93" s="29">
        <v>15982672.25</v>
      </c>
      <c r="R93" s="26">
        <v>451711.01134893298</v>
      </c>
      <c r="S93" s="26">
        <v>26516770.844253123</v>
      </c>
      <c r="T93" s="19">
        <v>931676.08695652173</v>
      </c>
      <c r="U93" s="29">
        <v>15982672.25</v>
      </c>
      <c r="V93" s="26">
        <v>451711.01134893298</v>
      </c>
      <c r="W93" s="26">
        <v>26516770.844253123</v>
      </c>
      <c r="X93" s="19">
        <v>931676.08695652173</v>
      </c>
      <c r="Y93" s="29">
        <v>15982672.25</v>
      </c>
      <c r="Z93" s="26">
        <v>451711.01134893298</v>
      </c>
      <c r="AA93" s="26">
        <v>26516770.844253123</v>
      </c>
      <c r="AB93" s="19">
        <v>931676.08695652173</v>
      </c>
      <c r="AC93" s="29">
        <v>15982672.25</v>
      </c>
      <c r="AD93" s="26">
        <v>451711.01134893298</v>
      </c>
      <c r="AE93" s="26">
        <v>26516770.844253123</v>
      </c>
      <c r="AF93" s="19">
        <v>931676.08695652173</v>
      </c>
      <c r="AG93" s="29">
        <v>15982672.25</v>
      </c>
      <c r="AH93" s="26">
        <v>451711.01134893298</v>
      </c>
      <c r="AI93" s="26">
        <v>26516770.844253123</v>
      </c>
      <c r="AJ93" s="19">
        <v>931676.08695652173</v>
      </c>
      <c r="AK93" s="29">
        <v>15982672.25</v>
      </c>
      <c r="AL93" s="28">
        <v>14600000</v>
      </c>
      <c r="AM93">
        <v>31800000</v>
      </c>
      <c r="AN93">
        <v>52800000</v>
      </c>
    </row>
    <row r="94" spans="1:40" x14ac:dyDescent="0.2">
      <c r="A94" s="18">
        <v>44270</v>
      </c>
      <c r="B94" s="19">
        <v>0</v>
      </c>
      <c r="C94" s="19">
        <v>0</v>
      </c>
      <c r="D94" s="26" t="e">
        <v>#N/A</v>
      </c>
      <c r="E94" s="29" t="e">
        <v>#N/A</v>
      </c>
      <c r="F94" s="19">
        <v>450000</v>
      </c>
      <c r="G94" s="19">
        <v>26954880.702469409</v>
      </c>
      <c r="H94" s="19">
        <v>941855.21739130432</v>
      </c>
      <c r="I94" s="29">
        <v>16156702.300000001</v>
      </c>
      <c r="J94" s="19">
        <v>453625.90510204434</v>
      </c>
      <c r="K94" s="19">
        <v>26960217.618920386</v>
      </c>
      <c r="L94" s="19">
        <v>941855.21739130432</v>
      </c>
      <c r="M94" s="29">
        <v>16156702.300000001</v>
      </c>
      <c r="N94" s="26">
        <v>453625.90510204434</v>
      </c>
      <c r="O94" s="26">
        <v>26960217.618920386</v>
      </c>
      <c r="P94" s="19">
        <v>941855.21739130432</v>
      </c>
      <c r="Q94" s="29">
        <v>16156702.300000001</v>
      </c>
      <c r="R94" s="26">
        <v>453625.90510204434</v>
      </c>
      <c r="S94" s="26">
        <v>26960217.618920386</v>
      </c>
      <c r="T94" s="19">
        <v>941855.21739130432</v>
      </c>
      <c r="U94" s="29">
        <v>16156702.300000001</v>
      </c>
      <c r="V94" s="26">
        <v>453625.90510204434</v>
      </c>
      <c r="W94" s="26">
        <v>26960217.618920386</v>
      </c>
      <c r="X94" s="19">
        <v>941855.21739130432</v>
      </c>
      <c r="Y94" s="29">
        <v>16156702.300000001</v>
      </c>
      <c r="Z94" s="26">
        <v>453625.90510204434</v>
      </c>
      <c r="AA94" s="26">
        <v>26960217.618920386</v>
      </c>
      <c r="AB94" s="19">
        <v>941855.21739130432</v>
      </c>
      <c r="AC94" s="29">
        <v>16156702.300000001</v>
      </c>
      <c r="AD94" s="26">
        <v>453625.90510204434</v>
      </c>
      <c r="AE94" s="26">
        <v>26960217.618920386</v>
      </c>
      <c r="AF94" s="19">
        <v>941855.21739130432</v>
      </c>
      <c r="AG94" s="29">
        <v>16156702.300000001</v>
      </c>
      <c r="AH94" s="26">
        <v>453625.90510204434</v>
      </c>
      <c r="AI94" s="26">
        <v>26960217.618920386</v>
      </c>
      <c r="AJ94" s="19">
        <v>941855.21739130432</v>
      </c>
      <c r="AK94" s="29">
        <v>16156702.300000001</v>
      </c>
      <c r="AL94" s="28">
        <v>14600000</v>
      </c>
      <c r="AM94">
        <v>31800000</v>
      </c>
      <c r="AN94">
        <v>52800000</v>
      </c>
    </row>
    <row r="95" spans="1:40" x14ac:dyDescent="0.2">
      <c r="A95" s="18">
        <v>44271</v>
      </c>
      <c r="B95" s="19">
        <v>0</v>
      </c>
      <c r="C95" s="19">
        <v>0</v>
      </c>
      <c r="D95" s="26" t="e">
        <v>#N/A</v>
      </c>
      <c r="E95" s="29" t="e">
        <v>#N/A</v>
      </c>
      <c r="F95" s="19">
        <v>450000</v>
      </c>
      <c r="G95" s="19">
        <v>27394701.572034627</v>
      </c>
      <c r="H95" s="19">
        <v>952034.34782608692</v>
      </c>
      <c r="I95" s="29">
        <v>16452040.950000001</v>
      </c>
      <c r="J95" s="19">
        <v>455540.79885515571</v>
      </c>
      <c r="K95" s="19">
        <v>27405579.28734076</v>
      </c>
      <c r="L95" s="19">
        <v>952034.34782608692</v>
      </c>
      <c r="M95" s="29">
        <v>16452040.950000001</v>
      </c>
      <c r="N95" s="26">
        <v>455540.79885515571</v>
      </c>
      <c r="O95" s="26">
        <v>27405579.28734076</v>
      </c>
      <c r="P95" s="19">
        <v>952034.34782608692</v>
      </c>
      <c r="Q95" s="29">
        <v>16452040.950000001</v>
      </c>
      <c r="R95" s="26">
        <v>455540.79885515571</v>
      </c>
      <c r="S95" s="26">
        <v>27405579.28734076</v>
      </c>
      <c r="T95" s="19">
        <v>952034.34782608692</v>
      </c>
      <c r="U95" s="29">
        <v>16452040.950000001</v>
      </c>
      <c r="V95" s="26">
        <v>455540.79885515571</v>
      </c>
      <c r="W95" s="26">
        <v>27405579.28734076</v>
      </c>
      <c r="X95" s="19">
        <v>952034.34782608692</v>
      </c>
      <c r="Y95" s="29">
        <v>16452040.950000001</v>
      </c>
      <c r="Z95" s="26">
        <v>455540.79885515571</v>
      </c>
      <c r="AA95" s="26">
        <v>27405579.28734076</v>
      </c>
      <c r="AB95" s="19">
        <v>952034.34782608692</v>
      </c>
      <c r="AC95" s="29">
        <v>16452040.950000001</v>
      </c>
      <c r="AD95" s="26">
        <v>455540.79885515571</v>
      </c>
      <c r="AE95" s="26">
        <v>27405579.28734076</v>
      </c>
      <c r="AF95" s="19">
        <v>952034.34782608692</v>
      </c>
      <c r="AG95" s="29">
        <v>16452040.950000001</v>
      </c>
      <c r="AH95" s="26">
        <v>455540.79885515571</v>
      </c>
      <c r="AI95" s="26">
        <v>27405579.28734076</v>
      </c>
      <c r="AJ95" s="19">
        <v>952034.34782608692</v>
      </c>
      <c r="AK95" s="29">
        <v>16452040.950000001</v>
      </c>
      <c r="AL95" s="28">
        <v>14600000</v>
      </c>
      <c r="AM95">
        <v>31800000</v>
      </c>
      <c r="AN95">
        <v>52800000</v>
      </c>
    </row>
    <row r="96" spans="1:40" x14ac:dyDescent="0.2">
      <c r="A96" s="18">
        <v>44272</v>
      </c>
      <c r="B96" s="19">
        <v>0</v>
      </c>
      <c r="C96" s="19">
        <v>0</v>
      </c>
      <c r="D96" s="26" t="e">
        <v>#N/A</v>
      </c>
      <c r="E96" s="29" t="e">
        <v>#N/A</v>
      </c>
      <c r="F96" s="19">
        <v>450000</v>
      </c>
      <c r="G96" s="19">
        <v>27834522.441599846</v>
      </c>
      <c r="H96" s="19">
        <v>962213.47826086963</v>
      </c>
      <c r="I96" s="29">
        <v>16857687.399999999</v>
      </c>
      <c r="J96" s="19">
        <v>457455.69260826707</v>
      </c>
      <c r="K96" s="19">
        <v>27852855.849514246</v>
      </c>
      <c r="L96" s="19">
        <v>962213.47826086963</v>
      </c>
      <c r="M96" s="29">
        <v>16857687.399999999</v>
      </c>
      <c r="N96" s="26">
        <v>457455.69260826707</v>
      </c>
      <c r="O96" s="26">
        <v>27852855.849514246</v>
      </c>
      <c r="P96" s="19">
        <v>962213.47826086963</v>
      </c>
      <c r="Q96" s="29">
        <v>16857687.399999999</v>
      </c>
      <c r="R96" s="26">
        <v>457455.69260826707</v>
      </c>
      <c r="S96" s="26">
        <v>27852855.849514246</v>
      </c>
      <c r="T96" s="19">
        <v>962213.47826086963</v>
      </c>
      <c r="U96" s="29">
        <v>16857687.399999999</v>
      </c>
      <c r="V96" s="26">
        <v>457455.69260826707</v>
      </c>
      <c r="W96" s="26">
        <v>27852855.849514246</v>
      </c>
      <c r="X96" s="19">
        <v>962213.47826086963</v>
      </c>
      <c r="Y96" s="29">
        <v>16857687.399999999</v>
      </c>
      <c r="Z96" s="26">
        <v>457455.69260826707</v>
      </c>
      <c r="AA96" s="26">
        <v>27852855.849514246</v>
      </c>
      <c r="AB96" s="19">
        <v>962213.47826086963</v>
      </c>
      <c r="AC96" s="29">
        <v>16857687.399999999</v>
      </c>
      <c r="AD96" s="26">
        <v>457455.69260826707</v>
      </c>
      <c r="AE96" s="26">
        <v>27852855.849514246</v>
      </c>
      <c r="AF96" s="19">
        <v>962213.47826086963</v>
      </c>
      <c r="AG96" s="29">
        <v>16857687.399999999</v>
      </c>
      <c r="AH96" s="26">
        <v>457455.69260826707</v>
      </c>
      <c r="AI96" s="26">
        <v>27852855.849514246</v>
      </c>
      <c r="AJ96" s="19">
        <v>962213.47826086963</v>
      </c>
      <c r="AK96" s="29">
        <v>16857687.399999999</v>
      </c>
      <c r="AL96" s="28">
        <v>14600000</v>
      </c>
      <c r="AM96">
        <v>31800000</v>
      </c>
      <c r="AN96">
        <v>52800000</v>
      </c>
    </row>
    <row r="97" spans="1:40" x14ac:dyDescent="0.2">
      <c r="A97" s="18">
        <v>44273</v>
      </c>
      <c r="B97" s="19">
        <v>0</v>
      </c>
      <c r="C97" s="19">
        <v>0</v>
      </c>
      <c r="D97" s="26" t="e">
        <v>#N/A</v>
      </c>
      <c r="E97" s="29" t="e">
        <v>#N/A</v>
      </c>
      <c r="F97" s="19">
        <v>450000</v>
      </c>
      <c r="G97" s="19">
        <v>28274343.311165065</v>
      </c>
      <c r="H97" s="19">
        <v>972392.6086956521</v>
      </c>
      <c r="I97" s="29">
        <v>17296601.350000001</v>
      </c>
      <c r="J97" s="19">
        <v>459370.58636137843</v>
      </c>
      <c r="K97" s="19">
        <v>28302047.305440843</v>
      </c>
      <c r="L97" s="19">
        <v>972392.6086956521</v>
      </c>
      <c r="M97" s="29">
        <v>17296601.350000001</v>
      </c>
      <c r="N97" s="26">
        <v>459370.58636137843</v>
      </c>
      <c r="O97" s="26">
        <v>28302047.305440843</v>
      </c>
      <c r="P97" s="19">
        <v>972392.6086956521</v>
      </c>
      <c r="Q97" s="29">
        <v>17296601.350000001</v>
      </c>
      <c r="R97" s="26">
        <v>459370.58636137843</v>
      </c>
      <c r="S97" s="26">
        <v>28302047.305440843</v>
      </c>
      <c r="T97" s="19">
        <v>972392.6086956521</v>
      </c>
      <c r="U97" s="29">
        <v>17296601.350000001</v>
      </c>
      <c r="V97" s="26">
        <v>459370.58636137843</v>
      </c>
      <c r="W97" s="26">
        <v>28302047.305440843</v>
      </c>
      <c r="X97" s="19">
        <v>972392.6086956521</v>
      </c>
      <c r="Y97" s="29">
        <v>17296601.350000001</v>
      </c>
      <c r="Z97" s="26">
        <v>459370.58636137843</v>
      </c>
      <c r="AA97" s="26">
        <v>28302047.305440843</v>
      </c>
      <c r="AB97" s="19">
        <v>972392.6086956521</v>
      </c>
      <c r="AC97" s="29">
        <v>17296601.350000001</v>
      </c>
      <c r="AD97" s="26">
        <v>459370.58636137843</v>
      </c>
      <c r="AE97" s="26">
        <v>28302047.305440843</v>
      </c>
      <c r="AF97" s="19">
        <v>972392.6086956521</v>
      </c>
      <c r="AG97" s="29">
        <v>17296601.350000001</v>
      </c>
      <c r="AH97" s="26">
        <v>459370.58636137843</v>
      </c>
      <c r="AI97" s="26">
        <v>28302047.305440843</v>
      </c>
      <c r="AJ97" s="19">
        <v>972392.6086956521</v>
      </c>
      <c r="AK97" s="29">
        <v>17296601.350000001</v>
      </c>
      <c r="AL97" s="28">
        <v>14600000</v>
      </c>
      <c r="AM97">
        <v>31800000</v>
      </c>
      <c r="AN97">
        <v>52800000</v>
      </c>
    </row>
    <row r="98" spans="1:40" x14ac:dyDescent="0.2">
      <c r="A98" s="18">
        <v>44274</v>
      </c>
      <c r="B98" s="19">
        <v>0</v>
      </c>
      <c r="C98" s="19">
        <v>0</v>
      </c>
      <c r="D98" s="26" t="e">
        <v>#N/A</v>
      </c>
      <c r="E98" s="29" t="e">
        <v>#N/A</v>
      </c>
      <c r="F98" s="19">
        <v>450000</v>
      </c>
      <c r="G98" s="19">
        <v>28714164.180730283</v>
      </c>
      <c r="H98" s="19">
        <v>982571.73913043481</v>
      </c>
      <c r="I98" s="29">
        <v>17752283.699999999</v>
      </c>
      <c r="J98" s="19">
        <v>461285.48011448979</v>
      </c>
      <c r="K98" s="19">
        <v>28753153.655120552</v>
      </c>
      <c r="L98" s="19">
        <v>982571.73913043481</v>
      </c>
      <c r="M98" s="29">
        <v>17752283.699999999</v>
      </c>
      <c r="N98" s="26">
        <v>461285.48011448979</v>
      </c>
      <c r="O98" s="26">
        <v>28753153.655120552</v>
      </c>
      <c r="P98" s="19">
        <v>982571.73913043481</v>
      </c>
      <c r="Q98" s="29">
        <v>17752283.699999999</v>
      </c>
      <c r="R98" s="26">
        <v>461285.48011448979</v>
      </c>
      <c r="S98" s="26">
        <v>28753153.655120552</v>
      </c>
      <c r="T98" s="19">
        <v>982571.73913043481</v>
      </c>
      <c r="U98" s="29">
        <v>17752283.699999999</v>
      </c>
      <c r="V98" s="26">
        <v>461285.48011448979</v>
      </c>
      <c r="W98" s="26">
        <v>28753153.655120552</v>
      </c>
      <c r="X98" s="19">
        <v>982571.73913043481</v>
      </c>
      <c r="Y98" s="29">
        <v>17752283.699999999</v>
      </c>
      <c r="Z98" s="26">
        <v>461285.48011448979</v>
      </c>
      <c r="AA98" s="26">
        <v>28753153.655120552</v>
      </c>
      <c r="AB98" s="19">
        <v>982571.73913043481</v>
      </c>
      <c r="AC98" s="29">
        <v>17752283.699999999</v>
      </c>
      <c r="AD98" s="26">
        <v>461285.48011448979</v>
      </c>
      <c r="AE98" s="26">
        <v>28753153.655120552</v>
      </c>
      <c r="AF98" s="19">
        <v>982571.73913043481</v>
      </c>
      <c r="AG98" s="29">
        <v>17752283.699999999</v>
      </c>
      <c r="AH98" s="26">
        <v>461285.48011448979</v>
      </c>
      <c r="AI98" s="26">
        <v>28753153.655120552</v>
      </c>
      <c r="AJ98" s="19">
        <v>982571.73913043481</v>
      </c>
      <c r="AK98" s="29">
        <v>17752283.699999999</v>
      </c>
      <c r="AL98" s="28">
        <v>14600000</v>
      </c>
      <c r="AM98">
        <v>31800000</v>
      </c>
      <c r="AN98">
        <v>52800000</v>
      </c>
    </row>
    <row r="99" spans="1:40" x14ac:dyDescent="0.2">
      <c r="A99" s="18">
        <v>44275</v>
      </c>
      <c r="B99" s="19">
        <v>0</v>
      </c>
      <c r="C99" s="19">
        <v>0</v>
      </c>
      <c r="D99" s="26" t="e">
        <v>#N/A</v>
      </c>
      <c r="E99" s="29" t="e">
        <v>#N/A</v>
      </c>
      <c r="F99" s="19">
        <v>450000</v>
      </c>
      <c r="G99" s="19">
        <v>29153985.050295502</v>
      </c>
      <c r="H99" s="19">
        <v>992750.86956521741</v>
      </c>
      <c r="I99" s="29">
        <v>18124320.283677485</v>
      </c>
      <c r="J99" s="19">
        <v>463200.37386760116</v>
      </c>
      <c r="K99" s="19">
        <v>29206174.898553371</v>
      </c>
      <c r="L99" s="19">
        <v>992750.86956521741</v>
      </c>
      <c r="M99" s="29">
        <v>18124320.283677485</v>
      </c>
      <c r="N99" s="26">
        <v>463200.37386760116</v>
      </c>
      <c r="O99" s="26">
        <v>29206174.898553371</v>
      </c>
      <c r="P99" s="19">
        <v>992750.86956521741</v>
      </c>
      <c r="Q99" s="29">
        <v>18124320.283677485</v>
      </c>
      <c r="R99" s="26">
        <v>463200.37386760116</v>
      </c>
      <c r="S99" s="26">
        <v>29206174.898553371</v>
      </c>
      <c r="T99" s="19">
        <v>992750.86956521741</v>
      </c>
      <c r="U99" s="29">
        <v>18124320.283677485</v>
      </c>
      <c r="V99" s="26">
        <v>463200.37386760116</v>
      </c>
      <c r="W99" s="26">
        <v>29206174.898553371</v>
      </c>
      <c r="X99" s="19">
        <v>992750.86956521741</v>
      </c>
      <c r="Y99" s="29">
        <v>18124320.283677485</v>
      </c>
      <c r="Z99" s="26">
        <v>463200.37386760116</v>
      </c>
      <c r="AA99" s="26">
        <v>29206174.898553371</v>
      </c>
      <c r="AB99" s="19">
        <v>992750.86956521741</v>
      </c>
      <c r="AC99" s="29">
        <v>18124320.283677485</v>
      </c>
      <c r="AD99" s="26">
        <v>463200.37386760116</v>
      </c>
      <c r="AE99" s="26">
        <v>29206174.898553371</v>
      </c>
      <c r="AF99" s="19">
        <v>992750.86956521741</v>
      </c>
      <c r="AG99" s="29">
        <v>18124320.283677485</v>
      </c>
      <c r="AH99" s="26">
        <v>463200.37386760116</v>
      </c>
      <c r="AI99" s="26">
        <v>29206174.898553371</v>
      </c>
      <c r="AJ99" s="19">
        <v>992750.86956521741</v>
      </c>
      <c r="AK99" s="29">
        <v>18124320.283677485</v>
      </c>
      <c r="AL99" s="28">
        <v>14600000</v>
      </c>
      <c r="AM99">
        <v>31800000</v>
      </c>
      <c r="AN99">
        <v>52800000</v>
      </c>
    </row>
    <row r="100" spans="1:40" x14ac:dyDescent="0.2">
      <c r="A100" s="18">
        <v>44276</v>
      </c>
      <c r="B100" s="19">
        <v>0</v>
      </c>
      <c r="C100" s="19">
        <v>0</v>
      </c>
      <c r="D100" s="26" t="e">
        <v>#N/A</v>
      </c>
      <c r="E100" s="29" t="e">
        <v>#N/A</v>
      </c>
      <c r="F100" s="19">
        <v>450000</v>
      </c>
      <c r="G100" s="19">
        <v>29593805.919860721</v>
      </c>
      <c r="H100" s="19">
        <v>1002930</v>
      </c>
      <c r="I100" s="29">
        <v>18498080.27173277</v>
      </c>
      <c r="J100" s="19">
        <v>465115.26762071252</v>
      </c>
      <c r="K100" s="19">
        <v>29661111.035739303</v>
      </c>
      <c r="L100" s="19">
        <v>1002930</v>
      </c>
      <c r="M100" s="29">
        <v>18498080.27173277</v>
      </c>
      <c r="N100" s="26">
        <v>465115.26762071252</v>
      </c>
      <c r="O100" s="26">
        <v>29661111.035739303</v>
      </c>
      <c r="P100" s="19">
        <v>1002930</v>
      </c>
      <c r="Q100" s="29">
        <v>18498080.27173277</v>
      </c>
      <c r="R100" s="26">
        <v>465115.26762071252</v>
      </c>
      <c r="S100" s="26">
        <v>29661111.035739303</v>
      </c>
      <c r="T100" s="19">
        <v>1002930</v>
      </c>
      <c r="U100" s="29">
        <v>18498080.27173277</v>
      </c>
      <c r="V100" s="26">
        <v>465115.26762071252</v>
      </c>
      <c r="W100" s="26">
        <v>29661111.035739303</v>
      </c>
      <c r="X100" s="19">
        <v>1002930</v>
      </c>
      <c r="Y100" s="29">
        <v>18498080.27173277</v>
      </c>
      <c r="Z100" s="26">
        <v>465115.26762071252</v>
      </c>
      <c r="AA100" s="26">
        <v>29661111.035739303</v>
      </c>
      <c r="AB100" s="19">
        <v>1002930</v>
      </c>
      <c r="AC100" s="29">
        <v>18498080.27173277</v>
      </c>
      <c r="AD100" s="26">
        <v>465115.26762071252</v>
      </c>
      <c r="AE100" s="26">
        <v>29661111.035739303</v>
      </c>
      <c r="AF100" s="19">
        <v>1002930</v>
      </c>
      <c r="AG100" s="29">
        <v>18498080.27173277</v>
      </c>
      <c r="AH100" s="26">
        <v>465115.26762071252</v>
      </c>
      <c r="AI100" s="26">
        <v>29661111.035739303</v>
      </c>
      <c r="AJ100" s="19">
        <v>1002930</v>
      </c>
      <c r="AK100" s="29">
        <v>18498080.27173277</v>
      </c>
      <c r="AL100" s="28">
        <v>14600000</v>
      </c>
      <c r="AM100">
        <v>31800000</v>
      </c>
      <c r="AN100">
        <v>52800000</v>
      </c>
    </row>
    <row r="101" spans="1:40" x14ac:dyDescent="0.2">
      <c r="A101" s="18">
        <v>44277</v>
      </c>
      <c r="B101" s="19">
        <v>0</v>
      </c>
      <c r="C101" s="19">
        <v>0</v>
      </c>
      <c r="D101" s="26" t="e">
        <v>#N/A</v>
      </c>
      <c r="E101" s="29" t="e">
        <v>#N/A</v>
      </c>
      <c r="F101" s="19">
        <v>450000</v>
      </c>
      <c r="G101" s="19">
        <v>29990368.205575008</v>
      </c>
      <c r="H101" s="19">
        <v>1056367.7142857143</v>
      </c>
      <c r="I101" s="29">
        <v>18873563.664165858</v>
      </c>
      <c r="J101" s="19">
        <v>467030.16137382388</v>
      </c>
      <c r="K101" s="19">
        <v>30074703.482827414</v>
      </c>
      <c r="L101" s="19">
        <v>1056367.7142857143</v>
      </c>
      <c r="M101" s="29">
        <v>18873563.664165858</v>
      </c>
      <c r="N101" s="26">
        <v>467030.16137382388</v>
      </c>
      <c r="O101" s="26">
        <v>30074703.482827414</v>
      </c>
      <c r="P101" s="19">
        <v>1056367.7142857143</v>
      </c>
      <c r="Q101" s="29">
        <v>18873563.664165858</v>
      </c>
      <c r="R101" s="26">
        <v>467030.16137382388</v>
      </c>
      <c r="S101" s="26">
        <v>30074703.482827414</v>
      </c>
      <c r="T101" s="19">
        <v>1056367.7142857143</v>
      </c>
      <c r="U101" s="29">
        <v>18873563.664165858</v>
      </c>
      <c r="V101" s="26">
        <v>467030.16137382388</v>
      </c>
      <c r="W101" s="26">
        <v>30074703.482827414</v>
      </c>
      <c r="X101" s="19">
        <v>1056367.7142857143</v>
      </c>
      <c r="Y101" s="29">
        <v>18873563.664165858</v>
      </c>
      <c r="Z101" s="26">
        <v>467030.16137382388</v>
      </c>
      <c r="AA101" s="26">
        <v>30074703.482827414</v>
      </c>
      <c r="AB101" s="19">
        <v>1056367.7142857143</v>
      </c>
      <c r="AC101" s="29">
        <v>18873563.664165858</v>
      </c>
      <c r="AD101" s="26">
        <v>467030.16137382388</v>
      </c>
      <c r="AE101" s="26">
        <v>30074703.482827414</v>
      </c>
      <c r="AF101" s="19">
        <v>1056367.7142857143</v>
      </c>
      <c r="AG101" s="29">
        <v>18873563.664165858</v>
      </c>
      <c r="AH101" s="26">
        <v>467030.16137382388</v>
      </c>
      <c r="AI101" s="26">
        <v>30074703.482827414</v>
      </c>
      <c r="AJ101" s="19">
        <v>1056367.7142857143</v>
      </c>
      <c r="AK101" s="29">
        <v>18873563.664165858</v>
      </c>
      <c r="AL101" s="28">
        <v>14600000</v>
      </c>
      <c r="AM101">
        <v>31800000</v>
      </c>
      <c r="AN101">
        <v>52800000</v>
      </c>
    </row>
    <row r="102" spans="1:40" x14ac:dyDescent="0.2">
      <c r="A102" s="18">
        <v>44278</v>
      </c>
      <c r="B102" s="19">
        <v>0</v>
      </c>
      <c r="C102" s="19">
        <v>0</v>
      </c>
      <c r="D102" s="26" t="e">
        <v>#N/A</v>
      </c>
      <c r="E102" s="29" t="e">
        <v>#N/A</v>
      </c>
      <c r="F102" s="19">
        <v>450000</v>
      </c>
      <c r="G102" s="19">
        <v>30386930.491289295</v>
      </c>
      <c r="H102" s="19">
        <v>1109805.4285714286</v>
      </c>
      <c r="I102" s="29">
        <v>19250770.460976746</v>
      </c>
      <c r="J102" s="19">
        <v>468945.05512693524</v>
      </c>
      <c r="K102" s="19">
        <v>30490210.823668636</v>
      </c>
      <c r="L102" s="19">
        <v>1109805.4285714286</v>
      </c>
      <c r="M102" s="29">
        <v>19250770.460976746</v>
      </c>
      <c r="N102" s="26">
        <v>468945.05512693524</v>
      </c>
      <c r="O102" s="26">
        <v>30490210.823668636</v>
      </c>
      <c r="P102" s="19">
        <v>1109805.4285714286</v>
      </c>
      <c r="Q102" s="29">
        <v>19250770.460976746</v>
      </c>
      <c r="R102" s="26">
        <v>468945.05512693524</v>
      </c>
      <c r="S102" s="26">
        <v>30490210.823668636</v>
      </c>
      <c r="T102" s="19">
        <v>1109805.4285714286</v>
      </c>
      <c r="U102" s="29">
        <v>19250770.460976746</v>
      </c>
      <c r="V102" s="26">
        <v>468945.05512693524</v>
      </c>
      <c r="W102" s="26">
        <v>30490210.823668636</v>
      </c>
      <c r="X102" s="19">
        <v>1109805.4285714286</v>
      </c>
      <c r="Y102" s="29">
        <v>19250770.460976746</v>
      </c>
      <c r="Z102" s="26">
        <v>468945.05512693524</v>
      </c>
      <c r="AA102" s="26">
        <v>30490210.823668636</v>
      </c>
      <c r="AB102" s="19">
        <v>1109805.4285714286</v>
      </c>
      <c r="AC102" s="29">
        <v>19250770.460976746</v>
      </c>
      <c r="AD102" s="26">
        <v>468945.05512693524</v>
      </c>
      <c r="AE102" s="26">
        <v>30490210.823668636</v>
      </c>
      <c r="AF102" s="19">
        <v>1109805.4285714286</v>
      </c>
      <c r="AG102" s="29">
        <v>19250770.460976746</v>
      </c>
      <c r="AH102" s="26">
        <v>468945.05512693524</v>
      </c>
      <c r="AI102" s="26">
        <v>30490210.823668636</v>
      </c>
      <c r="AJ102" s="19">
        <v>1109805.4285714286</v>
      </c>
      <c r="AK102" s="29">
        <v>19250770.460976746</v>
      </c>
      <c r="AL102" s="28">
        <v>14600000</v>
      </c>
      <c r="AM102">
        <v>31800000</v>
      </c>
      <c r="AN102">
        <v>52800000</v>
      </c>
    </row>
    <row r="103" spans="1:40" x14ac:dyDescent="0.2">
      <c r="A103" s="18">
        <v>44279</v>
      </c>
      <c r="B103" s="19">
        <v>0</v>
      </c>
      <c r="C103" s="19">
        <v>0</v>
      </c>
      <c r="D103" s="26" t="e">
        <v>#N/A</v>
      </c>
      <c r="E103" s="29" t="e">
        <v>#N/A</v>
      </c>
      <c r="F103" s="19">
        <v>450000</v>
      </c>
      <c r="G103" s="19">
        <v>30783492.777003583</v>
      </c>
      <c r="H103" s="19">
        <v>1163243.1428571427</v>
      </c>
      <c r="I103" s="29">
        <v>19629700.662165418</v>
      </c>
      <c r="J103" s="19">
        <v>470859.94888004661</v>
      </c>
      <c r="K103" s="19">
        <v>30907633.05826297</v>
      </c>
      <c r="L103" s="19">
        <v>1163243.1428571427</v>
      </c>
      <c r="M103" s="29">
        <v>19629700.662165418</v>
      </c>
      <c r="N103" s="26">
        <v>470859.94888004661</v>
      </c>
      <c r="O103" s="26">
        <v>30907633.05826297</v>
      </c>
      <c r="P103" s="19">
        <v>1163243.1428571427</v>
      </c>
      <c r="Q103" s="29">
        <v>19629700.662165418</v>
      </c>
      <c r="R103" s="26">
        <v>470859.94888004661</v>
      </c>
      <c r="S103" s="26">
        <v>30907633.05826297</v>
      </c>
      <c r="T103" s="19">
        <v>1163243.1428571427</v>
      </c>
      <c r="U103" s="29">
        <v>19629700.662165418</v>
      </c>
      <c r="V103" s="26">
        <v>470859.94888004661</v>
      </c>
      <c r="W103" s="26">
        <v>30907633.05826297</v>
      </c>
      <c r="X103" s="19">
        <v>1163243.1428571427</v>
      </c>
      <c r="Y103" s="29">
        <v>19629700.662165418</v>
      </c>
      <c r="Z103" s="26">
        <v>470859.94888004661</v>
      </c>
      <c r="AA103" s="26">
        <v>30907633.05826297</v>
      </c>
      <c r="AB103" s="19">
        <v>1163243.1428571427</v>
      </c>
      <c r="AC103" s="29">
        <v>19629700.662165418</v>
      </c>
      <c r="AD103" s="26">
        <v>470859.94888004661</v>
      </c>
      <c r="AE103" s="26">
        <v>30907633.05826297</v>
      </c>
      <c r="AF103" s="19">
        <v>1163243.1428571427</v>
      </c>
      <c r="AG103" s="29">
        <v>19629700.662165418</v>
      </c>
      <c r="AH103" s="26">
        <v>470859.94888004661</v>
      </c>
      <c r="AI103" s="26">
        <v>30907633.05826297</v>
      </c>
      <c r="AJ103" s="19">
        <v>1163243.1428571427</v>
      </c>
      <c r="AK103" s="29">
        <v>19629700.662165418</v>
      </c>
      <c r="AL103" s="28">
        <v>14600000</v>
      </c>
      <c r="AM103">
        <v>31800000</v>
      </c>
      <c r="AN103">
        <v>52800000</v>
      </c>
    </row>
    <row r="104" spans="1:40" x14ac:dyDescent="0.2">
      <c r="A104" s="18">
        <v>44280</v>
      </c>
      <c r="B104" s="19">
        <v>0</v>
      </c>
      <c r="C104" s="19">
        <v>0</v>
      </c>
      <c r="D104" s="26" t="e">
        <v>#N/A</v>
      </c>
      <c r="E104" s="29" t="e">
        <v>#N/A</v>
      </c>
      <c r="F104" s="19">
        <v>450000</v>
      </c>
      <c r="G104" s="19">
        <v>31180055.06271787</v>
      </c>
      <c r="H104" s="19">
        <v>1216680.857142857</v>
      </c>
      <c r="I104" s="29">
        <v>20010354.26773189</v>
      </c>
      <c r="J104" s="19">
        <v>472774.84263315797</v>
      </c>
      <c r="K104" s="19">
        <v>31326970.186610416</v>
      </c>
      <c r="L104" s="19">
        <v>1216680.857142857</v>
      </c>
      <c r="M104" s="29">
        <v>20010354.26773189</v>
      </c>
      <c r="N104" s="26">
        <v>472774.84263315797</v>
      </c>
      <c r="O104" s="26">
        <v>31326970.186610416</v>
      </c>
      <c r="P104" s="19">
        <v>1216680.857142857</v>
      </c>
      <c r="Q104" s="29">
        <v>20010354.26773189</v>
      </c>
      <c r="R104" s="26">
        <v>472774.84263315797</v>
      </c>
      <c r="S104" s="26">
        <v>31326970.186610416</v>
      </c>
      <c r="T104" s="19">
        <v>1216680.857142857</v>
      </c>
      <c r="U104" s="29">
        <v>20010354.26773189</v>
      </c>
      <c r="V104" s="26">
        <v>472774.84263315797</v>
      </c>
      <c r="W104" s="26">
        <v>31326970.186610416</v>
      </c>
      <c r="X104" s="19">
        <v>1216680.857142857</v>
      </c>
      <c r="Y104" s="29">
        <v>20010354.26773189</v>
      </c>
      <c r="Z104" s="26">
        <v>472774.84263315797</v>
      </c>
      <c r="AA104" s="26">
        <v>31326970.186610416</v>
      </c>
      <c r="AB104" s="19">
        <v>1216680.857142857</v>
      </c>
      <c r="AC104" s="29">
        <v>20010354.26773189</v>
      </c>
      <c r="AD104" s="26">
        <v>472774.84263315797</v>
      </c>
      <c r="AE104" s="26">
        <v>31326970.186610416</v>
      </c>
      <c r="AF104" s="19">
        <v>1216680.857142857</v>
      </c>
      <c r="AG104" s="29">
        <v>20010354.26773189</v>
      </c>
      <c r="AH104" s="26">
        <v>472774.84263315797</v>
      </c>
      <c r="AI104" s="26">
        <v>31326970.186610416</v>
      </c>
      <c r="AJ104" s="19">
        <v>1216680.857142857</v>
      </c>
      <c r="AK104" s="29">
        <v>20010354.26773189</v>
      </c>
      <c r="AL104" s="28">
        <v>14600000</v>
      </c>
      <c r="AM104">
        <v>31800000</v>
      </c>
      <c r="AN104">
        <v>52800000</v>
      </c>
    </row>
    <row r="105" spans="1:40" x14ac:dyDescent="0.2">
      <c r="A105" s="18">
        <v>44281</v>
      </c>
      <c r="B105" s="19">
        <v>0</v>
      </c>
      <c r="C105" s="19">
        <v>0</v>
      </c>
      <c r="D105" s="26" t="e">
        <v>#N/A</v>
      </c>
      <c r="E105" s="29" t="e">
        <v>#N/A</v>
      </c>
      <c r="F105" s="19">
        <v>450000</v>
      </c>
      <c r="G105" s="19">
        <v>31576617.348432157</v>
      </c>
      <c r="H105" s="19">
        <v>1270118.5714285714</v>
      </c>
      <c r="I105" s="29">
        <v>20392731.277676165</v>
      </c>
      <c r="J105" s="19">
        <v>474689.73638626933</v>
      </c>
      <c r="K105" s="19">
        <v>31748222.208710972</v>
      </c>
      <c r="L105" s="19">
        <v>1270118.5714285714</v>
      </c>
      <c r="M105" s="29">
        <v>20392731.277676165</v>
      </c>
      <c r="N105" s="26">
        <v>474689.73638626933</v>
      </c>
      <c r="O105" s="26">
        <v>31748222.208710972</v>
      </c>
      <c r="P105" s="19">
        <v>1270118.5714285714</v>
      </c>
      <c r="Q105" s="29">
        <v>20392731.277676165</v>
      </c>
      <c r="R105" s="26">
        <v>474689.73638626933</v>
      </c>
      <c r="S105" s="26">
        <v>31748222.208710972</v>
      </c>
      <c r="T105" s="19">
        <v>1270118.5714285714</v>
      </c>
      <c r="U105" s="29">
        <v>20392731.277676165</v>
      </c>
      <c r="V105" s="26">
        <v>474689.73638626933</v>
      </c>
      <c r="W105" s="26">
        <v>31748222.208710972</v>
      </c>
      <c r="X105" s="19">
        <v>1270118.5714285714</v>
      </c>
      <c r="Y105" s="29">
        <v>20392731.277676165</v>
      </c>
      <c r="Z105" s="26">
        <v>474689.73638626933</v>
      </c>
      <c r="AA105" s="26">
        <v>31748222.208710972</v>
      </c>
      <c r="AB105" s="19">
        <v>1270118.5714285714</v>
      </c>
      <c r="AC105" s="29">
        <v>20392731.277676165</v>
      </c>
      <c r="AD105" s="26">
        <v>474689.73638626933</v>
      </c>
      <c r="AE105" s="26">
        <v>31748222.208710972</v>
      </c>
      <c r="AF105" s="19">
        <v>1270118.5714285714</v>
      </c>
      <c r="AG105" s="29">
        <v>20392731.277676165</v>
      </c>
      <c r="AH105" s="26">
        <v>474689.73638626933</v>
      </c>
      <c r="AI105" s="26">
        <v>31748222.208710972</v>
      </c>
      <c r="AJ105" s="19">
        <v>1270118.5714285714</v>
      </c>
      <c r="AK105" s="29">
        <v>20392731.277676165</v>
      </c>
      <c r="AL105" s="28">
        <v>14600000</v>
      </c>
      <c r="AM105">
        <v>31800000</v>
      </c>
      <c r="AN105">
        <v>52800000</v>
      </c>
    </row>
    <row r="106" spans="1:40" x14ac:dyDescent="0.2">
      <c r="A106" s="18">
        <v>44282</v>
      </c>
      <c r="B106" s="19">
        <v>0</v>
      </c>
      <c r="C106" s="19">
        <v>0</v>
      </c>
      <c r="D106" s="26" t="e">
        <v>#N/A</v>
      </c>
      <c r="E106" s="29" t="e">
        <v>#N/A</v>
      </c>
      <c r="F106" s="19">
        <v>450000</v>
      </c>
      <c r="G106" s="19">
        <v>31973179.634146444</v>
      </c>
      <c r="H106" s="19">
        <v>1323556.2857142857</v>
      </c>
      <c r="I106" s="29">
        <v>20776831.69199824</v>
      </c>
      <c r="J106" s="19">
        <v>476604.63013938069</v>
      </c>
      <c r="K106" s="19">
        <v>32171389.12456464</v>
      </c>
      <c r="L106" s="19">
        <v>1323556.2857142857</v>
      </c>
      <c r="M106" s="29">
        <v>20776831.69199824</v>
      </c>
      <c r="N106" s="26">
        <v>476604.63013938069</v>
      </c>
      <c r="O106" s="26">
        <v>32171389.12456464</v>
      </c>
      <c r="P106" s="19">
        <v>1323556.2857142857</v>
      </c>
      <c r="Q106" s="29">
        <v>20776831.69199824</v>
      </c>
      <c r="R106" s="26">
        <v>476604.63013938069</v>
      </c>
      <c r="S106" s="26">
        <v>32171389.12456464</v>
      </c>
      <c r="T106" s="19">
        <v>1323556.2857142857</v>
      </c>
      <c r="U106" s="29">
        <v>20776831.69199824</v>
      </c>
      <c r="V106" s="26">
        <v>476604.63013938069</v>
      </c>
      <c r="W106" s="26">
        <v>32171389.12456464</v>
      </c>
      <c r="X106" s="19">
        <v>1323556.2857142857</v>
      </c>
      <c r="Y106" s="29">
        <v>20776831.69199824</v>
      </c>
      <c r="Z106" s="26">
        <v>476604.63013938069</v>
      </c>
      <c r="AA106" s="26">
        <v>32171389.12456464</v>
      </c>
      <c r="AB106" s="19">
        <v>1323556.2857142857</v>
      </c>
      <c r="AC106" s="29">
        <v>20776831.69199824</v>
      </c>
      <c r="AD106" s="26">
        <v>476604.63013938069</v>
      </c>
      <c r="AE106" s="26">
        <v>32171389.12456464</v>
      </c>
      <c r="AF106" s="19">
        <v>1323556.2857142857</v>
      </c>
      <c r="AG106" s="29">
        <v>20776831.69199824</v>
      </c>
      <c r="AH106" s="26">
        <v>476604.63013938069</v>
      </c>
      <c r="AI106" s="26">
        <v>32171389.12456464</v>
      </c>
      <c r="AJ106" s="19">
        <v>1323556.2857142857</v>
      </c>
      <c r="AK106" s="29">
        <v>20776831.69199824</v>
      </c>
      <c r="AL106" s="28">
        <v>14600000</v>
      </c>
      <c r="AM106">
        <v>31800000</v>
      </c>
      <c r="AN106">
        <v>52800000</v>
      </c>
    </row>
    <row r="107" spans="1:40" x14ac:dyDescent="0.2">
      <c r="A107" s="18">
        <v>44283</v>
      </c>
      <c r="B107" s="19">
        <v>0</v>
      </c>
      <c r="C107" s="19">
        <v>0</v>
      </c>
      <c r="D107" s="26" t="e">
        <v>#N/A</v>
      </c>
      <c r="E107" s="29" t="e">
        <v>#N/A</v>
      </c>
      <c r="F107" s="19">
        <v>450000</v>
      </c>
      <c r="G107" s="19">
        <v>32369741.919860732</v>
      </c>
      <c r="H107" s="19">
        <v>1376994</v>
      </c>
      <c r="I107" s="29">
        <v>21162655.510698114</v>
      </c>
      <c r="J107" s="19">
        <v>478519.52389249206</v>
      </c>
      <c r="K107" s="19">
        <v>32596470.93417142</v>
      </c>
      <c r="L107" s="19">
        <v>1376994</v>
      </c>
      <c r="M107" s="29">
        <v>21162655.510698114</v>
      </c>
      <c r="N107" s="26">
        <v>478519.52389249206</v>
      </c>
      <c r="O107" s="26">
        <v>32596470.93417142</v>
      </c>
      <c r="P107" s="19">
        <v>1376994</v>
      </c>
      <c r="Q107" s="29">
        <v>21162655.510698114</v>
      </c>
      <c r="R107" s="26">
        <v>478519.52389249206</v>
      </c>
      <c r="S107" s="26">
        <v>32596470.93417142</v>
      </c>
      <c r="T107" s="19">
        <v>1376994</v>
      </c>
      <c r="U107" s="29">
        <v>21162655.510698114</v>
      </c>
      <c r="V107" s="26">
        <v>478519.52389249206</v>
      </c>
      <c r="W107" s="26">
        <v>32596470.93417142</v>
      </c>
      <c r="X107" s="19">
        <v>1376994</v>
      </c>
      <c r="Y107" s="29">
        <v>21162655.510698114</v>
      </c>
      <c r="Z107" s="26">
        <v>478519.52389249206</v>
      </c>
      <c r="AA107" s="26">
        <v>32596470.93417142</v>
      </c>
      <c r="AB107" s="19">
        <v>1376994</v>
      </c>
      <c r="AC107" s="29">
        <v>21162655.510698114</v>
      </c>
      <c r="AD107" s="26">
        <v>478519.52389249206</v>
      </c>
      <c r="AE107" s="26">
        <v>32596470.93417142</v>
      </c>
      <c r="AF107" s="19">
        <v>1376994</v>
      </c>
      <c r="AG107" s="29">
        <v>21162655.510698114</v>
      </c>
      <c r="AH107" s="26">
        <v>478519.52389249206</v>
      </c>
      <c r="AI107" s="26">
        <v>32596470.93417142</v>
      </c>
      <c r="AJ107" s="19">
        <v>1376994</v>
      </c>
      <c r="AK107" s="29">
        <v>21162655.510698114</v>
      </c>
      <c r="AL107" s="28">
        <v>14600000</v>
      </c>
      <c r="AM107">
        <v>31800000</v>
      </c>
      <c r="AN107">
        <v>52800000</v>
      </c>
    </row>
    <row r="108" spans="1:40" x14ac:dyDescent="0.2">
      <c r="A108" s="18">
        <v>44284</v>
      </c>
      <c r="B108" s="19">
        <v>0</v>
      </c>
      <c r="C108" s="19">
        <v>0</v>
      </c>
      <c r="D108" s="26" t="e">
        <v>#N/A</v>
      </c>
      <c r="E108" s="29" t="e">
        <v>#N/A</v>
      </c>
      <c r="F108" s="19">
        <v>450000</v>
      </c>
      <c r="G108" s="19">
        <v>32687910.169860732</v>
      </c>
      <c r="H108" s="19">
        <v>1508825.75</v>
      </c>
      <c r="I108" s="29">
        <v>21550202.733775787</v>
      </c>
      <c r="J108" s="19">
        <v>480434.41764560342</v>
      </c>
      <c r="K108" s="19">
        <v>32945073.601817023</v>
      </c>
      <c r="L108" s="19">
        <v>1508825.75</v>
      </c>
      <c r="M108" s="29">
        <v>21550202.733775787</v>
      </c>
      <c r="N108" s="26">
        <v>480434.41764560342</v>
      </c>
      <c r="O108" s="26">
        <v>32945073.601817023</v>
      </c>
      <c r="P108" s="19">
        <v>1508825.75</v>
      </c>
      <c r="Q108" s="29">
        <v>21550202.733775787</v>
      </c>
      <c r="R108" s="26">
        <v>480434.41764560342</v>
      </c>
      <c r="S108" s="26">
        <v>32945073.601817023</v>
      </c>
      <c r="T108" s="19">
        <v>1508825.75</v>
      </c>
      <c r="U108" s="29">
        <v>21550202.733775787</v>
      </c>
      <c r="V108" s="26">
        <v>480434.41764560342</v>
      </c>
      <c r="W108" s="26">
        <v>32945073.601817023</v>
      </c>
      <c r="X108" s="19">
        <v>1508825.75</v>
      </c>
      <c r="Y108" s="29">
        <v>21550202.733775787</v>
      </c>
      <c r="Z108" s="26">
        <v>480434.41764560342</v>
      </c>
      <c r="AA108" s="26">
        <v>32945073.601817023</v>
      </c>
      <c r="AB108" s="19">
        <v>1508825.75</v>
      </c>
      <c r="AC108" s="29">
        <v>21550202.733775787</v>
      </c>
      <c r="AD108" s="26">
        <v>480434.41764560342</v>
      </c>
      <c r="AE108" s="26">
        <v>32945073.601817023</v>
      </c>
      <c r="AF108" s="19">
        <v>1508825.75</v>
      </c>
      <c r="AG108" s="29">
        <v>21550202.733775787</v>
      </c>
      <c r="AH108" s="26">
        <v>480434.41764560342</v>
      </c>
      <c r="AI108" s="26">
        <v>32945073.601817023</v>
      </c>
      <c r="AJ108" s="19">
        <v>1508825.75</v>
      </c>
      <c r="AK108" s="29">
        <v>21550202.733775787</v>
      </c>
      <c r="AL108" s="28">
        <v>14600000</v>
      </c>
      <c r="AM108">
        <v>31800000</v>
      </c>
      <c r="AN108">
        <v>52800000</v>
      </c>
    </row>
    <row r="109" spans="1:40" x14ac:dyDescent="0.2">
      <c r="A109" s="18">
        <v>44285</v>
      </c>
      <c r="B109" s="19">
        <v>0</v>
      </c>
      <c r="C109" s="19">
        <v>0</v>
      </c>
      <c r="D109" s="26" t="e">
        <v>#N/A</v>
      </c>
      <c r="E109" s="29" t="e">
        <v>#N/A</v>
      </c>
      <c r="F109" s="19">
        <v>450000</v>
      </c>
      <c r="G109" s="19">
        <v>33006078.419860732</v>
      </c>
      <c r="H109" s="19">
        <v>1640657.5</v>
      </c>
      <c r="I109" s="29">
        <v>21939473.36123126</v>
      </c>
      <c r="J109" s="19">
        <v>482349.31139871478</v>
      </c>
      <c r="K109" s="19">
        <v>33295591.163215738</v>
      </c>
      <c r="L109" s="19">
        <v>1640657.5</v>
      </c>
      <c r="M109" s="29">
        <v>21939473.36123126</v>
      </c>
      <c r="N109" s="26">
        <v>482349.31139871478</v>
      </c>
      <c r="O109" s="26">
        <v>33295591.163215738</v>
      </c>
      <c r="P109" s="19">
        <v>1640657.5</v>
      </c>
      <c r="Q109" s="29">
        <v>21939473.36123126</v>
      </c>
      <c r="R109" s="26">
        <v>482349.31139871478</v>
      </c>
      <c r="S109" s="26">
        <v>33295591.163215738</v>
      </c>
      <c r="T109" s="19">
        <v>1640657.5</v>
      </c>
      <c r="U109" s="29">
        <v>21939473.36123126</v>
      </c>
      <c r="V109" s="26">
        <v>482349.31139871478</v>
      </c>
      <c r="W109" s="26">
        <v>33295591.163215738</v>
      </c>
      <c r="X109" s="19">
        <v>1640657.5</v>
      </c>
      <c r="Y109" s="29">
        <v>21939473.36123126</v>
      </c>
      <c r="Z109" s="26">
        <v>482349.31139871478</v>
      </c>
      <c r="AA109" s="26">
        <v>33295591.163215738</v>
      </c>
      <c r="AB109" s="19">
        <v>1640657.5</v>
      </c>
      <c r="AC109" s="29">
        <v>21939473.36123126</v>
      </c>
      <c r="AD109" s="26">
        <v>482349.31139871478</v>
      </c>
      <c r="AE109" s="26">
        <v>33295591.163215738</v>
      </c>
      <c r="AF109" s="19">
        <v>1640657.5</v>
      </c>
      <c r="AG109" s="29">
        <v>21939473.36123126</v>
      </c>
      <c r="AH109" s="26">
        <v>482349.31139871478</v>
      </c>
      <c r="AI109" s="26">
        <v>33295591.163215738</v>
      </c>
      <c r="AJ109" s="19">
        <v>1640657.5</v>
      </c>
      <c r="AK109" s="29">
        <v>21939473.36123126</v>
      </c>
      <c r="AL109" s="28">
        <v>14600000</v>
      </c>
      <c r="AM109">
        <v>31800000</v>
      </c>
      <c r="AN109">
        <v>52800000</v>
      </c>
    </row>
    <row r="110" spans="1:40" x14ac:dyDescent="0.2">
      <c r="A110" s="18">
        <v>44286</v>
      </c>
      <c r="B110" s="19">
        <v>0</v>
      </c>
      <c r="C110" s="19">
        <v>0</v>
      </c>
      <c r="D110" s="26" t="e">
        <v>#N/A</v>
      </c>
      <c r="E110" s="29" t="e">
        <v>#N/A</v>
      </c>
      <c r="F110" s="19">
        <v>450000</v>
      </c>
      <c r="G110" s="19">
        <v>33324246.669860732</v>
      </c>
      <c r="H110" s="19">
        <v>1772489.25</v>
      </c>
      <c r="I110" s="29">
        <v>22330467.393064536</v>
      </c>
      <c r="J110" s="19">
        <v>484264.20515182614</v>
      </c>
      <c r="K110" s="19">
        <v>33648023.618367568</v>
      </c>
      <c r="L110" s="19">
        <v>1772489.25</v>
      </c>
      <c r="M110" s="29">
        <v>22330467.393064536</v>
      </c>
      <c r="N110" s="26">
        <v>484264.20515182614</v>
      </c>
      <c r="O110" s="26">
        <v>33648023.618367568</v>
      </c>
      <c r="P110" s="19">
        <v>1772489.25</v>
      </c>
      <c r="Q110" s="29">
        <v>22330467.393064536</v>
      </c>
      <c r="R110" s="26">
        <v>484264.20515182614</v>
      </c>
      <c r="S110" s="26">
        <v>33648023.618367568</v>
      </c>
      <c r="T110" s="19">
        <v>1772489.25</v>
      </c>
      <c r="U110" s="29">
        <v>22330467.393064536</v>
      </c>
      <c r="V110" s="26">
        <v>484264.20515182614</v>
      </c>
      <c r="W110" s="26">
        <v>33648023.618367568</v>
      </c>
      <c r="X110" s="19">
        <v>1772489.25</v>
      </c>
      <c r="Y110" s="29">
        <v>22330467.393064536</v>
      </c>
      <c r="Z110" s="26">
        <v>484264.20515182614</v>
      </c>
      <c r="AA110" s="26">
        <v>33648023.618367568</v>
      </c>
      <c r="AB110" s="19">
        <v>1772489.25</v>
      </c>
      <c r="AC110" s="29">
        <v>22330467.393064536</v>
      </c>
      <c r="AD110" s="26">
        <v>484264.20515182614</v>
      </c>
      <c r="AE110" s="26">
        <v>33648023.618367568</v>
      </c>
      <c r="AF110" s="19">
        <v>1772489.25</v>
      </c>
      <c r="AG110" s="29">
        <v>22330467.393064536</v>
      </c>
      <c r="AH110" s="26">
        <v>484264.20515182614</v>
      </c>
      <c r="AI110" s="26">
        <v>33648023.618367568</v>
      </c>
      <c r="AJ110" s="19">
        <v>1772489.25</v>
      </c>
      <c r="AK110" s="29">
        <v>22330467.393064536</v>
      </c>
      <c r="AL110" s="28">
        <v>14600000</v>
      </c>
      <c r="AM110">
        <v>31800000</v>
      </c>
      <c r="AN110">
        <v>52800000</v>
      </c>
    </row>
    <row r="111" spans="1:40" x14ac:dyDescent="0.2">
      <c r="A111" s="18">
        <v>44287</v>
      </c>
      <c r="B111" s="19">
        <v>0</v>
      </c>
      <c r="C111" s="19">
        <v>0</v>
      </c>
      <c r="D111" s="26" t="e">
        <v>#N/A</v>
      </c>
      <c r="E111" s="29" t="e">
        <v>#N/A</v>
      </c>
      <c r="F111" s="19">
        <v>450000</v>
      </c>
      <c r="G111" s="19">
        <v>33642414.919860736</v>
      </c>
      <c r="H111" s="19">
        <v>1904321</v>
      </c>
      <c r="I111" s="29">
        <v>22723184.829275612</v>
      </c>
      <c r="J111" s="19">
        <v>486179.09890493751</v>
      </c>
      <c r="K111" s="19">
        <v>34002370.967272505</v>
      </c>
      <c r="L111" s="19">
        <v>1904321</v>
      </c>
      <c r="M111" s="29">
        <v>22723184.829275612</v>
      </c>
      <c r="N111" s="26">
        <v>486179.09890493751</v>
      </c>
      <c r="O111" s="26">
        <v>34002370.967272505</v>
      </c>
      <c r="P111" s="19">
        <v>1904321</v>
      </c>
      <c r="Q111" s="29">
        <v>22723184.829275612</v>
      </c>
      <c r="R111" s="26">
        <v>486179.09890493751</v>
      </c>
      <c r="S111" s="26">
        <v>34002370.967272505</v>
      </c>
      <c r="T111" s="19">
        <v>1904321</v>
      </c>
      <c r="U111" s="29">
        <v>22723184.829275612</v>
      </c>
      <c r="V111" s="26">
        <v>486179.09890493751</v>
      </c>
      <c r="W111" s="26">
        <v>34002370.967272505</v>
      </c>
      <c r="X111" s="19">
        <v>1904321</v>
      </c>
      <c r="Y111" s="29">
        <v>22723184.829275612</v>
      </c>
      <c r="Z111" s="26">
        <v>486179.09890493751</v>
      </c>
      <c r="AA111" s="26">
        <v>34002370.967272505</v>
      </c>
      <c r="AB111" s="19">
        <v>1904321</v>
      </c>
      <c r="AC111" s="29">
        <v>22723184.829275612</v>
      </c>
      <c r="AD111" s="26">
        <v>486179.09890493751</v>
      </c>
      <c r="AE111" s="26">
        <v>34002370.967272505</v>
      </c>
      <c r="AF111" s="19">
        <v>1904321</v>
      </c>
      <c r="AG111" s="29">
        <v>22723184.829275612</v>
      </c>
      <c r="AH111" s="26">
        <v>486179.09890493751</v>
      </c>
      <c r="AI111" s="26">
        <v>34002370.967272505</v>
      </c>
      <c r="AJ111" s="19">
        <v>1904321</v>
      </c>
      <c r="AK111" s="29">
        <v>22723184.829275612</v>
      </c>
      <c r="AL111" s="28">
        <v>14600000</v>
      </c>
      <c r="AM111">
        <v>31800000</v>
      </c>
      <c r="AN111">
        <v>52800000</v>
      </c>
    </row>
    <row r="112" spans="1:40" x14ac:dyDescent="0.2">
      <c r="A112" s="18">
        <v>44288</v>
      </c>
      <c r="B112" s="19">
        <v>0</v>
      </c>
      <c r="C112" s="19">
        <v>0</v>
      </c>
      <c r="D112" s="26" t="e">
        <v>#N/A</v>
      </c>
      <c r="E112" s="29" t="e">
        <v>#N/A</v>
      </c>
      <c r="F112" s="19">
        <v>450000</v>
      </c>
      <c r="G112" s="19">
        <v>33960583.169860736</v>
      </c>
      <c r="H112" s="19">
        <v>2036152.75</v>
      </c>
      <c r="I112" s="29">
        <v>23117625.669864487</v>
      </c>
      <c r="J112" s="19">
        <v>488093.99265804887</v>
      </c>
      <c r="K112" s="19">
        <v>34358633.209930554</v>
      </c>
      <c r="L112" s="19">
        <v>2036152.75</v>
      </c>
      <c r="M112" s="29">
        <v>23117625.669864487</v>
      </c>
      <c r="N112" s="26">
        <v>488093.99265804887</v>
      </c>
      <c r="O112" s="26">
        <v>34358633.209930554</v>
      </c>
      <c r="P112" s="19">
        <v>2036152.75</v>
      </c>
      <c r="Q112" s="29">
        <v>23117625.669864487</v>
      </c>
      <c r="R112" s="26">
        <v>488093.99265804887</v>
      </c>
      <c r="S112" s="26">
        <v>34358633.209930554</v>
      </c>
      <c r="T112" s="19">
        <v>2036152.75</v>
      </c>
      <c r="U112" s="29">
        <v>23117625.669864487</v>
      </c>
      <c r="V112" s="26">
        <v>488093.99265804887</v>
      </c>
      <c r="W112" s="26">
        <v>34358633.209930554</v>
      </c>
      <c r="X112" s="19">
        <v>2036152.75</v>
      </c>
      <c r="Y112" s="29">
        <v>23117625.669864487</v>
      </c>
      <c r="Z112" s="26">
        <v>488093.99265804887</v>
      </c>
      <c r="AA112" s="26">
        <v>34358633.209930554</v>
      </c>
      <c r="AB112" s="19">
        <v>2036152.75</v>
      </c>
      <c r="AC112" s="29">
        <v>23117625.669864487</v>
      </c>
      <c r="AD112" s="26">
        <v>488093.99265804887</v>
      </c>
      <c r="AE112" s="26">
        <v>34358633.209930554</v>
      </c>
      <c r="AF112" s="19">
        <v>2036152.75</v>
      </c>
      <c r="AG112" s="29">
        <v>23117625.669864487</v>
      </c>
      <c r="AH112" s="26">
        <v>488093.99265804887</v>
      </c>
      <c r="AI112" s="26">
        <v>34358633.209930554</v>
      </c>
      <c r="AJ112" s="19">
        <v>2036152.75</v>
      </c>
      <c r="AK112" s="29">
        <v>23117625.669864487</v>
      </c>
      <c r="AL112" s="28">
        <v>14600000</v>
      </c>
      <c r="AM112">
        <v>31800000</v>
      </c>
      <c r="AN112">
        <v>52800000</v>
      </c>
    </row>
    <row r="113" spans="1:40" x14ac:dyDescent="0.2">
      <c r="A113" s="18">
        <v>44289</v>
      </c>
      <c r="B113" s="19">
        <v>0</v>
      </c>
      <c r="C113" s="19">
        <v>0</v>
      </c>
      <c r="D113" s="26" t="e">
        <v>#N/A</v>
      </c>
      <c r="E113" s="29" t="e">
        <v>#N/A</v>
      </c>
      <c r="F113" s="19">
        <v>450000</v>
      </c>
      <c r="G113" s="19">
        <v>34278751.419860736</v>
      </c>
      <c r="H113" s="19">
        <v>2167984.5</v>
      </c>
      <c r="I113" s="29">
        <v>23513789.914831161</v>
      </c>
      <c r="J113" s="19">
        <v>490008.88641116023</v>
      </c>
      <c r="K113" s="19">
        <v>34716810.346341714</v>
      </c>
      <c r="L113" s="19">
        <v>2167984.5</v>
      </c>
      <c r="M113" s="29">
        <v>23513789.914831161</v>
      </c>
      <c r="N113" s="26">
        <v>490008.88641116023</v>
      </c>
      <c r="O113" s="26">
        <v>34716810.346341714</v>
      </c>
      <c r="P113" s="19">
        <v>2167984.5</v>
      </c>
      <c r="Q113" s="29">
        <v>23513789.914831161</v>
      </c>
      <c r="R113" s="26">
        <v>490008.88641116023</v>
      </c>
      <c r="S113" s="26">
        <v>34716810.346341714</v>
      </c>
      <c r="T113" s="19">
        <v>2167984.5</v>
      </c>
      <c r="U113" s="29">
        <v>23513789.914831161</v>
      </c>
      <c r="V113" s="26">
        <v>490008.88641116023</v>
      </c>
      <c r="W113" s="26">
        <v>34716810.346341714</v>
      </c>
      <c r="X113" s="19">
        <v>2167984.5</v>
      </c>
      <c r="Y113" s="29">
        <v>23513789.914831161</v>
      </c>
      <c r="Z113" s="26">
        <v>490008.88641116023</v>
      </c>
      <c r="AA113" s="26">
        <v>34716810.346341714</v>
      </c>
      <c r="AB113" s="19">
        <v>2167984.5</v>
      </c>
      <c r="AC113" s="29">
        <v>23513789.914831161</v>
      </c>
      <c r="AD113" s="26">
        <v>490008.88641116023</v>
      </c>
      <c r="AE113" s="26">
        <v>34716810.346341714</v>
      </c>
      <c r="AF113" s="19">
        <v>2167984.5</v>
      </c>
      <c r="AG113" s="29">
        <v>23513789.914831161</v>
      </c>
      <c r="AH113" s="26">
        <v>490008.88641116023</v>
      </c>
      <c r="AI113" s="26">
        <v>34716810.346341714</v>
      </c>
      <c r="AJ113" s="19">
        <v>2167984.5</v>
      </c>
      <c r="AK113" s="29">
        <v>23513789.914831161</v>
      </c>
      <c r="AL113" s="28">
        <v>14600000</v>
      </c>
      <c r="AM113">
        <v>31800000</v>
      </c>
      <c r="AN113">
        <v>52800000</v>
      </c>
    </row>
    <row r="114" spans="1:40" x14ac:dyDescent="0.2">
      <c r="A114" s="18">
        <v>44290</v>
      </c>
      <c r="B114" s="19">
        <v>0</v>
      </c>
      <c r="C114" s="19">
        <v>0</v>
      </c>
      <c r="D114" s="26" t="e">
        <v>#N/A</v>
      </c>
      <c r="E114" s="29" t="e">
        <v>#N/A</v>
      </c>
      <c r="F114" s="19">
        <v>450000</v>
      </c>
      <c r="G114" s="19">
        <v>34596919.669860736</v>
      </c>
      <c r="H114" s="19">
        <v>2299816.25</v>
      </c>
      <c r="I114" s="29">
        <v>23910137.653961595</v>
      </c>
      <c r="J114" s="19">
        <v>491923.78016427159</v>
      </c>
      <c r="K114" s="19">
        <v>35076902.376505986</v>
      </c>
      <c r="L114" s="19">
        <v>2299816.25</v>
      </c>
      <c r="M114" s="29">
        <v>23911677.564175636</v>
      </c>
      <c r="N114" s="26">
        <v>491923.78016427159</v>
      </c>
      <c r="O114" s="26">
        <v>35076902.376505986</v>
      </c>
      <c r="P114" s="19">
        <v>2299816.25</v>
      </c>
      <c r="Q114" s="29">
        <v>23911677.564175636</v>
      </c>
      <c r="R114" s="26">
        <v>491923.78016427159</v>
      </c>
      <c r="S114" s="26">
        <v>35076902.376505986</v>
      </c>
      <c r="T114" s="19">
        <v>2299816.25</v>
      </c>
      <c r="U114" s="29">
        <v>23911677.564175636</v>
      </c>
      <c r="V114" s="26">
        <v>491923.78016427159</v>
      </c>
      <c r="W114" s="26">
        <v>35076902.376505986</v>
      </c>
      <c r="X114" s="19">
        <v>2299816.25</v>
      </c>
      <c r="Y114" s="29">
        <v>23911677.564175636</v>
      </c>
      <c r="Z114" s="26">
        <v>491923.78016427159</v>
      </c>
      <c r="AA114" s="26">
        <v>35076902.376505986</v>
      </c>
      <c r="AB114" s="19">
        <v>2299816.25</v>
      </c>
      <c r="AC114" s="29">
        <v>23911677.564175636</v>
      </c>
      <c r="AD114" s="26">
        <v>491923.78016427159</v>
      </c>
      <c r="AE114" s="26">
        <v>35076902.376505986</v>
      </c>
      <c r="AF114" s="19">
        <v>2299816.25</v>
      </c>
      <c r="AG114" s="29">
        <v>23911677.564175636</v>
      </c>
      <c r="AH114" s="26">
        <v>491923.78016427159</v>
      </c>
      <c r="AI114" s="26">
        <v>35076902.376505986</v>
      </c>
      <c r="AJ114" s="19">
        <v>2299816.25</v>
      </c>
      <c r="AK114" s="29">
        <v>23911677.564175636</v>
      </c>
      <c r="AL114" s="28">
        <v>14600000</v>
      </c>
      <c r="AM114">
        <v>31800000</v>
      </c>
      <c r="AN114">
        <v>52800000</v>
      </c>
    </row>
    <row r="115" spans="1:40" x14ac:dyDescent="0.2">
      <c r="A115" s="18">
        <v>44291</v>
      </c>
      <c r="B115" s="19">
        <v>0</v>
      </c>
      <c r="C115" s="19">
        <v>0</v>
      </c>
      <c r="D115" s="26" t="e">
        <v>#N/A</v>
      </c>
      <c r="E115" s="29" t="e">
        <v>#N/A</v>
      </c>
      <c r="F115" s="19">
        <v>450000</v>
      </c>
      <c r="G115" s="19">
        <v>34915087.919860736</v>
      </c>
      <c r="H115" s="19">
        <v>2431648</v>
      </c>
      <c r="I115" s="29">
        <v>24306485.393092036</v>
      </c>
      <c r="J115" s="19">
        <v>493838.67391738296</v>
      </c>
      <c r="K115" s="19">
        <v>35438909.300423369</v>
      </c>
      <c r="L115" s="19">
        <v>2431648</v>
      </c>
      <c r="M115" s="29">
        <v>24311288.617897913</v>
      </c>
      <c r="N115" s="26">
        <v>493838.67391738296</v>
      </c>
      <c r="O115" s="26">
        <v>35438909.300423369</v>
      </c>
      <c r="P115" s="19">
        <v>2431648</v>
      </c>
      <c r="Q115" s="29">
        <v>24311288.617897913</v>
      </c>
      <c r="R115" s="26">
        <v>493838.67391738296</v>
      </c>
      <c r="S115" s="26">
        <v>35438909.300423369</v>
      </c>
      <c r="T115" s="19">
        <v>2431648</v>
      </c>
      <c r="U115" s="29">
        <v>24311288.617897913</v>
      </c>
      <c r="V115" s="26">
        <v>493838.67391738296</v>
      </c>
      <c r="W115" s="26">
        <v>35438909.300423369</v>
      </c>
      <c r="X115" s="19">
        <v>2431648</v>
      </c>
      <c r="Y115" s="29">
        <v>24311288.617897913</v>
      </c>
      <c r="Z115" s="26">
        <v>493838.67391738296</v>
      </c>
      <c r="AA115" s="26">
        <v>35438909.300423369</v>
      </c>
      <c r="AB115" s="19">
        <v>2431648</v>
      </c>
      <c r="AC115" s="29">
        <v>24311288.617897913</v>
      </c>
      <c r="AD115" s="26">
        <v>493838.67391738296</v>
      </c>
      <c r="AE115" s="26">
        <v>35438909.300423369</v>
      </c>
      <c r="AF115" s="19">
        <v>2431648</v>
      </c>
      <c r="AG115" s="29">
        <v>24311288.617897913</v>
      </c>
      <c r="AH115" s="26">
        <v>493838.67391738296</v>
      </c>
      <c r="AI115" s="26">
        <v>35438909.300423369</v>
      </c>
      <c r="AJ115" s="19">
        <v>2431648</v>
      </c>
      <c r="AK115" s="29">
        <v>24311288.617897913</v>
      </c>
      <c r="AL115" s="28">
        <v>14600000</v>
      </c>
      <c r="AM115">
        <v>31800000</v>
      </c>
      <c r="AN115">
        <v>52800000</v>
      </c>
    </row>
    <row r="116" spans="1:40" x14ac:dyDescent="0.2">
      <c r="A116" s="18">
        <v>44292</v>
      </c>
      <c r="B116" s="19">
        <v>0</v>
      </c>
      <c r="C116" s="19">
        <v>0</v>
      </c>
      <c r="D116" s="26" t="e">
        <v>#N/A</v>
      </c>
      <c r="E116" s="29" t="e">
        <v>#N/A</v>
      </c>
      <c r="F116" s="19">
        <v>450000</v>
      </c>
      <c r="G116" s="19">
        <v>35157426.919860736</v>
      </c>
      <c r="H116" s="19">
        <v>2639309</v>
      </c>
      <c r="I116" s="29">
        <v>24702833.13222247</v>
      </c>
      <c r="J116" s="19">
        <v>495753.56767049432</v>
      </c>
      <c r="K116" s="19">
        <v>35727001.868093863</v>
      </c>
      <c r="L116" s="19">
        <v>2639309</v>
      </c>
      <c r="M116" s="29">
        <v>24712623.07599799</v>
      </c>
      <c r="N116" s="26">
        <v>495753.56767049432</v>
      </c>
      <c r="O116" s="26">
        <v>35727001.868093863</v>
      </c>
      <c r="P116" s="19">
        <v>2639309</v>
      </c>
      <c r="Q116" s="29">
        <v>24712623.07599799</v>
      </c>
      <c r="R116" s="26">
        <v>495753.56767049432</v>
      </c>
      <c r="S116" s="26">
        <v>35727001.868093863</v>
      </c>
      <c r="T116" s="19">
        <v>2639309</v>
      </c>
      <c r="U116" s="29">
        <v>24712623.07599799</v>
      </c>
      <c r="V116" s="26">
        <v>495753.56767049432</v>
      </c>
      <c r="W116" s="26">
        <v>35727001.868093863</v>
      </c>
      <c r="X116" s="19">
        <v>2639309</v>
      </c>
      <c r="Y116" s="29">
        <v>24712623.07599799</v>
      </c>
      <c r="Z116" s="26">
        <v>495753.56767049432</v>
      </c>
      <c r="AA116" s="26">
        <v>35727001.868093863</v>
      </c>
      <c r="AB116" s="19">
        <v>2639309</v>
      </c>
      <c r="AC116" s="29">
        <v>24712623.07599799</v>
      </c>
      <c r="AD116" s="26">
        <v>495753.56767049432</v>
      </c>
      <c r="AE116" s="26">
        <v>35727001.868093863</v>
      </c>
      <c r="AF116" s="19">
        <v>2639309</v>
      </c>
      <c r="AG116" s="29">
        <v>24712623.07599799</v>
      </c>
      <c r="AH116" s="26">
        <v>495753.56767049432</v>
      </c>
      <c r="AI116" s="26">
        <v>35727001.868093863</v>
      </c>
      <c r="AJ116" s="19">
        <v>2639309</v>
      </c>
      <c r="AK116" s="29">
        <v>24712623.07599799</v>
      </c>
      <c r="AL116" s="28">
        <v>14600000</v>
      </c>
      <c r="AM116">
        <v>31800000</v>
      </c>
      <c r="AN116">
        <v>52800000</v>
      </c>
    </row>
    <row r="117" spans="1:40" x14ac:dyDescent="0.2">
      <c r="A117" s="18">
        <v>44293</v>
      </c>
      <c r="B117" s="19">
        <v>0</v>
      </c>
      <c r="C117" s="19">
        <v>0</v>
      </c>
      <c r="D117" s="26" t="e">
        <v>#N/A</v>
      </c>
      <c r="E117" s="29" t="e">
        <v>#N/A</v>
      </c>
      <c r="F117" s="19">
        <v>450000</v>
      </c>
      <c r="G117" s="19">
        <v>35328483.919860736</v>
      </c>
      <c r="H117" s="19">
        <v>2918252</v>
      </c>
      <c r="I117" s="29">
        <v>25099180.871352904</v>
      </c>
      <c r="J117" s="19">
        <v>497668.46142360568</v>
      </c>
      <c r="K117" s="19">
        <v>35945727.329517469</v>
      </c>
      <c r="L117" s="19">
        <v>2918252</v>
      </c>
      <c r="M117" s="29">
        <v>25115680.938475866</v>
      </c>
      <c r="N117" s="26">
        <v>497668.46142360568</v>
      </c>
      <c r="O117" s="26">
        <v>35945727.329517469</v>
      </c>
      <c r="P117" s="19">
        <v>2918252</v>
      </c>
      <c r="Q117" s="29">
        <v>25115680.938475866</v>
      </c>
      <c r="R117" s="26">
        <v>497668.46142360568</v>
      </c>
      <c r="S117" s="26">
        <v>35945727.329517469</v>
      </c>
      <c r="T117" s="19">
        <v>2918252</v>
      </c>
      <c r="U117" s="29">
        <v>25115680.938475866</v>
      </c>
      <c r="V117" s="26">
        <v>497668.46142360568</v>
      </c>
      <c r="W117" s="26">
        <v>35945727.329517469</v>
      </c>
      <c r="X117" s="19">
        <v>2918252</v>
      </c>
      <c r="Y117" s="29">
        <v>25115680.938475866</v>
      </c>
      <c r="Z117" s="26">
        <v>497668.46142360568</v>
      </c>
      <c r="AA117" s="26">
        <v>35945727.329517469</v>
      </c>
      <c r="AB117" s="19">
        <v>2918252</v>
      </c>
      <c r="AC117" s="29">
        <v>25115680.938475866</v>
      </c>
      <c r="AD117" s="26">
        <v>497668.46142360568</v>
      </c>
      <c r="AE117" s="26">
        <v>35945727.329517469</v>
      </c>
      <c r="AF117" s="19">
        <v>2918252</v>
      </c>
      <c r="AG117" s="29">
        <v>25115680.938475866</v>
      </c>
      <c r="AH117" s="26">
        <v>497668.46142360568</v>
      </c>
      <c r="AI117" s="26">
        <v>35945727.329517469</v>
      </c>
      <c r="AJ117" s="19">
        <v>2918252</v>
      </c>
      <c r="AK117" s="29">
        <v>25115680.938475866</v>
      </c>
      <c r="AL117" s="28">
        <v>14600000</v>
      </c>
      <c r="AM117">
        <v>31800000</v>
      </c>
      <c r="AN117">
        <v>52800000</v>
      </c>
    </row>
    <row r="118" spans="1:40" x14ac:dyDescent="0.2">
      <c r="A118" s="18">
        <v>44294</v>
      </c>
      <c r="B118" s="19">
        <v>0</v>
      </c>
      <c r="C118" s="19">
        <v>0</v>
      </c>
      <c r="D118" s="26" t="e">
        <v>#N/A</v>
      </c>
      <c r="E118" s="29" t="e">
        <v>#N/A</v>
      </c>
      <c r="F118" s="19">
        <v>450000</v>
      </c>
      <c r="G118" s="19">
        <v>35461789.919860736</v>
      </c>
      <c r="H118" s="19">
        <v>3234946</v>
      </c>
      <c r="I118" s="29">
        <v>25495528.610483341</v>
      </c>
      <c r="J118" s="19">
        <v>499583.35517671704</v>
      </c>
      <c r="K118" s="19">
        <v>36128616.684694186</v>
      </c>
      <c r="L118" s="19">
        <v>3234946</v>
      </c>
      <c r="M118" s="29">
        <v>25520462.205331542</v>
      </c>
      <c r="N118" s="26">
        <v>499583.35517671704</v>
      </c>
      <c r="O118" s="26">
        <v>36128616.684694186</v>
      </c>
      <c r="P118" s="19">
        <v>3234946</v>
      </c>
      <c r="Q118" s="29">
        <v>25520462.205331542</v>
      </c>
      <c r="R118" s="26">
        <v>499583.35517671704</v>
      </c>
      <c r="S118" s="26">
        <v>36128616.684694186</v>
      </c>
      <c r="T118" s="19">
        <v>3234946</v>
      </c>
      <c r="U118" s="29">
        <v>25520462.205331542</v>
      </c>
      <c r="V118" s="26">
        <v>499583.35517671704</v>
      </c>
      <c r="W118" s="26">
        <v>36128616.684694186</v>
      </c>
      <c r="X118" s="19">
        <v>3234946</v>
      </c>
      <c r="Y118" s="29">
        <v>25520462.205331542</v>
      </c>
      <c r="Z118" s="26">
        <v>499583.35517671704</v>
      </c>
      <c r="AA118" s="26">
        <v>36128616.684694186</v>
      </c>
      <c r="AB118" s="19">
        <v>3234946</v>
      </c>
      <c r="AC118" s="29">
        <v>25520462.205331542</v>
      </c>
      <c r="AD118" s="26">
        <v>499583.35517671704</v>
      </c>
      <c r="AE118" s="26">
        <v>36128616.684694186</v>
      </c>
      <c r="AF118" s="19">
        <v>3234946</v>
      </c>
      <c r="AG118" s="29">
        <v>25520462.205331542</v>
      </c>
      <c r="AH118" s="26">
        <v>499583.35517671704</v>
      </c>
      <c r="AI118" s="26">
        <v>36128616.684694186</v>
      </c>
      <c r="AJ118" s="19">
        <v>3234946</v>
      </c>
      <c r="AK118" s="29">
        <v>25520462.205331542</v>
      </c>
      <c r="AL118" s="28">
        <v>14600000</v>
      </c>
      <c r="AM118">
        <v>31800000</v>
      </c>
      <c r="AN118">
        <v>52800000</v>
      </c>
    </row>
    <row r="119" spans="1:40" x14ac:dyDescent="0.2">
      <c r="A119" s="18">
        <v>44295</v>
      </c>
      <c r="B119" s="19">
        <v>0</v>
      </c>
      <c r="C119" s="19">
        <v>0</v>
      </c>
      <c r="D119" s="26" t="e">
        <v>#N/A</v>
      </c>
      <c r="E119" s="29" t="e">
        <v>#N/A</v>
      </c>
      <c r="F119" s="19">
        <v>450000</v>
      </c>
      <c r="G119" s="19">
        <v>35587556.919860736</v>
      </c>
      <c r="H119" s="19">
        <v>3559179</v>
      </c>
      <c r="I119" s="29">
        <v>25891876.349613778</v>
      </c>
      <c r="J119" s="19">
        <v>500000</v>
      </c>
      <c r="K119" s="19">
        <v>36304383.684694186</v>
      </c>
      <c r="L119" s="19">
        <v>3559179</v>
      </c>
      <c r="M119" s="29">
        <v>25926966.876565021</v>
      </c>
      <c r="N119" s="26">
        <v>501498.24892982841</v>
      </c>
      <c r="O119" s="26">
        <v>36305881.933624014</v>
      </c>
      <c r="P119" s="19">
        <v>3559179</v>
      </c>
      <c r="Q119" s="29">
        <v>25926966.876565021</v>
      </c>
      <c r="R119" s="26">
        <v>501498.24892982841</v>
      </c>
      <c r="S119" s="26">
        <v>36305881.933624014</v>
      </c>
      <c r="T119" s="19">
        <v>3559179</v>
      </c>
      <c r="U119" s="29">
        <v>25926966.876565021</v>
      </c>
      <c r="V119" s="26">
        <v>501498.24892982841</v>
      </c>
      <c r="W119" s="26">
        <v>36305881.933624014</v>
      </c>
      <c r="X119" s="19">
        <v>3559179</v>
      </c>
      <c r="Y119" s="29">
        <v>25926966.876565021</v>
      </c>
      <c r="Z119" s="26">
        <v>501498.24892982841</v>
      </c>
      <c r="AA119" s="26">
        <v>36305881.933624014</v>
      </c>
      <c r="AB119" s="19">
        <v>3559179</v>
      </c>
      <c r="AC119" s="29">
        <v>25926966.876565021</v>
      </c>
      <c r="AD119" s="26">
        <v>501498.24892982841</v>
      </c>
      <c r="AE119" s="26">
        <v>36305881.933624014</v>
      </c>
      <c r="AF119" s="19">
        <v>3559179</v>
      </c>
      <c r="AG119" s="29">
        <v>25926966.876565021</v>
      </c>
      <c r="AH119" s="26">
        <v>501498.24892982841</v>
      </c>
      <c r="AI119" s="26">
        <v>36305881.933624014</v>
      </c>
      <c r="AJ119" s="19">
        <v>3559179</v>
      </c>
      <c r="AK119" s="29">
        <v>25926966.876565021</v>
      </c>
      <c r="AL119" s="28">
        <v>14600000</v>
      </c>
      <c r="AM119">
        <v>31800000</v>
      </c>
      <c r="AN119">
        <v>52800000</v>
      </c>
    </row>
    <row r="120" spans="1:40" x14ac:dyDescent="0.2">
      <c r="A120" s="18">
        <v>44296</v>
      </c>
      <c r="B120" s="19">
        <v>0</v>
      </c>
      <c r="C120" s="19">
        <v>0</v>
      </c>
      <c r="D120" s="26" t="e">
        <v>#N/A</v>
      </c>
      <c r="E120" s="29" t="e">
        <v>#N/A</v>
      </c>
      <c r="F120" s="19">
        <v>450000</v>
      </c>
      <c r="G120" s="19">
        <v>35759641.919860736</v>
      </c>
      <c r="H120" s="19">
        <v>3837094</v>
      </c>
      <c r="I120" s="29">
        <v>26288224.088744216</v>
      </c>
      <c r="J120" s="19">
        <v>500000</v>
      </c>
      <c r="K120" s="19">
        <v>36526468.684694186</v>
      </c>
      <c r="L120" s="19">
        <v>3837094</v>
      </c>
      <c r="M120" s="29">
        <v>26335194.952176295</v>
      </c>
      <c r="N120" s="26">
        <v>503413.14268293977</v>
      </c>
      <c r="O120" s="26">
        <v>36531380.076306954</v>
      </c>
      <c r="P120" s="19">
        <v>3837094</v>
      </c>
      <c r="Q120" s="29">
        <v>26335194.952176295</v>
      </c>
      <c r="R120" s="26">
        <v>503413.14268293977</v>
      </c>
      <c r="S120" s="26">
        <v>36531380.076306954</v>
      </c>
      <c r="T120" s="19">
        <v>3837094</v>
      </c>
      <c r="U120" s="29">
        <v>26335194.952176295</v>
      </c>
      <c r="V120" s="26">
        <v>503413.14268293977</v>
      </c>
      <c r="W120" s="26">
        <v>36531380.076306954</v>
      </c>
      <c r="X120" s="19">
        <v>3837094</v>
      </c>
      <c r="Y120" s="29">
        <v>26335194.952176295</v>
      </c>
      <c r="Z120" s="26">
        <v>503413.14268293977</v>
      </c>
      <c r="AA120" s="26">
        <v>36531380.076306954</v>
      </c>
      <c r="AB120" s="19">
        <v>3837094</v>
      </c>
      <c r="AC120" s="29">
        <v>26335194.952176295</v>
      </c>
      <c r="AD120" s="26">
        <v>503413.14268293977</v>
      </c>
      <c r="AE120" s="26">
        <v>36531380.076306954</v>
      </c>
      <c r="AF120" s="19">
        <v>3837094</v>
      </c>
      <c r="AG120" s="29">
        <v>26335194.952176295</v>
      </c>
      <c r="AH120" s="26">
        <v>503413.14268293977</v>
      </c>
      <c r="AI120" s="26">
        <v>36531380.076306954</v>
      </c>
      <c r="AJ120" s="19">
        <v>3837094</v>
      </c>
      <c r="AK120" s="29">
        <v>26335194.952176295</v>
      </c>
      <c r="AL120" s="28">
        <v>14600000</v>
      </c>
      <c r="AM120">
        <v>31800000</v>
      </c>
      <c r="AN120">
        <v>52800000</v>
      </c>
    </row>
    <row r="121" spans="1:40" x14ac:dyDescent="0.2">
      <c r="A121" s="18">
        <v>44297</v>
      </c>
      <c r="B121" s="19">
        <v>0</v>
      </c>
      <c r="C121" s="19">
        <v>0</v>
      </c>
      <c r="D121" s="26" t="e">
        <v>#N/A</v>
      </c>
      <c r="E121" s="29" t="e">
        <v>#N/A</v>
      </c>
      <c r="F121" s="19">
        <v>450000</v>
      </c>
      <c r="G121" s="19">
        <v>35984234.919860736</v>
      </c>
      <c r="H121" s="19">
        <v>4062501</v>
      </c>
      <c r="I121" s="29">
        <v>26684571.827874649</v>
      </c>
      <c r="J121" s="19">
        <v>500000</v>
      </c>
      <c r="K121" s="19">
        <v>36801061.684694186</v>
      </c>
      <c r="L121" s="19">
        <v>4062501</v>
      </c>
      <c r="M121" s="29">
        <v>26745146.432165373</v>
      </c>
      <c r="N121" s="26">
        <v>505328.03643605113</v>
      </c>
      <c r="O121" s="26">
        <v>36811301.112743005</v>
      </c>
      <c r="P121" s="19">
        <v>4062501</v>
      </c>
      <c r="Q121" s="29">
        <v>26745146.432165373</v>
      </c>
      <c r="R121" s="26">
        <v>505328.03643605113</v>
      </c>
      <c r="S121" s="26">
        <v>36811301.112743005</v>
      </c>
      <c r="T121" s="19">
        <v>4062501</v>
      </c>
      <c r="U121" s="29">
        <v>26745146.432165373</v>
      </c>
      <c r="V121" s="26">
        <v>505328.03643605113</v>
      </c>
      <c r="W121" s="26">
        <v>36811301.112743005</v>
      </c>
      <c r="X121" s="19">
        <v>4062501</v>
      </c>
      <c r="Y121" s="29">
        <v>26745146.432165373</v>
      </c>
      <c r="Z121" s="26">
        <v>505328.03643605113</v>
      </c>
      <c r="AA121" s="26">
        <v>36811301.112743005</v>
      </c>
      <c r="AB121" s="19">
        <v>4062501</v>
      </c>
      <c r="AC121" s="29">
        <v>26745146.432165373</v>
      </c>
      <c r="AD121" s="26">
        <v>505328.03643605113</v>
      </c>
      <c r="AE121" s="26">
        <v>36811301.112743005</v>
      </c>
      <c r="AF121" s="19">
        <v>4062501</v>
      </c>
      <c r="AG121" s="29">
        <v>26745146.432165373</v>
      </c>
      <c r="AH121" s="26">
        <v>505328.03643605113</v>
      </c>
      <c r="AI121" s="26">
        <v>36811301.112743005</v>
      </c>
      <c r="AJ121" s="19">
        <v>4062501</v>
      </c>
      <c r="AK121" s="29">
        <v>26745146.432165373</v>
      </c>
      <c r="AL121" s="28">
        <v>14600000</v>
      </c>
      <c r="AM121">
        <v>31800000</v>
      </c>
      <c r="AN121">
        <v>52800000</v>
      </c>
    </row>
    <row r="122" spans="1:40" x14ac:dyDescent="0.2">
      <c r="A122" s="18">
        <v>44298</v>
      </c>
      <c r="B122" s="19">
        <v>0</v>
      </c>
      <c r="C122" s="19">
        <v>0</v>
      </c>
      <c r="D122" s="26" t="e">
        <v>#N/A</v>
      </c>
      <c r="E122" s="29" t="e">
        <v>#N/A</v>
      </c>
      <c r="F122" s="19">
        <v>450000</v>
      </c>
      <c r="G122" s="19">
        <v>36230158.919860736</v>
      </c>
      <c r="H122" s="19">
        <v>4266577</v>
      </c>
      <c r="I122" s="29">
        <v>27044149.770731792</v>
      </c>
      <c r="J122" s="19">
        <v>500000</v>
      </c>
      <c r="K122" s="19">
        <v>37096985.684694186</v>
      </c>
      <c r="L122" s="19">
        <v>4266577</v>
      </c>
      <c r="M122" s="29">
        <v>27120051.520258959</v>
      </c>
      <c r="N122" s="26">
        <v>507242.93018916249</v>
      </c>
      <c r="O122" s="26">
        <v>37114468.042932168</v>
      </c>
      <c r="P122" s="19">
        <v>4266577</v>
      </c>
      <c r="Q122" s="29">
        <v>27120051.520258959</v>
      </c>
      <c r="R122" s="26">
        <v>507242.93018916249</v>
      </c>
      <c r="S122" s="26">
        <v>37114468.042932168</v>
      </c>
      <c r="T122" s="19">
        <v>4266577</v>
      </c>
      <c r="U122" s="29">
        <v>27120051.520258959</v>
      </c>
      <c r="V122" s="26">
        <v>507242.93018916249</v>
      </c>
      <c r="W122" s="26">
        <v>37114468.042932168</v>
      </c>
      <c r="X122" s="19">
        <v>4266577</v>
      </c>
      <c r="Y122" s="29">
        <v>27120051.520258959</v>
      </c>
      <c r="Z122" s="26">
        <v>507242.93018916249</v>
      </c>
      <c r="AA122" s="26">
        <v>37114468.042932168</v>
      </c>
      <c r="AB122" s="19">
        <v>4266577</v>
      </c>
      <c r="AC122" s="29">
        <v>27120051.520258959</v>
      </c>
      <c r="AD122" s="26">
        <v>507242.93018916249</v>
      </c>
      <c r="AE122" s="26">
        <v>37114468.042932168</v>
      </c>
      <c r="AF122" s="19">
        <v>4266577</v>
      </c>
      <c r="AG122" s="29">
        <v>27120051.520258959</v>
      </c>
      <c r="AH122" s="26">
        <v>507242.93018916249</v>
      </c>
      <c r="AI122" s="26">
        <v>37114468.042932168</v>
      </c>
      <c r="AJ122" s="19">
        <v>4266577</v>
      </c>
      <c r="AK122" s="29">
        <v>27120051.520258959</v>
      </c>
      <c r="AL122" s="28">
        <v>14600000</v>
      </c>
      <c r="AM122">
        <v>31800000</v>
      </c>
      <c r="AN122">
        <v>52800000</v>
      </c>
    </row>
    <row r="123" spans="1:40" x14ac:dyDescent="0.2">
      <c r="A123" s="18">
        <v>44299</v>
      </c>
      <c r="B123" s="19">
        <v>0</v>
      </c>
      <c r="C123" s="19">
        <v>0</v>
      </c>
      <c r="D123" s="26" t="e">
        <v>#N/A</v>
      </c>
      <c r="E123" s="29" t="e">
        <v>#N/A</v>
      </c>
      <c r="F123" s="19">
        <v>450000</v>
      </c>
      <c r="G123" s="19">
        <v>36336995.919860736</v>
      </c>
      <c r="H123" s="19">
        <v>4609740</v>
      </c>
      <c r="I123" s="29">
        <v>27403727.713588938</v>
      </c>
      <c r="J123" s="19">
        <v>500000</v>
      </c>
      <c r="K123" s="19">
        <v>37253822.684694186</v>
      </c>
      <c r="L123" s="19">
        <v>4609740</v>
      </c>
      <c r="M123" s="29">
        <v>27496680.012730345</v>
      </c>
      <c r="N123" s="26">
        <v>509157.82394225895</v>
      </c>
      <c r="O123" s="26">
        <v>37280462.866874427</v>
      </c>
      <c r="P123" s="19">
        <v>4609740</v>
      </c>
      <c r="Q123" s="29">
        <v>27496680.012730345</v>
      </c>
      <c r="R123" s="26">
        <v>509157.82394225895</v>
      </c>
      <c r="S123" s="26">
        <v>37280462.866874427</v>
      </c>
      <c r="T123" s="19">
        <v>4609740</v>
      </c>
      <c r="U123" s="29">
        <v>27496680.012730345</v>
      </c>
      <c r="V123" s="26">
        <v>509157.82394225895</v>
      </c>
      <c r="W123" s="26">
        <v>37280462.866874427</v>
      </c>
      <c r="X123" s="19">
        <v>4609740</v>
      </c>
      <c r="Y123" s="29">
        <v>27496680.012730345</v>
      </c>
      <c r="Z123" s="26">
        <v>509157.82394225895</v>
      </c>
      <c r="AA123" s="26">
        <v>37280462.866874427</v>
      </c>
      <c r="AB123" s="19">
        <v>4609740</v>
      </c>
      <c r="AC123" s="29">
        <v>27496680.012730345</v>
      </c>
      <c r="AD123" s="26">
        <v>509157.82394225895</v>
      </c>
      <c r="AE123" s="26">
        <v>37280462.866874427</v>
      </c>
      <c r="AF123" s="19">
        <v>4609740</v>
      </c>
      <c r="AG123" s="29">
        <v>27496680.012730345</v>
      </c>
      <c r="AH123" s="26">
        <v>509157.82394225895</v>
      </c>
      <c r="AI123" s="26">
        <v>37280462.866874427</v>
      </c>
      <c r="AJ123" s="19">
        <v>4609740</v>
      </c>
      <c r="AK123" s="29">
        <v>27496680.012730345</v>
      </c>
      <c r="AL123" s="28">
        <v>14600000</v>
      </c>
      <c r="AM123">
        <v>31800000</v>
      </c>
      <c r="AN123">
        <v>52800000</v>
      </c>
    </row>
    <row r="124" spans="1:40" x14ac:dyDescent="0.2">
      <c r="A124" s="18">
        <v>44300</v>
      </c>
      <c r="B124" s="19">
        <v>0</v>
      </c>
      <c r="C124" s="19">
        <v>0</v>
      </c>
      <c r="D124" s="26" t="e">
        <v>#N/A</v>
      </c>
      <c r="E124" s="29" t="e">
        <v>#N/A</v>
      </c>
      <c r="F124" s="19">
        <v>450000</v>
      </c>
      <c r="G124" s="19">
        <v>36423487.919860736</v>
      </c>
      <c r="H124" s="19">
        <v>4973248</v>
      </c>
      <c r="I124" s="29">
        <v>27763305.656446084</v>
      </c>
      <c r="J124" s="19">
        <v>500000</v>
      </c>
      <c r="K124" s="19">
        <v>37390314.684694186</v>
      </c>
      <c r="L124" s="19">
        <v>4973248</v>
      </c>
      <c r="M124" s="29">
        <v>27875031.909579534</v>
      </c>
      <c r="N124" s="26">
        <v>511072.71769537032</v>
      </c>
      <c r="O124" s="26">
        <v>37428027.584569797</v>
      </c>
      <c r="P124" s="19">
        <v>4973248</v>
      </c>
      <c r="Q124" s="29">
        <v>27875031.909579534</v>
      </c>
      <c r="R124" s="26">
        <v>511072.71769537032</v>
      </c>
      <c r="S124" s="26">
        <v>37428027.584569797</v>
      </c>
      <c r="T124" s="19">
        <v>4973248</v>
      </c>
      <c r="U124" s="29">
        <v>27875031.909579534</v>
      </c>
      <c r="V124" s="26">
        <v>511072.71769537032</v>
      </c>
      <c r="W124" s="26">
        <v>37428027.584569797</v>
      </c>
      <c r="X124" s="19">
        <v>4973248</v>
      </c>
      <c r="Y124" s="29">
        <v>27875031.909579534</v>
      </c>
      <c r="Z124" s="26">
        <v>511072.71769537032</v>
      </c>
      <c r="AA124" s="26">
        <v>37428027.584569797</v>
      </c>
      <c r="AB124" s="19">
        <v>4973248</v>
      </c>
      <c r="AC124" s="29">
        <v>27875031.909579534</v>
      </c>
      <c r="AD124" s="26">
        <v>511072.71769537032</v>
      </c>
      <c r="AE124" s="26">
        <v>37428027.584569797</v>
      </c>
      <c r="AF124" s="19">
        <v>4973248</v>
      </c>
      <c r="AG124" s="29">
        <v>27875031.909579534</v>
      </c>
      <c r="AH124" s="26">
        <v>511072.71769537032</v>
      </c>
      <c r="AI124" s="26">
        <v>37428027.584569797</v>
      </c>
      <c r="AJ124" s="19">
        <v>4973248</v>
      </c>
      <c r="AK124" s="29">
        <v>27875031.909579534</v>
      </c>
      <c r="AL124" s="28">
        <v>14600000</v>
      </c>
      <c r="AM124">
        <v>31800000</v>
      </c>
      <c r="AN124">
        <v>52800000</v>
      </c>
    </row>
    <row r="125" spans="1:40" x14ac:dyDescent="0.2">
      <c r="A125" s="18">
        <v>44301</v>
      </c>
      <c r="B125" s="19">
        <v>0</v>
      </c>
      <c r="C125" s="19">
        <v>0</v>
      </c>
      <c r="D125" s="26" t="e">
        <v>#N/A</v>
      </c>
      <c r="E125" s="29" t="e">
        <v>#N/A</v>
      </c>
      <c r="F125" s="19">
        <v>450000</v>
      </c>
      <c r="G125" s="19">
        <v>36463632.919860736</v>
      </c>
      <c r="H125" s="19">
        <v>5383103</v>
      </c>
      <c r="I125" s="29">
        <v>28122883.599303227</v>
      </c>
      <c r="J125" s="19">
        <v>500000</v>
      </c>
      <c r="K125" s="19">
        <v>37480459.684694186</v>
      </c>
      <c r="L125" s="19">
        <v>5383103</v>
      </c>
      <c r="M125" s="29">
        <v>28255107.210806519</v>
      </c>
      <c r="N125" s="26">
        <v>512987.61144848168</v>
      </c>
      <c r="O125" s="26">
        <v>37531160.196018279</v>
      </c>
      <c r="P125" s="19">
        <v>5383103</v>
      </c>
      <c r="Q125" s="29">
        <v>28255107.210806519</v>
      </c>
      <c r="R125" s="26">
        <v>512987.61144848168</v>
      </c>
      <c r="S125" s="26">
        <v>37531160.196018279</v>
      </c>
      <c r="T125" s="19">
        <v>5383103</v>
      </c>
      <c r="U125" s="29">
        <v>28255107.210806519</v>
      </c>
      <c r="V125" s="26">
        <v>512987.61144848168</v>
      </c>
      <c r="W125" s="26">
        <v>37531160.196018279</v>
      </c>
      <c r="X125" s="19">
        <v>5383103</v>
      </c>
      <c r="Y125" s="29">
        <v>28255107.210806519</v>
      </c>
      <c r="Z125" s="26">
        <v>512987.61144848168</v>
      </c>
      <c r="AA125" s="26">
        <v>37531160.196018279</v>
      </c>
      <c r="AB125" s="19">
        <v>5383103</v>
      </c>
      <c r="AC125" s="29">
        <v>28255107.210806519</v>
      </c>
      <c r="AD125" s="26">
        <v>512987.61144848168</v>
      </c>
      <c r="AE125" s="26">
        <v>37531160.196018279</v>
      </c>
      <c r="AF125" s="19">
        <v>5383103</v>
      </c>
      <c r="AG125" s="29">
        <v>28255107.210806519</v>
      </c>
      <c r="AH125" s="26">
        <v>512987.61144848168</v>
      </c>
      <c r="AI125" s="26">
        <v>37531160.196018279</v>
      </c>
      <c r="AJ125" s="19">
        <v>5383103</v>
      </c>
      <c r="AK125" s="29">
        <v>28255107.210806519</v>
      </c>
      <c r="AL125" s="28">
        <v>14600000</v>
      </c>
      <c r="AM125">
        <v>31800000</v>
      </c>
      <c r="AN125">
        <v>52800000</v>
      </c>
    </row>
    <row r="126" spans="1:40" x14ac:dyDescent="0.2">
      <c r="A126" s="18">
        <v>44302</v>
      </c>
      <c r="B126" s="19">
        <v>0</v>
      </c>
      <c r="C126" s="19">
        <v>0</v>
      </c>
      <c r="D126" s="26" t="e">
        <v>#N/A</v>
      </c>
      <c r="E126" s="29" t="e">
        <v>#N/A</v>
      </c>
      <c r="F126" s="19">
        <v>450000</v>
      </c>
      <c r="G126" s="19">
        <v>36435384.919860736</v>
      </c>
      <c r="H126" s="19">
        <v>5861351</v>
      </c>
      <c r="I126" s="29">
        <v>28482461.542160369</v>
      </c>
      <c r="J126" s="19">
        <v>500000</v>
      </c>
      <c r="K126" s="19">
        <v>37502211.684694186</v>
      </c>
      <c r="L126" s="19">
        <v>5861351</v>
      </c>
      <c r="M126" s="29">
        <v>28636905.916411303</v>
      </c>
      <c r="N126" s="26">
        <v>514902.50520159304</v>
      </c>
      <c r="O126" s="26">
        <v>37567814.701219872</v>
      </c>
      <c r="P126" s="19">
        <v>5861351</v>
      </c>
      <c r="Q126" s="29">
        <v>28636905.916411303</v>
      </c>
      <c r="R126" s="26">
        <v>514902.50520159304</v>
      </c>
      <c r="S126" s="26">
        <v>37567814.701219872</v>
      </c>
      <c r="T126" s="19">
        <v>5861351</v>
      </c>
      <c r="U126" s="29">
        <v>28636905.916411303</v>
      </c>
      <c r="V126" s="26">
        <v>514902.50520159304</v>
      </c>
      <c r="W126" s="26">
        <v>37567814.701219872</v>
      </c>
      <c r="X126" s="19">
        <v>5861351</v>
      </c>
      <c r="Y126" s="29">
        <v>28636905.916411303</v>
      </c>
      <c r="Z126" s="26">
        <v>514902.50520159304</v>
      </c>
      <c r="AA126" s="26">
        <v>37567814.701219872</v>
      </c>
      <c r="AB126" s="19">
        <v>5861351</v>
      </c>
      <c r="AC126" s="29">
        <v>28636905.916411303</v>
      </c>
      <c r="AD126" s="26">
        <v>514902.50520159304</v>
      </c>
      <c r="AE126" s="26">
        <v>37567814.701219872</v>
      </c>
      <c r="AF126" s="19">
        <v>5861351</v>
      </c>
      <c r="AG126" s="29">
        <v>28636905.916411303</v>
      </c>
      <c r="AH126" s="26">
        <v>514902.50520159304</v>
      </c>
      <c r="AI126" s="26">
        <v>37567814.701219872</v>
      </c>
      <c r="AJ126" s="19">
        <v>5861351</v>
      </c>
      <c r="AK126" s="29">
        <v>28636905.916411303</v>
      </c>
      <c r="AL126" s="28">
        <v>14600000</v>
      </c>
      <c r="AM126">
        <v>31800000</v>
      </c>
      <c r="AN126">
        <v>52800000</v>
      </c>
    </row>
    <row r="127" spans="1:40" x14ac:dyDescent="0.2">
      <c r="A127" s="18">
        <v>44303</v>
      </c>
      <c r="B127" s="19">
        <v>0</v>
      </c>
      <c r="C127" s="19">
        <v>0</v>
      </c>
      <c r="D127" s="26" t="e">
        <v>#N/A</v>
      </c>
      <c r="E127" s="29" t="e">
        <v>#N/A</v>
      </c>
      <c r="F127" s="19">
        <v>450000</v>
      </c>
      <c r="G127" s="19">
        <v>36393414.919860736</v>
      </c>
      <c r="H127" s="19">
        <v>6353321</v>
      </c>
      <c r="I127" s="29">
        <v>28842039.485017516</v>
      </c>
      <c r="J127" s="19">
        <v>500000</v>
      </c>
      <c r="K127" s="19">
        <v>37510241.684694186</v>
      </c>
      <c r="L127" s="19">
        <v>6353321</v>
      </c>
      <c r="M127" s="29">
        <v>29020428.02639389</v>
      </c>
      <c r="N127" s="26">
        <v>516817.3989547044</v>
      </c>
      <c r="O127" s="26">
        <v>37592662.100174576</v>
      </c>
      <c r="P127" s="19">
        <v>6353321</v>
      </c>
      <c r="Q127" s="29">
        <v>29020428.02639389</v>
      </c>
      <c r="R127" s="26">
        <v>516817.3989547044</v>
      </c>
      <c r="S127" s="26">
        <v>37592662.100174576</v>
      </c>
      <c r="T127" s="19">
        <v>6353321</v>
      </c>
      <c r="U127" s="29">
        <v>29020428.02639389</v>
      </c>
      <c r="V127" s="26">
        <v>516817.3989547044</v>
      </c>
      <c r="W127" s="26">
        <v>37592662.100174576</v>
      </c>
      <c r="X127" s="19">
        <v>6353321</v>
      </c>
      <c r="Y127" s="29">
        <v>29020428.02639389</v>
      </c>
      <c r="Z127" s="26">
        <v>516817.3989547044</v>
      </c>
      <c r="AA127" s="26">
        <v>37592662.100174576</v>
      </c>
      <c r="AB127" s="19">
        <v>6353321</v>
      </c>
      <c r="AC127" s="29">
        <v>29020428.02639389</v>
      </c>
      <c r="AD127" s="26">
        <v>516817.3989547044</v>
      </c>
      <c r="AE127" s="26">
        <v>37592662.100174576</v>
      </c>
      <c r="AF127" s="19">
        <v>6353321</v>
      </c>
      <c r="AG127" s="29">
        <v>29020428.02639389</v>
      </c>
      <c r="AH127" s="26">
        <v>516817.3989547044</v>
      </c>
      <c r="AI127" s="26">
        <v>37592662.100174576</v>
      </c>
      <c r="AJ127" s="19">
        <v>6353321</v>
      </c>
      <c r="AK127" s="29">
        <v>29020428.02639389</v>
      </c>
      <c r="AL127" s="28">
        <v>14600000</v>
      </c>
      <c r="AM127">
        <v>31800000</v>
      </c>
      <c r="AN127">
        <v>52800000</v>
      </c>
    </row>
    <row r="128" spans="1:40" x14ac:dyDescent="0.2">
      <c r="A128" s="18">
        <v>44304</v>
      </c>
      <c r="B128" s="19">
        <v>0</v>
      </c>
      <c r="C128" s="19">
        <v>0</v>
      </c>
      <c r="D128" s="26" t="e">
        <v>#N/A</v>
      </c>
      <c r="E128" s="29" t="e">
        <v>#N/A</v>
      </c>
      <c r="F128" s="19">
        <v>450000</v>
      </c>
      <c r="G128" s="19">
        <v>36623165.919860736</v>
      </c>
      <c r="H128" s="19">
        <v>6573570</v>
      </c>
      <c r="I128" s="29">
        <v>29201617.427874658</v>
      </c>
      <c r="J128" s="19">
        <v>500000</v>
      </c>
      <c r="K128" s="19">
        <v>37789992.684694186</v>
      </c>
      <c r="L128" s="19">
        <v>6573570</v>
      </c>
      <c r="M128" s="29">
        <v>29405673.540754277</v>
      </c>
      <c r="N128" s="26">
        <v>518732.29270781577</v>
      </c>
      <c r="O128" s="26">
        <v>37891145.392882392</v>
      </c>
      <c r="P128" s="19">
        <v>6573570</v>
      </c>
      <c r="Q128" s="29">
        <v>29405673.540754277</v>
      </c>
      <c r="R128" s="26">
        <v>518732.29270781577</v>
      </c>
      <c r="S128" s="26">
        <v>37891145.392882392</v>
      </c>
      <c r="T128" s="19">
        <v>6573570</v>
      </c>
      <c r="U128" s="29">
        <v>29405673.540754277</v>
      </c>
      <c r="V128" s="26">
        <v>518732.29270781577</v>
      </c>
      <c r="W128" s="26">
        <v>37891145.392882392</v>
      </c>
      <c r="X128" s="19">
        <v>6573570</v>
      </c>
      <c r="Y128" s="29">
        <v>29405673.540754277</v>
      </c>
      <c r="Z128" s="26">
        <v>518732.29270781577</v>
      </c>
      <c r="AA128" s="26">
        <v>37891145.392882392</v>
      </c>
      <c r="AB128" s="19">
        <v>6573570</v>
      </c>
      <c r="AC128" s="29">
        <v>29405673.540754277</v>
      </c>
      <c r="AD128" s="26">
        <v>518732.29270781577</v>
      </c>
      <c r="AE128" s="26">
        <v>37891145.392882392</v>
      </c>
      <c r="AF128" s="19">
        <v>6573570</v>
      </c>
      <c r="AG128" s="29">
        <v>29405673.540754277</v>
      </c>
      <c r="AH128" s="26">
        <v>518732.29270781577</v>
      </c>
      <c r="AI128" s="26">
        <v>37891145.392882392</v>
      </c>
      <c r="AJ128" s="19">
        <v>6573570</v>
      </c>
      <c r="AK128" s="29">
        <v>29405673.540754277</v>
      </c>
      <c r="AL128" s="28">
        <v>14600000</v>
      </c>
      <c r="AM128">
        <v>31800000</v>
      </c>
      <c r="AN128">
        <v>52800000</v>
      </c>
    </row>
    <row r="129" spans="1:40" x14ac:dyDescent="0.2">
      <c r="A129" s="18">
        <v>44305</v>
      </c>
      <c r="B129" s="19">
        <v>0</v>
      </c>
      <c r="C129" s="19">
        <v>0</v>
      </c>
      <c r="D129" s="26" t="e">
        <v>#N/A</v>
      </c>
      <c r="E129" s="29" t="e">
        <v>#N/A</v>
      </c>
      <c r="F129" s="19">
        <v>450000</v>
      </c>
      <c r="G129" s="19">
        <v>36793363.919860736</v>
      </c>
      <c r="H129" s="19">
        <v>6853372</v>
      </c>
      <c r="I129" s="29">
        <v>29494560.440374661</v>
      </c>
      <c r="J129" s="19">
        <v>500000</v>
      </c>
      <c r="K129" s="19">
        <v>38010190.684694186</v>
      </c>
      <c r="L129" s="19">
        <v>6853372</v>
      </c>
      <c r="M129" s="29">
        <v>29726007.529135324</v>
      </c>
      <c r="N129" s="26">
        <v>520647.18646092713</v>
      </c>
      <c r="O129" s="26">
        <v>38131990.579343319</v>
      </c>
      <c r="P129" s="19">
        <v>6853372</v>
      </c>
      <c r="Q129" s="29">
        <v>29726007.529135324</v>
      </c>
      <c r="R129" s="26">
        <v>520647.18646092713</v>
      </c>
      <c r="S129" s="26">
        <v>38131990.579343319</v>
      </c>
      <c r="T129" s="19">
        <v>6853372</v>
      </c>
      <c r="U129" s="29">
        <v>29726007.529135324</v>
      </c>
      <c r="V129" s="26">
        <v>520647.18646092713</v>
      </c>
      <c r="W129" s="26">
        <v>38131990.579343319</v>
      </c>
      <c r="X129" s="19">
        <v>6853372</v>
      </c>
      <c r="Y129" s="29">
        <v>29726007.529135324</v>
      </c>
      <c r="Z129" s="26">
        <v>520647.18646092713</v>
      </c>
      <c r="AA129" s="26">
        <v>38131990.579343319</v>
      </c>
      <c r="AB129" s="19">
        <v>6853372</v>
      </c>
      <c r="AC129" s="29">
        <v>29726007.529135324</v>
      </c>
      <c r="AD129" s="26">
        <v>520647.18646092713</v>
      </c>
      <c r="AE129" s="26">
        <v>38131990.579343319</v>
      </c>
      <c r="AF129" s="19">
        <v>6853372</v>
      </c>
      <c r="AG129" s="29">
        <v>29726007.529135324</v>
      </c>
      <c r="AH129" s="26">
        <v>520647.18646092713</v>
      </c>
      <c r="AI129" s="26">
        <v>38131990.579343319</v>
      </c>
      <c r="AJ129" s="19">
        <v>6853372</v>
      </c>
      <c r="AK129" s="29">
        <v>29726007.529135324</v>
      </c>
      <c r="AL129" s="28">
        <v>14600000</v>
      </c>
      <c r="AM129">
        <v>31800000</v>
      </c>
      <c r="AN129">
        <v>52800000</v>
      </c>
    </row>
    <row r="130" spans="1:40" x14ac:dyDescent="0.2">
      <c r="A130" s="18">
        <v>44306</v>
      </c>
      <c r="B130" s="19">
        <v>0</v>
      </c>
      <c r="C130" s="19">
        <v>0</v>
      </c>
      <c r="D130" s="26" t="e">
        <v>#N/A</v>
      </c>
      <c r="E130" s="29" t="e">
        <v>#N/A</v>
      </c>
      <c r="F130" s="19">
        <v>450000</v>
      </c>
      <c r="G130" s="19">
        <v>36932348.919860736</v>
      </c>
      <c r="H130" s="19">
        <v>7164387</v>
      </c>
      <c r="I130" s="29">
        <v>29787503.45287466</v>
      </c>
      <c r="J130" s="19">
        <v>500000</v>
      </c>
      <c r="K130" s="19">
        <v>38199175.684694186</v>
      </c>
      <c r="L130" s="19">
        <v>7164387</v>
      </c>
      <c r="M130" s="29">
        <v>30048064.921894163</v>
      </c>
      <c r="N130" s="26">
        <v>522562.08021403849</v>
      </c>
      <c r="O130" s="26">
        <v>38343537.659557357</v>
      </c>
      <c r="P130" s="19">
        <v>7164387</v>
      </c>
      <c r="Q130" s="29">
        <v>30048064.921894163</v>
      </c>
      <c r="R130" s="26">
        <v>522562.08021403849</v>
      </c>
      <c r="S130" s="26">
        <v>38343537.659557357</v>
      </c>
      <c r="T130" s="19">
        <v>7164387</v>
      </c>
      <c r="U130" s="29">
        <v>30048064.921894163</v>
      </c>
      <c r="V130" s="26">
        <v>522562.08021403849</v>
      </c>
      <c r="W130" s="26">
        <v>38343537.659557357</v>
      </c>
      <c r="X130" s="19">
        <v>7164387</v>
      </c>
      <c r="Y130" s="29">
        <v>30048064.921894163</v>
      </c>
      <c r="Z130" s="26">
        <v>522562.08021403849</v>
      </c>
      <c r="AA130" s="26">
        <v>38343537.659557357</v>
      </c>
      <c r="AB130" s="19">
        <v>7164387</v>
      </c>
      <c r="AC130" s="29">
        <v>30048064.921894163</v>
      </c>
      <c r="AD130" s="26">
        <v>522562.08021403849</v>
      </c>
      <c r="AE130" s="26">
        <v>38343537.659557357</v>
      </c>
      <c r="AF130" s="19">
        <v>7164387</v>
      </c>
      <c r="AG130" s="29">
        <v>30048064.921894163</v>
      </c>
      <c r="AH130" s="26">
        <v>522562.08021403849</v>
      </c>
      <c r="AI130" s="26">
        <v>38343537.659557357</v>
      </c>
      <c r="AJ130" s="19">
        <v>7164387</v>
      </c>
      <c r="AK130" s="29">
        <v>30048064.921894163</v>
      </c>
      <c r="AL130" s="28">
        <v>14600000</v>
      </c>
      <c r="AM130">
        <v>31800000</v>
      </c>
      <c r="AN130">
        <v>52800000</v>
      </c>
    </row>
    <row r="131" spans="1:40" x14ac:dyDescent="0.2">
      <c r="A131" s="18">
        <v>44307</v>
      </c>
      <c r="B131" s="19">
        <v>0</v>
      </c>
      <c r="C131" s="19">
        <v>0</v>
      </c>
      <c r="D131" s="26" t="e">
        <v>#N/A</v>
      </c>
      <c r="E131" s="29" t="e">
        <v>#N/A</v>
      </c>
      <c r="F131" s="19">
        <v>450000</v>
      </c>
      <c r="G131" s="19">
        <v>37099536.919860736</v>
      </c>
      <c r="H131" s="19">
        <v>7447199</v>
      </c>
      <c r="I131" s="29">
        <v>30080446.465374656</v>
      </c>
      <c r="J131" s="19">
        <v>500000</v>
      </c>
      <c r="K131" s="19">
        <v>38416363.684694186</v>
      </c>
      <c r="L131" s="19">
        <v>7447199</v>
      </c>
      <c r="M131" s="29">
        <v>30371845.719030809</v>
      </c>
      <c r="N131" s="26">
        <v>524476.97396714985</v>
      </c>
      <c r="O131" s="26">
        <v>38585202.633524507</v>
      </c>
      <c r="P131" s="19">
        <v>7447199</v>
      </c>
      <c r="Q131" s="29">
        <v>30371845.719030809</v>
      </c>
      <c r="R131" s="26">
        <v>524476.97396714985</v>
      </c>
      <c r="S131" s="26">
        <v>38585202.633524507</v>
      </c>
      <c r="T131" s="19">
        <v>7447199</v>
      </c>
      <c r="U131" s="29">
        <v>30371845.719030809</v>
      </c>
      <c r="V131" s="26">
        <v>524476.97396714985</v>
      </c>
      <c r="W131" s="26">
        <v>38585202.633524507</v>
      </c>
      <c r="X131" s="19">
        <v>7447199</v>
      </c>
      <c r="Y131" s="29">
        <v>30371845.719030809</v>
      </c>
      <c r="Z131" s="26">
        <v>524476.97396714985</v>
      </c>
      <c r="AA131" s="26">
        <v>38585202.633524507</v>
      </c>
      <c r="AB131" s="19">
        <v>7447199</v>
      </c>
      <c r="AC131" s="29">
        <v>30371845.719030809</v>
      </c>
      <c r="AD131" s="26">
        <v>524476.97396714985</v>
      </c>
      <c r="AE131" s="26">
        <v>38585202.633524507</v>
      </c>
      <c r="AF131" s="19">
        <v>7447199</v>
      </c>
      <c r="AG131" s="29">
        <v>30371845.719030809</v>
      </c>
      <c r="AH131" s="26">
        <v>524476.97396714985</v>
      </c>
      <c r="AI131" s="26">
        <v>38585202.633524507</v>
      </c>
      <c r="AJ131" s="19">
        <v>7447199</v>
      </c>
      <c r="AK131" s="29">
        <v>30371845.719030809</v>
      </c>
      <c r="AL131" s="28">
        <v>14600000</v>
      </c>
      <c r="AM131">
        <v>31800000</v>
      </c>
      <c r="AN131">
        <v>52800000</v>
      </c>
    </row>
    <row r="132" spans="1:40" x14ac:dyDescent="0.2">
      <c r="A132" s="18">
        <v>44308</v>
      </c>
      <c r="B132" s="19">
        <v>0</v>
      </c>
      <c r="C132" s="19">
        <v>0</v>
      </c>
      <c r="D132" s="26" t="e">
        <v>#N/A</v>
      </c>
      <c r="E132" s="29" t="e">
        <v>#N/A</v>
      </c>
      <c r="F132" s="19">
        <v>450000</v>
      </c>
      <c r="G132" s="19">
        <v>37105551.919860736</v>
      </c>
      <c r="H132" s="19">
        <v>7891184</v>
      </c>
      <c r="I132" s="29">
        <v>30373389.477874663</v>
      </c>
      <c r="J132" s="19">
        <v>500000</v>
      </c>
      <c r="K132" s="19">
        <v>38472378.684694186</v>
      </c>
      <c r="L132" s="19">
        <v>7891184</v>
      </c>
      <c r="M132" s="29">
        <v>30697349.920545258</v>
      </c>
      <c r="N132" s="26">
        <v>526391.86772026122</v>
      </c>
      <c r="O132" s="26">
        <v>38667609.501244769</v>
      </c>
      <c r="P132" s="19">
        <v>7891184</v>
      </c>
      <c r="Q132" s="29">
        <v>30697349.920545258</v>
      </c>
      <c r="R132" s="26">
        <v>526391.86772026122</v>
      </c>
      <c r="S132" s="26">
        <v>38667609.501244769</v>
      </c>
      <c r="T132" s="19">
        <v>7891184</v>
      </c>
      <c r="U132" s="29">
        <v>30697349.920545258</v>
      </c>
      <c r="V132" s="26">
        <v>526391.86772026122</v>
      </c>
      <c r="W132" s="26">
        <v>38667609.501244769</v>
      </c>
      <c r="X132" s="19">
        <v>7891184</v>
      </c>
      <c r="Y132" s="29">
        <v>30697349.920545258</v>
      </c>
      <c r="Z132" s="26">
        <v>526391.86772026122</v>
      </c>
      <c r="AA132" s="26">
        <v>38667609.501244769</v>
      </c>
      <c r="AB132" s="19">
        <v>7891184</v>
      </c>
      <c r="AC132" s="29">
        <v>30697349.920545258</v>
      </c>
      <c r="AD132" s="26">
        <v>526391.86772026122</v>
      </c>
      <c r="AE132" s="26">
        <v>38667609.501244769</v>
      </c>
      <c r="AF132" s="19">
        <v>7891184</v>
      </c>
      <c r="AG132" s="29">
        <v>30697349.920545258</v>
      </c>
      <c r="AH132" s="26">
        <v>526391.86772026122</v>
      </c>
      <c r="AI132" s="26">
        <v>38667609.501244769</v>
      </c>
      <c r="AJ132" s="19">
        <v>7891184</v>
      </c>
      <c r="AK132" s="29">
        <v>30697349.920545258</v>
      </c>
      <c r="AL132" s="28">
        <v>14600000</v>
      </c>
      <c r="AM132">
        <v>31800000</v>
      </c>
      <c r="AN132">
        <v>52800000</v>
      </c>
    </row>
    <row r="133" spans="1:40" x14ac:dyDescent="0.2">
      <c r="A133" s="18">
        <v>44309</v>
      </c>
      <c r="B133" s="19">
        <v>0</v>
      </c>
      <c r="C133" s="19">
        <v>0</v>
      </c>
      <c r="D133" s="26" t="e">
        <v>#N/A</v>
      </c>
      <c r="E133" s="29" t="e">
        <v>#N/A</v>
      </c>
      <c r="F133" s="19">
        <v>450000</v>
      </c>
      <c r="G133" s="19">
        <v>37067795.919860736</v>
      </c>
      <c r="H133" s="19">
        <v>8378940</v>
      </c>
      <c r="I133" s="29">
        <v>30666332.490374662</v>
      </c>
      <c r="J133" s="19">
        <v>500000</v>
      </c>
      <c r="K133" s="19">
        <v>38484622.684694186</v>
      </c>
      <c r="L133" s="19">
        <v>8378940</v>
      </c>
      <c r="M133" s="29">
        <v>31024577.526437499</v>
      </c>
      <c r="N133" s="26">
        <v>528306.76147337258</v>
      </c>
      <c r="O133" s="26">
        <v>38708160.262718141</v>
      </c>
      <c r="P133" s="19">
        <v>8378940</v>
      </c>
      <c r="Q133" s="29">
        <v>31024577.526437499</v>
      </c>
      <c r="R133" s="26">
        <v>528306.76147337258</v>
      </c>
      <c r="S133" s="26">
        <v>38708160.262718141</v>
      </c>
      <c r="T133" s="19">
        <v>8378940</v>
      </c>
      <c r="U133" s="29">
        <v>31024577.526437499</v>
      </c>
      <c r="V133" s="26">
        <v>528306.76147337258</v>
      </c>
      <c r="W133" s="26">
        <v>38708160.262718141</v>
      </c>
      <c r="X133" s="19">
        <v>8378940</v>
      </c>
      <c r="Y133" s="29">
        <v>31024577.526437499</v>
      </c>
      <c r="Z133" s="26">
        <v>528306.76147337258</v>
      </c>
      <c r="AA133" s="26">
        <v>38708160.262718141</v>
      </c>
      <c r="AB133" s="19">
        <v>8378940</v>
      </c>
      <c r="AC133" s="29">
        <v>31024577.526437499</v>
      </c>
      <c r="AD133" s="26">
        <v>528306.76147337258</v>
      </c>
      <c r="AE133" s="26">
        <v>38708160.262718141</v>
      </c>
      <c r="AF133" s="19">
        <v>8378940</v>
      </c>
      <c r="AG133" s="29">
        <v>31024577.526437499</v>
      </c>
      <c r="AH133" s="26">
        <v>528306.76147337258</v>
      </c>
      <c r="AI133" s="26">
        <v>38708160.262718141</v>
      </c>
      <c r="AJ133" s="19">
        <v>8378940</v>
      </c>
      <c r="AK133" s="29">
        <v>31024577.526437499</v>
      </c>
      <c r="AL133" s="28">
        <v>14600000</v>
      </c>
      <c r="AM133">
        <v>31800000</v>
      </c>
      <c r="AN133">
        <v>52800000</v>
      </c>
    </row>
    <row r="134" spans="1:40" x14ac:dyDescent="0.2">
      <c r="A134" s="18">
        <v>44310</v>
      </c>
      <c r="B134" s="19">
        <v>0</v>
      </c>
      <c r="C134" s="19">
        <v>0</v>
      </c>
      <c r="D134" s="26" t="e">
        <v>#N/A</v>
      </c>
      <c r="E134" s="29" t="e">
        <v>#N/A</v>
      </c>
      <c r="F134" s="19">
        <v>450000</v>
      </c>
      <c r="G134" s="19">
        <v>36919406.919860736</v>
      </c>
      <c r="H134" s="19">
        <v>8977329</v>
      </c>
      <c r="I134" s="29">
        <v>30959275.502874665</v>
      </c>
      <c r="J134" s="19">
        <v>500000</v>
      </c>
      <c r="K134" s="19">
        <v>38386233.684694186</v>
      </c>
      <c r="L134" s="19">
        <v>8977329</v>
      </c>
      <c r="M134" s="29">
        <v>31353528.536707547</v>
      </c>
      <c r="N134" s="26">
        <v>530221.65522648394</v>
      </c>
      <c r="O134" s="26">
        <v>38639992.917944625</v>
      </c>
      <c r="P134" s="19">
        <v>8977329</v>
      </c>
      <c r="Q134" s="29">
        <v>31353528.536707547</v>
      </c>
      <c r="R134" s="26">
        <v>530221.65522648394</v>
      </c>
      <c r="S134" s="26">
        <v>38639992.917944625</v>
      </c>
      <c r="T134" s="19">
        <v>8977329</v>
      </c>
      <c r="U134" s="29">
        <v>31353528.536707547</v>
      </c>
      <c r="V134" s="26">
        <v>530221.65522648394</v>
      </c>
      <c r="W134" s="26">
        <v>38639992.917944625</v>
      </c>
      <c r="X134" s="19">
        <v>8977329</v>
      </c>
      <c r="Y134" s="29">
        <v>31353528.536707547</v>
      </c>
      <c r="Z134" s="26">
        <v>530221.65522648394</v>
      </c>
      <c r="AA134" s="26">
        <v>38639992.917944625</v>
      </c>
      <c r="AB134" s="19">
        <v>8977329</v>
      </c>
      <c r="AC134" s="29">
        <v>31353528.536707547</v>
      </c>
      <c r="AD134" s="26">
        <v>530221.65522648394</v>
      </c>
      <c r="AE134" s="26">
        <v>38639992.917944625</v>
      </c>
      <c r="AF134" s="19">
        <v>8977329</v>
      </c>
      <c r="AG134" s="29">
        <v>31353528.536707547</v>
      </c>
      <c r="AH134" s="26">
        <v>530221.65522648394</v>
      </c>
      <c r="AI134" s="26">
        <v>38639992.917944625</v>
      </c>
      <c r="AJ134" s="19">
        <v>8977329</v>
      </c>
      <c r="AK134" s="29">
        <v>31353528.536707547</v>
      </c>
      <c r="AL134" s="28">
        <v>14600000</v>
      </c>
      <c r="AM134">
        <v>31800000</v>
      </c>
      <c r="AN134">
        <v>52800000</v>
      </c>
    </row>
    <row r="135" spans="1:40" x14ac:dyDescent="0.2">
      <c r="A135" s="18">
        <v>44311</v>
      </c>
      <c r="B135" s="19">
        <v>0</v>
      </c>
      <c r="C135" s="19">
        <v>0</v>
      </c>
      <c r="D135" s="26" t="e">
        <v>#N/A</v>
      </c>
      <c r="E135" s="29" t="e">
        <v>#N/A</v>
      </c>
      <c r="F135" s="19">
        <v>450000</v>
      </c>
      <c r="G135" s="19">
        <v>37050368.919860736</v>
      </c>
      <c r="H135" s="19">
        <v>9296367</v>
      </c>
      <c r="I135" s="29">
        <v>31252218.515374664</v>
      </c>
      <c r="J135" s="19">
        <v>500000</v>
      </c>
      <c r="K135" s="19">
        <v>38567195.684694186</v>
      </c>
      <c r="L135" s="19">
        <v>9296367</v>
      </c>
      <c r="M135" s="29">
        <v>31684202.951355387</v>
      </c>
      <c r="N135" s="26">
        <v>532136.5489795953</v>
      </c>
      <c r="O135" s="26">
        <v>38853091.46692422</v>
      </c>
      <c r="P135" s="19">
        <v>9296367</v>
      </c>
      <c r="Q135" s="29">
        <v>31684202.951355387</v>
      </c>
      <c r="R135" s="26">
        <v>532136.5489795953</v>
      </c>
      <c r="S135" s="26">
        <v>38853091.46692422</v>
      </c>
      <c r="T135" s="19">
        <v>9296367</v>
      </c>
      <c r="U135" s="29">
        <v>31684202.951355387</v>
      </c>
      <c r="V135" s="26">
        <v>532136.5489795953</v>
      </c>
      <c r="W135" s="26">
        <v>38853091.46692422</v>
      </c>
      <c r="X135" s="19">
        <v>9296367</v>
      </c>
      <c r="Y135" s="29">
        <v>31684202.951355387</v>
      </c>
      <c r="Z135" s="26">
        <v>532136.5489795953</v>
      </c>
      <c r="AA135" s="26">
        <v>38853091.46692422</v>
      </c>
      <c r="AB135" s="19">
        <v>9296367</v>
      </c>
      <c r="AC135" s="29">
        <v>31684202.951355387</v>
      </c>
      <c r="AD135" s="26">
        <v>532136.5489795953</v>
      </c>
      <c r="AE135" s="26">
        <v>38853091.46692422</v>
      </c>
      <c r="AF135" s="19">
        <v>9296367</v>
      </c>
      <c r="AG135" s="29">
        <v>31684202.951355387</v>
      </c>
      <c r="AH135" s="26">
        <v>532136.5489795953</v>
      </c>
      <c r="AI135" s="26">
        <v>38853091.46692422</v>
      </c>
      <c r="AJ135" s="19">
        <v>9296367</v>
      </c>
      <c r="AK135" s="29">
        <v>31684202.951355387</v>
      </c>
      <c r="AL135" s="28">
        <v>14600000</v>
      </c>
      <c r="AM135">
        <v>31800000</v>
      </c>
      <c r="AN135">
        <v>52800000</v>
      </c>
    </row>
    <row r="136" spans="1:40" x14ac:dyDescent="0.2">
      <c r="A136" s="18">
        <v>44312</v>
      </c>
      <c r="B136" s="19">
        <v>0</v>
      </c>
      <c r="C136" s="19">
        <v>0</v>
      </c>
      <c r="D136" s="26" t="e">
        <v>#N/A</v>
      </c>
      <c r="E136" s="29" t="e">
        <v>#N/A</v>
      </c>
      <c r="F136" s="19">
        <v>450000</v>
      </c>
      <c r="G136" s="19">
        <v>37150020.919860736</v>
      </c>
      <c r="H136" s="19">
        <v>9646715</v>
      </c>
      <c r="I136" s="29">
        <v>31545161.52787466</v>
      </c>
      <c r="J136" s="19">
        <v>500000</v>
      </c>
      <c r="K136" s="19">
        <v>38716847.684694186</v>
      </c>
      <c r="L136" s="19">
        <v>9646715</v>
      </c>
      <c r="M136" s="29">
        <v>32016600.77038103</v>
      </c>
      <c r="N136" s="26">
        <v>534051.44273270667</v>
      </c>
      <c r="O136" s="26">
        <v>39036794.909656927</v>
      </c>
      <c r="P136" s="19">
        <v>9646715</v>
      </c>
      <c r="Q136" s="29">
        <v>32016600.77038103</v>
      </c>
      <c r="R136" s="26">
        <v>534051.44273270667</v>
      </c>
      <c r="S136" s="26">
        <v>39036794.909656927</v>
      </c>
      <c r="T136" s="19">
        <v>9646715</v>
      </c>
      <c r="U136" s="29">
        <v>32016600.77038103</v>
      </c>
      <c r="V136" s="26">
        <v>534051.44273270667</v>
      </c>
      <c r="W136" s="26">
        <v>39036794.909656927</v>
      </c>
      <c r="X136" s="19">
        <v>9646715</v>
      </c>
      <c r="Y136" s="29">
        <v>32016600.77038103</v>
      </c>
      <c r="Z136" s="26">
        <v>534051.44273270667</v>
      </c>
      <c r="AA136" s="26">
        <v>39036794.909656927</v>
      </c>
      <c r="AB136" s="19">
        <v>9646715</v>
      </c>
      <c r="AC136" s="29">
        <v>32016600.77038103</v>
      </c>
      <c r="AD136" s="26">
        <v>534051.44273270667</v>
      </c>
      <c r="AE136" s="26">
        <v>39036794.909656927</v>
      </c>
      <c r="AF136" s="19">
        <v>9646715</v>
      </c>
      <c r="AG136" s="29">
        <v>32016600.77038103</v>
      </c>
      <c r="AH136" s="26">
        <v>534051.44273270667</v>
      </c>
      <c r="AI136" s="26">
        <v>39036794.909656927</v>
      </c>
      <c r="AJ136" s="19">
        <v>9646715</v>
      </c>
      <c r="AK136" s="29">
        <v>32016600.77038103</v>
      </c>
      <c r="AL136" s="28">
        <v>14600000</v>
      </c>
      <c r="AM136">
        <v>31800000</v>
      </c>
      <c r="AN136">
        <v>52800000</v>
      </c>
    </row>
    <row r="137" spans="1:40" x14ac:dyDescent="0.2">
      <c r="A137" s="18">
        <v>44313</v>
      </c>
      <c r="B137" s="19">
        <v>0</v>
      </c>
      <c r="C137" s="19">
        <v>0</v>
      </c>
      <c r="D137" s="26" t="e">
        <v>#N/A</v>
      </c>
      <c r="E137" s="29" t="e">
        <v>#N/A</v>
      </c>
      <c r="F137" s="19">
        <v>450000</v>
      </c>
      <c r="G137" s="19">
        <v>37225264.919860736</v>
      </c>
      <c r="H137" s="19">
        <v>10021471</v>
      </c>
      <c r="I137" s="29">
        <v>31773649.677874662</v>
      </c>
      <c r="J137" s="19">
        <v>500000</v>
      </c>
      <c r="K137" s="19">
        <v>38842091.684694186</v>
      </c>
      <c r="L137" s="19">
        <v>10021471</v>
      </c>
      <c r="M137" s="29">
        <v>32286267.131284475</v>
      </c>
      <c r="N137" s="26">
        <v>535966.33648581803</v>
      </c>
      <c r="O137" s="26">
        <v>39198005.246142745</v>
      </c>
      <c r="P137" s="19">
        <v>10021471</v>
      </c>
      <c r="Q137" s="29">
        <v>32286267.131284475</v>
      </c>
      <c r="R137" s="26">
        <v>535966.33648581803</v>
      </c>
      <c r="S137" s="26">
        <v>39198005.246142745</v>
      </c>
      <c r="T137" s="19">
        <v>10021471</v>
      </c>
      <c r="U137" s="29">
        <v>32286267.131284475</v>
      </c>
      <c r="V137" s="26">
        <v>535966.33648581803</v>
      </c>
      <c r="W137" s="26">
        <v>39198005.246142745</v>
      </c>
      <c r="X137" s="19">
        <v>10021471</v>
      </c>
      <c r="Y137" s="29">
        <v>32286267.131284475</v>
      </c>
      <c r="Z137" s="26">
        <v>535966.33648581803</v>
      </c>
      <c r="AA137" s="26">
        <v>39198005.246142745</v>
      </c>
      <c r="AB137" s="19">
        <v>10021471</v>
      </c>
      <c r="AC137" s="29">
        <v>32286267.131284475</v>
      </c>
      <c r="AD137" s="26">
        <v>535966.33648581803</v>
      </c>
      <c r="AE137" s="26">
        <v>39198005.246142745</v>
      </c>
      <c r="AF137" s="19">
        <v>10021471</v>
      </c>
      <c r="AG137" s="29">
        <v>32286267.131284475</v>
      </c>
      <c r="AH137" s="26">
        <v>535966.33648581803</v>
      </c>
      <c r="AI137" s="26">
        <v>39198005.246142745</v>
      </c>
      <c r="AJ137" s="19">
        <v>10021471</v>
      </c>
      <c r="AK137" s="29">
        <v>32286267.131284475</v>
      </c>
      <c r="AL137" s="28">
        <v>14600000</v>
      </c>
      <c r="AM137">
        <v>31800000</v>
      </c>
      <c r="AN137">
        <v>52800000</v>
      </c>
    </row>
    <row r="138" spans="1:40" x14ac:dyDescent="0.2">
      <c r="A138" s="18">
        <v>44314</v>
      </c>
      <c r="B138" s="19">
        <v>0</v>
      </c>
      <c r="C138" s="19">
        <v>0</v>
      </c>
      <c r="D138" s="26" t="e">
        <v>#N/A</v>
      </c>
      <c r="E138" s="29" t="e">
        <v>#N/A</v>
      </c>
      <c r="F138" s="19">
        <v>450000</v>
      </c>
      <c r="G138" s="19">
        <v>37206248.919860736</v>
      </c>
      <c r="H138" s="19">
        <v>10490487</v>
      </c>
      <c r="I138" s="29">
        <v>31941548.127874665</v>
      </c>
      <c r="J138" s="19">
        <v>500000</v>
      </c>
      <c r="K138" s="19">
        <v>38873075.684694186</v>
      </c>
      <c r="L138" s="19">
        <v>10490487</v>
      </c>
      <c r="M138" s="29">
        <v>32497067.196565725</v>
      </c>
      <c r="N138" s="26">
        <v>537881.23023892939</v>
      </c>
      <c r="O138" s="26">
        <v>39266870.476381674</v>
      </c>
      <c r="P138" s="19">
        <v>10490487</v>
      </c>
      <c r="Q138" s="29">
        <v>32497067.196565725</v>
      </c>
      <c r="R138" s="26">
        <v>537881.23023892939</v>
      </c>
      <c r="S138" s="26">
        <v>39266870.476381674</v>
      </c>
      <c r="T138" s="19">
        <v>10490487</v>
      </c>
      <c r="U138" s="29">
        <v>32497067.196565725</v>
      </c>
      <c r="V138" s="26">
        <v>537881.23023892939</v>
      </c>
      <c r="W138" s="26">
        <v>39266870.476381674</v>
      </c>
      <c r="X138" s="19">
        <v>10490487</v>
      </c>
      <c r="Y138" s="29">
        <v>32497067.196565725</v>
      </c>
      <c r="Z138" s="26">
        <v>537881.23023892939</v>
      </c>
      <c r="AA138" s="26">
        <v>39266870.476381674</v>
      </c>
      <c r="AB138" s="19">
        <v>10490487</v>
      </c>
      <c r="AC138" s="29">
        <v>32497067.196565725</v>
      </c>
      <c r="AD138" s="26">
        <v>537881.23023892939</v>
      </c>
      <c r="AE138" s="26">
        <v>39266870.476381674</v>
      </c>
      <c r="AF138" s="19">
        <v>10490487</v>
      </c>
      <c r="AG138" s="29">
        <v>32497067.196565725</v>
      </c>
      <c r="AH138" s="26">
        <v>537881.23023892939</v>
      </c>
      <c r="AI138" s="26">
        <v>39266870.476381674</v>
      </c>
      <c r="AJ138" s="19">
        <v>10490487</v>
      </c>
      <c r="AK138" s="29">
        <v>32497067.196565725</v>
      </c>
      <c r="AL138" s="28">
        <v>14600000</v>
      </c>
      <c r="AM138">
        <v>31800000</v>
      </c>
      <c r="AN138">
        <v>52800000</v>
      </c>
    </row>
    <row r="139" spans="1:40" x14ac:dyDescent="0.2">
      <c r="A139" s="18">
        <v>44315</v>
      </c>
      <c r="B139" s="19">
        <v>0</v>
      </c>
      <c r="C139" s="19">
        <v>0</v>
      </c>
      <c r="D139" s="26" t="e">
        <v>#N/A</v>
      </c>
      <c r="E139" s="29" t="e">
        <v>#N/A</v>
      </c>
      <c r="F139" s="19">
        <v>450000</v>
      </c>
      <c r="G139" s="19">
        <v>37175688.919860736</v>
      </c>
      <c r="H139" s="19">
        <v>10971047</v>
      </c>
      <c r="I139" s="29">
        <v>32077358.227874663</v>
      </c>
      <c r="J139" s="19">
        <v>500000</v>
      </c>
      <c r="K139" s="19">
        <v>38892515.684694186</v>
      </c>
      <c r="L139" s="19">
        <v>10971047</v>
      </c>
      <c r="M139" s="29">
        <v>32677502.316224769</v>
      </c>
      <c r="N139" s="26">
        <v>539796.12399204075</v>
      </c>
      <c r="O139" s="26">
        <v>39326106.600373715</v>
      </c>
      <c r="P139" s="19">
        <v>10971047</v>
      </c>
      <c r="Q139" s="29">
        <v>32677502.316224769</v>
      </c>
      <c r="R139" s="26">
        <v>539796.12399204075</v>
      </c>
      <c r="S139" s="26">
        <v>39326106.600373715</v>
      </c>
      <c r="T139" s="19">
        <v>10971047</v>
      </c>
      <c r="U139" s="29">
        <v>32677502.316224769</v>
      </c>
      <c r="V139" s="26">
        <v>539796.12399204075</v>
      </c>
      <c r="W139" s="26">
        <v>39326106.600373715</v>
      </c>
      <c r="X139" s="19">
        <v>10971047</v>
      </c>
      <c r="Y139" s="29">
        <v>32677502.316224769</v>
      </c>
      <c r="Z139" s="26">
        <v>539796.12399204075</v>
      </c>
      <c r="AA139" s="26">
        <v>39326106.600373715</v>
      </c>
      <c r="AB139" s="19">
        <v>10971047</v>
      </c>
      <c r="AC139" s="29">
        <v>32677502.316224769</v>
      </c>
      <c r="AD139" s="26">
        <v>539796.12399204075</v>
      </c>
      <c r="AE139" s="26">
        <v>39326106.600373715</v>
      </c>
      <c r="AF139" s="19">
        <v>10971047</v>
      </c>
      <c r="AG139" s="29">
        <v>32677502.316224769</v>
      </c>
      <c r="AH139" s="26">
        <v>539796.12399204075</v>
      </c>
      <c r="AI139" s="26">
        <v>39326106.600373715</v>
      </c>
      <c r="AJ139" s="19">
        <v>10971047</v>
      </c>
      <c r="AK139" s="29">
        <v>32677502.316224769</v>
      </c>
      <c r="AL139" s="28">
        <v>14600000</v>
      </c>
      <c r="AM139">
        <v>31800000</v>
      </c>
      <c r="AN139">
        <v>52800000</v>
      </c>
    </row>
    <row r="140" spans="1:40" x14ac:dyDescent="0.2">
      <c r="A140" s="18">
        <v>44316</v>
      </c>
      <c r="B140" s="19">
        <v>0</v>
      </c>
      <c r="C140" s="19">
        <v>0</v>
      </c>
      <c r="D140" s="26" t="e">
        <v>#N/A</v>
      </c>
      <c r="E140" s="29" t="e">
        <v>#N/A</v>
      </c>
      <c r="F140" s="19">
        <v>450000</v>
      </c>
      <c r="G140" s="19">
        <v>37131525.919860736</v>
      </c>
      <c r="H140" s="19">
        <v>11465210</v>
      </c>
      <c r="I140" s="29">
        <v>32206760.177874662</v>
      </c>
      <c r="J140" s="19">
        <v>500000</v>
      </c>
      <c r="K140" s="19">
        <v>38898352.684694186</v>
      </c>
      <c r="L140" s="19">
        <v>11465210</v>
      </c>
      <c r="M140" s="29">
        <v>32851904.266224768</v>
      </c>
      <c r="N140" s="26">
        <v>541711.01774515212</v>
      </c>
      <c r="O140" s="26">
        <v>39373654.618118867</v>
      </c>
      <c r="P140" s="19">
        <v>11465210</v>
      </c>
      <c r="Q140" s="29">
        <v>32853252.690261614</v>
      </c>
      <c r="R140" s="26">
        <v>541711.01774515212</v>
      </c>
      <c r="S140" s="26">
        <v>39373654.618118867</v>
      </c>
      <c r="T140" s="19">
        <v>11465210</v>
      </c>
      <c r="U140" s="29">
        <v>32853252.690261614</v>
      </c>
      <c r="V140" s="26">
        <v>541711.01774515212</v>
      </c>
      <c r="W140" s="26">
        <v>39373654.618118867</v>
      </c>
      <c r="X140" s="19">
        <v>11465210</v>
      </c>
      <c r="Y140" s="29">
        <v>32853252.690261614</v>
      </c>
      <c r="Z140" s="26">
        <v>541711.01774515212</v>
      </c>
      <c r="AA140" s="26">
        <v>39373654.618118867</v>
      </c>
      <c r="AB140" s="19">
        <v>11465210</v>
      </c>
      <c r="AC140" s="29">
        <v>32853252.690261614</v>
      </c>
      <c r="AD140" s="26">
        <v>541711.01774515212</v>
      </c>
      <c r="AE140" s="26">
        <v>39373654.618118867</v>
      </c>
      <c r="AF140" s="19">
        <v>11465210</v>
      </c>
      <c r="AG140" s="29">
        <v>32853252.690261614</v>
      </c>
      <c r="AH140" s="26">
        <v>541711.01774515212</v>
      </c>
      <c r="AI140" s="26">
        <v>39373654.618118867</v>
      </c>
      <c r="AJ140" s="19">
        <v>11465210</v>
      </c>
      <c r="AK140" s="29">
        <v>32853252.690261614</v>
      </c>
      <c r="AL140" s="28">
        <v>14600000</v>
      </c>
      <c r="AM140">
        <v>31800000</v>
      </c>
      <c r="AN140">
        <v>52800000</v>
      </c>
    </row>
    <row r="141" spans="1:40" x14ac:dyDescent="0.2">
      <c r="A141" s="18">
        <v>44317</v>
      </c>
      <c r="B141" s="19">
        <v>0</v>
      </c>
      <c r="C141" s="19">
        <v>0</v>
      </c>
      <c r="D141" s="26" t="e">
        <v>#N/A</v>
      </c>
      <c r="E141" s="29" t="e">
        <v>#N/A</v>
      </c>
      <c r="F141" s="19">
        <v>450000</v>
      </c>
      <c r="G141" s="19">
        <v>37032447.919860736</v>
      </c>
      <c r="H141" s="19">
        <v>12014288</v>
      </c>
      <c r="I141" s="29">
        <v>32375532.427874662</v>
      </c>
      <c r="J141" s="19">
        <v>500000</v>
      </c>
      <c r="K141" s="19">
        <v>38849274.684694186</v>
      </c>
      <c r="L141" s="19">
        <v>12014288</v>
      </c>
      <c r="M141" s="29">
        <v>33065676.516224768</v>
      </c>
      <c r="N141" s="26">
        <v>543625.91149826348</v>
      </c>
      <c r="O141" s="26">
        <v>39368202.529617131</v>
      </c>
      <c r="P141" s="19">
        <v>12014288</v>
      </c>
      <c r="Q141" s="29">
        <v>33070096.768676259</v>
      </c>
      <c r="R141" s="26">
        <v>543625.91149826348</v>
      </c>
      <c r="S141" s="26">
        <v>39368202.529617131</v>
      </c>
      <c r="T141" s="19">
        <v>12014288</v>
      </c>
      <c r="U141" s="29">
        <v>33070096.768676259</v>
      </c>
      <c r="V141" s="26">
        <v>543625.91149826348</v>
      </c>
      <c r="W141" s="26">
        <v>39368202.529617131</v>
      </c>
      <c r="X141" s="19">
        <v>12014288</v>
      </c>
      <c r="Y141" s="29">
        <v>33070096.768676259</v>
      </c>
      <c r="Z141" s="26">
        <v>543625.91149826348</v>
      </c>
      <c r="AA141" s="26">
        <v>39368202.529617131</v>
      </c>
      <c r="AB141" s="19">
        <v>12014288</v>
      </c>
      <c r="AC141" s="29">
        <v>33070096.768676259</v>
      </c>
      <c r="AD141" s="26">
        <v>543625.91149826348</v>
      </c>
      <c r="AE141" s="26">
        <v>39368202.529617131</v>
      </c>
      <c r="AF141" s="19">
        <v>12014288</v>
      </c>
      <c r="AG141" s="29">
        <v>33070096.768676259</v>
      </c>
      <c r="AH141" s="26">
        <v>543625.91149826348</v>
      </c>
      <c r="AI141" s="26">
        <v>39368202.529617131</v>
      </c>
      <c r="AJ141" s="19">
        <v>12014288</v>
      </c>
      <c r="AK141" s="29">
        <v>33070096.768676259</v>
      </c>
      <c r="AL141" s="28">
        <v>14600000</v>
      </c>
      <c r="AM141">
        <v>31800000</v>
      </c>
      <c r="AN141">
        <v>52800000</v>
      </c>
    </row>
    <row r="142" spans="1:40" x14ac:dyDescent="0.2">
      <c r="A142" s="18">
        <v>44318</v>
      </c>
      <c r="B142" s="19">
        <v>0</v>
      </c>
      <c r="C142" s="19">
        <v>0</v>
      </c>
      <c r="D142" s="26" t="e">
        <v>#N/A</v>
      </c>
      <c r="E142" s="29" t="e">
        <v>#N/A</v>
      </c>
      <c r="F142" s="19">
        <v>450000</v>
      </c>
      <c r="G142" s="19">
        <v>37202729.919860736</v>
      </c>
      <c r="H142" s="19">
        <v>12294006</v>
      </c>
      <c r="I142" s="29">
        <v>32588936.477874663</v>
      </c>
      <c r="J142" s="19">
        <v>500000</v>
      </c>
      <c r="K142" s="19">
        <v>39069556.684694186</v>
      </c>
      <c r="L142" s="19">
        <v>12294006</v>
      </c>
      <c r="M142" s="29">
        <v>33324080.566224769</v>
      </c>
      <c r="N142" s="26">
        <v>545540.80525137484</v>
      </c>
      <c r="O142" s="26">
        <v>39634025.334868506</v>
      </c>
      <c r="P142" s="19">
        <v>12294006</v>
      </c>
      <c r="Q142" s="29">
        <v>33333296.051468708</v>
      </c>
      <c r="R142" s="26">
        <v>545540.80525137484</v>
      </c>
      <c r="S142" s="26">
        <v>39634025.334868506</v>
      </c>
      <c r="T142" s="19">
        <v>12294006</v>
      </c>
      <c r="U142" s="29">
        <v>33333296.051468708</v>
      </c>
      <c r="V142" s="26">
        <v>545540.80525137484</v>
      </c>
      <c r="W142" s="26">
        <v>39634025.334868506</v>
      </c>
      <c r="X142" s="19">
        <v>12294006</v>
      </c>
      <c r="Y142" s="29">
        <v>33333296.051468708</v>
      </c>
      <c r="Z142" s="26">
        <v>545540.80525137484</v>
      </c>
      <c r="AA142" s="26">
        <v>39634025.334868506</v>
      </c>
      <c r="AB142" s="19">
        <v>12294006</v>
      </c>
      <c r="AC142" s="29">
        <v>33333296.051468708</v>
      </c>
      <c r="AD142" s="26">
        <v>545540.80525137484</v>
      </c>
      <c r="AE142" s="26">
        <v>39634025.334868506</v>
      </c>
      <c r="AF142" s="19">
        <v>12294006</v>
      </c>
      <c r="AG142" s="29">
        <v>33333296.051468708</v>
      </c>
      <c r="AH142" s="26">
        <v>545540.80525137484</v>
      </c>
      <c r="AI142" s="26">
        <v>39634025.334868506</v>
      </c>
      <c r="AJ142" s="19">
        <v>12294006</v>
      </c>
      <c r="AK142" s="29">
        <v>33333296.051468708</v>
      </c>
      <c r="AL142" s="28">
        <v>14600000</v>
      </c>
      <c r="AM142">
        <v>31800000</v>
      </c>
      <c r="AN142">
        <v>52800000</v>
      </c>
    </row>
    <row r="143" spans="1:40" x14ac:dyDescent="0.2">
      <c r="A143" s="18">
        <v>44319</v>
      </c>
      <c r="B143" s="19">
        <v>0</v>
      </c>
      <c r="C143" s="19">
        <v>0</v>
      </c>
      <c r="D143" s="26" t="e">
        <v>#N/A</v>
      </c>
      <c r="E143" s="29" t="e">
        <v>#N/A</v>
      </c>
      <c r="F143" s="19">
        <v>450000</v>
      </c>
      <c r="G143" s="19">
        <v>37300249.919860736</v>
      </c>
      <c r="H143" s="19">
        <v>12646486</v>
      </c>
      <c r="I143" s="29">
        <v>32820471.877874665</v>
      </c>
      <c r="J143" s="19">
        <v>500000</v>
      </c>
      <c r="K143" s="19">
        <v>39217076.684694186</v>
      </c>
      <c r="L143" s="19">
        <v>12646486</v>
      </c>
      <c r="M143" s="29">
        <v>33600615.966224767</v>
      </c>
      <c r="N143" s="26">
        <v>547455.6990044862</v>
      </c>
      <c r="O143" s="26">
        <v>39829001.033872992</v>
      </c>
      <c r="P143" s="19">
        <v>12646486</v>
      </c>
      <c r="Q143" s="29">
        <v>33616350.088638954</v>
      </c>
      <c r="R143" s="26">
        <v>547455.6990044862</v>
      </c>
      <c r="S143" s="26">
        <v>39829001.033872992</v>
      </c>
      <c r="T143" s="19">
        <v>12646486</v>
      </c>
      <c r="U143" s="29">
        <v>33616350.088638954</v>
      </c>
      <c r="V143" s="26">
        <v>547455.6990044862</v>
      </c>
      <c r="W143" s="26">
        <v>39829001.033872992</v>
      </c>
      <c r="X143" s="19">
        <v>12646486</v>
      </c>
      <c r="Y143" s="29">
        <v>33616350.088638954</v>
      </c>
      <c r="Z143" s="26">
        <v>547455.6990044862</v>
      </c>
      <c r="AA143" s="26">
        <v>39829001.033872992</v>
      </c>
      <c r="AB143" s="19">
        <v>12646486</v>
      </c>
      <c r="AC143" s="29">
        <v>33616350.088638954</v>
      </c>
      <c r="AD143" s="26">
        <v>547455.6990044862</v>
      </c>
      <c r="AE143" s="26">
        <v>39829001.033872992</v>
      </c>
      <c r="AF143" s="19">
        <v>12646486</v>
      </c>
      <c r="AG143" s="29">
        <v>33616350.088638954</v>
      </c>
      <c r="AH143" s="26">
        <v>547455.6990044862</v>
      </c>
      <c r="AI143" s="26">
        <v>39829001.033872992</v>
      </c>
      <c r="AJ143" s="19">
        <v>12646486</v>
      </c>
      <c r="AK143" s="29">
        <v>33616350.088638954</v>
      </c>
      <c r="AL143" s="28">
        <v>14600000</v>
      </c>
      <c r="AM143">
        <v>31800000</v>
      </c>
      <c r="AN143">
        <v>52800000</v>
      </c>
    </row>
    <row r="144" spans="1:40" x14ac:dyDescent="0.2">
      <c r="A144" s="18">
        <v>44320</v>
      </c>
      <c r="B144" s="19">
        <v>0</v>
      </c>
      <c r="C144" s="19">
        <v>0</v>
      </c>
      <c r="D144" s="26" t="e">
        <v>#N/A</v>
      </c>
      <c r="E144" s="29" t="e">
        <v>#N/A</v>
      </c>
      <c r="F144" s="19">
        <v>450000</v>
      </c>
      <c r="G144" s="19">
        <v>37338437.919860736</v>
      </c>
      <c r="H144" s="19">
        <v>13058298</v>
      </c>
      <c r="I144" s="29">
        <v>32933783.327874664</v>
      </c>
      <c r="J144" s="19">
        <v>500000</v>
      </c>
      <c r="K144" s="19">
        <v>39305264.684694186</v>
      </c>
      <c r="L144" s="19">
        <v>13058298</v>
      </c>
      <c r="M144" s="29">
        <v>33758927.416224763</v>
      </c>
      <c r="N144" s="26">
        <v>549370.59275759757</v>
      </c>
      <c r="O144" s="26">
        <v>39966559.626630589</v>
      </c>
      <c r="P144" s="19">
        <v>13058298</v>
      </c>
      <c r="Q144" s="29">
        <v>33782903.580186985</v>
      </c>
      <c r="R144" s="26">
        <v>549370.59275759757</v>
      </c>
      <c r="S144" s="26">
        <v>39966559.626630589</v>
      </c>
      <c r="T144" s="19">
        <v>13058298</v>
      </c>
      <c r="U144" s="29">
        <v>33782903.580186985</v>
      </c>
      <c r="V144" s="26">
        <v>549370.59275759757</v>
      </c>
      <c r="W144" s="26">
        <v>39966559.626630589</v>
      </c>
      <c r="X144" s="19">
        <v>13058298</v>
      </c>
      <c r="Y144" s="29">
        <v>33782903.580186985</v>
      </c>
      <c r="Z144" s="26">
        <v>549370.59275759757</v>
      </c>
      <c r="AA144" s="26">
        <v>39966559.626630589</v>
      </c>
      <c r="AB144" s="19">
        <v>13058298</v>
      </c>
      <c r="AC144" s="29">
        <v>33782903.580186985</v>
      </c>
      <c r="AD144" s="26">
        <v>549370.59275759757</v>
      </c>
      <c r="AE144" s="26">
        <v>39966559.626630589</v>
      </c>
      <c r="AF144" s="19">
        <v>13058298</v>
      </c>
      <c r="AG144" s="29">
        <v>33782903.580186985</v>
      </c>
      <c r="AH144" s="26">
        <v>549370.59275759757</v>
      </c>
      <c r="AI144" s="26">
        <v>39966559.626630589</v>
      </c>
      <c r="AJ144" s="19">
        <v>13058298</v>
      </c>
      <c r="AK144" s="29">
        <v>33782903.580186985</v>
      </c>
      <c r="AL144" s="28">
        <v>14600000</v>
      </c>
      <c r="AM144">
        <v>31800000</v>
      </c>
      <c r="AN144">
        <v>52800000</v>
      </c>
    </row>
    <row r="145" spans="1:40" x14ac:dyDescent="0.2">
      <c r="A145" s="18">
        <v>44321</v>
      </c>
      <c r="B145" s="19">
        <v>0</v>
      </c>
      <c r="C145" s="19">
        <v>0</v>
      </c>
      <c r="D145" s="26" t="e">
        <v>#N/A</v>
      </c>
      <c r="E145" s="29" t="e">
        <v>#N/A</v>
      </c>
      <c r="F145" s="19">
        <v>450000</v>
      </c>
      <c r="G145" s="19">
        <v>37337627.919860736</v>
      </c>
      <c r="H145" s="19">
        <v>13509108</v>
      </c>
      <c r="I145" s="29">
        <v>33029801.52787466</v>
      </c>
      <c r="J145" s="19">
        <v>500000</v>
      </c>
      <c r="K145" s="19">
        <v>39354454.684694186</v>
      </c>
      <c r="L145" s="19">
        <v>13509108</v>
      </c>
      <c r="M145" s="29">
        <v>33899945.616224766</v>
      </c>
      <c r="N145" s="26">
        <v>550000</v>
      </c>
      <c r="O145" s="26">
        <v>40065749.626630589</v>
      </c>
      <c r="P145" s="19">
        <v>13509108</v>
      </c>
      <c r="Q145" s="29">
        <v>33933887.22611282</v>
      </c>
      <c r="R145" s="26">
        <v>551285.48651070893</v>
      </c>
      <c r="S145" s="26">
        <v>40067035.113141298</v>
      </c>
      <c r="T145" s="19">
        <v>13509108</v>
      </c>
      <c r="U145" s="29">
        <v>33933887.22611282</v>
      </c>
      <c r="V145" s="26">
        <v>551285.48651070893</v>
      </c>
      <c r="W145" s="26">
        <v>40067035.113141298</v>
      </c>
      <c r="X145" s="19">
        <v>13509108</v>
      </c>
      <c r="Y145" s="29">
        <v>33933887.22611282</v>
      </c>
      <c r="Z145" s="26">
        <v>551285.48651070893</v>
      </c>
      <c r="AA145" s="26">
        <v>40067035.113141298</v>
      </c>
      <c r="AB145" s="19">
        <v>13509108</v>
      </c>
      <c r="AC145" s="29">
        <v>33933887.22611282</v>
      </c>
      <c r="AD145" s="26">
        <v>551285.48651070893</v>
      </c>
      <c r="AE145" s="26">
        <v>40067035.113141298</v>
      </c>
      <c r="AF145" s="19">
        <v>13509108</v>
      </c>
      <c r="AG145" s="29">
        <v>33933887.22611282</v>
      </c>
      <c r="AH145" s="26">
        <v>551285.48651070893</v>
      </c>
      <c r="AI145" s="26">
        <v>40067035.113141298</v>
      </c>
      <c r="AJ145" s="19">
        <v>13509108</v>
      </c>
      <c r="AK145" s="29">
        <v>33933887.22611282</v>
      </c>
      <c r="AL145" s="28">
        <v>14600000</v>
      </c>
      <c r="AM145">
        <v>31800000</v>
      </c>
      <c r="AN145">
        <v>52800000</v>
      </c>
    </row>
    <row r="146" spans="1:40" x14ac:dyDescent="0.2">
      <c r="A146" s="18">
        <v>44322</v>
      </c>
      <c r="B146" s="19">
        <v>0</v>
      </c>
      <c r="C146" s="19">
        <v>0</v>
      </c>
      <c r="D146" s="26" t="e">
        <v>#N/A</v>
      </c>
      <c r="E146" s="29" t="e">
        <v>#N/A</v>
      </c>
      <c r="F146" s="19">
        <v>450000</v>
      </c>
      <c r="G146" s="19">
        <v>37284511.919860736</v>
      </c>
      <c r="H146" s="19">
        <v>14012224</v>
      </c>
      <c r="I146" s="29">
        <v>33086424.77787466</v>
      </c>
      <c r="J146" s="19">
        <v>500000</v>
      </c>
      <c r="K146" s="19">
        <v>39351338.684694186</v>
      </c>
      <c r="L146" s="19">
        <v>14012224</v>
      </c>
      <c r="M146" s="29">
        <v>34001568.866224766</v>
      </c>
      <c r="N146" s="26">
        <v>550000</v>
      </c>
      <c r="O146" s="26">
        <v>40112633.626630589</v>
      </c>
      <c r="P146" s="19">
        <v>14012224</v>
      </c>
      <c r="Q146" s="29">
        <v>34047199.326416448</v>
      </c>
      <c r="R146" s="26">
        <v>553200.38026382029</v>
      </c>
      <c r="S146" s="26">
        <v>40117119.493405119</v>
      </c>
      <c r="T146" s="19">
        <v>14012224</v>
      </c>
      <c r="U146" s="29">
        <v>34047199.326416448</v>
      </c>
      <c r="V146" s="26">
        <v>553200.38026382029</v>
      </c>
      <c r="W146" s="26">
        <v>40117119.493405119</v>
      </c>
      <c r="X146" s="19">
        <v>14012224</v>
      </c>
      <c r="Y146" s="29">
        <v>34047199.326416448</v>
      </c>
      <c r="Z146" s="26">
        <v>553200.38026382029</v>
      </c>
      <c r="AA146" s="26">
        <v>40117119.493405119</v>
      </c>
      <c r="AB146" s="19">
        <v>14012224</v>
      </c>
      <c r="AC146" s="29">
        <v>34047199.326416448</v>
      </c>
      <c r="AD146" s="26">
        <v>553200.38026382029</v>
      </c>
      <c r="AE146" s="26">
        <v>40117119.493405119</v>
      </c>
      <c r="AF146" s="19">
        <v>14012224</v>
      </c>
      <c r="AG146" s="29">
        <v>34047199.326416448</v>
      </c>
      <c r="AH146" s="26">
        <v>553200.38026382029</v>
      </c>
      <c r="AI146" s="26">
        <v>40117119.493405119</v>
      </c>
      <c r="AJ146" s="19">
        <v>14012224</v>
      </c>
      <c r="AK146" s="29">
        <v>34047199.326416448</v>
      </c>
      <c r="AL146" s="28">
        <v>14600000</v>
      </c>
      <c r="AM146">
        <v>31800000</v>
      </c>
      <c r="AN146">
        <v>52800000</v>
      </c>
    </row>
    <row r="147" spans="1:40" x14ac:dyDescent="0.2">
      <c r="A147" s="18">
        <v>44323</v>
      </c>
      <c r="B147" s="19">
        <v>0</v>
      </c>
      <c r="C147" s="19">
        <v>0</v>
      </c>
      <c r="D147" s="26" t="e">
        <v>#N/A</v>
      </c>
      <c r="E147" s="29" t="e">
        <v>#N/A</v>
      </c>
      <c r="F147" s="19">
        <v>450000</v>
      </c>
      <c r="G147" s="19">
        <v>37189908.919860736</v>
      </c>
      <c r="H147" s="19">
        <v>14556827</v>
      </c>
      <c r="I147" s="29">
        <v>33084913.977874663</v>
      </c>
      <c r="J147" s="19">
        <v>500000</v>
      </c>
      <c r="K147" s="19">
        <v>39306735.684694186</v>
      </c>
      <c r="L147" s="19">
        <v>14556827</v>
      </c>
      <c r="M147" s="29">
        <v>34045058.066224769</v>
      </c>
      <c r="N147" s="26">
        <v>550000</v>
      </c>
      <c r="O147" s="26">
        <v>40118030.626630589</v>
      </c>
      <c r="P147" s="19">
        <v>14556827</v>
      </c>
      <c r="Q147" s="29">
        <v>34104100.781097881</v>
      </c>
      <c r="R147" s="26">
        <v>555115.27401693165</v>
      </c>
      <c r="S147" s="26">
        <v>40127631.76742205</v>
      </c>
      <c r="T147" s="19">
        <v>14556827</v>
      </c>
      <c r="U147" s="29">
        <v>34104100.781097881</v>
      </c>
      <c r="V147" s="26">
        <v>555115.27401693165</v>
      </c>
      <c r="W147" s="26">
        <v>40127631.76742205</v>
      </c>
      <c r="X147" s="19">
        <v>14556827</v>
      </c>
      <c r="Y147" s="29">
        <v>34104100.781097881</v>
      </c>
      <c r="Z147" s="26">
        <v>555115.27401693165</v>
      </c>
      <c r="AA147" s="26">
        <v>40127631.76742205</v>
      </c>
      <c r="AB147" s="19">
        <v>14556827</v>
      </c>
      <c r="AC147" s="29">
        <v>34104100.781097881</v>
      </c>
      <c r="AD147" s="26">
        <v>555115.27401693165</v>
      </c>
      <c r="AE147" s="26">
        <v>40127631.76742205</v>
      </c>
      <c r="AF147" s="19">
        <v>14556827</v>
      </c>
      <c r="AG147" s="29">
        <v>34104100.781097881</v>
      </c>
      <c r="AH147" s="26">
        <v>555115.27401693165</v>
      </c>
      <c r="AI147" s="26">
        <v>40127631.76742205</v>
      </c>
      <c r="AJ147" s="19">
        <v>14556827</v>
      </c>
      <c r="AK147" s="29">
        <v>34104100.781097881</v>
      </c>
      <c r="AL147" s="28">
        <v>14600000</v>
      </c>
      <c r="AM147">
        <v>31800000</v>
      </c>
      <c r="AN147">
        <v>52800000</v>
      </c>
    </row>
    <row r="148" spans="1:40" x14ac:dyDescent="0.2">
      <c r="A148" s="18">
        <v>44324</v>
      </c>
      <c r="B148" s="19">
        <v>0</v>
      </c>
      <c r="C148" s="19">
        <v>0</v>
      </c>
      <c r="D148" s="26" t="e">
        <v>#N/A</v>
      </c>
      <c r="E148" s="29" t="e">
        <v>#N/A</v>
      </c>
      <c r="F148" s="19">
        <v>450000</v>
      </c>
      <c r="G148" s="19">
        <v>37134546.919860736</v>
      </c>
      <c r="H148" s="19">
        <v>15062189</v>
      </c>
      <c r="I148" s="29">
        <v>33071739.477874663</v>
      </c>
      <c r="J148" s="19">
        <v>500000</v>
      </c>
      <c r="K148" s="19">
        <v>39301373.684694186</v>
      </c>
      <c r="L148" s="19">
        <v>15062189</v>
      </c>
      <c r="M148" s="29">
        <v>34076883.566224769</v>
      </c>
      <c r="N148" s="26">
        <v>550000</v>
      </c>
      <c r="O148" s="26">
        <v>40162668.626630589</v>
      </c>
      <c r="P148" s="19">
        <v>15062189</v>
      </c>
      <c r="Q148" s="29">
        <v>34151061.940157115</v>
      </c>
      <c r="R148" s="26">
        <v>557030.16777004302</v>
      </c>
      <c r="S148" s="26">
        <v>40179299.935192093</v>
      </c>
      <c r="T148" s="19">
        <v>15062189</v>
      </c>
      <c r="U148" s="29">
        <v>34151061.940157115</v>
      </c>
      <c r="V148" s="26">
        <v>557030.16777004302</v>
      </c>
      <c r="W148" s="26">
        <v>40179299.935192093</v>
      </c>
      <c r="X148" s="19">
        <v>15062189</v>
      </c>
      <c r="Y148" s="29">
        <v>34151061.940157115</v>
      </c>
      <c r="Z148" s="26">
        <v>557030.16777004302</v>
      </c>
      <c r="AA148" s="26">
        <v>40179299.935192093</v>
      </c>
      <c r="AB148" s="19">
        <v>15062189</v>
      </c>
      <c r="AC148" s="29">
        <v>34151061.940157115</v>
      </c>
      <c r="AD148" s="26">
        <v>557030.16777004302</v>
      </c>
      <c r="AE148" s="26">
        <v>40179299.935192093</v>
      </c>
      <c r="AF148" s="19">
        <v>15062189</v>
      </c>
      <c r="AG148" s="29">
        <v>34151061.940157115</v>
      </c>
      <c r="AH148" s="26">
        <v>557030.16777004302</v>
      </c>
      <c r="AI148" s="26">
        <v>40179299.935192093</v>
      </c>
      <c r="AJ148" s="19">
        <v>15062189</v>
      </c>
      <c r="AK148" s="29">
        <v>34151061.940157115</v>
      </c>
      <c r="AL148" s="28">
        <v>14600000</v>
      </c>
      <c r="AM148">
        <v>31800000</v>
      </c>
      <c r="AN148">
        <v>52800000</v>
      </c>
    </row>
    <row r="149" spans="1:40" x14ac:dyDescent="0.2">
      <c r="A149" s="18">
        <v>44325</v>
      </c>
      <c r="B149" s="19">
        <v>0</v>
      </c>
      <c r="C149" s="19">
        <v>0</v>
      </c>
      <c r="D149" s="26" t="e">
        <v>#N/A</v>
      </c>
      <c r="E149" s="29" t="e">
        <v>#N/A</v>
      </c>
      <c r="F149" s="19">
        <v>450000</v>
      </c>
      <c r="G149" s="19">
        <v>37346584.919860736</v>
      </c>
      <c r="H149" s="19">
        <v>15300151</v>
      </c>
      <c r="I149" s="29">
        <v>33289527.827874664</v>
      </c>
      <c r="J149" s="19">
        <v>500000</v>
      </c>
      <c r="K149" s="19">
        <v>39563411.684694186</v>
      </c>
      <c r="L149" s="19">
        <v>15300151</v>
      </c>
      <c r="M149" s="29">
        <v>34339671.91622477</v>
      </c>
      <c r="N149" s="26">
        <v>550000</v>
      </c>
      <c r="O149" s="26">
        <v>40474706.626630589</v>
      </c>
      <c r="P149" s="19">
        <v>15300151</v>
      </c>
      <c r="Q149" s="29">
        <v>34430709.353594154</v>
      </c>
      <c r="R149" s="26">
        <v>558945.06152315438</v>
      </c>
      <c r="S149" s="26">
        <v>40500282.996715248</v>
      </c>
      <c r="T149" s="19">
        <v>15300151</v>
      </c>
      <c r="U149" s="29">
        <v>34430709.353594154</v>
      </c>
      <c r="V149" s="26">
        <v>558945.06152315438</v>
      </c>
      <c r="W149" s="26">
        <v>40500282.996715248</v>
      </c>
      <c r="X149" s="19">
        <v>15300151</v>
      </c>
      <c r="Y149" s="29">
        <v>34430709.353594154</v>
      </c>
      <c r="Z149" s="26">
        <v>558945.06152315438</v>
      </c>
      <c r="AA149" s="26">
        <v>40500282.996715248</v>
      </c>
      <c r="AB149" s="19">
        <v>15300151</v>
      </c>
      <c r="AC149" s="29">
        <v>34430709.353594154</v>
      </c>
      <c r="AD149" s="26">
        <v>558945.06152315438</v>
      </c>
      <c r="AE149" s="26">
        <v>40500282.996715248</v>
      </c>
      <c r="AF149" s="19">
        <v>15300151</v>
      </c>
      <c r="AG149" s="29">
        <v>34430709.353594154</v>
      </c>
      <c r="AH149" s="26">
        <v>558945.06152315438</v>
      </c>
      <c r="AI149" s="26">
        <v>40500282.996715248</v>
      </c>
      <c r="AJ149" s="19">
        <v>15300151</v>
      </c>
      <c r="AK149" s="29">
        <v>34430709.353594154</v>
      </c>
      <c r="AL149" s="28">
        <v>14600000</v>
      </c>
      <c r="AM149">
        <v>31800000</v>
      </c>
      <c r="AN149">
        <v>52800000</v>
      </c>
    </row>
    <row r="150" spans="1:40" x14ac:dyDescent="0.2">
      <c r="A150" s="18">
        <v>44326</v>
      </c>
      <c r="B150" s="19">
        <v>0</v>
      </c>
      <c r="C150" s="19">
        <v>0</v>
      </c>
      <c r="D150" s="26" t="e">
        <v>#N/A</v>
      </c>
      <c r="E150" s="29" t="e">
        <v>#N/A</v>
      </c>
      <c r="F150" s="19">
        <v>450000</v>
      </c>
      <c r="G150" s="19">
        <v>37520628.919860736</v>
      </c>
      <c r="H150" s="19">
        <v>15576107</v>
      </c>
      <c r="I150" s="29">
        <v>33456696.127874665</v>
      </c>
      <c r="J150" s="19">
        <v>500000</v>
      </c>
      <c r="K150" s="19">
        <v>39787455.684694186</v>
      </c>
      <c r="L150" s="19">
        <v>15576107</v>
      </c>
      <c r="M150" s="29">
        <v>34551840.216224767</v>
      </c>
      <c r="N150" s="26">
        <v>550000</v>
      </c>
      <c r="O150" s="26">
        <v>40748750.626630589</v>
      </c>
      <c r="P150" s="19">
        <v>15576107</v>
      </c>
      <c r="Q150" s="29">
        <v>34661460.121408992</v>
      </c>
      <c r="R150" s="26">
        <v>560859.95527626574</v>
      </c>
      <c r="S150" s="26">
        <v>40785186.951991513</v>
      </c>
      <c r="T150" s="19">
        <v>15576107</v>
      </c>
      <c r="U150" s="29">
        <v>34661460.121408992</v>
      </c>
      <c r="V150" s="26">
        <v>560859.95527626574</v>
      </c>
      <c r="W150" s="26">
        <v>40785186.951991513</v>
      </c>
      <c r="X150" s="19">
        <v>15576107</v>
      </c>
      <c r="Y150" s="29">
        <v>34661460.121408992</v>
      </c>
      <c r="Z150" s="26">
        <v>560859.95527626574</v>
      </c>
      <c r="AA150" s="26">
        <v>40785186.951991513</v>
      </c>
      <c r="AB150" s="19">
        <v>15576107</v>
      </c>
      <c r="AC150" s="29">
        <v>34661460.121408992</v>
      </c>
      <c r="AD150" s="26">
        <v>560859.95527626574</v>
      </c>
      <c r="AE150" s="26">
        <v>40785186.951991513</v>
      </c>
      <c r="AF150" s="19">
        <v>15576107</v>
      </c>
      <c r="AG150" s="29">
        <v>34661460.121408992</v>
      </c>
      <c r="AH150" s="26">
        <v>560859.95527626574</v>
      </c>
      <c r="AI150" s="26">
        <v>40785186.951991513</v>
      </c>
      <c r="AJ150" s="19">
        <v>15576107</v>
      </c>
      <c r="AK150" s="29">
        <v>34661460.121408992</v>
      </c>
      <c r="AL150" s="28">
        <v>14600000</v>
      </c>
      <c r="AM150">
        <v>31800000</v>
      </c>
      <c r="AN150">
        <v>52800000</v>
      </c>
    </row>
    <row r="151" spans="1:40" x14ac:dyDescent="0.2">
      <c r="A151" s="18">
        <v>44327</v>
      </c>
      <c r="B151" s="19">
        <v>0</v>
      </c>
      <c r="C151" s="19">
        <v>0</v>
      </c>
      <c r="D151" s="26" t="e">
        <v>#N/A</v>
      </c>
      <c r="E151" s="29" t="e">
        <v>#N/A</v>
      </c>
      <c r="F151" s="19">
        <v>450000</v>
      </c>
      <c r="G151" s="19">
        <v>37605763.919860736</v>
      </c>
      <c r="H151" s="19">
        <v>15940972</v>
      </c>
      <c r="I151" s="29">
        <v>33597333.377874665</v>
      </c>
      <c r="J151" s="19">
        <v>500000</v>
      </c>
      <c r="K151" s="19">
        <v>39922590.684694186</v>
      </c>
      <c r="L151" s="19">
        <v>15940972</v>
      </c>
      <c r="M151" s="29">
        <v>34737477.466224767</v>
      </c>
      <c r="N151" s="26">
        <v>550000</v>
      </c>
      <c r="O151" s="26">
        <v>40933885.626630589</v>
      </c>
      <c r="P151" s="19">
        <v>15940972</v>
      </c>
      <c r="Q151" s="29">
        <v>34867403.243601628</v>
      </c>
      <c r="R151" s="26">
        <v>562774.8490293771</v>
      </c>
      <c r="S151" s="26">
        <v>40983096.80102089</v>
      </c>
      <c r="T151" s="19">
        <v>15940972</v>
      </c>
      <c r="U151" s="29">
        <v>34867403.243601628</v>
      </c>
      <c r="V151" s="26">
        <v>562774.8490293771</v>
      </c>
      <c r="W151" s="26">
        <v>40983096.80102089</v>
      </c>
      <c r="X151" s="19">
        <v>15940972</v>
      </c>
      <c r="Y151" s="29">
        <v>34867403.243601628</v>
      </c>
      <c r="Z151" s="26">
        <v>562774.8490293771</v>
      </c>
      <c r="AA151" s="26">
        <v>40983096.80102089</v>
      </c>
      <c r="AB151" s="19">
        <v>15940972</v>
      </c>
      <c r="AC151" s="29">
        <v>34867403.243601628</v>
      </c>
      <c r="AD151" s="26">
        <v>562774.8490293771</v>
      </c>
      <c r="AE151" s="26">
        <v>40983096.80102089</v>
      </c>
      <c r="AF151" s="19">
        <v>15940972</v>
      </c>
      <c r="AG151" s="29">
        <v>34867403.243601628</v>
      </c>
      <c r="AH151" s="26">
        <v>562774.8490293771</v>
      </c>
      <c r="AI151" s="26">
        <v>40983096.80102089</v>
      </c>
      <c r="AJ151" s="19">
        <v>15940972</v>
      </c>
      <c r="AK151" s="29">
        <v>34867403.243601628</v>
      </c>
      <c r="AL151" s="28">
        <v>14600000</v>
      </c>
      <c r="AM151">
        <v>31800000</v>
      </c>
      <c r="AN151">
        <v>52800000</v>
      </c>
    </row>
    <row r="152" spans="1:40" x14ac:dyDescent="0.2">
      <c r="A152" s="18">
        <v>44328</v>
      </c>
      <c r="B152" s="19">
        <v>0</v>
      </c>
      <c r="C152" s="19">
        <v>0</v>
      </c>
      <c r="D152" s="26" t="e">
        <v>#N/A</v>
      </c>
      <c r="E152" s="29" t="e">
        <v>#N/A</v>
      </c>
      <c r="F152" s="19">
        <v>450000</v>
      </c>
      <c r="G152" s="19">
        <v>37573653.919860736</v>
      </c>
      <c r="H152" s="19">
        <v>16423082</v>
      </c>
      <c r="I152" s="29">
        <v>33761943.177874662</v>
      </c>
      <c r="J152" s="19">
        <v>500000</v>
      </c>
      <c r="K152" s="19">
        <v>39940480.684694186</v>
      </c>
      <c r="L152" s="19">
        <v>16423082</v>
      </c>
      <c r="M152" s="29">
        <v>34947087.266224772</v>
      </c>
      <c r="N152" s="26">
        <v>550000</v>
      </c>
      <c r="O152" s="26">
        <v>41001775.626630589</v>
      </c>
      <c r="P152" s="19">
        <v>16423082</v>
      </c>
      <c r="Q152" s="29">
        <v>35099042.320172064</v>
      </c>
      <c r="R152" s="26">
        <v>564689.74278248847</v>
      </c>
      <c r="S152" s="26">
        <v>41065676.543803379</v>
      </c>
      <c r="T152" s="19">
        <v>16423082</v>
      </c>
      <c r="U152" s="29">
        <v>35099042.320172064</v>
      </c>
      <c r="V152" s="26">
        <v>564689.74278248847</v>
      </c>
      <c r="W152" s="26">
        <v>41065676.543803379</v>
      </c>
      <c r="X152" s="19">
        <v>16423082</v>
      </c>
      <c r="Y152" s="29">
        <v>35099042.320172064</v>
      </c>
      <c r="Z152" s="26">
        <v>564689.74278248847</v>
      </c>
      <c r="AA152" s="26">
        <v>41065676.543803379</v>
      </c>
      <c r="AB152" s="19">
        <v>16423082</v>
      </c>
      <c r="AC152" s="29">
        <v>35099042.320172064</v>
      </c>
      <c r="AD152" s="26">
        <v>564689.74278248847</v>
      </c>
      <c r="AE152" s="26">
        <v>41065676.543803379</v>
      </c>
      <c r="AF152" s="19">
        <v>16423082</v>
      </c>
      <c r="AG152" s="29">
        <v>35099042.320172064</v>
      </c>
      <c r="AH152" s="26">
        <v>564689.74278248847</v>
      </c>
      <c r="AI152" s="26">
        <v>41065676.543803379</v>
      </c>
      <c r="AJ152" s="19">
        <v>16423082</v>
      </c>
      <c r="AK152" s="29">
        <v>35099042.320172064</v>
      </c>
      <c r="AL152" s="28">
        <v>14600000</v>
      </c>
      <c r="AM152">
        <v>31800000</v>
      </c>
      <c r="AN152">
        <v>52800000</v>
      </c>
    </row>
    <row r="153" spans="1:40" x14ac:dyDescent="0.2">
      <c r="A153" s="18">
        <v>44329</v>
      </c>
      <c r="B153" s="19">
        <v>0</v>
      </c>
      <c r="C153" s="19">
        <v>0</v>
      </c>
      <c r="D153" s="26" t="e">
        <v>#N/A</v>
      </c>
      <c r="E153" s="29" t="e">
        <v>#N/A</v>
      </c>
      <c r="F153" s="19">
        <v>450000</v>
      </c>
      <c r="G153" s="19">
        <v>37571199.919860736</v>
      </c>
      <c r="H153" s="19">
        <v>16875536</v>
      </c>
      <c r="I153" s="29">
        <v>33789555.927874662</v>
      </c>
      <c r="J153" s="19">
        <v>500000</v>
      </c>
      <c r="K153" s="19">
        <v>39988026.684694186</v>
      </c>
      <c r="L153" s="19">
        <v>16875536</v>
      </c>
      <c r="M153" s="29">
        <v>35019700.016224772</v>
      </c>
      <c r="N153" s="26">
        <v>550000</v>
      </c>
      <c r="O153" s="26">
        <v>41099321.626630589</v>
      </c>
      <c r="P153" s="19">
        <v>16875536</v>
      </c>
      <c r="Q153" s="29">
        <v>35195407.751120299</v>
      </c>
      <c r="R153" s="26">
        <v>566604.63653559983</v>
      </c>
      <c r="S153" s="26">
        <v>41179827.180338979</v>
      </c>
      <c r="T153" s="19">
        <v>16875536</v>
      </c>
      <c r="U153" s="29">
        <v>35195407.751120299</v>
      </c>
      <c r="V153" s="26">
        <v>566604.63653559983</v>
      </c>
      <c r="W153" s="26">
        <v>41179827.180338979</v>
      </c>
      <c r="X153" s="19">
        <v>16875536</v>
      </c>
      <c r="Y153" s="29">
        <v>35195407.751120299</v>
      </c>
      <c r="Z153" s="26">
        <v>566604.63653559983</v>
      </c>
      <c r="AA153" s="26">
        <v>41179827.180338979</v>
      </c>
      <c r="AB153" s="19">
        <v>16875536</v>
      </c>
      <c r="AC153" s="29">
        <v>35195407.751120299</v>
      </c>
      <c r="AD153" s="26">
        <v>566604.63653559983</v>
      </c>
      <c r="AE153" s="26">
        <v>41179827.180338979</v>
      </c>
      <c r="AF153" s="19">
        <v>16875536</v>
      </c>
      <c r="AG153" s="29">
        <v>35195407.751120299</v>
      </c>
      <c r="AH153" s="26">
        <v>566604.63653559983</v>
      </c>
      <c r="AI153" s="26">
        <v>41179827.180338979</v>
      </c>
      <c r="AJ153" s="19">
        <v>16875536</v>
      </c>
      <c r="AK153" s="29">
        <v>35195407.751120299</v>
      </c>
      <c r="AL153" s="28">
        <v>14600000</v>
      </c>
      <c r="AM153">
        <v>31800000</v>
      </c>
      <c r="AN153">
        <v>52800000</v>
      </c>
    </row>
    <row r="154" spans="1:40" x14ac:dyDescent="0.2">
      <c r="A154" s="18">
        <v>44330</v>
      </c>
      <c r="B154" s="19">
        <v>0</v>
      </c>
      <c r="C154" s="19">
        <v>0</v>
      </c>
      <c r="D154" s="26" t="e">
        <v>#N/A</v>
      </c>
      <c r="E154" s="29" t="e">
        <v>#N/A</v>
      </c>
      <c r="F154" s="19">
        <v>450000</v>
      </c>
      <c r="G154" s="19">
        <v>37649293.919860736</v>
      </c>
      <c r="H154" s="19">
        <v>17247442</v>
      </c>
      <c r="I154" s="29">
        <v>33779963.32787466</v>
      </c>
      <c r="J154" s="19">
        <v>500000</v>
      </c>
      <c r="K154" s="19">
        <v>40116120.684694186</v>
      </c>
      <c r="L154" s="19">
        <v>17247442</v>
      </c>
      <c r="M154" s="29">
        <v>35055107.41622477</v>
      </c>
      <c r="N154" s="26">
        <v>550000</v>
      </c>
      <c r="O154" s="26">
        <v>41277415.626630589</v>
      </c>
      <c r="P154" s="19">
        <v>17247442</v>
      </c>
      <c r="Q154" s="29">
        <v>35256291.236446328</v>
      </c>
      <c r="R154" s="26">
        <v>568519.53028871119</v>
      </c>
      <c r="S154" s="26">
        <v>41376440.71062769</v>
      </c>
      <c r="T154" s="19">
        <v>17247442</v>
      </c>
      <c r="U154" s="29">
        <v>35256291.236446328</v>
      </c>
      <c r="V154" s="26">
        <v>568519.53028871119</v>
      </c>
      <c r="W154" s="26">
        <v>41376440.71062769</v>
      </c>
      <c r="X154" s="19">
        <v>17247442</v>
      </c>
      <c r="Y154" s="29">
        <v>35256291.236446328</v>
      </c>
      <c r="Z154" s="26">
        <v>568519.53028871119</v>
      </c>
      <c r="AA154" s="26">
        <v>41376440.71062769</v>
      </c>
      <c r="AB154" s="19">
        <v>17247442</v>
      </c>
      <c r="AC154" s="29">
        <v>35256291.236446328</v>
      </c>
      <c r="AD154" s="26">
        <v>568519.53028871119</v>
      </c>
      <c r="AE154" s="26">
        <v>41376440.71062769</v>
      </c>
      <c r="AF154" s="19">
        <v>17247442</v>
      </c>
      <c r="AG154" s="29">
        <v>35256291.236446328</v>
      </c>
      <c r="AH154" s="26">
        <v>568519.53028871119</v>
      </c>
      <c r="AI154" s="26">
        <v>41376440.71062769</v>
      </c>
      <c r="AJ154" s="19">
        <v>17247442</v>
      </c>
      <c r="AK154" s="29">
        <v>35256291.236446328</v>
      </c>
      <c r="AL154" s="28">
        <v>14600000</v>
      </c>
      <c r="AM154">
        <v>31800000</v>
      </c>
      <c r="AN154">
        <v>52800000</v>
      </c>
    </row>
    <row r="155" spans="1:40" x14ac:dyDescent="0.2">
      <c r="A155" s="18">
        <v>44331</v>
      </c>
      <c r="B155" s="19">
        <v>0</v>
      </c>
      <c r="C155" s="19">
        <v>0</v>
      </c>
      <c r="D155" s="26" t="e">
        <v>#N/A</v>
      </c>
      <c r="E155" s="29" t="e">
        <v>#N/A</v>
      </c>
      <c r="F155" s="19">
        <v>450000</v>
      </c>
      <c r="G155" s="19">
        <v>37764614.919860736</v>
      </c>
      <c r="H155" s="19">
        <v>17582121</v>
      </c>
      <c r="I155" s="29">
        <v>33676332.677874662</v>
      </c>
      <c r="J155" s="19">
        <v>500000</v>
      </c>
      <c r="K155" s="19">
        <v>40281441.684694186</v>
      </c>
      <c r="L155" s="19">
        <v>17582121</v>
      </c>
      <c r="M155" s="29">
        <v>34996476.766224772</v>
      </c>
      <c r="N155" s="26">
        <v>550000</v>
      </c>
      <c r="O155" s="26">
        <v>41492736.626630589</v>
      </c>
      <c r="P155" s="19">
        <v>17582121</v>
      </c>
      <c r="Q155" s="29">
        <v>35224860.076150164</v>
      </c>
      <c r="R155" s="26">
        <v>570434.42404182255</v>
      </c>
      <c r="S155" s="26">
        <v>41612196.134669513</v>
      </c>
      <c r="T155" s="19">
        <v>17582121</v>
      </c>
      <c r="U155" s="29">
        <v>35224860.076150164</v>
      </c>
      <c r="V155" s="26">
        <v>570434.42404182255</v>
      </c>
      <c r="W155" s="26">
        <v>41612196.134669513</v>
      </c>
      <c r="X155" s="19">
        <v>17582121</v>
      </c>
      <c r="Y155" s="29">
        <v>35224860.076150164</v>
      </c>
      <c r="Z155" s="26">
        <v>570434.42404182255</v>
      </c>
      <c r="AA155" s="26">
        <v>41612196.134669513</v>
      </c>
      <c r="AB155" s="19">
        <v>17582121</v>
      </c>
      <c r="AC155" s="29">
        <v>35224860.076150164</v>
      </c>
      <c r="AD155" s="26">
        <v>570434.42404182255</v>
      </c>
      <c r="AE155" s="26">
        <v>41612196.134669513</v>
      </c>
      <c r="AF155" s="19">
        <v>17582121</v>
      </c>
      <c r="AG155" s="29">
        <v>35224860.076150164</v>
      </c>
      <c r="AH155" s="26">
        <v>570434.42404182255</v>
      </c>
      <c r="AI155" s="26">
        <v>41612196.134669513</v>
      </c>
      <c r="AJ155" s="19">
        <v>17582121</v>
      </c>
      <c r="AK155" s="29">
        <v>35224860.076150164</v>
      </c>
      <c r="AL155" s="28">
        <v>14600000</v>
      </c>
      <c r="AM155">
        <v>31800000</v>
      </c>
      <c r="AN155">
        <v>52800000</v>
      </c>
    </row>
    <row r="156" spans="1:40" x14ac:dyDescent="0.2">
      <c r="A156" s="18">
        <v>44332</v>
      </c>
      <c r="B156" s="19">
        <v>0</v>
      </c>
      <c r="C156" s="19">
        <v>0</v>
      </c>
      <c r="D156" s="26" t="e">
        <v>#N/A</v>
      </c>
      <c r="E156" s="29" t="e">
        <v>#N/A</v>
      </c>
      <c r="F156" s="19">
        <v>450000</v>
      </c>
      <c r="G156" s="19">
        <v>38072895.919860736</v>
      </c>
      <c r="H156" s="19">
        <v>17723840</v>
      </c>
      <c r="I156" s="29">
        <v>33810150.377874665</v>
      </c>
      <c r="J156" s="19">
        <v>500000</v>
      </c>
      <c r="K156" s="19">
        <v>40639722.684694186</v>
      </c>
      <c r="L156" s="19">
        <v>17723840</v>
      </c>
      <c r="M156" s="29">
        <v>35175294.466224767</v>
      </c>
      <c r="N156" s="26">
        <v>550000</v>
      </c>
      <c r="O156" s="26">
        <v>41901017.626630589</v>
      </c>
      <c r="P156" s="19">
        <v>17723840</v>
      </c>
      <c r="Q156" s="29">
        <v>35432600.670231804</v>
      </c>
      <c r="R156" s="26">
        <v>572349.31779493392</v>
      </c>
      <c r="S156" s="26">
        <v>42042826.452464446</v>
      </c>
      <c r="T156" s="19">
        <v>17723840</v>
      </c>
      <c r="U156" s="29">
        <v>35432600.670231804</v>
      </c>
      <c r="V156" s="26">
        <v>572349.31779493392</v>
      </c>
      <c r="W156" s="26">
        <v>42042826.452464446</v>
      </c>
      <c r="X156" s="19">
        <v>17723840</v>
      </c>
      <c r="Y156" s="29">
        <v>35432600.670231804</v>
      </c>
      <c r="Z156" s="26">
        <v>572349.31779493392</v>
      </c>
      <c r="AA156" s="26">
        <v>42042826.452464446</v>
      </c>
      <c r="AB156" s="19">
        <v>17723840</v>
      </c>
      <c r="AC156" s="29">
        <v>35432600.670231804</v>
      </c>
      <c r="AD156" s="26">
        <v>572349.31779493392</v>
      </c>
      <c r="AE156" s="26">
        <v>42042826.452464446</v>
      </c>
      <c r="AF156" s="19">
        <v>17723840</v>
      </c>
      <c r="AG156" s="29">
        <v>35432600.670231804</v>
      </c>
      <c r="AH156" s="26">
        <v>572349.31779493392</v>
      </c>
      <c r="AI156" s="26">
        <v>42042826.452464446</v>
      </c>
      <c r="AJ156" s="19">
        <v>17723840</v>
      </c>
      <c r="AK156" s="29">
        <v>35432600.670231804</v>
      </c>
      <c r="AL156" s="28">
        <v>14600000</v>
      </c>
      <c r="AM156">
        <v>31800000</v>
      </c>
      <c r="AN156">
        <v>52800000</v>
      </c>
    </row>
    <row r="157" spans="1:40" x14ac:dyDescent="0.2">
      <c r="A157" s="18">
        <v>44333</v>
      </c>
      <c r="B157" s="19">
        <v>0</v>
      </c>
      <c r="C157" s="19">
        <v>0</v>
      </c>
      <c r="D157" s="26" t="e">
        <v>#N/A</v>
      </c>
      <c r="E157" s="29" t="e">
        <v>#N/A</v>
      </c>
      <c r="F157" s="19">
        <v>450000</v>
      </c>
      <c r="G157" s="19">
        <v>38330554.919860736</v>
      </c>
      <c r="H157" s="19">
        <v>17916181</v>
      </c>
      <c r="I157" s="29">
        <v>33917354.57787466</v>
      </c>
      <c r="J157" s="19">
        <v>500000</v>
      </c>
      <c r="K157" s="19">
        <v>40947381.684694186</v>
      </c>
      <c r="L157" s="19">
        <v>17916181</v>
      </c>
      <c r="M157" s="29">
        <v>35327498.66622477</v>
      </c>
      <c r="N157" s="26">
        <v>550000</v>
      </c>
      <c r="O157" s="26">
        <v>42258676.626630589</v>
      </c>
      <c r="P157" s="19">
        <v>17916181</v>
      </c>
      <c r="Q157" s="29">
        <v>35615451.168691233</v>
      </c>
      <c r="R157" s="26">
        <v>574264.21154804528</v>
      </c>
      <c r="S157" s="26">
        <v>42424749.664012492</v>
      </c>
      <c r="T157" s="19">
        <v>17916181</v>
      </c>
      <c r="U157" s="29">
        <v>35615451.168691233</v>
      </c>
      <c r="V157" s="26">
        <v>574264.21154804528</v>
      </c>
      <c r="W157" s="26">
        <v>42424749.664012492</v>
      </c>
      <c r="X157" s="19">
        <v>17916181</v>
      </c>
      <c r="Y157" s="29">
        <v>35615451.168691233</v>
      </c>
      <c r="Z157" s="26">
        <v>574264.21154804528</v>
      </c>
      <c r="AA157" s="26">
        <v>42424749.664012492</v>
      </c>
      <c r="AB157" s="19">
        <v>17916181</v>
      </c>
      <c r="AC157" s="29">
        <v>35615451.168691233</v>
      </c>
      <c r="AD157" s="26">
        <v>574264.21154804528</v>
      </c>
      <c r="AE157" s="26">
        <v>42424749.664012492</v>
      </c>
      <c r="AF157" s="19">
        <v>17916181</v>
      </c>
      <c r="AG157" s="29">
        <v>35615451.168691233</v>
      </c>
      <c r="AH157" s="26">
        <v>574264.21154804528</v>
      </c>
      <c r="AI157" s="26">
        <v>42424749.664012492</v>
      </c>
      <c r="AJ157" s="19">
        <v>17916181</v>
      </c>
      <c r="AK157" s="29">
        <v>35615451.168691233</v>
      </c>
      <c r="AL157" s="28">
        <v>14600000</v>
      </c>
      <c r="AM157">
        <v>31800000</v>
      </c>
      <c r="AN157">
        <v>52800000</v>
      </c>
    </row>
    <row r="158" spans="1:40" x14ac:dyDescent="0.2">
      <c r="A158" s="18">
        <v>44334</v>
      </c>
      <c r="B158" s="19">
        <v>0</v>
      </c>
      <c r="C158" s="19">
        <v>0</v>
      </c>
      <c r="D158" s="26" t="e">
        <v>#N/A</v>
      </c>
      <c r="E158" s="29" t="e">
        <v>#N/A</v>
      </c>
      <c r="F158" s="19">
        <v>450000</v>
      </c>
      <c r="G158" s="19">
        <v>38453862.919860736</v>
      </c>
      <c r="H158" s="19">
        <v>18242873</v>
      </c>
      <c r="I158" s="29">
        <v>34003811.977874659</v>
      </c>
      <c r="J158" s="19">
        <v>500000</v>
      </c>
      <c r="K158" s="19">
        <v>41120689.684694186</v>
      </c>
      <c r="L158" s="19">
        <v>18242873</v>
      </c>
      <c r="M158" s="29">
        <v>35458956.066224769</v>
      </c>
      <c r="N158" s="26">
        <v>550000</v>
      </c>
      <c r="O158" s="26">
        <v>42481984.626630589</v>
      </c>
      <c r="P158" s="19">
        <v>18242873</v>
      </c>
      <c r="Q158" s="29">
        <v>35779278.271528468</v>
      </c>
      <c r="R158" s="26">
        <v>576179.10530115664</v>
      </c>
      <c r="S158" s="26">
        <v>42674236.769313648</v>
      </c>
      <c r="T158" s="19">
        <v>18242873</v>
      </c>
      <c r="U158" s="29">
        <v>35779278.271528468</v>
      </c>
      <c r="V158" s="26">
        <v>576179.10530115664</v>
      </c>
      <c r="W158" s="26">
        <v>42674236.769313648</v>
      </c>
      <c r="X158" s="19">
        <v>18242873</v>
      </c>
      <c r="Y158" s="29">
        <v>35779278.271528468</v>
      </c>
      <c r="Z158" s="26">
        <v>576179.10530115664</v>
      </c>
      <c r="AA158" s="26">
        <v>42674236.769313648</v>
      </c>
      <c r="AB158" s="19">
        <v>18242873</v>
      </c>
      <c r="AC158" s="29">
        <v>35779278.271528468</v>
      </c>
      <c r="AD158" s="26">
        <v>576179.10530115664</v>
      </c>
      <c r="AE158" s="26">
        <v>42674236.769313648</v>
      </c>
      <c r="AF158" s="19">
        <v>18242873</v>
      </c>
      <c r="AG158" s="29">
        <v>35779278.271528468</v>
      </c>
      <c r="AH158" s="26">
        <v>576179.10530115664</v>
      </c>
      <c r="AI158" s="26">
        <v>42674236.769313648</v>
      </c>
      <c r="AJ158" s="19">
        <v>18242873</v>
      </c>
      <c r="AK158" s="29">
        <v>35779278.271528468</v>
      </c>
      <c r="AL158" s="28">
        <v>14600000</v>
      </c>
      <c r="AM158">
        <v>31800000</v>
      </c>
      <c r="AN158">
        <v>52800000</v>
      </c>
    </row>
    <row r="159" spans="1:40" x14ac:dyDescent="0.2">
      <c r="A159" s="18">
        <v>44335</v>
      </c>
      <c r="B159" s="19">
        <v>0</v>
      </c>
      <c r="C159" s="19">
        <v>0</v>
      </c>
      <c r="D159" s="26" t="e">
        <v>#N/A</v>
      </c>
      <c r="E159" s="29" t="e">
        <v>#N/A</v>
      </c>
      <c r="F159" s="19">
        <v>450000</v>
      </c>
      <c r="G159" s="19">
        <v>38454900.919860736</v>
      </c>
      <c r="H159" s="19">
        <v>18691835</v>
      </c>
      <c r="I159" s="29">
        <v>34010148.377874665</v>
      </c>
      <c r="J159" s="19">
        <v>500000</v>
      </c>
      <c r="K159" s="19">
        <v>41171727.684694186</v>
      </c>
      <c r="L159" s="19">
        <v>18691835</v>
      </c>
      <c r="M159" s="29">
        <v>35510292.466224767</v>
      </c>
      <c r="N159" s="26">
        <v>550000</v>
      </c>
      <c r="O159" s="26">
        <v>42583022.626630589</v>
      </c>
      <c r="P159" s="19">
        <v>18691835</v>
      </c>
      <c r="Q159" s="29">
        <v>35864707.778743513</v>
      </c>
      <c r="R159" s="26">
        <v>578093.999054268</v>
      </c>
      <c r="S159" s="26">
        <v>42803368.768367916</v>
      </c>
      <c r="T159" s="19">
        <v>18691835</v>
      </c>
      <c r="U159" s="29">
        <v>35864707.778743513</v>
      </c>
      <c r="V159" s="26">
        <v>578093.999054268</v>
      </c>
      <c r="W159" s="26">
        <v>42803368.768367916</v>
      </c>
      <c r="X159" s="19">
        <v>18691835</v>
      </c>
      <c r="Y159" s="29">
        <v>35864707.778743513</v>
      </c>
      <c r="Z159" s="26">
        <v>578093.999054268</v>
      </c>
      <c r="AA159" s="26">
        <v>42803368.768367916</v>
      </c>
      <c r="AB159" s="19">
        <v>18691835</v>
      </c>
      <c r="AC159" s="29">
        <v>35864707.778743513</v>
      </c>
      <c r="AD159" s="26">
        <v>578093.999054268</v>
      </c>
      <c r="AE159" s="26">
        <v>42803368.768367916</v>
      </c>
      <c r="AF159" s="19">
        <v>18691835</v>
      </c>
      <c r="AG159" s="29">
        <v>35864707.778743513</v>
      </c>
      <c r="AH159" s="26">
        <v>578093.999054268</v>
      </c>
      <c r="AI159" s="26">
        <v>42803368.768367916</v>
      </c>
      <c r="AJ159" s="19">
        <v>18691835</v>
      </c>
      <c r="AK159" s="29">
        <v>35864707.778743513</v>
      </c>
      <c r="AL159" s="28">
        <v>14600000</v>
      </c>
      <c r="AM159">
        <v>31800000</v>
      </c>
      <c r="AN159">
        <v>52800000</v>
      </c>
    </row>
    <row r="160" spans="1:40" x14ac:dyDescent="0.2">
      <c r="A160" s="18">
        <v>44336</v>
      </c>
      <c r="B160" s="19">
        <v>0</v>
      </c>
      <c r="C160" s="19">
        <v>0</v>
      </c>
      <c r="D160" s="26" t="e">
        <v>#N/A</v>
      </c>
      <c r="E160" s="29" t="e">
        <v>#N/A</v>
      </c>
      <c r="F160" s="19">
        <v>450000</v>
      </c>
      <c r="G160" s="19">
        <v>38419180.919860736</v>
      </c>
      <c r="H160" s="19">
        <v>19177555</v>
      </c>
      <c r="I160" s="29">
        <v>34006672.377874665</v>
      </c>
      <c r="J160" s="19">
        <v>500000</v>
      </c>
      <c r="K160" s="19">
        <v>41186007.684694186</v>
      </c>
      <c r="L160" s="19">
        <v>19177555</v>
      </c>
      <c r="M160" s="29">
        <v>35551816.466224767</v>
      </c>
      <c r="N160" s="26">
        <v>550000</v>
      </c>
      <c r="O160" s="26">
        <v>42647302.626630589</v>
      </c>
      <c r="P160" s="19">
        <v>19177555</v>
      </c>
      <c r="Q160" s="29">
        <v>35942048.290336348</v>
      </c>
      <c r="R160" s="26">
        <v>580008.89280737936</v>
      </c>
      <c r="S160" s="26">
        <v>42897657.661175296</v>
      </c>
      <c r="T160" s="19">
        <v>19177555</v>
      </c>
      <c r="U160" s="29">
        <v>35942048.290336348</v>
      </c>
      <c r="V160" s="26">
        <v>580008.89280737936</v>
      </c>
      <c r="W160" s="26">
        <v>42897657.661175296</v>
      </c>
      <c r="X160" s="19">
        <v>19177555</v>
      </c>
      <c r="Y160" s="29">
        <v>35942048.290336348</v>
      </c>
      <c r="Z160" s="26">
        <v>580008.89280737936</v>
      </c>
      <c r="AA160" s="26">
        <v>42897657.661175296</v>
      </c>
      <c r="AB160" s="19">
        <v>19177555</v>
      </c>
      <c r="AC160" s="29">
        <v>35942048.290336348</v>
      </c>
      <c r="AD160" s="26">
        <v>580008.89280737936</v>
      </c>
      <c r="AE160" s="26">
        <v>42897657.661175296</v>
      </c>
      <c r="AF160" s="19">
        <v>19177555</v>
      </c>
      <c r="AG160" s="29">
        <v>35942048.290336348</v>
      </c>
      <c r="AH160" s="26">
        <v>580008.89280737936</v>
      </c>
      <c r="AI160" s="26">
        <v>42897657.661175296</v>
      </c>
      <c r="AJ160" s="19">
        <v>19177555</v>
      </c>
      <c r="AK160" s="29">
        <v>35942048.290336348</v>
      </c>
      <c r="AL160" s="28">
        <v>14600000</v>
      </c>
      <c r="AM160">
        <v>31800000</v>
      </c>
      <c r="AN160">
        <v>52800000</v>
      </c>
    </row>
    <row r="161" spans="1:40" x14ac:dyDescent="0.2">
      <c r="A161" s="18">
        <v>44337</v>
      </c>
      <c r="B161" s="19">
        <v>0</v>
      </c>
      <c r="C161" s="19">
        <v>0</v>
      </c>
      <c r="D161" s="26" t="e">
        <v>#N/A</v>
      </c>
      <c r="E161" s="29" t="e">
        <v>#N/A</v>
      </c>
      <c r="F161" s="19">
        <v>450000</v>
      </c>
      <c r="G161" s="19">
        <v>38364687.919860736</v>
      </c>
      <c r="H161" s="19">
        <v>19682048</v>
      </c>
      <c r="I161" s="29">
        <v>33991633.82787466</v>
      </c>
      <c r="J161" s="19">
        <v>500000</v>
      </c>
      <c r="K161" s="19">
        <v>41181514.684694186</v>
      </c>
      <c r="L161" s="19">
        <v>19682048</v>
      </c>
      <c r="M161" s="29">
        <v>35581777.91622477</v>
      </c>
      <c r="N161" s="26">
        <v>550000</v>
      </c>
      <c r="O161" s="26">
        <v>42692809.626630589</v>
      </c>
      <c r="P161" s="19">
        <v>19682048</v>
      </c>
      <c r="Q161" s="29">
        <v>36009549.656306982</v>
      </c>
      <c r="R161" s="26">
        <v>581923.78656049073</v>
      </c>
      <c r="S161" s="26">
        <v>42975088.447735786</v>
      </c>
      <c r="T161" s="19">
        <v>19682048</v>
      </c>
      <c r="U161" s="29">
        <v>36009549.656306982</v>
      </c>
      <c r="V161" s="26">
        <v>581923.78656049073</v>
      </c>
      <c r="W161" s="26">
        <v>42975088.447735786</v>
      </c>
      <c r="X161" s="19">
        <v>19682048</v>
      </c>
      <c r="Y161" s="29">
        <v>36009549.656306982</v>
      </c>
      <c r="Z161" s="26">
        <v>581923.78656049073</v>
      </c>
      <c r="AA161" s="26">
        <v>42975088.447735786</v>
      </c>
      <c r="AB161" s="19">
        <v>19682048</v>
      </c>
      <c r="AC161" s="29">
        <v>36009549.656306982</v>
      </c>
      <c r="AD161" s="26">
        <v>581923.78656049073</v>
      </c>
      <c r="AE161" s="26">
        <v>42975088.447735786</v>
      </c>
      <c r="AF161" s="19">
        <v>19682048</v>
      </c>
      <c r="AG161" s="29">
        <v>36009549.656306982</v>
      </c>
      <c r="AH161" s="26">
        <v>581923.78656049073</v>
      </c>
      <c r="AI161" s="26">
        <v>42975088.447735786</v>
      </c>
      <c r="AJ161" s="19">
        <v>19682048</v>
      </c>
      <c r="AK161" s="29">
        <v>36009549.656306982</v>
      </c>
      <c r="AL161" s="28">
        <v>14600000</v>
      </c>
      <c r="AM161">
        <v>31800000</v>
      </c>
      <c r="AN161">
        <v>52800000</v>
      </c>
    </row>
    <row r="162" spans="1:40" x14ac:dyDescent="0.2">
      <c r="A162" s="18">
        <v>44338</v>
      </c>
      <c r="B162" s="19">
        <v>0</v>
      </c>
      <c r="C162" s="19">
        <v>0</v>
      </c>
      <c r="D162" s="26" t="e">
        <v>#N/A</v>
      </c>
      <c r="E162" s="29" t="e">
        <v>#N/A</v>
      </c>
      <c r="F162" s="19">
        <v>450000</v>
      </c>
      <c r="G162" s="19">
        <v>38404301.908014044</v>
      </c>
      <c r="H162" s="19">
        <v>20092434.011846691</v>
      </c>
      <c r="I162" s="29">
        <v>33929917.527874663</v>
      </c>
      <c r="J162" s="19">
        <v>500000</v>
      </c>
      <c r="K162" s="19">
        <v>41271128.672847494</v>
      </c>
      <c r="L162" s="19">
        <v>20092434.011846691</v>
      </c>
      <c r="M162" s="29">
        <v>35565061.616224766</v>
      </c>
      <c r="N162" s="26">
        <v>550000</v>
      </c>
      <c r="O162" s="26">
        <v>42832423.614783898</v>
      </c>
      <c r="P162" s="19">
        <v>20092434.011846691</v>
      </c>
      <c r="Q162" s="29">
        <v>36032096.676655419</v>
      </c>
      <c r="R162" s="26">
        <v>583838.68031360209</v>
      </c>
      <c r="S162" s="26">
        <v>43148541.116202697</v>
      </c>
      <c r="T162" s="19">
        <v>20092434.011846691</v>
      </c>
      <c r="U162" s="29">
        <v>36032096.676655419</v>
      </c>
      <c r="V162" s="26">
        <v>583838.68031360209</v>
      </c>
      <c r="W162" s="26">
        <v>43148541.116202697</v>
      </c>
      <c r="X162" s="19">
        <v>20092434.011846691</v>
      </c>
      <c r="Y162" s="29">
        <v>36032096.676655419</v>
      </c>
      <c r="Z162" s="26">
        <v>583838.68031360209</v>
      </c>
      <c r="AA162" s="26">
        <v>43148541.116202697</v>
      </c>
      <c r="AB162" s="19">
        <v>20092434.011846691</v>
      </c>
      <c r="AC162" s="29">
        <v>36032096.676655419</v>
      </c>
      <c r="AD162" s="26">
        <v>583838.68031360209</v>
      </c>
      <c r="AE162" s="26">
        <v>43148541.116202697</v>
      </c>
      <c r="AF162" s="19">
        <v>20092434.011846691</v>
      </c>
      <c r="AG162" s="29">
        <v>36032096.676655419</v>
      </c>
      <c r="AH162" s="26">
        <v>583838.68031360209</v>
      </c>
      <c r="AI162" s="26">
        <v>43148541.116202697</v>
      </c>
      <c r="AJ162" s="19">
        <v>20092434.011846691</v>
      </c>
      <c r="AK162" s="29">
        <v>36032096.676655419</v>
      </c>
      <c r="AL162" s="28">
        <v>14600000</v>
      </c>
      <c r="AM162">
        <v>31800000</v>
      </c>
      <c r="AN162">
        <v>52800000</v>
      </c>
    </row>
    <row r="163" spans="1:40" x14ac:dyDescent="0.2">
      <c r="A163" s="18">
        <v>44339</v>
      </c>
      <c r="B163" s="19">
        <v>0</v>
      </c>
      <c r="C163" s="19">
        <v>0</v>
      </c>
      <c r="D163" s="26" t="e">
        <v>#N/A</v>
      </c>
      <c r="E163" s="29" t="e">
        <v>#N/A</v>
      </c>
      <c r="F163" s="19">
        <v>450000</v>
      </c>
      <c r="G163" s="19">
        <v>38442314.674265921</v>
      </c>
      <c r="H163" s="19">
        <v>20504421.245594814</v>
      </c>
      <c r="I163" s="29">
        <v>34097157.227874659</v>
      </c>
      <c r="J163" s="19">
        <v>500000</v>
      </c>
      <c r="K163" s="19">
        <v>41359141.439099371</v>
      </c>
      <c r="L163" s="19">
        <v>20504421.245594814</v>
      </c>
      <c r="M163" s="29">
        <v>35777301.316224769</v>
      </c>
      <c r="N163" s="26">
        <v>550000</v>
      </c>
      <c r="O163" s="26">
        <v>42970436.381035775</v>
      </c>
      <c r="P163" s="19">
        <v>20504421.245594814</v>
      </c>
      <c r="Q163" s="29">
        <v>36285323.101381652</v>
      </c>
      <c r="R163" s="26">
        <v>585753.57406671345</v>
      </c>
      <c r="S163" s="26">
        <v>43322307.456521288</v>
      </c>
      <c r="T163" s="19">
        <v>20504421.245594814</v>
      </c>
      <c r="U163" s="29">
        <v>36285323.101381652</v>
      </c>
      <c r="V163" s="26">
        <v>585753.57406671345</v>
      </c>
      <c r="W163" s="26">
        <v>43322307.456521288</v>
      </c>
      <c r="X163" s="19">
        <v>20504421.245594814</v>
      </c>
      <c r="Y163" s="29">
        <v>36285323.101381652</v>
      </c>
      <c r="Z163" s="26">
        <v>585753.57406671345</v>
      </c>
      <c r="AA163" s="26">
        <v>43322307.456521288</v>
      </c>
      <c r="AB163" s="19">
        <v>20504421.245594814</v>
      </c>
      <c r="AC163" s="29">
        <v>36285323.101381652</v>
      </c>
      <c r="AD163" s="26">
        <v>585753.57406671345</v>
      </c>
      <c r="AE163" s="26">
        <v>43322307.456521288</v>
      </c>
      <c r="AF163" s="19">
        <v>20504421.245594814</v>
      </c>
      <c r="AG163" s="29">
        <v>36285323.101381652</v>
      </c>
      <c r="AH163" s="26">
        <v>585753.57406671345</v>
      </c>
      <c r="AI163" s="26">
        <v>43322307.456521288</v>
      </c>
      <c r="AJ163" s="19">
        <v>20504421.245594814</v>
      </c>
      <c r="AK163" s="29">
        <v>36285323.101381652</v>
      </c>
      <c r="AL163" s="28">
        <v>14600000</v>
      </c>
      <c r="AM163">
        <v>31800000</v>
      </c>
      <c r="AN163">
        <v>52800000</v>
      </c>
    </row>
    <row r="164" spans="1:40" x14ac:dyDescent="0.2">
      <c r="A164" s="18">
        <v>44340</v>
      </c>
      <c r="B164" s="19">
        <v>0</v>
      </c>
      <c r="C164" s="19">
        <v>0</v>
      </c>
      <c r="D164" s="26" t="e">
        <v>#N/A</v>
      </c>
      <c r="E164" s="29" t="e">
        <v>#N/A</v>
      </c>
      <c r="F164" s="19">
        <v>450000</v>
      </c>
      <c r="G164" s="19">
        <v>38478726.218616351</v>
      </c>
      <c r="H164" s="19">
        <v>20918009.701244384</v>
      </c>
      <c r="I164" s="29">
        <v>34202549.227874659</v>
      </c>
      <c r="J164" s="19">
        <v>500000</v>
      </c>
      <c r="K164" s="19">
        <v>41445552.983449802</v>
      </c>
      <c r="L164" s="19">
        <v>20918009.701244384</v>
      </c>
      <c r="M164" s="29">
        <v>35927693.316224769</v>
      </c>
      <c r="N164" s="26">
        <v>550000</v>
      </c>
      <c r="O164" s="26">
        <v>43106847.925386205</v>
      </c>
      <c r="P164" s="19">
        <v>20918009.701244384</v>
      </c>
      <c r="Q164" s="29">
        <v>36478425.230485693</v>
      </c>
      <c r="R164" s="26">
        <v>587668.46781980991</v>
      </c>
      <c r="S164" s="26">
        <v>43496387.468691528</v>
      </c>
      <c r="T164" s="19">
        <v>20918009.701244384</v>
      </c>
      <c r="U164" s="29">
        <v>36478425.230485693</v>
      </c>
      <c r="V164" s="26">
        <v>587668.46781980991</v>
      </c>
      <c r="W164" s="26">
        <v>43496387.468691528</v>
      </c>
      <c r="X164" s="19">
        <v>20918009.701244384</v>
      </c>
      <c r="Y164" s="29">
        <v>36478425.230485693</v>
      </c>
      <c r="Z164" s="26">
        <v>587668.46781980991</v>
      </c>
      <c r="AA164" s="26">
        <v>43496387.468691528</v>
      </c>
      <c r="AB164" s="19">
        <v>20918009.701244384</v>
      </c>
      <c r="AC164" s="29">
        <v>36478425.230485693</v>
      </c>
      <c r="AD164" s="26">
        <v>587668.46781980991</v>
      </c>
      <c r="AE164" s="26">
        <v>43496387.468691528</v>
      </c>
      <c r="AF164" s="19">
        <v>20918009.701244384</v>
      </c>
      <c r="AG164" s="29">
        <v>36478425.230485693</v>
      </c>
      <c r="AH164" s="26">
        <v>587668.46781980991</v>
      </c>
      <c r="AI164" s="26">
        <v>43496387.468691528</v>
      </c>
      <c r="AJ164" s="19">
        <v>20918009.701244384</v>
      </c>
      <c r="AK164" s="29">
        <v>36478425.230485693</v>
      </c>
      <c r="AL164" s="28">
        <v>14600000</v>
      </c>
      <c r="AM164">
        <v>31800000</v>
      </c>
      <c r="AN164">
        <v>52800000</v>
      </c>
    </row>
    <row r="165" spans="1:40" x14ac:dyDescent="0.2">
      <c r="A165" s="18">
        <v>44341</v>
      </c>
      <c r="B165" s="19">
        <v>0</v>
      </c>
      <c r="C165" s="19">
        <v>0</v>
      </c>
      <c r="D165" s="26" t="e">
        <v>#N/A</v>
      </c>
      <c r="E165" s="29" t="e">
        <v>#N/A</v>
      </c>
      <c r="F165" s="19">
        <v>450000</v>
      </c>
      <c r="G165" s="19">
        <v>38513536.541065335</v>
      </c>
      <c r="H165" s="19">
        <v>21333199.3787954</v>
      </c>
      <c r="I165" s="29">
        <v>34257509.027874663</v>
      </c>
      <c r="J165" s="19">
        <v>500000</v>
      </c>
      <c r="K165" s="19">
        <v>41530363.305898786</v>
      </c>
      <c r="L165" s="19">
        <v>21333199.3787954</v>
      </c>
      <c r="M165" s="29">
        <v>36027653.116224766</v>
      </c>
      <c r="N165" s="26">
        <v>550000</v>
      </c>
      <c r="O165" s="26">
        <v>43241658.247835189</v>
      </c>
      <c r="P165" s="19">
        <v>21333199.3787954</v>
      </c>
      <c r="Q165" s="29">
        <v>36622818.563967533</v>
      </c>
      <c r="R165" s="26">
        <v>589583.36157292128</v>
      </c>
      <c r="S165" s="26">
        <v>43670781.152713433</v>
      </c>
      <c r="T165" s="19">
        <v>21333199.3787954</v>
      </c>
      <c r="U165" s="29">
        <v>36622818.563967533</v>
      </c>
      <c r="V165" s="26">
        <v>589583.36157292128</v>
      </c>
      <c r="W165" s="26">
        <v>43670781.152713433</v>
      </c>
      <c r="X165" s="19">
        <v>21333199.3787954</v>
      </c>
      <c r="Y165" s="29">
        <v>36622818.563967533</v>
      </c>
      <c r="Z165" s="26">
        <v>589583.36157292128</v>
      </c>
      <c r="AA165" s="26">
        <v>43670781.152713433</v>
      </c>
      <c r="AB165" s="19">
        <v>21333199.3787954</v>
      </c>
      <c r="AC165" s="29">
        <v>36622818.563967533</v>
      </c>
      <c r="AD165" s="26">
        <v>589583.36157292128</v>
      </c>
      <c r="AE165" s="26">
        <v>43670781.152713433</v>
      </c>
      <c r="AF165" s="19">
        <v>21333199.3787954</v>
      </c>
      <c r="AG165" s="29">
        <v>36622818.563967533</v>
      </c>
      <c r="AH165" s="26">
        <v>589583.36157292128</v>
      </c>
      <c r="AI165" s="26">
        <v>43670781.152713433</v>
      </c>
      <c r="AJ165" s="19">
        <v>21333199.3787954</v>
      </c>
      <c r="AK165" s="29">
        <v>36622818.563967533</v>
      </c>
      <c r="AL165" s="28">
        <v>14600000</v>
      </c>
      <c r="AM165">
        <v>31800000</v>
      </c>
      <c r="AN165">
        <v>52800000</v>
      </c>
    </row>
    <row r="166" spans="1:40" x14ac:dyDescent="0.2">
      <c r="A166" s="18">
        <v>44342</v>
      </c>
      <c r="B166" s="19">
        <v>0</v>
      </c>
      <c r="C166" s="19">
        <v>0</v>
      </c>
      <c r="D166" s="26" t="e">
        <v>#N/A</v>
      </c>
      <c r="E166" s="29" t="e">
        <v>#N/A</v>
      </c>
      <c r="F166" s="19">
        <v>450000</v>
      </c>
      <c r="G166" s="19">
        <v>38546745.641612872</v>
      </c>
      <c r="H166" s="19">
        <v>21749990.278247863</v>
      </c>
      <c r="I166" s="29">
        <v>34279320.527874663</v>
      </c>
      <c r="J166" s="19">
        <v>500000</v>
      </c>
      <c r="K166" s="19">
        <v>41613572.406446323</v>
      </c>
      <c r="L166" s="19">
        <v>21749990.278247863</v>
      </c>
      <c r="M166" s="29">
        <v>36094464.616224766</v>
      </c>
      <c r="N166" s="26">
        <v>550000</v>
      </c>
      <c r="O166" s="26">
        <v>43374867.348382726</v>
      </c>
      <c r="P166" s="19">
        <v>21749990.278247863</v>
      </c>
      <c r="Q166" s="29">
        <v>36734630.063967533</v>
      </c>
      <c r="R166" s="26">
        <v>591498.25532603264</v>
      </c>
      <c r="S166" s="26">
        <v>43845488.508587003</v>
      </c>
      <c r="T166" s="19">
        <v>21749990.278247863</v>
      </c>
      <c r="U166" s="29">
        <v>36735787.001827165</v>
      </c>
      <c r="V166" s="26">
        <v>591498.25532603264</v>
      </c>
      <c r="W166" s="26">
        <v>43845488.508587003</v>
      </c>
      <c r="X166" s="19">
        <v>21749990.278247863</v>
      </c>
      <c r="Y166" s="29">
        <v>36735787.001827165</v>
      </c>
      <c r="Z166" s="26">
        <v>591498.25532603264</v>
      </c>
      <c r="AA166" s="26">
        <v>43845488.508587003</v>
      </c>
      <c r="AB166" s="19">
        <v>21749990.278247863</v>
      </c>
      <c r="AC166" s="29">
        <v>36735787.001827165</v>
      </c>
      <c r="AD166" s="26">
        <v>591498.25532603264</v>
      </c>
      <c r="AE166" s="26">
        <v>43845488.508587003</v>
      </c>
      <c r="AF166" s="19">
        <v>21749990.278247863</v>
      </c>
      <c r="AG166" s="29">
        <v>36735787.001827165</v>
      </c>
      <c r="AH166" s="26">
        <v>591498.25532603264</v>
      </c>
      <c r="AI166" s="26">
        <v>43845488.508587003</v>
      </c>
      <c r="AJ166" s="19">
        <v>21749990.278247863</v>
      </c>
      <c r="AK166" s="29">
        <v>36735787.001827165</v>
      </c>
      <c r="AL166" s="28">
        <v>14600000</v>
      </c>
      <c r="AM166">
        <v>31800000</v>
      </c>
      <c r="AN166">
        <v>52800000</v>
      </c>
    </row>
    <row r="167" spans="1:40" x14ac:dyDescent="0.2">
      <c r="A167" s="18">
        <v>44343</v>
      </c>
      <c r="B167" s="19">
        <v>0</v>
      </c>
      <c r="C167" s="19">
        <v>0</v>
      </c>
      <c r="D167" s="26" t="e">
        <v>#N/A</v>
      </c>
      <c r="E167" s="29" t="e">
        <v>#N/A</v>
      </c>
      <c r="F167" s="19">
        <v>450000</v>
      </c>
      <c r="G167" s="19">
        <v>38578353.520258963</v>
      </c>
      <c r="H167" s="19">
        <v>22168382.399601772</v>
      </c>
      <c r="I167" s="29">
        <v>34256671.927874669</v>
      </c>
      <c r="J167" s="19">
        <v>500000</v>
      </c>
      <c r="K167" s="19">
        <v>41695180.285092413</v>
      </c>
      <c r="L167" s="19">
        <v>22168382.399601772</v>
      </c>
      <c r="M167" s="29">
        <v>36116816.016224772</v>
      </c>
      <c r="N167" s="26">
        <v>550000</v>
      </c>
      <c r="O167" s="26">
        <v>43506475.227028817</v>
      </c>
      <c r="P167" s="19">
        <v>22168382.399601772</v>
      </c>
      <c r="Q167" s="29">
        <v>36801981.463967532</v>
      </c>
      <c r="R167" s="26">
        <v>593413.149079144</v>
      </c>
      <c r="S167" s="26">
        <v>44020509.536312237</v>
      </c>
      <c r="T167" s="19">
        <v>22168382.399601772</v>
      </c>
      <c r="U167" s="29">
        <v>36806018.744064614</v>
      </c>
      <c r="V167" s="26">
        <v>593413.149079144</v>
      </c>
      <c r="W167" s="26">
        <v>44020509.536312237</v>
      </c>
      <c r="X167" s="19">
        <v>22168382.399601772</v>
      </c>
      <c r="Y167" s="29">
        <v>36806018.744064614</v>
      </c>
      <c r="Z167" s="26">
        <v>593413.149079144</v>
      </c>
      <c r="AA167" s="26">
        <v>44020509.536312237</v>
      </c>
      <c r="AB167" s="19">
        <v>22168382.399601772</v>
      </c>
      <c r="AC167" s="29">
        <v>36806018.744064614</v>
      </c>
      <c r="AD167" s="26">
        <v>593413.149079144</v>
      </c>
      <c r="AE167" s="26">
        <v>44020509.536312237</v>
      </c>
      <c r="AF167" s="19">
        <v>22168382.399601772</v>
      </c>
      <c r="AG167" s="29">
        <v>36806018.744064614</v>
      </c>
      <c r="AH167" s="26">
        <v>593413.149079144</v>
      </c>
      <c r="AI167" s="26">
        <v>44020509.536312237</v>
      </c>
      <c r="AJ167" s="19">
        <v>22168382.399601772</v>
      </c>
      <c r="AK167" s="29">
        <v>36806018.744064614</v>
      </c>
      <c r="AL167" s="28">
        <v>14600000</v>
      </c>
      <c r="AM167">
        <v>31800000</v>
      </c>
      <c r="AN167">
        <v>52800000</v>
      </c>
    </row>
    <row r="168" spans="1:40" x14ac:dyDescent="0.2">
      <c r="A168" s="18">
        <v>44344</v>
      </c>
      <c r="B168" s="19">
        <v>0</v>
      </c>
      <c r="C168" s="19">
        <v>0</v>
      </c>
      <c r="D168" s="26" t="e">
        <v>#N/A</v>
      </c>
      <c r="E168" s="29" t="e">
        <v>#N/A</v>
      </c>
      <c r="F168" s="19">
        <v>450000</v>
      </c>
      <c r="G168" s="19">
        <v>38608360.177003622</v>
      </c>
      <c r="H168" s="19">
        <v>22588375.742857113</v>
      </c>
      <c r="I168" s="29">
        <v>34198759.377874665</v>
      </c>
      <c r="J168" s="19">
        <v>500000</v>
      </c>
      <c r="K168" s="19">
        <v>41775186.941837072</v>
      </c>
      <c r="L168" s="19">
        <v>22588375.742857113</v>
      </c>
      <c r="M168" s="29">
        <v>36103903.466224767</v>
      </c>
      <c r="N168" s="26">
        <v>550000</v>
      </c>
      <c r="O168" s="26">
        <v>43636481.883773476</v>
      </c>
      <c r="P168" s="19">
        <v>22588375.742857113</v>
      </c>
      <c r="Q168" s="29">
        <v>36834068.913967535</v>
      </c>
      <c r="R168" s="26">
        <v>595328.04283225536</v>
      </c>
      <c r="S168" s="26">
        <v>44195844.235889152</v>
      </c>
      <c r="T168" s="19">
        <v>22588375.742857113</v>
      </c>
      <c r="U168" s="29">
        <v>36842709.940679848</v>
      </c>
      <c r="V168" s="26">
        <v>595328.04283225536</v>
      </c>
      <c r="W168" s="26">
        <v>44195844.235889152</v>
      </c>
      <c r="X168" s="19">
        <v>22588375.742857113</v>
      </c>
      <c r="Y168" s="29">
        <v>36842709.940679848</v>
      </c>
      <c r="Z168" s="26">
        <v>595328.04283225536</v>
      </c>
      <c r="AA168" s="26">
        <v>44195844.235889152</v>
      </c>
      <c r="AB168" s="19">
        <v>22588375.742857113</v>
      </c>
      <c r="AC168" s="29">
        <v>36842709.940679848</v>
      </c>
      <c r="AD168" s="26">
        <v>595328.04283225536</v>
      </c>
      <c r="AE168" s="26">
        <v>44195844.235889152</v>
      </c>
      <c r="AF168" s="19">
        <v>22588375.742857113</v>
      </c>
      <c r="AG168" s="29">
        <v>36842709.940679848</v>
      </c>
      <c r="AH168" s="26">
        <v>595328.04283225536</v>
      </c>
      <c r="AI168" s="26">
        <v>44195844.235889152</v>
      </c>
      <c r="AJ168" s="19">
        <v>22588375.742857113</v>
      </c>
      <c r="AK168" s="29">
        <v>36842709.940679848</v>
      </c>
      <c r="AL168" s="28">
        <v>14600000</v>
      </c>
      <c r="AM168">
        <v>31800000</v>
      </c>
      <c r="AN168">
        <v>52800000</v>
      </c>
    </row>
    <row r="169" spans="1:40" x14ac:dyDescent="0.2">
      <c r="A169" s="18">
        <v>44345</v>
      </c>
      <c r="B169" s="19">
        <v>0</v>
      </c>
      <c r="C169" s="19">
        <v>0</v>
      </c>
      <c r="D169" s="26" t="e">
        <v>#N/A</v>
      </c>
      <c r="E169" s="29" t="e">
        <v>#N/A</v>
      </c>
      <c r="F169" s="19">
        <v>450000</v>
      </c>
      <c r="G169" s="19">
        <v>38636765.611846834</v>
      </c>
      <c r="H169" s="19">
        <v>23009970.308013901</v>
      </c>
      <c r="I169" s="29">
        <v>34174201.677874662</v>
      </c>
      <c r="J169" s="19">
        <v>500000</v>
      </c>
      <c r="K169" s="19">
        <v>41853592.376680285</v>
      </c>
      <c r="L169" s="19">
        <v>23009970.308013901</v>
      </c>
      <c r="M169" s="29">
        <v>36124345.766224772</v>
      </c>
      <c r="N169" s="26">
        <v>550000</v>
      </c>
      <c r="O169" s="26">
        <v>43764887.318616688</v>
      </c>
      <c r="P169" s="19">
        <v>23009970.308013901</v>
      </c>
      <c r="Q169" s="29">
        <v>36899511.213967532</v>
      </c>
      <c r="R169" s="26">
        <v>597242.93658536673</v>
      </c>
      <c r="S169" s="26">
        <v>44371492.607317731</v>
      </c>
      <c r="T169" s="19">
        <v>23009970.308013901</v>
      </c>
      <c r="U169" s="29">
        <v>36914479.391672887</v>
      </c>
      <c r="V169" s="26">
        <v>597242.93658536673</v>
      </c>
      <c r="W169" s="26">
        <v>44371492.607317731</v>
      </c>
      <c r="X169" s="19">
        <v>23009970.308013901</v>
      </c>
      <c r="Y169" s="29">
        <v>36914479.391672887</v>
      </c>
      <c r="Z169" s="26">
        <v>597242.93658536673</v>
      </c>
      <c r="AA169" s="26">
        <v>44371492.607317731</v>
      </c>
      <c r="AB169" s="19">
        <v>23009970.308013901</v>
      </c>
      <c r="AC169" s="29">
        <v>36914479.391672887</v>
      </c>
      <c r="AD169" s="26">
        <v>597242.93658536673</v>
      </c>
      <c r="AE169" s="26">
        <v>44371492.607317731</v>
      </c>
      <c r="AF169" s="19">
        <v>23009970.308013901</v>
      </c>
      <c r="AG169" s="29">
        <v>36914479.391672887</v>
      </c>
      <c r="AH169" s="26">
        <v>597242.93658536673</v>
      </c>
      <c r="AI169" s="26">
        <v>44371492.607317731</v>
      </c>
      <c r="AJ169" s="19">
        <v>23009970.308013901</v>
      </c>
      <c r="AK169" s="29">
        <v>36914479.391672887</v>
      </c>
      <c r="AL169" s="28">
        <v>14600000</v>
      </c>
      <c r="AM169">
        <v>31800000</v>
      </c>
      <c r="AN169">
        <v>52800000</v>
      </c>
    </row>
    <row r="170" spans="1:40" x14ac:dyDescent="0.2">
      <c r="A170" s="18">
        <v>44346</v>
      </c>
      <c r="B170" s="19">
        <v>0</v>
      </c>
      <c r="C170" s="19">
        <v>0</v>
      </c>
      <c r="D170" s="26" t="e">
        <v>#N/A</v>
      </c>
      <c r="E170" s="29" t="e">
        <v>#N/A</v>
      </c>
      <c r="F170" s="19">
        <v>450000</v>
      </c>
      <c r="G170" s="19">
        <v>38663569.8247886</v>
      </c>
      <c r="H170" s="19">
        <v>23433166.095072135</v>
      </c>
      <c r="I170" s="29">
        <v>34376933.977874659</v>
      </c>
      <c r="J170" s="19">
        <v>500000</v>
      </c>
      <c r="K170" s="19">
        <v>41930396.589622051</v>
      </c>
      <c r="L170" s="19">
        <v>23433166.095072135</v>
      </c>
      <c r="M170" s="29">
        <v>36372078.066224769</v>
      </c>
      <c r="N170" s="26">
        <v>550000</v>
      </c>
      <c r="O170" s="26">
        <v>43891691.531558454</v>
      </c>
      <c r="P170" s="19">
        <v>23433166.095072135</v>
      </c>
      <c r="Q170" s="29">
        <v>37192243.513967529</v>
      </c>
      <c r="R170" s="26">
        <v>599157.83033847809</v>
      </c>
      <c r="S170" s="26">
        <v>44547454.650597975</v>
      </c>
      <c r="T170" s="19">
        <v>23433166.095072135</v>
      </c>
      <c r="U170" s="29">
        <v>37215262.247043721</v>
      </c>
      <c r="V170" s="26">
        <v>599157.83033847809</v>
      </c>
      <c r="W170" s="26">
        <v>44547454.650597975</v>
      </c>
      <c r="X170" s="19">
        <v>23433166.095072135</v>
      </c>
      <c r="Y170" s="29">
        <v>37215262.247043721</v>
      </c>
      <c r="Z170" s="26">
        <v>599157.83033847809</v>
      </c>
      <c r="AA170" s="26">
        <v>44547454.650597975</v>
      </c>
      <c r="AB170" s="19">
        <v>23433166.095072135</v>
      </c>
      <c r="AC170" s="29">
        <v>37215262.247043721</v>
      </c>
      <c r="AD170" s="26">
        <v>599157.83033847809</v>
      </c>
      <c r="AE170" s="26">
        <v>44547454.650597975</v>
      </c>
      <c r="AF170" s="19">
        <v>23433166.095072135</v>
      </c>
      <c r="AG170" s="29">
        <v>37215262.247043721</v>
      </c>
      <c r="AH170" s="26">
        <v>599157.83033847809</v>
      </c>
      <c r="AI170" s="26">
        <v>44547454.650597975</v>
      </c>
      <c r="AJ170" s="19">
        <v>23433166.095072135</v>
      </c>
      <c r="AK170" s="29">
        <v>37215262.247043721</v>
      </c>
      <c r="AL170" s="28">
        <v>14600000</v>
      </c>
      <c r="AM170">
        <v>31800000</v>
      </c>
      <c r="AN170">
        <v>52800000</v>
      </c>
    </row>
    <row r="171" spans="1:40" x14ac:dyDescent="0.2">
      <c r="A171" s="18">
        <v>44347</v>
      </c>
      <c r="B171" s="19">
        <v>0</v>
      </c>
      <c r="C171" s="19">
        <v>0</v>
      </c>
      <c r="D171" s="26" t="e">
        <v>#N/A</v>
      </c>
      <c r="E171" s="29" t="e">
        <v>#N/A</v>
      </c>
      <c r="F171" s="19">
        <v>450000</v>
      </c>
      <c r="G171" s="19">
        <v>38688772.815828919</v>
      </c>
      <c r="H171" s="19">
        <v>23857963.104031816</v>
      </c>
      <c r="I171" s="29">
        <v>34547371.377874665</v>
      </c>
      <c r="J171" s="19">
        <v>500000</v>
      </c>
      <c r="K171" s="19">
        <v>42005599.58066237</v>
      </c>
      <c r="L171" s="19">
        <v>23857963.104031816</v>
      </c>
      <c r="M171" s="29">
        <v>36587515.466224767</v>
      </c>
      <c r="N171" s="26">
        <v>550000</v>
      </c>
      <c r="O171" s="26">
        <v>44016894.522598773</v>
      </c>
      <c r="P171" s="19">
        <v>23857963.104031816</v>
      </c>
      <c r="Q171" s="29">
        <v>37452680.913967535</v>
      </c>
      <c r="R171" s="26">
        <v>600000</v>
      </c>
      <c r="S171" s="26">
        <v>44722657.641638294</v>
      </c>
      <c r="T171" s="19">
        <v>23857963.104031816</v>
      </c>
      <c r="U171" s="29">
        <v>37485473.606792368</v>
      </c>
      <c r="V171" s="26">
        <v>601072.72409158945</v>
      </c>
      <c r="W171" s="26">
        <v>44723730.365729883</v>
      </c>
      <c r="X171" s="19">
        <v>23857963.104031816</v>
      </c>
      <c r="Y171" s="29">
        <v>37485473.606792368</v>
      </c>
      <c r="Z171" s="26">
        <v>601072.72409158945</v>
      </c>
      <c r="AA171" s="26">
        <v>44723730.365729883</v>
      </c>
      <c r="AB171" s="19">
        <v>23857963.104031816</v>
      </c>
      <c r="AC171" s="29">
        <v>37485473.606792368</v>
      </c>
      <c r="AD171" s="26">
        <v>601072.72409158945</v>
      </c>
      <c r="AE171" s="26">
        <v>44723730.365729883</v>
      </c>
      <c r="AF171" s="19">
        <v>23857963.104031816</v>
      </c>
      <c r="AG171" s="29">
        <v>37485473.606792368</v>
      </c>
      <c r="AH171" s="26">
        <v>601072.72409158945</v>
      </c>
      <c r="AI171" s="26">
        <v>44723730.365729883</v>
      </c>
      <c r="AJ171" s="19">
        <v>23857963.104031816</v>
      </c>
      <c r="AK171" s="29">
        <v>37485473.606792368</v>
      </c>
      <c r="AL171" s="28">
        <v>14600000</v>
      </c>
      <c r="AM171">
        <v>31800000</v>
      </c>
      <c r="AN171">
        <v>52800000</v>
      </c>
    </row>
    <row r="172" spans="1:40" x14ac:dyDescent="0.2">
      <c r="A172" s="18">
        <v>44348</v>
      </c>
      <c r="B172" s="19">
        <v>0</v>
      </c>
      <c r="C172" s="19">
        <v>0</v>
      </c>
      <c r="D172" s="26" t="e">
        <v>#N/A</v>
      </c>
      <c r="E172" s="29" t="e">
        <v>#N/A</v>
      </c>
      <c r="F172" s="19">
        <v>450000</v>
      </c>
      <c r="G172" s="19">
        <v>38712374.584967792</v>
      </c>
      <c r="H172" s="19">
        <v>24284361.334892944</v>
      </c>
      <c r="I172" s="29">
        <v>34642236.127874665</v>
      </c>
      <c r="J172" s="19">
        <v>500000</v>
      </c>
      <c r="K172" s="19">
        <v>42079201.349801242</v>
      </c>
      <c r="L172" s="19">
        <v>24284361.334892944</v>
      </c>
      <c r="M172" s="29">
        <v>36727380.216224767</v>
      </c>
      <c r="N172" s="26">
        <v>550000</v>
      </c>
      <c r="O172" s="26">
        <v>44140496.291737646</v>
      </c>
      <c r="P172" s="19">
        <v>24284361.334892944</v>
      </c>
      <c r="Q172" s="29">
        <v>37637545.663967535</v>
      </c>
      <c r="R172" s="26">
        <v>600000</v>
      </c>
      <c r="S172" s="26">
        <v>44896259.410777166</v>
      </c>
      <c r="T172" s="19">
        <v>24284361.334892944</v>
      </c>
      <c r="U172" s="29">
        <v>37681835.720918804</v>
      </c>
      <c r="V172" s="26">
        <v>602987.61784470081</v>
      </c>
      <c r="W172" s="26">
        <v>44900319.752713457</v>
      </c>
      <c r="X172" s="19">
        <v>24284361.334892944</v>
      </c>
      <c r="Y172" s="29">
        <v>37681835.720918804</v>
      </c>
      <c r="Z172" s="26">
        <v>602987.61784470081</v>
      </c>
      <c r="AA172" s="26">
        <v>44900319.752713457</v>
      </c>
      <c r="AB172" s="19">
        <v>24284361.334892944</v>
      </c>
      <c r="AC172" s="29">
        <v>37681835.720918804</v>
      </c>
      <c r="AD172" s="26">
        <v>602987.61784470081</v>
      </c>
      <c r="AE172" s="26">
        <v>44900319.752713457</v>
      </c>
      <c r="AF172" s="19">
        <v>24284361.334892944</v>
      </c>
      <c r="AG172" s="29">
        <v>37681835.720918804</v>
      </c>
      <c r="AH172" s="26">
        <v>602987.61784470081</v>
      </c>
      <c r="AI172" s="26">
        <v>44900319.752713457</v>
      </c>
      <c r="AJ172" s="19">
        <v>24284361.334892944</v>
      </c>
      <c r="AK172" s="29">
        <v>37681835.720918804</v>
      </c>
      <c r="AL172" s="28">
        <v>14600000</v>
      </c>
      <c r="AM172">
        <v>31800000</v>
      </c>
      <c r="AN172">
        <v>52800000</v>
      </c>
    </row>
    <row r="173" spans="1:40" x14ac:dyDescent="0.2">
      <c r="A173" s="18">
        <v>44349</v>
      </c>
      <c r="B173" s="19">
        <v>0</v>
      </c>
      <c r="C173" s="19">
        <v>0</v>
      </c>
      <c r="D173" s="26" t="e">
        <v>#N/A</v>
      </c>
      <c r="E173" s="29" t="e">
        <v>#N/A</v>
      </c>
      <c r="F173" s="19">
        <v>450000</v>
      </c>
      <c r="G173" s="19">
        <v>38735792.44211065</v>
      </c>
      <c r="H173" s="19">
        <v>24710943.477750085</v>
      </c>
      <c r="I173" s="29">
        <v>34637442.627874665</v>
      </c>
      <c r="J173" s="19">
        <v>500000</v>
      </c>
      <c r="K173" s="19">
        <v>42151201.897038683</v>
      </c>
      <c r="L173" s="19">
        <v>24712360.787655503</v>
      </c>
      <c r="M173" s="29">
        <v>36767586.716224767</v>
      </c>
      <c r="N173" s="26">
        <v>550000</v>
      </c>
      <c r="O173" s="26">
        <v>44262496.838975087</v>
      </c>
      <c r="P173" s="19">
        <v>24712360.787655503</v>
      </c>
      <c r="Q173" s="29">
        <v>37722752.163967535</v>
      </c>
      <c r="R173" s="26">
        <v>600000</v>
      </c>
      <c r="S173" s="26">
        <v>45068259.958014607</v>
      </c>
      <c r="T173" s="19">
        <v>24712360.787655503</v>
      </c>
      <c r="U173" s="29">
        <v>37780262.989423044</v>
      </c>
      <c r="V173" s="26">
        <v>604902.51159781218</v>
      </c>
      <c r="W173" s="26">
        <v>45077222.81154871</v>
      </c>
      <c r="X173" s="19">
        <v>24712360.787655503</v>
      </c>
      <c r="Y173" s="29">
        <v>37780262.989423044</v>
      </c>
      <c r="Z173" s="26">
        <v>604902.51159781218</v>
      </c>
      <c r="AA173" s="26">
        <v>45077222.81154871</v>
      </c>
      <c r="AB173" s="19">
        <v>24712360.787655503</v>
      </c>
      <c r="AC173" s="29">
        <v>37780262.989423044</v>
      </c>
      <c r="AD173" s="26">
        <v>604902.51159781218</v>
      </c>
      <c r="AE173" s="26">
        <v>45077222.81154871</v>
      </c>
      <c r="AF173" s="19">
        <v>24712360.787655503</v>
      </c>
      <c r="AG173" s="29">
        <v>37780262.989423044</v>
      </c>
      <c r="AH173" s="26">
        <v>604902.51159781218</v>
      </c>
      <c r="AI173" s="26">
        <v>45077222.81154871</v>
      </c>
      <c r="AJ173" s="19">
        <v>24712360.787655503</v>
      </c>
      <c r="AK173" s="29">
        <v>37780262.989423044</v>
      </c>
      <c r="AL173" s="28">
        <v>14600000</v>
      </c>
      <c r="AM173">
        <v>31800000</v>
      </c>
      <c r="AN173">
        <v>52800000</v>
      </c>
    </row>
    <row r="174" spans="1:40" x14ac:dyDescent="0.2">
      <c r="A174" s="18">
        <v>44350</v>
      </c>
      <c r="B174" s="19">
        <v>0</v>
      </c>
      <c r="C174" s="19">
        <v>0</v>
      </c>
      <c r="D174" s="26" t="e">
        <v>#N/A</v>
      </c>
      <c r="E174" s="29" t="e">
        <v>#N/A</v>
      </c>
      <c r="F174" s="19">
        <v>450000</v>
      </c>
      <c r="G174" s="19">
        <v>38759210.299253508</v>
      </c>
      <c r="H174" s="19">
        <v>25137525.620607227</v>
      </c>
      <c r="I174" s="29">
        <v>34657856.727874659</v>
      </c>
      <c r="J174" s="19">
        <v>500000</v>
      </c>
      <c r="K174" s="19">
        <v>42221601.222374678</v>
      </c>
      <c r="L174" s="19">
        <v>25141961.462319508</v>
      </c>
      <c r="M174" s="29">
        <v>36833000.816224769</v>
      </c>
      <c r="N174" s="26">
        <v>550000</v>
      </c>
      <c r="O174" s="26">
        <v>44382896.164311081</v>
      </c>
      <c r="P174" s="19">
        <v>25141961.462319508</v>
      </c>
      <c r="Q174" s="29">
        <v>37833166.263967529</v>
      </c>
      <c r="R174" s="26">
        <v>600000</v>
      </c>
      <c r="S174" s="26">
        <v>45238659.283350602</v>
      </c>
      <c r="T174" s="19">
        <v>25141961.462319508</v>
      </c>
      <c r="U174" s="29">
        <v>37905621.262305081</v>
      </c>
      <c r="V174" s="26">
        <v>606817.40535092354</v>
      </c>
      <c r="W174" s="26">
        <v>45254439.542235628</v>
      </c>
      <c r="X174" s="19">
        <v>25141961.462319508</v>
      </c>
      <c r="Y174" s="29">
        <v>37905621.262305081</v>
      </c>
      <c r="Z174" s="26">
        <v>606817.40535092354</v>
      </c>
      <c r="AA174" s="26">
        <v>45254439.542235628</v>
      </c>
      <c r="AB174" s="19">
        <v>25141961.462319508</v>
      </c>
      <c r="AC174" s="29">
        <v>37905621.262305081</v>
      </c>
      <c r="AD174" s="26">
        <v>606817.40535092354</v>
      </c>
      <c r="AE174" s="26">
        <v>45254439.542235628</v>
      </c>
      <c r="AF174" s="19">
        <v>25141961.462319508</v>
      </c>
      <c r="AG174" s="29">
        <v>37905621.262305081</v>
      </c>
      <c r="AH174" s="26">
        <v>606817.40535092354</v>
      </c>
      <c r="AI174" s="26">
        <v>45254439.542235628</v>
      </c>
      <c r="AJ174" s="19">
        <v>25141961.462319508</v>
      </c>
      <c r="AK174" s="29">
        <v>37905621.262305081</v>
      </c>
      <c r="AL174" s="28">
        <v>14600000</v>
      </c>
      <c r="AM174">
        <v>31800000</v>
      </c>
      <c r="AN174">
        <v>52800000</v>
      </c>
    </row>
    <row r="175" spans="1:40" x14ac:dyDescent="0.2">
      <c r="A175" s="18">
        <v>44351</v>
      </c>
      <c r="B175" s="19">
        <v>0</v>
      </c>
      <c r="C175" s="19">
        <v>0</v>
      </c>
      <c r="D175" s="26" t="e">
        <v>#N/A</v>
      </c>
      <c r="E175" s="29" t="e">
        <v>#N/A</v>
      </c>
      <c r="F175" s="19">
        <v>450000</v>
      </c>
      <c r="G175" s="19">
        <v>38782628.156396367</v>
      </c>
      <c r="H175" s="19">
        <v>25564107.763464369</v>
      </c>
      <c r="I175" s="29">
        <v>34746736.627874665</v>
      </c>
      <c r="J175" s="19">
        <v>500000</v>
      </c>
      <c r="K175" s="19">
        <v>42290399.325809225</v>
      </c>
      <c r="L175" s="19">
        <v>25573163.35888496</v>
      </c>
      <c r="M175" s="29">
        <v>36966880.716224767</v>
      </c>
      <c r="N175" s="26">
        <v>550000</v>
      </c>
      <c r="O175" s="26">
        <v>44501694.267745629</v>
      </c>
      <c r="P175" s="19">
        <v>25573163.35888496</v>
      </c>
      <c r="Q175" s="29">
        <v>38012046.163967535</v>
      </c>
      <c r="R175" s="26">
        <v>600000</v>
      </c>
      <c r="S175" s="26">
        <v>45407457.38678515</v>
      </c>
      <c r="T175" s="19">
        <v>25573163.35888496</v>
      </c>
      <c r="U175" s="29">
        <v>38101168.739564925</v>
      </c>
      <c r="V175" s="26">
        <v>608732.2991040349</v>
      </c>
      <c r="W175" s="26">
        <v>45431969.94477421</v>
      </c>
      <c r="X175" s="19">
        <v>25573163.35888496</v>
      </c>
      <c r="Y175" s="29">
        <v>38101168.739564925</v>
      </c>
      <c r="Z175" s="26">
        <v>608732.2991040349</v>
      </c>
      <c r="AA175" s="26">
        <v>45431969.94477421</v>
      </c>
      <c r="AB175" s="19">
        <v>25573163.35888496</v>
      </c>
      <c r="AC175" s="29">
        <v>38101168.739564925</v>
      </c>
      <c r="AD175" s="26">
        <v>608732.2991040349</v>
      </c>
      <c r="AE175" s="26">
        <v>45431969.94477421</v>
      </c>
      <c r="AF175" s="19">
        <v>25573163.35888496</v>
      </c>
      <c r="AG175" s="29">
        <v>38101168.739564925</v>
      </c>
      <c r="AH175" s="26">
        <v>608732.2991040349</v>
      </c>
      <c r="AI175" s="26">
        <v>45431969.94477421</v>
      </c>
      <c r="AJ175" s="19">
        <v>25573163.35888496</v>
      </c>
      <c r="AK175" s="29">
        <v>38101168.739564925</v>
      </c>
      <c r="AL175" s="28">
        <v>14600000</v>
      </c>
      <c r="AM175">
        <v>31800000</v>
      </c>
      <c r="AN175">
        <v>52800000</v>
      </c>
    </row>
    <row r="176" spans="1:40" x14ac:dyDescent="0.2">
      <c r="A176" s="18">
        <v>44352</v>
      </c>
      <c r="B176" s="19">
        <v>0</v>
      </c>
      <c r="C176" s="19">
        <v>0</v>
      </c>
      <c r="D176" s="26" t="e">
        <v>#N/A</v>
      </c>
      <c r="E176" s="29" t="e">
        <v>#N/A</v>
      </c>
      <c r="F176" s="19">
        <v>450000</v>
      </c>
      <c r="G176" s="19">
        <v>38806046.013539225</v>
      </c>
      <c r="H176" s="19">
        <v>25990689.906321511</v>
      </c>
      <c r="I176" s="29">
        <v>34867259.477874659</v>
      </c>
      <c r="J176" s="19">
        <v>500000</v>
      </c>
      <c r="K176" s="19">
        <v>42357596.207342327</v>
      </c>
      <c r="L176" s="19">
        <v>26005966.477351859</v>
      </c>
      <c r="M176" s="29">
        <v>37132403.566224769</v>
      </c>
      <c r="N176" s="26">
        <v>550000</v>
      </c>
      <c r="O176" s="26">
        <v>44618891.14927873</v>
      </c>
      <c r="P176" s="19">
        <v>26005966.477351859</v>
      </c>
      <c r="Q176" s="29">
        <v>38222569.013967529</v>
      </c>
      <c r="R176" s="26">
        <v>600000</v>
      </c>
      <c r="S176" s="26">
        <v>45574654.268318251</v>
      </c>
      <c r="T176" s="19">
        <v>26005966.477351859</v>
      </c>
      <c r="U176" s="29">
        <v>38330082.571202561</v>
      </c>
      <c r="V176" s="26">
        <v>610647.19285714626</v>
      </c>
      <c r="W176" s="26">
        <v>45609814.019164458</v>
      </c>
      <c r="X176" s="19">
        <v>26005966.477351859</v>
      </c>
      <c r="Y176" s="29">
        <v>38330082.571202561</v>
      </c>
      <c r="Z176" s="26">
        <v>610647.19285714626</v>
      </c>
      <c r="AA176" s="26">
        <v>45609814.019164458</v>
      </c>
      <c r="AB176" s="19">
        <v>26005966.477351859</v>
      </c>
      <c r="AC176" s="29">
        <v>38330082.571202561</v>
      </c>
      <c r="AD176" s="26">
        <v>610647.19285714626</v>
      </c>
      <c r="AE176" s="26">
        <v>45609814.019164458</v>
      </c>
      <c r="AF176" s="19">
        <v>26005966.477351859</v>
      </c>
      <c r="AG176" s="29">
        <v>38330082.571202561</v>
      </c>
      <c r="AH176" s="26">
        <v>610647.19285714626</v>
      </c>
      <c r="AI176" s="26">
        <v>45609814.019164458</v>
      </c>
      <c r="AJ176" s="19">
        <v>26005966.477351859</v>
      </c>
      <c r="AK176" s="29">
        <v>38330082.571202561</v>
      </c>
      <c r="AL176" s="28">
        <v>14600000</v>
      </c>
      <c r="AM176">
        <v>31800000</v>
      </c>
      <c r="AN176">
        <v>52800000</v>
      </c>
    </row>
    <row r="177" spans="1:40" x14ac:dyDescent="0.2">
      <c r="A177" s="18">
        <v>44353</v>
      </c>
      <c r="B177" s="19">
        <v>0</v>
      </c>
      <c r="C177" s="19">
        <v>0</v>
      </c>
      <c r="D177" s="26" t="e">
        <v>#N/A</v>
      </c>
      <c r="E177" s="29" t="e">
        <v>#N/A</v>
      </c>
      <c r="F177" s="19">
        <v>450000</v>
      </c>
      <c r="G177" s="19">
        <v>38829463.870682083</v>
      </c>
      <c r="H177" s="19">
        <v>26417272.049178652</v>
      </c>
      <c r="I177" s="29">
        <v>35151798.32787466</v>
      </c>
      <c r="J177" s="19">
        <v>500000</v>
      </c>
      <c r="K177" s="19">
        <v>42423191.866973981</v>
      </c>
      <c r="L177" s="19">
        <v>26440370.817720205</v>
      </c>
      <c r="M177" s="29">
        <v>37461942.41622477</v>
      </c>
      <c r="N177" s="26">
        <v>550000</v>
      </c>
      <c r="O177" s="26">
        <v>44734486.808910385</v>
      </c>
      <c r="P177" s="19">
        <v>26440370.817720205</v>
      </c>
      <c r="Q177" s="29">
        <v>38597107.86396753</v>
      </c>
      <c r="R177" s="26">
        <v>600000</v>
      </c>
      <c r="S177" s="26">
        <v>45740249.927949905</v>
      </c>
      <c r="T177" s="19">
        <v>26440370.817720205</v>
      </c>
      <c r="U177" s="29">
        <v>38724735.807218</v>
      </c>
      <c r="V177" s="26">
        <v>612562.08661025763</v>
      </c>
      <c r="W177" s="26">
        <v>45787971.76540637</v>
      </c>
      <c r="X177" s="19">
        <v>26440370.817720205</v>
      </c>
      <c r="Y177" s="29">
        <v>38724735.807218</v>
      </c>
      <c r="Z177" s="26">
        <v>612562.08661025763</v>
      </c>
      <c r="AA177" s="26">
        <v>45787971.76540637</v>
      </c>
      <c r="AB177" s="19">
        <v>26440370.817720205</v>
      </c>
      <c r="AC177" s="29">
        <v>38724735.807218</v>
      </c>
      <c r="AD177" s="26">
        <v>612562.08661025763</v>
      </c>
      <c r="AE177" s="26">
        <v>45787971.76540637</v>
      </c>
      <c r="AF177" s="19">
        <v>26440370.817720205</v>
      </c>
      <c r="AG177" s="29">
        <v>38724735.807218</v>
      </c>
      <c r="AH177" s="26">
        <v>612562.08661025763</v>
      </c>
      <c r="AI177" s="26">
        <v>45787971.76540637</v>
      </c>
      <c r="AJ177" s="19">
        <v>26440370.817720205</v>
      </c>
      <c r="AK177" s="29">
        <v>38724735.807218</v>
      </c>
      <c r="AL177" s="28">
        <v>14600000</v>
      </c>
      <c r="AM177">
        <v>31800000</v>
      </c>
      <c r="AN177">
        <v>52800000</v>
      </c>
    </row>
    <row r="178" spans="1:40" x14ac:dyDescent="0.2">
      <c r="A178" s="18">
        <v>44354</v>
      </c>
      <c r="B178" s="19">
        <v>0</v>
      </c>
      <c r="C178" s="19">
        <v>0</v>
      </c>
      <c r="D178" s="26" t="e">
        <v>#N/A</v>
      </c>
      <c r="E178" s="29" t="e">
        <v>#N/A</v>
      </c>
      <c r="F178" s="19">
        <v>450000</v>
      </c>
      <c r="G178" s="19">
        <v>38852881.727824941</v>
      </c>
      <c r="H178" s="19">
        <v>26843854.192035794</v>
      </c>
      <c r="I178" s="29">
        <v>35393308.477874659</v>
      </c>
      <c r="J178" s="19">
        <v>500000</v>
      </c>
      <c r="K178" s="19">
        <v>42487186.304704204</v>
      </c>
      <c r="L178" s="19">
        <v>26876376.379989982</v>
      </c>
      <c r="M178" s="29">
        <v>37748452.566224769</v>
      </c>
      <c r="N178" s="26">
        <v>550000</v>
      </c>
      <c r="O178" s="26">
        <v>44848481.246640608</v>
      </c>
      <c r="P178" s="19">
        <v>26876376.379989982</v>
      </c>
      <c r="Q178" s="29">
        <v>38928618.013967529</v>
      </c>
      <c r="R178" s="26">
        <v>600000</v>
      </c>
      <c r="S178" s="26">
        <v>45904244.365680128</v>
      </c>
      <c r="T178" s="19">
        <v>26876376.379989982</v>
      </c>
      <c r="U178" s="29">
        <v>39078083.74761124</v>
      </c>
      <c r="V178" s="26">
        <v>614476.98036336899</v>
      </c>
      <c r="W178" s="26">
        <v>45966443.183499962</v>
      </c>
      <c r="X178" s="19">
        <v>26876376.379989982</v>
      </c>
      <c r="Y178" s="29">
        <v>39078083.74761124</v>
      </c>
      <c r="Z178" s="26">
        <v>614476.98036336899</v>
      </c>
      <c r="AA178" s="26">
        <v>45966443.183499962</v>
      </c>
      <c r="AB178" s="19">
        <v>26876376.379989982</v>
      </c>
      <c r="AC178" s="29">
        <v>39078083.74761124</v>
      </c>
      <c r="AD178" s="26">
        <v>614476.98036336899</v>
      </c>
      <c r="AE178" s="26">
        <v>45966443.183499962</v>
      </c>
      <c r="AF178" s="19">
        <v>26876376.379989982</v>
      </c>
      <c r="AG178" s="29">
        <v>39078083.74761124</v>
      </c>
      <c r="AH178" s="26">
        <v>614476.98036336899</v>
      </c>
      <c r="AI178" s="26">
        <v>45966443.183499962</v>
      </c>
      <c r="AJ178" s="19">
        <v>26876376.379989982</v>
      </c>
      <c r="AK178" s="29">
        <v>39078083.74761124</v>
      </c>
      <c r="AL178" s="28">
        <v>14600000</v>
      </c>
      <c r="AM178">
        <v>31800000</v>
      </c>
      <c r="AN178">
        <v>52800000</v>
      </c>
    </row>
    <row r="179" spans="1:40" x14ac:dyDescent="0.2">
      <c r="A179" s="18">
        <v>44355</v>
      </c>
      <c r="B179" s="19">
        <v>0</v>
      </c>
      <c r="C179" s="19">
        <v>0</v>
      </c>
      <c r="D179" s="26" t="e">
        <v>#N/A</v>
      </c>
      <c r="E179" s="29" t="e">
        <v>#N/A</v>
      </c>
      <c r="F179" s="19">
        <v>450000</v>
      </c>
      <c r="G179" s="19">
        <v>38876299.584967799</v>
      </c>
      <c r="H179" s="19">
        <v>27270436.334892936</v>
      </c>
      <c r="I179" s="29">
        <v>35520620.277874663</v>
      </c>
      <c r="J179" s="19">
        <v>500000</v>
      </c>
      <c r="K179" s="19">
        <v>42549579.520532981</v>
      </c>
      <c r="L179" s="19">
        <v>27313983.164161205</v>
      </c>
      <c r="M179" s="29">
        <v>37920764.366224766</v>
      </c>
      <c r="N179" s="26">
        <v>550000</v>
      </c>
      <c r="O179" s="26">
        <v>44960874.462469384</v>
      </c>
      <c r="P179" s="19">
        <v>27313983.164161205</v>
      </c>
      <c r="Q179" s="29">
        <v>39145929.813967533</v>
      </c>
      <c r="R179" s="26">
        <v>600000</v>
      </c>
      <c r="S179" s="26">
        <v>46066637.581508905</v>
      </c>
      <c r="T179" s="19">
        <v>27313983.164161205</v>
      </c>
      <c r="U179" s="29">
        <v>39318956.742382281</v>
      </c>
      <c r="V179" s="26">
        <v>616391.87411648035</v>
      </c>
      <c r="W179" s="26">
        <v>46145228.273445219</v>
      </c>
      <c r="X179" s="19">
        <v>27313983.164161205</v>
      </c>
      <c r="Y179" s="29">
        <v>39318956.742382281</v>
      </c>
      <c r="Z179" s="26">
        <v>616391.87411648035</v>
      </c>
      <c r="AA179" s="26">
        <v>46145228.273445219</v>
      </c>
      <c r="AB179" s="19">
        <v>27313983.164161205</v>
      </c>
      <c r="AC179" s="29">
        <v>39318956.742382281</v>
      </c>
      <c r="AD179" s="26">
        <v>616391.87411648035</v>
      </c>
      <c r="AE179" s="26">
        <v>46145228.273445219</v>
      </c>
      <c r="AF179" s="19">
        <v>27313983.164161205</v>
      </c>
      <c r="AG179" s="29">
        <v>39318956.742382281</v>
      </c>
      <c r="AH179" s="26">
        <v>616391.87411648035</v>
      </c>
      <c r="AI179" s="26">
        <v>46145228.273445219</v>
      </c>
      <c r="AJ179" s="19">
        <v>27313983.164161205</v>
      </c>
      <c r="AK179" s="29">
        <v>39318956.742382281</v>
      </c>
      <c r="AL179" s="28">
        <v>14600000</v>
      </c>
      <c r="AM179">
        <v>31800000</v>
      </c>
      <c r="AN179">
        <v>52800000</v>
      </c>
    </row>
    <row r="180" spans="1:40" x14ac:dyDescent="0.2">
      <c r="A180" s="18">
        <v>44356</v>
      </c>
      <c r="B180" s="19">
        <v>0</v>
      </c>
      <c r="C180" s="19">
        <v>0</v>
      </c>
      <c r="D180" s="26" t="e">
        <v>#N/A</v>
      </c>
      <c r="E180" s="29" t="e">
        <v>#N/A</v>
      </c>
      <c r="F180" s="19">
        <v>450000</v>
      </c>
      <c r="G180" s="19">
        <v>38899717.442110658</v>
      </c>
      <c r="H180" s="19">
        <v>27697018.477750078</v>
      </c>
      <c r="I180" s="29">
        <v>35544002.57787466</v>
      </c>
      <c r="J180" s="19">
        <v>500000</v>
      </c>
      <c r="K180" s="19">
        <v>42610371.51446031</v>
      </c>
      <c r="L180" s="19">
        <v>27753191.170233876</v>
      </c>
      <c r="M180" s="29">
        <v>37989146.66622477</v>
      </c>
      <c r="N180" s="26">
        <v>550000</v>
      </c>
      <c r="O180" s="26">
        <v>45071666.456396714</v>
      </c>
      <c r="P180" s="19">
        <v>27753191.170233876</v>
      </c>
      <c r="Q180" s="29">
        <v>39259312.11396753</v>
      </c>
      <c r="R180" s="26">
        <v>600000</v>
      </c>
      <c r="S180" s="26">
        <v>46227429.575436234</v>
      </c>
      <c r="T180" s="19">
        <v>27753191.170233876</v>
      </c>
      <c r="U180" s="29">
        <v>39457623.641531125</v>
      </c>
      <c r="V180" s="26">
        <v>618306.76786959171</v>
      </c>
      <c r="W180" s="26">
        <v>46324327.03524214</v>
      </c>
      <c r="X180" s="19">
        <v>27753191.170233876</v>
      </c>
      <c r="Y180" s="29">
        <v>39457623.641531125</v>
      </c>
      <c r="Z180" s="26">
        <v>618306.76786959171</v>
      </c>
      <c r="AA180" s="26">
        <v>46324327.03524214</v>
      </c>
      <c r="AB180" s="19">
        <v>27753191.170233876</v>
      </c>
      <c r="AC180" s="29">
        <v>39457623.641531125</v>
      </c>
      <c r="AD180" s="26">
        <v>618306.76786959171</v>
      </c>
      <c r="AE180" s="26">
        <v>46324327.03524214</v>
      </c>
      <c r="AF180" s="19">
        <v>27753191.170233876</v>
      </c>
      <c r="AG180" s="29">
        <v>39457623.641531125</v>
      </c>
      <c r="AH180" s="26">
        <v>618306.76786959171</v>
      </c>
      <c r="AI180" s="26">
        <v>46324327.03524214</v>
      </c>
      <c r="AJ180" s="19">
        <v>27753191.170233876</v>
      </c>
      <c r="AK180" s="29">
        <v>39457623.641531125</v>
      </c>
      <c r="AL180" s="28">
        <v>14600000</v>
      </c>
      <c r="AM180">
        <v>31800000</v>
      </c>
      <c r="AN180">
        <v>52800000</v>
      </c>
    </row>
    <row r="181" spans="1:40" x14ac:dyDescent="0.2">
      <c r="A181" s="18">
        <v>44357</v>
      </c>
      <c r="B181" s="19">
        <v>0</v>
      </c>
      <c r="C181" s="19">
        <v>0</v>
      </c>
      <c r="D181" s="26" t="e">
        <v>#N/A</v>
      </c>
      <c r="E181" s="29" t="e">
        <v>#N/A</v>
      </c>
      <c r="F181" s="19">
        <v>450000</v>
      </c>
      <c r="G181" s="19">
        <v>38923135.299253516</v>
      </c>
      <c r="H181" s="19">
        <v>28123600.62060722</v>
      </c>
      <c r="I181" s="29">
        <v>35536140.57787466</v>
      </c>
      <c r="J181" s="19">
        <v>500000</v>
      </c>
      <c r="K181" s="19">
        <v>42669562.286486194</v>
      </c>
      <c r="L181" s="19">
        <v>28194000.398207992</v>
      </c>
      <c r="M181" s="29">
        <v>38026284.66622477</v>
      </c>
      <c r="N181" s="26">
        <v>550000</v>
      </c>
      <c r="O181" s="26">
        <v>45180857.228422597</v>
      </c>
      <c r="P181" s="19">
        <v>28194000.398207992</v>
      </c>
      <c r="Q181" s="29">
        <v>39341450.11396753</v>
      </c>
      <c r="R181" s="26">
        <v>600000</v>
      </c>
      <c r="S181" s="26">
        <v>46386620.347462118</v>
      </c>
      <c r="T181" s="19">
        <v>28194000.398207992</v>
      </c>
      <c r="U181" s="29">
        <v>39566769.645057768</v>
      </c>
      <c r="V181" s="26">
        <v>620221.66162270308</v>
      </c>
      <c r="W181" s="26">
        <v>46503739.468890727</v>
      </c>
      <c r="X181" s="19">
        <v>28194000.398207992</v>
      </c>
      <c r="Y181" s="29">
        <v>39566769.645057768</v>
      </c>
      <c r="Z181" s="26">
        <v>620221.66162270308</v>
      </c>
      <c r="AA181" s="26">
        <v>46503739.468890727</v>
      </c>
      <c r="AB181" s="19">
        <v>28194000.398207992</v>
      </c>
      <c r="AC181" s="29">
        <v>39566769.645057768</v>
      </c>
      <c r="AD181" s="26">
        <v>620221.66162270308</v>
      </c>
      <c r="AE181" s="26">
        <v>46503739.468890727</v>
      </c>
      <c r="AF181" s="19">
        <v>28194000.398207992</v>
      </c>
      <c r="AG181" s="29">
        <v>39566769.645057768</v>
      </c>
      <c r="AH181" s="26">
        <v>620221.66162270308</v>
      </c>
      <c r="AI181" s="26">
        <v>46503739.468890727</v>
      </c>
      <c r="AJ181" s="19">
        <v>28194000.398207992</v>
      </c>
      <c r="AK181" s="29">
        <v>39566769.645057768</v>
      </c>
      <c r="AL181" s="28">
        <v>14600000</v>
      </c>
      <c r="AM181">
        <v>31800000</v>
      </c>
      <c r="AN181">
        <v>52800000</v>
      </c>
    </row>
    <row r="182" spans="1:40" x14ac:dyDescent="0.2">
      <c r="A182" s="18">
        <v>44358</v>
      </c>
      <c r="B182" s="19">
        <v>0</v>
      </c>
      <c r="C182" s="19">
        <v>0</v>
      </c>
      <c r="D182" s="26" t="e">
        <v>#N/A</v>
      </c>
      <c r="E182" s="29" t="e">
        <v>#N/A</v>
      </c>
      <c r="F182" s="19">
        <v>450000</v>
      </c>
      <c r="G182" s="19">
        <v>38946553.156396374</v>
      </c>
      <c r="H182" s="19">
        <v>28550182.763464361</v>
      </c>
      <c r="I182" s="29">
        <v>35512321.527874663</v>
      </c>
      <c r="J182" s="19">
        <v>500000</v>
      </c>
      <c r="K182" s="19">
        <v>42727151.83661063</v>
      </c>
      <c r="L182" s="19">
        <v>28636410.848083556</v>
      </c>
      <c r="M182" s="29">
        <v>38047465.616224766</v>
      </c>
      <c r="N182" s="26">
        <v>550000</v>
      </c>
      <c r="O182" s="26">
        <v>45288446.778547034</v>
      </c>
      <c r="P182" s="19">
        <v>28636410.848083556</v>
      </c>
      <c r="Q182" s="29">
        <v>39407631.063967533</v>
      </c>
      <c r="R182" s="26">
        <v>600000</v>
      </c>
      <c r="S182" s="26">
        <v>46544209.897586554</v>
      </c>
      <c r="T182" s="19">
        <v>28636410.848083556</v>
      </c>
      <c r="U182" s="29">
        <v>39661682.002962209</v>
      </c>
      <c r="V182" s="26">
        <v>622136.55537581444</v>
      </c>
      <c r="W182" s="26">
        <v>46683465.574390978</v>
      </c>
      <c r="X182" s="19">
        <v>28636410.848083556</v>
      </c>
      <c r="Y182" s="29">
        <v>39661682.002962209</v>
      </c>
      <c r="Z182" s="26">
        <v>622136.55537581444</v>
      </c>
      <c r="AA182" s="26">
        <v>46683465.574390978</v>
      </c>
      <c r="AB182" s="19">
        <v>28636410.848083556</v>
      </c>
      <c r="AC182" s="29">
        <v>39661682.002962209</v>
      </c>
      <c r="AD182" s="26">
        <v>622136.55537581444</v>
      </c>
      <c r="AE182" s="26">
        <v>46683465.574390978</v>
      </c>
      <c r="AF182" s="19">
        <v>28636410.848083556</v>
      </c>
      <c r="AG182" s="29">
        <v>39661682.002962209</v>
      </c>
      <c r="AH182" s="26">
        <v>622136.55537581444</v>
      </c>
      <c r="AI182" s="26">
        <v>46683465.574390978</v>
      </c>
      <c r="AJ182" s="19">
        <v>28636410.848083556</v>
      </c>
      <c r="AK182" s="29">
        <v>39661682.002962209</v>
      </c>
      <c r="AL182" s="28">
        <v>14600000</v>
      </c>
      <c r="AM182">
        <v>31800000</v>
      </c>
      <c r="AN182">
        <v>52800000</v>
      </c>
    </row>
    <row r="183" spans="1:40" x14ac:dyDescent="0.2">
      <c r="A183" s="18">
        <v>44359</v>
      </c>
      <c r="B183" s="19">
        <v>0</v>
      </c>
      <c r="C183" s="19">
        <v>0</v>
      </c>
      <c r="D183" s="26" t="e">
        <v>#N/A</v>
      </c>
      <c r="E183" s="29" t="e">
        <v>#N/A</v>
      </c>
      <c r="F183" s="19">
        <v>450000</v>
      </c>
      <c r="G183" s="19">
        <v>38969971.013539232</v>
      </c>
      <c r="H183" s="19">
        <v>28976764.906321503</v>
      </c>
      <c r="I183" s="29">
        <v>35568493.417804971</v>
      </c>
      <c r="J183" s="19">
        <v>500000</v>
      </c>
      <c r="K183" s="19">
        <v>42783140.164833635</v>
      </c>
      <c r="L183" s="19">
        <v>29080422.519860551</v>
      </c>
      <c r="M183" s="29">
        <v>38148637.506155081</v>
      </c>
      <c r="N183" s="26">
        <v>550000</v>
      </c>
      <c r="O183" s="26">
        <v>45394435.106770039</v>
      </c>
      <c r="P183" s="19">
        <v>29080422.519860551</v>
      </c>
      <c r="Q183" s="29">
        <v>39553802.953897841</v>
      </c>
      <c r="R183" s="26">
        <v>600000</v>
      </c>
      <c r="S183" s="26">
        <v>46700198.225809559</v>
      </c>
      <c r="T183" s="19">
        <v>29080422.519860551</v>
      </c>
      <c r="U183" s="29">
        <v>39838308.705174759</v>
      </c>
      <c r="V183" s="26">
        <v>624051.4491289258</v>
      </c>
      <c r="W183" s="26">
        <v>46863505.351742908</v>
      </c>
      <c r="X183" s="19">
        <v>29080422.519860551</v>
      </c>
      <c r="Y183" s="29">
        <v>39838308.705174759</v>
      </c>
      <c r="Z183" s="26">
        <v>624051.4491289258</v>
      </c>
      <c r="AA183" s="26">
        <v>46863505.351742908</v>
      </c>
      <c r="AB183" s="19">
        <v>29080422.519860551</v>
      </c>
      <c r="AC183" s="29">
        <v>39838308.705174759</v>
      </c>
      <c r="AD183" s="26">
        <v>624051.4491289258</v>
      </c>
      <c r="AE183" s="26">
        <v>46863505.351742908</v>
      </c>
      <c r="AF183" s="19">
        <v>29080422.519860551</v>
      </c>
      <c r="AG183" s="29">
        <v>39838308.705174759</v>
      </c>
      <c r="AH183" s="26">
        <v>624051.4491289258</v>
      </c>
      <c r="AI183" s="26">
        <v>46863505.351742908</v>
      </c>
      <c r="AJ183" s="19">
        <v>29080422.519860551</v>
      </c>
      <c r="AK183" s="29">
        <v>39838308.705174759</v>
      </c>
      <c r="AL183" s="28">
        <v>14600000</v>
      </c>
      <c r="AM183">
        <v>31800000</v>
      </c>
      <c r="AN183">
        <v>52800000</v>
      </c>
    </row>
    <row r="184" spans="1:40" x14ac:dyDescent="0.2">
      <c r="A184" s="18">
        <v>44360</v>
      </c>
      <c r="B184" s="19">
        <v>0</v>
      </c>
      <c r="C184" s="19">
        <v>0</v>
      </c>
      <c r="D184" s="26" t="e">
        <v>#N/A</v>
      </c>
      <c r="E184" s="29" t="e">
        <v>#N/A</v>
      </c>
      <c r="F184" s="19">
        <v>450000</v>
      </c>
      <c r="G184" s="19">
        <v>38993388.870682091</v>
      </c>
      <c r="H184" s="19">
        <v>29403347.049178645</v>
      </c>
      <c r="I184" s="29">
        <v>35623304.269119069</v>
      </c>
      <c r="J184" s="19">
        <v>500000</v>
      </c>
      <c r="K184" s="19">
        <v>42837527.271155193</v>
      </c>
      <c r="L184" s="19">
        <v>29526035.413538992</v>
      </c>
      <c r="M184" s="29">
        <v>38248448.357469171</v>
      </c>
      <c r="N184" s="26">
        <v>550000</v>
      </c>
      <c r="O184" s="26">
        <v>45498822.213091597</v>
      </c>
      <c r="P184" s="19">
        <v>29526035.413538992</v>
      </c>
      <c r="Q184" s="29">
        <v>39698613.805211939</v>
      </c>
      <c r="R184" s="26">
        <v>600000</v>
      </c>
      <c r="S184" s="26">
        <v>46854585.332131118</v>
      </c>
      <c r="T184" s="19">
        <v>29526035.413538992</v>
      </c>
      <c r="U184" s="29">
        <v>40015297.773148902</v>
      </c>
      <c r="V184" s="26">
        <v>625966.34288203716</v>
      </c>
      <c r="W184" s="26">
        <v>47043858.800946504</v>
      </c>
      <c r="X184" s="19">
        <v>29526035.413538992</v>
      </c>
      <c r="Y184" s="29">
        <v>40015297.773148902</v>
      </c>
      <c r="Z184" s="26">
        <v>625966.34288203716</v>
      </c>
      <c r="AA184" s="26">
        <v>47043858.800946504</v>
      </c>
      <c r="AB184" s="19">
        <v>29526035.413538992</v>
      </c>
      <c r="AC184" s="29">
        <v>40015297.773148902</v>
      </c>
      <c r="AD184" s="26">
        <v>625966.34288203716</v>
      </c>
      <c r="AE184" s="26">
        <v>47043858.800946504</v>
      </c>
      <c r="AF184" s="19">
        <v>29526035.413538992</v>
      </c>
      <c r="AG184" s="29">
        <v>40015297.773148902</v>
      </c>
      <c r="AH184" s="26">
        <v>625966.34288203716</v>
      </c>
      <c r="AI184" s="26">
        <v>47043858.800946504</v>
      </c>
      <c r="AJ184" s="19">
        <v>29526035.413538992</v>
      </c>
      <c r="AK184" s="29">
        <v>40015297.773148902</v>
      </c>
      <c r="AL184" s="28">
        <v>14600000</v>
      </c>
      <c r="AM184">
        <v>31800000</v>
      </c>
      <c r="AN184">
        <v>52800000</v>
      </c>
    </row>
    <row r="185" spans="1:40" x14ac:dyDescent="0.2">
      <c r="A185" s="18">
        <v>44361</v>
      </c>
      <c r="B185" s="19">
        <v>0</v>
      </c>
      <c r="C185" s="19">
        <v>0</v>
      </c>
      <c r="D185" s="26" t="e">
        <v>#N/A</v>
      </c>
      <c r="E185" s="29" t="e">
        <v>#N/A</v>
      </c>
      <c r="F185" s="19">
        <v>450000</v>
      </c>
      <c r="G185" s="19">
        <v>39016806.727824949</v>
      </c>
      <c r="H185" s="19">
        <v>29829929.192035787</v>
      </c>
      <c r="I185" s="29">
        <v>35676754.081816934</v>
      </c>
      <c r="J185" s="19">
        <v>500000</v>
      </c>
      <c r="K185" s="19">
        <v>42890313.155575305</v>
      </c>
      <c r="L185" s="19">
        <v>29973249.529118881</v>
      </c>
      <c r="M185" s="29">
        <v>38346898.170167044</v>
      </c>
      <c r="N185" s="26">
        <v>550000</v>
      </c>
      <c r="O185" s="26">
        <v>45601608.097511709</v>
      </c>
      <c r="P185" s="19">
        <v>29973249.529118881</v>
      </c>
      <c r="Q185" s="29">
        <v>39842063.617909804</v>
      </c>
      <c r="R185" s="26">
        <v>600000</v>
      </c>
      <c r="S185" s="26">
        <v>47007371.216551229</v>
      </c>
      <c r="T185" s="19">
        <v>29973249.529118881</v>
      </c>
      <c r="U185" s="29">
        <v>40192649.206884593</v>
      </c>
      <c r="V185" s="26">
        <v>627881.23663514853</v>
      </c>
      <c r="W185" s="26">
        <v>47224525.922001764</v>
      </c>
      <c r="X185" s="19">
        <v>29973249.529118881</v>
      </c>
      <c r="Y185" s="29">
        <v>40192649.206884593</v>
      </c>
      <c r="Z185" s="26">
        <v>627881.23663514853</v>
      </c>
      <c r="AA185" s="26">
        <v>47224525.922001764</v>
      </c>
      <c r="AB185" s="19">
        <v>29973249.529118881</v>
      </c>
      <c r="AC185" s="29">
        <v>40192649.206884593</v>
      </c>
      <c r="AD185" s="26">
        <v>627881.23663514853</v>
      </c>
      <c r="AE185" s="26">
        <v>47224525.922001764</v>
      </c>
      <c r="AF185" s="19">
        <v>29973249.529118881</v>
      </c>
      <c r="AG185" s="29">
        <v>40192649.206884593</v>
      </c>
      <c r="AH185" s="26">
        <v>627881.23663514853</v>
      </c>
      <c r="AI185" s="26">
        <v>47224525.922001764</v>
      </c>
      <c r="AJ185" s="19">
        <v>29973249.529118881</v>
      </c>
      <c r="AK185" s="29">
        <v>40192649.206884593</v>
      </c>
      <c r="AL185" s="28">
        <v>14600000</v>
      </c>
      <c r="AM185">
        <v>31800000</v>
      </c>
      <c r="AN185">
        <v>52800000</v>
      </c>
    </row>
    <row r="186" spans="1:40" x14ac:dyDescent="0.2">
      <c r="A186" s="18">
        <v>44362</v>
      </c>
      <c r="B186" s="19">
        <v>0</v>
      </c>
      <c r="C186" s="19">
        <v>0</v>
      </c>
      <c r="D186" s="26" t="e">
        <v>#N/A</v>
      </c>
      <c r="E186" s="29" t="e">
        <v>#N/A</v>
      </c>
      <c r="F186" s="19">
        <v>450000</v>
      </c>
      <c r="G186" s="19">
        <v>39040224.584967807</v>
      </c>
      <c r="H186" s="19">
        <v>30256511.334892929</v>
      </c>
      <c r="I186" s="29">
        <v>35728842.855898574</v>
      </c>
      <c r="J186" s="19">
        <v>500000</v>
      </c>
      <c r="K186" s="19">
        <v>42941497.81809397</v>
      </c>
      <c r="L186" s="19">
        <v>30422064.866600215</v>
      </c>
      <c r="M186" s="29">
        <v>38443986.944248676</v>
      </c>
      <c r="N186" s="26">
        <v>550000</v>
      </c>
      <c r="O186" s="26">
        <v>45702792.760030374</v>
      </c>
      <c r="P186" s="19">
        <v>30422064.866600215</v>
      </c>
      <c r="Q186" s="29">
        <v>39984152.391991436</v>
      </c>
      <c r="R186" s="26">
        <v>600000</v>
      </c>
      <c r="S186" s="26">
        <v>47158555.879069895</v>
      </c>
      <c r="T186" s="19">
        <v>30422064.866600215</v>
      </c>
      <c r="U186" s="29">
        <v>40370363.006381854</v>
      </c>
      <c r="V186" s="26">
        <v>629796.13038825989</v>
      </c>
      <c r="W186" s="26">
        <v>47405506.714908689</v>
      </c>
      <c r="X186" s="19">
        <v>30422064.866600215</v>
      </c>
      <c r="Y186" s="29">
        <v>40370363.006381854</v>
      </c>
      <c r="Z186" s="26">
        <v>629796.13038825989</v>
      </c>
      <c r="AA186" s="26">
        <v>47405506.714908689</v>
      </c>
      <c r="AB186" s="19">
        <v>30422064.866600215</v>
      </c>
      <c r="AC186" s="29">
        <v>40370363.006381854</v>
      </c>
      <c r="AD186" s="26">
        <v>629796.13038825989</v>
      </c>
      <c r="AE186" s="26">
        <v>47405506.714908689</v>
      </c>
      <c r="AF186" s="19">
        <v>30422064.866600215</v>
      </c>
      <c r="AG186" s="29">
        <v>40370363.006381854</v>
      </c>
      <c r="AH186" s="26">
        <v>629796.13038825989</v>
      </c>
      <c r="AI186" s="26">
        <v>47405506.714908689</v>
      </c>
      <c r="AJ186" s="19">
        <v>30422064.866600215</v>
      </c>
      <c r="AK186" s="29">
        <v>40370363.006381854</v>
      </c>
      <c r="AL186" s="28">
        <v>14600000</v>
      </c>
      <c r="AM186">
        <v>31800000</v>
      </c>
      <c r="AN186">
        <v>52800000</v>
      </c>
    </row>
    <row r="187" spans="1:40" x14ac:dyDescent="0.2">
      <c r="A187" s="18">
        <v>44363</v>
      </c>
      <c r="B187" s="19">
        <v>0</v>
      </c>
      <c r="C187" s="19">
        <v>0</v>
      </c>
      <c r="D187" s="26" t="e">
        <v>#N/A</v>
      </c>
      <c r="E187" s="29" t="e">
        <v>#N/A</v>
      </c>
      <c r="F187" s="19">
        <v>450000</v>
      </c>
      <c r="G187" s="19">
        <v>39063642.442110665</v>
      </c>
      <c r="H187" s="19">
        <v>30683093.47775007</v>
      </c>
      <c r="I187" s="29">
        <v>35779570.591363981</v>
      </c>
      <c r="J187" s="19">
        <v>500000</v>
      </c>
      <c r="K187" s="19">
        <v>42991081.258711189</v>
      </c>
      <c r="L187" s="19">
        <v>30872481.425982997</v>
      </c>
      <c r="M187" s="29">
        <v>38539714.679714084</v>
      </c>
      <c r="N187" s="26">
        <v>550000</v>
      </c>
      <c r="O187" s="26">
        <v>45802376.200647593</v>
      </c>
      <c r="P187" s="19">
        <v>30872481.425982997</v>
      </c>
      <c r="Q187" s="29">
        <v>40124880.127456851</v>
      </c>
      <c r="R187" s="26">
        <v>600000</v>
      </c>
      <c r="S187" s="26">
        <v>47308139.319687113</v>
      </c>
      <c r="T187" s="19">
        <v>30872481.425982997</v>
      </c>
      <c r="U187" s="29">
        <v>40548439.171640702</v>
      </c>
      <c r="V187" s="26">
        <v>631711.02414137125</v>
      </c>
      <c r="W187" s="26">
        <v>47586801.179667279</v>
      </c>
      <c r="X187" s="19">
        <v>30872481.425982997</v>
      </c>
      <c r="Y187" s="29">
        <v>40548439.171640702</v>
      </c>
      <c r="Z187" s="26">
        <v>631711.02414137125</v>
      </c>
      <c r="AA187" s="26">
        <v>47586801.179667279</v>
      </c>
      <c r="AB187" s="19">
        <v>30872481.425982997</v>
      </c>
      <c r="AC187" s="29">
        <v>40548439.171640702</v>
      </c>
      <c r="AD187" s="26">
        <v>631711.02414137125</v>
      </c>
      <c r="AE187" s="26">
        <v>47586801.179667279</v>
      </c>
      <c r="AF187" s="19">
        <v>30872481.425982997</v>
      </c>
      <c r="AG187" s="29">
        <v>40548439.171640702</v>
      </c>
      <c r="AH187" s="26">
        <v>631711.02414137125</v>
      </c>
      <c r="AI187" s="26">
        <v>47586801.179667279</v>
      </c>
      <c r="AJ187" s="19">
        <v>30872481.425982997</v>
      </c>
      <c r="AK187" s="29">
        <v>40548439.171640702</v>
      </c>
      <c r="AL187" s="28">
        <v>14600000</v>
      </c>
      <c r="AM187">
        <v>31800000</v>
      </c>
      <c r="AN187">
        <v>52800000</v>
      </c>
    </row>
    <row r="188" spans="1:40" x14ac:dyDescent="0.2">
      <c r="A188" s="18">
        <v>44364</v>
      </c>
      <c r="B188" s="19">
        <v>0</v>
      </c>
      <c r="C188" s="19">
        <v>0</v>
      </c>
      <c r="D188" s="26" t="e">
        <v>#N/A</v>
      </c>
      <c r="E188" s="29" t="e">
        <v>#N/A</v>
      </c>
      <c r="F188" s="19">
        <v>450000</v>
      </c>
      <c r="G188" s="19">
        <v>39087060.299253523</v>
      </c>
      <c r="H188" s="19">
        <v>31109675.620607212</v>
      </c>
      <c r="I188" s="29">
        <v>35828937.288213156</v>
      </c>
      <c r="J188" s="19">
        <v>500000</v>
      </c>
      <c r="K188" s="19">
        <v>43039063.477426976</v>
      </c>
      <c r="L188" s="19">
        <v>31324499.20726721</v>
      </c>
      <c r="M188" s="29">
        <v>38634081.376563266</v>
      </c>
      <c r="N188" s="26">
        <v>550000</v>
      </c>
      <c r="O188" s="26">
        <v>45900358.419363379</v>
      </c>
      <c r="P188" s="19">
        <v>31324499.20726721</v>
      </c>
      <c r="Q188" s="29">
        <v>40264246.824306026</v>
      </c>
      <c r="R188" s="26">
        <v>600000</v>
      </c>
      <c r="S188" s="26">
        <v>47456121.5384029</v>
      </c>
      <c r="T188" s="19">
        <v>31324499.20726721</v>
      </c>
      <c r="U188" s="29">
        <v>40726877.702661105</v>
      </c>
      <c r="V188" s="26">
        <v>633625.91789448261</v>
      </c>
      <c r="W188" s="26">
        <v>47768409.316277549</v>
      </c>
      <c r="X188" s="19">
        <v>31324499.20726721</v>
      </c>
      <c r="Y188" s="29">
        <v>40726877.702661105</v>
      </c>
      <c r="Z188" s="26">
        <v>633625.91789448261</v>
      </c>
      <c r="AA188" s="26">
        <v>47768409.316277549</v>
      </c>
      <c r="AB188" s="19">
        <v>31324499.20726721</v>
      </c>
      <c r="AC188" s="29">
        <v>40726877.702661105</v>
      </c>
      <c r="AD188" s="26">
        <v>633625.91789448261</v>
      </c>
      <c r="AE188" s="26">
        <v>47768409.316277549</v>
      </c>
      <c r="AF188" s="19">
        <v>31324499.20726721</v>
      </c>
      <c r="AG188" s="29">
        <v>40726877.702661105</v>
      </c>
      <c r="AH188" s="26">
        <v>633625.91789448261</v>
      </c>
      <c r="AI188" s="26">
        <v>47768409.316277549</v>
      </c>
      <c r="AJ188" s="19">
        <v>31324499.20726721</v>
      </c>
      <c r="AK188" s="29">
        <v>40726877.702661105</v>
      </c>
      <c r="AL188" s="28">
        <v>14600000</v>
      </c>
      <c r="AM188">
        <v>31800000</v>
      </c>
      <c r="AN188">
        <v>52800000</v>
      </c>
    </row>
    <row r="189" spans="1:40" x14ac:dyDescent="0.2">
      <c r="A189" s="18">
        <v>44365</v>
      </c>
      <c r="B189" s="19">
        <v>0</v>
      </c>
      <c r="C189" s="19">
        <v>0</v>
      </c>
      <c r="D189" s="26" t="e">
        <v>#N/A</v>
      </c>
      <c r="E189" s="29" t="e">
        <v>#N/A</v>
      </c>
      <c r="F189" s="19">
        <v>450000</v>
      </c>
      <c r="G189" s="19">
        <v>39110478.156396382</v>
      </c>
      <c r="H189" s="19">
        <v>31536257.763464354</v>
      </c>
      <c r="I189" s="29">
        <v>35876942.946446121</v>
      </c>
      <c r="J189" s="19">
        <v>500000</v>
      </c>
      <c r="K189" s="19">
        <v>43085444.474241316</v>
      </c>
      <c r="L189" s="19">
        <v>31778118.21045287</v>
      </c>
      <c r="M189" s="29">
        <v>38727087.034796223</v>
      </c>
      <c r="N189" s="26">
        <v>550000</v>
      </c>
      <c r="O189" s="26">
        <v>45996739.41617772</v>
      </c>
      <c r="P189" s="19">
        <v>31778118.21045287</v>
      </c>
      <c r="Q189" s="29">
        <v>40402252.482538991</v>
      </c>
      <c r="R189" s="26">
        <v>600000</v>
      </c>
      <c r="S189" s="26">
        <v>47602502.53521724</v>
      </c>
      <c r="T189" s="19">
        <v>31778118.21045287</v>
      </c>
      <c r="U189" s="29">
        <v>40905678.599443093</v>
      </c>
      <c r="V189" s="26">
        <v>635540.81164759398</v>
      </c>
      <c r="W189" s="26">
        <v>47950331.124739483</v>
      </c>
      <c r="X189" s="19">
        <v>31778118.21045287</v>
      </c>
      <c r="Y189" s="29">
        <v>40905678.599443093</v>
      </c>
      <c r="Z189" s="26">
        <v>635540.81164759398</v>
      </c>
      <c r="AA189" s="26">
        <v>47950331.124739483</v>
      </c>
      <c r="AB189" s="19">
        <v>31778118.21045287</v>
      </c>
      <c r="AC189" s="29">
        <v>40905678.599443093</v>
      </c>
      <c r="AD189" s="26">
        <v>635540.81164759398</v>
      </c>
      <c r="AE189" s="26">
        <v>47950331.124739483</v>
      </c>
      <c r="AF189" s="19">
        <v>31778118.21045287</v>
      </c>
      <c r="AG189" s="29">
        <v>40905678.599443093</v>
      </c>
      <c r="AH189" s="26">
        <v>635540.81164759398</v>
      </c>
      <c r="AI189" s="26">
        <v>47950331.124739483</v>
      </c>
      <c r="AJ189" s="19">
        <v>31778118.21045287</v>
      </c>
      <c r="AK189" s="29">
        <v>40905678.599443093</v>
      </c>
      <c r="AL189" s="28">
        <v>14600000</v>
      </c>
      <c r="AM189">
        <v>31800000</v>
      </c>
      <c r="AN189">
        <v>52800000</v>
      </c>
    </row>
    <row r="190" spans="1:40" x14ac:dyDescent="0.2">
      <c r="A190" s="18">
        <v>44366</v>
      </c>
      <c r="B190" s="19">
        <v>0</v>
      </c>
      <c r="C190" s="19">
        <v>0</v>
      </c>
      <c r="D190" s="26" t="e">
        <v>#N/A</v>
      </c>
      <c r="E190" s="29" t="e">
        <v>#N/A</v>
      </c>
      <c r="F190" s="19">
        <v>450000</v>
      </c>
      <c r="G190" s="19">
        <v>39133896.01353924</v>
      </c>
      <c r="H190" s="19">
        <v>31962839.906321496</v>
      </c>
      <c r="I190" s="29">
        <v>35923587.566062845</v>
      </c>
      <c r="J190" s="19">
        <v>500000</v>
      </c>
      <c r="K190" s="19">
        <v>43130224.24915421</v>
      </c>
      <c r="L190" s="19">
        <v>32233338.435539976</v>
      </c>
      <c r="M190" s="29">
        <v>38818731.654412948</v>
      </c>
      <c r="N190" s="26">
        <v>550000</v>
      </c>
      <c r="O190" s="26">
        <v>46091519.191090614</v>
      </c>
      <c r="P190" s="19">
        <v>32233338.435539976</v>
      </c>
      <c r="Q190" s="29">
        <v>40538897.102155715</v>
      </c>
      <c r="R190" s="26">
        <v>600000</v>
      </c>
      <c r="S190" s="26">
        <v>47747282.310130134</v>
      </c>
      <c r="T190" s="19">
        <v>32233338.435539976</v>
      </c>
      <c r="U190" s="29">
        <v>41084841.861986652</v>
      </c>
      <c r="V190" s="26">
        <v>637455.70540070534</v>
      </c>
      <c r="W190" s="26">
        <v>48132566.605053082</v>
      </c>
      <c r="X190" s="19">
        <v>32233338.435539976</v>
      </c>
      <c r="Y190" s="29">
        <v>41084841.861986652</v>
      </c>
      <c r="Z190" s="26">
        <v>637455.70540070534</v>
      </c>
      <c r="AA190" s="26">
        <v>48132566.605053082</v>
      </c>
      <c r="AB190" s="19">
        <v>32233338.435539976</v>
      </c>
      <c r="AC190" s="29">
        <v>41084841.861986652</v>
      </c>
      <c r="AD190" s="26">
        <v>637455.70540070534</v>
      </c>
      <c r="AE190" s="26">
        <v>48132566.605053082</v>
      </c>
      <c r="AF190" s="19">
        <v>32233338.435539976</v>
      </c>
      <c r="AG190" s="29">
        <v>41084841.861986652</v>
      </c>
      <c r="AH190" s="26">
        <v>637455.70540070534</v>
      </c>
      <c r="AI190" s="26">
        <v>48132566.605053082</v>
      </c>
      <c r="AJ190" s="19">
        <v>32233338.435539976</v>
      </c>
      <c r="AK190" s="29">
        <v>41084841.861986652</v>
      </c>
      <c r="AL190" s="28">
        <v>14600000</v>
      </c>
      <c r="AM190">
        <v>31800000</v>
      </c>
      <c r="AN190">
        <v>52800000</v>
      </c>
    </row>
    <row r="191" spans="1:40" x14ac:dyDescent="0.2">
      <c r="A191" s="18">
        <v>44367</v>
      </c>
      <c r="B191" s="19">
        <v>0</v>
      </c>
      <c r="C191" s="19">
        <v>0</v>
      </c>
      <c r="D191" s="26" t="e">
        <v>#N/A</v>
      </c>
      <c r="E191" s="29" t="e">
        <v>#N/A</v>
      </c>
      <c r="F191" s="19">
        <v>450000</v>
      </c>
      <c r="G191" s="19">
        <v>39157313.870682098</v>
      </c>
      <c r="H191" s="19">
        <v>32389422.049178638</v>
      </c>
      <c r="I191" s="29">
        <v>35968871.147063352</v>
      </c>
      <c r="J191" s="19">
        <v>500000</v>
      </c>
      <c r="K191" s="19">
        <v>43173402.802165657</v>
      </c>
      <c r="L191" s="19">
        <v>32690159.882528529</v>
      </c>
      <c r="M191" s="29">
        <v>38909015.235413454</v>
      </c>
      <c r="N191" s="26">
        <v>550000</v>
      </c>
      <c r="O191" s="26">
        <v>46184697.744102061</v>
      </c>
      <c r="P191" s="19">
        <v>32690159.882528529</v>
      </c>
      <c r="Q191" s="29">
        <v>40674180.683156222</v>
      </c>
      <c r="R191" s="26">
        <v>600000</v>
      </c>
      <c r="S191" s="26">
        <v>47890460.863141581</v>
      </c>
      <c r="T191" s="19">
        <v>32690159.882528529</v>
      </c>
      <c r="U191" s="29">
        <v>41264367.490291789</v>
      </c>
      <c r="V191" s="26">
        <v>639370.5991538167</v>
      </c>
      <c r="W191" s="26">
        <v>48315115.757218346</v>
      </c>
      <c r="X191" s="19">
        <v>32690159.882528529</v>
      </c>
      <c r="Y191" s="29">
        <v>41264367.490291789</v>
      </c>
      <c r="Z191" s="26">
        <v>639370.5991538167</v>
      </c>
      <c r="AA191" s="26">
        <v>48315115.757218346</v>
      </c>
      <c r="AB191" s="19">
        <v>32690159.882528529</v>
      </c>
      <c r="AC191" s="29">
        <v>41264367.490291789</v>
      </c>
      <c r="AD191" s="26">
        <v>639370.5991538167</v>
      </c>
      <c r="AE191" s="26">
        <v>48315115.757218346</v>
      </c>
      <c r="AF191" s="19">
        <v>32690159.882528529</v>
      </c>
      <c r="AG191" s="29">
        <v>41264367.490291789</v>
      </c>
      <c r="AH191" s="26">
        <v>639370.5991538167</v>
      </c>
      <c r="AI191" s="26">
        <v>48315115.757218346</v>
      </c>
      <c r="AJ191" s="19">
        <v>32690159.882528529</v>
      </c>
      <c r="AK191" s="29">
        <v>41264367.490291789</v>
      </c>
      <c r="AL191" s="28">
        <v>14600000</v>
      </c>
      <c r="AM191">
        <v>31800000</v>
      </c>
      <c r="AN191">
        <v>52800000</v>
      </c>
    </row>
    <row r="192" spans="1:40" x14ac:dyDescent="0.2">
      <c r="A192" s="18">
        <v>44368</v>
      </c>
      <c r="B192" s="19">
        <v>0</v>
      </c>
      <c r="C192" s="19">
        <v>0</v>
      </c>
      <c r="D192" s="26" t="e">
        <v>#N/A</v>
      </c>
      <c r="E192" s="29" t="e">
        <v>#N/A</v>
      </c>
      <c r="F192" s="19">
        <v>450000</v>
      </c>
      <c r="G192" s="19">
        <v>39180731.727824956</v>
      </c>
      <c r="H192" s="19">
        <v>32816004.192035779</v>
      </c>
      <c r="I192" s="29">
        <v>36012793.689447619</v>
      </c>
      <c r="J192" s="19">
        <v>500000</v>
      </c>
      <c r="K192" s="19">
        <v>43214980.133275673</v>
      </c>
      <c r="L192" s="19">
        <v>33148582.551418513</v>
      </c>
      <c r="M192" s="29">
        <v>38997937.777797729</v>
      </c>
      <c r="N192" s="26">
        <v>550000</v>
      </c>
      <c r="O192" s="26">
        <v>46276275.075212076</v>
      </c>
      <c r="P192" s="19">
        <v>33148582.551418513</v>
      </c>
      <c r="Q192" s="29">
        <v>40808103.225540489</v>
      </c>
      <c r="R192" s="26">
        <v>600000</v>
      </c>
      <c r="S192" s="26">
        <v>48032038.194251597</v>
      </c>
      <c r="T192" s="19">
        <v>33148582.551418513</v>
      </c>
      <c r="U192" s="29">
        <v>41443290.032676056</v>
      </c>
      <c r="V192" s="26">
        <v>641285.49290692806</v>
      </c>
      <c r="W192" s="26">
        <v>48497978.58123529</v>
      </c>
      <c r="X192" s="19">
        <v>33148582.551418513</v>
      </c>
      <c r="Y192" s="29">
        <v>41444255.48435849</v>
      </c>
      <c r="Z192" s="26">
        <v>641285.49290692806</v>
      </c>
      <c r="AA192" s="26">
        <v>48497978.58123529</v>
      </c>
      <c r="AB192" s="19">
        <v>33148582.551418513</v>
      </c>
      <c r="AC192" s="29">
        <v>41444255.48435849</v>
      </c>
      <c r="AD192" s="26">
        <v>641285.49290692806</v>
      </c>
      <c r="AE192" s="26">
        <v>48497978.58123529</v>
      </c>
      <c r="AF192" s="19">
        <v>33148582.551418513</v>
      </c>
      <c r="AG192" s="29">
        <v>41444255.48435849</v>
      </c>
      <c r="AH192" s="26">
        <v>641285.49290692806</v>
      </c>
      <c r="AI192" s="26">
        <v>48497978.58123529</v>
      </c>
      <c r="AJ192" s="19">
        <v>33148582.551418513</v>
      </c>
      <c r="AK192" s="29">
        <v>41444255.48435849</v>
      </c>
      <c r="AL192" s="28">
        <v>14600000</v>
      </c>
      <c r="AM192">
        <v>31800000</v>
      </c>
      <c r="AN192">
        <v>52800000</v>
      </c>
    </row>
    <row r="193" spans="1:40" x14ac:dyDescent="0.2">
      <c r="A193" s="18">
        <v>44369</v>
      </c>
      <c r="B193" s="19">
        <v>0</v>
      </c>
      <c r="C193" s="19">
        <v>0</v>
      </c>
      <c r="D193" s="26" t="e">
        <v>#N/A</v>
      </c>
      <c r="E193" s="29" t="e">
        <v>#N/A</v>
      </c>
      <c r="F193" s="19">
        <v>450000</v>
      </c>
      <c r="G193" s="19">
        <v>39204149.584967814</v>
      </c>
      <c r="H193" s="19">
        <v>33242586.334892921</v>
      </c>
      <c r="I193" s="29">
        <v>36055355.193215661</v>
      </c>
      <c r="J193" s="19">
        <v>500000</v>
      </c>
      <c r="K193" s="19">
        <v>43254956.242484242</v>
      </c>
      <c r="L193" s="19">
        <v>33608606.442209944</v>
      </c>
      <c r="M193" s="29">
        <v>39085499.281565771</v>
      </c>
      <c r="N193" s="26">
        <v>550000</v>
      </c>
      <c r="O193" s="26">
        <v>46366251.184420645</v>
      </c>
      <c r="P193" s="19">
        <v>33608606.442209944</v>
      </c>
      <c r="Q193" s="29">
        <v>40940664.729308531</v>
      </c>
      <c r="R193" s="26">
        <v>600000</v>
      </c>
      <c r="S193" s="26">
        <v>48172014.303460166</v>
      </c>
      <c r="T193" s="19">
        <v>33608606.442209944</v>
      </c>
      <c r="U193" s="29">
        <v>41620851.536444098</v>
      </c>
      <c r="V193" s="26">
        <v>643200.38666003942</v>
      </c>
      <c r="W193" s="26">
        <v>48681155.077103898</v>
      </c>
      <c r="X193" s="19">
        <v>33608606.442209944</v>
      </c>
      <c r="Y193" s="29">
        <v>41624505.84418676</v>
      </c>
      <c r="Z193" s="26">
        <v>643200.38666003942</v>
      </c>
      <c r="AA193" s="26">
        <v>48681155.077103898</v>
      </c>
      <c r="AB193" s="19">
        <v>33608606.442209944</v>
      </c>
      <c r="AC193" s="29">
        <v>41624505.84418676</v>
      </c>
      <c r="AD193" s="26">
        <v>643200.38666003942</v>
      </c>
      <c r="AE193" s="26">
        <v>48681155.077103898</v>
      </c>
      <c r="AF193" s="19">
        <v>33608606.442209944</v>
      </c>
      <c r="AG193" s="29">
        <v>41624505.84418676</v>
      </c>
      <c r="AH193" s="26">
        <v>643200.38666003942</v>
      </c>
      <c r="AI193" s="26">
        <v>48681155.077103898</v>
      </c>
      <c r="AJ193" s="19">
        <v>33608606.442209944</v>
      </c>
      <c r="AK193" s="29">
        <v>41624505.84418676</v>
      </c>
      <c r="AL193" s="28">
        <v>14600000</v>
      </c>
      <c r="AM193">
        <v>31800000</v>
      </c>
      <c r="AN193">
        <v>52800000</v>
      </c>
    </row>
    <row r="194" spans="1:40" x14ac:dyDescent="0.2">
      <c r="A194" s="18">
        <v>44370</v>
      </c>
      <c r="B194" s="19">
        <v>0</v>
      </c>
      <c r="C194" s="19">
        <v>0</v>
      </c>
      <c r="D194" s="26" t="e">
        <v>#N/A</v>
      </c>
      <c r="E194" s="29" t="e">
        <v>#N/A</v>
      </c>
      <c r="F194" s="19">
        <v>450000</v>
      </c>
      <c r="G194" s="19">
        <v>39227567.442110673</v>
      </c>
      <c r="H194" s="19">
        <v>33669168.477750063</v>
      </c>
      <c r="I194" s="29">
        <v>36097760.371787094</v>
      </c>
      <c r="J194" s="19">
        <v>500000</v>
      </c>
      <c r="K194" s="19">
        <v>43293331.129791364</v>
      </c>
      <c r="L194" s="19">
        <v>34070231.554902822</v>
      </c>
      <c r="M194" s="29">
        <v>39171699.746717595</v>
      </c>
      <c r="N194" s="26">
        <v>550000</v>
      </c>
      <c r="O194" s="26">
        <v>46454626.071727768</v>
      </c>
      <c r="P194" s="19">
        <v>34070231.554902822</v>
      </c>
      <c r="Q194" s="29">
        <v>41071865.194460355</v>
      </c>
      <c r="R194" s="26">
        <v>600000</v>
      </c>
      <c r="S194" s="26">
        <v>48310389.190767288</v>
      </c>
      <c r="T194" s="19">
        <v>34070231.554902822</v>
      </c>
      <c r="U194" s="29">
        <v>41797052.001595929</v>
      </c>
      <c r="V194" s="26">
        <v>645115.28041315079</v>
      </c>
      <c r="W194" s="26">
        <v>48864645.244824171</v>
      </c>
      <c r="X194" s="19">
        <v>34070231.554902822</v>
      </c>
      <c r="Y194" s="29">
        <v>41805118.569776617</v>
      </c>
      <c r="Z194" s="26">
        <v>645115.28041315079</v>
      </c>
      <c r="AA194" s="26">
        <v>48864645.244824171</v>
      </c>
      <c r="AB194" s="19">
        <v>34070231.554902822</v>
      </c>
      <c r="AC194" s="29">
        <v>41805118.569776617</v>
      </c>
      <c r="AD194" s="26">
        <v>645115.28041315079</v>
      </c>
      <c r="AE194" s="26">
        <v>48864645.244824171</v>
      </c>
      <c r="AF194" s="19">
        <v>34070231.554902822</v>
      </c>
      <c r="AG194" s="29">
        <v>41805118.569776617</v>
      </c>
      <c r="AH194" s="26">
        <v>645115.28041315079</v>
      </c>
      <c r="AI194" s="26">
        <v>48864645.244824171</v>
      </c>
      <c r="AJ194" s="19">
        <v>34070231.554902822</v>
      </c>
      <c r="AK194" s="29">
        <v>41805118.569776617</v>
      </c>
      <c r="AL194" s="28">
        <v>14600000</v>
      </c>
      <c r="AM194">
        <v>31800000</v>
      </c>
      <c r="AN194">
        <v>52800000</v>
      </c>
    </row>
    <row r="195" spans="1:40" x14ac:dyDescent="0.2">
      <c r="A195" s="18">
        <v>44371</v>
      </c>
      <c r="B195" s="19">
        <v>0</v>
      </c>
      <c r="C195" s="19">
        <v>0</v>
      </c>
      <c r="D195" s="26" t="e">
        <v>#N/A</v>
      </c>
      <c r="E195" s="29" t="e">
        <v>#N/A</v>
      </c>
      <c r="F195" s="19">
        <v>450000</v>
      </c>
      <c r="G195" s="19">
        <v>39250985.299253531</v>
      </c>
      <c r="H195" s="19">
        <v>34095750.620607205</v>
      </c>
      <c r="I195" s="29">
        <v>36140165.550358526</v>
      </c>
      <c r="J195" s="19">
        <v>500000</v>
      </c>
      <c r="K195" s="19">
        <v>43330104.79519704</v>
      </c>
      <c r="L195" s="19">
        <v>34533457.889497146</v>
      </c>
      <c r="M195" s="29">
        <v>39256539.173253186</v>
      </c>
      <c r="N195" s="26">
        <v>550000</v>
      </c>
      <c r="O195" s="26">
        <v>46541399.737133443</v>
      </c>
      <c r="P195" s="19">
        <v>34533457.889497146</v>
      </c>
      <c r="Q195" s="29">
        <v>41201704.620995946</v>
      </c>
      <c r="R195" s="26">
        <v>600000</v>
      </c>
      <c r="S195" s="26">
        <v>48447162.856172964</v>
      </c>
      <c r="T195" s="19">
        <v>34533457.889497146</v>
      </c>
      <c r="U195" s="29">
        <v>41971891.428131521</v>
      </c>
      <c r="V195" s="26">
        <v>647030.17416626215</v>
      </c>
      <c r="W195" s="26">
        <v>49048449.084396109</v>
      </c>
      <c r="X195" s="19">
        <v>34533457.889497146</v>
      </c>
      <c r="Y195" s="29">
        <v>41986093.661128044</v>
      </c>
      <c r="Z195" s="26">
        <v>647030.17416626215</v>
      </c>
      <c r="AA195" s="26">
        <v>49048449.084396109</v>
      </c>
      <c r="AB195" s="19">
        <v>34533457.889497146</v>
      </c>
      <c r="AC195" s="29">
        <v>41986093.661128044</v>
      </c>
      <c r="AD195" s="26">
        <v>647030.17416626215</v>
      </c>
      <c r="AE195" s="26">
        <v>49048449.084396109</v>
      </c>
      <c r="AF195" s="19">
        <v>34533457.889497146</v>
      </c>
      <c r="AG195" s="29">
        <v>41986093.661128044</v>
      </c>
      <c r="AH195" s="26">
        <v>647030.17416626215</v>
      </c>
      <c r="AI195" s="26">
        <v>49048449.084396109</v>
      </c>
      <c r="AJ195" s="19">
        <v>34533457.889497146</v>
      </c>
      <c r="AK195" s="29">
        <v>41986093.661128044</v>
      </c>
      <c r="AL195" s="28">
        <v>14600000</v>
      </c>
      <c r="AM195">
        <v>31800000</v>
      </c>
      <c r="AN195">
        <v>52800000</v>
      </c>
    </row>
    <row r="196" spans="1:40" x14ac:dyDescent="0.2">
      <c r="A196" s="18">
        <v>44372</v>
      </c>
      <c r="B196" s="19">
        <v>0</v>
      </c>
      <c r="C196" s="19">
        <v>0</v>
      </c>
      <c r="D196" s="26" t="e">
        <v>#N/A</v>
      </c>
      <c r="E196" s="29" t="e">
        <v>#N/A</v>
      </c>
      <c r="F196" s="19">
        <v>450000</v>
      </c>
      <c r="G196" s="19">
        <v>39274403.156396389</v>
      </c>
      <c r="H196" s="19">
        <v>34522332.763464347</v>
      </c>
      <c r="I196" s="29">
        <v>36182570.728929944</v>
      </c>
      <c r="J196" s="19">
        <v>500000</v>
      </c>
      <c r="K196" s="19">
        <v>43365277.238701269</v>
      </c>
      <c r="L196" s="19">
        <v>34998285.445992917</v>
      </c>
      <c r="M196" s="29">
        <v>39340017.561172552</v>
      </c>
      <c r="N196" s="26">
        <v>550000</v>
      </c>
      <c r="O196" s="26">
        <v>46626572.180637673</v>
      </c>
      <c r="P196" s="19">
        <v>34998285.445992917</v>
      </c>
      <c r="Q196" s="29">
        <v>41330183.008915313</v>
      </c>
      <c r="R196" s="26">
        <v>600000</v>
      </c>
      <c r="S196" s="26">
        <v>48582335.299677193</v>
      </c>
      <c r="T196" s="19">
        <v>34998285.445992917</v>
      </c>
      <c r="U196" s="29">
        <v>42145369.81605088</v>
      </c>
      <c r="V196" s="26">
        <v>648945.06791937351</v>
      </c>
      <c r="W196" s="26">
        <v>49232566.595819712</v>
      </c>
      <c r="X196" s="19">
        <v>34998285.445992917</v>
      </c>
      <c r="Y196" s="29">
        <v>42167431.118241034</v>
      </c>
      <c r="Z196" s="26">
        <v>648945.06791937351</v>
      </c>
      <c r="AA196" s="26">
        <v>49232566.595819712</v>
      </c>
      <c r="AB196" s="19">
        <v>34998285.445992917</v>
      </c>
      <c r="AC196" s="29">
        <v>42167431.118241034</v>
      </c>
      <c r="AD196" s="26">
        <v>648945.06791937351</v>
      </c>
      <c r="AE196" s="26">
        <v>49232566.595819712</v>
      </c>
      <c r="AF196" s="19">
        <v>34998285.445992917</v>
      </c>
      <c r="AG196" s="29">
        <v>42167431.118241034</v>
      </c>
      <c r="AH196" s="26">
        <v>648945.06791937351</v>
      </c>
      <c r="AI196" s="26">
        <v>49232566.595819712</v>
      </c>
      <c r="AJ196" s="19">
        <v>34998285.445992917</v>
      </c>
      <c r="AK196" s="29">
        <v>42167431.118241034</v>
      </c>
      <c r="AL196" s="28">
        <v>14600000</v>
      </c>
      <c r="AM196">
        <v>31800000</v>
      </c>
      <c r="AN196">
        <v>52800000</v>
      </c>
    </row>
    <row r="197" spans="1:40" x14ac:dyDescent="0.2">
      <c r="A197" s="18">
        <v>44373</v>
      </c>
      <c r="B197" s="19">
        <v>0</v>
      </c>
      <c r="C197" s="19">
        <v>0</v>
      </c>
      <c r="D197" s="26" t="e">
        <v>#N/A</v>
      </c>
      <c r="E197" s="29" t="e">
        <v>#N/A</v>
      </c>
      <c r="F197" s="19">
        <v>450000</v>
      </c>
      <c r="G197" s="19">
        <v>39297821.013539247</v>
      </c>
      <c r="H197" s="19">
        <v>34948914.906321488</v>
      </c>
      <c r="I197" s="29">
        <v>36224975.907501377</v>
      </c>
      <c r="J197" s="19">
        <v>500000</v>
      </c>
      <c r="K197" s="19">
        <v>43398848.460304067</v>
      </c>
      <c r="L197" s="19">
        <v>35464714.224390119</v>
      </c>
      <c r="M197" s="29">
        <v>39422134.910475686</v>
      </c>
      <c r="N197" s="26">
        <v>550000</v>
      </c>
      <c r="O197" s="26">
        <v>46710143.40224047</v>
      </c>
      <c r="P197" s="19">
        <v>35464714.224390119</v>
      </c>
      <c r="Q197" s="29">
        <v>41457300.358218446</v>
      </c>
      <c r="R197" s="26">
        <v>600000</v>
      </c>
      <c r="S197" s="26">
        <v>48715906.521279991</v>
      </c>
      <c r="T197" s="19">
        <v>35464714.224390119</v>
      </c>
      <c r="U197" s="29">
        <v>42317487.165354013</v>
      </c>
      <c r="V197" s="26">
        <v>650000</v>
      </c>
      <c r="W197" s="26">
        <v>49416137.817422509</v>
      </c>
      <c r="X197" s="19">
        <v>35464714.224390119</v>
      </c>
      <c r="Y197" s="29">
        <v>42349130.941115603</v>
      </c>
      <c r="Z197" s="26">
        <v>650859.96167248487</v>
      </c>
      <c r="AA197" s="26">
        <v>49416997.779094994</v>
      </c>
      <c r="AB197" s="19">
        <v>35464714.224390119</v>
      </c>
      <c r="AC197" s="29">
        <v>42349130.941115603</v>
      </c>
      <c r="AD197" s="26">
        <v>650859.96167248487</v>
      </c>
      <c r="AE197" s="26">
        <v>49416997.779094994</v>
      </c>
      <c r="AF197" s="19">
        <v>35464714.224390119</v>
      </c>
      <c r="AG197" s="29">
        <v>42349130.941115603</v>
      </c>
      <c r="AH197" s="26">
        <v>650859.96167248487</v>
      </c>
      <c r="AI197" s="26">
        <v>49416997.779094994</v>
      </c>
      <c r="AJ197" s="19">
        <v>35464714.224390119</v>
      </c>
      <c r="AK197" s="29">
        <v>42349130.941115603</v>
      </c>
      <c r="AL197" s="28">
        <v>14600000</v>
      </c>
      <c r="AM197">
        <v>31800000</v>
      </c>
      <c r="AN197">
        <v>52800000</v>
      </c>
    </row>
    <row r="198" spans="1:40" x14ac:dyDescent="0.2">
      <c r="A198" s="18">
        <v>44374</v>
      </c>
      <c r="B198" s="19">
        <v>0</v>
      </c>
      <c r="C198" s="19">
        <v>0</v>
      </c>
      <c r="D198" s="26" t="e">
        <v>#N/A</v>
      </c>
      <c r="E198" s="29" t="e">
        <v>#N/A</v>
      </c>
      <c r="F198" s="19">
        <v>450000</v>
      </c>
      <c r="G198" s="19">
        <v>39321238.870682105</v>
      </c>
      <c r="H198" s="19">
        <v>35375497.04917863</v>
      </c>
      <c r="I198" s="29">
        <v>36267381.08607281</v>
      </c>
      <c r="J198" s="19">
        <v>500000</v>
      </c>
      <c r="K198" s="19">
        <v>43430818.460005417</v>
      </c>
      <c r="L198" s="19">
        <v>35932744.224688768</v>
      </c>
      <c r="M198" s="29">
        <v>39502891.221162595</v>
      </c>
      <c r="N198" s="26">
        <v>550000</v>
      </c>
      <c r="O198" s="26">
        <v>46792113.401941821</v>
      </c>
      <c r="P198" s="19">
        <v>35932744.224688768</v>
      </c>
      <c r="Q198" s="29">
        <v>41583056.668905355</v>
      </c>
      <c r="R198" s="26">
        <v>600000</v>
      </c>
      <c r="S198" s="26">
        <v>48847876.520981342</v>
      </c>
      <c r="T198" s="19">
        <v>35932744.224688768</v>
      </c>
      <c r="U198" s="29">
        <v>42488243.476040922</v>
      </c>
      <c r="V198" s="26">
        <v>650000</v>
      </c>
      <c r="W198" s="26">
        <v>49598107.81712386</v>
      </c>
      <c r="X198" s="19">
        <v>35932744.224688768</v>
      </c>
      <c r="Y198" s="29">
        <v>42531193.129751742</v>
      </c>
      <c r="Z198" s="26">
        <v>652774.85542559624</v>
      </c>
      <c r="AA198" s="26">
        <v>49601742.634221941</v>
      </c>
      <c r="AB198" s="19">
        <v>35932744.224688768</v>
      </c>
      <c r="AC198" s="29">
        <v>42531193.129751742</v>
      </c>
      <c r="AD198" s="26">
        <v>652774.85542559624</v>
      </c>
      <c r="AE198" s="26">
        <v>49601742.634221941</v>
      </c>
      <c r="AF198" s="19">
        <v>35932744.224688768</v>
      </c>
      <c r="AG198" s="29">
        <v>42531193.129751742</v>
      </c>
      <c r="AH198" s="26">
        <v>652774.85542559624</v>
      </c>
      <c r="AI198" s="26">
        <v>49601742.634221941</v>
      </c>
      <c r="AJ198" s="19">
        <v>35932744.224688768</v>
      </c>
      <c r="AK198" s="29">
        <v>42531193.129751742</v>
      </c>
      <c r="AL198" s="28">
        <v>14600000</v>
      </c>
      <c r="AM198">
        <v>31800000</v>
      </c>
      <c r="AN198">
        <v>52800000</v>
      </c>
    </row>
    <row r="199" spans="1:40" x14ac:dyDescent="0.2">
      <c r="A199" s="18">
        <v>44375</v>
      </c>
      <c r="B199" s="19">
        <v>0</v>
      </c>
      <c r="C199" s="19">
        <v>0</v>
      </c>
      <c r="D199" s="26" t="e">
        <v>#N/A</v>
      </c>
      <c r="E199" s="29" t="e">
        <v>#N/A</v>
      </c>
      <c r="F199" s="19">
        <v>450000</v>
      </c>
      <c r="G199" s="19">
        <v>39344656.727824964</v>
      </c>
      <c r="H199" s="19">
        <v>35802079.192035772</v>
      </c>
      <c r="I199" s="29">
        <v>36309786.264644235</v>
      </c>
      <c r="J199" s="19">
        <v>500000</v>
      </c>
      <c r="K199" s="19">
        <v>43461187.237805322</v>
      </c>
      <c r="L199" s="19">
        <v>36402375.446888864</v>
      </c>
      <c r="M199" s="29">
        <v>39582286.493233286</v>
      </c>
      <c r="N199" s="26">
        <v>550000</v>
      </c>
      <c r="O199" s="26">
        <v>46872482.179741725</v>
      </c>
      <c r="P199" s="19">
        <v>36402375.446888864</v>
      </c>
      <c r="Q199" s="29">
        <v>41707451.940976046</v>
      </c>
      <c r="R199" s="26">
        <v>600000</v>
      </c>
      <c r="S199" s="26">
        <v>48978245.298781246</v>
      </c>
      <c r="T199" s="19">
        <v>36402375.446888864</v>
      </c>
      <c r="U199" s="29">
        <v>42657638.748111613</v>
      </c>
      <c r="V199" s="26">
        <v>650000</v>
      </c>
      <c r="W199" s="26">
        <v>49778476.594923764</v>
      </c>
      <c r="X199" s="19">
        <v>36402375.446888864</v>
      </c>
      <c r="Y199" s="29">
        <v>42713617.684149466</v>
      </c>
      <c r="Z199" s="26">
        <v>654689.7491787076</v>
      </c>
      <c r="AA199" s="26">
        <v>49786801.161200553</v>
      </c>
      <c r="AB199" s="19">
        <v>36402375.446888864</v>
      </c>
      <c r="AC199" s="29">
        <v>42713617.684149466</v>
      </c>
      <c r="AD199" s="26">
        <v>654689.7491787076</v>
      </c>
      <c r="AE199" s="26">
        <v>49786801.161200553</v>
      </c>
      <c r="AF199" s="19">
        <v>36402375.446888864</v>
      </c>
      <c r="AG199" s="29">
        <v>42713617.684149466</v>
      </c>
      <c r="AH199" s="26">
        <v>654689.7491787076</v>
      </c>
      <c r="AI199" s="26">
        <v>49786801.161200553</v>
      </c>
      <c r="AJ199" s="19">
        <v>36402375.446888864</v>
      </c>
      <c r="AK199" s="29">
        <v>42713617.684149466</v>
      </c>
      <c r="AL199" s="28">
        <v>14600000</v>
      </c>
      <c r="AM199">
        <v>31800000</v>
      </c>
      <c r="AN199">
        <v>52800000</v>
      </c>
    </row>
    <row r="200" spans="1:40" x14ac:dyDescent="0.2">
      <c r="A200" s="18">
        <v>44376</v>
      </c>
      <c r="B200" s="19">
        <v>0</v>
      </c>
      <c r="C200" s="19">
        <v>0</v>
      </c>
      <c r="D200" s="26" t="e">
        <v>#N/A</v>
      </c>
      <c r="E200" s="29" t="e">
        <v>#N/A</v>
      </c>
      <c r="F200" s="19">
        <v>450000</v>
      </c>
      <c r="G200" s="19">
        <v>39368074.584967822</v>
      </c>
      <c r="H200" s="19">
        <v>36228661.334892914</v>
      </c>
      <c r="I200" s="29">
        <v>36352191.443215668</v>
      </c>
      <c r="J200" s="19">
        <v>500000</v>
      </c>
      <c r="K200" s="19">
        <v>43489954.79370378</v>
      </c>
      <c r="L200" s="19">
        <v>36873607.890990406</v>
      </c>
      <c r="M200" s="29">
        <v>39660320.726687744</v>
      </c>
      <c r="N200" s="26">
        <v>550000</v>
      </c>
      <c r="O200" s="26">
        <v>46951249.735640183</v>
      </c>
      <c r="P200" s="19">
        <v>36873607.890990406</v>
      </c>
      <c r="Q200" s="29">
        <v>41830486.174430504</v>
      </c>
      <c r="R200" s="26">
        <v>600000</v>
      </c>
      <c r="S200" s="26">
        <v>49107012.854679704</v>
      </c>
      <c r="T200" s="19">
        <v>36873607.890990406</v>
      </c>
      <c r="U200" s="29">
        <v>42825672.981566072</v>
      </c>
      <c r="V200" s="26">
        <v>650000</v>
      </c>
      <c r="W200" s="26">
        <v>49957244.150822222</v>
      </c>
      <c r="X200" s="19">
        <v>36873607.890990406</v>
      </c>
      <c r="Y200" s="29">
        <v>42896404.604308754</v>
      </c>
      <c r="Z200" s="26">
        <v>656604.64293181896</v>
      </c>
      <c r="AA200" s="26">
        <v>49972173.36003083</v>
      </c>
      <c r="AB200" s="19">
        <v>36873607.890990406</v>
      </c>
      <c r="AC200" s="29">
        <v>42896404.604308754</v>
      </c>
      <c r="AD200" s="26">
        <v>656604.64293181896</v>
      </c>
      <c r="AE200" s="26">
        <v>49972173.36003083</v>
      </c>
      <c r="AF200" s="19">
        <v>36873607.890990406</v>
      </c>
      <c r="AG200" s="29">
        <v>42896404.604308754</v>
      </c>
      <c r="AH200" s="26">
        <v>656604.64293181896</v>
      </c>
      <c r="AI200" s="26">
        <v>49972173.36003083</v>
      </c>
      <c r="AJ200" s="19">
        <v>36873607.890990406</v>
      </c>
      <c r="AK200" s="29">
        <v>42896404.604308754</v>
      </c>
      <c r="AL200" s="28">
        <v>14600000</v>
      </c>
      <c r="AM200">
        <v>31800000</v>
      </c>
      <c r="AN200">
        <v>52800000</v>
      </c>
    </row>
    <row r="201" spans="1:40" x14ac:dyDescent="0.2">
      <c r="A201" s="18">
        <v>44377</v>
      </c>
      <c r="B201" s="19">
        <v>0</v>
      </c>
      <c r="C201" s="19">
        <v>0</v>
      </c>
      <c r="D201" s="26" t="e">
        <v>#N/A</v>
      </c>
      <c r="E201" s="29" t="e">
        <v>#N/A</v>
      </c>
      <c r="F201" s="19">
        <v>450000</v>
      </c>
      <c r="G201" s="19">
        <v>39391492.44211068</v>
      </c>
      <c r="H201" s="19">
        <v>36655243.477750055</v>
      </c>
      <c r="I201" s="29">
        <v>36394596.621787101</v>
      </c>
      <c r="J201" s="19">
        <v>500000</v>
      </c>
      <c r="K201" s="19">
        <v>43517121.127700791</v>
      </c>
      <c r="L201" s="19">
        <v>37346441.556993395</v>
      </c>
      <c r="M201" s="29">
        <v>39736993.921525978</v>
      </c>
      <c r="N201" s="26">
        <v>550000</v>
      </c>
      <c r="O201" s="26">
        <v>47028416.069637194</v>
      </c>
      <c r="P201" s="19">
        <v>37346441.556993395</v>
      </c>
      <c r="Q201" s="29">
        <v>41952159.369268738</v>
      </c>
      <c r="R201" s="26">
        <v>600000</v>
      </c>
      <c r="S201" s="26">
        <v>49234179.188676715</v>
      </c>
      <c r="T201" s="19">
        <v>37346441.556993395</v>
      </c>
      <c r="U201" s="29">
        <v>42992346.176404312</v>
      </c>
      <c r="V201" s="26">
        <v>650000</v>
      </c>
      <c r="W201" s="26">
        <v>50134410.484819233</v>
      </c>
      <c r="X201" s="19">
        <v>37346441.556993395</v>
      </c>
      <c r="Y201" s="29">
        <v>43079553.890229627</v>
      </c>
      <c r="Z201" s="26">
        <v>658519.53668493032</v>
      </c>
      <c r="AA201" s="26">
        <v>50157859.230712771</v>
      </c>
      <c r="AB201" s="19">
        <v>37346441.556993395</v>
      </c>
      <c r="AC201" s="29">
        <v>43079553.890229627</v>
      </c>
      <c r="AD201" s="26">
        <v>658519.53668493032</v>
      </c>
      <c r="AE201" s="26">
        <v>50157859.230712771</v>
      </c>
      <c r="AF201" s="19">
        <v>37346441.556993395</v>
      </c>
      <c r="AG201" s="29">
        <v>43079553.890229627</v>
      </c>
      <c r="AH201" s="26">
        <v>658519.53668493032</v>
      </c>
      <c r="AI201" s="26">
        <v>50157859.230712771</v>
      </c>
      <c r="AJ201" s="19">
        <v>37346441.556993395</v>
      </c>
      <c r="AK201" s="29">
        <v>43079553.890229627</v>
      </c>
      <c r="AL201" s="28">
        <v>14600000</v>
      </c>
      <c r="AM201">
        <v>31800000</v>
      </c>
      <c r="AN201">
        <v>52800000</v>
      </c>
    </row>
    <row r="202" spans="1:40" x14ac:dyDescent="0.2">
      <c r="A202" s="18">
        <v>44378</v>
      </c>
      <c r="B202" s="19">
        <v>0</v>
      </c>
      <c r="C202" s="19">
        <v>0</v>
      </c>
      <c r="D202" s="26" t="e">
        <v>#N/A</v>
      </c>
      <c r="E202" s="29" t="e">
        <v>#N/A</v>
      </c>
      <c r="F202" s="19">
        <v>450000</v>
      </c>
      <c r="G202" s="19">
        <v>39414910.299253538</v>
      </c>
      <c r="H202" s="19">
        <v>37081825.620607197</v>
      </c>
      <c r="I202" s="29">
        <v>36437001.800358526</v>
      </c>
      <c r="J202" s="19">
        <v>500000</v>
      </c>
      <c r="K202" s="19">
        <v>43542686.23979637</v>
      </c>
      <c r="L202" s="19">
        <v>37820876.444897816</v>
      </c>
      <c r="M202" s="29">
        <v>39812306.077747978</v>
      </c>
      <c r="N202" s="26">
        <v>550000</v>
      </c>
      <c r="O202" s="26">
        <v>47103981.181732774</v>
      </c>
      <c r="P202" s="19">
        <v>37820876.444897816</v>
      </c>
      <c r="Q202" s="29">
        <v>42072471.525490738</v>
      </c>
      <c r="R202" s="26">
        <v>600000</v>
      </c>
      <c r="S202" s="26">
        <v>49359744.300772294</v>
      </c>
      <c r="T202" s="19">
        <v>37820876.444897816</v>
      </c>
      <c r="U202" s="29">
        <v>43157658.332626313</v>
      </c>
      <c r="V202" s="26">
        <v>650000</v>
      </c>
      <c r="W202" s="26">
        <v>50309975.596914813</v>
      </c>
      <c r="X202" s="19">
        <v>37820876.444897816</v>
      </c>
      <c r="Y202" s="29">
        <v>43263065.541912057</v>
      </c>
      <c r="Z202" s="26">
        <v>660434.43043804169</v>
      </c>
      <c r="AA202" s="26">
        <v>50343858.773246393</v>
      </c>
      <c r="AB202" s="19">
        <v>37820876.444897816</v>
      </c>
      <c r="AC202" s="29">
        <v>43263065.541912057</v>
      </c>
      <c r="AD202" s="26">
        <v>660434.43043804169</v>
      </c>
      <c r="AE202" s="26">
        <v>50343858.773246393</v>
      </c>
      <c r="AF202" s="19">
        <v>37820876.444897816</v>
      </c>
      <c r="AG202" s="29">
        <v>43263065.541912057</v>
      </c>
      <c r="AH202" s="26">
        <v>660434.43043804169</v>
      </c>
      <c r="AI202" s="26">
        <v>50343858.773246393</v>
      </c>
      <c r="AJ202" s="19">
        <v>37820876.444897816</v>
      </c>
      <c r="AK202" s="29">
        <v>43263065.541912057</v>
      </c>
      <c r="AL202" s="28">
        <v>14600000</v>
      </c>
      <c r="AM202">
        <v>31800000</v>
      </c>
      <c r="AN202">
        <v>52800000</v>
      </c>
    </row>
    <row r="203" spans="1:40" x14ac:dyDescent="0.2">
      <c r="A203" s="18">
        <v>44379</v>
      </c>
      <c r="B203" s="19">
        <v>0</v>
      </c>
      <c r="C203" s="19">
        <v>0</v>
      </c>
      <c r="D203" s="26" t="e">
        <v>#N/A</v>
      </c>
      <c r="E203" s="29" t="e">
        <v>#N/A</v>
      </c>
      <c r="F203" s="19">
        <v>450000</v>
      </c>
      <c r="G203" s="19">
        <v>39438328.156396396</v>
      </c>
      <c r="H203" s="19">
        <v>37508407.763464339</v>
      </c>
      <c r="I203" s="29">
        <v>36479406.978929952</v>
      </c>
      <c r="J203" s="19">
        <v>500000</v>
      </c>
      <c r="K203" s="19">
        <v>43566650.129990503</v>
      </c>
      <c r="L203" s="19">
        <v>38296912.554703683</v>
      </c>
      <c r="M203" s="29">
        <v>39886257.195353746</v>
      </c>
      <c r="N203" s="26">
        <v>550000</v>
      </c>
      <c r="O203" s="26">
        <v>47177945.071926907</v>
      </c>
      <c r="P203" s="19">
        <v>38296912.554703683</v>
      </c>
      <c r="Q203" s="29">
        <v>42191422.643096507</v>
      </c>
      <c r="R203" s="26">
        <v>600000</v>
      </c>
      <c r="S203" s="26">
        <v>49483708.190966427</v>
      </c>
      <c r="T203" s="19">
        <v>38296912.554703683</v>
      </c>
      <c r="U203" s="29">
        <v>43321609.450232074</v>
      </c>
      <c r="V203" s="26">
        <v>650000</v>
      </c>
      <c r="W203" s="26">
        <v>50483939.487108946</v>
      </c>
      <c r="X203" s="19">
        <v>38296912.554703683</v>
      </c>
      <c r="Y203" s="29">
        <v>43446939.559356056</v>
      </c>
      <c r="Z203" s="26">
        <v>662349.32419115305</v>
      </c>
      <c r="AA203" s="26">
        <v>50530171.987631679</v>
      </c>
      <c r="AB203" s="19">
        <v>38296912.554703683</v>
      </c>
      <c r="AC203" s="29">
        <v>43446939.559356056</v>
      </c>
      <c r="AD203" s="26">
        <v>662349.32419115305</v>
      </c>
      <c r="AE203" s="26">
        <v>50530171.987631679</v>
      </c>
      <c r="AF203" s="19">
        <v>38296912.554703683</v>
      </c>
      <c r="AG203" s="29">
        <v>43446939.559356056</v>
      </c>
      <c r="AH203" s="26">
        <v>662349.32419115305</v>
      </c>
      <c r="AI203" s="26">
        <v>50530171.987631679</v>
      </c>
      <c r="AJ203" s="19">
        <v>38296912.554703683</v>
      </c>
      <c r="AK203" s="29">
        <v>43446939.559356056</v>
      </c>
      <c r="AL203" s="28">
        <v>14600000</v>
      </c>
      <c r="AM203">
        <v>31800000</v>
      </c>
      <c r="AN203">
        <v>52800000</v>
      </c>
    </row>
    <row r="204" spans="1:40" x14ac:dyDescent="0.2">
      <c r="A204" s="18">
        <v>44380</v>
      </c>
      <c r="B204" s="19">
        <v>0</v>
      </c>
      <c r="C204" s="19">
        <v>0</v>
      </c>
      <c r="D204" s="26" t="e">
        <v>#N/A</v>
      </c>
      <c r="E204" s="29" t="e">
        <v>#N/A</v>
      </c>
      <c r="F204" s="19">
        <v>450000</v>
      </c>
      <c r="G204" s="19">
        <v>39461746.013539255</v>
      </c>
      <c r="H204" s="19">
        <v>37934989.906321481</v>
      </c>
      <c r="I204" s="29">
        <v>36521812.157501385</v>
      </c>
      <c r="J204" s="19">
        <v>500000</v>
      </c>
      <c r="K204" s="19">
        <v>43590067.987133361</v>
      </c>
      <c r="L204" s="19">
        <v>38773494.697560824</v>
      </c>
      <c r="M204" s="29">
        <v>39958847.274343304</v>
      </c>
      <c r="N204" s="26">
        <v>550000</v>
      </c>
      <c r="O204" s="26">
        <v>47250307.740219593</v>
      </c>
      <c r="P204" s="19">
        <v>38774549.886410996</v>
      </c>
      <c r="Q204" s="29">
        <v>42309012.722086065</v>
      </c>
      <c r="R204" s="26">
        <v>600000</v>
      </c>
      <c r="S204" s="26">
        <v>49606070.859259114</v>
      </c>
      <c r="T204" s="19">
        <v>38774549.886410996</v>
      </c>
      <c r="U204" s="29">
        <v>43484199.529221632</v>
      </c>
      <c r="V204" s="26">
        <v>650000</v>
      </c>
      <c r="W204" s="26">
        <v>50656302.155401632</v>
      </c>
      <c r="X204" s="19">
        <v>38774549.886410996</v>
      </c>
      <c r="Y204" s="29">
        <v>43631175.942561649</v>
      </c>
      <c r="Z204" s="26">
        <v>664264.21794426441</v>
      </c>
      <c r="AA204" s="26">
        <v>50716798.873868629</v>
      </c>
      <c r="AB204" s="19">
        <v>38774549.886410996</v>
      </c>
      <c r="AC204" s="29">
        <v>43631175.942561649</v>
      </c>
      <c r="AD204" s="26">
        <v>664264.21794426441</v>
      </c>
      <c r="AE204" s="26">
        <v>50716798.873868629</v>
      </c>
      <c r="AF204" s="19">
        <v>38774549.886410996</v>
      </c>
      <c r="AG204" s="29">
        <v>43631175.942561649</v>
      </c>
      <c r="AH204" s="26">
        <v>664264.21794426441</v>
      </c>
      <c r="AI204" s="26">
        <v>50716798.873868629</v>
      </c>
      <c r="AJ204" s="19">
        <v>38774549.886410996</v>
      </c>
      <c r="AK204" s="29">
        <v>43631175.942561649</v>
      </c>
      <c r="AL204" s="28">
        <v>14600000</v>
      </c>
      <c r="AM204">
        <v>31800000</v>
      </c>
      <c r="AN204">
        <v>52800000</v>
      </c>
    </row>
    <row r="205" spans="1:40" x14ac:dyDescent="0.2">
      <c r="A205" s="18">
        <v>44381</v>
      </c>
      <c r="B205" s="19">
        <v>0</v>
      </c>
      <c r="C205" s="19">
        <v>0</v>
      </c>
      <c r="D205" s="26" t="e">
        <v>#N/A</v>
      </c>
      <c r="E205" s="29" t="e">
        <v>#N/A</v>
      </c>
      <c r="F205" s="19">
        <v>450000</v>
      </c>
      <c r="G205" s="19">
        <v>39485163.870682113</v>
      </c>
      <c r="H205" s="19">
        <v>38361572.049178623</v>
      </c>
      <c r="I205" s="29">
        <v>36564217.336072817</v>
      </c>
      <c r="J205" s="19">
        <v>500000</v>
      </c>
      <c r="K205" s="19">
        <v>43613485.84427622</v>
      </c>
      <c r="L205" s="19">
        <v>39250076.840417966</v>
      </c>
      <c r="M205" s="29">
        <v>40030076.314716622</v>
      </c>
      <c r="N205" s="26">
        <v>550000</v>
      </c>
      <c r="O205" s="26">
        <v>47321069.186610833</v>
      </c>
      <c r="P205" s="19">
        <v>39253788.440019757</v>
      </c>
      <c r="Q205" s="29">
        <v>42425241.76245939</v>
      </c>
      <c r="R205" s="26">
        <v>600000</v>
      </c>
      <c r="S205" s="26">
        <v>49726832.305650353</v>
      </c>
      <c r="T205" s="19">
        <v>39253788.440019757</v>
      </c>
      <c r="U205" s="29">
        <v>43645428.569594957</v>
      </c>
      <c r="V205" s="26">
        <v>650000</v>
      </c>
      <c r="W205" s="26">
        <v>50827063.601792872</v>
      </c>
      <c r="X205" s="19">
        <v>39253788.440019757</v>
      </c>
      <c r="Y205" s="29">
        <v>43815774.691528805</v>
      </c>
      <c r="Z205" s="26">
        <v>666179.11169736087</v>
      </c>
      <c r="AA205" s="26">
        <v>50903739.43195723</v>
      </c>
      <c r="AB205" s="19">
        <v>39253788.440019757</v>
      </c>
      <c r="AC205" s="29">
        <v>43815774.691528805</v>
      </c>
      <c r="AD205" s="26">
        <v>666179.11169736087</v>
      </c>
      <c r="AE205" s="26">
        <v>50903739.43195723</v>
      </c>
      <c r="AF205" s="19">
        <v>39253788.440019757</v>
      </c>
      <c r="AG205" s="29">
        <v>43815774.691528805</v>
      </c>
      <c r="AH205" s="26">
        <v>666179.11169736087</v>
      </c>
      <c r="AI205" s="26">
        <v>50903739.43195723</v>
      </c>
      <c r="AJ205" s="19">
        <v>39253788.440019757</v>
      </c>
      <c r="AK205" s="29">
        <v>43815774.691528805</v>
      </c>
      <c r="AL205" s="28">
        <v>14600000</v>
      </c>
      <c r="AM205">
        <v>31800000</v>
      </c>
      <c r="AN205">
        <v>52800000</v>
      </c>
    </row>
    <row r="206" spans="1:40" x14ac:dyDescent="0.2">
      <c r="A206" s="18">
        <v>44382</v>
      </c>
      <c r="B206" s="19">
        <v>0</v>
      </c>
      <c r="C206" s="19">
        <v>0</v>
      </c>
      <c r="D206" s="26" t="e">
        <v>#N/A</v>
      </c>
      <c r="E206" s="29" t="e">
        <v>#N/A</v>
      </c>
      <c r="F206" s="19">
        <v>450000</v>
      </c>
      <c r="G206" s="19">
        <v>39508581.727824971</v>
      </c>
      <c r="H206" s="19">
        <v>38788154.192035764</v>
      </c>
      <c r="I206" s="29">
        <v>36606622.514644243</v>
      </c>
      <c r="J206" s="19">
        <v>500000</v>
      </c>
      <c r="K206" s="19">
        <v>43636903.701419078</v>
      </c>
      <c r="L206" s="19">
        <v>39726658.983275108</v>
      </c>
      <c r="M206" s="29">
        <v>40099944.316473715</v>
      </c>
      <c r="N206" s="26">
        <v>550000</v>
      </c>
      <c r="O206" s="26">
        <v>47390229.411100626</v>
      </c>
      <c r="P206" s="19">
        <v>39734628.215529963</v>
      </c>
      <c r="Q206" s="29">
        <v>42540109.764216483</v>
      </c>
      <c r="R206" s="26">
        <v>600000</v>
      </c>
      <c r="S206" s="26">
        <v>49845992.530140147</v>
      </c>
      <c r="T206" s="19">
        <v>39734628.215529963</v>
      </c>
      <c r="U206" s="29">
        <v>43805296.57135205</v>
      </c>
      <c r="V206" s="26">
        <v>650000</v>
      </c>
      <c r="W206" s="26">
        <v>50996223.826282665</v>
      </c>
      <c r="X206" s="19">
        <v>39734628.215529963</v>
      </c>
      <c r="Y206" s="29">
        <v>44000735.806257531</v>
      </c>
      <c r="Z206" s="26">
        <v>668094.00545047224</v>
      </c>
      <c r="AA206" s="26">
        <v>51090993.661897495</v>
      </c>
      <c r="AB206" s="19">
        <v>39734628.215529963</v>
      </c>
      <c r="AC206" s="29">
        <v>44000735.806257531</v>
      </c>
      <c r="AD206" s="26">
        <v>668094.00545047224</v>
      </c>
      <c r="AE206" s="26">
        <v>51090993.661897495</v>
      </c>
      <c r="AF206" s="19">
        <v>39734628.215529963</v>
      </c>
      <c r="AG206" s="29">
        <v>44000735.806257531</v>
      </c>
      <c r="AH206" s="26">
        <v>668094.00545047224</v>
      </c>
      <c r="AI206" s="26">
        <v>51090993.661897495</v>
      </c>
      <c r="AJ206" s="19">
        <v>39734628.215529963</v>
      </c>
      <c r="AK206" s="29">
        <v>44000735.806257531</v>
      </c>
      <c r="AL206" s="28">
        <v>14600000</v>
      </c>
      <c r="AM206">
        <v>31800000</v>
      </c>
      <c r="AN206">
        <v>52800000</v>
      </c>
    </row>
    <row r="207" spans="1:40" x14ac:dyDescent="0.2">
      <c r="A207" s="18">
        <v>44383</v>
      </c>
      <c r="B207" s="19">
        <v>0</v>
      </c>
      <c r="C207" s="19">
        <v>0</v>
      </c>
      <c r="D207" s="26" t="e">
        <v>#N/A</v>
      </c>
      <c r="E207" s="29" t="e">
        <v>#N/A</v>
      </c>
      <c r="F207" s="19">
        <v>450000</v>
      </c>
      <c r="G207" s="19">
        <v>39531999.584967829</v>
      </c>
      <c r="H207" s="19">
        <v>38788154.192035764</v>
      </c>
      <c r="I207" s="29">
        <v>36649027.693215676</v>
      </c>
      <c r="J207" s="19">
        <v>500000</v>
      </c>
      <c r="K207" s="19">
        <v>43660321.558561936</v>
      </c>
      <c r="L207" s="19">
        <v>40203241.12613225</v>
      </c>
      <c r="M207" s="29">
        <v>40168451.279614583</v>
      </c>
      <c r="N207" s="26">
        <v>550000</v>
      </c>
      <c r="O207" s="26">
        <v>47457788.413688987</v>
      </c>
      <c r="P207" s="19">
        <v>40217069.212941602</v>
      </c>
      <c r="Q207" s="29">
        <v>42653616.72735735</v>
      </c>
      <c r="R207" s="26">
        <v>600000</v>
      </c>
      <c r="S207" s="26">
        <v>49963551.532728508</v>
      </c>
      <c r="T207" s="19">
        <v>40217069.212941602</v>
      </c>
      <c r="U207" s="29">
        <v>43963803.534492917</v>
      </c>
      <c r="V207" s="26">
        <v>650000</v>
      </c>
      <c r="W207" s="26">
        <v>51163782.828871027</v>
      </c>
      <c r="X207" s="19">
        <v>40217069.212941602</v>
      </c>
      <c r="Y207" s="29">
        <v>44186059.286747828</v>
      </c>
      <c r="Z207" s="26">
        <v>670008.8992035836</v>
      </c>
      <c r="AA207" s="26">
        <v>51278561.56368944</v>
      </c>
      <c r="AB207" s="19">
        <v>40217069.212941602</v>
      </c>
      <c r="AC207" s="29">
        <v>44186059.286747828</v>
      </c>
      <c r="AD207" s="26">
        <v>670008.8992035836</v>
      </c>
      <c r="AE207" s="26">
        <v>51278561.56368944</v>
      </c>
      <c r="AF207" s="19">
        <v>40217069.212941602</v>
      </c>
      <c r="AG207" s="29">
        <v>44186059.286747828</v>
      </c>
      <c r="AH207" s="26">
        <v>670008.8992035836</v>
      </c>
      <c r="AI207" s="26">
        <v>51278561.56368944</v>
      </c>
      <c r="AJ207" s="19">
        <v>40217069.212941602</v>
      </c>
      <c r="AK207" s="29">
        <v>44186059.286747828</v>
      </c>
      <c r="AL207" s="28">
        <v>14600000</v>
      </c>
      <c r="AM207">
        <v>31800000</v>
      </c>
      <c r="AN207">
        <v>52800000</v>
      </c>
    </row>
    <row r="208" spans="1:40" x14ac:dyDescent="0.2">
      <c r="A208" s="18">
        <v>44384</v>
      </c>
      <c r="B208" s="19">
        <v>0</v>
      </c>
      <c r="C208" s="19">
        <v>0</v>
      </c>
      <c r="D208" s="26" t="e">
        <v>#N/A</v>
      </c>
      <c r="E208" s="29" t="e">
        <v>#N/A</v>
      </c>
      <c r="F208" s="19">
        <v>450000</v>
      </c>
      <c r="G208" s="19">
        <v>39951999.584967829</v>
      </c>
      <c r="H208" s="19">
        <v>38788154.192035764</v>
      </c>
      <c r="I208" s="29">
        <v>36691432.871787108</v>
      </c>
      <c r="J208" s="19">
        <v>500000</v>
      </c>
      <c r="K208" s="19">
        <v>43683739.415704794</v>
      </c>
      <c r="L208" s="19">
        <v>40679823.268989392</v>
      </c>
      <c r="M208" s="29">
        <v>40235597.204139225</v>
      </c>
      <c r="N208" s="26">
        <v>550000</v>
      </c>
      <c r="O208" s="26">
        <v>47523746.194375902</v>
      </c>
      <c r="P208" s="19">
        <v>40701111.432254687</v>
      </c>
      <c r="Q208" s="29">
        <v>42765762.651881985</v>
      </c>
      <c r="R208" s="26">
        <v>600000</v>
      </c>
      <c r="S208" s="26">
        <v>50079509.313415423</v>
      </c>
      <c r="T208" s="19">
        <v>40701111.432254687</v>
      </c>
      <c r="U208" s="29">
        <v>44120949.459017552</v>
      </c>
      <c r="V208" s="26">
        <v>650000</v>
      </c>
      <c r="W208" s="26">
        <v>51329740.609557942</v>
      </c>
      <c r="X208" s="19">
        <v>40701111.432254687</v>
      </c>
      <c r="Y208" s="29">
        <v>44371745.132999703</v>
      </c>
      <c r="Z208" s="26">
        <v>671923.79295669496</v>
      </c>
      <c r="AA208" s="26">
        <v>51466443.13733305</v>
      </c>
      <c r="AB208" s="19">
        <v>40701111.432254687</v>
      </c>
      <c r="AC208" s="29">
        <v>44371745.132999703</v>
      </c>
      <c r="AD208" s="26">
        <v>671923.79295669496</v>
      </c>
      <c r="AE208" s="26">
        <v>51466443.13733305</v>
      </c>
      <c r="AF208" s="19">
        <v>40701111.432254687</v>
      </c>
      <c r="AG208" s="29">
        <v>44371745.132999703</v>
      </c>
      <c r="AH208" s="26">
        <v>671923.79295669496</v>
      </c>
      <c r="AI208" s="26">
        <v>51466443.13733305</v>
      </c>
      <c r="AJ208" s="19">
        <v>40701111.432254687</v>
      </c>
      <c r="AK208" s="29">
        <v>44371745.132999703</v>
      </c>
      <c r="AL208" s="28">
        <v>14600000</v>
      </c>
      <c r="AM208">
        <v>31800000</v>
      </c>
      <c r="AN208">
        <v>52800000</v>
      </c>
    </row>
    <row r="209" spans="1:40" x14ac:dyDescent="0.2">
      <c r="A209" s="18">
        <v>44385</v>
      </c>
      <c r="B209" s="19">
        <v>0</v>
      </c>
      <c r="C209" s="19">
        <v>0</v>
      </c>
      <c r="D209" s="26" t="e">
        <v>#N/A</v>
      </c>
      <c r="E209" s="29" t="e">
        <v>#N/A</v>
      </c>
      <c r="F209" s="19">
        <v>450000</v>
      </c>
      <c r="G209" s="19">
        <v>40371999.584967829</v>
      </c>
      <c r="H209" s="19">
        <v>38788154.192035764</v>
      </c>
      <c r="I209" s="29">
        <v>36733838.050358534</v>
      </c>
      <c r="J209" s="19">
        <v>500000</v>
      </c>
      <c r="K209" s="19">
        <v>43707157.272847652</v>
      </c>
      <c r="L209" s="19">
        <v>41156405.411846533</v>
      </c>
      <c r="M209" s="29">
        <v>40301382.090047635</v>
      </c>
      <c r="N209" s="26">
        <v>550000</v>
      </c>
      <c r="O209" s="26">
        <v>47588102.753161371</v>
      </c>
      <c r="P209" s="19">
        <v>41186754.873469219</v>
      </c>
      <c r="Q209" s="29">
        <v>42876547.537790403</v>
      </c>
      <c r="R209" s="26">
        <v>600000</v>
      </c>
      <c r="S209" s="26">
        <v>50193865.872200891</v>
      </c>
      <c r="T209" s="19">
        <v>41186754.873469219</v>
      </c>
      <c r="U209" s="29">
        <v>44276734.34492597</v>
      </c>
      <c r="V209" s="26">
        <v>650000</v>
      </c>
      <c r="W209" s="26">
        <v>51494097.16834341</v>
      </c>
      <c r="X209" s="19">
        <v>41186754.873469219</v>
      </c>
      <c r="Y209" s="29">
        <v>44557793.345013157</v>
      </c>
      <c r="Z209" s="26">
        <v>673838.68670980632</v>
      </c>
      <c r="AA209" s="26">
        <v>51654638.382828325</v>
      </c>
      <c r="AB209" s="19">
        <v>41186754.873469219</v>
      </c>
      <c r="AC209" s="29">
        <v>44557793.345013157</v>
      </c>
      <c r="AD209" s="26">
        <v>673838.68670980632</v>
      </c>
      <c r="AE209" s="26">
        <v>51654638.382828325</v>
      </c>
      <c r="AF209" s="19">
        <v>41186754.873469219</v>
      </c>
      <c r="AG209" s="29">
        <v>44557793.345013157</v>
      </c>
      <c r="AH209" s="26">
        <v>673838.68670980632</v>
      </c>
      <c r="AI209" s="26">
        <v>51654638.382828325</v>
      </c>
      <c r="AJ209" s="19">
        <v>41186754.873469219</v>
      </c>
      <c r="AK209" s="29">
        <v>44557793.345013157</v>
      </c>
      <c r="AL209" s="28">
        <v>14600000</v>
      </c>
      <c r="AM209">
        <v>31800000</v>
      </c>
      <c r="AN209">
        <v>52800000</v>
      </c>
    </row>
    <row r="210" spans="1:40" x14ac:dyDescent="0.2">
      <c r="A210" s="18">
        <v>44386</v>
      </c>
      <c r="B210" s="19">
        <v>0</v>
      </c>
      <c r="C210" s="19">
        <v>0</v>
      </c>
      <c r="D210" s="26" t="e">
        <v>#N/A</v>
      </c>
      <c r="E210" s="29" t="e">
        <v>#N/A</v>
      </c>
      <c r="F210" s="19">
        <v>450000</v>
      </c>
      <c r="G210" s="19">
        <v>40791999.584967829</v>
      </c>
      <c r="H210" s="19">
        <v>38788154.192035764</v>
      </c>
      <c r="I210" s="29">
        <v>36776243.228929959</v>
      </c>
      <c r="J210" s="19">
        <v>500000</v>
      </c>
      <c r="K210" s="19">
        <v>43730575.129990511</v>
      </c>
      <c r="L210" s="19">
        <v>41632987.554703675</v>
      </c>
      <c r="M210" s="29">
        <v>40365805.937339827</v>
      </c>
      <c r="N210" s="26">
        <v>550000</v>
      </c>
      <c r="O210" s="26">
        <v>47650858.090045393</v>
      </c>
      <c r="P210" s="19">
        <v>41673999.536585197</v>
      </c>
      <c r="Q210" s="29">
        <v>42985971.385082588</v>
      </c>
      <c r="R210" s="26">
        <v>600000</v>
      </c>
      <c r="S210" s="26">
        <v>50306621.209084913</v>
      </c>
      <c r="T210" s="19">
        <v>41673999.536585197</v>
      </c>
      <c r="U210" s="29">
        <v>44431158.192218155</v>
      </c>
      <c r="V210" s="26">
        <v>650000</v>
      </c>
      <c r="W210" s="26">
        <v>51656852.505227432</v>
      </c>
      <c r="X210" s="19">
        <v>41673999.536585197</v>
      </c>
      <c r="Y210" s="29">
        <v>44744203.922788173</v>
      </c>
      <c r="Z210" s="26">
        <v>675753.58046291769</v>
      </c>
      <c r="AA210" s="26">
        <v>51843147.300175264</v>
      </c>
      <c r="AB210" s="19">
        <v>41673999.536585197</v>
      </c>
      <c r="AC210" s="29">
        <v>44744203.922788173</v>
      </c>
      <c r="AD210" s="26">
        <v>675753.58046291769</v>
      </c>
      <c r="AE210" s="26">
        <v>51843147.300175264</v>
      </c>
      <c r="AF210" s="19">
        <v>41673999.536585197</v>
      </c>
      <c r="AG210" s="29">
        <v>44744203.922788173</v>
      </c>
      <c r="AH210" s="26">
        <v>675753.58046291769</v>
      </c>
      <c r="AI210" s="26">
        <v>51843147.300175264</v>
      </c>
      <c r="AJ210" s="19">
        <v>41673999.536585197</v>
      </c>
      <c r="AK210" s="29">
        <v>44744203.922788173</v>
      </c>
      <c r="AL210" s="28">
        <v>14600000</v>
      </c>
      <c r="AM210">
        <v>31800000</v>
      </c>
      <c r="AN210">
        <v>52800000</v>
      </c>
    </row>
    <row r="211" spans="1:40" x14ac:dyDescent="0.2">
      <c r="A211" s="18">
        <v>44387</v>
      </c>
      <c r="B211" s="19">
        <v>0</v>
      </c>
      <c r="C211" s="19">
        <v>0</v>
      </c>
      <c r="D211" s="26" t="e">
        <v>#N/A</v>
      </c>
      <c r="E211" s="29" t="e">
        <v>#N/A</v>
      </c>
      <c r="F211" s="19">
        <v>450000</v>
      </c>
      <c r="G211" s="19">
        <v>41211999.584967829</v>
      </c>
      <c r="H211" s="19">
        <v>38788154.192035764</v>
      </c>
      <c r="I211" s="29">
        <v>36818648.407501392</v>
      </c>
      <c r="J211" s="19">
        <v>500000</v>
      </c>
      <c r="K211" s="19">
        <v>43753992.987133369</v>
      </c>
      <c r="L211" s="19">
        <v>42109569.697560817</v>
      </c>
      <c r="M211" s="29">
        <v>40428868.746015787</v>
      </c>
      <c r="N211" s="26">
        <v>550000</v>
      </c>
      <c r="O211" s="26">
        <v>47712012.205027968</v>
      </c>
      <c r="P211" s="19">
        <v>42162845.421602622</v>
      </c>
      <c r="Q211" s="29">
        <v>43094034.193758547</v>
      </c>
      <c r="R211" s="26">
        <v>600000</v>
      </c>
      <c r="S211" s="26">
        <v>50417775.324067488</v>
      </c>
      <c r="T211" s="19">
        <v>42162845.421602622</v>
      </c>
      <c r="U211" s="29">
        <v>44584221.000894114</v>
      </c>
      <c r="V211" s="26">
        <v>650000</v>
      </c>
      <c r="W211" s="26">
        <v>51818006.620210007</v>
      </c>
      <c r="X211" s="19">
        <v>42162845.421602622</v>
      </c>
      <c r="Y211" s="29">
        <v>44930976.866324767</v>
      </c>
      <c r="Z211" s="26">
        <v>677668.47421602905</v>
      </c>
      <c r="AA211" s="26">
        <v>52031969.889373869</v>
      </c>
      <c r="AB211" s="19">
        <v>42162845.421602622</v>
      </c>
      <c r="AC211" s="29">
        <v>44930976.866324767</v>
      </c>
      <c r="AD211" s="26">
        <v>677668.47421602905</v>
      </c>
      <c r="AE211" s="26">
        <v>52031969.889373869</v>
      </c>
      <c r="AF211" s="19">
        <v>42162845.421602622</v>
      </c>
      <c r="AG211" s="29">
        <v>44930976.866324767</v>
      </c>
      <c r="AH211" s="26">
        <v>677668.47421602905</v>
      </c>
      <c r="AI211" s="26">
        <v>52031969.889373869</v>
      </c>
      <c r="AJ211" s="19">
        <v>42162845.421602622</v>
      </c>
      <c r="AK211" s="29">
        <v>44930976.866324767</v>
      </c>
      <c r="AL211" s="28">
        <v>14600000</v>
      </c>
      <c r="AM211">
        <v>31800000</v>
      </c>
      <c r="AN211">
        <v>52800000</v>
      </c>
    </row>
    <row r="212" spans="1:40" x14ac:dyDescent="0.2">
      <c r="A212" s="18">
        <v>44388</v>
      </c>
      <c r="B212" s="19">
        <v>0</v>
      </c>
      <c r="C212" s="19">
        <v>0</v>
      </c>
      <c r="D212" s="26" t="e">
        <v>#N/A</v>
      </c>
      <c r="E212" s="29" t="e">
        <v>#N/A</v>
      </c>
      <c r="F212" s="19">
        <v>450000</v>
      </c>
      <c r="G212" s="19">
        <v>41631999.584967829</v>
      </c>
      <c r="H212" s="19">
        <v>38788154.192035764</v>
      </c>
      <c r="I212" s="29">
        <v>36861053.586072817</v>
      </c>
      <c r="J212" s="19">
        <v>500000</v>
      </c>
      <c r="K212" s="19">
        <v>43777410.844276227</v>
      </c>
      <c r="L212" s="19">
        <v>42586151.840417959</v>
      </c>
      <c r="M212" s="29">
        <v>40490570.516075514</v>
      </c>
      <c r="N212" s="26">
        <v>550000</v>
      </c>
      <c r="O212" s="26">
        <v>47771565.098109111</v>
      </c>
      <c r="P212" s="19">
        <v>42653292.528521478</v>
      </c>
      <c r="Q212" s="29">
        <v>43200735.963818282</v>
      </c>
      <c r="R212" s="26">
        <v>600000</v>
      </c>
      <c r="S212" s="26">
        <v>50527328.217148632</v>
      </c>
      <c r="T212" s="19">
        <v>42653292.528521478</v>
      </c>
      <c r="U212" s="29">
        <v>44735922.770953849</v>
      </c>
      <c r="V212" s="26">
        <v>650000</v>
      </c>
      <c r="W212" s="26">
        <v>51977559.51329115</v>
      </c>
      <c r="X212" s="19">
        <v>42653292.528521478</v>
      </c>
      <c r="Y212" s="29">
        <v>45118112.17562294</v>
      </c>
      <c r="Z212" s="26">
        <v>679583.36796914041</v>
      </c>
      <c r="AA212" s="26">
        <v>52221106.150424153</v>
      </c>
      <c r="AB212" s="19">
        <v>42653292.528521478</v>
      </c>
      <c r="AC212" s="29">
        <v>45118112.17562294</v>
      </c>
      <c r="AD212" s="26">
        <v>679583.36796914041</v>
      </c>
      <c r="AE212" s="26">
        <v>52221106.150424153</v>
      </c>
      <c r="AF212" s="19">
        <v>42653292.528521478</v>
      </c>
      <c r="AG212" s="29">
        <v>45118112.17562294</v>
      </c>
      <c r="AH212" s="26">
        <v>679583.36796914041</v>
      </c>
      <c r="AI212" s="26">
        <v>52221106.150424153</v>
      </c>
      <c r="AJ212" s="19">
        <v>42653292.528521478</v>
      </c>
      <c r="AK212" s="29">
        <v>45118112.17562294</v>
      </c>
      <c r="AL212" s="28">
        <v>14600000</v>
      </c>
      <c r="AM212">
        <v>31800000</v>
      </c>
      <c r="AN212">
        <v>52800000</v>
      </c>
    </row>
    <row r="213" spans="1:40" x14ac:dyDescent="0.2">
      <c r="A213" s="18">
        <v>44389</v>
      </c>
      <c r="B213" s="19">
        <v>0</v>
      </c>
      <c r="C213" s="19">
        <v>0</v>
      </c>
      <c r="D213" s="26" t="e">
        <v>#N/A</v>
      </c>
      <c r="E213" s="29" t="e">
        <v>#N/A</v>
      </c>
      <c r="F213" s="19">
        <v>450000</v>
      </c>
      <c r="G213" s="19">
        <v>42051999.584967829</v>
      </c>
      <c r="H213" s="19">
        <v>38788154.192035764</v>
      </c>
      <c r="I213" s="29">
        <v>36903458.76464425</v>
      </c>
      <c r="J213" s="19">
        <v>500000</v>
      </c>
      <c r="K213" s="19">
        <v>43800828.701419085</v>
      </c>
      <c r="L213" s="19">
        <v>43062733.983275101</v>
      </c>
      <c r="M213" s="29">
        <v>40550911.247519031</v>
      </c>
      <c r="N213" s="26">
        <v>550000</v>
      </c>
      <c r="O213" s="26">
        <v>47829516.769288808</v>
      </c>
      <c r="P213" s="19">
        <v>43145340.857341781</v>
      </c>
      <c r="Q213" s="29">
        <v>43306076.695261799</v>
      </c>
      <c r="R213" s="26">
        <v>600000</v>
      </c>
      <c r="S213" s="26">
        <v>50635279.888328329</v>
      </c>
      <c r="T213" s="19">
        <v>43145340.857341781</v>
      </c>
      <c r="U213" s="29">
        <v>44886263.502397366</v>
      </c>
      <c r="V213" s="26">
        <v>650000</v>
      </c>
      <c r="W213" s="26">
        <v>52135511.184470847</v>
      </c>
      <c r="X213" s="19">
        <v>43145340.857341781</v>
      </c>
      <c r="Y213" s="29">
        <v>45305609.850682691</v>
      </c>
      <c r="Z213" s="26">
        <v>681498.26172225177</v>
      </c>
      <c r="AA213" s="26">
        <v>52410556.083326101</v>
      </c>
      <c r="AB213" s="19">
        <v>43145340.857341781</v>
      </c>
      <c r="AC213" s="29">
        <v>45305609.850682691</v>
      </c>
      <c r="AD213" s="26">
        <v>681498.26172225177</v>
      </c>
      <c r="AE213" s="26">
        <v>52410556.083326101</v>
      </c>
      <c r="AF213" s="19">
        <v>43145340.857341781</v>
      </c>
      <c r="AG213" s="29">
        <v>45305609.850682691</v>
      </c>
      <c r="AH213" s="26">
        <v>681498.26172225177</v>
      </c>
      <c r="AI213" s="26">
        <v>52410556.083326101</v>
      </c>
      <c r="AJ213" s="19">
        <v>43145340.857341781</v>
      </c>
      <c r="AK213" s="29">
        <v>45305609.850682691</v>
      </c>
      <c r="AL213" s="28">
        <v>14600000</v>
      </c>
      <c r="AM213">
        <v>31800000</v>
      </c>
      <c r="AN213">
        <v>52800000</v>
      </c>
    </row>
    <row r="214" spans="1:40" x14ac:dyDescent="0.2">
      <c r="A214" s="18">
        <v>44390</v>
      </c>
      <c r="B214" s="19">
        <v>0</v>
      </c>
      <c r="C214" s="19">
        <v>0</v>
      </c>
      <c r="D214" s="26" t="e">
        <v>#N/A</v>
      </c>
      <c r="E214" s="29" t="e">
        <v>#N/A</v>
      </c>
      <c r="F214" s="19">
        <v>450000</v>
      </c>
      <c r="G214" s="19">
        <v>42471999.584967829</v>
      </c>
      <c r="H214" s="19">
        <v>38788154.192035764</v>
      </c>
      <c r="I214" s="29">
        <v>36945863.943215683</v>
      </c>
      <c r="J214" s="19">
        <v>500000</v>
      </c>
      <c r="K214" s="19">
        <v>43824246.558561943</v>
      </c>
      <c r="L214" s="19">
        <v>43062733.983275101</v>
      </c>
      <c r="M214" s="29">
        <v>40609890.940346316</v>
      </c>
      <c r="N214" s="26">
        <v>550000</v>
      </c>
      <c r="O214" s="26">
        <v>47885867.218567058</v>
      </c>
      <c r="P214" s="19">
        <v>43638990.408063531</v>
      </c>
      <c r="Q214" s="29">
        <v>43410056.388089076</v>
      </c>
      <c r="R214" s="26">
        <v>600000</v>
      </c>
      <c r="S214" s="26">
        <v>50741630.337606579</v>
      </c>
      <c r="T214" s="19">
        <v>43638990.408063531</v>
      </c>
      <c r="U214" s="29">
        <v>45035243.19522465</v>
      </c>
      <c r="V214" s="26">
        <v>650000</v>
      </c>
      <c r="W214" s="26">
        <v>52291861.633749098</v>
      </c>
      <c r="X214" s="19">
        <v>43638990.408063531</v>
      </c>
      <c r="Y214" s="29">
        <v>45493469.891504005</v>
      </c>
      <c r="Z214" s="26">
        <v>683413.15547536314</v>
      </c>
      <c r="AA214" s="26">
        <v>52600319.688079715</v>
      </c>
      <c r="AB214" s="19">
        <v>43638990.408063531</v>
      </c>
      <c r="AC214" s="29">
        <v>45493469.891504005</v>
      </c>
      <c r="AD214" s="26">
        <v>683413.15547536314</v>
      </c>
      <c r="AE214" s="26">
        <v>52600319.688079715</v>
      </c>
      <c r="AF214" s="19">
        <v>43638990.408063531</v>
      </c>
      <c r="AG214" s="29">
        <v>45493469.891504005</v>
      </c>
      <c r="AH214" s="26">
        <v>683413.15547536314</v>
      </c>
      <c r="AI214" s="26">
        <v>52600319.688079715</v>
      </c>
      <c r="AJ214" s="19">
        <v>43638990.408063531</v>
      </c>
      <c r="AK214" s="29">
        <v>45493469.891504005</v>
      </c>
      <c r="AL214" s="28">
        <v>14600000</v>
      </c>
      <c r="AM214">
        <v>31800000</v>
      </c>
      <c r="AN214">
        <v>52800000</v>
      </c>
    </row>
    <row r="215" spans="1:40" x14ac:dyDescent="0.2">
      <c r="A215" s="18">
        <v>44391</v>
      </c>
      <c r="B215" s="19">
        <v>0</v>
      </c>
      <c r="C215" s="19">
        <v>0</v>
      </c>
      <c r="D215" s="26" t="e">
        <v>#N/A</v>
      </c>
      <c r="E215" s="29" t="e">
        <v>#N/A</v>
      </c>
      <c r="F215" s="19">
        <v>450000</v>
      </c>
      <c r="G215" s="19">
        <v>42891999.584967829</v>
      </c>
      <c r="H215" s="19">
        <v>38788154.192035764</v>
      </c>
      <c r="I215" s="29">
        <v>36988269.121787116</v>
      </c>
      <c r="J215" s="19">
        <v>500000</v>
      </c>
      <c r="K215" s="19">
        <v>44244246.558561943</v>
      </c>
      <c r="L215" s="19">
        <v>43062733.983275101</v>
      </c>
      <c r="M215" s="29">
        <v>40667509.594557367</v>
      </c>
      <c r="N215" s="26">
        <v>550000</v>
      </c>
      <c r="O215" s="26">
        <v>47940616.445943862</v>
      </c>
      <c r="P215" s="19">
        <v>44134241.180686727</v>
      </c>
      <c r="Q215" s="29">
        <v>43512675.042300135</v>
      </c>
      <c r="R215" s="26">
        <v>600000</v>
      </c>
      <c r="S215" s="26">
        <v>50846379.564983383</v>
      </c>
      <c r="T215" s="19">
        <v>44134241.180686727</v>
      </c>
      <c r="U215" s="29">
        <v>45182861.849435702</v>
      </c>
      <c r="V215" s="26">
        <v>650000</v>
      </c>
      <c r="W215" s="26">
        <v>52446610.861125901</v>
      </c>
      <c r="X215" s="19">
        <v>44134241.180686727</v>
      </c>
      <c r="Y215" s="29">
        <v>45681692.298086897</v>
      </c>
      <c r="Z215" s="26">
        <v>685328.0492284745</v>
      </c>
      <c r="AA215" s="26">
        <v>52790396.964684993</v>
      </c>
      <c r="AB215" s="19">
        <v>44134241.180686727</v>
      </c>
      <c r="AC215" s="29">
        <v>45681692.298086897</v>
      </c>
      <c r="AD215" s="26">
        <v>685328.0492284745</v>
      </c>
      <c r="AE215" s="26">
        <v>52790396.964684993</v>
      </c>
      <c r="AF215" s="19">
        <v>44134241.180686727</v>
      </c>
      <c r="AG215" s="29">
        <v>45681692.298086897</v>
      </c>
      <c r="AH215" s="26">
        <v>685328.0492284745</v>
      </c>
      <c r="AI215" s="26">
        <v>52790396.964684993</v>
      </c>
      <c r="AJ215" s="19">
        <v>44134241.180686727</v>
      </c>
      <c r="AK215" s="29">
        <v>45681692.298086897</v>
      </c>
      <c r="AL215" s="28">
        <v>14600000</v>
      </c>
      <c r="AM215">
        <v>31800000</v>
      </c>
      <c r="AN215">
        <v>52800000</v>
      </c>
    </row>
    <row r="216" spans="1:40" x14ac:dyDescent="0.2">
      <c r="A216" s="18">
        <v>44392</v>
      </c>
      <c r="B216" s="19">
        <v>0</v>
      </c>
      <c r="C216" s="19">
        <v>0</v>
      </c>
      <c r="D216" s="26" t="e">
        <v>#N/A</v>
      </c>
      <c r="E216" s="29" t="e">
        <v>#N/A</v>
      </c>
      <c r="F216" s="19">
        <v>450000</v>
      </c>
      <c r="G216" s="19">
        <v>43311999.584967829</v>
      </c>
      <c r="H216" s="19">
        <v>38788154.192035764</v>
      </c>
      <c r="I216" s="29">
        <v>37030674.300358534</v>
      </c>
      <c r="J216" s="19">
        <v>500000</v>
      </c>
      <c r="K216" s="19">
        <v>44664246.558561943</v>
      </c>
      <c r="L216" s="19">
        <v>43062733.983275101</v>
      </c>
      <c r="M216" s="29">
        <v>40723767.210152194</v>
      </c>
      <c r="N216" s="26">
        <v>550000</v>
      </c>
      <c r="O216" s="26">
        <v>47993764.451419219</v>
      </c>
      <c r="P216" s="19">
        <v>44631093.17521137</v>
      </c>
      <c r="Q216" s="29">
        <v>43613932.657894954</v>
      </c>
      <c r="R216" s="26">
        <v>600000</v>
      </c>
      <c r="S216" s="26">
        <v>50949527.57045874</v>
      </c>
      <c r="T216" s="19">
        <v>44631093.17521137</v>
      </c>
      <c r="U216" s="29">
        <v>45329119.465030529</v>
      </c>
      <c r="V216" s="26">
        <v>650000</v>
      </c>
      <c r="W216" s="26">
        <v>52599758.866601259</v>
      </c>
      <c r="X216" s="19">
        <v>44631093.17521137</v>
      </c>
      <c r="Y216" s="29">
        <v>45870277.070431359</v>
      </c>
      <c r="Z216" s="26">
        <v>687242.94298158586</v>
      </c>
      <c r="AA216" s="26">
        <v>52800000</v>
      </c>
      <c r="AB216" s="19">
        <v>44631093.17521137</v>
      </c>
      <c r="AC216" s="29">
        <v>45870277.070431359</v>
      </c>
      <c r="AD216" s="26">
        <v>687242.94298158586</v>
      </c>
      <c r="AE216" s="26">
        <v>52800000</v>
      </c>
      <c r="AF216" s="19">
        <v>44631093.17521137</v>
      </c>
      <c r="AG216" s="29">
        <v>45870277.070431359</v>
      </c>
      <c r="AH216" s="26">
        <v>687242.94298158586</v>
      </c>
      <c r="AI216" s="26">
        <v>52800000</v>
      </c>
      <c r="AJ216" s="19">
        <v>44631093.17521137</v>
      </c>
      <c r="AK216" s="29">
        <v>45870277.070431359</v>
      </c>
      <c r="AL216" s="28">
        <v>14600000</v>
      </c>
      <c r="AM216">
        <v>31800000</v>
      </c>
      <c r="AN216">
        <v>52800000</v>
      </c>
    </row>
    <row r="217" spans="1:40" x14ac:dyDescent="0.2">
      <c r="A217" s="18">
        <v>44393</v>
      </c>
      <c r="B217" s="19">
        <v>0</v>
      </c>
      <c r="C217" s="19">
        <v>0</v>
      </c>
      <c r="D217" s="26" t="e">
        <v>#N/A</v>
      </c>
      <c r="E217" s="29" t="e">
        <v>#N/A</v>
      </c>
      <c r="F217" s="19">
        <v>450000</v>
      </c>
      <c r="G217" s="19">
        <v>43731999.584967829</v>
      </c>
      <c r="H217" s="19">
        <v>38788154.192035764</v>
      </c>
      <c r="I217" s="29">
        <v>37073079.478929967</v>
      </c>
      <c r="J217" s="19">
        <v>500000</v>
      </c>
      <c r="K217" s="19">
        <v>45084246.558561943</v>
      </c>
      <c r="L217" s="19">
        <v>43062733.983275101</v>
      </c>
      <c r="M217" s="29">
        <v>40778663.787130788</v>
      </c>
      <c r="N217" s="26">
        <v>550000</v>
      </c>
      <c r="O217" s="26">
        <v>48045311.234993145</v>
      </c>
      <c r="P217" s="19">
        <v>45129546.391637444</v>
      </c>
      <c r="Q217" s="29">
        <v>43713829.234873556</v>
      </c>
      <c r="R217" s="26">
        <v>600000</v>
      </c>
      <c r="S217" s="26">
        <v>51051074.354032665</v>
      </c>
      <c r="T217" s="19">
        <v>45129546.391637444</v>
      </c>
      <c r="U217" s="29">
        <v>45474016.042009123</v>
      </c>
      <c r="V217" s="26">
        <v>650000</v>
      </c>
      <c r="W217" s="26">
        <v>52751305.650175184</v>
      </c>
      <c r="X217" s="19">
        <v>45129546.391637444</v>
      </c>
      <c r="Y217" s="29">
        <v>46059224.208537392</v>
      </c>
      <c r="Z217" s="26">
        <v>689157.83673469722</v>
      </c>
      <c r="AA217" s="26">
        <v>52800000</v>
      </c>
      <c r="AB217" s="19">
        <v>45129546.391637444</v>
      </c>
      <c r="AC217" s="29">
        <v>46059224.208537392</v>
      </c>
      <c r="AD217" s="26">
        <v>689157.83673469722</v>
      </c>
      <c r="AE217" s="26">
        <v>52800000</v>
      </c>
      <c r="AF217" s="19">
        <v>45129546.391637444</v>
      </c>
      <c r="AG217" s="29">
        <v>46059224.208537392</v>
      </c>
      <c r="AH217" s="26">
        <v>689157.83673469722</v>
      </c>
      <c r="AI217" s="26">
        <v>52800000</v>
      </c>
      <c r="AJ217" s="19">
        <v>45129546.391637444</v>
      </c>
      <c r="AK217" s="29">
        <v>46059224.208537392</v>
      </c>
      <c r="AL217" s="28">
        <v>14600000</v>
      </c>
      <c r="AM217">
        <v>31800000</v>
      </c>
      <c r="AN217">
        <v>52800000</v>
      </c>
    </row>
    <row r="218" spans="1:40" x14ac:dyDescent="0.2">
      <c r="A218" s="18">
        <v>44394</v>
      </c>
      <c r="B218" s="19">
        <v>0</v>
      </c>
      <c r="C218" s="19">
        <v>0</v>
      </c>
      <c r="D218" s="26" t="e">
        <v>#N/A</v>
      </c>
      <c r="E218" s="29" t="e">
        <v>#N/A</v>
      </c>
      <c r="F218" s="19">
        <v>450000</v>
      </c>
      <c r="G218" s="19">
        <v>44151999.584967829</v>
      </c>
      <c r="H218" s="19">
        <v>38788154.192035764</v>
      </c>
      <c r="I218" s="29">
        <v>37115484.6575014</v>
      </c>
      <c r="J218" s="19">
        <v>500000</v>
      </c>
      <c r="K218" s="19">
        <v>45504246.558561943</v>
      </c>
      <c r="L218" s="19">
        <v>43062733.983275101</v>
      </c>
      <c r="M218" s="29">
        <v>40832199.325493164</v>
      </c>
      <c r="N218" s="26">
        <v>550000</v>
      </c>
      <c r="O218" s="26">
        <v>48095256.796665624</v>
      </c>
      <c r="P218" s="19">
        <v>45629600.829964966</v>
      </c>
      <c r="Q218" s="29">
        <v>43812364.773235932</v>
      </c>
      <c r="R218" s="26">
        <v>600000</v>
      </c>
      <c r="S218" s="26">
        <v>51151019.915705144</v>
      </c>
      <c r="T218" s="19">
        <v>45629600.829964966</v>
      </c>
      <c r="U218" s="29">
        <v>45617551.580371499</v>
      </c>
      <c r="V218" s="26">
        <v>650000</v>
      </c>
      <c r="W218" s="26">
        <v>52800000</v>
      </c>
      <c r="X218" s="19">
        <v>45629600.829964966</v>
      </c>
      <c r="Y218" s="29">
        <v>46247759.746899761</v>
      </c>
      <c r="Z218" s="26">
        <v>691072.73048780859</v>
      </c>
      <c r="AA218" s="26">
        <v>52800000</v>
      </c>
      <c r="AB218" s="19">
        <v>45629600.829964966</v>
      </c>
      <c r="AC218" s="29">
        <v>46248533.712405004</v>
      </c>
      <c r="AD218" s="26">
        <v>691072.73048780859</v>
      </c>
      <c r="AE218" s="26">
        <v>52800000</v>
      </c>
      <c r="AF218" s="19">
        <v>45629600.829964966</v>
      </c>
      <c r="AG218" s="29">
        <v>46248533.712405004</v>
      </c>
      <c r="AH218" s="26">
        <v>691072.73048780859</v>
      </c>
      <c r="AI218" s="26">
        <v>52800000</v>
      </c>
      <c r="AJ218" s="19">
        <v>45629600.829964966</v>
      </c>
      <c r="AK218" s="29">
        <v>46248533.712405004</v>
      </c>
      <c r="AL218" s="28">
        <v>14600000</v>
      </c>
      <c r="AM218">
        <v>31800000</v>
      </c>
      <c r="AN218">
        <v>52800000</v>
      </c>
    </row>
    <row r="219" spans="1:40" x14ac:dyDescent="0.2">
      <c r="A219" s="18">
        <v>44395</v>
      </c>
      <c r="B219" s="19">
        <v>0</v>
      </c>
      <c r="C219" s="19">
        <v>0</v>
      </c>
      <c r="D219" s="26" t="e">
        <v>#N/A</v>
      </c>
      <c r="E219" s="29" t="e">
        <v>#N/A</v>
      </c>
      <c r="F219" s="19">
        <v>450000</v>
      </c>
      <c r="G219" s="19">
        <v>44571999.584967829</v>
      </c>
      <c r="H219" s="19">
        <v>38788154.192035764</v>
      </c>
      <c r="I219" s="29">
        <v>37157889.836072825</v>
      </c>
      <c r="J219" s="19">
        <v>500000</v>
      </c>
      <c r="K219" s="19">
        <v>45924246.558561943</v>
      </c>
      <c r="L219" s="19">
        <v>43062733.983275101</v>
      </c>
      <c r="M219" s="29">
        <v>40884373.825239316</v>
      </c>
      <c r="N219" s="26">
        <v>550000</v>
      </c>
      <c r="O219" s="26">
        <v>48143601.136436656</v>
      </c>
      <c r="P219" s="19">
        <v>46131256.490193933</v>
      </c>
      <c r="Q219" s="29">
        <v>43909539.272982076</v>
      </c>
      <c r="R219" s="26">
        <v>600000</v>
      </c>
      <c r="S219" s="26">
        <v>51249364.255476177</v>
      </c>
      <c r="T219" s="19">
        <v>46131256.490193933</v>
      </c>
      <c r="U219" s="29">
        <v>45759726.080117643</v>
      </c>
      <c r="V219" s="26">
        <v>650000</v>
      </c>
      <c r="W219" s="26">
        <v>52800000</v>
      </c>
      <c r="X219" s="19">
        <v>46131256.490193933</v>
      </c>
      <c r="Y219" s="29">
        <v>46434934.246645913</v>
      </c>
      <c r="Z219" s="26">
        <v>692987.62424091995</v>
      </c>
      <c r="AA219" s="26">
        <v>52800000</v>
      </c>
      <c r="AB219" s="19">
        <v>46131256.490193933</v>
      </c>
      <c r="AC219" s="29">
        <v>46438205.582034186</v>
      </c>
      <c r="AD219" s="26">
        <v>692987.62424091995</v>
      </c>
      <c r="AE219" s="26">
        <v>52800000</v>
      </c>
      <c r="AF219" s="19">
        <v>46131256.490193933</v>
      </c>
      <c r="AG219" s="29">
        <v>46438205.582034186</v>
      </c>
      <c r="AH219" s="26">
        <v>692987.62424091995</v>
      </c>
      <c r="AI219" s="26">
        <v>52800000</v>
      </c>
      <c r="AJ219" s="19">
        <v>46131256.490193933</v>
      </c>
      <c r="AK219" s="29">
        <v>46438205.582034186</v>
      </c>
      <c r="AL219" s="28">
        <v>14600000</v>
      </c>
      <c r="AM219">
        <v>31800000</v>
      </c>
      <c r="AN219">
        <v>52800000</v>
      </c>
    </row>
    <row r="220" spans="1:40" x14ac:dyDescent="0.2">
      <c r="A220" s="18">
        <v>44396</v>
      </c>
      <c r="B220" s="19">
        <v>0</v>
      </c>
      <c r="C220" s="19">
        <v>0</v>
      </c>
      <c r="D220" s="26" t="e">
        <v>#N/A</v>
      </c>
      <c r="E220" s="29" t="e">
        <v>#N/A</v>
      </c>
      <c r="F220" s="19">
        <v>450000</v>
      </c>
      <c r="G220" s="19">
        <v>44991999.584967829</v>
      </c>
      <c r="H220" s="19">
        <v>38788154.192035764</v>
      </c>
      <c r="I220" s="29">
        <v>37200295.014644258</v>
      </c>
      <c r="J220" s="19">
        <v>500000</v>
      </c>
      <c r="K220" s="19">
        <v>46344246.558561943</v>
      </c>
      <c r="L220" s="19">
        <v>43062733.983275101</v>
      </c>
      <c r="M220" s="29">
        <v>40935187.286369234</v>
      </c>
      <c r="N220" s="26">
        <v>550000</v>
      </c>
      <c r="O220" s="26">
        <v>48190344.254306242</v>
      </c>
      <c r="P220" s="19">
        <v>46634513.372324347</v>
      </c>
      <c r="Q220" s="29">
        <v>44005352.734111995</v>
      </c>
      <c r="R220" s="26">
        <v>600000</v>
      </c>
      <c r="S220" s="26">
        <v>51346107.373345762</v>
      </c>
      <c r="T220" s="19">
        <v>46634513.372324347</v>
      </c>
      <c r="U220" s="29">
        <v>45900539.541247562</v>
      </c>
      <c r="V220" s="26">
        <v>650000</v>
      </c>
      <c r="W220" s="26">
        <v>52800000</v>
      </c>
      <c r="X220" s="19">
        <v>46634513.372324347</v>
      </c>
      <c r="Y220" s="29">
        <v>46620747.707775831</v>
      </c>
      <c r="Z220" s="26">
        <v>694902.51799403131</v>
      </c>
      <c r="AA220" s="26">
        <v>52800000</v>
      </c>
      <c r="AB220" s="19">
        <v>46634513.372324347</v>
      </c>
      <c r="AC220" s="29">
        <v>46628239.817424938</v>
      </c>
      <c r="AD220" s="26">
        <v>694902.51799403131</v>
      </c>
      <c r="AE220" s="26">
        <v>52800000</v>
      </c>
      <c r="AF220" s="19">
        <v>46634513.372324347</v>
      </c>
      <c r="AG220" s="29">
        <v>46628239.817424938</v>
      </c>
      <c r="AH220" s="26">
        <v>694902.51799403131</v>
      </c>
      <c r="AI220" s="26">
        <v>52800000</v>
      </c>
      <c r="AJ220" s="19">
        <v>46634513.372324347</v>
      </c>
      <c r="AK220" s="29">
        <v>46628239.817424938</v>
      </c>
      <c r="AL220" s="28">
        <v>14600000</v>
      </c>
      <c r="AM220">
        <v>31800000</v>
      </c>
      <c r="AN220">
        <v>52800000</v>
      </c>
    </row>
    <row r="221" spans="1:40" x14ac:dyDescent="0.2">
      <c r="A221" s="18">
        <v>44397</v>
      </c>
      <c r="B221" s="19">
        <v>0</v>
      </c>
      <c r="C221" s="19">
        <v>0</v>
      </c>
      <c r="D221" s="26" t="e">
        <v>#N/A</v>
      </c>
      <c r="E221" s="29" t="e">
        <v>#N/A</v>
      </c>
      <c r="F221" s="19">
        <v>450000</v>
      </c>
      <c r="G221" s="19">
        <v>45411999.584967829</v>
      </c>
      <c r="H221" s="19">
        <v>38788154.192035764</v>
      </c>
      <c r="I221" s="29">
        <v>37242700.193215691</v>
      </c>
      <c r="J221" s="19">
        <v>500000</v>
      </c>
      <c r="K221" s="19">
        <v>46764246.558561943</v>
      </c>
      <c r="L221" s="19">
        <v>43062733.983275101</v>
      </c>
      <c r="M221" s="29">
        <v>40984639.70888292</v>
      </c>
      <c r="N221" s="26">
        <v>550000</v>
      </c>
      <c r="O221" s="26">
        <v>48235486.150274396</v>
      </c>
      <c r="P221" s="19">
        <v>47139371.476356193</v>
      </c>
      <c r="Q221" s="29">
        <v>44099805.156625688</v>
      </c>
      <c r="R221" s="26">
        <v>600000</v>
      </c>
      <c r="S221" s="26">
        <v>51441249.269313917</v>
      </c>
      <c r="T221" s="19">
        <v>47139371.476356193</v>
      </c>
      <c r="U221" s="29">
        <v>46039991.963761255</v>
      </c>
      <c r="V221" s="26">
        <v>650000</v>
      </c>
      <c r="W221" s="26">
        <v>52800000</v>
      </c>
      <c r="X221" s="19">
        <v>47139371.476356193</v>
      </c>
      <c r="Y221" s="29">
        <v>46805200.130289517</v>
      </c>
      <c r="Z221" s="26">
        <v>696817.41174714267</v>
      </c>
      <c r="AA221" s="26">
        <v>52800000</v>
      </c>
      <c r="AB221" s="19">
        <v>47139371.476356193</v>
      </c>
      <c r="AC221" s="29">
        <v>46818636.418577269</v>
      </c>
      <c r="AD221" s="26">
        <v>696817.41174714267</v>
      </c>
      <c r="AE221" s="26">
        <v>52800000</v>
      </c>
      <c r="AF221" s="19">
        <v>47139371.476356193</v>
      </c>
      <c r="AG221" s="29">
        <v>46818636.418577269</v>
      </c>
      <c r="AH221" s="26">
        <v>696817.41174714267</v>
      </c>
      <c r="AI221" s="26">
        <v>52800000</v>
      </c>
      <c r="AJ221" s="19">
        <v>47139371.476356193</v>
      </c>
      <c r="AK221" s="29">
        <v>46818636.418577269</v>
      </c>
      <c r="AL221" s="28">
        <v>14600000</v>
      </c>
      <c r="AM221">
        <v>31800000</v>
      </c>
      <c r="AN221">
        <v>52800000</v>
      </c>
    </row>
    <row r="222" spans="1:40" x14ac:dyDescent="0.2">
      <c r="A222" s="18">
        <v>44398</v>
      </c>
      <c r="B222" s="19">
        <v>0</v>
      </c>
      <c r="C222" s="19">
        <v>0</v>
      </c>
      <c r="D222" s="26" t="e">
        <v>#N/A</v>
      </c>
      <c r="E222" s="29" t="e">
        <v>#N/A</v>
      </c>
      <c r="F222" s="19">
        <v>450000</v>
      </c>
      <c r="G222" s="19">
        <v>45831999.584967829</v>
      </c>
      <c r="H222" s="19">
        <v>38788154.192035764</v>
      </c>
      <c r="I222" s="29">
        <v>37285105.371787116</v>
      </c>
      <c r="J222" s="19">
        <v>500000</v>
      </c>
      <c r="K222" s="19">
        <v>47184246.558561943</v>
      </c>
      <c r="L222" s="19">
        <v>43062733.983275101</v>
      </c>
      <c r="M222" s="29">
        <v>41032731.092780381</v>
      </c>
      <c r="N222" s="26">
        <v>550000</v>
      </c>
      <c r="O222" s="26">
        <v>48279026.824341103</v>
      </c>
      <c r="P222" s="19">
        <v>47645830.802289486</v>
      </c>
      <c r="Q222" s="29">
        <v>44192896.540523149</v>
      </c>
      <c r="R222" s="26">
        <v>600000</v>
      </c>
      <c r="S222" s="26">
        <v>51534789.943380624</v>
      </c>
      <c r="T222" s="19">
        <v>47645830.802289486</v>
      </c>
      <c r="U222" s="29">
        <v>46178083.347658716</v>
      </c>
      <c r="V222" s="26">
        <v>650000</v>
      </c>
      <c r="W222" s="26">
        <v>52800000</v>
      </c>
      <c r="X222" s="19">
        <v>47645830.802289486</v>
      </c>
      <c r="Y222" s="29">
        <v>46988291.514186986</v>
      </c>
      <c r="Z222" s="26">
        <v>698732.30550025403</v>
      </c>
      <c r="AA222" s="26">
        <v>52800000</v>
      </c>
      <c r="AB222" s="19">
        <v>47645830.802289486</v>
      </c>
      <c r="AC222" s="29">
        <v>47009395.38549117</v>
      </c>
      <c r="AD222" s="26">
        <v>698732.30550025403</v>
      </c>
      <c r="AE222" s="26">
        <v>52800000</v>
      </c>
      <c r="AF222" s="19">
        <v>47645830.802289486</v>
      </c>
      <c r="AG222" s="29">
        <v>47009395.38549117</v>
      </c>
      <c r="AH222" s="26">
        <v>698732.30550025403</v>
      </c>
      <c r="AI222" s="26">
        <v>52800000</v>
      </c>
      <c r="AJ222" s="19">
        <v>47645830.802289486</v>
      </c>
      <c r="AK222" s="29">
        <v>47009395.38549117</v>
      </c>
      <c r="AL222" s="28">
        <v>14600000</v>
      </c>
      <c r="AM222">
        <v>31800000</v>
      </c>
      <c r="AN222">
        <v>52800000</v>
      </c>
    </row>
    <row r="223" spans="1:40" x14ac:dyDescent="0.2">
      <c r="A223" s="18">
        <v>44399</v>
      </c>
      <c r="B223" s="19">
        <v>0</v>
      </c>
      <c r="C223" s="19">
        <v>0</v>
      </c>
      <c r="D223" s="26" t="e">
        <v>#N/A</v>
      </c>
      <c r="E223" s="29" t="e">
        <v>#N/A</v>
      </c>
      <c r="F223" s="19">
        <v>450000</v>
      </c>
      <c r="G223" s="19">
        <v>46251999.584967829</v>
      </c>
      <c r="H223" s="19">
        <v>38788154.192035764</v>
      </c>
      <c r="I223" s="29">
        <v>37327510.550358541</v>
      </c>
      <c r="J223" s="19">
        <v>500000</v>
      </c>
      <c r="K223" s="19">
        <v>47604246.558561943</v>
      </c>
      <c r="L223" s="19">
        <v>43062733.983275101</v>
      </c>
      <c r="M223" s="29">
        <v>41079461.438061625</v>
      </c>
      <c r="N223" s="26">
        <v>550000</v>
      </c>
      <c r="O223" s="26">
        <v>48320966.276506364</v>
      </c>
      <c r="P223" s="19">
        <v>47645830.802289486</v>
      </c>
      <c r="Q223" s="29">
        <v>44284626.885804385</v>
      </c>
      <c r="R223" s="26">
        <v>600000</v>
      </c>
      <c r="S223" s="26">
        <v>51626729.395545885</v>
      </c>
      <c r="T223" s="19">
        <v>48153891.350124225</v>
      </c>
      <c r="U223" s="29">
        <v>46314813.692939959</v>
      </c>
      <c r="V223" s="26">
        <v>650000</v>
      </c>
      <c r="W223" s="26">
        <v>52800000</v>
      </c>
      <c r="X223" s="19">
        <v>48153891.350124225</v>
      </c>
      <c r="Y223" s="29">
        <v>47170021.859468222</v>
      </c>
      <c r="Z223" s="26">
        <v>700000</v>
      </c>
      <c r="AA223" s="26">
        <v>52800000</v>
      </c>
      <c r="AB223" s="19">
        <v>48153891.350124225</v>
      </c>
      <c r="AC223" s="29">
        <v>47200516.718166642</v>
      </c>
      <c r="AD223" s="26">
        <v>700647.1992533654</v>
      </c>
      <c r="AE223" s="26">
        <v>52800000</v>
      </c>
      <c r="AF223" s="19">
        <v>48153891.350124225</v>
      </c>
      <c r="AG223" s="29">
        <v>47200516.718166642</v>
      </c>
      <c r="AH223" s="26">
        <v>700647.1992533654</v>
      </c>
      <c r="AI223" s="26">
        <v>52800000</v>
      </c>
      <c r="AJ223" s="19">
        <v>48153891.350124225</v>
      </c>
      <c r="AK223" s="29">
        <v>47200516.718166642</v>
      </c>
      <c r="AL223" s="28">
        <v>14600000</v>
      </c>
      <c r="AM223">
        <v>31800000</v>
      </c>
      <c r="AN223">
        <v>52800000</v>
      </c>
    </row>
    <row r="224" spans="1:40" x14ac:dyDescent="0.2">
      <c r="A224" s="18">
        <v>44400</v>
      </c>
      <c r="B224" s="19">
        <v>0</v>
      </c>
      <c r="C224" s="19">
        <v>0</v>
      </c>
      <c r="D224" s="26" t="e">
        <v>#N/A</v>
      </c>
      <c r="E224" s="29" t="e">
        <v>#N/A</v>
      </c>
      <c r="F224" s="19">
        <v>450000</v>
      </c>
      <c r="G224" s="19">
        <v>46671999.584967829</v>
      </c>
      <c r="H224" s="19">
        <v>38788154.192035764</v>
      </c>
      <c r="I224" s="29">
        <v>37369915.728929974</v>
      </c>
      <c r="J224" s="19">
        <v>500000</v>
      </c>
      <c r="K224" s="19">
        <v>48024246.558561943</v>
      </c>
      <c r="L224" s="19">
        <v>43062733.983275101</v>
      </c>
      <c r="M224" s="29">
        <v>41124830.744726636</v>
      </c>
      <c r="N224" s="26">
        <v>550000</v>
      </c>
      <c r="O224" s="26">
        <v>48740966.276506364</v>
      </c>
      <c r="P224" s="19">
        <v>47645830.802289486</v>
      </c>
      <c r="Q224" s="29">
        <v>44374996.192469403</v>
      </c>
      <c r="R224" s="26">
        <v>600000</v>
      </c>
      <c r="S224" s="26">
        <v>51717067.625809699</v>
      </c>
      <c r="T224" s="19">
        <v>48663553.119860411</v>
      </c>
      <c r="U224" s="29">
        <v>46450182.99960497</v>
      </c>
      <c r="V224" s="26">
        <v>650000</v>
      </c>
      <c r="W224" s="26">
        <v>52800000</v>
      </c>
      <c r="X224" s="19">
        <v>48663553.119860411</v>
      </c>
      <c r="Y224" s="29">
        <v>47350391.166133232</v>
      </c>
      <c r="Z224" s="26">
        <v>700000</v>
      </c>
      <c r="AA224" s="26">
        <v>52800000</v>
      </c>
      <c r="AB224" s="19">
        <v>48663553.119860411</v>
      </c>
      <c r="AC224" s="29">
        <v>47392000.416603692</v>
      </c>
      <c r="AD224" s="26">
        <v>702562.09300647676</v>
      </c>
      <c r="AE224" s="26">
        <v>52800000</v>
      </c>
      <c r="AF224" s="19">
        <v>48663553.119860411</v>
      </c>
      <c r="AG224" s="29">
        <v>47392000.416603692</v>
      </c>
      <c r="AH224" s="26">
        <v>702562.09300647676</v>
      </c>
      <c r="AI224" s="26">
        <v>52800000</v>
      </c>
      <c r="AJ224" s="19">
        <v>48663553.119860411</v>
      </c>
      <c r="AK224" s="29">
        <v>47392000.416603692</v>
      </c>
      <c r="AL224" s="28">
        <v>14600000</v>
      </c>
      <c r="AM224">
        <v>31800000</v>
      </c>
      <c r="AN224">
        <v>52800000</v>
      </c>
    </row>
    <row r="225" spans="1:40" x14ac:dyDescent="0.2">
      <c r="A225" s="18">
        <v>44401</v>
      </c>
      <c r="B225" s="19">
        <v>0</v>
      </c>
      <c r="C225" s="19">
        <v>0</v>
      </c>
      <c r="D225" s="26" t="e">
        <v>#N/A</v>
      </c>
      <c r="E225" s="29" t="e">
        <v>#N/A</v>
      </c>
      <c r="F225" s="19">
        <v>450000</v>
      </c>
      <c r="G225" s="19">
        <v>47091999.584967829</v>
      </c>
      <c r="H225" s="19">
        <v>38788154.192035764</v>
      </c>
      <c r="I225" s="29">
        <v>37412320.907501407</v>
      </c>
      <c r="J225" s="19">
        <v>500000</v>
      </c>
      <c r="K225" s="19">
        <v>48444246.558561943</v>
      </c>
      <c r="L225" s="19">
        <v>43062733.983275101</v>
      </c>
      <c r="M225" s="29">
        <v>41169735.923298068</v>
      </c>
      <c r="N225" s="26">
        <v>550000</v>
      </c>
      <c r="O225" s="26">
        <v>49160966.276506364</v>
      </c>
      <c r="P225" s="19">
        <v>47645830.802289486</v>
      </c>
      <c r="Q225" s="29">
        <v>44464004.460518181</v>
      </c>
      <c r="R225" s="26">
        <v>600000</v>
      </c>
      <c r="S225" s="26">
        <v>51805804.634172067</v>
      </c>
      <c r="T225" s="19">
        <v>49174816.111498043</v>
      </c>
      <c r="U225" s="29">
        <v>46584191.267653756</v>
      </c>
      <c r="V225" s="26">
        <v>650000</v>
      </c>
      <c r="W225" s="26">
        <v>52800000</v>
      </c>
      <c r="X225" s="19">
        <v>49174816.111498043</v>
      </c>
      <c r="Y225" s="29">
        <v>47529399.434182018</v>
      </c>
      <c r="Z225" s="26">
        <v>700000</v>
      </c>
      <c r="AA225" s="26">
        <v>52800000</v>
      </c>
      <c r="AB225" s="19">
        <v>49174816.111498043</v>
      </c>
      <c r="AC225" s="29">
        <v>47583846.48080232</v>
      </c>
      <c r="AD225" s="26">
        <v>704476.98675958812</v>
      </c>
      <c r="AE225" s="26">
        <v>52800000</v>
      </c>
      <c r="AF225" s="19">
        <v>49174816.111498043</v>
      </c>
      <c r="AG225" s="29">
        <v>47583846.48080232</v>
      </c>
      <c r="AH225" s="26">
        <v>704476.98675958812</v>
      </c>
      <c r="AI225" s="26">
        <v>52800000</v>
      </c>
      <c r="AJ225" s="19">
        <v>49174816.111498043</v>
      </c>
      <c r="AK225" s="29">
        <v>47583846.48080232</v>
      </c>
      <c r="AL225" s="28">
        <v>14600000</v>
      </c>
      <c r="AM225">
        <v>31800000</v>
      </c>
      <c r="AN225">
        <v>52800000</v>
      </c>
    </row>
    <row r="226" spans="1:40" x14ac:dyDescent="0.2">
      <c r="A226" s="18">
        <v>44402</v>
      </c>
      <c r="B226" s="19">
        <v>0</v>
      </c>
      <c r="C226" s="19">
        <v>0</v>
      </c>
      <c r="D226" s="26" t="e">
        <v>#N/A</v>
      </c>
      <c r="E226" s="29" t="e">
        <v>#N/A</v>
      </c>
      <c r="F226" s="19">
        <v>450000</v>
      </c>
      <c r="G226" s="19">
        <v>47511999.584967829</v>
      </c>
      <c r="H226" s="19">
        <v>38788154.192035764</v>
      </c>
      <c r="I226" s="29">
        <v>37454726.086072832</v>
      </c>
      <c r="J226" s="19">
        <v>500000</v>
      </c>
      <c r="K226" s="19">
        <v>48864246.558561943</v>
      </c>
      <c r="L226" s="19">
        <v>43062733.983275101</v>
      </c>
      <c r="M226" s="29">
        <v>41214641.101869501</v>
      </c>
      <c r="N226" s="26">
        <v>550000</v>
      </c>
      <c r="O226" s="26">
        <v>49580966.276506364</v>
      </c>
      <c r="P226" s="19">
        <v>47645830.802289486</v>
      </c>
      <c r="Q226" s="29">
        <v>44551651.689950742</v>
      </c>
      <c r="R226" s="26">
        <v>600000</v>
      </c>
      <c r="S226" s="26">
        <v>51892940.420633003</v>
      </c>
      <c r="T226" s="19">
        <v>49687680.325037107</v>
      </c>
      <c r="U226" s="29">
        <v>46716838.497086309</v>
      </c>
      <c r="V226" s="26">
        <v>650000</v>
      </c>
      <c r="W226" s="26">
        <v>52800000</v>
      </c>
      <c r="X226" s="19">
        <v>49687680.325037107</v>
      </c>
      <c r="Y226" s="29">
        <v>47707046.663614579</v>
      </c>
      <c r="Z226" s="26">
        <v>700000</v>
      </c>
      <c r="AA226" s="26">
        <v>52800000</v>
      </c>
      <c r="AB226" s="19">
        <v>49687680.325037107</v>
      </c>
      <c r="AC226" s="29">
        <v>47776054.910762496</v>
      </c>
      <c r="AD226" s="26">
        <v>706391.88051269948</v>
      </c>
      <c r="AE226" s="26">
        <v>52800000</v>
      </c>
      <c r="AF226" s="19">
        <v>49687680.325037107</v>
      </c>
      <c r="AG226" s="29">
        <v>47776054.910762496</v>
      </c>
      <c r="AH226" s="26">
        <v>706391.88051269948</v>
      </c>
      <c r="AI226" s="26">
        <v>52800000</v>
      </c>
      <c r="AJ226" s="19">
        <v>49687680.325037107</v>
      </c>
      <c r="AK226" s="29">
        <v>47776054.910762496</v>
      </c>
      <c r="AL226" s="28">
        <v>14600000</v>
      </c>
      <c r="AM226">
        <v>31800000</v>
      </c>
      <c r="AN226">
        <v>52800000</v>
      </c>
    </row>
    <row r="227" spans="1:40" x14ac:dyDescent="0.2">
      <c r="A227" s="18">
        <v>44403</v>
      </c>
      <c r="B227" s="19">
        <v>0</v>
      </c>
      <c r="C227" s="19">
        <v>0</v>
      </c>
      <c r="D227" s="26" t="e">
        <v>#N/A</v>
      </c>
      <c r="E227" s="29" t="e">
        <v>#N/A</v>
      </c>
      <c r="F227" s="19">
        <v>450000</v>
      </c>
      <c r="G227" s="19">
        <v>47931999.584967829</v>
      </c>
      <c r="H227" s="19">
        <v>38788154.192035764</v>
      </c>
      <c r="I227" s="29">
        <v>37497131.264644265</v>
      </c>
      <c r="J227" s="19">
        <v>500000</v>
      </c>
      <c r="K227" s="19">
        <v>49284246.558561943</v>
      </c>
      <c r="L227" s="19">
        <v>43062733.983275101</v>
      </c>
      <c r="M227" s="29">
        <v>41259546.280440927</v>
      </c>
      <c r="N227" s="26">
        <v>550000</v>
      </c>
      <c r="O227" s="26">
        <v>50000966.276506364</v>
      </c>
      <c r="P227" s="19">
        <v>47645830.802289486</v>
      </c>
      <c r="Q227" s="29">
        <v>44637937.880767062</v>
      </c>
      <c r="R227" s="26">
        <v>600000</v>
      </c>
      <c r="S227" s="26">
        <v>51978474.985192493</v>
      </c>
      <c r="T227" s="19">
        <v>50202145.760477617</v>
      </c>
      <c r="U227" s="29">
        <v>46848124.687902629</v>
      </c>
      <c r="V227" s="26">
        <v>650000</v>
      </c>
      <c r="W227" s="26">
        <v>52800000</v>
      </c>
      <c r="X227" s="19">
        <v>50202145.760477617</v>
      </c>
      <c r="Y227" s="29">
        <v>47883332.854430899</v>
      </c>
      <c r="Z227" s="26">
        <v>700000</v>
      </c>
      <c r="AA227" s="26">
        <v>52800000</v>
      </c>
      <c r="AB227" s="19">
        <v>50202145.760477617</v>
      </c>
      <c r="AC227" s="29">
        <v>47968625.706484243</v>
      </c>
      <c r="AD227" s="26">
        <v>708306.77426581085</v>
      </c>
      <c r="AE227" s="26">
        <v>52800000</v>
      </c>
      <c r="AF227" s="19">
        <v>50202145.760477617</v>
      </c>
      <c r="AG227" s="29">
        <v>47968625.706484243</v>
      </c>
      <c r="AH227" s="26">
        <v>708306.77426581085</v>
      </c>
      <c r="AI227" s="26">
        <v>52800000</v>
      </c>
      <c r="AJ227" s="19">
        <v>50202145.760477617</v>
      </c>
      <c r="AK227" s="29">
        <v>47968625.706484243</v>
      </c>
      <c r="AL227" s="28">
        <v>14600000</v>
      </c>
      <c r="AM227">
        <v>31800000</v>
      </c>
      <c r="AN227">
        <v>52800000</v>
      </c>
    </row>
    <row r="228" spans="1:40" x14ac:dyDescent="0.2">
      <c r="A228" s="18">
        <v>44404</v>
      </c>
      <c r="B228" s="19">
        <v>0</v>
      </c>
      <c r="C228" s="19">
        <v>0</v>
      </c>
      <c r="D228" s="26" t="e">
        <v>#N/A</v>
      </c>
      <c r="E228" s="29" t="e">
        <v>#N/A</v>
      </c>
      <c r="F228" s="19">
        <v>450000</v>
      </c>
      <c r="G228" s="19">
        <v>48351999.584967829</v>
      </c>
      <c r="H228" s="19">
        <v>38788154.192035764</v>
      </c>
      <c r="I228" s="29">
        <v>37518207.33607284</v>
      </c>
      <c r="J228" s="19">
        <v>500000</v>
      </c>
      <c r="K228" s="19">
        <v>49704246.558561943</v>
      </c>
      <c r="L228" s="19">
        <v>43062733.983275101</v>
      </c>
      <c r="M228" s="29">
        <v>41304451.459012359</v>
      </c>
      <c r="N228" s="26">
        <v>550000</v>
      </c>
      <c r="O228" s="26">
        <v>50420966.276506364</v>
      </c>
      <c r="P228" s="19">
        <v>47645830.802289486</v>
      </c>
      <c r="Q228" s="29">
        <v>44722863.032967165</v>
      </c>
      <c r="R228" s="26">
        <v>600000</v>
      </c>
      <c r="S228" s="26">
        <v>52062408.327850536</v>
      </c>
      <c r="T228" s="19">
        <v>50718212.417819574</v>
      </c>
      <c r="U228" s="29">
        <v>46978049.840102732</v>
      </c>
      <c r="V228" s="26">
        <v>650000</v>
      </c>
      <c r="W228" s="26">
        <v>52800000</v>
      </c>
      <c r="X228" s="19">
        <v>50718212.417819574</v>
      </c>
      <c r="Y228" s="29">
        <v>48058258.006631002</v>
      </c>
      <c r="Z228" s="26">
        <v>700000</v>
      </c>
      <c r="AA228" s="26">
        <v>52800000</v>
      </c>
      <c r="AB228" s="19">
        <v>50718212.417819574</v>
      </c>
      <c r="AC228" s="29">
        <v>48161558.867967576</v>
      </c>
      <c r="AD228" s="26">
        <v>710221.66801892221</v>
      </c>
      <c r="AE228" s="26">
        <v>52800000</v>
      </c>
      <c r="AF228" s="19">
        <v>50718212.417819574</v>
      </c>
      <c r="AG228" s="29">
        <v>48161558.867967576</v>
      </c>
      <c r="AH228" s="26">
        <v>710221.66801892221</v>
      </c>
      <c r="AI228" s="26">
        <v>52800000</v>
      </c>
      <c r="AJ228" s="19">
        <v>50718212.417819574</v>
      </c>
      <c r="AK228" s="29">
        <v>48161558.867967576</v>
      </c>
      <c r="AL228" s="28">
        <v>14600000</v>
      </c>
      <c r="AM228">
        <v>31800000</v>
      </c>
      <c r="AN228">
        <v>52800000</v>
      </c>
    </row>
    <row r="229" spans="1:40" x14ac:dyDescent="0.2">
      <c r="A229" s="18">
        <v>44405</v>
      </c>
      <c r="B229" s="19">
        <v>0</v>
      </c>
      <c r="C229" s="19">
        <v>0</v>
      </c>
      <c r="D229" s="26" t="e">
        <v>#N/A</v>
      </c>
      <c r="E229" s="29" t="e">
        <v>#N/A</v>
      </c>
      <c r="F229" s="19">
        <v>450000</v>
      </c>
      <c r="G229" s="19">
        <v>48771999.584967829</v>
      </c>
      <c r="H229" s="19">
        <v>39208154.192035764</v>
      </c>
      <c r="I229" s="29">
        <v>37896207.33607284</v>
      </c>
      <c r="J229" s="19">
        <v>500000</v>
      </c>
      <c r="K229" s="19">
        <v>50124246.558561943</v>
      </c>
      <c r="L229" s="19">
        <v>43062733.983275101</v>
      </c>
      <c r="M229" s="29">
        <v>41349356.637583785</v>
      </c>
      <c r="N229" s="26">
        <v>550000</v>
      </c>
      <c r="O229" s="26">
        <v>50840966.276506364</v>
      </c>
      <c r="P229" s="19">
        <v>47645830.802289486</v>
      </c>
      <c r="Q229" s="29">
        <v>44806427.146551043</v>
      </c>
      <c r="R229" s="26">
        <v>600000</v>
      </c>
      <c r="S229" s="26">
        <v>52144740.448607132</v>
      </c>
      <c r="T229" s="19">
        <v>51235880.297062978</v>
      </c>
      <c r="U229" s="29">
        <v>47106613.95368661</v>
      </c>
      <c r="V229" s="26">
        <v>650000</v>
      </c>
      <c r="W229" s="26">
        <v>52800000</v>
      </c>
      <c r="X229" s="19">
        <v>51235880.297062978</v>
      </c>
      <c r="Y229" s="29">
        <v>48231822.12021488</v>
      </c>
      <c r="Z229" s="26">
        <v>700000</v>
      </c>
      <c r="AA229" s="26">
        <v>52800000</v>
      </c>
      <c r="AB229" s="19">
        <v>51235880.297062978</v>
      </c>
      <c r="AC229" s="29">
        <v>48354854.395212486</v>
      </c>
      <c r="AD229" s="26">
        <v>712136.56177203357</v>
      </c>
      <c r="AE229" s="26">
        <v>52800000</v>
      </c>
      <c r="AF229" s="19">
        <v>51235880.297062978</v>
      </c>
      <c r="AG229" s="29">
        <v>48354854.395212486</v>
      </c>
      <c r="AH229" s="26">
        <v>712136.56177203357</v>
      </c>
      <c r="AI229" s="26">
        <v>52800000</v>
      </c>
      <c r="AJ229" s="19">
        <v>51235880.297062978</v>
      </c>
      <c r="AK229" s="29">
        <v>48354854.395212486</v>
      </c>
      <c r="AL229" s="28">
        <v>14600000</v>
      </c>
      <c r="AM229">
        <v>31800000</v>
      </c>
      <c r="AN229">
        <v>52800000</v>
      </c>
    </row>
    <row r="230" spans="1:40" x14ac:dyDescent="0.2">
      <c r="A230" s="18">
        <v>44406</v>
      </c>
      <c r="B230" s="19">
        <v>0</v>
      </c>
      <c r="C230" s="19">
        <v>0</v>
      </c>
      <c r="D230" s="26" t="e">
        <v>#N/A</v>
      </c>
      <c r="E230" s="29" t="e">
        <v>#N/A</v>
      </c>
      <c r="F230" s="19">
        <v>450000</v>
      </c>
      <c r="G230" s="19">
        <v>49191999.584967829</v>
      </c>
      <c r="H230" s="19">
        <v>39628154.192035764</v>
      </c>
      <c r="I230" s="29">
        <v>38274207.33607284</v>
      </c>
      <c r="J230" s="19">
        <v>500000</v>
      </c>
      <c r="K230" s="19">
        <v>50544246.558561943</v>
      </c>
      <c r="L230" s="19">
        <v>43062733.983275101</v>
      </c>
      <c r="M230" s="29">
        <v>41394261.81615521</v>
      </c>
      <c r="N230" s="26">
        <v>550000</v>
      </c>
      <c r="O230" s="26">
        <v>51260966.276506364</v>
      </c>
      <c r="P230" s="19">
        <v>47645830.802289486</v>
      </c>
      <c r="Q230" s="29">
        <v>44888630.221518695</v>
      </c>
      <c r="R230" s="26">
        <v>600000</v>
      </c>
      <c r="S230" s="26">
        <v>52225471.347462282</v>
      </c>
      <c r="T230" s="19">
        <v>51755149.398207828</v>
      </c>
      <c r="U230" s="29">
        <v>47233817.028654262</v>
      </c>
      <c r="V230" s="26">
        <v>650000</v>
      </c>
      <c r="W230" s="26">
        <v>52800000</v>
      </c>
      <c r="X230" s="19">
        <v>51755149.398207828</v>
      </c>
      <c r="Y230" s="29">
        <v>48404025.195182532</v>
      </c>
      <c r="Z230" s="26">
        <v>700000</v>
      </c>
      <c r="AA230" s="26">
        <v>52800000</v>
      </c>
      <c r="AB230" s="19">
        <v>51755149.398207828</v>
      </c>
      <c r="AC230" s="29">
        <v>48548512.288218953</v>
      </c>
      <c r="AD230" s="26">
        <v>714051.45552514493</v>
      </c>
      <c r="AE230" s="26">
        <v>52800000</v>
      </c>
      <c r="AF230" s="19">
        <v>51755149.398207828</v>
      </c>
      <c r="AG230" s="29">
        <v>48548512.288218953</v>
      </c>
      <c r="AH230" s="26">
        <v>714051.45552514493</v>
      </c>
      <c r="AI230" s="26">
        <v>52800000</v>
      </c>
      <c r="AJ230" s="19">
        <v>51755149.398207828</v>
      </c>
      <c r="AK230" s="29">
        <v>48548512.288218953</v>
      </c>
      <c r="AL230" s="28">
        <v>14600000</v>
      </c>
      <c r="AM230">
        <v>31800000</v>
      </c>
      <c r="AN230">
        <v>52800000</v>
      </c>
    </row>
    <row r="231" spans="1:40" x14ac:dyDescent="0.2">
      <c r="A231" s="18">
        <v>44407</v>
      </c>
      <c r="B231" s="19">
        <v>0</v>
      </c>
      <c r="C231" s="19">
        <v>0</v>
      </c>
      <c r="D231" s="26" t="e">
        <v>#N/A</v>
      </c>
      <c r="E231" s="29" t="e">
        <v>#N/A</v>
      </c>
      <c r="F231" s="19">
        <v>450000</v>
      </c>
      <c r="G231" s="19">
        <v>49611999.584967829</v>
      </c>
      <c r="H231" s="19">
        <v>40048154.192035764</v>
      </c>
      <c r="I231" s="29">
        <v>38652207.33607284</v>
      </c>
      <c r="J231" s="19">
        <v>500000</v>
      </c>
      <c r="K231" s="19">
        <v>50964246.558561943</v>
      </c>
      <c r="L231" s="19">
        <v>43062733.983275101</v>
      </c>
      <c r="M231" s="29">
        <v>41439166.994726643</v>
      </c>
      <c r="N231" s="26">
        <v>550000</v>
      </c>
      <c r="O231" s="26">
        <v>51680966.276506364</v>
      </c>
      <c r="P231" s="19">
        <v>47645830.802289486</v>
      </c>
      <c r="Q231" s="29">
        <v>44969472.257870115</v>
      </c>
      <c r="R231" s="26">
        <v>600000</v>
      </c>
      <c r="S231" s="26">
        <v>52304601.024416</v>
      </c>
      <c r="T231" s="19">
        <v>51755149.398207828</v>
      </c>
      <c r="U231" s="29">
        <v>47359659.065005682</v>
      </c>
      <c r="V231" s="26">
        <v>650000</v>
      </c>
      <c r="W231" s="26">
        <v>52800000</v>
      </c>
      <c r="X231" s="19">
        <v>52276019.72125411</v>
      </c>
      <c r="Y231" s="29">
        <v>48574867.231533952</v>
      </c>
      <c r="Z231" s="26">
        <v>700000</v>
      </c>
      <c r="AA231" s="26">
        <v>52800000</v>
      </c>
      <c r="AB231" s="19">
        <v>52276019.72125411</v>
      </c>
      <c r="AC231" s="29">
        <v>48742532.546986997</v>
      </c>
      <c r="AD231" s="26">
        <v>715966.3492782563</v>
      </c>
      <c r="AE231" s="26">
        <v>52800000</v>
      </c>
      <c r="AF231" s="19">
        <v>52276019.72125411</v>
      </c>
      <c r="AG231" s="29">
        <v>48742532.546986997</v>
      </c>
      <c r="AH231" s="26">
        <v>715966.3492782563</v>
      </c>
      <c r="AI231" s="26">
        <v>52800000</v>
      </c>
      <c r="AJ231" s="19">
        <v>52276019.72125411</v>
      </c>
      <c r="AK231" s="29">
        <v>48742532.546986997</v>
      </c>
      <c r="AL231" s="28">
        <v>14600000</v>
      </c>
      <c r="AM231">
        <v>31800000</v>
      </c>
      <c r="AN231">
        <v>52800000</v>
      </c>
    </row>
    <row r="232" spans="1:40" x14ac:dyDescent="0.2">
      <c r="A232" s="18">
        <v>44408</v>
      </c>
      <c r="B232" s="19">
        <v>0</v>
      </c>
      <c r="C232" s="19">
        <v>0</v>
      </c>
      <c r="D232" s="26" t="e">
        <v>#N/A</v>
      </c>
      <c r="E232" s="29" t="e">
        <v>#N/A</v>
      </c>
      <c r="F232" s="19">
        <v>450000</v>
      </c>
      <c r="G232" s="19">
        <v>50031999.584967829</v>
      </c>
      <c r="H232" s="19">
        <v>40468154.192035764</v>
      </c>
      <c r="I232" s="29">
        <v>39030207.33607284</v>
      </c>
      <c r="J232" s="19">
        <v>500000</v>
      </c>
      <c r="K232" s="19">
        <v>51384246.558561943</v>
      </c>
      <c r="L232" s="19">
        <v>43062733.983275101</v>
      </c>
      <c r="M232" s="29">
        <v>41484072.173298076</v>
      </c>
      <c r="N232" s="26">
        <v>550000</v>
      </c>
      <c r="O232" s="26">
        <v>52100966.276506364</v>
      </c>
      <c r="P232" s="19">
        <v>47645830.802289486</v>
      </c>
      <c r="Q232" s="29">
        <v>45048953.255605303</v>
      </c>
      <c r="R232" s="26">
        <v>600000</v>
      </c>
      <c r="S232" s="26">
        <v>52724601.024416</v>
      </c>
      <c r="T232" s="19">
        <v>51755149.398207828</v>
      </c>
      <c r="U232" s="29">
        <v>47484140.06274087</v>
      </c>
      <c r="V232" s="26">
        <v>650000</v>
      </c>
      <c r="W232" s="26">
        <v>52800000</v>
      </c>
      <c r="X232" s="19">
        <v>52798491.266201839</v>
      </c>
      <c r="Y232" s="29">
        <v>48744348.229269139</v>
      </c>
      <c r="Z232" s="26">
        <v>700000</v>
      </c>
      <c r="AA232" s="26">
        <v>52800000</v>
      </c>
      <c r="AB232" s="19">
        <v>52798491.266201839</v>
      </c>
      <c r="AC232" s="29">
        <v>48936915.171516612</v>
      </c>
      <c r="AD232" s="26">
        <v>717881.24303136766</v>
      </c>
      <c r="AE232" s="26">
        <v>52800000</v>
      </c>
      <c r="AF232" s="19">
        <v>52798491.266201839</v>
      </c>
      <c r="AG232" s="29">
        <v>48936915.171516612</v>
      </c>
      <c r="AH232" s="26">
        <v>717881.24303136766</v>
      </c>
      <c r="AI232" s="26">
        <v>52800000</v>
      </c>
      <c r="AJ232" s="19">
        <v>52798491.266201839</v>
      </c>
      <c r="AK232" s="29">
        <v>48936915.171516612</v>
      </c>
      <c r="AL232" s="28">
        <v>14600000</v>
      </c>
      <c r="AM232">
        <v>31800000</v>
      </c>
      <c r="AN232">
        <v>52800000</v>
      </c>
    </row>
    <row r="233" spans="1:40" x14ac:dyDescent="0.2">
      <c r="A233" s="18">
        <v>44409</v>
      </c>
      <c r="B233" s="19">
        <v>0</v>
      </c>
      <c r="C233" s="19">
        <v>0</v>
      </c>
      <c r="D233" s="26" t="e">
        <v>#N/A</v>
      </c>
      <c r="E233" s="29" t="e">
        <v>#N/A</v>
      </c>
      <c r="F233" s="19">
        <v>450000</v>
      </c>
      <c r="G233" s="19">
        <v>50451999.584967829</v>
      </c>
      <c r="H233" s="19">
        <v>40888154.192035764</v>
      </c>
      <c r="I233" s="29">
        <v>39408207.33607284</v>
      </c>
      <c r="J233" s="19">
        <v>500000</v>
      </c>
      <c r="K233" s="19">
        <v>51804246.558561943</v>
      </c>
      <c r="L233" s="19">
        <v>43062733.983275101</v>
      </c>
      <c r="M233" s="29">
        <v>41528977.351869501</v>
      </c>
      <c r="N233" s="26">
        <v>550000</v>
      </c>
      <c r="O233" s="26">
        <v>52520966.276506364</v>
      </c>
      <c r="P233" s="19">
        <v>47645830.802289486</v>
      </c>
      <c r="Q233" s="29">
        <v>45127073.214724272</v>
      </c>
      <c r="R233" s="26">
        <v>600000</v>
      </c>
      <c r="S233" s="26">
        <v>52800000</v>
      </c>
      <c r="T233" s="19">
        <v>51755149.398207828</v>
      </c>
      <c r="U233" s="29">
        <v>47607260.02185984</v>
      </c>
      <c r="V233" s="26">
        <v>650000</v>
      </c>
      <c r="W233" s="26">
        <v>52800000</v>
      </c>
      <c r="X233" s="19">
        <v>52800000</v>
      </c>
      <c r="Y233" s="29">
        <v>48912468.188388109</v>
      </c>
      <c r="Z233" s="26">
        <v>700000</v>
      </c>
      <c r="AA233" s="26">
        <v>52800000</v>
      </c>
      <c r="AB233" s="19">
        <v>52800000</v>
      </c>
      <c r="AC233" s="29">
        <v>49131660.161807813</v>
      </c>
      <c r="AD233" s="26">
        <v>719796.13678447902</v>
      </c>
      <c r="AE233" s="26">
        <v>52800000</v>
      </c>
      <c r="AF233" s="19">
        <v>52800000</v>
      </c>
      <c r="AG233" s="29">
        <v>49131660.161807813</v>
      </c>
      <c r="AH233" s="26">
        <v>719796.13678447902</v>
      </c>
      <c r="AI233" s="26">
        <v>52800000</v>
      </c>
      <c r="AJ233" s="19">
        <v>52800000</v>
      </c>
      <c r="AK233" s="29">
        <v>49131660.161807813</v>
      </c>
      <c r="AL233" s="28">
        <v>14600000</v>
      </c>
      <c r="AM233">
        <v>31800000</v>
      </c>
      <c r="AN233">
        <v>52800000</v>
      </c>
    </row>
    <row r="234" spans="1:40" x14ac:dyDescent="0.2">
      <c r="A234" s="18">
        <v>44410</v>
      </c>
      <c r="B234" s="19">
        <v>0</v>
      </c>
      <c r="C234" s="19">
        <v>0</v>
      </c>
      <c r="D234" s="26" t="e">
        <v>#N/A</v>
      </c>
      <c r="E234" s="29" t="e">
        <v>#N/A</v>
      </c>
      <c r="F234" s="19">
        <v>450000</v>
      </c>
      <c r="G234" s="19">
        <v>50871999.584967829</v>
      </c>
      <c r="H234" s="19">
        <v>41308154.192035764</v>
      </c>
      <c r="I234" s="29">
        <v>39786207.33607284</v>
      </c>
      <c r="J234" s="19">
        <v>500000</v>
      </c>
      <c r="K234" s="19">
        <v>52224246.558561943</v>
      </c>
      <c r="L234" s="19">
        <v>43062733.983275101</v>
      </c>
      <c r="M234" s="29">
        <v>41573882.530440934</v>
      </c>
      <c r="N234" s="26">
        <v>550000</v>
      </c>
      <c r="O234" s="26">
        <v>52800000</v>
      </c>
      <c r="P234" s="19">
        <v>47645830.802289486</v>
      </c>
      <c r="Q234" s="29">
        <v>45203832.135227017</v>
      </c>
      <c r="R234" s="26">
        <v>600000</v>
      </c>
      <c r="S234" s="26">
        <v>52800000</v>
      </c>
      <c r="T234" s="19">
        <v>51755149.398207828</v>
      </c>
      <c r="U234" s="29">
        <v>47729018.942362584</v>
      </c>
      <c r="V234" s="26">
        <v>650000</v>
      </c>
      <c r="W234" s="26">
        <v>52800000</v>
      </c>
      <c r="X234" s="19">
        <v>52800000</v>
      </c>
      <c r="Y234" s="29">
        <v>49079227.108890854</v>
      </c>
      <c r="Z234" s="26">
        <v>700000</v>
      </c>
      <c r="AA234" s="26">
        <v>52800000</v>
      </c>
      <c r="AB234" s="19">
        <v>52800000</v>
      </c>
      <c r="AC234" s="29">
        <v>49326767.517860577</v>
      </c>
      <c r="AD234" s="26">
        <v>721711.03053759038</v>
      </c>
      <c r="AE234" s="26">
        <v>52800000</v>
      </c>
      <c r="AF234" s="19">
        <v>52800000</v>
      </c>
      <c r="AG234" s="29">
        <v>49326767.517860577</v>
      </c>
      <c r="AH234" s="26">
        <v>721711.03053759038</v>
      </c>
      <c r="AI234" s="26">
        <v>52800000</v>
      </c>
      <c r="AJ234" s="19">
        <v>52800000</v>
      </c>
      <c r="AK234" s="29">
        <v>49326767.517860577</v>
      </c>
      <c r="AL234" s="28">
        <v>14600000</v>
      </c>
      <c r="AM234">
        <v>31800000</v>
      </c>
      <c r="AN234">
        <v>52800000</v>
      </c>
    </row>
    <row r="235" spans="1:40" x14ac:dyDescent="0.2">
      <c r="A235" s="18">
        <v>44411</v>
      </c>
      <c r="B235" s="19">
        <v>0</v>
      </c>
      <c r="C235" s="19">
        <v>0</v>
      </c>
      <c r="D235" s="26" t="e">
        <v>#N/A</v>
      </c>
      <c r="E235" s="29" t="e">
        <v>#N/A</v>
      </c>
      <c r="F235" s="19">
        <v>450000</v>
      </c>
      <c r="G235" s="19">
        <v>51291999.584967829</v>
      </c>
      <c r="H235" s="19">
        <v>41728154.192035764</v>
      </c>
      <c r="I235" s="29">
        <v>40164207.33607284</v>
      </c>
      <c r="J235" s="19">
        <v>500000</v>
      </c>
      <c r="K235" s="19">
        <v>52644246.558561943</v>
      </c>
      <c r="L235" s="19">
        <v>43062733.983275101</v>
      </c>
      <c r="M235" s="29">
        <v>41594958.601869509</v>
      </c>
      <c r="N235" s="26">
        <v>550000</v>
      </c>
      <c r="O235" s="26">
        <v>52800000</v>
      </c>
      <c r="P235" s="19">
        <v>47645830.802289486</v>
      </c>
      <c r="Q235" s="29">
        <v>45279230.017113529</v>
      </c>
      <c r="R235" s="26">
        <v>600000</v>
      </c>
      <c r="S235" s="26">
        <v>52800000</v>
      </c>
      <c r="T235" s="19">
        <v>51755149.398207828</v>
      </c>
      <c r="U235" s="29">
        <v>47849416.824249096</v>
      </c>
      <c r="V235" s="26">
        <v>650000</v>
      </c>
      <c r="W235" s="26">
        <v>52800000</v>
      </c>
      <c r="X235" s="19">
        <v>52800000</v>
      </c>
      <c r="Y235" s="29">
        <v>49244624.990777366</v>
      </c>
      <c r="Z235" s="26">
        <v>700000</v>
      </c>
      <c r="AA235" s="26">
        <v>52800000</v>
      </c>
      <c r="AB235" s="19">
        <v>52800000</v>
      </c>
      <c r="AC235" s="29">
        <v>49522237.239674918</v>
      </c>
      <c r="AD235" s="26">
        <v>723625.92429070175</v>
      </c>
      <c r="AE235" s="26">
        <v>52800000</v>
      </c>
      <c r="AF235" s="19">
        <v>52800000</v>
      </c>
      <c r="AG235" s="29">
        <v>49522237.239674918</v>
      </c>
      <c r="AH235" s="26">
        <v>723625.92429070175</v>
      </c>
      <c r="AI235" s="26">
        <v>52800000</v>
      </c>
      <c r="AJ235" s="19">
        <v>52800000</v>
      </c>
      <c r="AK235" s="29">
        <v>49522237.239674918</v>
      </c>
      <c r="AL235" s="28">
        <v>14600000</v>
      </c>
      <c r="AM235">
        <v>31800000</v>
      </c>
      <c r="AN235">
        <v>52800000</v>
      </c>
    </row>
    <row r="236" spans="1:40" x14ac:dyDescent="0.2">
      <c r="A236" s="18">
        <v>44412</v>
      </c>
      <c r="B236" s="19">
        <v>0</v>
      </c>
      <c r="C236" s="19">
        <v>0</v>
      </c>
      <c r="D236" s="26" t="e">
        <v>#N/A</v>
      </c>
      <c r="E236" s="29" t="e">
        <v>#N/A</v>
      </c>
      <c r="F236" s="19">
        <v>450000</v>
      </c>
      <c r="G236" s="19">
        <v>51711999.584967829</v>
      </c>
      <c r="H236" s="19">
        <v>42148154.192035764</v>
      </c>
      <c r="I236" s="29">
        <v>40542207.33607284</v>
      </c>
      <c r="J236" s="19">
        <v>500000</v>
      </c>
      <c r="K236" s="19">
        <v>52800000</v>
      </c>
      <c r="L236" s="19">
        <v>43482733.983275101</v>
      </c>
      <c r="M236" s="29">
        <v>41972958.601869509</v>
      </c>
      <c r="N236" s="26">
        <v>550000</v>
      </c>
      <c r="O236" s="26">
        <v>52800000</v>
      </c>
      <c r="P236" s="19">
        <v>47645830.802289486</v>
      </c>
      <c r="Q236" s="29">
        <v>45353266.860383809</v>
      </c>
      <c r="R236" s="26">
        <v>600000</v>
      </c>
      <c r="S236" s="26">
        <v>52800000</v>
      </c>
      <c r="T236" s="19">
        <v>51755149.398207828</v>
      </c>
      <c r="U236" s="29">
        <v>47968453.667519376</v>
      </c>
      <c r="V236" s="26">
        <v>650000</v>
      </c>
      <c r="W236" s="26">
        <v>52800000</v>
      </c>
      <c r="X236" s="19">
        <v>52800000</v>
      </c>
      <c r="Y236" s="29">
        <v>49408661.834047645</v>
      </c>
      <c r="Z236" s="26">
        <v>700000</v>
      </c>
      <c r="AA236" s="26">
        <v>52800000</v>
      </c>
      <c r="AB236" s="19">
        <v>52800000</v>
      </c>
      <c r="AC236" s="29">
        <v>49718069.327250838</v>
      </c>
      <c r="AD236" s="26">
        <v>725540.81804381311</v>
      </c>
      <c r="AE236" s="26">
        <v>52800000</v>
      </c>
      <c r="AF236" s="19">
        <v>52800000</v>
      </c>
      <c r="AG236" s="29">
        <v>49718069.327250838</v>
      </c>
      <c r="AH236" s="26">
        <v>725540.81804381311</v>
      </c>
      <c r="AI236" s="26">
        <v>52800000</v>
      </c>
      <c r="AJ236" s="19">
        <v>52800000</v>
      </c>
      <c r="AK236" s="29">
        <v>49718069.327250838</v>
      </c>
      <c r="AL236" s="28">
        <v>14600000</v>
      </c>
      <c r="AM236">
        <v>31800000</v>
      </c>
      <c r="AN236">
        <v>52800000</v>
      </c>
    </row>
    <row r="237" spans="1:40" x14ac:dyDescent="0.2">
      <c r="A237" s="18">
        <v>44413</v>
      </c>
      <c r="B237" s="19">
        <v>0</v>
      </c>
      <c r="C237" s="19">
        <v>0</v>
      </c>
      <c r="D237" s="26" t="e">
        <v>#N/A</v>
      </c>
      <c r="E237" s="29" t="e">
        <v>#N/A</v>
      </c>
      <c r="F237" s="19">
        <v>450000</v>
      </c>
      <c r="G237" s="19">
        <v>52131999.584967829</v>
      </c>
      <c r="H237" s="19">
        <v>42568154.192035764</v>
      </c>
      <c r="I237" s="29">
        <v>40920207.33607284</v>
      </c>
      <c r="J237" s="19">
        <v>500000</v>
      </c>
      <c r="K237" s="19">
        <v>52800000</v>
      </c>
      <c r="L237" s="19">
        <v>43902733.983275101</v>
      </c>
      <c r="M237" s="29">
        <v>42350958.601869509</v>
      </c>
      <c r="N237" s="26">
        <v>550000</v>
      </c>
      <c r="O237" s="26">
        <v>52800000</v>
      </c>
      <c r="P237" s="19">
        <v>47645830.802289486</v>
      </c>
      <c r="Q237" s="29">
        <v>45425942.66503787</v>
      </c>
      <c r="R237" s="26">
        <v>600000</v>
      </c>
      <c r="S237" s="26">
        <v>52800000</v>
      </c>
      <c r="T237" s="19">
        <v>51755149.398207828</v>
      </c>
      <c r="U237" s="29">
        <v>48086129.472173437</v>
      </c>
      <c r="V237" s="26">
        <v>650000</v>
      </c>
      <c r="W237" s="26">
        <v>52800000</v>
      </c>
      <c r="X237" s="19">
        <v>52800000</v>
      </c>
      <c r="Y237" s="29">
        <v>49571337.638701707</v>
      </c>
      <c r="Z237" s="26">
        <v>700000</v>
      </c>
      <c r="AA237" s="26">
        <v>52800000</v>
      </c>
      <c r="AB237" s="19">
        <v>52800000</v>
      </c>
      <c r="AC237" s="29">
        <v>49751554.65876057</v>
      </c>
      <c r="AD237" s="26">
        <v>727455.71179692447</v>
      </c>
      <c r="AE237" s="26">
        <v>52800000</v>
      </c>
      <c r="AF237" s="19">
        <v>52800000</v>
      </c>
      <c r="AG237" s="29">
        <v>49751554.65876057</v>
      </c>
      <c r="AH237" s="26">
        <v>727455.71179692447</v>
      </c>
      <c r="AI237" s="26">
        <v>52800000</v>
      </c>
      <c r="AJ237" s="19">
        <v>52800000</v>
      </c>
      <c r="AK237" s="29">
        <v>49751554.65876057</v>
      </c>
      <c r="AL237" s="28">
        <v>14600000</v>
      </c>
      <c r="AM237">
        <v>31800000</v>
      </c>
      <c r="AN237">
        <v>52800000</v>
      </c>
    </row>
    <row r="238" spans="1:40" x14ac:dyDescent="0.2">
      <c r="A238" s="18">
        <v>44414</v>
      </c>
      <c r="B238" s="19">
        <v>0</v>
      </c>
      <c r="C238" s="19">
        <v>0</v>
      </c>
      <c r="D238" s="26" t="e">
        <v>#N/A</v>
      </c>
      <c r="E238" s="29" t="e">
        <v>#N/A</v>
      </c>
      <c r="F238" s="19">
        <v>450000</v>
      </c>
      <c r="G238" s="19">
        <v>52551999.584967829</v>
      </c>
      <c r="H238" s="19">
        <v>42988154.192035764</v>
      </c>
      <c r="I238" s="29">
        <v>41298207.33607284</v>
      </c>
      <c r="J238" s="19">
        <v>500000</v>
      </c>
      <c r="K238" s="19">
        <v>52800000</v>
      </c>
      <c r="L238" s="19">
        <v>44322733.983275101</v>
      </c>
      <c r="M238" s="29">
        <v>42728958.601869509</v>
      </c>
      <c r="N238" s="26">
        <v>550000</v>
      </c>
      <c r="O238" s="26">
        <v>52800000</v>
      </c>
      <c r="P238" s="19">
        <v>47645830.802289486</v>
      </c>
      <c r="Q238" s="29">
        <v>45497257.431075707</v>
      </c>
      <c r="R238" s="26">
        <v>600000</v>
      </c>
      <c r="S238" s="26">
        <v>52800000</v>
      </c>
      <c r="T238" s="19">
        <v>51755149.398207828</v>
      </c>
      <c r="U238" s="29">
        <v>48202444.238211274</v>
      </c>
      <c r="V238" s="26">
        <v>650000</v>
      </c>
      <c r="W238" s="26">
        <v>52800000</v>
      </c>
      <c r="X238" s="19">
        <v>52800000</v>
      </c>
      <c r="Y238" s="29">
        <v>49732652.404739544</v>
      </c>
      <c r="Z238" s="26">
        <v>700000</v>
      </c>
      <c r="AA238" s="26">
        <v>52800000</v>
      </c>
      <c r="AB238" s="19">
        <v>52800000</v>
      </c>
      <c r="AC238" s="29">
        <v>49776477.319581874</v>
      </c>
      <c r="AD238" s="26">
        <v>729370.60555003583</v>
      </c>
      <c r="AE238" s="26">
        <v>52800000</v>
      </c>
      <c r="AF238" s="19">
        <v>52800000</v>
      </c>
      <c r="AG238" s="29">
        <v>49776477.319581874</v>
      </c>
      <c r="AH238" s="26">
        <v>729370.60555003583</v>
      </c>
      <c r="AI238" s="26">
        <v>52800000</v>
      </c>
      <c r="AJ238" s="19">
        <v>52800000</v>
      </c>
      <c r="AK238" s="29">
        <v>49776477.319581874</v>
      </c>
      <c r="AL238" s="28">
        <v>14600000</v>
      </c>
      <c r="AM238">
        <v>31800000</v>
      </c>
      <c r="AN238">
        <v>52800000</v>
      </c>
    </row>
    <row r="239" spans="1:40" x14ac:dyDescent="0.2">
      <c r="A239" s="18">
        <v>44415</v>
      </c>
      <c r="B239" s="19">
        <v>0</v>
      </c>
      <c r="C239" s="19">
        <v>0</v>
      </c>
      <c r="D239" s="26" t="e">
        <v>#N/A</v>
      </c>
      <c r="E239" s="29" t="e">
        <v>#N/A</v>
      </c>
      <c r="F239" s="19">
        <v>450000</v>
      </c>
      <c r="G239" s="19">
        <v>52800000</v>
      </c>
      <c r="H239" s="19">
        <v>43408154.192035764</v>
      </c>
      <c r="I239" s="29">
        <v>41676207.33607284</v>
      </c>
      <c r="J239" s="19">
        <v>500000</v>
      </c>
      <c r="K239" s="19">
        <v>52800000</v>
      </c>
      <c r="L239" s="19">
        <v>44742733.983275101</v>
      </c>
      <c r="M239" s="29">
        <v>43106958.601869509</v>
      </c>
      <c r="N239" s="26">
        <v>550000</v>
      </c>
      <c r="O239" s="26">
        <v>52800000</v>
      </c>
      <c r="P239" s="19">
        <v>47645830.802289486</v>
      </c>
      <c r="Q239" s="29">
        <v>45567211.158497311</v>
      </c>
      <c r="R239" s="26">
        <v>600000</v>
      </c>
      <c r="S239" s="26">
        <v>52800000</v>
      </c>
      <c r="T239" s="19">
        <v>51755149.398207828</v>
      </c>
      <c r="U239" s="29">
        <v>48317397.965632886</v>
      </c>
      <c r="V239" s="26">
        <v>650000</v>
      </c>
      <c r="W239" s="26">
        <v>52800000</v>
      </c>
      <c r="X239" s="19">
        <v>52800000</v>
      </c>
      <c r="Y239" s="29">
        <v>49801480.041498251</v>
      </c>
      <c r="Z239" s="26">
        <v>700000</v>
      </c>
      <c r="AA239" s="26">
        <v>52800000</v>
      </c>
      <c r="AB239" s="19">
        <v>52800000</v>
      </c>
      <c r="AC239" s="29">
        <v>49801480.041498251</v>
      </c>
      <c r="AD239" s="26">
        <v>731285.4993031472</v>
      </c>
      <c r="AE239" s="26">
        <v>52800000</v>
      </c>
      <c r="AF239" s="19">
        <v>52800000</v>
      </c>
      <c r="AG239" s="29">
        <v>49801480.041498251</v>
      </c>
      <c r="AH239" s="26">
        <v>731285.4993031472</v>
      </c>
      <c r="AI239" s="26">
        <v>52800000</v>
      </c>
      <c r="AJ239" s="19">
        <v>52800000</v>
      </c>
      <c r="AK239" s="29">
        <v>49801480.041498251</v>
      </c>
      <c r="AL239" s="28">
        <v>14600000</v>
      </c>
      <c r="AM239">
        <v>31800000</v>
      </c>
      <c r="AN239">
        <v>52800000</v>
      </c>
    </row>
    <row r="240" spans="1:40" x14ac:dyDescent="0.2">
      <c r="A240" s="18">
        <v>44416</v>
      </c>
      <c r="B240" s="19">
        <v>0</v>
      </c>
      <c r="C240" s="19">
        <v>0</v>
      </c>
      <c r="D240" s="26" t="e">
        <v>#N/A</v>
      </c>
      <c r="E240" s="29" t="e">
        <v>#N/A</v>
      </c>
      <c r="F240" s="19">
        <v>450000</v>
      </c>
      <c r="G240" s="19">
        <v>52800000</v>
      </c>
      <c r="H240" s="19">
        <v>43828154.192035764</v>
      </c>
      <c r="I240" s="29">
        <v>42054207.33607284</v>
      </c>
      <c r="J240" s="19">
        <v>500000</v>
      </c>
      <c r="K240" s="19">
        <v>52800000</v>
      </c>
      <c r="L240" s="19">
        <v>45162733.983275101</v>
      </c>
      <c r="M240" s="29">
        <v>43484958.601869509</v>
      </c>
      <c r="N240" s="26">
        <v>550000</v>
      </c>
      <c r="O240" s="26">
        <v>52800000</v>
      </c>
      <c r="P240" s="19">
        <v>47645830.802289486</v>
      </c>
      <c r="Q240" s="29">
        <v>45635803.84730269</v>
      </c>
      <c r="R240" s="26">
        <v>600000</v>
      </c>
      <c r="S240" s="26">
        <v>52800000</v>
      </c>
      <c r="T240" s="19">
        <v>51755149.398207828</v>
      </c>
      <c r="U240" s="29">
        <v>48430990.654438257</v>
      </c>
      <c r="V240" s="26">
        <v>650000</v>
      </c>
      <c r="W240" s="26">
        <v>52800000</v>
      </c>
      <c r="X240" s="19">
        <v>52800000</v>
      </c>
      <c r="Y240" s="29">
        <v>49826562.824509695</v>
      </c>
      <c r="Z240" s="26">
        <v>700000</v>
      </c>
      <c r="AA240" s="26">
        <v>52800000</v>
      </c>
      <c r="AB240" s="19">
        <v>52800000</v>
      </c>
      <c r="AC240" s="29">
        <v>49826562.824509695</v>
      </c>
      <c r="AD240" s="26">
        <v>733200.39305625856</v>
      </c>
      <c r="AE240" s="26">
        <v>52800000</v>
      </c>
      <c r="AF240" s="19">
        <v>52800000</v>
      </c>
      <c r="AG240" s="29">
        <v>49826562.824509695</v>
      </c>
      <c r="AH240" s="26">
        <v>733200.39305625856</v>
      </c>
      <c r="AI240" s="26">
        <v>52800000</v>
      </c>
      <c r="AJ240" s="19">
        <v>52800000</v>
      </c>
      <c r="AK240" s="29">
        <v>49826562.824509695</v>
      </c>
      <c r="AL240" s="28">
        <v>14600000</v>
      </c>
      <c r="AM240">
        <v>31800000</v>
      </c>
      <c r="AN240">
        <v>52800000</v>
      </c>
    </row>
    <row r="241" spans="1:40" x14ac:dyDescent="0.2">
      <c r="A241" s="18">
        <v>44417</v>
      </c>
      <c r="B241" s="19">
        <v>0</v>
      </c>
      <c r="C241" s="19">
        <v>0</v>
      </c>
      <c r="D241" s="26" t="e">
        <v>#N/A</v>
      </c>
      <c r="E241" s="29" t="e">
        <v>#N/A</v>
      </c>
      <c r="F241" s="19">
        <v>450000</v>
      </c>
      <c r="G241" s="19">
        <v>52800000</v>
      </c>
      <c r="H241" s="19">
        <v>44248154.192035764</v>
      </c>
      <c r="I241" s="29">
        <v>42432207.33607284</v>
      </c>
      <c r="J241" s="19">
        <v>500000</v>
      </c>
      <c r="K241" s="19">
        <v>52800000</v>
      </c>
      <c r="L241" s="19">
        <v>45582733.983275101</v>
      </c>
      <c r="M241" s="29">
        <v>43862958.601869509</v>
      </c>
      <c r="N241" s="26">
        <v>550000</v>
      </c>
      <c r="O241" s="26">
        <v>52800000</v>
      </c>
      <c r="P241" s="19">
        <v>47645830.802289486</v>
      </c>
      <c r="Q241" s="29">
        <v>45703035.497491837</v>
      </c>
      <c r="R241" s="26">
        <v>600000</v>
      </c>
      <c r="S241" s="26">
        <v>52800000</v>
      </c>
      <c r="T241" s="19">
        <v>51755149.398207828</v>
      </c>
      <c r="U241" s="29">
        <v>48543222.304627411</v>
      </c>
      <c r="V241" s="26">
        <v>650000</v>
      </c>
      <c r="W241" s="26">
        <v>52800000</v>
      </c>
      <c r="X241" s="19">
        <v>52800000</v>
      </c>
      <c r="Y241" s="29">
        <v>49851725.66861622</v>
      </c>
      <c r="Z241" s="26">
        <v>700000</v>
      </c>
      <c r="AA241" s="26">
        <v>52800000</v>
      </c>
      <c r="AB241" s="19">
        <v>52800000</v>
      </c>
      <c r="AC241" s="29">
        <v>49851725.66861622</v>
      </c>
      <c r="AD241" s="26">
        <v>735115.28680936992</v>
      </c>
      <c r="AE241" s="26">
        <v>52800000</v>
      </c>
      <c r="AF241" s="19">
        <v>52800000</v>
      </c>
      <c r="AG241" s="29">
        <v>49851725.66861622</v>
      </c>
      <c r="AH241" s="26">
        <v>735115.28680936992</v>
      </c>
      <c r="AI241" s="26">
        <v>52800000</v>
      </c>
      <c r="AJ241" s="19">
        <v>52800000</v>
      </c>
      <c r="AK241" s="29">
        <v>49851725.66861622</v>
      </c>
      <c r="AL241" s="28">
        <v>14600000</v>
      </c>
      <c r="AM241">
        <v>31800000</v>
      </c>
      <c r="AN241">
        <v>52800000</v>
      </c>
    </row>
    <row r="242" spans="1:40" x14ac:dyDescent="0.2">
      <c r="A242" s="18">
        <v>44418</v>
      </c>
      <c r="B242" s="19">
        <v>0</v>
      </c>
      <c r="C242" s="19">
        <v>0</v>
      </c>
      <c r="D242" s="26" t="e">
        <v>#N/A</v>
      </c>
      <c r="E242" s="29" t="e">
        <v>#N/A</v>
      </c>
      <c r="F242" s="19">
        <v>450000</v>
      </c>
      <c r="G242" s="19">
        <v>52800000</v>
      </c>
      <c r="H242" s="19">
        <v>44668154.192035764</v>
      </c>
      <c r="I242" s="29">
        <v>42810207.33607284</v>
      </c>
      <c r="J242" s="19">
        <v>500000</v>
      </c>
      <c r="K242" s="19">
        <v>52800000</v>
      </c>
      <c r="L242" s="19">
        <v>46002733.983275101</v>
      </c>
      <c r="M242" s="29">
        <v>44240958.601869509</v>
      </c>
      <c r="N242" s="26">
        <v>550000</v>
      </c>
      <c r="O242" s="26">
        <v>52800000</v>
      </c>
      <c r="P242" s="19">
        <v>47645830.802289486</v>
      </c>
      <c r="Q242" s="29">
        <v>45768906.109064773</v>
      </c>
      <c r="R242" s="26">
        <v>600000</v>
      </c>
      <c r="S242" s="26">
        <v>52800000</v>
      </c>
      <c r="T242" s="19">
        <v>51755149.398207828</v>
      </c>
      <c r="U242" s="29">
        <v>48654092.91620034</v>
      </c>
      <c r="V242" s="26">
        <v>650000</v>
      </c>
      <c r="W242" s="26">
        <v>52800000</v>
      </c>
      <c r="X242" s="19">
        <v>52800000</v>
      </c>
      <c r="Y242" s="29">
        <v>49876968.573817812</v>
      </c>
      <c r="Z242" s="26">
        <v>700000</v>
      </c>
      <c r="AA242" s="26">
        <v>52800000</v>
      </c>
      <c r="AB242" s="19">
        <v>52800000</v>
      </c>
      <c r="AC242" s="29">
        <v>49876968.573817812</v>
      </c>
      <c r="AD242" s="26">
        <v>737030.18056248128</v>
      </c>
      <c r="AE242" s="26">
        <v>52800000</v>
      </c>
      <c r="AF242" s="19">
        <v>52800000</v>
      </c>
      <c r="AG242" s="29">
        <v>49876968.573817812</v>
      </c>
      <c r="AH242" s="26">
        <v>737030.18056248128</v>
      </c>
      <c r="AI242" s="26">
        <v>52800000</v>
      </c>
      <c r="AJ242" s="19">
        <v>52800000</v>
      </c>
      <c r="AK242" s="29">
        <v>49876968.573817812</v>
      </c>
      <c r="AL242" s="28">
        <v>14600000</v>
      </c>
      <c r="AM242">
        <v>31800000</v>
      </c>
      <c r="AN242">
        <v>52800000</v>
      </c>
    </row>
    <row r="243" spans="1:40" x14ac:dyDescent="0.2">
      <c r="A243" s="18">
        <v>44419</v>
      </c>
      <c r="B243" s="19">
        <v>0</v>
      </c>
      <c r="C243" s="19">
        <v>0</v>
      </c>
      <c r="D243" s="26" t="e">
        <v>#N/A</v>
      </c>
      <c r="E243" s="29" t="e">
        <v>#N/A</v>
      </c>
      <c r="F243" s="19">
        <v>450000</v>
      </c>
      <c r="G243" s="19">
        <v>52800000</v>
      </c>
      <c r="H243" s="19">
        <v>45088154.192035764</v>
      </c>
      <c r="I243" s="29">
        <v>43188207.33607284</v>
      </c>
      <c r="J243" s="19">
        <v>500000</v>
      </c>
      <c r="K243" s="19">
        <v>52800000</v>
      </c>
      <c r="L243" s="19">
        <v>46422733.983275101</v>
      </c>
      <c r="M243" s="29">
        <v>44618958.601869509</v>
      </c>
      <c r="N243" s="26">
        <v>550000</v>
      </c>
      <c r="O243" s="26">
        <v>52800000</v>
      </c>
      <c r="P243" s="19">
        <v>47645830.802289486</v>
      </c>
      <c r="Q243" s="29">
        <v>45833415.682021469</v>
      </c>
      <c r="R243" s="26">
        <v>600000</v>
      </c>
      <c r="S243" s="26">
        <v>52800000</v>
      </c>
      <c r="T243" s="19">
        <v>51755149.398207828</v>
      </c>
      <c r="U243" s="29">
        <v>48763602.489157043</v>
      </c>
      <c r="V243" s="26">
        <v>650000</v>
      </c>
      <c r="W243" s="26">
        <v>52800000</v>
      </c>
      <c r="X243" s="19">
        <v>52800000</v>
      </c>
      <c r="Y243" s="29">
        <v>49902291.540114477</v>
      </c>
      <c r="Z243" s="26">
        <v>700000</v>
      </c>
      <c r="AA243" s="26">
        <v>52800000</v>
      </c>
      <c r="AB243" s="19">
        <v>52800000</v>
      </c>
      <c r="AC243" s="29">
        <v>49902291.540114477</v>
      </c>
      <c r="AD243" s="26">
        <v>738945.07431559265</v>
      </c>
      <c r="AE243" s="26">
        <v>52800000</v>
      </c>
      <c r="AF243" s="19">
        <v>52800000</v>
      </c>
      <c r="AG243" s="29">
        <v>49902291.540114477</v>
      </c>
      <c r="AH243" s="26">
        <v>738945.07431559265</v>
      </c>
      <c r="AI243" s="26">
        <v>52800000</v>
      </c>
      <c r="AJ243" s="19">
        <v>52800000</v>
      </c>
      <c r="AK243" s="29">
        <v>49902291.540114477</v>
      </c>
      <c r="AL243" s="28">
        <v>14600000</v>
      </c>
      <c r="AM243">
        <v>31800000</v>
      </c>
      <c r="AN243">
        <v>52800000</v>
      </c>
    </row>
    <row r="244" spans="1:40" x14ac:dyDescent="0.2">
      <c r="A244" s="18">
        <v>44420</v>
      </c>
      <c r="B244" s="19">
        <v>0</v>
      </c>
      <c r="C244" s="19">
        <v>0</v>
      </c>
      <c r="D244" s="26" t="e">
        <v>#N/A</v>
      </c>
      <c r="E244" s="29" t="e">
        <v>#N/A</v>
      </c>
      <c r="F244" s="19">
        <v>450000</v>
      </c>
      <c r="G244" s="19">
        <v>52800000</v>
      </c>
      <c r="H244" s="19">
        <v>45508154.192035764</v>
      </c>
      <c r="I244" s="29">
        <v>43566207.33607284</v>
      </c>
      <c r="J244" s="19">
        <v>500000</v>
      </c>
      <c r="K244" s="19">
        <v>52800000</v>
      </c>
      <c r="L244" s="19">
        <v>46842733.983275101</v>
      </c>
      <c r="M244" s="29">
        <v>44996958.601869509</v>
      </c>
      <c r="N244" s="26">
        <v>550000</v>
      </c>
      <c r="O244" s="26">
        <v>52800000</v>
      </c>
      <c r="P244" s="19">
        <v>47645830.802289486</v>
      </c>
      <c r="Q244" s="29">
        <v>45871161.188970208</v>
      </c>
      <c r="R244" s="26">
        <v>600000</v>
      </c>
      <c r="S244" s="26">
        <v>52800000</v>
      </c>
      <c r="T244" s="19">
        <v>51755149.398207828</v>
      </c>
      <c r="U244" s="29">
        <v>48871751.023497507</v>
      </c>
      <c r="V244" s="26">
        <v>650000</v>
      </c>
      <c r="W244" s="26">
        <v>52800000</v>
      </c>
      <c r="X244" s="19">
        <v>52800000</v>
      </c>
      <c r="Y244" s="29">
        <v>49927694.567506209</v>
      </c>
      <c r="Z244" s="26">
        <v>700000</v>
      </c>
      <c r="AA244" s="26">
        <v>52800000</v>
      </c>
      <c r="AB244" s="19">
        <v>52800000</v>
      </c>
      <c r="AC244" s="29">
        <v>49927694.567506209</v>
      </c>
      <c r="AD244" s="26">
        <v>740859.96806870401</v>
      </c>
      <c r="AE244" s="26">
        <v>52800000</v>
      </c>
      <c r="AF244" s="19">
        <v>52800000</v>
      </c>
      <c r="AG244" s="29">
        <v>49927694.567506209</v>
      </c>
      <c r="AH244" s="26">
        <v>740859.96806870401</v>
      </c>
      <c r="AI244" s="26">
        <v>52800000</v>
      </c>
      <c r="AJ244" s="19">
        <v>52800000</v>
      </c>
      <c r="AK244" s="29">
        <v>49927694.567506209</v>
      </c>
      <c r="AL244" s="28">
        <v>14600000</v>
      </c>
      <c r="AM244">
        <v>31800000</v>
      </c>
      <c r="AN244">
        <v>52800000</v>
      </c>
    </row>
    <row r="245" spans="1:40" x14ac:dyDescent="0.2">
      <c r="A245" s="18">
        <v>44421</v>
      </c>
      <c r="B245" s="19">
        <v>0</v>
      </c>
      <c r="C245" s="19">
        <v>0</v>
      </c>
      <c r="D245" s="26" t="e">
        <v>#N/A</v>
      </c>
      <c r="E245" s="29" t="e">
        <v>#N/A</v>
      </c>
      <c r="F245" s="19">
        <v>450000</v>
      </c>
      <c r="G245" s="19">
        <v>52800000</v>
      </c>
      <c r="H245" s="19">
        <v>45928154.192035764</v>
      </c>
      <c r="I245" s="29">
        <v>43944207.33607284</v>
      </c>
      <c r="J245" s="19">
        <v>500000</v>
      </c>
      <c r="K245" s="19">
        <v>52800000</v>
      </c>
      <c r="L245" s="19">
        <v>47262733.983275101</v>
      </c>
      <c r="M245" s="29">
        <v>45374958.601869509</v>
      </c>
      <c r="N245" s="26">
        <v>550000</v>
      </c>
      <c r="O245" s="26">
        <v>52800000</v>
      </c>
      <c r="P245" s="19">
        <v>48065830.802289486</v>
      </c>
      <c r="Q245" s="29">
        <v>46249161.188970208</v>
      </c>
      <c r="R245" s="26">
        <v>600000</v>
      </c>
      <c r="S245" s="26">
        <v>52800000</v>
      </c>
      <c r="T245" s="19">
        <v>51755149.398207828</v>
      </c>
      <c r="U245" s="29">
        <v>48978538.519221753</v>
      </c>
      <c r="V245" s="26">
        <v>650000</v>
      </c>
      <c r="W245" s="26">
        <v>52800000</v>
      </c>
      <c r="X245" s="19">
        <v>52800000</v>
      </c>
      <c r="Y245" s="29">
        <v>49953177.655993022</v>
      </c>
      <c r="Z245" s="26">
        <v>700000</v>
      </c>
      <c r="AA245" s="26">
        <v>52800000</v>
      </c>
      <c r="AB245" s="19">
        <v>52800000</v>
      </c>
      <c r="AC245" s="29">
        <v>49953177.655993022</v>
      </c>
      <c r="AD245" s="26">
        <v>742774.86182181537</v>
      </c>
      <c r="AE245" s="26">
        <v>52800000</v>
      </c>
      <c r="AF245" s="19">
        <v>52800000</v>
      </c>
      <c r="AG245" s="29">
        <v>49953177.655993022</v>
      </c>
      <c r="AH245" s="26">
        <v>742774.86182181537</v>
      </c>
      <c r="AI245" s="26">
        <v>52800000</v>
      </c>
      <c r="AJ245" s="19">
        <v>52800000</v>
      </c>
      <c r="AK245" s="29">
        <v>49953177.655993022</v>
      </c>
      <c r="AL245" s="28">
        <v>14600000</v>
      </c>
      <c r="AM245">
        <v>31800000</v>
      </c>
      <c r="AN245">
        <v>52800000</v>
      </c>
    </row>
    <row r="246" spans="1:40" x14ac:dyDescent="0.2">
      <c r="A246" s="18">
        <v>44422</v>
      </c>
      <c r="B246" s="19">
        <v>0</v>
      </c>
      <c r="C246" s="19">
        <v>0</v>
      </c>
      <c r="D246" s="26" t="e">
        <v>#N/A</v>
      </c>
      <c r="E246" s="29" t="e">
        <v>#N/A</v>
      </c>
      <c r="F246" s="19">
        <v>450000</v>
      </c>
      <c r="G246" s="19">
        <v>52800000</v>
      </c>
      <c r="H246" s="19">
        <v>46348154.192035764</v>
      </c>
      <c r="I246" s="29">
        <v>44322207.33607284</v>
      </c>
      <c r="J246" s="19">
        <v>500000</v>
      </c>
      <c r="K246" s="19">
        <v>52800000</v>
      </c>
      <c r="L246" s="19">
        <v>47682733.983275101</v>
      </c>
      <c r="M246" s="29">
        <v>45752958.601869509</v>
      </c>
      <c r="N246" s="26">
        <v>550000</v>
      </c>
      <c r="O246" s="26">
        <v>52800000</v>
      </c>
      <c r="P246" s="19">
        <v>48485830.802289486</v>
      </c>
      <c r="Q246" s="29">
        <v>46627161.188970208</v>
      </c>
      <c r="R246" s="26">
        <v>600000</v>
      </c>
      <c r="S246" s="26">
        <v>52800000</v>
      </c>
      <c r="T246" s="19">
        <v>51755149.398207828</v>
      </c>
      <c r="U246" s="29">
        <v>49083964.976329766</v>
      </c>
      <c r="V246" s="26">
        <v>650000</v>
      </c>
      <c r="W246" s="26">
        <v>52800000</v>
      </c>
      <c r="X246" s="19">
        <v>52800000</v>
      </c>
      <c r="Y246" s="29">
        <v>49978740.805574901</v>
      </c>
      <c r="Z246" s="26">
        <v>700000</v>
      </c>
      <c r="AA246" s="26">
        <v>52800000</v>
      </c>
      <c r="AB246" s="19">
        <v>52800000</v>
      </c>
      <c r="AC246" s="29">
        <v>49978740.805574901</v>
      </c>
      <c r="AD246" s="26">
        <v>744689.75557491183</v>
      </c>
      <c r="AE246" s="26">
        <v>52800000</v>
      </c>
      <c r="AF246" s="19">
        <v>52800000</v>
      </c>
      <c r="AG246" s="29">
        <v>49978740.805574901</v>
      </c>
      <c r="AH246" s="26">
        <v>744689.75557491183</v>
      </c>
      <c r="AI246" s="26">
        <v>52800000</v>
      </c>
      <c r="AJ246" s="19">
        <v>52800000</v>
      </c>
      <c r="AK246" s="29">
        <v>49978740.805574901</v>
      </c>
      <c r="AL246" s="28">
        <v>14600000</v>
      </c>
      <c r="AM246">
        <v>31800000</v>
      </c>
      <c r="AN246">
        <v>52800000</v>
      </c>
    </row>
    <row r="247" spans="1:40" x14ac:dyDescent="0.2">
      <c r="A247" s="18">
        <v>44423</v>
      </c>
      <c r="B247" s="19">
        <v>0</v>
      </c>
      <c r="C247" s="19">
        <v>0</v>
      </c>
      <c r="D247" s="26" t="e">
        <v>#N/A</v>
      </c>
      <c r="E247" s="29" t="e">
        <v>#N/A</v>
      </c>
      <c r="F247" s="19">
        <v>450000</v>
      </c>
      <c r="G247" s="19">
        <v>52800000</v>
      </c>
      <c r="H247" s="19">
        <v>46768154.192035764</v>
      </c>
      <c r="I247" s="29">
        <v>44700207.33607284</v>
      </c>
      <c r="J247" s="19">
        <v>500000</v>
      </c>
      <c r="K247" s="19">
        <v>52800000</v>
      </c>
      <c r="L247" s="19">
        <v>48102733.983275101</v>
      </c>
      <c r="M247" s="29">
        <v>46130958.601869509</v>
      </c>
      <c r="N247" s="26">
        <v>550000</v>
      </c>
      <c r="O247" s="26">
        <v>52800000</v>
      </c>
      <c r="P247" s="19">
        <v>48905830.802289486</v>
      </c>
      <c r="Q247" s="29">
        <v>47005161.188970208</v>
      </c>
      <c r="R247" s="26">
        <v>600000</v>
      </c>
      <c r="S247" s="26">
        <v>52800000</v>
      </c>
      <c r="T247" s="19">
        <v>51755149.398207828</v>
      </c>
      <c r="U247" s="29">
        <v>49188030.394821562</v>
      </c>
      <c r="V247" s="26">
        <v>650000</v>
      </c>
      <c r="W247" s="26">
        <v>52800000</v>
      </c>
      <c r="X247" s="19">
        <v>52800000</v>
      </c>
      <c r="Y247" s="29">
        <v>50004384.016251855</v>
      </c>
      <c r="Z247" s="26">
        <v>700000</v>
      </c>
      <c r="AA247" s="26">
        <v>52800000</v>
      </c>
      <c r="AB247" s="19">
        <v>52800000</v>
      </c>
      <c r="AC247" s="29">
        <v>50004384.016251855</v>
      </c>
      <c r="AD247" s="26">
        <v>746604.6493280232</v>
      </c>
      <c r="AE247" s="26">
        <v>52800000</v>
      </c>
      <c r="AF247" s="19">
        <v>52800000</v>
      </c>
      <c r="AG247" s="29">
        <v>50004384.016251855</v>
      </c>
      <c r="AH247" s="26">
        <v>746604.6493280232</v>
      </c>
      <c r="AI247" s="26">
        <v>52800000</v>
      </c>
      <c r="AJ247" s="19">
        <v>52800000</v>
      </c>
      <c r="AK247" s="29">
        <v>50004384.016251855</v>
      </c>
      <c r="AL247" s="28">
        <v>14600000</v>
      </c>
      <c r="AM247">
        <v>31800000</v>
      </c>
      <c r="AN247">
        <v>52800000</v>
      </c>
    </row>
    <row r="248" spans="1:40" x14ac:dyDescent="0.2">
      <c r="A248" s="18">
        <v>44424</v>
      </c>
      <c r="B248" s="19">
        <v>0</v>
      </c>
      <c r="C248" s="19">
        <v>0</v>
      </c>
      <c r="D248" s="26" t="e">
        <v>#N/A</v>
      </c>
      <c r="E248" s="29" t="e">
        <v>#N/A</v>
      </c>
      <c r="F248" s="19">
        <v>450000</v>
      </c>
      <c r="G248" s="19">
        <v>52800000</v>
      </c>
      <c r="H248" s="19">
        <v>47188154.192035764</v>
      </c>
      <c r="I248" s="29">
        <v>45078207.33607284</v>
      </c>
      <c r="J248" s="19">
        <v>500000</v>
      </c>
      <c r="K248" s="19">
        <v>52800000</v>
      </c>
      <c r="L248" s="19">
        <v>48522733.983275101</v>
      </c>
      <c r="M248" s="29">
        <v>46508958.601869509</v>
      </c>
      <c r="N248" s="26">
        <v>550000</v>
      </c>
      <c r="O248" s="26">
        <v>52800000</v>
      </c>
      <c r="P248" s="19">
        <v>49325830.802289486</v>
      </c>
      <c r="Q248" s="29">
        <v>47383161.188970208</v>
      </c>
      <c r="R248" s="26">
        <v>600000</v>
      </c>
      <c r="S248" s="26">
        <v>52800000</v>
      </c>
      <c r="T248" s="19">
        <v>51755149.398207828</v>
      </c>
      <c r="U248" s="29">
        <v>49290734.774697125</v>
      </c>
      <c r="V248" s="26">
        <v>650000</v>
      </c>
      <c r="W248" s="26">
        <v>52800000</v>
      </c>
      <c r="X248" s="19">
        <v>52800000</v>
      </c>
      <c r="Y248" s="29">
        <v>50030107.288023882</v>
      </c>
      <c r="Z248" s="26">
        <v>700000</v>
      </c>
      <c r="AA248" s="26">
        <v>52800000</v>
      </c>
      <c r="AB248" s="19">
        <v>52800000</v>
      </c>
      <c r="AC248" s="29">
        <v>50030107.288023882</v>
      </c>
      <c r="AD248" s="26">
        <v>748519.54308113456</v>
      </c>
      <c r="AE248" s="26">
        <v>52800000</v>
      </c>
      <c r="AF248" s="19">
        <v>52800000</v>
      </c>
      <c r="AG248" s="29">
        <v>50030107.288023882</v>
      </c>
      <c r="AH248" s="26">
        <v>748519.54308113456</v>
      </c>
      <c r="AI248" s="26">
        <v>52800000</v>
      </c>
      <c r="AJ248" s="19">
        <v>52800000</v>
      </c>
      <c r="AK248" s="29">
        <v>50030107.288023882</v>
      </c>
      <c r="AL248" s="28">
        <v>14600000</v>
      </c>
      <c r="AM248">
        <v>31800000</v>
      </c>
      <c r="AN248">
        <v>52800000</v>
      </c>
    </row>
    <row r="249" spans="1:40" x14ac:dyDescent="0.2">
      <c r="A249" s="18">
        <v>44425</v>
      </c>
      <c r="B249" s="19">
        <v>0</v>
      </c>
      <c r="C249" s="19">
        <v>0</v>
      </c>
      <c r="D249" s="26" t="e">
        <v>#N/A</v>
      </c>
      <c r="E249" s="29" t="e">
        <v>#N/A</v>
      </c>
      <c r="F249" s="19">
        <v>450000</v>
      </c>
      <c r="G249" s="19">
        <v>52800000</v>
      </c>
      <c r="H249" s="19">
        <v>47608154.192035764</v>
      </c>
      <c r="I249" s="29">
        <v>45456207.33607284</v>
      </c>
      <c r="J249" s="19">
        <v>500000</v>
      </c>
      <c r="K249" s="19">
        <v>52800000</v>
      </c>
      <c r="L249" s="19">
        <v>48942733.983275101</v>
      </c>
      <c r="M249" s="29">
        <v>46886958.601869509</v>
      </c>
      <c r="N249" s="26">
        <v>550000</v>
      </c>
      <c r="O249" s="26">
        <v>52800000</v>
      </c>
      <c r="P249" s="19">
        <v>49745830.802289486</v>
      </c>
      <c r="Q249" s="29">
        <v>47761161.188970208</v>
      </c>
      <c r="R249" s="26">
        <v>600000</v>
      </c>
      <c r="S249" s="26">
        <v>52800000</v>
      </c>
      <c r="T249" s="19">
        <v>51755149.398207828</v>
      </c>
      <c r="U249" s="29">
        <v>49392078.115956455</v>
      </c>
      <c r="V249" s="26">
        <v>650000</v>
      </c>
      <c r="W249" s="26">
        <v>52800000</v>
      </c>
      <c r="X249" s="19">
        <v>52800000</v>
      </c>
      <c r="Y249" s="29">
        <v>50055910.620890975</v>
      </c>
      <c r="Z249" s="26">
        <v>700000</v>
      </c>
      <c r="AA249" s="26">
        <v>52800000</v>
      </c>
      <c r="AB249" s="19">
        <v>52800000</v>
      </c>
      <c r="AC249" s="29">
        <v>50055910.620890975</v>
      </c>
      <c r="AD249" s="26">
        <v>750000</v>
      </c>
      <c r="AE249" s="26">
        <v>52800000</v>
      </c>
      <c r="AF249" s="19">
        <v>52800000</v>
      </c>
      <c r="AG249" s="29">
        <v>50055910.620890975</v>
      </c>
      <c r="AH249" s="26">
        <v>750434.43683424592</v>
      </c>
      <c r="AI249" s="26">
        <v>52800000</v>
      </c>
      <c r="AJ249" s="19">
        <v>52800000</v>
      </c>
      <c r="AK249" s="29">
        <v>50055910.620890975</v>
      </c>
      <c r="AL249" s="28">
        <v>14600000</v>
      </c>
      <c r="AM249">
        <v>31800000</v>
      </c>
      <c r="AN249">
        <v>52800000</v>
      </c>
    </row>
    <row r="250" spans="1:40" x14ac:dyDescent="0.2">
      <c r="A250" s="18">
        <v>44426</v>
      </c>
      <c r="B250" s="19">
        <v>0</v>
      </c>
      <c r="C250" s="19">
        <v>0</v>
      </c>
      <c r="D250" s="26" t="e">
        <v>#N/A</v>
      </c>
      <c r="E250" s="29" t="e">
        <v>#N/A</v>
      </c>
      <c r="F250" s="19">
        <v>450000</v>
      </c>
      <c r="G250" s="19">
        <v>52800000</v>
      </c>
      <c r="H250" s="19">
        <v>48028154.192035764</v>
      </c>
      <c r="I250" s="29">
        <v>45855207.33607284</v>
      </c>
      <c r="J250" s="19">
        <v>500000</v>
      </c>
      <c r="K250" s="19">
        <v>52800000</v>
      </c>
      <c r="L250" s="19">
        <v>49362733.983275101</v>
      </c>
      <c r="M250" s="29">
        <v>47264958.601869509</v>
      </c>
      <c r="N250" s="26">
        <v>550000</v>
      </c>
      <c r="O250" s="26">
        <v>52800000</v>
      </c>
      <c r="P250" s="19">
        <v>50165830.802289486</v>
      </c>
      <c r="Q250" s="29">
        <v>48139161.188970208</v>
      </c>
      <c r="R250" s="26">
        <v>600000</v>
      </c>
      <c r="S250" s="26">
        <v>52800000</v>
      </c>
      <c r="T250" s="19">
        <v>51755149.398207828</v>
      </c>
      <c r="U250" s="29">
        <v>49492060.418599568</v>
      </c>
      <c r="V250" s="26">
        <v>650000</v>
      </c>
      <c r="W250" s="26">
        <v>52800000</v>
      </c>
      <c r="X250" s="19">
        <v>52800000</v>
      </c>
      <c r="Y250" s="29">
        <v>50081794.01485315</v>
      </c>
      <c r="Z250" s="26">
        <v>700000</v>
      </c>
      <c r="AA250" s="26">
        <v>52800000</v>
      </c>
      <c r="AB250" s="19">
        <v>52800000</v>
      </c>
      <c r="AC250" s="29">
        <v>50081794.01485315</v>
      </c>
      <c r="AD250" s="26">
        <v>750000</v>
      </c>
      <c r="AE250" s="26">
        <v>52800000</v>
      </c>
      <c r="AF250" s="19">
        <v>52800000</v>
      </c>
      <c r="AG250" s="29">
        <v>50081794.01485315</v>
      </c>
      <c r="AH250" s="26">
        <v>752349.33058735728</v>
      </c>
      <c r="AI250" s="26">
        <v>52800000</v>
      </c>
      <c r="AJ250" s="19">
        <v>52800000</v>
      </c>
      <c r="AK250" s="29">
        <v>50081794.01485315</v>
      </c>
      <c r="AL250" s="28">
        <v>14600000</v>
      </c>
      <c r="AM250">
        <v>31800000</v>
      </c>
      <c r="AN250">
        <v>52800000</v>
      </c>
    </row>
    <row r="251" spans="1:40" x14ac:dyDescent="0.2">
      <c r="A251" s="18">
        <v>44427</v>
      </c>
      <c r="B251" s="19">
        <v>0</v>
      </c>
      <c r="C251" s="19">
        <v>0</v>
      </c>
      <c r="D251" s="26" t="e">
        <v>#N/A</v>
      </c>
      <c r="E251" s="29" t="e">
        <v>#N/A</v>
      </c>
      <c r="F251" s="19">
        <v>450000</v>
      </c>
      <c r="G251" s="19">
        <v>52800000</v>
      </c>
      <c r="H251" s="19">
        <v>48448154.192035764</v>
      </c>
      <c r="I251" s="29">
        <v>46254207.33607284</v>
      </c>
      <c r="J251" s="19">
        <v>500000</v>
      </c>
      <c r="K251" s="19">
        <v>52800000</v>
      </c>
      <c r="L251" s="19">
        <v>49782733.983275101</v>
      </c>
      <c r="M251" s="29">
        <v>47642958.601869509</v>
      </c>
      <c r="N251" s="26">
        <v>550000</v>
      </c>
      <c r="O251" s="26">
        <v>52800000</v>
      </c>
      <c r="P251" s="19">
        <v>50585830.802289486</v>
      </c>
      <c r="Q251" s="29">
        <v>48517161.188970208</v>
      </c>
      <c r="R251" s="26">
        <v>600000</v>
      </c>
      <c r="S251" s="26">
        <v>52800000</v>
      </c>
      <c r="T251" s="19">
        <v>51755149.398207828</v>
      </c>
      <c r="U251" s="29">
        <v>49590681.682626449</v>
      </c>
      <c r="V251" s="26">
        <v>650000</v>
      </c>
      <c r="W251" s="26">
        <v>52800000</v>
      </c>
      <c r="X251" s="19">
        <v>52800000</v>
      </c>
      <c r="Y251" s="29">
        <v>50107757.469910391</v>
      </c>
      <c r="Z251" s="26">
        <v>700000</v>
      </c>
      <c r="AA251" s="26">
        <v>52800000</v>
      </c>
      <c r="AB251" s="19">
        <v>52800000</v>
      </c>
      <c r="AC251" s="29">
        <v>50107757.469910391</v>
      </c>
      <c r="AD251" s="26">
        <v>750000</v>
      </c>
      <c r="AE251" s="26">
        <v>52800000</v>
      </c>
      <c r="AF251" s="19">
        <v>52800000</v>
      </c>
      <c r="AG251" s="29">
        <v>50107757.469910391</v>
      </c>
      <c r="AH251" s="26">
        <v>754264.22434046865</v>
      </c>
      <c r="AI251" s="26">
        <v>52800000</v>
      </c>
      <c r="AJ251" s="19">
        <v>52800000</v>
      </c>
      <c r="AK251" s="29">
        <v>50107757.469910391</v>
      </c>
      <c r="AL251" s="28">
        <v>14600000</v>
      </c>
      <c r="AM251">
        <v>31800000</v>
      </c>
      <c r="AN251">
        <v>52800000</v>
      </c>
    </row>
    <row r="252" spans="1:40" x14ac:dyDescent="0.2">
      <c r="A252" s="18">
        <v>44428</v>
      </c>
      <c r="B252" s="19">
        <v>0</v>
      </c>
      <c r="C252" s="19">
        <v>0</v>
      </c>
      <c r="D252" s="26" t="e">
        <v>#N/A</v>
      </c>
      <c r="E252" s="29" t="e">
        <v>#N/A</v>
      </c>
      <c r="F252" s="19">
        <v>450000</v>
      </c>
      <c r="G252" s="19">
        <v>52800000</v>
      </c>
      <c r="H252" s="19">
        <v>48868154.192035764</v>
      </c>
      <c r="I252" s="29">
        <v>46653207.33607284</v>
      </c>
      <c r="J252" s="19">
        <v>500000</v>
      </c>
      <c r="K252" s="19">
        <v>52800000</v>
      </c>
      <c r="L252" s="19">
        <v>50202733.983275101</v>
      </c>
      <c r="M252" s="29">
        <v>48020958.601869509</v>
      </c>
      <c r="N252" s="26">
        <v>550000</v>
      </c>
      <c r="O252" s="26">
        <v>52800000</v>
      </c>
      <c r="P252" s="19">
        <v>51005830.802289486</v>
      </c>
      <c r="Q252" s="29">
        <v>48895161.188970208</v>
      </c>
      <c r="R252" s="26">
        <v>600000</v>
      </c>
      <c r="S252" s="26">
        <v>52800000</v>
      </c>
      <c r="T252" s="19">
        <v>51755149.398207828</v>
      </c>
      <c r="U252" s="29">
        <v>49661898.391884789</v>
      </c>
      <c r="V252" s="26">
        <v>650000</v>
      </c>
      <c r="W252" s="26">
        <v>52800000</v>
      </c>
      <c r="X252" s="19">
        <v>52800000</v>
      </c>
      <c r="Y252" s="29">
        <v>50133800.986062706</v>
      </c>
      <c r="Z252" s="26">
        <v>700000</v>
      </c>
      <c r="AA252" s="26">
        <v>52800000</v>
      </c>
      <c r="AB252" s="19">
        <v>52800000</v>
      </c>
      <c r="AC252" s="29">
        <v>50133800.986062706</v>
      </c>
      <c r="AD252" s="26">
        <v>750000</v>
      </c>
      <c r="AE252" s="26">
        <v>52800000</v>
      </c>
      <c r="AF252" s="19">
        <v>52800000</v>
      </c>
      <c r="AG252" s="29">
        <v>50133800.986062706</v>
      </c>
      <c r="AH252" s="26">
        <v>756179.11809358001</v>
      </c>
      <c r="AI252" s="26">
        <v>52800000</v>
      </c>
      <c r="AJ252" s="19">
        <v>52800000</v>
      </c>
      <c r="AK252" s="29">
        <v>50133800.986062706</v>
      </c>
      <c r="AL252" s="28">
        <v>14600000</v>
      </c>
      <c r="AM252">
        <v>31800000</v>
      </c>
      <c r="AN252">
        <v>52800000</v>
      </c>
    </row>
    <row r="253" spans="1:40" x14ac:dyDescent="0.2">
      <c r="A253" s="18">
        <v>44429</v>
      </c>
      <c r="B253" s="19">
        <v>0</v>
      </c>
      <c r="C253" s="19">
        <v>0</v>
      </c>
      <c r="D253" s="26" t="e">
        <v>#N/A</v>
      </c>
      <c r="E253" s="29" t="e">
        <v>#N/A</v>
      </c>
      <c r="F253" s="19">
        <v>450000</v>
      </c>
      <c r="G253" s="19">
        <v>52800000</v>
      </c>
      <c r="H253" s="19">
        <v>49288154.192035764</v>
      </c>
      <c r="I253" s="29">
        <v>47052207.33607284</v>
      </c>
      <c r="J253" s="19">
        <v>500000</v>
      </c>
      <c r="K253" s="19">
        <v>52800000</v>
      </c>
      <c r="L253" s="19">
        <v>50622733.983275101</v>
      </c>
      <c r="M253" s="29">
        <v>48398958.601869509</v>
      </c>
      <c r="N253" s="26">
        <v>550000</v>
      </c>
      <c r="O253" s="26">
        <v>52800000</v>
      </c>
      <c r="P253" s="19">
        <v>51425830.802289486</v>
      </c>
      <c r="Q253" s="29">
        <v>49273161.188970208</v>
      </c>
      <c r="R253" s="26">
        <v>600000</v>
      </c>
      <c r="S253" s="26">
        <v>52800000</v>
      </c>
      <c r="T253" s="19">
        <v>52175149.398207828</v>
      </c>
      <c r="U253" s="29">
        <v>50039898.391884789</v>
      </c>
      <c r="V253" s="26">
        <v>650000</v>
      </c>
      <c r="W253" s="26">
        <v>52800000</v>
      </c>
      <c r="X253" s="19">
        <v>52800000</v>
      </c>
      <c r="Y253" s="29">
        <v>50159924.563310094</v>
      </c>
      <c r="Z253" s="26">
        <v>700000</v>
      </c>
      <c r="AA253" s="26">
        <v>52800000</v>
      </c>
      <c r="AB253" s="19">
        <v>52800000</v>
      </c>
      <c r="AC253" s="29">
        <v>50159924.563310094</v>
      </c>
      <c r="AD253" s="26">
        <v>750000</v>
      </c>
      <c r="AE253" s="26">
        <v>52800000</v>
      </c>
      <c r="AF253" s="19">
        <v>52800000</v>
      </c>
      <c r="AG253" s="29">
        <v>50159924.563310094</v>
      </c>
      <c r="AH253" s="26">
        <v>758094.01184669137</v>
      </c>
      <c r="AI253" s="26">
        <v>52800000</v>
      </c>
      <c r="AJ253" s="19">
        <v>52800000</v>
      </c>
      <c r="AK253" s="29">
        <v>50159924.563310094</v>
      </c>
      <c r="AL253" s="28">
        <v>14600000</v>
      </c>
      <c r="AM253">
        <v>31800000</v>
      </c>
      <c r="AN253">
        <v>52800000</v>
      </c>
    </row>
    <row r="254" spans="1:40" x14ac:dyDescent="0.2">
      <c r="A254" s="18">
        <v>44430</v>
      </c>
      <c r="B254" s="19">
        <v>0</v>
      </c>
      <c r="C254" s="19">
        <v>0</v>
      </c>
      <c r="D254" s="26" t="e">
        <v>#N/A</v>
      </c>
      <c r="E254" s="29" t="e">
        <v>#N/A</v>
      </c>
      <c r="F254" s="19">
        <v>450000</v>
      </c>
      <c r="G254" s="19">
        <v>52800000</v>
      </c>
      <c r="H254" s="19">
        <v>49708154.192035764</v>
      </c>
      <c r="I254" s="29">
        <v>47451207.33607284</v>
      </c>
      <c r="J254" s="19">
        <v>500000</v>
      </c>
      <c r="K254" s="19">
        <v>52800000</v>
      </c>
      <c r="L254" s="19">
        <v>51042733.983275101</v>
      </c>
      <c r="M254" s="29">
        <v>48776958.601869509</v>
      </c>
      <c r="N254" s="26">
        <v>550000</v>
      </c>
      <c r="O254" s="26">
        <v>52800000</v>
      </c>
      <c r="P254" s="19">
        <v>51845830.802289486</v>
      </c>
      <c r="Q254" s="29">
        <v>49651161.188970208</v>
      </c>
      <c r="R254" s="26">
        <v>600000</v>
      </c>
      <c r="S254" s="26">
        <v>52800000</v>
      </c>
      <c r="T254" s="19">
        <v>52595149.398207828</v>
      </c>
      <c r="U254" s="29">
        <v>50107757.469910391</v>
      </c>
      <c r="V254" s="26">
        <v>650000</v>
      </c>
      <c r="W254" s="26">
        <v>52800000</v>
      </c>
      <c r="X254" s="19">
        <v>52800000</v>
      </c>
      <c r="Y254" s="29">
        <v>50160000</v>
      </c>
      <c r="Z254" s="26">
        <v>700000</v>
      </c>
      <c r="AA254" s="26">
        <v>52800000</v>
      </c>
      <c r="AB254" s="19">
        <v>52800000</v>
      </c>
      <c r="AC254" s="29">
        <v>50160000</v>
      </c>
      <c r="AD254" s="26">
        <v>750000</v>
      </c>
      <c r="AE254" s="26">
        <v>52800000</v>
      </c>
      <c r="AF254" s="19">
        <v>52800000</v>
      </c>
      <c r="AG254" s="29">
        <v>50160000</v>
      </c>
      <c r="AH254" s="26">
        <v>760008.90559980273</v>
      </c>
      <c r="AI254" s="26">
        <v>52800000</v>
      </c>
      <c r="AJ254" s="19">
        <v>52800000</v>
      </c>
      <c r="AK254" s="29">
        <v>50160000</v>
      </c>
      <c r="AL254" s="28">
        <v>14600000</v>
      </c>
      <c r="AM254">
        <v>31800000</v>
      </c>
      <c r="AN254">
        <v>52800000</v>
      </c>
    </row>
    <row r="255" spans="1:40" x14ac:dyDescent="0.2">
      <c r="A255" s="18">
        <v>44431</v>
      </c>
      <c r="B255" s="19">
        <v>0</v>
      </c>
      <c r="C255" s="19">
        <v>0</v>
      </c>
      <c r="D255" s="26" t="e">
        <v>#N/A</v>
      </c>
      <c r="E255" s="29" t="e">
        <v>#N/A</v>
      </c>
      <c r="F255" s="19">
        <v>450000</v>
      </c>
      <c r="G255" s="19">
        <v>52800000</v>
      </c>
      <c r="H255" s="19">
        <v>50128154.192035764</v>
      </c>
      <c r="I255" s="29">
        <v>47850207.33607284</v>
      </c>
      <c r="J255" s="19">
        <v>500000</v>
      </c>
      <c r="K255" s="19">
        <v>52800000</v>
      </c>
      <c r="L255" s="19">
        <v>51462733.983275101</v>
      </c>
      <c r="M255" s="29">
        <v>49154958.601869509</v>
      </c>
      <c r="N255" s="26">
        <v>550000</v>
      </c>
      <c r="O255" s="26">
        <v>52800000</v>
      </c>
      <c r="P255" s="19">
        <v>52265830.802289486</v>
      </c>
      <c r="Q255" s="29">
        <v>49902291.540114477</v>
      </c>
      <c r="R255" s="26">
        <v>600000</v>
      </c>
      <c r="S255" s="26">
        <v>52800000</v>
      </c>
      <c r="T255" s="19">
        <v>52800000</v>
      </c>
      <c r="U255" s="29">
        <v>50107757.469910391</v>
      </c>
      <c r="V255" s="26">
        <v>650000</v>
      </c>
      <c r="W255" s="26">
        <v>52800000</v>
      </c>
      <c r="X255" s="19">
        <v>52800000</v>
      </c>
      <c r="Y255" s="29">
        <v>50160000</v>
      </c>
      <c r="Z255" s="26">
        <v>700000</v>
      </c>
      <c r="AA255" s="26">
        <v>52800000</v>
      </c>
      <c r="AB255" s="19">
        <v>52800000</v>
      </c>
      <c r="AC255" s="29">
        <v>50160000</v>
      </c>
      <c r="AD255" s="26">
        <v>750000</v>
      </c>
      <c r="AE255" s="26">
        <v>52800000</v>
      </c>
      <c r="AF255" s="19">
        <v>52800000</v>
      </c>
      <c r="AG255" s="29">
        <v>50160000</v>
      </c>
      <c r="AH255" s="26">
        <v>761923.79935291409</v>
      </c>
      <c r="AI255" s="26">
        <v>52800000</v>
      </c>
      <c r="AJ255" s="19">
        <v>52800000</v>
      </c>
      <c r="AK255" s="29">
        <v>50160000</v>
      </c>
      <c r="AL255" s="28">
        <v>14600000</v>
      </c>
      <c r="AM255">
        <v>31800000</v>
      </c>
      <c r="AN255">
        <v>52800000</v>
      </c>
    </row>
    <row r="256" spans="1:40" x14ac:dyDescent="0.2">
      <c r="A256" s="18">
        <v>44432</v>
      </c>
      <c r="B256" s="19">
        <v>0</v>
      </c>
      <c r="C256" s="19">
        <v>0</v>
      </c>
      <c r="D256" s="26" t="e">
        <v>#N/A</v>
      </c>
      <c r="E256" s="29" t="e">
        <v>#N/A</v>
      </c>
      <c r="F256" s="19">
        <v>450000</v>
      </c>
      <c r="G256" s="19">
        <v>52800000</v>
      </c>
      <c r="H256" s="19">
        <v>50548154.192035764</v>
      </c>
      <c r="I256" s="29">
        <v>48249207.33607284</v>
      </c>
      <c r="J256" s="19">
        <v>500000</v>
      </c>
      <c r="K256" s="19">
        <v>52800000</v>
      </c>
      <c r="L256" s="19">
        <v>51882733.983275101</v>
      </c>
      <c r="M256" s="29">
        <v>49532958.601869509</v>
      </c>
      <c r="N256" s="26">
        <v>550000</v>
      </c>
      <c r="O256" s="26">
        <v>52800000</v>
      </c>
      <c r="P256" s="19">
        <v>52685830.802289486</v>
      </c>
      <c r="Q256" s="29">
        <v>49902291.540114477</v>
      </c>
      <c r="R256" s="26">
        <v>600000</v>
      </c>
      <c r="S256" s="26">
        <v>52800000</v>
      </c>
      <c r="T256" s="19">
        <v>52800000</v>
      </c>
      <c r="U256" s="29">
        <v>50107757.469910391</v>
      </c>
      <c r="V256" s="26">
        <v>650000</v>
      </c>
      <c r="W256" s="26">
        <v>52800000</v>
      </c>
      <c r="X256" s="19">
        <v>52800000</v>
      </c>
      <c r="Y256" s="29">
        <v>50160000</v>
      </c>
      <c r="Z256" s="26">
        <v>700000</v>
      </c>
      <c r="AA256" s="26">
        <v>52800000</v>
      </c>
      <c r="AB256" s="19">
        <v>52800000</v>
      </c>
      <c r="AC256" s="29">
        <v>50160000</v>
      </c>
      <c r="AD256" s="26">
        <v>750000</v>
      </c>
      <c r="AE256" s="26">
        <v>52800000</v>
      </c>
      <c r="AF256" s="19">
        <v>52800000</v>
      </c>
      <c r="AG256" s="29">
        <v>50160000</v>
      </c>
      <c r="AH256" s="26">
        <v>763838.69310602546</v>
      </c>
      <c r="AI256" s="26">
        <v>52800000</v>
      </c>
      <c r="AJ256" s="19">
        <v>52800000</v>
      </c>
      <c r="AK256" s="29">
        <v>50160000</v>
      </c>
      <c r="AL256" s="28">
        <v>14600000</v>
      </c>
      <c r="AM256">
        <v>31800000</v>
      </c>
      <c r="AN256">
        <v>52800000</v>
      </c>
    </row>
    <row r="257" spans="1:40" x14ac:dyDescent="0.2">
      <c r="A257" s="18">
        <v>44433</v>
      </c>
      <c r="B257" s="19">
        <v>0</v>
      </c>
      <c r="C257" s="19">
        <v>0</v>
      </c>
      <c r="D257" s="26" t="e">
        <v>#N/A</v>
      </c>
      <c r="E257" s="29" t="e">
        <v>#N/A</v>
      </c>
      <c r="F257" s="19">
        <v>450000</v>
      </c>
      <c r="G257" s="19">
        <v>52800000</v>
      </c>
      <c r="H257" s="19">
        <v>50968154.192035764</v>
      </c>
      <c r="I257" s="29">
        <v>48648207.33607284</v>
      </c>
      <c r="J257" s="19">
        <v>500000</v>
      </c>
      <c r="K257" s="19">
        <v>52800000</v>
      </c>
      <c r="L257" s="19">
        <v>52302733.983275101</v>
      </c>
      <c r="M257" s="29">
        <v>49694136.699163757</v>
      </c>
      <c r="N257" s="26">
        <v>550000</v>
      </c>
      <c r="O257" s="26">
        <v>52800000</v>
      </c>
      <c r="P257" s="19">
        <v>52800000</v>
      </c>
      <c r="Q257" s="29">
        <v>49902291.540114477</v>
      </c>
      <c r="R257" s="26">
        <v>600000</v>
      </c>
      <c r="S257" s="26">
        <v>52800000</v>
      </c>
      <c r="T257" s="19">
        <v>52800000</v>
      </c>
      <c r="U257" s="29">
        <v>50107757.469910391</v>
      </c>
      <c r="V257" s="26">
        <v>650000</v>
      </c>
      <c r="W257" s="26">
        <v>52800000</v>
      </c>
      <c r="X257" s="19">
        <v>52800000</v>
      </c>
      <c r="Y257" s="29">
        <v>50160000</v>
      </c>
      <c r="Z257" s="26">
        <v>700000</v>
      </c>
      <c r="AA257" s="26">
        <v>52800000</v>
      </c>
      <c r="AB257" s="19">
        <v>52800000</v>
      </c>
      <c r="AC257" s="29">
        <v>50160000</v>
      </c>
      <c r="AD257" s="26">
        <v>750000</v>
      </c>
      <c r="AE257" s="26">
        <v>52800000</v>
      </c>
      <c r="AF257" s="19">
        <v>52800000</v>
      </c>
      <c r="AG257" s="29">
        <v>50160000</v>
      </c>
      <c r="AH257" s="26">
        <v>765753.58685913682</v>
      </c>
      <c r="AI257" s="26">
        <v>52800000</v>
      </c>
      <c r="AJ257" s="19">
        <v>52800000</v>
      </c>
      <c r="AK257" s="29">
        <v>50160000</v>
      </c>
      <c r="AL257" s="28">
        <v>14600000</v>
      </c>
      <c r="AM257">
        <v>31800000</v>
      </c>
      <c r="AN257">
        <v>52800000</v>
      </c>
    </row>
    <row r="258" spans="1:40" x14ac:dyDescent="0.2">
      <c r="A258" s="18">
        <v>44434</v>
      </c>
      <c r="B258" s="19">
        <v>0</v>
      </c>
      <c r="C258" s="19">
        <v>0</v>
      </c>
      <c r="D258" s="26" t="e">
        <v>#N/A</v>
      </c>
      <c r="E258" s="29" t="e">
        <v>#N/A</v>
      </c>
      <c r="F258" s="19">
        <v>450000</v>
      </c>
      <c r="G258" s="19">
        <v>52800000</v>
      </c>
      <c r="H258" s="19">
        <v>51388154.192035764</v>
      </c>
      <c r="I258" s="29">
        <v>49047207.33607284</v>
      </c>
      <c r="J258" s="19">
        <v>500000</v>
      </c>
      <c r="K258" s="19">
        <v>52800000</v>
      </c>
      <c r="L258" s="19">
        <v>52722733.983275101</v>
      </c>
      <c r="M258" s="29">
        <v>49715136.699163757</v>
      </c>
      <c r="N258" s="26">
        <v>550000</v>
      </c>
      <c r="O258" s="26">
        <v>52800000</v>
      </c>
      <c r="P258" s="19">
        <v>52800000</v>
      </c>
      <c r="Q258" s="29">
        <v>49902291.540114477</v>
      </c>
      <c r="R258" s="26">
        <v>600000</v>
      </c>
      <c r="S258" s="26">
        <v>52800000</v>
      </c>
      <c r="T258" s="19">
        <v>52800000</v>
      </c>
      <c r="U258" s="29">
        <v>50107757.469910391</v>
      </c>
      <c r="V258" s="26">
        <v>650000</v>
      </c>
      <c r="W258" s="26">
        <v>52800000</v>
      </c>
      <c r="X258" s="19">
        <v>52800000</v>
      </c>
      <c r="Y258" s="29">
        <v>50160000</v>
      </c>
      <c r="Z258" s="26">
        <v>700000</v>
      </c>
      <c r="AA258" s="26">
        <v>52800000</v>
      </c>
      <c r="AB258" s="19">
        <v>52800000</v>
      </c>
      <c r="AC258" s="29">
        <v>50160000</v>
      </c>
      <c r="AD258" s="26">
        <v>750000</v>
      </c>
      <c r="AE258" s="26">
        <v>52800000</v>
      </c>
      <c r="AF258" s="19">
        <v>52800000</v>
      </c>
      <c r="AG258" s="29">
        <v>50160000</v>
      </c>
      <c r="AH258" s="26">
        <v>767668.48061224818</v>
      </c>
      <c r="AI258" s="26">
        <v>52800000</v>
      </c>
      <c r="AJ258" s="19">
        <v>52800000</v>
      </c>
      <c r="AK258" s="29">
        <v>50160000</v>
      </c>
      <c r="AL258" s="28">
        <v>14600000</v>
      </c>
      <c r="AM258">
        <v>31800000</v>
      </c>
      <c r="AN258">
        <v>52800000</v>
      </c>
    </row>
    <row r="259" spans="1:40" x14ac:dyDescent="0.2">
      <c r="A259" s="18">
        <v>44435</v>
      </c>
      <c r="B259" s="19">
        <v>0</v>
      </c>
      <c r="C259" s="19">
        <v>0</v>
      </c>
      <c r="D259" s="26" t="e">
        <v>#N/A</v>
      </c>
      <c r="E259" s="29" t="e">
        <v>#N/A</v>
      </c>
      <c r="F259" s="19">
        <v>450000</v>
      </c>
      <c r="G259" s="19">
        <v>52800000</v>
      </c>
      <c r="H259" s="19">
        <v>51808154.192035764</v>
      </c>
      <c r="I259" s="29">
        <v>49446207.33607284</v>
      </c>
      <c r="J259" s="19">
        <v>500000</v>
      </c>
      <c r="K259" s="19">
        <v>52800000</v>
      </c>
      <c r="L259" s="19">
        <v>52800000</v>
      </c>
      <c r="M259" s="29">
        <v>49736136.699163757</v>
      </c>
      <c r="N259" s="26">
        <v>550000</v>
      </c>
      <c r="O259" s="26">
        <v>52800000</v>
      </c>
      <c r="P259" s="19">
        <v>52800000</v>
      </c>
      <c r="Q259" s="29">
        <v>49902291.540114477</v>
      </c>
      <c r="R259" s="26">
        <v>600000</v>
      </c>
      <c r="S259" s="26">
        <v>52800000</v>
      </c>
      <c r="T259" s="19">
        <v>52800000</v>
      </c>
      <c r="U259" s="29">
        <v>50107757.469910391</v>
      </c>
      <c r="V259" s="26">
        <v>650000</v>
      </c>
      <c r="W259" s="26">
        <v>52800000</v>
      </c>
      <c r="X259" s="19">
        <v>52800000</v>
      </c>
      <c r="Y259" s="29">
        <v>50160000</v>
      </c>
      <c r="Z259" s="26">
        <v>700000</v>
      </c>
      <c r="AA259" s="26">
        <v>52800000</v>
      </c>
      <c r="AB259" s="19">
        <v>52800000</v>
      </c>
      <c r="AC259" s="29">
        <v>50160000</v>
      </c>
      <c r="AD259" s="26">
        <v>750000</v>
      </c>
      <c r="AE259" s="26">
        <v>52800000</v>
      </c>
      <c r="AF259" s="19">
        <v>52800000</v>
      </c>
      <c r="AG259" s="29">
        <v>50160000</v>
      </c>
      <c r="AH259" s="26">
        <v>769583.37436535954</v>
      </c>
      <c r="AI259" s="26">
        <v>52800000</v>
      </c>
      <c r="AJ259" s="19">
        <v>52800000</v>
      </c>
      <c r="AK259" s="29">
        <v>50160000</v>
      </c>
      <c r="AL259" s="28">
        <v>14600000</v>
      </c>
      <c r="AM259">
        <v>31800000</v>
      </c>
      <c r="AN259">
        <v>52800000</v>
      </c>
    </row>
    <row r="260" spans="1:40" x14ac:dyDescent="0.2">
      <c r="A260" s="18">
        <v>44436</v>
      </c>
      <c r="B260" s="19">
        <v>0</v>
      </c>
      <c r="C260" s="19">
        <v>0</v>
      </c>
      <c r="D260" s="26" t="e">
        <v>#N/A</v>
      </c>
      <c r="E260" s="29" t="e">
        <v>#N/A</v>
      </c>
      <c r="F260" s="19">
        <v>450000</v>
      </c>
      <c r="G260" s="19">
        <v>52800000</v>
      </c>
      <c r="H260" s="19">
        <v>52228154.192035764</v>
      </c>
      <c r="I260" s="29">
        <v>49690407.70960179</v>
      </c>
      <c r="J260" s="19">
        <v>500000</v>
      </c>
      <c r="K260" s="19">
        <v>52800000</v>
      </c>
      <c r="L260" s="19">
        <v>52800000</v>
      </c>
      <c r="M260" s="29">
        <v>49757136.699163757</v>
      </c>
      <c r="N260" s="26">
        <v>550000</v>
      </c>
      <c r="O260" s="26">
        <v>52800000</v>
      </c>
      <c r="P260" s="19">
        <v>52800000</v>
      </c>
      <c r="Q260" s="29">
        <v>49902291.540114477</v>
      </c>
      <c r="R260" s="26">
        <v>600000</v>
      </c>
      <c r="S260" s="26">
        <v>52800000</v>
      </c>
      <c r="T260" s="19">
        <v>52800000</v>
      </c>
      <c r="U260" s="29">
        <v>50107757.469910391</v>
      </c>
      <c r="V260" s="26">
        <v>650000</v>
      </c>
      <c r="W260" s="26">
        <v>52800000</v>
      </c>
      <c r="X260" s="19">
        <v>52800000</v>
      </c>
      <c r="Y260" s="29">
        <v>50160000</v>
      </c>
      <c r="Z260" s="26">
        <v>700000</v>
      </c>
      <c r="AA260" s="26">
        <v>52800000</v>
      </c>
      <c r="AB260" s="19">
        <v>52800000</v>
      </c>
      <c r="AC260" s="29">
        <v>50160000</v>
      </c>
      <c r="AD260" s="26">
        <v>750000</v>
      </c>
      <c r="AE260" s="26">
        <v>52800000</v>
      </c>
      <c r="AF260" s="19">
        <v>52800000</v>
      </c>
      <c r="AG260" s="29">
        <v>50160000</v>
      </c>
      <c r="AH260" s="26">
        <v>771498.26811847091</v>
      </c>
      <c r="AI260" s="26">
        <v>52800000</v>
      </c>
      <c r="AJ260" s="19">
        <v>52800000</v>
      </c>
      <c r="AK260" s="29">
        <v>50160000</v>
      </c>
      <c r="AL260" s="28">
        <v>14600000</v>
      </c>
      <c r="AM260">
        <v>31800000</v>
      </c>
      <c r="AN260">
        <v>52800000</v>
      </c>
    </row>
    <row r="261" spans="1:40" x14ac:dyDescent="0.2">
      <c r="A261" s="18">
        <v>44437</v>
      </c>
      <c r="B261" s="19">
        <v>0</v>
      </c>
      <c r="C261" s="19">
        <v>0</v>
      </c>
      <c r="D261" s="26" t="e">
        <v>#N/A</v>
      </c>
      <c r="E261" s="29" t="e">
        <v>#N/A</v>
      </c>
      <c r="F261" s="19">
        <v>450000</v>
      </c>
      <c r="G261" s="19">
        <v>52800000</v>
      </c>
      <c r="H261" s="19">
        <v>52648154.192035764</v>
      </c>
      <c r="I261" s="29">
        <v>49711407.70960179</v>
      </c>
      <c r="J261" s="19">
        <v>500000</v>
      </c>
      <c r="K261" s="19">
        <v>52800000</v>
      </c>
      <c r="L261" s="19">
        <v>52800000</v>
      </c>
      <c r="M261" s="29">
        <v>49778136.699163757</v>
      </c>
      <c r="N261" s="26">
        <v>550000</v>
      </c>
      <c r="O261" s="26">
        <v>52800000</v>
      </c>
      <c r="P261" s="19">
        <v>52800000</v>
      </c>
      <c r="Q261" s="29">
        <v>49902291.540114477</v>
      </c>
      <c r="R261" s="26">
        <v>600000</v>
      </c>
      <c r="S261" s="26">
        <v>52800000</v>
      </c>
      <c r="T261" s="19">
        <v>52800000</v>
      </c>
      <c r="U261" s="29">
        <v>50107757.469910391</v>
      </c>
      <c r="V261" s="26">
        <v>650000</v>
      </c>
      <c r="W261" s="26">
        <v>52800000</v>
      </c>
      <c r="X261" s="19">
        <v>52800000</v>
      </c>
      <c r="Y261" s="29">
        <v>50160000</v>
      </c>
      <c r="Z261" s="26">
        <v>700000</v>
      </c>
      <c r="AA261" s="26">
        <v>52800000</v>
      </c>
      <c r="AB261" s="19">
        <v>52800000</v>
      </c>
      <c r="AC261" s="29">
        <v>50160000</v>
      </c>
      <c r="AD261" s="26">
        <v>750000</v>
      </c>
      <c r="AE261" s="26">
        <v>52800000</v>
      </c>
      <c r="AF261" s="19">
        <v>52800000</v>
      </c>
      <c r="AG261" s="29">
        <v>50160000</v>
      </c>
      <c r="AH261" s="26">
        <v>773413.16187158227</v>
      </c>
      <c r="AI261" s="26">
        <v>52800000</v>
      </c>
      <c r="AJ261" s="19">
        <v>52800000</v>
      </c>
      <c r="AK261" s="29">
        <v>50160000</v>
      </c>
      <c r="AL261" s="28">
        <v>14600000</v>
      </c>
      <c r="AM261">
        <v>31800000</v>
      </c>
      <c r="AN261">
        <v>52800000</v>
      </c>
    </row>
    <row r="262" spans="1:40" x14ac:dyDescent="0.2">
      <c r="A262" s="18">
        <v>44438</v>
      </c>
      <c r="B262" s="19">
        <v>0</v>
      </c>
      <c r="C262" s="19">
        <v>0</v>
      </c>
      <c r="D262" s="26" t="e">
        <v>#N/A</v>
      </c>
      <c r="E262" s="29" t="e">
        <v>#N/A</v>
      </c>
      <c r="F262" s="19">
        <v>450000</v>
      </c>
      <c r="G262" s="19">
        <v>52800000</v>
      </c>
      <c r="H262" s="19">
        <v>52800000</v>
      </c>
      <c r="I262" s="29">
        <v>49732407.70960179</v>
      </c>
      <c r="J262" s="19">
        <v>500000</v>
      </c>
      <c r="K262" s="19">
        <v>52800000</v>
      </c>
      <c r="L262" s="19">
        <v>52800000</v>
      </c>
      <c r="M262" s="29">
        <v>49799136.699163757</v>
      </c>
      <c r="N262" s="26">
        <v>550000</v>
      </c>
      <c r="O262" s="26">
        <v>52800000</v>
      </c>
      <c r="P262" s="19">
        <v>52800000</v>
      </c>
      <c r="Q262" s="29">
        <v>49902291.540114477</v>
      </c>
      <c r="R262" s="26">
        <v>600000</v>
      </c>
      <c r="S262" s="26">
        <v>52800000</v>
      </c>
      <c r="T262" s="19">
        <v>52800000</v>
      </c>
      <c r="U262" s="29">
        <v>50107757.469910391</v>
      </c>
      <c r="V262" s="26">
        <v>650000</v>
      </c>
      <c r="W262" s="26">
        <v>52800000</v>
      </c>
      <c r="X262" s="19">
        <v>52800000</v>
      </c>
      <c r="Y262" s="29">
        <v>50160000</v>
      </c>
      <c r="Z262" s="26">
        <v>700000</v>
      </c>
      <c r="AA262" s="26">
        <v>52800000</v>
      </c>
      <c r="AB262" s="19">
        <v>52800000</v>
      </c>
      <c r="AC262" s="29">
        <v>50160000</v>
      </c>
      <c r="AD262" s="26">
        <v>750000</v>
      </c>
      <c r="AE262" s="26">
        <v>52800000</v>
      </c>
      <c r="AF262" s="19">
        <v>52800000</v>
      </c>
      <c r="AG262" s="29">
        <v>50160000</v>
      </c>
      <c r="AH262" s="26">
        <v>775328.05562469363</v>
      </c>
      <c r="AI262" s="26">
        <v>52800000</v>
      </c>
      <c r="AJ262" s="19">
        <v>52800000</v>
      </c>
      <c r="AK262" s="29">
        <v>50160000</v>
      </c>
      <c r="AL262" s="28">
        <v>14600000</v>
      </c>
      <c r="AM262">
        <v>31800000</v>
      </c>
      <c r="AN262">
        <v>52800000</v>
      </c>
    </row>
    <row r="263" spans="1:40" x14ac:dyDescent="0.2">
      <c r="A263" s="18">
        <v>44439</v>
      </c>
      <c r="B263" s="19">
        <v>0</v>
      </c>
      <c r="C263" s="19">
        <v>0</v>
      </c>
      <c r="D263" s="26" t="e">
        <v>#N/A</v>
      </c>
      <c r="E263" s="29" t="e">
        <v>#N/A</v>
      </c>
      <c r="F263" s="19">
        <v>450000</v>
      </c>
      <c r="G263" s="19">
        <v>52800000</v>
      </c>
      <c r="H263" s="19">
        <v>52800000</v>
      </c>
      <c r="I263" s="29">
        <v>49753407.70960179</v>
      </c>
      <c r="J263" s="19">
        <v>500000</v>
      </c>
      <c r="K263" s="19">
        <v>52800000</v>
      </c>
      <c r="L263" s="19">
        <v>52800000</v>
      </c>
      <c r="M263" s="29">
        <v>49820136.699163757</v>
      </c>
      <c r="N263" s="26">
        <v>550000</v>
      </c>
      <c r="O263" s="26">
        <v>52800000</v>
      </c>
      <c r="P263" s="19">
        <v>52800000</v>
      </c>
      <c r="Q263" s="29">
        <v>49902291.540114477</v>
      </c>
      <c r="R263" s="26">
        <v>600000</v>
      </c>
      <c r="S263" s="26">
        <v>52800000</v>
      </c>
      <c r="T263" s="19">
        <v>52800000</v>
      </c>
      <c r="U263" s="29">
        <v>50107757.469910391</v>
      </c>
      <c r="V263" s="26">
        <v>650000</v>
      </c>
      <c r="W263" s="26">
        <v>52800000</v>
      </c>
      <c r="X263" s="19">
        <v>52800000</v>
      </c>
      <c r="Y263" s="29">
        <v>50160000</v>
      </c>
      <c r="Z263" s="26">
        <v>700000</v>
      </c>
      <c r="AA263" s="26">
        <v>52800000</v>
      </c>
      <c r="AB263" s="19">
        <v>52800000</v>
      </c>
      <c r="AC263" s="29">
        <v>50160000</v>
      </c>
      <c r="AD263" s="26">
        <v>750000</v>
      </c>
      <c r="AE263" s="26">
        <v>52800000</v>
      </c>
      <c r="AF263" s="19">
        <v>52800000</v>
      </c>
      <c r="AG263" s="29">
        <v>50160000</v>
      </c>
      <c r="AH263" s="26">
        <v>777242.94937780499</v>
      </c>
      <c r="AI263" s="26">
        <v>52800000</v>
      </c>
      <c r="AJ263" s="19">
        <v>52800000</v>
      </c>
      <c r="AK263" s="29">
        <v>50160000</v>
      </c>
      <c r="AL263" s="28">
        <v>14600000</v>
      </c>
      <c r="AM263">
        <v>31800000</v>
      </c>
      <c r="AN263">
        <v>52800000</v>
      </c>
    </row>
    <row r="264" spans="1:40" x14ac:dyDescent="0.2">
      <c r="A264" s="18">
        <v>44440</v>
      </c>
      <c r="B264" s="19">
        <v>0</v>
      </c>
      <c r="C264" s="19">
        <v>0</v>
      </c>
      <c r="D264" s="26" t="e">
        <v>#N/A</v>
      </c>
      <c r="E264" s="29" t="e">
        <v>#N/A</v>
      </c>
      <c r="F264" s="19">
        <v>450000</v>
      </c>
      <c r="G264" s="19">
        <v>52800000</v>
      </c>
      <c r="H264" s="19">
        <v>52800000</v>
      </c>
      <c r="I264" s="29">
        <v>49774407.70960179</v>
      </c>
      <c r="J264" s="19">
        <v>500000</v>
      </c>
      <c r="K264" s="19">
        <v>52800000</v>
      </c>
      <c r="L264" s="19">
        <v>52800000</v>
      </c>
      <c r="M264" s="29">
        <v>49841136.699163757</v>
      </c>
      <c r="N264" s="26">
        <v>550000</v>
      </c>
      <c r="O264" s="26">
        <v>52800000</v>
      </c>
      <c r="P264" s="19">
        <v>52800000</v>
      </c>
      <c r="Q264" s="29">
        <v>49902291.540114477</v>
      </c>
      <c r="R264" s="26">
        <v>600000</v>
      </c>
      <c r="S264" s="26">
        <v>52800000</v>
      </c>
      <c r="T264" s="19">
        <v>52800000</v>
      </c>
      <c r="U264" s="29">
        <v>50107757.469910391</v>
      </c>
      <c r="V264" s="26">
        <v>650000</v>
      </c>
      <c r="W264" s="26">
        <v>52800000</v>
      </c>
      <c r="X264" s="19">
        <v>52800000</v>
      </c>
      <c r="Y264" s="29">
        <v>50160000</v>
      </c>
      <c r="Z264" s="26">
        <v>700000</v>
      </c>
      <c r="AA264" s="26">
        <v>52800000</v>
      </c>
      <c r="AB264" s="19">
        <v>52800000</v>
      </c>
      <c r="AC264" s="29">
        <v>50160000</v>
      </c>
      <c r="AD264" s="26">
        <v>750000</v>
      </c>
      <c r="AE264" s="26">
        <v>52800000</v>
      </c>
      <c r="AF264" s="19">
        <v>52800000</v>
      </c>
      <c r="AG264" s="29">
        <v>50160000</v>
      </c>
      <c r="AH264" s="26">
        <v>779157.84313091636</v>
      </c>
      <c r="AI264" s="26">
        <v>52800000</v>
      </c>
      <c r="AJ264" s="19">
        <v>52800000</v>
      </c>
      <c r="AK264" s="29">
        <v>50160000</v>
      </c>
      <c r="AL264" s="28">
        <v>14600000</v>
      </c>
      <c r="AM264">
        <v>31800000</v>
      </c>
      <c r="AN264">
        <v>52800000</v>
      </c>
    </row>
    <row r="265" spans="1:40" x14ac:dyDescent="0.2">
      <c r="A265" s="18">
        <v>44441</v>
      </c>
      <c r="B265" s="19">
        <v>0</v>
      </c>
      <c r="C265" s="19">
        <v>0</v>
      </c>
      <c r="D265" s="26" t="e">
        <v>#N/A</v>
      </c>
      <c r="E265" s="29" t="e">
        <v>#N/A</v>
      </c>
      <c r="F265" s="19">
        <v>450000</v>
      </c>
      <c r="G265" s="19">
        <v>52800000</v>
      </c>
      <c r="H265" s="19">
        <v>52800000</v>
      </c>
      <c r="I265" s="29">
        <v>49795407.70960179</v>
      </c>
      <c r="J265" s="19">
        <v>500000</v>
      </c>
      <c r="K265" s="19">
        <v>52800000</v>
      </c>
      <c r="L265" s="19">
        <v>52800000</v>
      </c>
      <c r="M265" s="29">
        <v>49862136.699163757</v>
      </c>
      <c r="N265" s="26">
        <v>550000</v>
      </c>
      <c r="O265" s="26">
        <v>52800000</v>
      </c>
      <c r="P265" s="19">
        <v>52800000</v>
      </c>
      <c r="Q265" s="29">
        <v>49902291.540114477</v>
      </c>
      <c r="R265" s="26">
        <v>600000</v>
      </c>
      <c r="S265" s="26">
        <v>52800000</v>
      </c>
      <c r="T265" s="19">
        <v>52800000</v>
      </c>
      <c r="U265" s="29">
        <v>50107757.469910391</v>
      </c>
      <c r="V265" s="26">
        <v>650000</v>
      </c>
      <c r="W265" s="26">
        <v>52800000</v>
      </c>
      <c r="X265" s="19">
        <v>52800000</v>
      </c>
      <c r="Y265" s="29">
        <v>50160000</v>
      </c>
      <c r="Z265" s="26">
        <v>700000</v>
      </c>
      <c r="AA265" s="26">
        <v>52800000</v>
      </c>
      <c r="AB265" s="19">
        <v>52800000</v>
      </c>
      <c r="AC265" s="29">
        <v>50160000</v>
      </c>
      <c r="AD265" s="26">
        <v>750000</v>
      </c>
      <c r="AE265" s="26">
        <v>52800000</v>
      </c>
      <c r="AF265" s="19">
        <v>52800000</v>
      </c>
      <c r="AG265" s="29">
        <v>50160000</v>
      </c>
      <c r="AH265" s="26">
        <v>781072.73688402772</v>
      </c>
      <c r="AI265" s="26">
        <v>52800000</v>
      </c>
      <c r="AJ265" s="19">
        <v>52800000</v>
      </c>
      <c r="AK265" s="29">
        <v>50160000</v>
      </c>
      <c r="AL265" s="28">
        <v>14600000</v>
      </c>
      <c r="AM265">
        <v>31800000</v>
      </c>
      <c r="AN265">
        <v>52800000</v>
      </c>
    </row>
    <row r="266" spans="1:40" x14ac:dyDescent="0.2">
      <c r="A266" s="18">
        <v>44442</v>
      </c>
      <c r="B266" s="19">
        <v>0</v>
      </c>
      <c r="C266" s="19">
        <v>0</v>
      </c>
      <c r="D266" s="26" t="e">
        <v>#N/A</v>
      </c>
      <c r="E266" s="29" t="e">
        <v>#N/A</v>
      </c>
      <c r="F266" s="19">
        <v>450000</v>
      </c>
      <c r="G266" s="19">
        <v>52800000</v>
      </c>
      <c r="H266" s="19">
        <v>52800000</v>
      </c>
      <c r="I266" s="29">
        <v>49816407.70960179</v>
      </c>
      <c r="J266" s="19">
        <v>500000</v>
      </c>
      <c r="K266" s="19">
        <v>52800000</v>
      </c>
      <c r="L266" s="19">
        <v>52800000</v>
      </c>
      <c r="M266" s="29">
        <v>49883136.699163757</v>
      </c>
      <c r="N266" s="26">
        <v>550000</v>
      </c>
      <c r="O266" s="26">
        <v>52800000</v>
      </c>
      <c r="P266" s="19">
        <v>52800000</v>
      </c>
      <c r="Q266" s="29">
        <v>49923291.540114477</v>
      </c>
      <c r="R266" s="26">
        <v>600000</v>
      </c>
      <c r="S266" s="26">
        <v>52800000</v>
      </c>
      <c r="T266" s="19">
        <v>52800000</v>
      </c>
      <c r="U266" s="29">
        <v>50107757.469910391</v>
      </c>
      <c r="V266" s="26">
        <v>650000</v>
      </c>
      <c r="W266" s="26">
        <v>52800000</v>
      </c>
      <c r="X266" s="19">
        <v>52800000</v>
      </c>
      <c r="Y266" s="29">
        <v>50160000</v>
      </c>
      <c r="Z266" s="26">
        <v>700000</v>
      </c>
      <c r="AA266" s="26">
        <v>52800000</v>
      </c>
      <c r="AB266" s="19">
        <v>52800000</v>
      </c>
      <c r="AC266" s="29">
        <v>50160000</v>
      </c>
      <c r="AD266" s="26">
        <v>750000</v>
      </c>
      <c r="AE266" s="26">
        <v>52800000</v>
      </c>
      <c r="AF266" s="19">
        <v>52800000</v>
      </c>
      <c r="AG266" s="29">
        <v>50160000</v>
      </c>
      <c r="AH266" s="26">
        <v>782987.63063713908</v>
      </c>
      <c r="AI266" s="26">
        <v>52800000</v>
      </c>
      <c r="AJ266" s="19">
        <v>52800000</v>
      </c>
      <c r="AK266" s="29">
        <v>50160000</v>
      </c>
      <c r="AL266" s="28">
        <v>14600000</v>
      </c>
      <c r="AM266">
        <v>31800000</v>
      </c>
      <c r="AN266">
        <v>52800000</v>
      </c>
    </row>
    <row r="267" spans="1:40" x14ac:dyDescent="0.2">
      <c r="A267" s="18">
        <v>44443</v>
      </c>
      <c r="B267" s="19">
        <v>0</v>
      </c>
      <c r="C267" s="19">
        <v>0</v>
      </c>
      <c r="D267" s="26" t="e">
        <v>#N/A</v>
      </c>
      <c r="E267" s="29" t="e">
        <v>#N/A</v>
      </c>
      <c r="F267" s="19">
        <v>450000</v>
      </c>
      <c r="G267" s="19">
        <v>52800000</v>
      </c>
      <c r="H267" s="19">
        <v>52800000</v>
      </c>
      <c r="I267" s="29">
        <v>49837407.70960179</v>
      </c>
      <c r="J267" s="19">
        <v>500000</v>
      </c>
      <c r="K267" s="19">
        <v>52800000</v>
      </c>
      <c r="L267" s="19">
        <v>52800000</v>
      </c>
      <c r="M267" s="29">
        <v>49904136.699163757</v>
      </c>
      <c r="N267" s="26">
        <v>550000</v>
      </c>
      <c r="O267" s="26">
        <v>52800000</v>
      </c>
      <c r="P267" s="19">
        <v>52800000</v>
      </c>
      <c r="Q267" s="29">
        <v>49944291.540114477</v>
      </c>
      <c r="R267" s="26">
        <v>600000</v>
      </c>
      <c r="S267" s="26">
        <v>52800000</v>
      </c>
      <c r="T267" s="19">
        <v>52800000</v>
      </c>
      <c r="U267" s="29">
        <v>50107757.469910391</v>
      </c>
      <c r="V267" s="26">
        <v>650000</v>
      </c>
      <c r="W267" s="26">
        <v>52800000</v>
      </c>
      <c r="X267" s="19">
        <v>52800000</v>
      </c>
      <c r="Y267" s="29">
        <v>50160000</v>
      </c>
      <c r="Z267" s="26">
        <v>700000</v>
      </c>
      <c r="AA267" s="26">
        <v>52800000</v>
      </c>
      <c r="AB267" s="19">
        <v>52800000</v>
      </c>
      <c r="AC267" s="29">
        <v>50160000</v>
      </c>
      <c r="AD267" s="26">
        <v>750000</v>
      </c>
      <c r="AE267" s="26">
        <v>52800000</v>
      </c>
      <c r="AF267" s="19">
        <v>52800000</v>
      </c>
      <c r="AG267" s="29">
        <v>50160000</v>
      </c>
      <c r="AH267" s="26">
        <v>784902.52439025044</v>
      </c>
      <c r="AI267" s="26">
        <v>52800000</v>
      </c>
      <c r="AJ267" s="19">
        <v>52800000</v>
      </c>
      <c r="AK267" s="29">
        <v>50160000</v>
      </c>
      <c r="AL267" s="28">
        <v>14600000</v>
      </c>
      <c r="AM267">
        <v>31800000</v>
      </c>
      <c r="AN267">
        <v>52800000</v>
      </c>
    </row>
    <row r="268" spans="1:40" x14ac:dyDescent="0.2">
      <c r="A268" s="18">
        <v>44444</v>
      </c>
      <c r="B268" s="19">
        <v>0</v>
      </c>
      <c r="C268" s="19">
        <v>0</v>
      </c>
      <c r="D268" s="26" t="e">
        <v>#N/A</v>
      </c>
      <c r="E268" s="29" t="e">
        <v>#N/A</v>
      </c>
      <c r="F268" s="19">
        <v>450000</v>
      </c>
      <c r="G268" s="19">
        <v>52800000</v>
      </c>
      <c r="H268" s="19">
        <v>52800000</v>
      </c>
      <c r="I268" s="29">
        <v>49858407.70960179</v>
      </c>
      <c r="J268" s="19">
        <v>500000</v>
      </c>
      <c r="K268" s="19">
        <v>52800000</v>
      </c>
      <c r="L268" s="19">
        <v>52800000</v>
      </c>
      <c r="M268" s="29">
        <v>49925136.699163757</v>
      </c>
      <c r="N268" s="26">
        <v>550000</v>
      </c>
      <c r="O268" s="26">
        <v>52800000</v>
      </c>
      <c r="P268" s="19">
        <v>52800000</v>
      </c>
      <c r="Q268" s="29">
        <v>49965291.540114477</v>
      </c>
      <c r="R268" s="26">
        <v>600000</v>
      </c>
      <c r="S268" s="26">
        <v>52800000</v>
      </c>
      <c r="T268" s="19">
        <v>52800000</v>
      </c>
      <c r="U268" s="29">
        <v>50107757.469910391</v>
      </c>
      <c r="V268" s="26">
        <v>650000</v>
      </c>
      <c r="W268" s="26">
        <v>52800000</v>
      </c>
      <c r="X268" s="19">
        <v>52800000</v>
      </c>
      <c r="Y268" s="29">
        <v>50160000</v>
      </c>
      <c r="Z268" s="26">
        <v>700000</v>
      </c>
      <c r="AA268" s="26">
        <v>52800000</v>
      </c>
      <c r="AB268" s="19">
        <v>52800000</v>
      </c>
      <c r="AC268" s="29">
        <v>50160000</v>
      </c>
      <c r="AD268" s="26">
        <v>750000</v>
      </c>
      <c r="AE268" s="26">
        <v>52800000</v>
      </c>
      <c r="AF268" s="19">
        <v>52800000</v>
      </c>
      <c r="AG268" s="29">
        <v>50160000</v>
      </c>
      <c r="AH268" s="26">
        <v>786817.41814336181</v>
      </c>
      <c r="AI268" s="26">
        <v>52800000</v>
      </c>
      <c r="AJ268" s="19">
        <v>52800000</v>
      </c>
      <c r="AK268" s="29">
        <v>50160000</v>
      </c>
      <c r="AL268" s="28">
        <v>14600000</v>
      </c>
      <c r="AM268">
        <v>31800000</v>
      </c>
      <c r="AN268">
        <v>52800000</v>
      </c>
    </row>
    <row r="269" spans="1:40" x14ac:dyDescent="0.2">
      <c r="A269" s="18">
        <v>44445</v>
      </c>
      <c r="B269" s="19">
        <v>0</v>
      </c>
      <c r="C269" s="19">
        <v>0</v>
      </c>
      <c r="D269" s="26" t="e">
        <v>#N/A</v>
      </c>
      <c r="E269" s="29" t="e">
        <v>#N/A</v>
      </c>
      <c r="F269" s="19">
        <v>450000</v>
      </c>
      <c r="G269" s="19">
        <v>52800000</v>
      </c>
      <c r="H269" s="19">
        <v>52800000</v>
      </c>
      <c r="I269" s="29">
        <v>49879407.70960179</v>
      </c>
      <c r="J269" s="19">
        <v>500000</v>
      </c>
      <c r="K269" s="19">
        <v>52800000</v>
      </c>
      <c r="L269" s="19">
        <v>52800000</v>
      </c>
      <c r="M269" s="29">
        <v>49946136.699163757</v>
      </c>
      <c r="N269" s="26">
        <v>550000</v>
      </c>
      <c r="O269" s="26">
        <v>52800000</v>
      </c>
      <c r="P269" s="19">
        <v>52800000</v>
      </c>
      <c r="Q269" s="29">
        <v>49986291.540114477</v>
      </c>
      <c r="R269" s="26">
        <v>600000</v>
      </c>
      <c r="S269" s="26">
        <v>52800000</v>
      </c>
      <c r="T269" s="19">
        <v>52800000</v>
      </c>
      <c r="U269" s="29">
        <v>50107757.469910391</v>
      </c>
      <c r="V269" s="26">
        <v>650000</v>
      </c>
      <c r="W269" s="26">
        <v>52800000</v>
      </c>
      <c r="X269" s="19">
        <v>52800000</v>
      </c>
      <c r="Y269" s="29">
        <v>50160000</v>
      </c>
      <c r="Z269" s="26">
        <v>700000</v>
      </c>
      <c r="AA269" s="26">
        <v>52800000</v>
      </c>
      <c r="AB269" s="19">
        <v>52800000</v>
      </c>
      <c r="AC269" s="29">
        <v>50160000</v>
      </c>
      <c r="AD269" s="26">
        <v>750000</v>
      </c>
      <c r="AE269" s="26">
        <v>52800000</v>
      </c>
      <c r="AF269" s="19">
        <v>52800000</v>
      </c>
      <c r="AG269" s="29">
        <v>50160000</v>
      </c>
      <c r="AH269" s="26">
        <v>788732.31189647317</v>
      </c>
      <c r="AI269" s="26">
        <v>52800000</v>
      </c>
      <c r="AJ269" s="19">
        <v>52800000</v>
      </c>
      <c r="AK269" s="29">
        <v>50160000</v>
      </c>
      <c r="AL269" s="28">
        <v>14600000</v>
      </c>
      <c r="AM269">
        <v>31800000</v>
      </c>
      <c r="AN269">
        <v>52800000</v>
      </c>
    </row>
    <row r="270" spans="1:40" x14ac:dyDescent="0.2">
      <c r="A270" s="18">
        <v>44446</v>
      </c>
      <c r="B270" s="19">
        <v>0</v>
      </c>
      <c r="C270" s="19">
        <v>0</v>
      </c>
      <c r="D270" s="26" t="e">
        <v>#N/A</v>
      </c>
      <c r="E270" s="29" t="e">
        <v>#N/A</v>
      </c>
      <c r="F270" s="19">
        <v>450000</v>
      </c>
      <c r="G270" s="19">
        <v>52800000</v>
      </c>
      <c r="H270" s="19">
        <v>52800000</v>
      </c>
      <c r="I270" s="29">
        <v>49900407.70960179</v>
      </c>
      <c r="J270" s="19">
        <v>500000</v>
      </c>
      <c r="K270" s="19">
        <v>52800000</v>
      </c>
      <c r="L270" s="19">
        <v>52800000</v>
      </c>
      <c r="M270" s="29">
        <v>49967136.699163757</v>
      </c>
      <c r="N270" s="26">
        <v>550000</v>
      </c>
      <c r="O270" s="26">
        <v>52800000</v>
      </c>
      <c r="P270" s="19">
        <v>52800000</v>
      </c>
      <c r="Q270" s="29">
        <v>50007291.540114477</v>
      </c>
      <c r="R270" s="26">
        <v>600000</v>
      </c>
      <c r="S270" s="26">
        <v>52800000</v>
      </c>
      <c r="T270" s="19">
        <v>52800000</v>
      </c>
      <c r="U270" s="29">
        <v>50107757.469910391</v>
      </c>
      <c r="V270" s="26">
        <v>650000</v>
      </c>
      <c r="W270" s="26">
        <v>52800000</v>
      </c>
      <c r="X270" s="19">
        <v>52800000</v>
      </c>
      <c r="Y270" s="29">
        <v>50160000</v>
      </c>
      <c r="Z270" s="26">
        <v>700000</v>
      </c>
      <c r="AA270" s="26">
        <v>52800000</v>
      </c>
      <c r="AB270" s="19">
        <v>52800000</v>
      </c>
      <c r="AC270" s="29">
        <v>50160000</v>
      </c>
      <c r="AD270" s="26">
        <v>750000</v>
      </c>
      <c r="AE270" s="26">
        <v>52800000</v>
      </c>
      <c r="AF270" s="19">
        <v>52800000</v>
      </c>
      <c r="AG270" s="29">
        <v>50160000</v>
      </c>
      <c r="AH270" s="26">
        <v>790647.20564958453</v>
      </c>
      <c r="AI270" s="26">
        <v>52800000</v>
      </c>
      <c r="AJ270" s="19">
        <v>52800000</v>
      </c>
      <c r="AK270" s="29">
        <v>50160000</v>
      </c>
      <c r="AL270" s="28">
        <v>14600000</v>
      </c>
      <c r="AM270">
        <v>31800000</v>
      </c>
      <c r="AN270">
        <v>52800000</v>
      </c>
    </row>
    <row r="271" spans="1:40" x14ac:dyDescent="0.2">
      <c r="A271" s="18">
        <v>44447</v>
      </c>
      <c r="B271" s="19">
        <v>0</v>
      </c>
      <c r="C271" s="19">
        <v>0</v>
      </c>
      <c r="D271" s="26" t="e">
        <v>#N/A</v>
      </c>
      <c r="E271" s="29" t="e">
        <v>#N/A</v>
      </c>
      <c r="F271" s="19">
        <v>450000</v>
      </c>
      <c r="G271" s="19">
        <v>52800000</v>
      </c>
      <c r="H271" s="19">
        <v>52800000</v>
      </c>
      <c r="I271" s="29">
        <v>49921407.70960179</v>
      </c>
      <c r="J271" s="19">
        <v>500000</v>
      </c>
      <c r="K271" s="19">
        <v>52800000</v>
      </c>
      <c r="L271" s="19">
        <v>52800000</v>
      </c>
      <c r="M271" s="29">
        <v>49988136.699163757</v>
      </c>
      <c r="N271" s="26">
        <v>550000</v>
      </c>
      <c r="O271" s="26">
        <v>52800000</v>
      </c>
      <c r="P271" s="19">
        <v>52800000</v>
      </c>
      <c r="Q271" s="29">
        <v>50028291.540114477</v>
      </c>
      <c r="R271" s="26">
        <v>600000</v>
      </c>
      <c r="S271" s="26">
        <v>52800000</v>
      </c>
      <c r="T271" s="19">
        <v>52800000</v>
      </c>
      <c r="U271" s="29">
        <v>50107757.469910391</v>
      </c>
      <c r="V271" s="26">
        <v>650000</v>
      </c>
      <c r="W271" s="26">
        <v>52800000</v>
      </c>
      <c r="X271" s="19">
        <v>52800000</v>
      </c>
      <c r="Y271" s="29">
        <v>50160000</v>
      </c>
      <c r="Z271" s="26">
        <v>700000</v>
      </c>
      <c r="AA271" s="26">
        <v>52800000</v>
      </c>
      <c r="AB271" s="19">
        <v>52800000</v>
      </c>
      <c r="AC271" s="29">
        <v>50160000</v>
      </c>
      <c r="AD271" s="26">
        <v>750000</v>
      </c>
      <c r="AE271" s="26">
        <v>52800000</v>
      </c>
      <c r="AF271" s="19">
        <v>52800000</v>
      </c>
      <c r="AG271" s="29">
        <v>50160000</v>
      </c>
      <c r="AH271" s="26">
        <v>792562.09940269589</v>
      </c>
      <c r="AI271" s="26">
        <v>52800000</v>
      </c>
      <c r="AJ271" s="19">
        <v>52800000</v>
      </c>
      <c r="AK271" s="29">
        <v>50160000</v>
      </c>
      <c r="AL271" s="28">
        <v>14600000</v>
      </c>
      <c r="AM271">
        <v>31800000</v>
      </c>
      <c r="AN271">
        <v>52800000</v>
      </c>
    </row>
    <row r="272" spans="1:40" x14ac:dyDescent="0.2">
      <c r="A272" s="18">
        <v>44448</v>
      </c>
      <c r="B272" s="19">
        <v>0</v>
      </c>
      <c r="C272" s="19">
        <v>0</v>
      </c>
      <c r="D272" s="26" t="e">
        <v>#N/A</v>
      </c>
      <c r="E272" s="29" t="e">
        <v>#N/A</v>
      </c>
      <c r="F272" s="19">
        <v>450000</v>
      </c>
      <c r="G272" s="19">
        <v>52800000</v>
      </c>
      <c r="H272" s="19">
        <v>52800000</v>
      </c>
      <c r="I272" s="29">
        <v>49942407.70960179</v>
      </c>
      <c r="J272" s="19">
        <v>500000</v>
      </c>
      <c r="K272" s="19">
        <v>52800000</v>
      </c>
      <c r="L272" s="19">
        <v>52800000</v>
      </c>
      <c r="M272" s="29">
        <v>50009136.699163757</v>
      </c>
      <c r="N272" s="26">
        <v>550000</v>
      </c>
      <c r="O272" s="26">
        <v>52800000</v>
      </c>
      <c r="P272" s="19">
        <v>52800000</v>
      </c>
      <c r="Q272" s="29">
        <v>50049291.540114477</v>
      </c>
      <c r="R272" s="26">
        <v>600000</v>
      </c>
      <c r="S272" s="26">
        <v>52800000</v>
      </c>
      <c r="T272" s="19">
        <v>52800000</v>
      </c>
      <c r="U272" s="29">
        <v>50107757.469910391</v>
      </c>
      <c r="V272" s="26">
        <v>650000</v>
      </c>
      <c r="W272" s="26">
        <v>52800000</v>
      </c>
      <c r="X272" s="19">
        <v>52800000</v>
      </c>
      <c r="Y272" s="29">
        <v>50160000</v>
      </c>
      <c r="Z272" s="26">
        <v>700000</v>
      </c>
      <c r="AA272" s="26">
        <v>52800000</v>
      </c>
      <c r="AB272" s="19">
        <v>52800000</v>
      </c>
      <c r="AC272" s="29">
        <v>50160000</v>
      </c>
      <c r="AD272" s="26">
        <v>750000</v>
      </c>
      <c r="AE272" s="26">
        <v>52800000</v>
      </c>
      <c r="AF272" s="19">
        <v>52800000</v>
      </c>
      <c r="AG272" s="29">
        <v>50160000</v>
      </c>
      <c r="AH272" s="26">
        <v>794476.99315580726</v>
      </c>
      <c r="AI272" s="26">
        <v>52800000</v>
      </c>
      <c r="AJ272" s="19">
        <v>52800000</v>
      </c>
      <c r="AK272" s="29">
        <v>50160000</v>
      </c>
      <c r="AL272" s="28">
        <v>14600000</v>
      </c>
      <c r="AM272">
        <v>31800000</v>
      </c>
      <c r="AN272">
        <v>52800000</v>
      </c>
    </row>
    <row r="273" spans="1:40" x14ac:dyDescent="0.2">
      <c r="A273" s="18">
        <v>44449</v>
      </c>
      <c r="B273" s="19">
        <v>0</v>
      </c>
      <c r="C273" s="19">
        <v>0</v>
      </c>
      <c r="D273" s="26" t="e">
        <v>#N/A</v>
      </c>
      <c r="E273" s="29" t="e">
        <v>#N/A</v>
      </c>
      <c r="F273" s="19">
        <v>450000</v>
      </c>
      <c r="G273" s="19">
        <v>52800000</v>
      </c>
      <c r="H273" s="19">
        <v>52800000</v>
      </c>
      <c r="I273" s="29">
        <v>49963407.70960179</v>
      </c>
      <c r="J273" s="19">
        <v>500000</v>
      </c>
      <c r="K273" s="19">
        <v>52800000</v>
      </c>
      <c r="L273" s="19">
        <v>52800000</v>
      </c>
      <c r="M273" s="29">
        <v>50030136.699163757</v>
      </c>
      <c r="N273" s="26">
        <v>550000</v>
      </c>
      <c r="O273" s="26">
        <v>52800000</v>
      </c>
      <c r="P273" s="19">
        <v>52800000</v>
      </c>
      <c r="Q273" s="29">
        <v>50070291.540114477</v>
      </c>
      <c r="R273" s="26">
        <v>600000</v>
      </c>
      <c r="S273" s="26">
        <v>52800000</v>
      </c>
      <c r="T273" s="19">
        <v>52800000</v>
      </c>
      <c r="U273" s="29">
        <v>50107757.469910391</v>
      </c>
      <c r="V273" s="26">
        <v>650000</v>
      </c>
      <c r="W273" s="26">
        <v>52800000</v>
      </c>
      <c r="X273" s="19">
        <v>52800000</v>
      </c>
      <c r="Y273" s="29">
        <v>50160000</v>
      </c>
      <c r="Z273" s="26">
        <v>700000</v>
      </c>
      <c r="AA273" s="26">
        <v>52800000</v>
      </c>
      <c r="AB273" s="19">
        <v>52800000</v>
      </c>
      <c r="AC273" s="29">
        <v>50160000</v>
      </c>
      <c r="AD273" s="26">
        <v>750000</v>
      </c>
      <c r="AE273" s="26">
        <v>52800000</v>
      </c>
      <c r="AF273" s="19">
        <v>52800000</v>
      </c>
      <c r="AG273" s="29">
        <v>50160000</v>
      </c>
      <c r="AH273" s="26">
        <v>796391.88690891862</v>
      </c>
      <c r="AI273" s="26">
        <v>52800000</v>
      </c>
      <c r="AJ273" s="19">
        <v>52800000</v>
      </c>
      <c r="AK273" s="29">
        <v>50160000</v>
      </c>
      <c r="AL273" s="28">
        <v>14600000</v>
      </c>
      <c r="AM273">
        <v>31800000</v>
      </c>
      <c r="AN273">
        <v>52800000</v>
      </c>
    </row>
    <row r="274" spans="1:40" x14ac:dyDescent="0.2">
      <c r="A274" s="18">
        <v>44450</v>
      </c>
      <c r="B274" s="19">
        <v>0</v>
      </c>
      <c r="C274" s="19">
        <v>0</v>
      </c>
      <c r="D274" s="26" t="e">
        <v>#N/A</v>
      </c>
      <c r="E274" s="29" t="e">
        <v>#N/A</v>
      </c>
      <c r="F274" s="19">
        <v>450000</v>
      </c>
      <c r="G274" s="19">
        <v>52800000</v>
      </c>
      <c r="H274" s="19">
        <v>52800000</v>
      </c>
      <c r="I274" s="29">
        <v>49984407.70960179</v>
      </c>
      <c r="J274" s="19">
        <v>500000</v>
      </c>
      <c r="K274" s="19">
        <v>52800000</v>
      </c>
      <c r="L274" s="19">
        <v>52800000</v>
      </c>
      <c r="M274" s="29">
        <v>50051136.699163757</v>
      </c>
      <c r="N274" s="26">
        <v>550000</v>
      </c>
      <c r="O274" s="26">
        <v>52800000</v>
      </c>
      <c r="P274" s="19">
        <v>52800000</v>
      </c>
      <c r="Q274" s="29">
        <v>50091291.540114477</v>
      </c>
      <c r="R274" s="26">
        <v>600000</v>
      </c>
      <c r="S274" s="26">
        <v>52800000</v>
      </c>
      <c r="T274" s="19">
        <v>52800000</v>
      </c>
      <c r="U274" s="29">
        <v>50128757.469910391</v>
      </c>
      <c r="V274" s="26">
        <v>650000</v>
      </c>
      <c r="W274" s="26">
        <v>52800000</v>
      </c>
      <c r="X274" s="19">
        <v>52800000</v>
      </c>
      <c r="Y274" s="29">
        <v>50160000</v>
      </c>
      <c r="Z274" s="26">
        <v>700000</v>
      </c>
      <c r="AA274" s="26">
        <v>52800000</v>
      </c>
      <c r="AB274" s="19">
        <v>52800000</v>
      </c>
      <c r="AC274" s="29">
        <v>50160000</v>
      </c>
      <c r="AD274" s="26">
        <v>750000</v>
      </c>
      <c r="AE274" s="26">
        <v>52800000</v>
      </c>
      <c r="AF274" s="19">
        <v>52800000</v>
      </c>
      <c r="AG274" s="29">
        <v>50160000</v>
      </c>
      <c r="AH274" s="26">
        <v>798306.78066202998</v>
      </c>
      <c r="AI274" s="26">
        <v>52800000</v>
      </c>
      <c r="AJ274" s="19">
        <v>52800000</v>
      </c>
      <c r="AK274" s="29">
        <v>50160000</v>
      </c>
      <c r="AL274" s="28">
        <v>14600000</v>
      </c>
      <c r="AM274">
        <v>31800000</v>
      </c>
      <c r="AN274">
        <v>52800000</v>
      </c>
    </row>
    <row r="275" spans="1:40" x14ac:dyDescent="0.2">
      <c r="A275" s="18">
        <v>44451</v>
      </c>
      <c r="B275" s="19">
        <v>0</v>
      </c>
      <c r="C275" s="19">
        <v>0</v>
      </c>
      <c r="D275" s="26" t="e">
        <v>#N/A</v>
      </c>
      <c r="E275" s="29" t="e">
        <v>#N/A</v>
      </c>
      <c r="F275" s="19">
        <v>450000</v>
      </c>
      <c r="G275" s="19">
        <v>52800000</v>
      </c>
      <c r="H275" s="19">
        <v>52800000</v>
      </c>
      <c r="I275" s="29">
        <v>50005407.70960179</v>
      </c>
      <c r="J275" s="19">
        <v>500000</v>
      </c>
      <c r="K275" s="19">
        <v>52800000</v>
      </c>
      <c r="L275" s="19">
        <v>52800000</v>
      </c>
      <c r="M275" s="29">
        <v>50072136.699163757</v>
      </c>
      <c r="N275" s="26">
        <v>550000</v>
      </c>
      <c r="O275" s="26">
        <v>52800000</v>
      </c>
      <c r="P275" s="19">
        <v>52800000</v>
      </c>
      <c r="Q275" s="29">
        <v>50112291.540114477</v>
      </c>
      <c r="R275" s="26">
        <v>600000</v>
      </c>
      <c r="S275" s="26">
        <v>52800000</v>
      </c>
      <c r="T275" s="19">
        <v>52800000</v>
      </c>
      <c r="U275" s="29">
        <v>50149757.469910391</v>
      </c>
      <c r="V275" s="26">
        <v>650000</v>
      </c>
      <c r="W275" s="26">
        <v>52800000</v>
      </c>
      <c r="X275" s="19">
        <v>52800000</v>
      </c>
      <c r="Y275" s="29">
        <v>50160000</v>
      </c>
      <c r="Z275" s="26">
        <v>700000</v>
      </c>
      <c r="AA275" s="26">
        <v>52800000</v>
      </c>
      <c r="AB275" s="19">
        <v>52800000</v>
      </c>
      <c r="AC275" s="29">
        <v>50160000</v>
      </c>
      <c r="AD275" s="26">
        <v>750000</v>
      </c>
      <c r="AE275" s="26">
        <v>52800000</v>
      </c>
      <c r="AF275" s="19">
        <v>52800000</v>
      </c>
      <c r="AG275" s="29">
        <v>50160000</v>
      </c>
      <c r="AH275" s="26">
        <v>800000</v>
      </c>
      <c r="AI275" s="26">
        <v>52800000</v>
      </c>
      <c r="AJ275" s="19">
        <v>52800000</v>
      </c>
      <c r="AK275" s="29">
        <v>50160000</v>
      </c>
      <c r="AL275" s="28">
        <v>14600000</v>
      </c>
      <c r="AM275">
        <v>31800000</v>
      </c>
      <c r="AN275">
        <v>52800000</v>
      </c>
    </row>
    <row r="276" spans="1:40" x14ac:dyDescent="0.2">
      <c r="A276" s="18">
        <v>44452</v>
      </c>
      <c r="B276" s="19">
        <v>0</v>
      </c>
      <c r="C276" s="19">
        <v>0</v>
      </c>
      <c r="D276" s="26" t="e">
        <v>#N/A</v>
      </c>
      <c r="E276" s="29" t="e">
        <v>#N/A</v>
      </c>
      <c r="F276" s="19">
        <v>450000</v>
      </c>
      <c r="G276" s="19">
        <v>52800000</v>
      </c>
      <c r="H276" s="19">
        <v>52800000</v>
      </c>
      <c r="I276" s="29">
        <v>50026407.70960179</v>
      </c>
      <c r="J276" s="19">
        <v>500000</v>
      </c>
      <c r="K276" s="19">
        <v>52800000</v>
      </c>
      <c r="L276" s="19">
        <v>52800000</v>
      </c>
      <c r="M276" s="29">
        <v>50093136.699163757</v>
      </c>
      <c r="N276" s="26">
        <v>550000</v>
      </c>
      <c r="O276" s="26">
        <v>52800000</v>
      </c>
      <c r="P276" s="19">
        <v>52800000</v>
      </c>
      <c r="Q276" s="29">
        <v>50133291.540114477</v>
      </c>
      <c r="R276" s="26">
        <v>600000</v>
      </c>
      <c r="S276" s="26">
        <v>52800000</v>
      </c>
      <c r="T276" s="19">
        <v>52800000</v>
      </c>
      <c r="U276" s="29">
        <v>50160000</v>
      </c>
      <c r="V276" s="26">
        <v>650000</v>
      </c>
      <c r="W276" s="26">
        <v>52800000</v>
      </c>
      <c r="X276" s="19">
        <v>52800000</v>
      </c>
      <c r="Y276" s="29">
        <v>50160000</v>
      </c>
      <c r="Z276" s="26">
        <v>700000</v>
      </c>
      <c r="AA276" s="26">
        <v>52800000</v>
      </c>
      <c r="AB276" s="19">
        <v>52800000</v>
      </c>
      <c r="AC276" s="29">
        <v>50160000</v>
      </c>
      <c r="AD276" s="26">
        <v>750000</v>
      </c>
      <c r="AE276" s="26">
        <v>52800000</v>
      </c>
      <c r="AF276" s="19">
        <v>52800000</v>
      </c>
      <c r="AG276" s="29">
        <v>50160000</v>
      </c>
      <c r="AH276" s="26">
        <v>800000</v>
      </c>
      <c r="AI276" s="26">
        <v>52800000</v>
      </c>
      <c r="AJ276" s="19">
        <v>52800000</v>
      </c>
      <c r="AK276" s="29">
        <v>50160000</v>
      </c>
      <c r="AL276" s="28">
        <v>14600000</v>
      </c>
      <c r="AM276">
        <v>31800000</v>
      </c>
      <c r="AN276">
        <v>52800000</v>
      </c>
    </row>
    <row r="277" spans="1:40" x14ac:dyDescent="0.2">
      <c r="A277" s="18">
        <v>44453</v>
      </c>
      <c r="B277" s="19">
        <v>0</v>
      </c>
      <c r="C277" s="19">
        <v>0</v>
      </c>
      <c r="D277" s="26" t="e">
        <v>#N/A</v>
      </c>
      <c r="E277" s="29" t="e">
        <v>#N/A</v>
      </c>
      <c r="F277" s="19">
        <v>450000</v>
      </c>
      <c r="G277" s="19">
        <v>52800000</v>
      </c>
      <c r="H277" s="19">
        <v>52800000</v>
      </c>
      <c r="I277" s="29">
        <v>50047407.70960179</v>
      </c>
      <c r="J277" s="19">
        <v>500000</v>
      </c>
      <c r="K277" s="19">
        <v>52800000</v>
      </c>
      <c r="L277" s="19">
        <v>52800000</v>
      </c>
      <c r="M277" s="29">
        <v>50114136.699163757</v>
      </c>
      <c r="N277" s="26">
        <v>550000</v>
      </c>
      <c r="O277" s="26">
        <v>52800000</v>
      </c>
      <c r="P277" s="19">
        <v>52800000</v>
      </c>
      <c r="Q277" s="29">
        <v>50154291.540114477</v>
      </c>
      <c r="R277" s="26">
        <v>600000</v>
      </c>
      <c r="S277" s="26">
        <v>52800000</v>
      </c>
      <c r="T277" s="19">
        <v>52800000</v>
      </c>
      <c r="U277" s="29">
        <v>50160000</v>
      </c>
      <c r="V277" s="26">
        <v>650000</v>
      </c>
      <c r="W277" s="26">
        <v>52800000</v>
      </c>
      <c r="X277" s="19">
        <v>52800000</v>
      </c>
      <c r="Y277" s="29">
        <v>50160000</v>
      </c>
      <c r="Z277" s="26">
        <v>700000</v>
      </c>
      <c r="AA277" s="26">
        <v>52800000</v>
      </c>
      <c r="AB277" s="19">
        <v>52800000</v>
      </c>
      <c r="AC277" s="29">
        <v>50160000</v>
      </c>
      <c r="AD277" s="26">
        <v>750000</v>
      </c>
      <c r="AE277" s="26">
        <v>52800000</v>
      </c>
      <c r="AF277" s="19">
        <v>52800000</v>
      </c>
      <c r="AG277" s="29">
        <v>50160000</v>
      </c>
      <c r="AH277" s="26">
        <v>800000</v>
      </c>
      <c r="AI277" s="26">
        <v>52800000</v>
      </c>
      <c r="AJ277" s="19">
        <v>52800000</v>
      </c>
      <c r="AK277" s="29">
        <v>50160000</v>
      </c>
      <c r="AL277" s="28">
        <v>14600000</v>
      </c>
      <c r="AM277">
        <v>31800000</v>
      </c>
      <c r="AN277">
        <v>52800000</v>
      </c>
    </row>
    <row r="278" spans="1:40" x14ac:dyDescent="0.2">
      <c r="A278" s="18">
        <v>44454</v>
      </c>
      <c r="B278" s="19">
        <v>0</v>
      </c>
      <c r="C278" s="19">
        <v>0</v>
      </c>
      <c r="D278" s="26" t="e">
        <v>#N/A</v>
      </c>
      <c r="E278" s="29" t="e">
        <v>#N/A</v>
      </c>
      <c r="F278" s="19">
        <v>450000</v>
      </c>
      <c r="G278" s="19">
        <v>52800000</v>
      </c>
      <c r="H278" s="19">
        <v>52800000</v>
      </c>
      <c r="I278" s="29">
        <v>50068407.70960179</v>
      </c>
      <c r="J278" s="19">
        <v>500000</v>
      </c>
      <c r="K278" s="19">
        <v>52800000</v>
      </c>
      <c r="L278" s="19">
        <v>52800000</v>
      </c>
      <c r="M278" s="29">
        <v>50135136.699163757</v>
      </c>
      <c r="N278" s="26">
        <v>550000</v>
      </c>
      <c r="O278" s="26">
        <v>52800000</v>
      </c>
      <c r="P278" s="19">
        <v>52800000</v>
      </c>
      <c r="Q278" s="29">
        <v>50160000</v>
      </c>
      <c r="R278" s="26">
        <v>600000</v>
      </c>
      <c r="S278" s="26">
        <v>52800000</v>
      </c>
      <c r="T278" s="19">
        <v>52800000</v>
      </c>
      <c r="U278" s="29">
        <v>50160000</v>
      </c>
      <c r="V278" s="26">
        <v>650000</v>
      </c>
      <c r="W278" s="26">
        <v>52800000</v>
      </c>
      <c r="X278" s="19">
        <v>52800000</v>
      </c>
      <c r="Y278" s="29">
        <v>50160000</v>
      </c>
      <c r="Z278" s="26">
        <v>700000</v>
      </c>
      <c r="AA278" s="26">
        <v>52800000</v>
      </c>
      <c r="AB278" s="19">
        <v>52800000</v>
      </c>
      <c r="AC278" s="29">
        <v>50160000</v>
      </c>
      <c r="AD278" s="26">
        <v>750000</v>
      </c>
      <c r="AE278" s="26">
        <v>52800000</v>
      </c>
      <c r="AF278" s="19">
        <v>52800000</v>
      </c>
      <c r="AG278" s="29">
        <v>50160000</v>
      </c>
      <c r="AH278" s="26">
        <v>800000</v>
      </c>
      <c r="AI278" s="26">
        <v>52800000</v>
      </c>
      <c r="AJ278" s="19">
        <v>52800000</v>
      </c>
      <c r="AK278" s="29">
        <v>50160000</v>
      </c>
      <c r="AL278" s="28">
        <v>14600000</v>
      </c>
      <c r="AM278">
        <v>31800000</v>
      </c>
      <c r="AN278">
        <v>52800000</v>
      </c>
    </row>
    <row r="279" spans="1:40" x14ac:dyDescent="0.2">
      <c r="A279" s="18">
        <v>44455</v>
      </c>
      <c r="B279" s="19">
        <v>0</v>
      </c>
      <c r="C279" s="19">
        <v>0</v>
      </c>
      <c r="D279" s="26" t="e">
        <v>#N/A</v>
      </c>
      <c r="E279" s="29" t="e">
        <v>#N/A</v>
      </c>
      <c r="F279" s="19">
        <v>450000</v>
      </c>
      <c r="G279" s="19">
        <v>52800000</v>
      </c>
      <c r="H279" s="19">
        <v>52800000</v>
      </c>
      <c r="I279" s="29">
        <v>50089407.70960179</v>
      </c>
      <c r="J279" s="19">
        <v>500000</v>
      </c>
      <c r="K279" s="19">
        <v>52800000</v>
      </c>
      <c r="L279" s="19">
        <v>52800000</v>
      </c>
      <c r="M279" s="29">
        <v>50156136.699163757</v>
      </c>
      <c r="N279" s="26">
        <v>550000</v>
      </c>
      <c r="O279" s="26">
        <v>52800000</v>
      </c>
      <c r="P279" s="19">
        <v>52800000</v>
      </c>
      <c r="Q279" s="29">
        <v>50160000</v>
      </c>
      <c r="R279" s="26">
        <v>600000</v>
      </c>
      <c r="S279" s="26">
        <v>52800000</v>
      </c>
      <c r="T279" s="19">
        <v>52800000</v>
      </c>
      <c r="U279" s="29">
        <v>50160000</v>
      </c>
      <c r="V279" s="26">
        <v>650000</v>
      </c>
      <c r="W279" s="26">
        <v>52800000</v>
      </c>
      <c r="X279" s="19">
        <v>52800000</v>
      </c>
      <c r="Y279" s="29">
        <v>50160000</v>
      </c>
      <c r="Z279" s="26">
        <v>700000</v>
      </c>
      <c r="AA279" s="26">
        <v>52800000</v>
      </c>
      <c r="AB279" s="19">
        <v>52800000</v>
      </c>
      <c r="AC279" s="29">
        <v>50160000</v>
      </c>
      <c r="AD279" s="26">
        <v>750000</v>
      </c>
      <c r="AE279" s="26">
        <v>52800000</v>
      </c>
      <c r="AF279" s="19">
        <v>52800000</v>
      </c>
      <c r="AG279" s="29">
        <v>50160000</v>
      </c>
      <c r="AH279" s="26">
        <v>800000</v>
      </c>
      <c r="AI279" s="26">
        <v>52800000</v>
      </c>
      <c r="AJ279" s="19">
        <v>52800000</v>
      </c>
      <c r="AK279" s="29">
        <v>50160000</v>
      </c>
      <c r="AL279" s="28">
        <v>14600000</v>
      </c>
      <c r="AM279">
        <v>31800000</v>
      </c>
      <c r="AN279">
        <v>52800000</v>
      </c>
    </row>
    <row r="280" spans="1:40" x14ac:dyDescent="0.2">
      <c r="A280" s="18">
        <v>44456</v>
      </c>
      <c r="B280" s="19">
        <v>0</v>
      </c>
      <c r="C280" s="19">
        <v>0</v>
      </c>
      <c r="D280" s="26" t="e">
        <v>#N/A</v>
      </c>
      <c r="E280" s="29" t="e">
        <v>#N/A</v>
      </c>
      <c r="F280" s="19">
        <v>450000</v>
      </c>
      <c r="G280" s="19">
        <v>52800000</v>
      </c>
      <c r="H280" s="19">
        <v>52800000</v>
      </c>
      <c r="I280" s="29">
        <v>50110407.70960179</v>
      </c>
      <c r="J280" s="19">
        <v>500000</v>
      </c>
      <c r="K280" s="19">
        <v>52800000</v>
      </c>
      <c r="L280" s="19">
        <v>52800000</v>
      </c>
      <c r="M280" s="29">
        <v>50160000</v>
      </c>
      <c r="N280" s="26">
        <v>550000</v>
      </c>
      <c r="O280" s="26">
        <v>52800000</v>
      </c>
      <c r="P280" s="19">
        <v>52800000</v>
      </c>
      <c r="Q280" s="29">
        <v>50160000</v>
      </c>
      <c r="R280" s="26">
        <v>600000</v>
      </c>
      <c r="S280" s="26">
        <v>52800000</v>
      </c>
      <c r="T280" s="19">
        <v>52800000</v>
      </c>
      <c r="U280" s="29">
        <v>50160000</v>
      </c>
      <c r="V280" s="26">
        <v>650000</v>
      </c>
      <c r="W280" s="26">
        <v>52800000</v>
      </c>
      <c r="X280" s="19">
        <v>52800000</v>
      </c>
      <c r="Y280" s="29">
        <v>50160000</v>
      </c>
      <c r="Z280" s="26">
        <v>700000</v>
      </c>
      <c r="AA280" s="26">
        <v>52800000</v>
      </c>
      <c r="AB280" s="19">
        <v>52800000</v>
      </c>
      <c r="AC280" s="29">
        <v>50160000</v>
      </c>
      <c r="AD280" s="26">
        <v>750000</v>
      </c>
      <c r="AE280" s="26">
        <v>52800000</v>
      </c>
      <c r="AF280" s="19">
        <v>52800000</v>
      </c>
      <c r="AG280" s="29">
        <v>50160000</v>
      </c>
      <c r="AH280" s="26">
        <v>800000</v>
      </c>
      <c r="AI280" s="26">
        <v>52800000</v>
      </c>
      <c r="AJ280" s="19">
        <v>52800000</v>
      </c>
      <c r="AK280" s="29">
        <v>50160000</v>
      </c>
      <c r="AL280" s="28">
        <v>14600000</v>
      </c>
      <c r="AM280">
        <v>31800000</v>
      </c>
      <c r="AN280">
        <v>52800000</v>
      </c>
    </row>
    <row r="281" spans="1:40" x14ac:dyDescent="0.2">
      <c r="A281" s="18">
        <v>44457</v>
      </c>
      <c r="B281" s="19">
        <v>0</v>
      </c>
      <c r="C281" s="19">
        <v>0</v>
      </c>
      <c r="D281" s="26" t="e">
        <v>#N/A</v>
      </c>
      <c r="E281" s="29" t="e">
        <v>#N/A</v>
      </c>
      <c r="F281" s="19">
        <v>450000</v>
      </c>
      <c r="G281" s="19">
        <v>52800000</v>
      </c>
      <c r="H281" s="19">
        <v>52800000</v>
      </c>
      <c r="I281" s="29">
        <v>50131407.70960179</v>
      </c>
      <c r="J281" s="19">
        <v>500000</v>
      </c>
      <c r="K281" s="19">
        <v>52800000</v>
      </c>
      <c r="L281" s="19">
        <v>52800000</v>
      </c>
      <c r="M281" s="29">
        <v>50160000</v>
      </c>
      <c r="N281" s="26">
        <v>550000</v>
      </c>
      <c r="O281" s="26">
        <v>52800000</v>
      </c>
      <c r="P281" s="19">
        <v>52800000</v>
      </c>
      <c r="Q281" s="29">
        <v>50160000</v>
      </c>
      <c r="R281" s="26">
        <v>600000</v>
      </c>
      <c r="S281" s="26">
        <v>52800000</v>
      </c>
      <c r="T281" s="19">
        <v>52800000</v>
      </c>
      <c r="U281" s="29">
        <v>50160000</v>
      </c>
      <c r="V281" s="26">
        <v>650000</v>
      </c>
      <c r="W281" s="26">
        <v>52800000</v>
      </c>
      <c r="X281" s="19">
        <v>52800000</v>
      </c>
      <c r="Y281" s="29">
        <v>50160000</v>
      </c>
      <c r="Z281" s="26">
        <v>700000</v>
      </c>
      <c r="AA281" s="26">
        <v>52800000</v>
      </c>
      <c r="AB281" s="19">
        <v>52800000</v>
      </c>
      <c r="AC281" s="29">
        <v>50160000</v>
      </c>
      <c r="AD281" s="26">
        <v>750000</v>
      </c>
      <c r="AE281" s="26">
        <v>52800000</v>
      </c>
      <c r="AF281" s="19">
        <v>52800000</v>
      </c>
      <c r="AG281" s="29">
        <v>50160000</v>
      </c>
      <c r="AH281" s="26">
        <v>800000</v>
      </c>
      <c r="AI281" s="26">
        <v>52800000</v>
      </c>
      <c r="AJ281" s="19">
        <v>52800000</v>
      </c>
      <c r="AK281" s="29">
        <v>50160000</v>
      </c>
      <c r="AL281" s="28">
        <v>14600000</v>
      </c>
      <c r="AM281">
        <v>31800000</v>
      </c>
      <c r="AN281">
        <v>52800000</v>
      </c>
    </row>
    <row r="282" spans="1:40" x14ac:dyDescent="0.2">
      <c r="A282" s="18">
        <v>44458</v>
      </c>
      <c r="B282" s="19">
        <v>0</v>
      </c>
      <c r="C282" s="19">
        <v>0</v>
      </c>
      <c r="D282" s="26" t="e">
        <v>#N/A</v>
      </c>
      <c r="E282" s="29" t="e">
        <v>#N/A</v>
      </c>
      <c r="F282" s="19">
        <v>450000</v>
      </c>
      <c r="G282" s="19">
        <v>52800000</v>
      </c>
      <c r="H282" s="19">
        <v>52800000</v>
      </c>
      <c r="I282" s="29">
        <v>50152407.70960179</v>
      </c>
      <c r="J282" s="19">
        <v>500000</v>
      </c>
      <c r="K282" s="19">
        <v>52800000</v>
      </c>
      <c r="L282" s="19">
        <v>52800000</v>
      </c>
      <c r="M282" s="29">
        <v>50160000</v>
      </c>
      <c r="N282" s="26">
        <v>550000</v>
      </c>
      <c r="O282" s="26">
        <v>52800000</v>
      </c>
      <c r="P282" s="19">
        <v>52800000</v>
      </c>
      <c r="Q282" s="29">
        <v>50160000</v>
      </c>
      <c r="R282" s="26">
        <v>600000</v>
      </c>
      <c r="S282" s="26">
        <v>52800000</v>
      </c>
      <c r="T282" s="19">
        <v>52800000</v>
      </c>
      <c r="U282" s="29">
        <v>50160000</v>
      </c>
      <c r="V282" s="26">
        <v>650000</v>
      </c>
      <c r="W282" s="26">
        <v>52800000</v>
      </c>
      <c r="X282" s="19">
        <v>52800000</v>
      </c>
      <c r="Y282" s="29">
        <v>50160000</v>
      </c>
      <c r="Z282" s="26">
        <v>700000</v>
      </c>
      <c r="AA282" s="26">
        <v>52800000</v>
      </c>
      <c r="AB282" s="19">
        <v>52800000</v>
      </c>
      <c r="AC282" s="29">
        <v>50160000</v>
      </c>
      <c r="AD282" s="26">
        <v>750000</v>
      </c>
      <c r="AE282" s="26">
        <v>52800000</v>
      </c>
      <c r="AF282" s="19">
        <v>52800000</v>
      </c>
      <c r="AG282" s="29">
        <v>50160000</v>
      </c>
      <c r="AH282" s="26">
        <v>800000</v>
      </c>
      <c r="AI282" s="26">
        <v>52800000</v>
      </c>
      <c r="AJ282" s="19">
        <v>52800000</v>
      </c>
      <c r="AK282" s="29">
        <v>50160000</v>
      </c>
      <c r="AL282" s="28">
        <v>14600000</v>
      </c>
      <c r="AM282">
        <v>31800000</v>
      </c>
      <c r="AN282">
        <v>52800000</v>
      </c>
    </row>
    <row r="283" spans="1:40" x14ac:dyDescent="0.2">
      <c r="A283" s="18">
        <v>44459</v>
      </c>
      <c r="B283" s="19">
        <v>0</v>
      </c>
      <c r="C283" s="19">
        <v>0</v>
      </c>
      <c r="D283" s="26" t="e">
        <v>#N/A</v>
      </c>
      <c r="E283" s="29" t="e">
        <v>#N/A</v>
      </c>
      <c r="F283" s="19">
        <v>450000</v>
      </c>
      <c r="G283" s="19">
        <v>52800000</v>
      </c>
      <c r="H283" s="19">
        <v>52800000</v>
      </c>
      <c r="I283" s="29">
        <v>50160000</v>
      </c>
      <c r="J283" s="19">
        <v>500000</v>
      </c>
      <c r="K283" s="19">
        <v>52800000</v>
      </c>
      <c r="L283" s="19">
        <v>52800000</v>
      </c>
      <c r="M283" s="29">
        <v>50160000</v>
      </c>
      <c r="N283" s="26">
        <v>550000</v>
      </c>
      <c r="O283" s="26">
        <v>52800000</v>
      </c>
      <c r="P283" s="19">
        <v>52800000</v>
      </c>
      <c r="Q283" s="29">
        <v>50160000</v>
      </c>
      <c r="R283" s="26">
        <v>600000</v>
      </c>
      <c r="S283" s="26">
        <v>52800000</v>
      </c>
      <c r="T283" s="19">
        <v>52800000</v>
      </c>
      <c r="U283" s="29">
        <v>50160000</v>
      </c>
      <c r="V283" s="26">
        <v>650000</v>
      </c>
      <c r="W283" s="26">
        <v>52800000</v>
      </c>
      <c r="X283" s="19">
        <v>52800000</v>
      </c>
      <c r="Y283" s="29">
        <v>50160000</v>
      </c>
      <c r="Z283" s="26">
        <v>700000</v>
      </c>
      <c r="AA283" s="26">
        <v>52800000</v>
      </c>
      <c r="AB283" s="19">
        <v>52800000</v>
      </c>
      <c r="AC283" s="29">
        <v>50160000</v>
      </c>
      <c r="AD283" s="26">
        <v>750000</v>
      </c>
      <c r="AE283" s="26">
        <v>52800000</v>
      </c>
      <c r="AF283" s="19">
        <v>52800000</v>
      </c>
      <c r="AG283" s="29">
        <v>50160000</v>
      </c>
      <c r="AH283" s="26">
        <v>800000</v>
      </c>
      <c r="AI283" s="26">
        <v>52800000</v>
      </c>
      <c r="AJ283" s="19">
        <v>52800000</v>
      </c>
      <c r="AK283" s="29">
        <v>50160000</v>
      </c>
      <c r="AL283" s="28">
        <v>14600000</v>
      </c>
      <c r="AM283">
        <v>31800000</v>
      </c>
      <c r="AN283">
        <v>52800000</v>
      </c>
    </row>
    <row r="284" spans="1:40" x14ac:dyDescent="0.2">
      <c r="A284" s="18">
        <v>44460</v>
      </c>
      <c r="B284" s="19">
        <v>0</v>
      </c>
      <c r="C284" s="19">
        <v>0</v>
      </c>
      <c r="D284" s="26" t="e">
        <v>#N/A</v>
      </c>
      <c r="E284" s="29" t="e">
        <v>#N/A</v>
      </c>
      <c r="F284" s="19">
        <v>450000</v>
      </c>
      <c r="G284" s="19">
        <v>52800000</v>
      </c>
      <c r="H284" s="19">
        <v>52800000</v>
      </c>
      <c r="I284" s="29">
        <v>50160000</v>
      </c>
      <c r="J284" s="19">
        <v>500000</v>
      </c>
      <c r="K284" s="19">
        <v>52800000</v>
      </c>
      <c r="L284" s="19">
        <v>52800000</v>
      </c>
      <c r="M284" s="29">
        <v>50160000</v>
      </c>
      <c r="N284" s="26">
        <v>550000</v>
      </c>
      <c r="O284" s="26">
        <v>52800000</v>
      </c>
      <c r="P284" s="19">
        <v>52800000</v>
      </c>
      <c r="Q284" s="29">
        <v>50160000</v>
      </c>
      <c r="R284" s="26">
        <v>600000</v>
      </c>
      <c r="S284" s="26">
        <v>52800000</v>
      </c>
      <c r="T284" s="19">
        <v>52800000</v>
      </c>
      <c r="U284" s="29">
        <v>50160000</v>
      </c>
      <c r="V284" s="26">
        <v>650000</v>
      </c>
      <c r="W284" s="26">
        <v>52800000</v>
      </c>
      <c r="X284" s="19">
        <v>52800000</v>
      </c>
      <c r="Y284" s="29">
        <v>50160000</v>
      </c>
      <c r="Z284" s="26">
        <v>700000</v>
      </c>
      <c r="AA284" s="26">
        <v>52800000</v>
      </c>
      <c r="AB284" s="19">
        <v>52800000</v>
      </c>
      <c r="AC284" s="29">
        <v>50160000</v>
      </c>
      <c r="AD284" s="26">
        <v>750000</v>
      </c>
      <c r="AE284" s="26">
        <v>52800000</v>
      </c>
      <c r="AF284" s="19">
        <v>52800000</v>
      </c>
      <c r="AG284" s="29">
        <v>50160000</v>
      </c>
      <c r="AH284" s="26">
        <v>800000</v>
      </c>
      <c r="AI284" s="26">
        <v>52800000</v>
      </c>
      <c r="AJ284" s="19">
        <v>52800000</v>
      </c>
      <c r="AK284" s="29">
        <v>50160000</v>
      </c>
      <c r="AL284" s="28">
        <v>14600000</v>
      </c>
      <c r="AM284">
        <v>31800000</v>
      </c>
      <c r="AN284">
        <v>52800000</v>
      </c>
    </row>
    <row r="285" spans="1:40" x14ac:dyDescent="0.2">
      <c r="A285" s="18">
        <v>44461</v>
      </c>
      <c r="B285" s="19">
        <v>0</v>
      </c>
      <c r="C285" s="19">
        <v>0</v>
      </c>
      <c r="D285" s="26" t="e">
        <v>#N/A</v>
      </c>
      <c r="E285" s="29" t="e">
        <v>#N/A</v>
      </c>
      <c r="F285" s="19">
        <v>450000</v>
      </c>
      <c r="G285" s="19">
        <v>52800000</v>
      </c>
      <c r="H285" s="19">
        <v>52800000</v>
      </c>
      <c r="I285" s="29">
        <v>50160000</v>
      </c>
      <c r="J285" s="19">
        <v>500000</v>
      </c>
      <c r="K285" s="19">
        <v>52800000</v>
      </c>
      <c r="L285" s="19">
        <v>52800000</v>
      </c>
      <c r="M285" s="29">
        <v>50160000</v>
      </c>
      <c r="N285" s="26">
        <v>550000</v>
      </c>
      <c r="O285" s="26">
        <v>52800000</v>
      </c>
      <c r="P285" s="19">
        <v>52800000</v>
      </c>
      <c r="Q285" s="29">
        <v>50160000</v>
      </c>
      <c r="R285" s="26">
        <v>600000</v>
      </c>
      <c r="S285" s="26">
        <v>52800000</v>
      </c>
      <c r="T285" s="19">
        <v>52800000</v>
      </c>
      <c r="U285" s="29">
        <v>50160000</v>
      </c>
      <c r="V285" s="26">
        <v>650000</v>
      </c>
      <c r="W285" s="26">
        <v>52800000</v>
      </c>
      <c r="X285" s="19">
        <v>52800000</v>
      </c>
      <c r="Y285" s="29">
        <v>50160000</v>
      </c>
      <c r="Z285" s="26">
        <v>700000</v>
      </c>
      <c r="AA285" s="26">
        <v>52800000</v>
      </c>
      <c r="AB285" s="19">
        <v>52800000</v>
      </c>
      <c r="AC285" s="29">
        <v>50160000</v>
      </c>
      <c r="AD285" s="26">
        <v>750000</v>
      </c>
      <c r="AE285" s="26">
        <v>52800000</v>
      </c>
      <c r="AF285" s="19">
        <v>52800000</v>
      </c>
      <c r="AG285" s="29">
        <v>50160000</v>
      </c>
      <c r="AH285" s="26">
        <v>800000</v>
      </c>
      <c r="AI285" s="26">
        <v>52800000</v>
      </c>
      <c r="AJ285" s="19">
        <v>52800000</v>
      </c>
      <c r="AK285" s="29">
        <v>50160000</v>
      </c>
      <c r="AL285" s="28">
        <v>14600000</v>
      </c>
      <c r="AM285">
        <v>31800000</v>
      </c>
      <c r="AN285">
        <v>52800000</v>
      </c>
    </row>
    <row r="286" spans="1:40" x14ac:dyDescent="0.2">
      <c r="A286" s="18">
        <v>44462</v>
      </c>
      <c r="B286" s="19">
        <v>0</v>
      </c>
      <c r="C286" s="19">
        <v>0</v>
      </c>
      <c r="D286" s="26" t="e">
        <v>#N/A</v>
      </c>
      <c r="E286" s="29" t="e">
        <v>#N/A</v>
      </c>
      <c r="F286" s="19">
        <v>450000</v>
      </c>
      <c r="G286" s="19">
        <v>52800000</v>
      </c>
      <c r="H286" s="19">
        <v>52800000</v>
      </c>
      <c r="I286" s="29">
        <v>50160000</v>
      </c>
      <c r="J286" s="19">
        <v>500000</v>
      </c>
      <c r="K286" s="19">
        <v>52800000</v>
      </c>
      <c r="L286" s="19">
        <v>52800000</v>
      </c>
      <c r="M286" s="29">
        <v>50160000</v>
      </c>
      <c r="N286" s="26">
        <v>550000</v>
      </c>
      <c r="O286" s="26">
        <v>52800000</v>
      </c>
      <c r="P286" s="19">
        <v>52800000</v>
      </c>
      <c r="Q286" s="29">
        <v>50160000</v>
      </c>
      <c r="R286" s="26">
        <v>600000</v>
      </c>
      <c r="S286" s="26">
        <v>52800000</v>
      </c>
      <c r="T286" s="19">
        <v>52800000</v>
      </c>
      <c r="U286" s="29">
        <v>50160000</v>
      </c>
      <c r="V286" s="26">
        <v>650000</v>
      </c>
      <c r="W286" s="26">
        <v>52800000</v>
      </c>
      <c r="X286" s="19">
        <v>52800000</v>
      </c>
      <c r="Y286" s="29">
        <v>50160000</v>
      </c>
      <c r="Z286" s="26">
        <v>700000</v>
      </c>
      <c r="AA286" s="26">
        <v>52800000</v>
      </c>
      <c r="AB286" s="19">
        <v>52800000</v>
      </c>
      <c r="AC286" s="29">
        <v>50160000</v>
      </c>
      <c r="AD286" s="26">
        <v>750000</v>
      </c>
      <c r="AE286" s="26">
        <v>52800000</v>
      </c>
      <c r="AF286" s="19">
        <v>52800000</v>
      </c>
      <c r="AG286" s="29">
        <v>50160000</v>
      </c>
      <c r="AH286" s="26">
        <v>800000</v>
      </c>
      <c r="AI286" s="26">
        <v>52800000</v>
      </c>
      <c r="AJ286" s="19">
        <v>52800000</v>
      </c>
      <c r="AK286" s="29">
        <v>50160000</v>
      </c>
      <c r="AL286" s="28">
        <v>14600000</v>
      </c>
      <c r="AM286">
        <v>31800000</v>
      </c>
      <c r="AN286">
        <v>52800000</v>
      </c>
    </row>
    <row r="287" spans="1:40" x14ac:dyDescent="0.2">
      <c r="A287" s="18">
        <v>44463</v>
      </c>
      <c r="B287" s="19">
        <v>0</v>
      </c>
      <c r="C287" s="19">
        <v>0</v>
      </c>
      <c r="D287" s="26" t="e">
        <v>#N/A</v>
      </c>
      <c r="E287" s="29" t="e">
        <v>#N/A</v>
      </c>
      <c r="F287" s="19">
        <v>450000</v>
      </c>
      <c r="G287" s="19">
        <v>52800000</v>
      </c>
      <c r="H287" s="19">
        <v>52800000</v>
      </c>
      <c r="I287" s="29">
        <v>50160000</v>
      </c>
      <c r="J287" s="19">
        <v>500000</v>
      </c>
      <c r="K287" s="19">
        <v>52800000</v>
      </c>
      <c r="L287" s="19">
        <v>52800000</v>
      </c>
      <c r="M287" s="29">
        <v>50160000</v>
      </c>
      <c r="N287" s="26">
        <v>550000</v>
      </c>
      <c r="O287" s="26">
        <v>52800000</v>
      </c>
      <c r="P287" s="19">
        <v>52800000</v>
      </c>
      <c r="Q287" s="29">
        <v>50160000</v>
      </c>
      <c r="R287" s="26">
        <v>600000</v>
      </c>
      <c r="S287" s="26">
        <v>52800000</v>
      </c>
      <c r="T287" s="19">
        <v>52800000</v>
      </c>
      <c r="U287" s="29">
        <v>50160000</v>
      </c>
      <c r="V287" s="26">
        <v>650000</v>
      </c>
      <c r="W287" s="26">
        <v>52800000</v>
      </c>
      <c r="X287" s="19">
        <v>52800000</v>
      </c>
      <c r="Y287" s="29">
        <v>50160000</v>
      </c>
      <c r="Z287" s="26">
        <v>700000</v>
      </c>
      <c r="AA287" s="26">
        <v>52800000</v>
      </c>
      <c r="AB287" s="19">
        <v>52800000</v>
      </c>
      <c r="AC287" s="29">
        <v>50160000</v>
      </c>
      <c r="AD287" s="26">
        <v>750000</v>
      </c>
      <c r="AE287" s="26">
        <v>52800000</v>
      </c>
      <c r="AF287" s="19">
        <v>52800000</v>
      </c>
      <c r="AG287" s="29">
        <v>50160000</v>
      </c>
      <c r="AH287" s="26">
        <v>800000</v>
      </c>
      <c r="AI287" s="26">
        <v>52800000</v>
      </c>
      <c r="AJ287" s="19">
        <v>52800000</v>
      </c>
      <c r="AK287" s="29">
        <v>50160000</v>
      </c>
      <c r="AL287" s="28">
        <v>14600000</v>
      </c>
      <c r="AM287">
        <v>31800000</v>
      </c>
      <c r="AN287">
        <v>52800000</v>
      </c>
    </row>
    <row r="288" spans="1:40" x14ac:dyDescent="0.2">
      <c r="A288" s="18">
        <v>44464</v>
      </c>
      <c r="B288" s="19">
        <v>0</v>
      </c>
      <c r="C288" s="19">
        <v>0</v>
      </c>
      <c r="D288" s="26" t="e">
        <v>#N/A</v>
      </c>
      <c r="E288" s="29" t="e">
        <v>#N/A</v>
      </c>
      <c r="F288" s="19">
        <v>450000</v>
      </c>
      <c r="G288" s="19">
        <v>52800000</v>
      </c>
      <c r="H288" s="19">
        <v>52800000</v>
      </c>
      <c r="I288" s="29">
        <v>50160000</v>
      </c>
      <c r="J288" s="19">
        <v>500000</v>
      </c>
      <c r="K288" s="19">
        <v>52800000</v>
      </c>
      <c r="L288" s="19">
        <v>52800000</v>
      </c>
      <c r="M288" s="29">
        <v>50160000</v>
      </c>
      <c r="N288" s="26">
        <v>550000</v>
      </c>
      <c r="O288" s="26">
        <v>52800000</v>
      </c>
      <c r="P288" s="19">
        <v>52800000</v>
      </c>
      <c r="Q288" s="29">
        <v>50160000</v>
      </c>
      <c r="R288" s="26">
        <v>600000</v>
      </c>
      <c r="S288" s="26">
        <v>52800000</v>
      </c>
      <c r="T288" s="19">
        <v>52800000</v>
      </c>
      <c r="U288" s="29">
        <v>50160000</v>
      </c>
      <c r="V288" s="26">
        <v>650000</v>
      </c>
      <c r="W288" s="26">
        <v>52800000</v>
      </c>
      <c r="X288" s="19">
        <v>52800000</v>
      </c>
      <c r="Y288" s="29">
        <v>50160000</v>
      </c>
      <c r="Z288" s="26">
        <v>700000</v>
      </c>
      <c r="AA288" s="26">
        <v>52800000</v>
      </c>
      <c r="AB288" s="19">
        <v>52800000</v>
      </c>
      <c r="AC288" s="29">
        <v>50160000</v>
      </c>
      <c r="AD288" s="26">
        <v>750000</v>
      </c>
      <c r="AE288" s="26">
        <v>52800000</v>
      </c>
      <c r="AF288" s="19">
        <v>52800000</v>
      </c>
      <c r="AG288" s="29">
        <v>50160000</v>
      </c>
      <c r="AH288" s="26">
        <v>800000</v>
      </c>
      <c r="AI288" s="26">
        <v>52800000</v>
      </c>
      <c r="AJ288" s="19">
        <v>52800000</v>
      </c>
      <c r="AK288" s="29">
        <v>50160000</v>
      </c>
      <c r="AL288" s="28">
        <v>14600000</v>
      </c>
      <c r="AM288">
        <v>31800000</v>
      </c>
      <c r="AN288">
        <v>52800000</v>
      </c>
    </row>
    <row r="289" spans="1:40" x14ac:dyDescent="0.2">
      <c r="A289" s="18">
        <v>44465</v>
      </c>
      <c r="B289" s="19">
        <v>0</v>
      </c>
      <c r="C289" s="19">
        <v>0</v>
      </c>
      <c r="D289" s="26" t="e">
        <v>#N/A</v>
      </c>
      <c r="E289" s="29" t="e">
        <v>#N/A</v>
      </c>
      <c r="F289" s="19">
        <v>450000</v>
      </c>
      <c r="G289" s="19">
        <v>52800000</v>
      </c>
      <c r="H289" s="19">
        <v>52800000</v>
      </c>
      <c r="I289" s="29">
        <v>50160000</v>
      </c>
      <c r="J289" s="19">
        <v>500000</v>
      </c>
      <c r="K289" s="19">
        <v>52800000</v>
      </c>
      <c r="L289" s="19">
        <v>52800000</v>
      </c>
      <c r="M289" s="29">
        <v>50160000</v>
      </c>
      <c r="N289" s="26">
        <v>550000</v>
      </c>
      <c r="O289" s="26">
        <v>52800000</v>
      </c>
      <c r="P289" s="19">
        <v>52800000</v>
      </c>
      <c r="Q289" s="29">
        <v>50160000</v>
      </c>
      <c r="R289" s="26">
        <v>600000</v>
      </c>
      <c r="S289" s="26">
        <v>52800000</v>
      </c>
      <c r="T289" s="19">
        <v>52800000</v>
      </c>
      <c r="U289" s="29">
        <v>50160000</v>
      </c>
      <c r="V289" s="26">
        <v>650000</v>
      </c>
      <c r="W289" s="26">
        <v>52800000</v>
      </c>
      <c r="X289" s="19">
        <v>52800000</v>
      </c>
      <c r="Y289" s="29">
        <v>50160000</v>
      </c>
      <c r="Z289" s="26">
        <v>700000</v>
      </c>
      <c r="AA289" s="26">
        <v>52800000</v>
      </c>
      <c r="AB289" s="19">
        <v>52800000</v>
      </c>
      <c r="AC289" s="29">
        <v>50160000</v>
      </c>
      <c r="AD289" s="26">
        <v>750000</v>
      </c>
      <c r="AE289" s="26">
        <v>52800000</v>
      </c>
      <c r="AF289" s="19">
        <v>52800000</v>
      </c>
      <c r="AG289" s="29">
        <v>50160000</v>
      </c>
      <c r="AH289" s="26">
        <v>800000</v>
      </c>
      <c r="AI289" s="26">
        <v>52800000</v>
      </c>
      <c r="AJ289" s="19">
        <v>52800000</v>
      </c>
      <c r="AK289" s="29">
        <v>50160000</v>
      </c>
      <c r="AL289" s="28">
        <v>14600000</v>
      </c>
      <c r="AM289">
        <v>31800000</v>
      </c>
      <c r="AN289">
        <v>52800000</v>
      </c>
    </row>
    <row r="290" spans="1:40" x14ac:dyDescent="0.2">
      <c r="A290" s="18">
        <v>44466</v>
      </c>
      <c r="B290" s="19">
        <v>0</v>
      </c>
      <c r="C290" s="19">
        <v>0</v>
      </c>
      <c r="D290" s="26" t="e">
        <v>#N/A</v>
      </c>
      <c r="E290" s="29" t="e">
        <v>#N/A</v>
      </c>
      <c r="F290" s="19">
        <v>450000</v>
      </c>
      <c r="G290" s="19">
        <v>52800000</v>
      </c>
      <c r="H290" s="19">
        <v>52800000</v>
      </c>
      <c r="I290" s="29">
        <v>50160000</v>
      </c>
      <c r="J290" s="19">
        <v>500000</v>
      </c>
      <c r="K290" s="19">
        <v>52800000</v>
      </c>
      <c r="L290" s="19">
        <v>52800000</v>
      </c>
      <c r="M290" s="29">
        <v>50160000</v>
      </c>
      <c r="N290" s="26">
        <v>550000</v>
      </c>
      <c r="O290" s="26">
        <v>52800000</v>
      </c>
      <c r="P290" s="19">
        <v>52800000</v>
      </c>
      <c r="Q290" s="29">
        <v>50160000</v>
      </c>
      <c r="R290" s="26">
        <v>600000</v>
      </c>
      <c r="S290" s="26">
        <v>52800000</v>
      </c>
      <c r="T290" s="19">
        <v>52800000</v>
      </c>
      <c r="U290" s="29">
        <v>50160000</v>
      </c>
      <c r="V290" s="26">
        <v>650000</v>
      </c>
      <c r="W290" s="26">
        <v>52800000</v>
      </c>
      <c r="X290" s="19">
        <v>52800000</v>
      </c>
      <c r="Y290" s="29">
        <v>50160000</v>
      </c>
      <c r="Z290" s="26">
        <v>700000</v>
      </c>
      <c r="AA290" s="26">
        <v>52800000</v>
      </c>
      <c r="AB290" s="19">
        <v>52800000</v>
      </c>
      <c r="AC290" s="29">
        <v>50160000</v>
      </c>
      <c r="AD290" s="26">
        <v>750000</v>
      </c>
      <c r="AE290" s="26">
        <v>52800000</v>
      </c>
      <c r="AF290" s="19">
        <v>52800000</v>
      </c>
      <c r="AG290" s="29">
        <v>50160000</v>
      </c>
      <c r="AH290" s="26">
        <v>800000</v>
      </c>
      <c r="AI290" s="26">
        <v>52800000</v>
      </c>
      <c r="AJ290" s="19">
        <v>52800000</v>
      </c>
      <c r="AK290" s="29">
        <v>50160000</v>
      </c>
      <c r="AL290" s="28">
        <v>14600000</v>
      </c>
      <c r="AM290">
        <v>31800000</v>
      </c>
      <c r="AN290">
        <v>52800000</v>
      </c>
    </row>
    <row r="291" spans="1:40" x14ac:dyDescent="0.2">
      <c r="A291" s="18">
        <v>44467</v>
      </c>
      <c r="B291" s="19">
        <v>0</v>
      </c>
      <c r="C291" s="19">
        <v>0</v>
      </c>
      <c r="D291" s="26" t="e">
        <v>#N/A</v>
      </c>
      <c r="E291" s="29" t="e">
        <v>#N/A</v>
      </c>
      <c r="F291" s="19">
        <v>450000</v>
      </c>
      <c r="G291" s="19">
        <v>52800000</v>
      </c>
      <c r="H291" s="19">
        <v>52800000</v>
      </c>
      <c r="I291" s="29">
        <v>50160000</v>
      </c>
      <c r="J291" s="19">
        <v>500000</v>
      </c>
      <c r="K291" s="19">
        <v>52800000</v>
      </c>
      <c r="L291" s="19">
        <v>52800000</v>
      </c>
      <c r="M291" s="29">
        <v>50160000</v>
      </c>
      <c r="N291" s="26">
        <v>550000</v>
      </c>
      <c r="O291" s="26">
        <v>52800000</v>
      </c>
      <c r="P291" s="19">
        <v>52800000</v>
      </c>
      <c r="Q291" s="29">
        <v>50160000</v>
      </c>
      <c r="R291" s="26">
        <v>600000</v>
      </c>
      <c r="S291" s="26">
        <v>52800000</v>
      </c>
      <c r="T291" s="19">
        <v>52800000</v>
      </c>
      <c r="U291" s="29">
        <v>50160000</v>
      </c>
      <c r="V291" s="26">
        <v>650000</v>
      </c>
      <c r="W291" s="26">
        <v>52800000</v>
      </c>
      <c r="X291" s="19">
        <v>52800000</v>
      </c>
      <c r="Y291" s="29">
        <v>50160000</v>
      </c>
      <c r="Z291" s="26">
        <v>700000</v>
      </c>
      <c r="AA291" s="26">
        <v>52800000</v>
      </c>
      <c r="AB291" s="19">
        <v>52800000</v>
      </c>
      <c r="AC291" s="29">
        <v>50160000</v>
      </c>
      <c r="AD291" s="26">
        <v>750000</v>
      </c>
      <c r="AE291" s="26">
        <v>52800000</v>
      </c>
      <c r="AF291" s="19">
        <v>52800000</v>
      </c>
      <c r="AG291" s="29">
        <v>50160000</v>
      </c>
      <c r="AH291" s="26">
        <v>800000</v>
      </c>
      <c r="AI291" s="26">
        <v>52800000</v>
      </c>
      <c r="AJ291" s="19">
        <v>52800000</v>
      </c>
      <c r="AK291" s="29">
        <v>50160000</v>
      </c>
      <c r="AL291" s="28">
        <v>14600000</v>
      </c>
      <c r="AM291">
        <v>31800000</v>
      </c>
      <c r="AN291">
        <v>52800000</v>
      </c>
    </row>
    <row r="292" spans="1:40" x14ac:dyDescent="0.2">
      <c r="A292" s="18">
        <v>44468</v>
      </c>
      <c r="B292" s="19">
        <v>0</v>
      </c>
      <c r="C292" s="19">
        <v>0</v>
      </c>
      <c r="D292" s="26" t="e">
        <v>#N/A</v>
      </c>
      <c r="E292" s="29" t="e">
        <v>#N/A</v>
      </c>
      <c r="F292" s="19">
        <v>450000</v>
      </c>
      <c r="G292" s="19">
        <v>52800000</v>
      </c>
      <c r="H292" s="19">
        <v>52800000</v>
      </c>
      <c r="I292" s="29">
        <v>50160000</v>
      </c>
      <c r="J292" s="19">
        <v>500000</v>
      </c>
      <c r="K292" s="19">
        <v>52800000</v>
      </c>
      <c r="L292" s="19">
        <v>52800000</v>
      </c>
      <c r="M292" s="29">
        <v>50160000</v>
      </c>
      <c r="N292" s="26">
        <v>550000</v>
      </c>
      <c r="O292" s="26">
        <v>52800000</v>
      </c>
      <c r="P292" s="19">
        <v>52800000</v>
      </c>
      <c r="Q292" s="29">
        <v>50160000</v>
      </c>
      <c r="R292" s="26">
        <v>600000</v>
      </c>
      <c r="S292" s="26">
        <v>52800000</v>
      </c>
      <c r="T292" s="19">
        <v>52800000</v>
      </c>
      <c r="U292" s="29">
        <v>50160000</v>
      </c>
      <c r="V292" s="26">
        <v>650000</v>
      </c>
      <c r="W292" s="26">
        <v>52800000</v>
      </c>
      <c r="X292" s="19">
        <v>52800000</v>
      </c>
      <c r="Y292" s="29">
        <v>50160000</v>
      </c>
      <c r="Z292" s="26">
        <v>700000</v>
      </c>
      <c r="AA292" s="26">
        <v>52800000</v>
      </c>
      <c r="AB292" s="19">
        <v>52800000</v>
      </c>
      <c r="AC292" s="29">
        <v>50160000</v>
      </c>
      <c r="AD292" s="26">
        <v>750000</v>
      </c>
      <c r="AE292" s="26">
        <v>52800000</v>
      </c>
      <c r="AF292" s="19">
        <v>52800000</v>
      </c>
      <c r="AG292" s="29">
        <v>50160000</v>
      </c>
      <c r="AH292" s="26">
        <v>800000</v>
      </c>
      <c r="AI292" s="26">
        <v>52800000</v>
      </c>
      <c r="AJ292" s="19">
        <v>52800000</v>
      </c>
      <c r="AK292" s="29">
        <v>50160000</v>
      </c>
      <c r="AL292" s="28">
        <v>14600000</v>
      </c>
      <c r="AM292">
        <v>31800000</v>
      </c>
      <c r="AN292">
        <v>52800000</v>
      </c>
    </row>
    <row r="293" spans="1:40" x14ac:dyDescent="0.2">
      <c r="A293" s="18">
        <v>44469</v>
      </c>
      <c r="B293" s="19">
        <v>0</v>
      </c>
      <c r="C293" s="19">
        <v>0</v>
      </c>
      <c r="D293" s="26" t="e">
        <v>#N/A</v>
      </c>
      <c r="E293" s="29" t="e">
        <v>#N/A</v>
      </c>
      <c r="F293" s="19">
        <v>450000</v>
      </c>
      <c r="G293" s="19">
        <v>52800000</v>
      </c>
      <c r="H293" s="19">
        <v>52800000</v>
      </c>
      <c r="I293" s="29">
        <v>50160000</v>
      </c>
      <c r="J293" s="19">
        <v>500000</v>
      </c>
      <c r="K293" s="19">
        <v>52800000</v>
      </c>
      <c r="L293" s="19">
        <v>52800000</v>
      </c>
      <c r="M293" s="29">
        <v>50160000</v>
      </c>
      <c r="N293" s="26">
        <v>550000</v>
      </c>
      <c r="O293" s="26">
        <v>52800000</v>
      </c>
      <c r="P293" s="19">
        <v>52800000</v>
      </c>
      <c r="Q293" s="29">
        <v>50160000</v>
      </c>
      <c r="R293" s="26">
        <v>600000</v>
      </c>
      <c r="S293" s="26">
        <v>52800000</v>
      </c>
      <c r="T293" s="19">
        <v>52800000</v>
      </c>
      <c r="U293" s="29">
        <v>50160000</v>
      </c>
      <c r="V293" s="26">
        <v>650000</v>
      </c>
      <c r="W293" s="26">
        <v>52800000</v>
      </c>
      <c r="X293" s="19">
        <v>52800000</v>
      </c>
      <c r="Y293" s="29">
        <v>50160000</v>
      </c>
      <c r="Z293" s="26">
        <v>700000</v>
      </c>
      <c r="AA293" s="26">
        <v>52800000</v>
      </c>
      <c r="AB293" s="19">
        <v>52800000</v>
      </c>
      <c r="AC293" s="29">
        <v>50160000</v>
      </c>
      <c r="AD293" s="26">
        <v>750000</v>
      </c>
      <c r="AE293" s="26">
        <v>52800000</v>
      </c>
      <c r="AF293" s="19">
        <v>52800000</v>
      </c>
      <c r="AG293" s="29">
        <v>50160000</v>
      </c>
      <c r="AH293" s="26">
        <v>800000</v>
      </c>
      <c r="AI293" s="26">
        <v>52800000</v>
      </c>
      <c r="AJ293" s="19">
        <v>52800000</v>
      </c>
      <c r="AK293" s="29">
        <v>50160000</v>
      </c>
      <c r="AL293" s="28">
        <v>14600000</v>
      </c>
      <c r="AM293">
        <v>31800000</v>
      </c>
      <c r="AN293">
        <v>52800000</v>
      </c>
    </row>
    <row r="294" spans="1:40" x14ac:dyDescent="0.2">
      <c r="A294" s="18">
        <v>44470</v>
      </c>
      <c r="B294" s="19">
        <v>0</v>
      </c>
      <c r="C294" s="19">
        <v>0</v>
      </c>
      <c r="D294" s="26" t="e">
        <v>#N/A</v>
      </c>
      <c r="E294" s="29" t="e">
        <v>#N/A</v>
      </c>
      <c r="F294" s="19">
        <v>450000</v>
      </c>
      <c r="G294" s="19">
        <v>52800000</v>
      </c>
      <c r="H294" s="19">
        <v>52800000</v>
      </c>
      <c r="I294" s="29">
        <v>50160000</v>
      </c>
      <c r="J294" s="19">
        <v>500000</v>
      </c>
      <c r="K294" s="19">
        <v>52800000</v>
      </c>
      <c r="L294" s="19">
        <v>52800000</v>
      </c>
      <c r="M294" s="29">
        <v>50160000</v>
      </c>
      <c r="N294" s="26">
        <v>550000</v>
      </c>
      <c r="O294" s="26">
        <v>52800000</v>
      </c>
      <c r="P294" s="19">
        <v>52800000</v>
      </c>
      <c r="Q294" s="29">
        <v>50160000</v>
      </c>
      <c r="R294" s="26">
        <v>600000</v>
      </c>
      <c r="S294" s="26">
        <v>52800000</v>
      </c>
      <c r="T294" s="19">
        <v>52800000</v>
      </c>
      <c r="U294" s="29">
        <v>50160000</v>
      </c>
      <c r="V294" s="26">
        <v>650000</v>
      </c>
      <c r="W294" s="26">
        <v>52800000</v>
      </c>
      <c r="X294" s="19">
        <v>52800000</v>
      </c>
      <c r="Y294" s="29">
        <v>50160000</v>
      </c>
      <c r="Z294" s="26">
        <v>700000</v>
      </c>
      <c r="AA294" s="26">
        <v>52800000</v>
      </c>
      <c r="AB294" s="19">
        <v>52800000</v>
      </c>
      <c r="AC294" s="29">
        <v>50160000</v>
      </c>
      <c r="AD294" s="26">
        <v>750000</v>
      </c>
      <c r="AE294" s="26">
        <v>52800000</v>
      </c>
      <c r="AF294" s="19">
        <v>52800000</v>
      </c>
      <c r="AG294" s="29">
        <v>50160000</v>
      </c>
      <c r="AH294" s="26">
        <v>800000</v>
      </c>
      <c r="AI294" s="26">
        <v>52800000</v>
      </c>
      <c r="AJ294" s="19">
        <v>52800000</v>
      </c>
      <c r="AK294" s="29">
        <v>50160000</v>
      </c>
      <c r="AL294" s="28">
        <v>14600000</v>
      </c>
      <c r="AM294">
        <v>31800000</v>
      </c>
      <c r="AN294">
        <v>52800000</v>
      </c>
    </row>
    <row r="295" spans="1:40" x14ac:dyDescent="0.2">
      <c r="A295" s="18">
        <v>44471</v>
      </c>
      <c r="B295" s="19">
        <v>0</v>
      </c>
      <c r="C295" s="19">
        <v>0</v>
      </c>
      <c r="D295" s="26" t="e">
        <v>#N/A</v>
      </c>
      <c r="E295" s="29" t="e">
        <v>#N/A</v>
      </c>
      <c r="F295" s="19">
        <v>450000</v>
      </c>
      <c r="G295" s="19">
        <v>52800000</v>
      </c>
      <c r="H295" s="19">
        <v>52800000</v>
      </c>
      <c r="I295" s="29">
        <v>50160000</v>
      </c>
      <c r="J295" s="19">
        <v>500000</v>
      </c>
      <c r="K295" s="19">
        <v>52800000</v>
      </c>
      <c r="L295" s="19">
        <v>52800000</v>
      </c>
      <c r="M295" s="29">
        <v>50160000</v>
      </c>
      <c r="N295" s="26">
        <v>550000</v>
      </c>
      <c r="O295" s="26">
        <v>52800000</v>
      </c>
      <c r="P295" s="19">
        <v>52800000</v>
      </c>
      <c r="Q295" s="29">
        <v>50160000</v>
      </c>
      <c r="R295" s="26">
        <v>600000</v>
      </c>
      <c r="S295" s="26">
        <v>52800000</v>
      </c>
      <c r="T295" s="19">
        <v>52800000</v>
      </c>
      <c r="U295" s="29">
        <v>50160000</v>
      </c>
      <c r="V295" s="26">
        <v>650000</v>
      </c>
      <c r="W295" s="26">
        <v>52800000</v>
      </c>
      <c r="X295" s="19">
        <v>52800000</v>
      </c>
      <c r="Y295" s="29">
        <v>50160000</v>
      </c>
      <c r="Z295" s="26">
        <v>700000</v>
      </c>
      <c r="AA295" s="26">
        <v>52800000</v>
      </c>
      <c r="AB295" s="19">
        <v>52800000</v>
      </c>
      <c r="AC295" s="29">
        <v>50160000</v>
      </c>
      <c r="AD295" s="26">
        <v>750000</v>
      </c>
      <c r="AE295" s="26">
        <v>52800000</v>
      </c>
      <c r="AF295" s="19">
        <v>52800000</v>
      </c>
      <c r="AG295" s="29">
        <v>50160000</v>
      </c>
      <c r="AH295" s="26">
        <v>800000</v>
      </c>
      <c r="AI295" s="26">
        <v>52800000</v>
      </c>
      <c r="AJ295" s="19">
        <v>52800000</v>
      </c>
      <c r="AK295" s="29">
        <v>50160000</v>
      </c>
      <c r="AL295" s="28">
        <v>14600000</v>
      </c>
      <c r="AM295">
        <v>31800000</v>
      </c>
      <c r="AN295">
        <v>52800000</v>
      </c>
    </row>
    <row r="296" spans="1:40" x14ac:dyDescent="0.2">
      <c r="A296" s="18">
        <v>44472</v>
      </c>
      <c r="B296" s="19">
        <v>0</v>
      </c>
      <c r="C296" s="19">
        <v>0</v>
      </c>
      <c r="D296" s="26" t="e">
        <v>#N/A</v>
      </c>
      <c r="E296" s="29" t="e">
        <v>#N/A</v>
      </c>
      <c r="F296" s="19">
        <v>450000</v>
      </c>
      <c r="G296" s="19">
        <v>52800000</v>
      </c>
      <c r="H296" s="19">
        <v>52800000</v>
      </c>
      <c r="I296" s="29">
        <v>50160000</v>
      </c>
      <c r="J296" s="19">
        <v>500000</v>
      </c>
      <c r="K296" s="19">
        <v>52800000</v>
      </c>
      <c r="L296" s="19">
        <v>52800000</v>
      </c>
      <c r="M296" s="29">
        <v>50160000</v>
      </c>
      <c r="N296" s="26">
        <v>550000</v>
      </c>
      <c r="O296" s="26">
        <v>52800000</v>
      </c>
      <c r="P296" s="19">
        <v>52800000</v>
      </c>
      <c r="Q296" s="29">
        <v>50160000</v>
      </c>
      <c r="R296" s="26">
        <v>600000</v>
      </c>
      <c r="S296" s="26">
        <v>52800000</v>
      </c>
      <c r="T296" s="19">
        <v>52800000</v>
      </c>
      <c r="U296" s="29">
        <v>50160000</v>
      </c>
      <c r="V296" s="26">
        <v>650000</v>
      </c>
      <c r="W296" s="26">
        <v>52800000</v>
      </c>
      <c r="X296" s="19">
        <v>52800000</v>
      </c>
      <c r="Y296" s="29">
        <v>50160000</v>
      </c>
      <c r="Z296" s="26">
        <v>700000</v>
      </c>
      <c r="AA296" s="26">
        <v>52800000</v>
      </c>
      <c r="AB296" s="19">
        <v>52800000</v>
      </c>
      <c r="AC296" s="29">
        <v>50160000</v>
      </c>
      <c r="AD296" s="26">
        <v>750000</v>
      </c>
      <c r="AE296" s="26">
        <v>52800000</v>
      </c>
      <c r="AF296" s="19">
        <v>52800000</v>
      </c>
      <c r="AG296" s="29">
        <v>50160000</v>
      </c>
      <c r="AH296" s="26">
        <v>800000</v>
      </c>
      <c r="AI296" s="26">
        <v>52800000</v>
      </c>
      <c r="AJ296" s="19">
        <v>52800000</v>
      </c>
      <c r="AK296" s="29">
        <v>50160000</v>
      </c>
      <c r="AL296" s="28">
        <v>14600000</v>
      </c>
      <c r="AM296">
        <v>31800000</v>
      </c>
      <c r="AN296">
        <v>52800000</v>
      </c>
    </row>
    <row r="297" spans="1:40" x14ac:dyDescent="0.2">
      <c r="A297" s="18">
        <v>44473</v>
      </c>
      <c r="B297" s="19">
        <v>0</v>
      </c>
      <c r="C297" s="19">
        <v>0</v>
      </c>
      <c r="D297" s="26" t="e">
        <v>#N/A</v>
      </c>
      <c r="E297" s="29" t="e">
        <v>#N/A</v>
      </c>
      <c r="F297" s="19">
        <v>450000</v>
      </c>
      <c r="G297" s="19">
        <v>52800000</v>
      </c>
      <c r="H297" s="19">
        <v>52800000</v>
      </c>
      <c r="I297" s="29">
        <v>50160000</v>
      </c>
      <c r="J297" s="19">
        <v>500000</v>
      </c>
      <c r="K297" s="19">
        <v>52800000</v>
      </c>
      <c r="L297" s="19">
        <v>52800000</v>
      </c>
      <c r="M297" s="29">
        <v>50160000</v>
      </c>
      <c r="N297" s="26">
        <v>550000</v>
      </c>
      <c r="O297" s="26">
        <v>52800000</v>
      </c>
      <c r="P297" s="19">
        <v>52800000</v>
      </c>
      <c r="Q297" s="29">
        <v>50160000</v>
      </c>
      <c r="R297" s="26">
        <v>600000</v>
      </c>
      <c r="S297" s="26">
        <v>52800000</v>
      </c>
      <c r="T297" s="19">
        <v>52800000</v>
      </c>
      <c r="U297" s="29">
        <v>50160000</v>
      </c>
      <c r="V297" s="26">
        <v>650000</v>
      </c>
      <c r="W297" s="26">
        <v>52800000</v>
      </c>
      <c r="X297" s="19">
        <v>52800000</v>
      </c>
      <c r="Y297" s="29">
        <v>50160000</v>
      </c>
      <c r="Z297" s="26">
        <v>700000</v>
      </c>
      <c r="AA297" s="26">
        <v>52800000</v>
      </c>
      <c r="AB297" s="19">
        <v>52800000</v>
      </c>
      <c r="AC297" s="29">
        <v>50160000</v>
      </c>
      <c r="AD297" s="26">
        <v>750000</v>
      </c>
      <c r="AE297" s="26">
        <v>52800000</v>
      </c>
      <c r="AF297" s="19">
        <v>52800000</v>
      </c>
      <c r="AG297" s="29">
        <v>50160000</v>
      </c>
      <c r="AH297" s="26">
        <v>800000</v>
      </c>
      <c r="AI297" s="26">
        <v>52800000</v>
      </c>
      <c r="AJ297" s="19">
        <v>52800000</v>
      </c>
      <c r="AK297" s="29">
        <v>50160000</v>
      </c>
      <c r="AL297" s="28">
        <v>14600000</v>
      </c>
      <c r="AM297">
        <v>31800000</v>
      </c>
      <c r="AN297">
        <v>52800000</v>
      </c>
    </row>
    <row r="298" spans="1:40" x14ac:dyDescent="0.2">
      <c r="A298" s="18">
        <v>44474</v>
      </c>
      <c r="B298" s="19">
        <v>0</v>
      </c>
      <c r="C298" s="19">
        <v>0</v>
      </c>
      <c r="D298" s="26" t="e">
        <v>#N/A</v>
      </c>
      <c r="E298" s="29" t="e">
        <v>#N/A</v>
      </c>
      <c r="F298" s="19">
        <v>450000</v>
      </c>
      <c r="G298" s="19">
        <v>52800000</v>
      </c>
      <c r="H298" s="19">
        <v>52800000</v>
      </c>
      <c r="I298" s="29">
        <v>50160000</v>
      </c>
      <c r="J298" s="19">
        <v>500000</v>
      </c>
      <c r="K298" s="19">
        <v>52800000</v>
      </c>
      <c r="L298" s="19">
        <v>52800000</v>
      </c>
      <c r="M298" s="29">
        <v>50160000</v>
      </c>
      <c r="N298" s="26">
        <v>550000</v>
      </c>
      <c r="O298" s="26">
        <v>52800000</v>
      </c>
      <c r="P298" s="19">
        <v>52800000</v>
      </c>
      <c r="Q298" s="29">
        <v>50160000</v>
      </c>
      <c r="R298" s="26">
        <v>600000</v>
      </c>
      <c r="S298" s="26">
        <v>52800000</v>
      </c>
      <c r="T298" s="19">
        <v>52800000</v>
      </c>
      <c r="U298" s="29">
        <v>50160000</v>
      </c>
      <c r="V298" s="26">
        <v>650000</v>
      </c>
      <c r="W298" s="26">
        <v>52800000</v>
      </c>
      <c r="X298" s="19">
        <v>52800000</v>
      </c>
      <c r="Y298" s="29">
        <v>50160000</v>
      </c>
      <c r="Z298" s="26">
        <v>700000</v>
      </c>
      <c r="AA298" s="26">
        <v>52800000</v>
      </c>
      <c r="AB298" s="19">
        <v>52800000</v>
      </c>
      <c r="AC298" s="29">
        <v>50160000</v>
      </c>
      <c r="AD298" s="26">
        <v>750000</v>
      </c>
      <c r="AE298" s="26">
        <v>52800000</v>
      </c>
      <c r="AF298" s="19">
        <v>52800000</v>
      </c>
      <c r="AG298" s="29">
        <v>50160000</v>
      </c>
      <c r="AH298" s="26">
        <v>800000</v>
      </c>
      <c r="AI298" s="26">
        <v>52800000</v>
      </c>
      <c r="AJ298" s="19">
        <v>52800000</v>
      </c>
      <c r="AK298" s="29">
        <v>50160000</v>
      </c>
      <c r="AL298" s="28">
        <v>14600000</v>
      </c>
      <c r="AM298">
        <v>31800000</v>
      </c>
      <c r="AN298">
        <v>52800000</v>
      </c>
    </row>
    <row r="299" spans="1:40" x14ac:dyDescent="0.2">
      <c r="A299" s="18">
        <v>44475</v>
      </c>
      <c r="B299" s="19">
        <v>0</v>
      </c>
      <c r="C299" s="19">
        <v>0</v>
      </c>
      <c r="D299" s="26" t="e">
        <v>#N/A</v>
      </c>
      <c r="E299" s="29" t="e">
        <v>#N/A</v>
      </c>
      <c r="F299" s="19">
        <v>450000</v>
      </c>
      <c r="G299" s="19">
        <v>52800000</v>
      </c>
      <c r="H299" s="19">
        <v>52800000</v>
      </c>
      <c r="I299" s="29">
        <v>50160000</v>
      </c>
      <c r="J299" s="19">
        <v>500000</v>
      </c>
      <c r="K299" s="19">
        <v>52800000</v>
      </c>
      <c r="L299" s="19">
        <v>52800000</v>
      </c>
      <c r="M299" s="29">
        <v>50160000</v>
      </c>
      <c r="N299" s="26">
        <v>550000</v>
      </c>
      <c r="O299" s="26">
        <v>52800000</v>
      </c>
      <c r="P299" s="19">
        <v>52800000</v>
      </c>
      <c r="Q299" s="29">
        <v>50160000</v>
      </c>
      <c r="R299" s="26">
        <v>600000</v>
      </c>
      <c r="S299" s="26">
        <v>52800000</v>
      </c>
      <c r="T299" s="19">
        <v>52800000</v>
      </c>
      <c r="U299" s="29">
        <v>50160000</v>
      </c>
      <c r="V299" s="26">
        <v>650000</v>
      </c>
      <c r="W299" s="26">
        <v>52800000</v>
      </c>
      <c r="X299" s="19">
        <v>52800000</v>
      </c>
      <c r="Y299" s="29">
        <v>50160000</v>
      </c>
      <c r="Z299" s="26">
        <v>700000</v>
      </c>
      <c r="AA299" s="26">
        <v>52800000</v>
      </c>
      <c r="AB299" s="19">
        <v>52800000</v>
      </c>
      <c r="AC299" s="29">
        <v>50160000</v>
      </c>
      <c r="AD299" s="26">
        <v>750000</v>
      </c>
      <c r="AE299" s="26">
        <v>52800000</v>
      </c>
      <c r="AF299" s="19">
        <v>52800000</v>
      </c>
      <c r="AG299" s="29">
        <v>50160000</v>
      </c>
      <c r="AH299" s="26">
        <v>800000</v>
      </c>
      <c r="AI299" s="26">
        <v>52800000</v>
      </c>
      <c r="AJ299" s="19">
        <v>52800000</v>
      </c>
      <c r="AK299" s="29">
        <v>50160000</v>
      </c>
      <c r="AL299" s="28">
        <v>14600000</v>
      </c>
      <c r="AM299">
        <v>31800000</v>
      </c>
      <c r="AN299">
        <v>52800000</v>
      </c>
    </row>
    <row r="300" spans="1:40" x14ac:dyDescent="0.2">
      <c r="A300" s="18">
        <v>44476</v>
      </c>
      <c r="B300" s="19">
        <v>0</v>
      </c>
      <c r="C300" s="19">
        <v>0</v>
      </c>
      <c r="D300" s="26" t="e">
        <v>#N/A</v>
      </c>
      <c r="E300" s="29" t="e">
        <v>#N/A</v>
      </c>
      <c r="F300" s="19">
        <v>450000</v>
      </c>
      <c r="G300" s="19">
        <v>52800000</v>
      </c>
      <c r="H300" s="19">
        <v>52800000</v>
      </c>
      <c r="I300" s="29">
        <v>50160000</v>
      </c>
      <c r="J300" s="19">
        <v>500000</v>
      </c>
      <c r="K300" s="19">
        <v>52800000</v>
      </c>
      <c r="L300" s="19">
        <v>52800000</v>
      </c>
      <c r="M300" s="29">
        <v>50160000</v>
      </c>
      <c r="N300" s="26">
        <v>550000</v>
      </c>
      <c r="O300" s="26">
        <v>52800000</v>
      </c>
      <c r="P300" s="19">
        <v>52800000</v>
      </c>
      <c r="Q300" s="29">
        <v>50160000</v>
      </c>
      <c r="R300" s="26">
        <v>600000</v>
      </c>
      <c r="S300" s="26">
        <v>52800000</v>
      </c>
      <c r="T300" s="19">
        <v>52800000</v>
      </c>
      <c r="U300" s="29">
        <v>50160000</v>
      </c>
      <c r="V300" s="26">
        <v>650000</v>
      </c>
      <c r="W300" s="26">
        <v>52800000</v>
      </c>
      <c r="X300" s="19">
        <v>52800000</v>
      </c>
      <c r="Y300" s="29">
        <v>50160000</v>
      </c>
      <c r="Z300" s="26">
        <v>700000</v>
      </c>
      <c r="AA300" s="26">
        <v>52800000</v>
      </c>
      <c r="AB300" s="19">
        <v>52800000</v>
      </c>
      <c r="AC300" s="29">
        <v>50160000</v>
      </c>
      <c r="AD300" s="26">
        <v>750000</v>
      </c>
      <c r="AE300" s="26">
        <v>52800000</v>
      </c>
      <c r="AF300" s="19">
        <v>52800000</v>
      </c>
      <c r="AG300" s="29">
        <v>50160000</v>
      </c>
      <c r="AH300" s="26">
        <v>800000</v>
      </c>
      <c r="AI300" s="26">
        <v>52800000</v>
      </c>
      <c r="AJ300" s="19">
        <v>52800000</v>
      </c>
      <c r="AK300" s="29">
        <v>50160000</v>
      </c>
      <c r="AL300" s="28">
        <v>14600000</v>
      </c>
      <c r="AM300">
        <v>31800000</v>
      </c>
      <c r="AN300">
        <v>52800000</v>
      </c>
    </row>
    <row r="301" spans="1:40" x14ac:dyDescent="0.2">
      <c r="A301" s="18">
        <v>44477</v>
      </c>
      <c r="B301" s="19">
        <v>0</v>
      </c>
      <c r="C301" s="19">
        <v>0</v>
      </c>
      <c r="D301" s="26" t="e">
        <v>#N/A</v>
      </c>
      <c r="E301" s="29" t="e">
        <v>#N/A</v>
      </c>
      <c r="F301" s="19">
        <v>450000</v>
      </c>
      <c r="G301" s="19">
        <v>52800000</v>
      </c>
      <c r="H301" s="19">
        <v>52800000</v>
      </c>
      <c r="I301" s="29">
        <v>50160000</v>
      </c>
      <c r="J301" s="19">
        <v>500000</v>
      </c>
      <c r="K301" s="19">
        <v>52800000</v>
      </c>
      <c r="L301" s="19">
        <v>52800000</v>
      </c>
      <c r="M301" s="29">
        <v>50160000</v>
      </c>
      <c r="N301" s="26">
        <v>550000</v>
      </c>
      <c r="O301" s="26">
        <v>52800000</v>
      </c>
      <c r="P301" s="19">
        <v>52800000</v>
      </c>
      <c r="Q301" s="29">
        <v>50160000</v>
      </c>
      <c r="R301" s="26">
        <v>600000</v>
      </c>
      <c r="S301" s="26">
        <v>52800000</v>
      </c>
      <c r="T301" s="19">
        <v>52800000</v>
      </c>
      <c r="U301" s="29">
        <v>50160000</v>
      </c>
      <c r="V301" s="26">
        <v>650000</v>
      </c>
      <c r="W301" s="26">
        <v>52800000</v>
      </c>
      <c r="X301" s="19">
        <v>52800000</v>
      </c>
      <c r="Y301" s="29">
        <v>50160000</v>
      </c>
      <c r="Z301" s="26">
        <v>700000</v>
      </c>
      <c r="AA301" s="26">
        <v>52800000</v>
      </c>
      <c r="AB301" s="19">
        <v>52800000</v>
      </c>
      <c r="AC301" s="29">
        <v>50160000</v>
      </c>
      <c r="AD301" s="26">
        <v>750000</v>
      </c>
      <c r="AE301" s="26">
        <v>52800000</v>
      </c>
      <c r="AF301" s="19">
        <v>52800000</v>
      </c>
      <c r="AG301" s="29">
        <v>50160000</v>
      </c>
      <c r="AH301" s="26">
        <v>800000</v>
      </c>
      <c r="AI301" s="26">
        <v>52800000</v>
      </c>
      <c r="AJ301" s="19">
        <v>52800000</v>
      </c>
      <c r="AK301" s="29">
        <v>50160000</v>
      </c>
      <c r="AL301" s="28">
        <v>14600000</v>
      </c>
      <c r="AM301">
        <v>31800000</v>
      </c>
      <c r="AN301">
        <v>52800000</v>
      </c>
    </row>
    <row r="302" spans="1:40" x14ac:dyDescent="0.2">
      <c r="A302" s="18">
        <v>44478</v>
      </c>
      <c r="B302" s="19">
        <v>0</v>
      </c>
      <c r="C302" s="19">
        <v>0</v>
      </c>
      <c r="D302" s="26" t="e">
        <v>#N/A</v>
      </c>
      <c r="E302" s="29" t="e">
        <v>#N/A</v>
      </c>
      <c r="F302" s="19">
        <v>450000</v>
      </c>
      <c r="G302" s="19">
        <v>52800000</v>
      </c>
      <c r="H302" s="19">
        <v>52800000</v>
      </c>
      <c r="I302" s="29">
        <v>50160000</v>
      </c>
      <c r="J302" s="19">
        <v>500000</v>
      </c>
      <c r="K302" s="19">
        <v>52800000</v>
      </c>
      <c r="L302" s="19">
        <v>52800000</v>
      </c>
      <c r="M302" s="29">
        <v>50160000</v>
      </c>
      <c r="N302" s="26">
        <v>550000</v>
      </c>
      <c r="O302" s="26">
        <v>52800000</v>
      </c>
      <c r="P302" s="19">
        <v>52800000</v>
      </c>
      <c r="Q302" s="29">
        <v>50160000</v>
      </c>
      <c r="R302" s="26">
        <v>600000</v>
      </c>
      <c r="S302" s="26">
        <v>52800000</v>
      </c>
      <c r="T302" s="19">
        <v>52800000</v>
      </c>
      <c r="U302" s="29">
        <v>50160000</v>
      </c>
      <c r="V302" s="26">
        <v>650000</v>
      </c>
      <c r="W302" s="26">
        <v>52800000</v>
      </c>
      <c r="X302" s="19">
        <v>52800000</v>
      </c>
      <c r="Y302" s="29">
        <v>50160000</v>
      </c>
      <c r="Z302" s="26">
        <v>700000</v>
      </c>
      <c r="AA302" s="26">
        <v>52800000</v>
      </c>
      <c r="AB302" s="19">
        <v>52800000</v>
      </c>
      <c r="AC302" s="29">
        <v>50160000</v>
      </c>
      <c r="AD302" s="26">
        <v>750000</v>
      </c>
      <c r="AE302" s="26">
        <v>52800000</v>
      </c>
      <c r="AF302" s="19">
        <v>52800000</v>
      </c>
      <c r="AG302" s="29">
        <v>50160000</v>
      </c>
      <c r="AH302" s="26">
        <v>800000</v>
      </c>
      <c r="AI302" s="26">
        <v>52800000</v>
      </c>
      <c r="AJ302" s="19">
        <v>52800000</v>
      </c>
      <c r="AK302" s="29">
        <v>50160000</v>
      </c>
      <c r="AL302" s="28">
        <v>14600000</v>
      </c>
      <c r="AM302">
        <v>31800000</v>
      </c>
      <c r="AN302">
        <v>52800000</v>
      </c>
    </row>
    <row r="303" spans="1:40" x14ac:dyDescent="0.2">
      <c r="A303" s="18">
        <v>44479</v>
      </c>
      <c r="B303" s="19">
        <v>0</v>
      </c>
      <c r="C303" s="19">
        <v>0</v>
      </c>
      <c r="D303" s="26" t="e">
        <v>#N/A</v>
      </c>
      <c r="E303" s="29" t="e">
        <v>#N/A</v>
      </c>
      <c r="F303" s="19">
        <v>450000</v>
      </c>
      <c r="G303" s="19">
        <v>52800000</v>
      </c>
      <c r="H303" s="19">
        <v>52800000</v>
      </c>
      <c r="I303" s="29">
        <v>50160000</v>
      </c>
      <c r="J303" s="19">
        <v>500000</v>
      </c>
      <c r="K303" s="19">
        <v>52800000</v>
      </c>
      <c r="L303" s="19">
        <v>52800000</v>
      </c>
      <c r="M303" s="29">
        <v>50160000</v>
      </c>
      <c r="N303" s="26">
        <v>550000</v>
      </c>
      <c r="O303" s="26">
        <v>52800000</v>
      </c>
      <c r="P303" s="19">
        <v>52800000</v>
      </c>
      <c r="Q303" s="29">
        <v>50160000</v>
      </c>
      <c r="R303" s="26">
        <v>600000</v>
      </c>
      <c r="S303" s="26">
        <v>52800000</v>
      </c>
      <c r="T303" s="19">
        <v>52800000</v>
      </c>
      <c r="U303" s="29">
        <v>50160000</v>
      </c>
      <c r="V303" s="26">
        <v>650000</v>
      </c>
      <c r="W303" s="26">
        <v>52800000</v>
      </c>
      <c r="X303" s="19">
        <v>52800000</v>
      </c>
      <c r="Y303" s="29">
        <v>50160000</v>
      </c>
      <c r="Z303" s="26">
        <v>700000</v>
      </c>
      <c r="AA303" s="26">
        <v>52800000</v>
      </c>
      <c r="AB303" s="19">
        <v>52800000</v>
      </c>
      <c r="AC303" s="29">
        <v>50160000</v>
      </c>
      <c r="AD303" s="26">
        <v>750000</v>
      </c>
      <c r="AE303" s="26">
        <v>52800000</v>
      </c>
      <c r="AF303" s="19">
        <v>52800000</v>
      </c>
      <c r="AG303" s="29">
        <v>50160000</v>
      </c>
      <c r="AH303" s="26">
        <v>800000</v>
      </c>
      <c r="AI303" s="26">
        <v>52800000</v>
      </c>
      <c r="AJ303" s="19">
        <v>52800000</v>
      </c>
      <c r="AK303" s="29">
        <v>50160000</v>
      </c>
      <c r="AL303" s="28">
        <v>14600000</v>
      </c>
      <c r="AM303">
        <v>31800000</v>
      </c>
      <c r="AN303">
        <v>52800000</v>
      </c>
    </row>
    <row r="304" spans="1:40" x14ac:dyDescent="0.2">
      <c r="A304" s="18">
        <v>44480</v>
      </c>
      <c r="B304" s="19">
        <v>0</v>
      </c>
      <c r="C304" s="19">
        <v>0</v>
      </c>
      <c r="D304" s="26" t="e">
        <v>#N/A</v>
      </c>
      <c r="E304" s="29" t="e">
        <v>#N/A</v>
      </c>
      <c r="F304" s="19">
        <v>450000</v>
      </c>
      <c r="G304" s="19">
        <v>52800000</v>
      </c>
      <c r="H304" s="19">
        <v>52800000</v>
      </c>
      <c r="I304" s="29">
        <v>50160000</v>
      </c>
      <c r="J304" s="19">
        <v>500000</v>
      </c>
      <c r="K304" s="19">
        <v>52800000</v>
      </c>
      <c r="L304" s="19">
        <v>52800000</v>
      </c>
      <c r="M304" s="29">
        <v>50160000</v>
      </c>
      <c r="N304" s="26">
        <v>550000</v>
      </c>
      <c r="O304" s="26">
        <v>52800000</v>
      </c>
      <c r="P304" s="19">
        <v>52800000</v>
      </c>
      <c r="Q304" s="29">
        <v>50160000</v>
      </c>
      <c r="R304" s="26">
        <v>600000</v>
      </c>
      <c r="S304" s="26">
        <v>52800000</v>
      </c>
      <c r="T304" s="19">
        <v>52800000</v>
      </c>
      <c r="U304" s="29">
        <v>50160000</v>
      </c>
      <c r="V304" s="26">
        <v>650000</v>
      </c>
      <c r="W304" s="26">
        <v>52800000</v>
      </c>
      <c r="X304" s="19">
        <v>52800000</v>
      </c>
      <c r="Y304" s="29">
        <v>50160000</v>
      </c>
      <c r="Z304" s="26">
        <v>700000</v>
      </c>
      <c r="AA304" s="26">
        <v>52800000</v>
      </c>
      <c r="AB304" s="19">
        <v>52800000</v>
      </c>
      <c r="AC304" s="29">
        <v>50160000</v>
      </c>
      <c r="AD304" s="26">
        <v>750000</v>
      </c>
      <c r="AE304" s="26">
        <v>52800000</v>
      </c>
      <c r="AF304" s="19">
        <v>52800000</v>
      </c>
      <c r="AG304" s="29">
        <v>50160000</v>
      </c>
      <c r="AH304" s="26">
        <v>800000</v>
      </c>
      <c r="AI304" s="26">
        <v>52800000</v>
      </c>
      <c r="AJ304" s="19">
        <v>52800000</v>
      </c>
      <c r="AK304" s="29">
        <v>50160000</v>
      </c>
      <c r="AL304" s="28">
        <v>14600000</v>
      </c>
      <c r="AM304">
        <v>31800000</v>
      </c>
      <c r="AN304">
        <v>52800000</v>
      </c>
    </row>
    <row r="305" spans="1:40" x14ac:dyDescent="0.2">
      <c r="A305" s="18">
        <v>44481</v>
      </c>
      <c r="B305" s="19">
        <v>0</v>
      </c>
      <c r="C305" s="19">
        <v>0</v>
      </c>
      <c r="D305" s="26" t="e">
        <v>#N/A</v>
      </c>
      <c r="E305" s="29" t="e">
        <v>#N/A</v>
      </c>
      <c r="F305" s="19">
        <v>450000</v>
      </c>
      <c r="G305" s="19">
        <v>52800000</v>
      </c>
      <c r="H305" s="19">
        <v>52800000</v>
      </c>
      <c r="I305" s="29">
        <v>50160000</v>
      </c>
      <c r="J305" s="19">
        <v>500000</v>
      </c>
      <c r="K305" s="19">
        <v>52800000</v>
      </c>
      <c r="L305" s="19">
        <v>52800000</v>
      </c>
      <c r="M305" s="29">
        <v>50160000</v>
      </c>
      <c r="N305" s="26">
        <v>550000</v>
      </c>
      <c r="O305" s="26">
        <v>52800000</v>
      </c>
      <c r="P305" s="19">
        <v>52800000</v>
      </c>
      <c r="Q305" s="29">
        <v>50160000</v>
      </c>
      <c r="R305" s="26">
        <v>600000</v>
      </c>
      <c r="S305" s="26">
        <v>52800000</v>
      </c>
      <c r="T305" s="19">
        <v>52800000</v>
      </c>
      <c r="U305" s="29">
        <v>50160000</v>
      </c>
      <c r="V305" s="26">
        <v>650000</v>
      </c>
      <c r="W305" s="26">
        <v>52800000</v>
      </c>
      <c r="X305" s="19">
        <v>52800000</v>
      </c>
      <c r="Y305" s="29">
        <v>50160000</v>
      </c>
      <c r="Z305" s="26">
        <v>700000</v>
      </c>
      <c r="AA305" s="26">
        <v>52800000</v>
      </c>
      <c r="AB305" s="19">
        <v>52800000</v>
      </c>
      <c r="AC305" s="29">
        <v>50160000</v>
      </c>
      <c r="AD305" s="26">
        <v>750000</v>
      </c>
      <c r="AE305" s="26">
        <v>52800000</v>
      </c>
      <c r="AF305" s="19">
        <v>52800000</v>
      </c>
      <c r="AG305" s="29">
        <v>50160000</v>
      </c>
      <c r="AH305" s="26">
        <v>800000</v>
      </c>
      <c r="AI305" s="26">
        <v>52800000</v>
      </c>
      <c r="AJ305" s="19">
        <v>52800000</v>
      </c>
      <c r="AK305" s="29">
        <v>50160000</v>
      </c>
      <c r="AL305" s="28">
        <v>14600000</v>
      </c>
      <c r="AM305">
        <v>31800000</v>
      </c>
      <c r="AN305">
        <v>52800000</v>
      </c>
    </row>
    <row r="306" spans="1:40" x14ac:dyDescent="0.2">
      <c r="A306" s="18">
        <v>44482</v>
      </c>
      <c r="B306" s="19">
        <v>0</v>
      </c>
      <c r="C306" s="19">
        <v>0</v>
      </c>
      <c r="D306" s="26" t="e">
        <v>#N/A</v>
      </c>
      <c r="E306" s="29" t="e">
        <v>#N/A</v>
      </c>
      <c r="F306" s="19">
        <v>450000</v>
      </c>
      <c r="G306" s="19">
        <v>52800000</v>
      </c>
      <c r="H306" s="19">
        <v>52800000</v>
      </c>
      <c r="I306" s="29">
        <v>50160000</v>
      </c>
      <c r="J306" s="19">
        <v>500000</v>
      </c>
      <c r="K306" s="19">
        <v>52800000</v>
      </c>
      <c r="L306" s="19">
        <v>52800000</v>
      </c>
      <c r="M306" s="29">
        <v>50160000</v>
      </c>
      <c r="N306" s="26">
        <v>550000</v>
      </c>
      <c r="O306" s="26">
        <v>52800000</v>
      </c>
      <c r="P306" s="19">
        <v>52800000</v>
      </c>
      <c r="Q306" s="29">
        <v>50160000</v>
      </c>
      <c r="R306" s="26">
        <v>600000</v>
      </c>
      <c r="S306" s="26">
        <v>52800000</v>
      </c>
      <c r="T306" s="19">
        <v>52800000</v>
      </c>
      <c r="U306" s="29">
        <v>50160000</v>
      </c>
      <c r="V306" s="26">
        <v>650000</v>
      </c>
      <c r="W306" s="26">
        <v>52800000</v>
      </c>
      <c r="X306" s="19">
        <v>52800000</v>
      </c>
      <c r="Y306" s="29">
        <v>50160000</v>
      </c>
      <c r="Z306" s="26">
        <v>700000</v>
      </c>
      <c r="AA306" s="26">
        <v>52800000</v>
      </c>
      <c r="AB306" s="19">
        <v>52800000</v>
      </c>
      <c r="AC306" s="29">
        <v>50160000</v>
      </c>
      <c r="AD306" s="26">
        <v>750000</v>
      </c>
      <c r="AE306" s="26">
        <v>52800000</v>
      </c>
      <c r="AF306" s="19">
        <v>52800000</v>
      </c>
      <c r="AG306" s="29">
        <v>50160000</v>
      </c>
      <c r="AH306" s="26">
        <v>800000</v>
      </c>
      <c r="AI306" s="26">
        <v>52800000</v>
      </c>
      <c r="AJ306" s="19">
        <v>52800000</v>
      </c>
      <c r="AK306" s="29">
        <v>50160000</v>
      </c>
      <c r="AL306" s="28">
        <v>14600000</v>
      </c>
      <c r="AM306">
        <v>31800000</v>
      </c>
      <c r="AN306">
        <v>52800000</v>
      </c>
    </row>
    <row r="307" spans="1:40" x14ac:dyDescent="0.2">
      <c r="A307" s="18">
        <v>44483</v>
      </c>
      <c r="B307" s="19">
        <v>0</v>
      </c>
      <c r="C307" s="19">
        <v>0</v>
      </c>
      <c r="D307" s="26" t="e">
        <v>#N/A</v>
      </c>
      <c r="E307" s="29" t="e">
        <v>#N/A</v>
      </c>
      <c r="F307" s="19">
        <v>450000</v>
      </c>
      <c r="G307" s="19">
        <v>52800000</v>
      </c>
      <c r="H307" s="19">
        <v>52800000</v>
      </c>
      <c r="I307" s="29">
        <v>50160000</v>
      </c>
      <c r="J307" s="19">
        <v>500000</v>
      </c>
      <c r="K307" s="19">
        <v>52800000</v>
      </c>
      <c r="L307" s="19">
        <v>52800000</v>
      </c>
      <c r="M307" s="29">
        <v>50160000</v>
      </c>
      <c r="N307" s="26">
        <v>550000</v>
      </c>
      <c r="O307" s="26">
        <v>52800000</v>
      </c>
      <c r="P307" s="19">
        <v>52800000</v>
      </c>
      <c r="Q307" s="29">
        <v>50160000</v>
      </c>
      <c r="R307" s="26">
        <v>600000</v>
      </c>
      <c r="S307" s="26">
        <v>52800000</v>
      </c>
      <c r="T307" s="19">
        <v>52800000</v>
      </c>
      <c r="U307" s="29">
        <v>50160000</v>
      </c>
      <c r="V307" s="26">
        <v>650000</v>
      </c>
      <c r="W307" s="26">
        <v>52800000</v>
      </c>
      <c r="X307" s="19">
        <v>52800000</v>
      </c>
      <c r="Y307" s="29">
        <v>50160000</v>
      </c>
      <c r="Z307" s="26">
        <v>700000</v>
      </c>
      <c r="AA307" s="26">
        <v>52800000</v>
      </c>
      <c r="AB307" s="19">
        <v>52800000</v>
      </c>
      <c r="AC307" s="29">
        <v>50160000</v>
      </c>
      <c r="AD307" s="26">
        <v>750000</v>
      </c>
      <c r="AE307" s="26">
        <v>52800000</v>
      </c>
      <c r="AF307" s="19">
        <v>52800000</v>
      </c>
      <c r="AG307" s="29">
        <v>50160000</v>
      </c>
      <c r="AH307" s="26">
        <v>800000</v>
      </c>
      <c r="AI307" s="26">
        <v>52800000</v>
      </c>
      <c r="AJ307" s="19">
        <v>52800000</v>
      </c>
      <c r="AK307" s="29">
        <v>50160000</v>
      </c>
      <c r="AL307" s="28">
        <v>14600000</v>
      </c>
      <c r="AM307">
        <v>31800000</v>
      </c>
      <c r="AN307">
        <v>52800000</v>
      </c>
    </row>
    <row r="308" spans="1:40" x14ac:dyDescent="0.2">
      <c r="A308" s="18">
        <v>44484</v>
      </c>
      <c r="B308" s="19">
        <v>0</v>
      </c>
      <c r="C308" s="19">
        <v>0</v>
      </c>
      <c r="D308" s="26" t="e">
        <v>#N/A</v>
      </c>
      <c r="E308" s="29" t="e">
        <v>#N/A</v>
      </c>
      <c r="F308" s="19">
        <v>450000</v>
      </c>
      <c r="G308" s="19">
        <v>52800000</v>
      </c>
      <c r="H308" s="19">
        <v>52800000</v>
      </c>
      <c r="I308" s="29">
        <v>50160000</v>
      </c>
      <c r="J308" s="19">
        <v>500000</v>
      </c>
      <c r="K308" s="19">
        <v>52800000</v>
      </c>
      <c r="L308" s="19">
        <v>52800000</v>
      </c>
      <c r="M308" s="29">
        <v>50160000</v>
      </c>
      <c r="N308" s="26">
        <v>550000</v>
      </c>
      <c r="O308" s="26">
        <v>52800000</v>
      </c>
      <c r="P308" s="19">
        <v>52800000</v>
      </c>
      <c r="Q308" s="29">
        <v>50160000</v>
      </c>
      <c r="R308" s="26">
        <v>600000</v>
      </c>
      <c r="S308" s="26">
        <v>52800000</v>
      </c>
      <c r="T308" s="19">
        <v>52800000</v>
      </c>
      <c r="U308" s="29">
        <v>50160000</v>
      </c>
      <c r="V308" s="26">
        <v>650000</v>
      </c>
      <c r="W308" s="26">
        <v>52800000</v>
      </c>
      <c r="X308" s="19">
        <v>52800000</v>
      </c>
      <c r="Y308" s="29">
        <v>50160000</v>
      </c>
      <c r="Z308" s="26">
        <v>700000</v>
      </c>
      <c r="AA308" s="26">
        <v>52800000</v>
      </c>
      <c r="AB308" s="19">
        <v>52800000</v>
      </c>
      <c r="AC308" s="29">
        <v>50160000</v>
      </c>
      <c r="AD308" s="26">
        <v>750000</v>
      </c>
      <c r="AE308" s="26">
        <v>52800000</v>
      </c>
      <c r="AF308" s="19">
        <v>52800000</v>
      </c>
      <c r="AG308" s="29">
        <v>50160000</v>
      </c>
      <c r="AH308" s="26">
        <v>800000</v>
      </c>
      <c r="AI308" s="26">
        <v>52800000</v>
      </c>
      <c r="AJ308" s="19">
        <v>52800000</v>
      </c>
      <c r="AK308" s="29">
        <v>50160000</v>
      </c>
      <c r="AL308" s="28">
        <v>14600000</v>
      </c>
      <c r="AM308">
        <v>31800000</v>
      </c>
      <c r="AN308">
        <v>52800000</v>
      </c>
    </row>
    <row r="309" spans="1:40" x14ac:dyDescent="0.2">
      <c r="A309" s="18">
        <v>44485</v>
      </c>
      <c r="B309" s="19">
        <v>0</v>
      </c>
      <c r="C309" s="19">
        <v>0</v>
      </c>
      <c r="D309" s="26" t="e">
        <v>#N/A</v>
      </c>
      <c r="E309" s="29" t="e">
        <v>#N/A</v>
      </c>
      <c r="F309" s="19">
        <v>450000</v>
      </c>
      <c r="G309" s="19">
        <v>52800000</v>
      </c>
      <c r="H309" s="19">
        <v>52800000</v>
      </c>
      <c r="I309" s="29">
        <v>50160000</v>
      </c>
      <c r="J309" s="19">
        <v>500000</v>
      </c>
      <c r="K309" s="19">
        <v>52800000</v>
      </c>
      <c r="L309" s="19">
        <v>52800000</v>
      </c>
      <c r="M309" s="29">
        <v>50160000</v>
      </c>
      <c r="N309" s="26">
        <v>550000</v>
      </c>
      <c r="O309" s="26">
        <v>52800000</v>
      </c>
      <c r="P309" s="19">
        <v>52800000</v>
      </c>
      <c r="Q309" s="29">
        <v>50160000</v>
      </c>
      <c r="R309" s="26">
        <v>600000</v>
      </c>
      <c r="S309" s="26">
        <v>52800000</v>
      </c>
      <c r="T309" s="19">
        <v>52800000</v>
      </c>
      <c r="U309" s="29">
        <v>50160000</v>
      </c>
      <c r="V309" s="26">
        <v>650000</v>
      </c>
      <c r="W309" s="26">
        <v>52800000</v>
      </c>
      <c r="X309" s="19">
        <v>52800000</v>
      </c>
      <c r="Y309" s="29">
        <v>50160000</v>
      </c>
      <c r="Z309" s="26">
        <v>700000</v>
      </c>
      <c r="AA309" s="26">
        <v>52800000</v>
      </c>
      <c r="AB309" s="19">
        <v>52800000</v>
      </c>
      <c r="AC309" s="29">
        <v>50160000</v>
      </c>
      <c r="AD309" s="26">
        <v>750000</v>
      </c>
      <c r="AE309" s="26">
        <v>52800000</v>
      </c>
      <c r="AF309" s="19">
        <v>52800000</v>
      </c>
      <c r="AG309" s="29">
        <v>50160000</v>
      </c>
      <c r="AH309" s="26">
        <v>800000</v>
      </c>
      <c r="AI309" s="26">
        <v>52800000</v>
      </c>
      <c r="AJ309" s="19">
        <v>52800000</v>
      </c>
      <c r="AK309" s="29">
        <v>50160000</v>
      </c>
      <c r="AL309" s="28">
        <v>14600000</v>
      </c>
      <c r="AM309">
        <v>31800000</v>
      </c>
      <c r="AN309">
        <v>52800000</v>
      </c>
    </row>
    <row r="310" spans="1:40" x14ac:dyDescent="0.2">
      <c r="A310" s="18">
        <v>44486</v>
      </c>
      <c r="B310" s="19">
        <v>0</v>
      </c>
      <c r="C310" s="19">
        <v>0</v>
      </c>
      <c r="D310" s="26" t="e">
        <v>#N/A</v>
      </c>
      <c r="E310" s="29" t="e">
        <v>#N/A</v>
      </c>
      <c r="F310" s="19">
        <v>450000</v>
      </c>
      <c r="G310" s="19">
        <v>52800000</v>
      </c>
      <c r="H310" s="19">
        <v>52800000</v>
      </c>
      <c r="I310" s="29">
        <v>50160000</v>
      </c>
      <c r="J310" s="19">
        <v>500000</v>
      </c>
      <c r="K310" s="19">
        <v>52800000</v>
      </c>
      <c r="L310" s="19">
        <v>52800000</v>
      </c>
      <c r="M310" s="29">
        <v>50160000</v>
      </c>
      <c r="N310" s="26">
        <v>550000</v>
      </c>
      <c r="O310" s="26">
        <v>52800000</v>
      </c>
      <c r="P310" s="19">
        <v>52800000</v>
      </c>
      <c r="Q310" s="29">
        <v>50160000</v>
      </c>
      <c r="R310" s="26">
        <v>600000</v>
      </c>
      <c r="S310" s="26">
        <v>52800000</v>
      </c>
      <c r="T310" s="19">
        <v>52800000</v>
      </c>
      <c r="U310" s="29">
        <v>50160000</v>
      </c>
      <c r="V310" s="26">
        <v>650000</v>
      </c>
      <c r="W310" s="26">
        <v>52800000</v>
      </c>
      <c r="X310" s="19">
        <v>52800000</v>
      </c>
      <c r="Y310" s="29">
        <v>50160000</v>
      </c>
      <c r="Z310" s="26">
        <v>700000</v>
      </c>
      <c r="AA310" s="26">
        <v>52800000</v>
      </c>
      <c r="AB310" s="19">
        <v>52800000</v>
      </c>
      <c r="AC310" s="29">
        <v>50160000</v>
      </c>
      <c r="AD310" s="26">
        <v>750000</v>
      </c>
      <c r="AE310" s="26">
        <v>52800000</v>
      </c>
      <c r="AF310" s="19">
        <v>52800000</v>
      </c>
      <c r="AG310" s="29">
        <v>50160000</v>
      </c>
      <c r="AH310" s="26">
        <v>800000</v>
      </c>
      <c r="AI310" s="26">
        <v>52800000</v>
      </c>
      <c r="AJ310" s="19">
        <v>52800000</v>
      </c>
      <c r="AK310" s="29">
        <v>50160000</v>
      </c>
      <c r="AL310" s="28">
        <v>14600000</v>
      </c>
      <c r="AM310">
        <v>31800000</v>
      </c>
      <c r="AN310">
        <v>52800000</v>
      </c>
    </row>
    <row r="311" spans="1:40" x14ac:dyDescent="0.2">
      <c r="A311" s="18">
        <v>44487</v>
      </c>
      <c r="B311" s="19">
        <v>0</v>
      </c>
      <c r="C311" s="19">
        <v>0</v>
      </c>
      <c r="D311" s="26" t="e">
        <v>#N/A</v>
      </c>
      <c r="E311" s="29" t="e">
        <v>#N/A</v>
      </c>
      <c r="F311" s="19">
        <v>450000</v>
      </c>
      <c r="G311" s="19">
        <v>52800000</v>
      </c>
      <c r="H311" s="19">
        <v>52800000</v>
      </c>
      <c r="I311" s="29">
        <v>50160000</v>
      </c>
      <c r="J311" s="19">
        <v>500000</v>
      </c>
      <c r="K311" s="19">
        <v>52800000</v>
      </c>
      <c r="L311" s="19">
        <v>52800000</v>
      </c>
      <c r="M311" s="29">
        <v>50160000</v>
      </c>
      <c r="N311" s="26">
        <v>550000</v>
      </c>
      <c r="O311" s="26">
        <v>52800000</v>
      </c>
      <c r="P311" s="19">
        <v>52800000</v>
      </c>
      <c r="Q311" s="29">
        <v>50160000</v>
      </c>
      <c r="R311" s="26">
        <v>600000</v>
      </c>
      <c r="S311" s="26">
        <v>52800000</v>
      </c>
      <c r="T311" s="19">
        <v>52800000</v>
      </c>
      <c r="U311" s="29">
        <v>50160000</v>
      </c>
      <c r="V311" s="26">
        <v>650000</v>
      </c>
      <c r="W311" s="26">
        <v>52800000</v>
      </c>
      <c r="X311" s="19">
        <v>52800000</v>
      </c>
      <c r="Y311" s="29">
        <v>50160000</v>
      </c>
      <c r="Z311" s="26">
        <v>700000</v>
      </c>
      <c r="AA311" s="26">
        <v>52800000</v>
      </c>
      <c r="AB311" s="19">
        <v>52800000</v>
      </c>
      <c r="AC311" s="29">
        <v>50160000</v>
      </c>
      <c r="AD311" s="26">
        <v>750000</v>
      </c>
      <c r="AE311" s="26">
        <v>52800000</v>
      </c>
      <c r="AF311" s="19">
        <v>52800000</v>
      </c>
      <c r="AG311" s="29">
        <v>50160000</v>
      </c>
      <c r="AH311" s="26">
        <v>800000</v>
      </c>
      <c r="AI311" s="26">
        <v>52800000</v>
      </c>
      <c r="AJ311" s="19">
        <v>52800000</v>
      </c>
      <c r="AK311" s="29">
        <v>50160000</v>
      </c>
      <c r="AL311" s="28">
        <v>14600000</v>
      </c>
      <c r="AM311">
        <v>31800000</v>
      </c>
      <c r="AN311">
        <v>52800000</v>
      </c>
    </row>
    <row r="312" spans="1:40" x14ac:dyDescent="0.2">
      <c r="A312" s="18">
        <v>44488</v>
      </c>
      <c r="B312" s="19">
        <v>0</v>
      </c>
      <c r="C312" s="19">
        <v>0</v>
      </c>
      <c r="D312" s="26" t="e">
        <v>#N/A</v>
      </c>
      <c r="E312" s="29" t="e">
        <v>#N/A</v>
      </c>
      <c r="F312" s="19">
        <v>450000</v>
      </c>
      <c r="G312" s="19">
        <v>52800000</v>
      </c>
      <c r="H312" s="19">
        <v>52800000</v>
      </c>
      <c r="I312" s="29">
        <v>50160000</v>
      </c>
      <c r="J312" s="19">
        <v>500000</v>
      </c>
      <c r="K312" s="19">
        <v>52800000</v>
      </c>
      <c r="L312" s="19">
        <v>52800000</v>
      </c>
      <c r="M312" s="29">
        <v>50160000</v>
      </c>
      <c r="N312" s="26">
        <v>550000</v>
      </c>
      <c r="O312" s="26">
        <v>52800000</v>
      </c>
      <c r="P312" s="19">
        <v>52800000</v>
      </c>
      <c r="Q312" s="29">
        <v>50160000</v>
      </c>
      <c r="R312" s="26">
        <v>600000</v>
      </c>
      <c r="S312" s="26">
        <v>52800000</v>
      </c>
      <c r="T312" s="19">
        <v>52800000</v>
      </c>
      <c r="U312" s="29">
        <v>50160000</v>
      </c>
      <c r="V312" s="26">
        <v>650000</v>
      </c>
      <c r="W312" s="26">
        <v>52800000</v>
      </c>
      <c r="X312" s="19">
        <v>52800000</v>
      </c>
      <c r="Y312" s="29">
        <v>50160000</v>
      </c>
      <c r="Z312" s="26">
        <v>700000</v>
      </c>
      <c r="AA312" s="26">
        <v>52800000</v>
      </c>
      <c r="AB312" s="19">
        <v>52800000</v>
      </c>
      <c r="AC312" s="29">
        <v>50160000</v>
      </c>
      <c r="AD312" s="26">
        <v>750000</v>
      </c>
      <c r="AE312" s="26">
        <v>52800000</v>
      </c>
      <c r="AF312" s="19">
        <v>52800000</v>
      </c>
      <c r="AG312" s="29">
        <v>50160000</v>
      </c>
      <c r="AH312" s="26">
        <v>800000</v>
      </c>
      <c r="AI312" s="26">
        <v>52800000</v>
      </c>
      <c r="AJ312" s="19">
        <v>52800000</v>
      </c>
      <c r="AK312" s="29">
        <v>50160000</v>
      </c>
      <c r="AL312" s="28">
        <v>14600000</v>
      </c>
      <c r="AM312">
        <v>31800000</v>
      </c>
      <c r="AN312">
        <v>52800000</v>
      </c>
    </row>
    <row r="313" spans="1:40" x14ac:dyDescent="0.2">
      <c r="A313" s="18">
        <v>44489</v>
      </c>
      <c r="B313" s="19">
        <v>0</v>
      </c>
      <c r="C313" s="19">
        <v>0</v>
      </c>
      <c r="D313" s="26" t="e">
        <v>#N/A</v>
      </c>
      <c r="E313" s="29" t="e">
        <v>#N/A</v>
      </c>
      <c r="F313" s="19">
        <v>450000</v>
      </c>
      <c r="G313" s="19">
        <v>52800000</v>
      </c>
      <c r="H313" s="19">
        <v>52800000</v>
      </c>
      <c r="I313" s="29">
        <v>50160000</v>
      </c>
      <c r="J313" s="19">
        <v>500000</v>
      </c>
      <c r="K313" s="19">
        <v>52800000</v>
      </c>
      <c r="L313" s="19">
        <v>52800000</v>
      </c>
      <c r="M313" s="29">
        <v>50160000</v>
      </c>
      <c r="N313" s="26">
        <v>550000</v>
      </c>
      <c r="O313" s="26">
        <v>52800000</v>
      </c>
      <c r="P313" s="19">
        <v>52800000</v>
      </c>
      <c r="Q313" s="29">
        <v>50160000</v>
      </c>
      <c r="R313" s="26">
        <v>600000</v>
      </c>
      <c r="S313" s="26">
        <v>52800000</v>
      </c>
      <c r="T313" s="19">
        <v>52800000</v>
      </c>
      <c r="U313" s="29">
        <v>50160000</v>
      </c>
      <c r="V313" s="26">
        <v>650000</v>
      </c>
      <c r="W313" s="26">
        <v>52800000</v>
      </c>
      <c r="X313" s="19">
        <v>52800000</v>
      </c>
      <c r="Y313" s="29">
        <v>50160000</v>
      </c>
      <c r="Z313" s="26">
        <v>700000</v>
      </c>
      <c r="AA313" s="26">
        <v>52800000</v>
      </c>
      <c r="AB313" s="19">
        <v>52800000</v>
      </c>
      <c r="AC313" s="29">
        <v>50160000</v>
      </c>
      <c r="AD313" s="26">
        <v>750000</v>
      </c>
      <c r="AE313" s="26">
        <v>52800000</v>
      </c>
      <c r="AF313" s="19">
        <v>52800000</v>
      </c>
      <c r="AG313" s="29">
        <v>50160000</v>
      </c>
      <c r="AH313" s="26">
        <v>800000</v>
      </c>
      <c r="AI313" s="26">
        <v>52800000</v>
      </c>
      <c r="AJ313" s="19">
        <v>52800000</v>
      </c>
      <c r="AK313" s="29">
        <v>50160000</v>
      </c>
      <c r="AL313" s="28">
        <v>14600000</v>
      </c>
      <c r="AM313">
        <v>31800000</v>
      </c>
      <c r="AN313">
        <v>52800000</v>
      </c>
    </row>
    <row r="314" spans="1:40" x14ac:dyDescent="0.2">
      <c r="A314" s="18">
        <v>44490</v>
      </c>
      <c r="B314" s="19">
        <v>0</v>
      </c>
      <c r="C314" s="19">
        <v>0</v>
      </c>
      <c r="D314" s="26" t="e">
        <v>#N/A</v>
      </c>
      <c r="E314" s="29" t="e">
        <v>#N/A</v>
      </c>
      <c r="F314" s="19">
        <v>450000</v>
      </c>
      <c r="G314" s="19">
        <v>52800000</v>
      </c>
      <c r="H314" s="19">
        <v>52800000</v>
      </c>
      <c r="I314" s="29">
        <v>50160000</v>
      </c>
      <c r="J314" s="19">
        <v>500000</v>
      </c>
      <c r="K314" s="19">
        <v>52800000</v>
      </c>
      <c r="L314" s="19">
        <v>52800000</v>
      </c>
      <c r="M314" s="29">
        <v>50160000</v>
      </c>
      <c r="N314" s="26">
        <v>550000</v>
      </c>
      <c r="O314" s="26">
        <v>52800000</v>
      </c>
      <c r="P314" s="19">
        <v>52800000</v>
      </c>
      <c r="Q314" s="29">
        <v>50160000</v>
      </c>
      <c r="R314" s="26">
        <v>600000</v>
      </c>
      <c r="S314" s="26">
        <v>52800000</v>
      </c>
      <c r="T314" s="19">
        <v>52800000</v>
      </c>
      <c r="U314" s="29">
        <v>50160000</v>
      </c>
      <c r="V314" s="26">
        <v>650000</v>
      </c>
      <c r="W314" s="26">
        <v>52800000</v>
      </c>
      <c r="X314" s="19">
        <v>52800000</v>
      </c>
      <c r="Y314" s="29">
        <v>50160000</v>
      </c>
      <c r="Z314" s="26">
        <v>700000</v>
      </c>
      <c r="AA314" s="26">
        <v>52800000</v>
      </c>
      <c r="AB314" s="19">
        <v>52800000</v>
      </c>
      <c r="AC314" s="29">
        <v>50160000</v>
      </c>
      <c r="AD314" s="26">
        <v>750000</v>
      </c>
      <c r="AE314" s="26">
        <v>52800000</v>
      </c>
      <c r="AF314" s="19">
        <v>52800000</v>
      </c>
      <c r="AG314" s="29">
        <v>50160000</v>
      </c>
      <c r="AH314" s="26">
        <v>800000</v>
      </c>
      <c r="AI314" s="26">
        <v>52800000</v>
      </c>
      <c r="AJ314" s="19">
        <v>52800000</v>
      </c>
      <c r="AK314" s="29">
        <v>50160000</v>
      </c>
      <c r="AL314" s="28">
        <v>14600000</v>
      </c>
      <c r="AM314">
        <v>31800000</v>
      </c>
      <c r="AN314">
        <v>52800000</v>
      </c>
    </row>
    <row r="315" spans="1:40" x14ac:dyDescent="0.2">
      <c r="A315" s="18">
        <v>44491</v>
      </c>
      <c r="B315" s="19">
        <v>0</v>
      </c>
      <c r="C315" s="19">
        <v>0</v>
      </c>
      <c r="D315" s="26" t="e">
        <v>#N/A</v>
      </c>
      <c r="E315" s="29" t="e">
        <v>#N/A</v>
      </c>
      <c r="F315" s="19">
        <v>450000</v>
      </c>
      <c r="G315" s="19">
        <v>52800000</v>
      </c>
      <c r="H315" s="19">
        <v>52800000</v>
      </c>
      <c r="I315" s="29">
        <v>50160000</v>
      </c>
      <c r="J315" s="19">
        <v>500000</v>
      </c>
      <c r="K315" s="19">
        <v>52800000</v>
      </c>
      <c r="L315" s="19">
        <v>52800000</v>
      </c>
      <c r="M315" s="29">
        <v>50160000</v>
      </c>
      <c r="N315" s="26">
        <v>550000</v>
      </c>
      <c r="O315" s="26">
        <v>52800000</v>
      </c>
      <c r="P315" s="19">
        <v>52800000</v>
      </c>
      <c r="Q315" s="29">
        <v>50160000</v>
      </c>
      <c r="R315" s="26">
        <v>600000</v>
      </c>
      <c r="S315" s="26">
        <v>52800000</v>
      </c>
      <c r="T315" s="19">
        <v>52800000</v>
      </c>
      <c r="U315" s="29">
        <v>50160000</v>
      </c>
      <c r="V315" s="26">
        <v>650000</v>
      </c>
      <c r="W315" s="26">
        <v>52800000</v>
      </c>
      <c r="X315" s="19">
        <v>52800000</v>
      </c>
      <c r="Y315" s="29">
        <v>50160000</v>
      </c>
      <c r="Z315" s="26">
        <v>700000</v>
      </c>
      <c r="AA315" s="26">
        <v>52800000</v>
      </c>
      <c r="AB315" s="19">
        <v>52800000</v>
      </c>
      <c r="AC315" s="29">
        <v>50160000</v>
      </c>
      <c r="AD315" s="26">
        <v>750000</v>
      </c>
      <c r="AE315" s="26">
        <v>52800000</v>
      </c>
      <c r="AF315" s="19">
        <v>52800000</v>
      </c>
      <c r="AG315" s="29">
        <v>50160000</v>
      </c>
      <c r="AH315" s="26">
        <v>800000</v>
      </c>
      <c r="AI315" s="26">
        <v>52800000</v>
      </c>
      <c r="AJ315" s="19">
        <v>52800000</v>
      </c>
      <c r="AK315" s="29">
        <v>50160000</v>
      </c>
      <c r="AL315" s="28">
        <v>14600000</v>
      </c>
      <c r="AM315">
        <v>31800000</v>
      </c>
      <c r="AN315">
        <v>52800000</v>
      </c>
    </row>
    <row r="316" spans="1:40" x14ac:dyDescent="0.2">
      <c r="A316" s="18">
        <v>44492</v>
      </c>
      <c r="B316" s="19">
        <v>0</v>
      </c>
      <c r="C316" s="19">
        <v>0</v>
      </c>
      <c r="D316" s="26" t="e">
        <v>#N/A</v>
      </c>
      <c r="E316" s="29" t="e">
        <v>#N/A</v>
      </c>
      <c r="F316" s="19">
        <v>450000</v>
      </c>
      <c r="G316" s="19">
        <v>52800000</v>
      </c>
      <c r="H316" s="19">
        <v>52800000</v>
      </c>
      <c r="I316" s="29">
        <v>50160000</v>
      </c>
      <c r="J316" s="19">
        <v>500000</v>
      </c>
      <c r="K316" s="19">
        <v>52800000</v>
      </c>
      <c r="L316" s="19">
        <v>52800000</v>
      </c>
      <c r="M316" s="29">
        <v>50160000</v>
      </c>
      <c r="N316" s="26">
        <v>550000</v>
      </c>
      <c r="O316" s="26">
        <v>52800000</v>
      </c>
      <c r="P316" s="19">
        <v>52800000</v>
      </c>
      <c r="Q316" s="29">
        <v>50160000</v>
      </c>
      <c r="R316" s="26">
        <v>600000</v>
      </c>
      <c r="S316" s="26">
        <v>52800000</v>
      </c>
      <c r="T316" s="19">
        <v>52800000</v>
      </c>
      <c r="U316" s="29">
        <v>50160000</v>
      </c>
      <c r="V316" s="26">
        <v>650000</v>
      </c>
      <c r="W316" s="26">
        <v>52800000</v>
      </c>
      <c r="X316" s="19">
        <v>52800000</v>
      </c>
      <c r="Y316" s="29">
        <v>50160000</v>
      </c>
      <c r="Z316" s="26">
        <v>700000</v>
      </c>
      <c r="AA316" s="26">
        <v>52800000</v>
      </c>
      <c r="AB316" s="19">
        <v>52800000</v>
      </c>
      <c r="AC316" s="29">
        <v>50160000</v>
      </c>
      <c r="AD316" s="26">
        <v>750000</v>
      </c>
      <c r="AE316" s="26">
        <v>52800000</v>
      </c>
      <c r="AF316" s="19">
        <v>52800000</v>
      </c>
      <c r="AG316" s="29">
        <v>50160000</v>
      </c>
      <c r="AH316" s="26">
        <v>800000</v>
      </c>
      <c r="AI316" s="26">
        <v>52800000</v>
      </c>
      <c r="AJ316" s="19">
        <v>52800000</v>
      </c>
      <c r="AK316" s="29">
        <v>50160000</v>
      </c>
      <c r="AL316" s="28">
        <v>14600000</v>
      </c>
      <c r="AM316">
        <v>31800000</v>
      </c>
      <c r="AN316">
        <v>52800000</v>
      </c>
    </row>
    <row r="317" spans="1:40" x14ac:dyDescent="0.2">
      <c r="A317" s="18">
        <v>44493</v>
      </c>
      <c r="B317" s="19">
        <v>0</v>
      </c>
      <c r="C317" s="19">
        <v>0</v>
      </c>
      <c r="D317" s="26" t="e">
        <v>#N/A</v>
      </c>
      <c r="E317" s="29" t="e">
        <v>#N/A</v>
      </c>
      <c r="F317" s="19">
        <v>450000</v>
      </c>
      <c r="G317" s="19">
        <v>52800000</v>
      </c>
      <c r="H317" s="19">
        <v>52800000</v>
      </c>
      <c r="I317" s="29">
        <v>50160000</v>
      </c>
      <c r="J317" s="19">
        <v>500000</v>
      </c>
      <c r="K317" s="19">
        <v>52800000</v>
      </c>
      <c r="L317" s="19">
        <v>52800000</v>
      </c>
      <c r="M317" s="29">
        <v>50160000</v>
      </c>
      <c r="N317" s="26">
        <v>550000</v>
      </c>
      <c r="O317" s="26">
        <v>52800000</v>
      </c>
      <c r="P317" s="19">
        <v>52800000</v>
      </c>
      <c r="Q317" s="29">
        <v>50160000</v>
      </c>
      <c r="R317" s="26">
        <v>600000</v>
      </c>
      <c r="S317" s="26">
        <v>52800000</v>
      </c>
      <c r="T317" s="19">
        <v>52800000</v>
      </c>
      <c r="U317" s="29">
        <v>50160000</v>
      </c>
      <c r="V317" s="26">
        <v>650000</v>
      </c>
      <c r="W317" s="26">
        <v>52800000</v>
      </c>
      <c r="X317" s="19">
        <v>52800000</v>
      </c>
      <c r="Y317" s="29">
        <v>50160000</v>
      </c>
      <c r="Z317" s="26">
        <v>700000</v>
      </c>
      <c r="AA317" s="26">
        <v>52800000</v>
      </c>
      <c r="AB317" s="19">
        <v>52800000</v>
      </c>
      <c r="AC317" s="29">
        <v>50160000</v>
      </c>
      <c r="AD317" s="26">
        <v>750000</v>
      </c>
      <c r="AE317" s="26">
        <v>52800000</v>
      </c>
      <c r="AF317" s="19">
        <v>52800000</v>
      </c>
      <c r="AG317" s="29">
        <v>50160000</v>
      </c>
      <c r="AH317" s="26">
        <v>800000</v>
      </c>
      <c r="AI317" s="26">
        <v>52800000</v>
      </c>
      <c r="AJ317" s="19">
        <v>52800000</v>
      </c>
      <c r="AK317" s="29">
        <v>50160000</v>
      </c>
      <c r="AL317" s="28">
        <v>14600000</v>
      </c>
      <c r="AM317">
        <v>31800000</v>
      </c>
      <c r="AN317">
        <v>52800000</v>
      </c>
    </row>
    <row r="318" spans="1:40" x14ac:dyDescent="0.2">
      <c r="A318" s="18">
        <v>44494</v>
      </c>
      <c r="B318" s="19">
        <v>0</v>
      </c>
      <c r="C318" s="19">
        <v>0</v>
      </c>
      <c r="D318" s="26" t="e">
        <v>#N/A</v>
      </c>
      <c r="E318" s="29" t="e">
        <v>#N/A</v>
      </c>
      <c r="F318" s="19">
        <v>450000</v>
      </c>
      <c r="G318" s="19">
        <v>52800000</v>
      </c>
      <c r="H318" s="19">
        <v>52800000</v>
      </c>
      <c r="I318" s="29">
        <v>50160000</v>
      </c>
      <c r="J318" s="19">
        <v>500000</v>
      </c>
      <c r="K318" s="19">
        <v>52800000</v>
      </c>
      <c r="L318" s="19">
        <v>52800000</v>
      </c>
      <c r="M318" s="29">
        <v>50160000</v>
      </c>
      <c r="N318" s="26">
        <v>550000</v>
      </c>
      <c r="O318" s="26">
        <v>52800000</v>
      </c>
      <c r="P318" s="19">
        <v>52800000</v>
      </c>
      <c r="Q318" s="29">
        <v>50160000</v>
      </c>
      <c r="R318" s="26">
        <v>600000</v>
      </c>
      <c r="S318" s="26">
        <v>52800000</v>
      </c>
      <c r="T318" s="19">
        <v>52800000</v>
      </c>
      <c r="U318" s="29">
        <v>50160000</v>
      </c>
      <c r="V318" s="26">
        <v>650000</v>
      </c>
      <c r="W318" s="26">
        <v>52800000</v>
      </c>
      <c r="X318" s="19">
        <v>52800000</v>
      </c>
      <c r="Y318" s="29">
        <v>50160000</v>
      </c>
      <c r="Z318" s="26">
        <v>700000</v>
      </c>
      <c r="AA318" s="26">
        <v>52800000</v>
      </c>
      <c r="AB318" s="19">
        <v>52800000</v>
      </c>
      <c r="AC318" s="29">
        <v>50160000</v>
      </c>
      <c r="AD318" s="26">
        <v>750000</v>
      </c>
      <c r="AE318" s="26">
        <v>52800000</v>
      </c>
      <c r="AF318" s="19">
        <v>52800000</v>
      </c>
      <c r="AG318" s="29">
        <v>50160000</v>
      </c>
      <c r="AH318" s="26">
        <v>800000</v>
      </c>
      <c r="AI318" s="26">
        <v>52800000</v>
      </c>
      <c r="AJ318" s="19">
        <v>52800000</v>
      </c>
      <c r="AK318" s="29">
        <v>50160000</v>
      </c>
      <c r="AL318" s="28">
        <v>14600000</v>
      </c>
      <c r="AM318">
        <v>31800000</v>
      </c>
      <c r="AN318">
        <v>52800000</v>
      </c>
    </row>
    <row r="319" spans="1:40" x14ac:dyDescent="0.2">
      <c r="A319" s="18">
        <v>44495</v>
      </c>
      <c r="B319" s="19">
        <v>0</v>
      </c>
      <c r="C319" s="19">
        <v>0</v>
      </c>
      <c r="D319" s="26" t="e">
        <v>#N/A</v>
      </c>
      <c r="E319" s="29" t="e">
        <v>#N/A</v>
      </c>
      <c r="F319" s="19">
        <v>450000</v>
      </c>
      <c r="G319" s="19">
        <v>52800000</v>
      </c>
      <c r="H319" s="19">
        <v>52800000</v>
      </c>
      <c r="I319" s="29">
        <v>50160000</v>
      </c>
      <c r="J319" s="19">
        <v>500000</v>
      </c>
      <c r="K319" s="19">
        <v>52800000</v>
      </c>
      <c r="L319" s="19">
        <v>52800000</v>
      </c>
      <c r="M319" s="29">
        <v>50160000</v>
      </c>
      <c r="N319" s="26">
        <v>550000</v>
      </c>
      <c r="O319" s="26">
        <v>52800000</v>
      </c>
      <c r="P319" s="19">
        <v>52800000</v>
      </c>
      <c r="Q319" s="29">
        <v>50160000</v>
      </c>
      <c r="R319" s="26">
        <v>600000</v>
      </c>
      <c r="S319" s="26">
        <v>52800000</v>
      </c>
      <c r="T319" s="19">
        <v>52800000</v>
      </c>
      <c r="U319" s="29">
        <v>50160000</v>
      </c>
      <c r="V319" s="26">
        <v>650000</v>
      </c>
      <c r="W319" s="26">
        <v>52800000</v>
      </c>
      <c r="X319" s="19">
        <v>52800000</v>
      </c>
      <c r="Y319" s="29">
        <v>50160000</v>
      </c>
      <c r="Z319" s="26">
        <v>700000</v>
      </c>
      <c r="AA319" s="26">
        <v>52800000</v>
      </c>
      <c r="AB319" s="19">
        <v>52800000</v>
      </c>
      <c r="AC319" s="29">
        <v>50160000</v>
      </c>
      <c r="AD319" s="26">
        <v>750000</v>
      </c>
      <c r="AE319" s="26">
        <v>52800000</v>
      </c>
      <c r="AF319" s="19">
        <v>52800000</v>
      </c>
      <c r="AG319" s="29">
        <v>50160000</v>
      </c>
      <c r="AH319" s="26">
        <v>800000</v>
      </c>
      <c r="AI319" s="26">
        <v>52800000</v>
      </c>
      <c r="AJ319" s="19">
        <v>52800000</v>
      </c>
      <c r="AK319" s="29">
        <v>50160000</v>
      </c>
      <c r="AL319" s="28">
        <v>14600000</v>
      </c>
      <c r="AM319">
        <v>31800000</v>
      </c>
      <c r="AN319">
        <v>52800000</v>
      </c>
    </row>
    <row r="320" spans="1:40" x14ac:dyDescent="0.2">
      <c r="A320" s="18">
        <v>44496</v>
      </c>
      <c r="B320" s="19">
        <v>0</v>
      </c>
      <c r="C320" s="19">
        <v>0</v>
      </c>
      <c r="D320" s="26" t="e">
        <v>#N/A</v>
      </c>
      <c r="E320" s="29" t="e">
        <v>#N/A</v>
      </c>
      <c r="F320" s="19">
        <v>450000</v>
      </c>
      <c r="G320" s="19">
        <v>52800000</v>
      </c>
      <c r="H320" s="19">
        <v>52800000</v>
      </c>
      <c r="I320" s="29">
        <v>50160000</v>
      </c>
      <c r="J320" s="19">
        <v>500000</v>
      </c>
      <c r="K320" s="19">
        <v>52800000</v>
      </c>
      <c r="L320" s="19">
        <v>52800000</v>
      </c>
      <c r="M320" s="29">
        <v>50160000</v>
      </c>
      <c r="N320" s="26">
        <v>550000</v>
      </c>
      <c r="O320" s="26">
        <v>52800000</v>
      </c>
      <c r="P320" s="19">
        <v>52800000</v>
      </c>
      <c r="Q320" s="29">
        <v>50160000</v>
      </c>
      <c r="R320" s="26">
        <v>600000</v>
      </c>
      <c r="S320" s="26">
        <v>52800000</v>
      </c>
      <c r="T320" s="19">
        <v>52800000</v>
      </c>
      <c r="U320" s="29">
        <v>50160000</v>
      </c>
      <c r="V320" s="26">
        <v>650000</v>
      </c>
      <c r="W320" s="26">
        <v>52800000</v>
      </c>
      <c r="X320" s="19">
        <v>52800000</v>
      </c>
      <c r="Y320" s="29">
        <v>50160000</v>
      </c>
      <c r="Z320" s="26">
        <v>700000</v>
      </c>
      <c r="AA320" s="26">
        <v>52800000</v>
      </c>
      <c r="AB320" s="19">
        <v>52800000</v>
      </c>
      <c r="AC320" s="29">
        <v>50160000</v>
      </c>
      <c r="AD320" s="26">
        <v>750000</v>
      </c>
      <c r="AE320" s="26">
        <v>52800000</v>
      </c>
      <c r="AF320" s="19">
        <v>52800000</v>
      </c>
      <c r="AG320" s="29">
        <v>50160000</v>
      </c>
      <c r="AH320" s="26">
        <v>800000</v>
      </c>
      <c r="AI320" s="26">
        <v>52800000</v>
      </c>
      <c r="AJ320" s="19">
        <v>52800000</v>
      </c>
      <c r="AK320" s="29">
        <v>50160000</v>
      </c>
      <c r="AL320" s="28">
        <v>14600000</v>
      </c>
      <c r="AM320">
        <v>31800000</v>
      </c>
      <c r="AN320">
        <v>52800000</v>
      </c>
    </row>
    <row r="321" spans="1:40" x14ac:dyDescent="0.2">
      <c r="A321" s="18">
        <v>44497</v>
      </c>
      <c r="B321" s="19">
        <v>0</v>
      </c>
      <c r="C321" s="19">
        <v>0</v>
      </c>
      <c r="D321" s="26" t="e">
        <v>#N/A</v>
      </c>
      <c r="E321" s="29" t="e">
        <v>#N/A</v>
      </c>
      <c r="F321" s="19">
        <v>450000</v>
      </c>
      <c r="G321" s="19">
        <v>52800000</v>
      </c>
      <c r="H321" s="19">
        <v>52800000</v>
      </c>
      <c r="I321" s="29">
        <v>50160000</v>
      </c>
      <c r="J321" s="19">
        <v>500000</v>
      </c>
      <c r="K321" s="19">
        <v>52800000</v>
      </c>
      <c r="L321" s="19">
        <v>52800000</v>
      </c>
      <c r="M321" s="29">
        <v>50160000</v>
      </c>
      <c r="N321" s="26">
        <v>550000</v>
      </c>
      <c r="O321" s="26">
        <v>52800000</v>
      </c>
      <c r="P321" s="19">
        <v>52800000</v>
      </c>
      <c r="Q321" s="29">
        <v>50160000</v>
      </c>
      <c r="R321" s="26">
        <v>600000</v>
      </c>
      <c r="S321" s="26">
        <v>52800000</v>
      </c>
      <c r="T321" s="19">
        <v>52800000</v>
      </c>
      <c r="U321" s="29">
        <v>50160000</v>
      </c>
      <c r="V321" s="26">
        <v>650000</v>
      </c>
      <c r="W321" s="26">
        <v>52800000</v>
      </c>
      <c r="X321" s="19">
        <v>52800000</v>
      </c>
      <c r="Y321" s="29">
        <v>50160000</v>
      </c>
      <c r="Z321" s="26">
        <v>700000</v>
      </c>
      <c r="AA321" s="26">
        <v>52800000</v>
      </c>
      <c r="AB321" s="19">
        <v>52800000</v>
      </c>
      <c r="AC321" s="29">
        <v>50160000</v>
      </c>
      <c r="AD321" s="26">
        <v>750000</v>
      </c>
      <c r="AE321" s="26">
        <v>52800000</v>
      </c>
      <c r="AF321" s="19">
        <v>52800000</v>
      </c>
      <c r="AG321" s="29">
        <v>50160000</v>
      </c>
      <c r="AH321" s="26">
        <v>800000</v>
      </c>
      <c r="AI321" s="26">
        <v>52800000</v>
      </c>
      <c r="AJ321" s="19">
        <v>52800000</v>
      </c>
      <c r="AK321" s="29">
        <v>50160000</v>
      </c>
      <c r="AL321" s="28">
        <v>14600000</v>
      </c>
      <c r="AM321">
        <v>31800000</v>
      </c>
      <c r="AN321">
        <v>52800000</v>
      </c>
    </row>
    <row r="322" spans="1:40" x14ac:dyDescent="0.2">
      <c r="A322" s="18">
        <v>44498</v>
      </c>
      <c r="B322" s="19">
        <v>0</v>
      </c>
      <c r="C322" s="19">
        <v>0</v>
      </c>
      <c r="D322" s="26" t="e">
        <v>#N/A</v>
      </c>
      <c r="E322" s="29" t="e">
        <v>#N/A</v>
      </c>
      <c r="F322" s="19">
        <v>450000</v>
      </c>
      <c r="G322" s="19">
        <v>52800000</v>
      </c>
      <c r="H322" s="19">
        <v>52800000</v>
      </c>
      <c r="I322" s="29">
        <v>50160000</v>
      </c>
      <c r="J322" s="19">
        <v>500000</v>
      </c>
      <c r="K322" s="19">
        <v>52800000</v>
      </c>
      <c r="L322" s="19">
        <v>52800000</v>
      </c>
      <c r="M322" s="29">
        <v>50160000</v>
      </c>
      <c r="N322" s="26">
        <v>550000</v>
      </c>
      <c r="O322" s="26">
        <v>52800000</v>
      </c>
      <c r="P322" s="19">
        <v>52800000</v>
      </c>
      <c r="Q322" s="29">
        <v>50160000</v>
      </c>
      <c r="R322" s="26">
        <v>600000</v>
      </c>
      <c r="S322" s="26">
        <v>52800000</v>
      </c>
      <c r="T322" s="19">
        <v>52800000</v>
      </c>
      <c r="U322" s="29">
        <v>50160000</v>
      </c>
      <c r="V322" s="26">
        <v>650000</v>
      </c>
      <c r="W322" s="26">
        <v>52800000</v>
      </c>
      <c r="X322" s="19">
        <v>52800000</v>
      </c>
      <c r="Y322" s="29">
        <v>50160000</v>
      </c>
      <c r="Z322" s="26">
        <v>700000</v>
      </c>
      <c r="AA322" s="26">
        <v>52800000</v>
      </c>
      <c r="AB322" s="19">
        <v>52800000</v>
      </c>
      <c r="AC322" s="29">
        <v>50160000</v>
      </c>
      <c r="AD322" s="26">
        <v>750000</v>
      </c>
      <c r="AE322" s="26">
        <v>52800000</v>
      </c>
      <c r="AF322" s="19">
        <v>52800000</v>
      </c>
      <c r="AG322" s="29">
        <v>50160000</v>
      </c>
      <c r="AH322" s="26">
        <v>800000</v>
      </c>
      <c r="AI322" s="26">
        <v>52800000</v>
      </c>
      <c r="AJ322" s="19">
        <v>52800000</v>
      </c>
      <c r="AK322" s="29">
        <v>50160000</v>
      </c>
      <c r="AL322" s="28">
        <v>14600000</v>
      </c>
      <c r="AM322">
        <v>31800000</v>
      </c>
      <c r="AN322">
        <v>52800000</v>
      </c>
    </row>
    <row r="323" spans="1:40" x14ac:dyDescent="0.2">
      <c r="A323" s="18">
        <v>44499</v>
      </c>
      <c r="B323" s="19">
        <v>0</v>
      </c>
      <c r="C323" s="19">
        <v>0</v>
      </c>
      <c r="D323" s="26" t="e">
        <v>#N/A</v>
      </c>
      <c r="E323" s="29" t="e">
        <v>#N/A</v>
      </c>
      <c r="F323" s="19">
        <v>450000</v>
      </c>
      <c r="G323" s="19">
        <v>52800000</v>
      </c>
      <c r="H323" s="19">
        <v>52800000</v>
      </c>
      <c r="I323" s="29">
        <v>50160000</v>
      </c>
      <c r="J323" s="19">
        <v>500000</v>
      </c>
      <c r="K323" s="19">
        <v>52800000</v>
      </c>
      <c r="L323" s="19">
        <v>52800000</v>
      </c>
      <c r="M323" s="29">
        <v>50160000</v>
      </c>
      <c r="N323" s="26">
        <v>550000</v>
      </c>
      <c r="O323" s="26">
        <v>52800000</v>
      </c>
      <c r="P323" s="19">
        <v>52800000</v>
      </c>
      <c r="Q323" s="29">
        <v>50160000</v>
      </c>
      <c r="R323" s="26">
        <v>600000</v>
      </c>
      <c r="S323" s="26">
        <v>52800000</v>
      </c>
      <c r="T323" s="19">
        <v>52800000</v>
      </c>
      <c r="U323" s="29">
        <v>50160000</v>
      </c>
      <c r="V323" s="26">
        <v>650000</v>
      </c>
      <c r="W323" s="26">
        <v>52800000</v>
      </c>
      <c r="X323" s="19">
        <v>52800000</v>
      </c>
      <c r="Y323" s="29">
        <v>50160000</v>
      </c>
      <c r="Z323" s="26">
        <v>700000</v>
      </c>
      <c r="AA323" s="26">
        <v>52800000</v>
      </c>
      <c r="AB323" s="19">
        <v>52800000</v>
      </c>
      <c r="AC323" s="29">
        <v>50160000</v>
      </c>
      <c r="AD323" s="26">
        <v>750000</v>
      </c>
      <c r="AE323" s="26">
        <v>52800000</v>
      </c>
      <c r="AF323" s="19">
        <v>52800000</v>
      </c>
      <c r="AG323" s="29">
        <v>50160000</v>
      </c>
      <c r="AH323" s="26">
        <v>800000</v>
      </c>
      <c r="AI323" s="26">
        <v>52800000</v>
      </c>
      <c r="AJ323" s="19">
        <v>52800000</v>
      </c>
      <c r="AK323" s="29">
        <v>50160000</v>
      </c>
      <c r="AL323" s="28">
        <v>14600000</v>
      </c>
      <c r="AM323">
        <v>31800000</v>
      </c>
      <c r="AN323">
        <v>52800000</v>
      </c>
    </row>
    <row r="324" spans="1:40" x14ac:dyDescent="0.2">
      <c r="A324" s="18">
        <v>44500</v>
      </c>
      <c r="B324" s="19">
        <v>0</v>
      </c>
      <c r="C324" s="19">
        <v>0</v>
      </c>
      <c r="D324" s="26" t="e">
        <v>#N/A</v>
      </c>
      <c r="E324" s="29" t="e">
        <v>#N/A</v>
      </c>
      <c r="F324" s="19">
        <v>450000</v>
      </c>
      <c r="G324" s="19">
        <v>52800000</v>
      </c>
      <c r="H324" s="19">
        <v>52800000</v>
      </c>
      <c r="I324" s="29">
        <v>50160000</v>
      </c>
      <c r="J324" s="19">
        <v>500000</v>
      </c>
      <c r="K324" s="19">
        <v>52800000</v>
      </c>
      <c r="L324" s="19">
        <v>52800000</v>
      </c>
      <c r="M324" s="29">
        <v>50160000</v>
      </c>
      <c r="N324" s="26">
        <v>550000</v>
      </c>
      <c r="O324" s="26">
        <v>52800000</v>
      </c>
      <c r="P324" s="19">
        <v>52800000</v>
      </c>
      <c r="Q324" s="29">
        <v>50160000</v>
      </c>
      <c r="R324" s="26">
        <v>600000</v>
      </c>
      <c r="S324" s="26">
        <v>52800000</v>
      </c>
      <c r="T324" s="19">
        <v>52800000</v>
      </c>
      <c r="U324" s="29">
        <v>50160000</v>
      </c>
      <c r="V324" s="26">
        <v>650000</v>
      </c>
      <c r="W324" s="26">
        <v>52800000</v>
      </c>
      <c r="X324" s="19">
        <v>52800000</v>
      </c>
      <c r="Y324" s="29">
        <v>50160000</v>
      </c>
      <c r="Z324" s="26">
        <v>700000</v>
      </c>
      <c r="AA324" s="26">
        <v>52800000</v>
      </c>
      <c r="AB324" s="19">
        <v>52800000</v>
      </c>
      <c r="AC324" s="29">
        <v>50160000</v>
      </c>
      <c r="AD324" s="26">
        <v>750000</v>
      </c>
      <c r="AE324" s="26">
        <v>52800000</v>
      </c>
      <c r="AF324" s="19">
        <v>52800000</v>
      </c>
      <c r="AG324" s="29">
        <v>50160000</v>
      </c>
      <c r="AH324" s="26">
        <v>800000</v>
      </c>
      <c r="AI324" s="26">
        <v>52800000</v>
      </c>
      <c r="AJ324" s="19">
        <v>52800000</v>
      </c>
      <c r="AK324" s="29">
        <v>50160000</v>
      </c>
      <c r="AL324" s="28">
        <v>14600000</v>
      </c>
      <c r="AM324">
        <v>31800000</v>
      </c>
      <c r="AN324">
        <v>52800000</v>
      </c>
    </row>
    <row r="325" spans="1:40" x14ac:dyDescent="0.2">
      <c r="A325" s="18">
        <v>44501</v>
      </c>
      <c r="B325" s="19">
        <v>0</v>
      </c>
      <c r="C325" s="19">
        <v>0</v>
      </c>
      <c r="D325" s="26" t="e">
        <v>#N/A</v>
      </c>
      <c r="E325" s="29" t="e">
        <v>#N/A</v>
      </c>
      <c r="F325" s="19">
        <v>450000</v>
      </c>
      <c r="G325" s="19">
        <v>52800000</v>
      </c>
      <c r="H325" s="19">
        <v>52800000</v>
      </c>
      <c r="I325" s="29">
        <v>50160000</v>
      </c>
      <c r="J325" s="19">
        <v>500000</v>
      </c>
      <c r="K325" s="19">
        <v>52800000</v>
      </c>
      <c r="L325" s="19">
        <v>52800000</v>
      </c>
      <c r="M325" s="29">
        <v>50160000</v>
      </c>
      <c r="N325" s="26">
        <v>550000</v>
      </c>
      <c r="O325" s="26">
        <v>52800000</v>
      </c>
      <c r="P325" s="19">
        <v>52800000</v>
      </c>
      <c r="Q325" s="29">
        <v>50160000</v>
      </c>
      <c r="R325" s="26">
        <v>600000</v>
      </c>
      <c r="S325" s="26">
        <v>52800000</v>
      </c>
      <c r="T325" s="19">
        <v>52800000</v>
      </c>
      <c r="U325" s="29">
        <v>50160000</v>
      </c>
      <c r="V325" s="26">
        <v>650000</v>
      </c>
      <c r="W325" s="26">
        <v>52800000</v>
      </c>
      <c r="X325" s="19">
        <v>52800000</v>
      </c>
      <c r="Y325" s="29">
        <v>50160000</v>
      </c>
      <c r="Z325" s="26">
        <v>700000</v>
      </c>
      <c r="AA325" s="26">
        <v>52800000</v>
      </c>
      <c r="AB325" s="19">
        <v>52800000</v>
      </c>
      <c r="AC325" s="29">
        <v>50160000</v>
      </c>
      <c r="AD325" s="26">
        <v>750000</v>
      </c>
      <c r="AE325" s="26">
        <v>52800000</v>
      </c>
      <c r="AF325" s="19">
        <v>52800000</v>
      </c>
      <c r="AG325" s="29">
        <v>50160000</v>
      </c>
      <c r="AH325" s="26">
        <v>800000</v>
      </c>
      <c r="AI325" s="26">
        <v>52800000</v>
      </c>
      <c r="AJ325" s="19">
        <v>52800000</v>
      </c>
      <c r="AK325" s="29">
        <v>50160000</v>
      </c>
      <c r="AL325" s="28">
        <v>14600000</v>
      </c>
      <c r="AM325">
        <v>31800000</v>
      </c>
      <c r="AN325">
        <v>52800000</v>
      </c>
    </row>
    <row r="326" spans="1:40" x14ac:dyDescent="0.2">
      <c r="A326" s="18">
        <v>44502</v>
      </c>
      <c r="B326" s="19">
        <v>0</v>
      </c>
      <c r="C326" s="19">
        <v>0</v>
      </c>
      <c r="D326" s="26" t="e">
        <v>#N/A</v>
      </c>
      <c r="E326" s="29" t="e">
        <v>#N/A</v>
      </c>
      <c r="F326" s="19">
        <v>450000</v>
      </c>
      <c r="G326" s="19">
        <v>52800000</v>
      </c>
      <c r="H326" s="19">
        <v>52800000</v>
      </c>
      <c r="I326" s="29">
        <v>50160000</v>
      </c>
      <c r="J326" s="19">
        <v>500000</v>
      </c>
      <c r="K326" s="19">
        <v>52800000</v>
      </c>
      <c r="L326" s="19">
        <v>52800000</v>
      </c>
      <c r="M326" s="29">
        <v>50160000</v>
      </c>
      <c r="N326" s="26">
        <v>550000</v>
      </c>
      <c r="O326" s="26">
        <v>52800000</v>
      </c>
      <c r="P326" s="19">
        <v>52800000</v>
      </c>
      <c r="Q326" s="29">
        <v>50160000</v>
      </c>
      <c r="R326" s="26">
        <v>600000</v>
      </c>
      <c r="S326" s="26">
        <v>52800000</v>
      </c>
      <c r="T326" s="19">
        <v>52800000</v>
      </c>
      <c r="U326" s="29">
        <v>50160000</v>
      </c>
      <c r="V326" s="26">
        <v>650000</v>
      </c>
      <c r="W326" s="26">
        <v>52800000</v>
      </c>
      <c r="X326" s="19">
        <v>52800000</v>
      </c>
      <c r="Y326" s="29">
        <v>50160000</v>
      </c>
      <c r="Z326" s="26">
        <v>700000</v>
      </c>
      <c r="AA326" s="26">
        <v>52800000</v>
      </c>
      <c r="AB326" s="19">
        <v>52800000</v>
      </c>
      <c r="AC326" s="29">
        <v>50160000</v>
      </c>
      <c r="AD326" s="26">
        <v>750000</v>
      </c>
      <c r="AE326" s="26">
        <v>52800000</v>
      </c>
      <c r="AF326" s="19">
        <v>52800000</v>
      </c>
      <c r="AG326" s="29">
        <v>50160000</v>
      </c>
      <c r="AH326" s="26">
        <v>800000</v>
      </c>
      <c r="AI326" s="26">
        <v>52800000</v>
      </c>
      <c r="AJ326" s="19">
        <v>52800000</v>
      </c>
      <c r="AK326" s="29">
        <v>50160000</v>
      </c>
      <c r="AL326" s="28">
        <v>14600000</v>
      </c>
      <c r="AM326">
        <v>31800000</v>
      </c>
      <c r="AN326">
        <v>52800000</v>
      </c>
    </row>
    <row r="327" spans="1:40" x14ac:dyDescent="0.2">
      <c r="A327" s="18">
        <v>44503</v>
      </c>
      <c r="B327" s="19">
        <v>0</v>
      </c>
      <c r="C327" s="19">
        <v>0</v>
      </c>
      <c r="D327" s="26" t="e">
        <v>#N/A</v>
      </c>
      <c r="E327" s="29" t="e">
        <v>#N/A</v>
      </c>
      <c r="F327" s="19">
        <v>450000</v>
      </c>
      <c r="G327" s="19">
        <v>52800000</v>
      </c>
      <c r="H327" s="19">
        <v>52800000</v>
      </c>
      <c r="I327" s="29">
        <v>50160000</v>
      </c>
      <c r="J327" s="19">
        <v>500000</v>
      </c>
      <c r="K327" s="19">
        <v>52800000</v>
      </c>
      <c r="L327" s="19">
        <v>52800000</v>
      </c>
      <c r="M327" s="29">
        <v>50160000</v>
      </c>
      <c r="N327" s="26">
        <v>550000</v>
      </c>
      <c r="O327" s="26">
        <v>52800000</v>
      </c>
      <c r="P327" s="19">
        <v>52800000</v>
      </c>
      <c r="Q327" s="29">
        <v>50160000</v>
      </c>
      <c r="R327" s="26">
        <v>600000</v>
      </c>
      <c r="S327" s="26">
        <v>52800000</v>
      </c>
      <c r="T327" s="19">
        <v>52800000</v>
      </c>
      <c r="U327" s="29">
        <v>50160000</v>
      </c>
      <c r="V327" s="26">
        <v>650000</v>
      </c>
      <c r="W327" s="26">
        <v>52800000</v>
      </c>
      <c r="X327" s="19">
        <v>52800000</v>
      </c>
      <c r="Y327" s="29">
        <v>50160000</v>
      </c>
      <c r="Z327" s="26">
        <v>700000</v>
      </c>
      <c r="AA327" s="26">
        <v>52800000</v>
      </c>
      <c r="AB327" s="19">
        <v>52800000</v>
      </c>
      <c r="AC327" s="29">
        <v>50160000</v>
      </c>
      <c r="AD327" s="26">
        <v>750000</v>
      </c>
      <c r="AE327" s="26">
        <v>52800000</v>
      </c>
      <c r="AF327" s="19">
        <v>52800000</v>
      </c>
      <c r="AG327" s="29">
        <v>50160000</v>
      </c>
      <c r="AH327" s="26">
        <v>800000</v>
      </c>
      <c r="AI327" s="26">
        <v>52800000</v>
      </c>
      <c r="AJ327" s="19">
        <v>52800000</v>
      </c>
      <c r="AK327" s="29">
        <v>50160000</v>
      </c>
      <c r="AL327" s="28">
        <v>14600000</v>
      </c>
      <c r="AM327">
        <v>31800000</v>
      </c>
      <c r="AN327">
        <v>52800000</v>
      </c>
    </row>
    <row r="328" spans="1:40" x14ac:dyDescent="0.2">
      <c r="A328" s="18">
        <v>44504</v>
      </c>
      <c r="B328" s="19">
        <v>0</v>
      </c>
      <c r="C328" s="19">
        <v>0</v>
      </c>
      <c r="D328" s="26" t="e">
        <v>#N/A</v>
      </c>
      <c r="E328" s="29" t="e">
        <v>#N/A</v>
      </c>
      <c r="F328" s="19">
        <v>450000</v>
      </c>
      <c r="G328" s="19">
        <v>52800000</v>
      </c>
      <c r="H328" s="19">
        <v>52800000</v>
      </c>
      <c r="I328" s="29">
        <v>50160000</v>
      </c>
      <c r="J328" s="19">
        <v>500000</v>
      </c>
      <c r="K328" s="19">
        <v>52800000</v>
      </c>
      <c r="L328" s="19">
        <v>52800000</v>
      </c>
      <c r="M328" s="29">
        <v>50160000</v>
      </c>
      <c r="N328" s="26">
        <v>550000</v>
      </c>
      <c r="O328" s="26">
        <v>52800000</v>
      </c>
      <c r="P328" s="19">
        <v>52800000</v>
      </c>
      <c r="Q328" s="29">
        <v>50160000</v>
      </c>
      <c r="R328" s="26">
        <v>600000</v>
      </c>
      <c r="S328" s="26">
        <v>52800000</v>
      </c>
      <c r="T328" s="19">
        <v>52800000</v>
      </c>
      <c r="U328" s="29">
        <v>50160000</v>
      </c>
      <c r="V328" s="26">
        <v>650000</v>
      </c>
      <c r="W328" s="26">
        <v>52800000</v>
      </c>
      <c r="X328" s="19">
        <v>52800000</v>
      </c>
      <c r="Y328" s="29">
        <v>50160000</v>
      </c>
      <c r="Z328" s="26">
        <v>700000</v>
      </c>
      <c r="AA328" s="26">
        <v>52800000</v>
      </c>
      <c r="AB328" s="19">
        <v>52800000</v>
      </c>
      <c r="AC328" s="29">
        <v>50160000</v>
      </c>
      <c r="AD328" s="26">
        <v>750000</v>
      </c>
      <c r="AE328" s="26">
        <v>52800000</v>
      </c>
      <c r="AF328" s="19">
        <v>52800000</v>
      </c>
      <c r="AG328" s="29">
        <v>50160000</v>
      </c>
      <c r="AH328" s="26">
        <v>800000</v>
      </c>
      <c r="AI328" s="26">
        <v>52800000</v>
      </c>
      <c r="AJ328" s="19">
        <v>52800000</v>
      </c>
      <c r="AK328" s="29">
        <v>50160000</v>
      </c>
      <c r="AL328" s="28">
        <v>14600000</v>
      </c>
      <c r="AM328">
        <v>31800000</v>
      </c>
      <c r="AN328">
        <v>52800000</v>
      </c>
    </row>
    <row r="329" spans="1:40" x14ac:dyDescent="0.2">
      <c r="A329" s="18">
        <v>44505</v>
      </c>
      <c r="B329" s="19">
        <v>0</v>
      </c>
      <c r="C329" s="19">
        <v>0</v>
      </c>
      <c r="D329" s="26" t="e">
        <v>#N/A</v>
      </c>
      <c r="E329" s="29" t="e">
        <v>#N/A</v>
      </c>
      <c r="F329" s="19">
        <v>450000</v>
      </c>
      <c r="G329" s="19">
        <v>52800000</v>
      </c>
      <c r="H329" s="19">
        <v>52800000</v>
      </c>
      <c r="I329" s="29">
        <v>50160000</v>
      </c>
      <c r="J329" s="19">
        <v>500000</v>
      </c>
      <c r="K329" s="19">
        <v>52800000</v>
      </c>
      <c r="L329" s="19">
        <v>52800000</v>
      </c>
      <c r="M329" s="29">
        <v>50160000</v>
      </c>
      <c r="N329" s="26">
        <v>550000</v>
      </c>
      <c r="O329" s="26">
        <v>52800000</v>
      </c>
      <c r="P329" s="19">
        <v>52800000</v>
      </c>
      <c r="Q329" s="29">
        <v>50160000</v>
      </c>
      <c r="R329" s="26">
        <v>600000</v>
      </c>
      <c r="S329" s="26">
        <v>52800000</v>
      </c>
      <c r="T329" s="19">
        <v>52800000</v>
      </c>
      <c r="U329" s="29">
        <v>50160000</v>
      </c>
      <c r="V329" s="26">
        <v>650000</v>
      </c>
      <c r="W329" s="26">
        <v>52800000</v>
      </c>
      <c r="X329" s="19">
        <v>52800000</v>
      </c>
      <c r="Y329" s="29">
        <v>50160000</v>
      </c>
      <c r="Z329" s="26">
        <v>700000</v>
      </c>
      <c r="AA329" s="26">
        <v>52800000</v>
      </c>
      <c r="AB329" s="19">
        <v>52800000</v>
      </c>
      <c r="AC329" s="29">
        <v>50160000</v>
      </c>
      <c r="AD329" s="26">
        <v>750000</v>
      </c>
      <c r="AE329" s="26">
        <v>52800000</v>
      </c>
      <c r="AF329" s="19">
        <v>52800000</v>
      </c>
      <c r="AG329" s="29">
        <v>50160000</v>
      </c>
      <c r="AH329" s="26">
        <v>800000</v>
      </c>
      <c r="AI329" s="26">
        <v>52800000</v>
      </c>
      <c r="AJ329" s="19">
        <v>52800000</v>
      </c>
      <c r="AK329" s="29">
        <v>50160000</v>
      </c>
      <c r="AL329" s="28">
        <v>14600000</v>
      </c>
      <c r="AM329">
        <v>31800000</v>
      </c>
      <c r="AN329">
        <v>52800000</v>
      </c>
    </row>
    <row r="330" spans="1:40" x14ac:dyDescent="0.2">
      <c r="A330" s="18">
        <v>44506</v>
      </c>
      <c r="B330" s="19">
        <v>0</v>
      </c>
      <c r="C330" s="19">
        <v>0</v>
      </c>
      <c r="D330" s="26" t="e">
        <v>#N/A</v>
      </c>
      <c r="E330" s="29" t="e">
        <v>#N/A</v>
      </c>
      <c r="F330" s="19">
        <v>450000</v>
      </c>
      <c r="G330" s="19">
        <v>52800000</v>
      </c>
      <c r="H330" s="19">
        <v>52800000</v>
      </c>
      <c r="I330" s="29">
        <v>50160000</v>
      </c>
      <c r="J330" s="19">
        <v>500000</v>
      </c>
      <c r="K330" s="19">
        <v>52800000</v>
      </c>
      <c r="L330" s="19">
        <v>52800000</v>
      </c>
      <c r="M330" s="29">
        <v>50160000</v>
      </c>
      <c r="N330" s="26">
        <v>550000</v>
      </c>
      <c r="O330" s="26">
        <v>52800000</v>
      </c>
      <c r="P330" s="19">
        <v>52800000</v>
      </c>
      <c r="Q330" s="29">
        <v>50160000</v>
      </c>
      <c r="R330" s="26">
        <v>600000</v>
      </c>
      <c r="S330" s="26">
        <v>52800000</v>
      </c>
      <c r="T330" s="19">
        <v>52800000</v>
      </c>
      <c r="U330" s="29">
        <v>50160000</v>
      </c>
      <c r="V330" s="26">
        <v>650000</v>
      </c>
      <c r="W330" s="26">
        <v>52800000</v>
      </c>
      <c r="X330" s="19">
        <v>52800000</v>
      </c>
      <c r="Y330" s="29">
        <v>50160000</v>
      </c>
      <c r="Z330" s="26">
        <v>700000</v>
      </c>
      <c r="AA330" s="26">
        <v>52800000</v>
      </c>
      <c r="AB330" s="19">
        <v>52800000</v>
      </c>
      <c r="AC330" s="29">
        <v>50160000</v>
      </c>
      <c r="AD330" s="26">
        <v>750000</v>
      </c>
      <c r="AE330" s="26">
        <v>52800000</v>
      </c>
      <c r="AF330" s="19">
        <v>52800000</v>
      </c>
      <c r="AG330" s="29">
        <v>50160000</v>
      </c>
      <c r="AH330" s="26">
        <v>800000</v>
      </c>
      <c r="AI330" s="26">
        <v>52800000</v>
      </c>
      <c r="AJ330" s="19">
        <v>52800000</v>
      </c>
      <c r="AK330" s="29">
        <v>50160000</v>
      </c>
      <c r="AL330" s="28">
        <v>14600000</v>
      </c>
      <c r="AM330">
        <v>31800000</v>
      </c>
      <c r="AN330">
        <v>52800000</v>
      </c>
    </row>
    <row r="331" spans="1:40" x14ac:dyDescent="0.2">
      <c r="A331" s="18">
        <v>44507</v>
      </c>
      <c r="B331" s="19">
        <v>0</v>
      </c>
      <c r="C331" s="19">
        <v>0</v>
      </c>
      <c r="D331" s="26" t="e">
        <v>#N/A</v>
      </c>
      <c r="E331" s="29" t="e">
        <v>#N/A</v>
      </c>
      <c r="F331" s="19">
        <v>450000</v>
      </c>
      <c r="G331" s="19">
        <v>52800000</v>
      </c>
      <c r="H331" s="19">
        <v>52800000</v>
      </c>
      <c r="I331" s="29">
        <v>50160000</v>
      </c>
      <c r="J331" s="19">
        <v>500000</v>
      </c>
      <c r="K331" s="19">
        <v>52800000</v>
      </c>
      <c r="L331" s="19">
        <v>52800000</v>
      </c>
      <c r="M331" s="29">
        <v>50160000</v>
      </c>
      <c r="N331" s="26">
        <v>550000</v>
      </c>
      <c r="O331" s="26">
        <v>52800000</v>
      </c>
      <c r="P331" s="19">
        <v>52800000</v>
      </c>
      <c r="Q331" s="29">
        <v>50160000</v>
      </c>
      <c r="R331" s="26">
        <v>600000</v>
      </c>
      <c r="S331" s="26">
        <v>52800000</v>
      </c>
      <c r="T331" s="19">
        <v>52800000</v>
      </c>
      <c r="U331" s="29">
        <v>50160000</v>
      </c>
      <c r="V331" s="26">
        <v>650000</v>
      </c>
      <c r="W331" s="26">
        <v>52800000</v>
      </c>
      <c r="X331" s="19">
        <v>52800000</v>
      </c>
      <c r="Y331" s="29">
        <v>50160000</v>
      </c>
      <c r="Z331" s="26">
        <v>700000</v>
      </c>
      <c r="AA331" s="26">
        <v>52800000</v>
      </c>
      <c r="AB331" s="19">
        <v>52800000</v>
      </c>
      <c r="AC331" s="29">
        <v>50160000</v>
      </c>
      <c r="AD331" s="26">
        <v>750000</v>
      </c>
      <c r="AE331" s="26">
        <v>52800000</v>
      </c>
      <c r="AF331" s="19">
        <v>52800000</v>
      </c>
      <c r="AG331" s="29">
        <v>50160000</v>
      </c>
      <c r="AH331" s="26">
        <v>800000</v>
      </c>
      <c r="AI331" s="26">
        <v>52800000</v>
      </c>
      <c r="AJ331" s="19">
        <v>52800000</v>
      </c>
      <c r="AK331" s="29">
        <v>50160000</v>
      </c>
      <c r="AL331" s="28">
        <v>14600000</v>
      </c>
      <c r="AM331">
        <v>31800000</v>
      </c>
      <c r="AN331">
        <v>52800000</v>
      </c>
    </row>
    <row r="332" spans="1:40" x14ac:dyDescent="0.2">
      <c r="A332" s="18">
        <v>44508</v>
      </c>
      <c r="B332" s="19">
        <v>0</v>
      </c>
      <c r="C332" s="19">
        <v>0</v>
      </c>
      <c r="D332" s="26" t="e">
        <v>#N/A</v>
      </c>
      <c r="E332" s="29" t="e">
        <v>#N/A</v>
      </c>
      <c r="F332" s="19">
        <v>450000</v>
      </c>
      <c r="G332" s="19">
        <v>52800000</v>
      </c>
      <c r="H332" s="19">
        <v>52800000</v>
      </c>
      <c r="I332" s="29">
        <v>50160000</v>
      </c>
      <c r="J332" s="19">
        <v>500000</v>
      </c>
      <c r="K332" s="19">
        <v>52800000</v>
      </c>
      <c r="L332" s="19">
        <v>52800000</v>
      </c>
      <c r="M332" s="29">
        <v>50160000</v>
      </c>
      <c r="N332" s="26">
        <v>550000</v>
      </c>
      <c r="O332" s="26">
        <v>52800000</v>
      </c>
      <c r="P332" s="19">
        <v>52800000</v>
      </c>
      <c r="Q332" s="29">
        <v>50160000</v>
      </c>
      <c r="R332" s="26">
        <v>600000</v>
      </c>
      <c r="S332" s="26">
        <v>52800000</v>
      </c>
      <c r="T332" s="19">
        <v>52800000</v>
      </c>
      <c r="U332" s="29">
        <v>50160000</v>
      </c>
      <c r="V332" s="26">
        <v>650000</v>
      </c>
      <c r="W332" s="26">
        <v>52800000</v>
      </c>
      <c r="X332" s="19">
        <v>52800000</v>
      </c>
      <c r="Y332" s="29">
        <v>50160000</v>
      </c>
      <c r="Z332" s="26">
        <v>700000</v>
      </c>
      <c r="AA332" s="26">
        <v>52800000</v>
      </c>
      <c r="AB332" s="19">
        <v>52800000</v>
      </c>
      <c r="AC332" s="29">
        <v>50160000</v>
      </c>
      <c r="AD332" s="26">
        <v>750000</v>
      </c>
      <c r="AE332" s="26">
        <v>52800000</v>
      </c>
      <c r="AF332" s="19">
        <v>52800000</v>
      </c>
      <c r="AG332" s="29">
        <v>50160000</v>
      </c>
      <c r="AH332" s="26">
        <v>800000</v>
      </c>
      <c r="AI332" s="26">
        <v>52800000</v>
      </c>
      <c r="AJ332" s="19">
        <v>52800000</v>
      </c>
      <c r="AK332" s="29">
        <v>50160000</v>
      </c>
      <c r="AL332" s="28">
        <v>14600000</v>
      </c>
      <c r="AM332">
        <v>31800000</v>
      </c>
      <c r="AN332">
        <v>52800000</v>
      </c>
    </row>
    <row r="333" spans="1:40" x14ac:dyDescent="0.2">
      <c r="A333" s="18">
        <v>44509</v>
      </c>
      <c r="B333" s="19">
        <v>0</v>
      </c>
      <c r="C333" s="19">
        <v>0</v>
      </c>
      <c r="D333" s="26" t="e">
        <v>#N/A</v>
      </c>
      <c r="E333" s="29" t="e">
        <v>#N/A</v>
      </c>
      <c r="F333" s="19">
        <v>450000</v>
      </c>
      <c r="G333" s="19">
        <v>52800000</v>
      </c>
      <c r="H333" s="19">
        <v>52800000</v>
      </c>
      <c r="I333" s="29">
        <v>50160000</v>
      </c>
      <c r="J333" s="19">
        <v>500000</v>
      </c>
      <c r="K333" s="19">
        <v>52800000</v>
      </c>
      <c r="L333" s="19">
        <v>52800000</v>
      </c>
      <c r="M333" s="29">
        <v>50160000</v>
      </c>
      <c r="N333" s="26">
        <v>550000</v>
      </c>
      <c r="O333" s="26">
        <v>52800000</v>
      </c>
      <c r="P333" s="19">
        <v>52800000</v>
      </c>
      <c r="Q333" s="29">
        <v>50160000</v>
      </c>
      <c r="R333" s="26">
        <v>600000</v>
      </c>
      <c r="S333" s="26">
        <v>52800000</v>
      </c>
      <c r="T333" s="19">
        <v>52800000</v>
      </c>
      <c r="U333" s="29">
        <v>50160000</v>
      </c>
      <c r="V333" s="26">
        <v>650000</v>
      </c>
      <c r="W333" s="26">
        <v>52800000</v>
      </c>
      <c r="X333" s="19">
        <v>52800000</v>
      </c>
      <c r="Y333" s="29">
        <v>50160000</v>
      </c>
      <c r="Z333" s="26">
        <v>700000</v>
      </c>
      <c r="AA333" s="26">
        <v>52800000</v>
      </c>
      <c r="AB333" s="19">
        <v>52800000</v>
      </c>
      <c r="AC333" s="29">
        <v>50160000</v>
      </c>
      <c r="AD333" s="26">
        <v>750000</v>
      </c>
      <c r="AE333" s="26">
        <v>52800000</v>
      </c>
      <c r="AF333" s="19">
        <v>52800000</v>
      </c>
      <c r="AG333" s="29">
        <v>50160000</v>
      </c>
      <c r="AH333" s="26">
        <v>800000</v>
      </c>
      <c r="AI333" s="26">
        <v>52800000</v>
      </c>
      <c r="AJ333" s="19">
        <v>52800000</v>
      </c>
      <c r="AK333" s="29">
        <v>50160000</v>
      </c>
      <c r="AL333" s="28">
        <v>14600000</v>
      </c>
      <c r="AM333">
        <v>31800000</v>
      </c>
      <c r="AN333">
        <v>52800000</v>
      </c>
    </row>
    <row r="334" spans="1:40" x14ac:dyDescent="0.2">
      <c r="A334" s="18">
        <v>44510</v>
      </c>
      <c r="B334" s="19">
        <v>0</v>
      </c>
      <c r="C334" s="19">
        <v>0</v>
      </c>
      <c r="D334" s="26" t="e">
        <v>#N/A</v>
      </c>
      <c r="E334" s="29" t="e">
        <v>#N/A</v>
      </c>
      <c r="F334" s="19">
        <v>450000</v>
      </c>
      <c r="G334" s="19">
        <v>52800000</v>
      </c>
      <c r="H334" s="19">
        <v>52800000</v>
      </c>
      <c r="I334" s="29">
        <v>50160000</v>
      </c>
      <c r="J334" s="19">
        <v>500000</v>
      </c>
      <c r="K334" s="19">
        <v>52800000</v>
      </c>
      <c r="L334" s="19">
        <v>52800000</v>
      </c>
      <c r="M334" s="29">
        <v>50160000</v>
      </c>
      <c r="N334" s="26">
        <v>550000</v>
      </c>
      <c r="O334" s="26">
        <v>52800000</v>
      </c>
      <c r="P334" s="19">
        <v>52800000</v>
      </c>
      <c r="Q334" s="29">
        <v>50160000</v>
      </c>
      <c r="R334" s="26">
        <v>600000</v>
      </c>
      <c r="S334" s="26">
        <v>52800000</v>
      </c>
      <c r="T334" s="19">
        <v>52800000</v>
      </c>
      <c r="U334" s="29">
        <v>50160000</v>
      </c>
      <c r="V334" s="26">
        <v>650000</v>
      </c>
      <c r="W334" s="26">
        <v>52800000</v>
      </c>
      <c r="X334" s="19">
        <v>52800000</v>
      </c>
      <c r="Y334" s="29">
        <v>50160000</v>
      </c>
      <c r="Z334" s="26">
        <v>700000</v>
      </c>
      <c r="AA334" s="26">
        <v>52800000</v>
      </c>
      <c r="AB334" s="19">
        <v>52800000</v>
      </c>
      <c r="AC334" s="29">
        <v>50160000</v>
      </c>
      <c r="AD334" s="26">
        <v>750000</v>
      </c>
      <c r="AE334" s="26">
        <v>52800000</v>
      </c>
      <c r="AF334" s="19">
        <v>52800000</v>
      </c>
      <c r="AG334" s="29">
        <v>50160000</v>
      </c>
      <c r="AH334" s="26">
        <v>800000</v>
      </c>
      <c r="AI334" s="26">
        <v>52800000</v>
      </c>
      <c r="AJ334" s="19">
        <v>52800000</v>
      </c>
      <c r="AK334" s="29">
        <v>50160000</v>
      </c>
      <c r="AL334" s="28">
        <v>14600000</v>
      </c>
      <c r="AM334">
        <v>31800000</v>
      </c>
      <c r="AN334">
        <v>52800000</v>
      </c>
    </row>
    <row r="335" spans="1:40" x14ac:dyDescent="0.2">
      <c r="A335" s="18">
        <v>44511</v>
      </c>
      <c r="B335" s="19">
        <v>0</v>
      </c>
      <c r="C335" s="19">
        <v>0</v>
      </c>
      <c r="D335" s="26" t="e">
        <v>#N/A</v>
      </c>
      <c r="E335" s="29" t="e">
        <v>#N/A</v>
      </c>
      <c r="F335" s="19">
        <v>450000</v>
      </c>
      <c r="G335" s="19">
        <v>52800000</v>
      </c>
      <c r="H335" s="19">
        <v>52800000</v>
      </c>
      <c r="I335" s="29">
        <v>50160000</v>
      </c>
      <c r="J335" s="19">
        <v>500000</v>
      </c>
      <c r="K335" s="19">
        <v>52800000</v>
      </c>
      <c r="L335" s="19">
        <v>52800000</v>
      </c>
      <c r="M335" s="29">
        <v>50160000</v>
      </c>
      <c r="N335" s="26">
        <v>550000</v>
      </c>
      <c r="O335" s="26">
        <v>52800000</v>
      </c>
      <c r="P335" s="19">
        <v>52800000</v>
      </c>
      <c r="Q335" s="29">
        <v>50160000</v>
      </c>
      <c r="R335" s="26">
        <v>600000</v>
      </c>
      <c r="S335" s="26">
        <v>52800000</v>
      </c>
      <c r="T335" s="19">
        <v>52800000</v>
      </c>
      <c r="U335" s="29">
        <v>50160000</v>
      </c>
      <c r="V335" s="26">
        <v>650000</v>
      </c>
      <c r="W335" s="26">
        <v>52800000</v>
      </c>
      <c r="X335" s="19">
        <v>52800000</v>
      </c>
      <c r="Y335" s="29">
        <v>50160000</v>
      </c>
      <c r="Z335" s="26">
        <v>700000</v>
      </c>
      <c r="AA335" s="26">
        <v>52800000</v>
      </c>
      <c r="AB335" s="19">
        <v>52800000</v>
      </c>
      <c r="AC335" s="29">
        <v>50160000</v>
      </c>
      <c r="AD335" s="26">
        <v>750000</v>
      </c>
      <c r="AE335" s="26">
        <v>52800000</v>
      </c>
      <c r="AF335" s="19">
        <v>52800000</v>
      </c>
      <c r="AG335" s="29">
        <v>50160000</v>
      </c>
      <c r="AH335" s="26">
        <v>800000</v>
      </c>
      <c r="AI335" s="26">
        <v>52800000</v>
      </c>
      <c r="AJ335" s="19">
        <v>52800000</v>
      </c>
      <c r="AK335" s="29">
        <v>50160000</v>
      </c>
      <c r="AL335" s="28">
        <v>14600000</v>
      </c>
      <c r="AM335">
        <v>31800000</v>
      </c>
      <c r="AN335">
        <v>52800000</v>
      </c>
    </row>
    <row r="336" spans="1:40" x14ac:dyDescent="0.2">
      <c r="A336" s="18">
        <v>44512</v>
      </c>
      <c r="B336" s="19">
        <v>0</v>
      </c>
      <c r="C336" s="19">
        <v>0</v>
      </c>
      <c r="D336" s="26" t="e">
        <v>#N/A</v>
      </c>
      <c r="E336" s="29" t="e">
        <v>#N/A</v>
      </c>
      <c r="F336" s="19">
        <v>450000</v>
      </c>
      <c r="G336" s="19">
        <v>52800000</v>
      </c>
      <c r="H336" s="19">
        <v>52800000</v>
      </c>
      <c r="I336" s="29">
        <v>50160000</v>
      </c>
      <c r="J336" s="19">
        <v>500000</v>
      </c>
      <c r="K336" s="19">
        <v>52800000</v>
      </c>
      <c r="L336" s="19">
        <v>52800000</v>
      </c>
      <c r="M336" s="29">
        <v>50160000</v>
      </c>
      <c r="N336" s="26">
        <v>550000</v>
      </c>
      <c r="O336" s="26">
        <v>52800000</v>
      </c>
      <c r="P336" s="19">
        <v>52800000</v>
      </c>
      <c r="Q336" s="29">
        <v>50160000</v>
      </c>
      <c r="R336" s="26">
        <v>600000</v>
      </c>
      <c r="S336" s="26">
        <v>52800000</v>
      </c>
      <c r="T336" s="19">
        <v>52800000</v>
      </c>
      <c r="U336" s="29">
        <v>50160000</v>
      </c>
      <c r="V336" s="26">
        <v>650000</v>
      </c>
      <c r="W336" s="26">
        <v>52800000</v>
      </c>
      <c r="X336" s="19">
        <v>52800000</v>
      </c>
      <c r="Y336" s="29">
        <v>50160000</v>
      </c>
      <c r="Z336" s="26">
        <v>700000</v>
      </c>
      <c r="AA336" s="26">
        <v>52800000</v>
      </c>
      <c r="AB336" s="19">
        <v>52800000</v>
      </c>
      <c r="AC336" s="29">
        <v>50160000</v>
      </c>
      <c r="AD336" s="26">
        <v>750000</v>
      </c>
      <c r="AE336" s="26">
        <v>52800000</v>
      </c>
      <c r="AF336" s="19">
        <v>52800000</v>
      </c>
      <c r="AG336" s="29">
        <v>50160000</v>
      </c>
      <c r="AH336" s="26">
        <v>800000</v>
      </c>
      <c r="AI336" s="26">
        <v>52800000</v>
      </c>
      <c r="AJ336" s="19">
        <v>52800000</v>
      </c>
      <c r="AK336" s="29">
        <v>50160000</v>
      </c>
      <c r="AL336" s="28">
        <v>14600000</v>
      </c>
      <c r="AM336">
        <v>31800000</v>
      </c>
      <c r="AN336">
        <v>52800000</v>
      </c>
    </row>
    <row r="337" spans="1:40" x14ac:dyDescent="0.2">
      <c r="A337" s="18">
        <v>44513</v>
      </c>
      <c r="B337" s="19">
        <v>0</v>
      </c>
      <c r="C337" s="19">
        <v>0</v>
      </c>
      <c r="D337" s="26" t="e">
        <v>#N/A</v>
      </c>
      <c r="E337" s="29" t="e">
        <v>#N/A</v>
      </c>
      <c r="F337" s="19">
        <v>450000</v>
      </c>
      <c r="G337" s="19">
        <v>52800000</v>
      </c>
      <c r="H337" s="19">
        <v>52800000</v>
      </c>
      <c r="I337" s="29">
        <v>50160000</v>
      </c>
      <c r="J337" s="19">
        <v>500000</v>
      </c>
      <c r="K337" s="19">
        <v>52800000</v>
      </c>
      <c r="L337" s="19">
        <v>52800000</v>
      </c>
      <c r="M337" s="29">
        <v>50160000</v>
      </c>
      <c r="N337" s="26">
        <v>550000</v>
      </c>
      <c r="O337" s="26">
        <v>52800000</v>
      </c>
      <c r="P337" s="19">
        <v>52800000</v>
      </c>
      <c r="Q337" s="29">
        <v>50160000</v>
      </c>
      <c r="R337" s="26">
        <v>600000</v>
      </c>
      <c r="S337" s="26">
        <v>52800000</v>
      </c>
      <c r="T337" s="19">
        <v>52800000</v>
      </c>
      <c r="U337" s="29">
        <v>50160000</v>
      </c>
      <c r="V337" s="26">
        <v>650000</v>
      </c>
      <c r="W337" s="26">
        <v>52800000</v>
      </c>
      <c r="X337" s="19">
        <v>52800000</v>
      </c>
      <c r="Y337" s="29">
        <v>50160000</v>
      </c>
      <c r="Z337" s="26">
        <v>700000</v>
      </c>
      <c r="AA337" s="26">
        <v>52800000</v>
      </c>
      <c r="AB337" s="19">
        <v>52800000</v>
      </c>
      <c r="AC337" s="29">
        <v>50160000</v>
      </c>
      <c r="AD337" s="26">
        <v>750000</v>
      </c>
      <c r="AE337" s="26">
        <v>52800000</v>
      </c>
      <c r="AF337" s="19">
        <v>52800000</v>
      </c>
      <c r="AG337" s="29">
        <v>50160000</v>
      </c>
      <c r="AH337" s="26">
        <v>800000</v>
      </c>
      <c r="AI337" s="26">
        <v>52800000</v>
      </c>
      <c r="AJ337" s="19">
        <v>52800000</v>
      </c>
      <c r="AK337" s="29">
        <v>50160000</v>
      </c>
      <c r="AL337" s="28">
        <v>14600000</v>
      </c>
      <c r="AM337">
        <v>31800000</v>
      </c>
      <c r="AN337">
        <v>52800000</v>
      </c>
    </row>
    <row r="338" spans="1:40" x14ac:dyDescent="0.2">
      <c r="A338" s="18">
        <v>44514</v>
      </c>
      <c r="B338" s="19">
        <v>0</v>
      </c>
      <c r="C338" s="19">
        <v>0</v>
      </c>
      <c r="D338" s="26" t="e">
        <v>#N/A</v>
      </c>
      <c r="E338" s="29" t="e">
        <v>#N/A</v>
      </c>
      <c r="F338" s="19">
        <v>450000</v>
      </c>
      <c r="G338" s="19">
        <v>52800000</v>
      </c>
      <c r="H338" s="19">
        <v>52800000</v>
      </c>
      <c r="I338" s="29">
        <v>50160000</v>
      </c>
      <c r="J338" s="19">
        <v>500000</v>
      </c>
      <c r="K338" s="19">
        <v>52800000</v>
      </c>
      <c r="L338" s="19">
        <v>52800000</v>
      </c>
      <c r="M338" s="29">
        <v>50160000</v>
      </c>
      <c r="N338" s="26">
        <v>550000</v>
      </c>
      <c r="O338" s="26">
        <v>52800000</v>
      </c>
      <c r="P338" s="19">
        <v>52800000</v>
      </c>
      <c r="Q338" s="29">
        <v>50160000</v>
      </c>
      <c r="R338" s="26">
        <v>600000</v>
      </c>
      <c r="S338" s="26">
        <v>52800000</v>
      </c>
      <c r="T338" s="19">
        <v>52800000</v>
      </c>
      <c r="U338" s="29">
        <v>50160000</v>
      </c>
      <c r="V338" s="26">
        <v>650000</v>
      </c>
      <c r="W338" s="26">
        <v>52800000</v>
      </c>
      <c r="X338" s="19">
        <v>52800000</v>
      </c>
      <c r="Y338" s="29">
        <v>50160000</v>
      </c>
      <c r="Z338" s="26">
        <v>700000</v>
      </c>
      <c r="AA338" s="26">
        <v>52800000</v>
      </c>
      <c r="AB338" s="19">
        <v>52800000</v>
      </c>
      <c r="AC338" s="29">
        <v>50160000</v>
      </c>
      <c r="AD338" s="26">
        <v>750000</v>
      </c>
      <c r="AE338" s="26">
        <v>52800000</v>
      </c>
      <c r="AF338" s="19">
        <v>52800000</v>
      </c>
      <c r="AG338" s="29">
        <v>50160000</v>
      </c>
      <c r="AH338" s="26">
        <v>800000</v>
      </c>
      <c r="AI338" s="26">
        <v>52800000</v>
      </c>
      <c r="AJ338" s="19">
        <v>52800000</v>
      </c>
      <c r="AK338" s="29">
        <v>50160000</v>
      </c>
      <c r="AL338" s="28">
        <v>14600000</v>
      </c>
      <c r="AM338">
        <v>31800000</v>
      </c>
      <c r="AN338">
        <v>52800000</v>
      </c>
    </row>
    <row r="339" spans="1:40" x14ac:dyDescent="0.2">
      <c r="A339" s="18">
        <v>44515</v>
      </c>
      <c r="B339" s="19">
        <v>0</v>
      </c>
      <c r="C339" s="19">
        <v>0</v>
      </c>
      <c r="D339" s="26" t="e">
        <v>#N/A</v>
      </c>
      <c r="E339" s="29" t="e">
        <v>#N/A</v>
      </c>
      <c r="F339" s="19">
        <v>450000</v>
      </c>
      <c r="G339" s="19">
        <v>52800000</v>
      </c>
      <c r="H339" s="19">
        <v>52800000</v>
      </c>
      <c r="I339" s="29">
        <v>50160000</v>
      </c>
      <c r="J339" s="19">
        <v>500000</v>
      </c>
      <c r="K339" s="19">
        <v>52800000</v>
      </c>
      <c r="L339" s="19">
        <v>52800000</v>
      </c>
      <c r="M339" s="29">
        <v>50160000</v>
      </c>
      <c r="N339" s="26">
        <v>550000</v>
      </c>
      <c r="O339" s="26">
        <v>52800000</v>
      </c>
      <c r="P339" s="19">
        <v>52800000</v>
      </c>
      <c r="Q339" s="29">
        <v>50160000</v>
      </c>
      <c r="R339" s="26">
        <v>600000</v>
      </c>
      <c r="S339" s="26">
        <v>52800000</v>
      </c>
      <c r="T339" s="19">
        <v>52800000</v>
      </c>
      <c r="U339" s="29">
        <v>50160000</v>
      </c>
      <c r="V339" s="26">
        <v>650000</v>
      </c>
      <c r="W339" s="26">
        <v>52800000</v>
      </c>
      <c r="X339" s="19">
        <v>52800000</v>
      </c>
      <c r="Y339" s="29">
        <v>50160000</v>
      </c>
      <c r="Z339" s="26">
        <v>700000</v>
      </c>
      <c r="AA339" s="26">
        <v>52800000</v>
      </c>
      <c r="AB339" s="19">
        <v>52800000</v>
      </c>
      <c r="AC339" s="29">
        <v>50160000</v>
      </c>
      <c r="AD339" s="26">
        <v>750000</v>
      </c>
      <c r="AE339" s="26">
        <v>52800000</v>
      </c>
      <c r="AF339" s="19">
        <v>52800000</v>
      </c>
      <c r="AG339" s="29">
        <v>50160000</v>
      </c>
      <c r="AH339" s="26">
        <v>800000</v>
      </c>
      <c r="AI339" s="26">
        <v>52800000</v>
      </c>
      <c r="AJ339" s="19">
        <v>52800000</v>
      </c>
      <c r="AK339" s="29">
        <v>50160000</v>
      </c>
      <c r="AL339" s="28">
        <v>14600000</v>
      </c>
      <c r="AM339">
        <v>31800000</v>
      </c>
      <c r="AN339">
        <v>52800000</v>
      </c>
    </row>
    <row r="340" spans="1:40" x14ac:dyDescent="0.2">
      <c r="A340" s="18">
        <v>44516</v>
      </c>
      <c r="B340" s="19">
        <v>0</v>
      </c>
      <c r="C340" s="19">
        <v>0</v>
      </c>
      <c r="D340" s="26" t="e">
        <v>#N/A</v>
      </c>
      <c r="E340" s="29" t="e">
        <v>#N/A</v>
      </c>
      <c r="F340" s="19">
        <v>450000</v>
      </c>
      <c r="G340" s="19">
        <v>52800000</v>
      </c>
      <c r="H340" s="19">
        <v>52800000</v>
      </c>
      <c r="I340" s="29">
        <v>50160000</v>
      </c>
      <c r="J340" s="19">
        <v>500000</v>
      </c>
      <c r="K340" s="19">
        <v>52800000</v>
      </c>
      <c r="L340" s="19">
        <v>52800000</v>
      </c>
      <c r="M340" s="29">
        <v>50160000</v>
      </c>
      <c r="N340" s="26">
        <v>550000</v>
      </c>
      <c r="O340" s="26">
        <v>52800000</v>
      </c>
      <c r="P340" s="19">
        <v>52800000</v>
      </c>
      <c r="Q340" s="29">
        <v>50160000</v>
      </c>
      <c r="R340" s="26">
        <v>600000</v>
      </c>
      <c r="S340" s="26">
        <v>52800000</v>
      </c>
      <c r="T340" s="19">
        <v>52800000</v>
      </c>
      <c r="U340" s="29">
        <v>50160000</v>
      </c>
      <c r="V340" s="26">
        <v>650000</v>
      </c>
      <c r="W340" s="26">
        <v>52800000</v>
      </c>
      <c r="X340" s="19">
        <v>52800000</v>
      </c>
      <c r="Y340" s="29">
        <v>50160000</v>
      </c>
      <c r="Z340" s="26">
        <v>700000</v>
      </c>
      <c r="AA340" s="26">
        <v>52800000</v>
      </c>
      <c r="AB340" s="19">
        <v>52800000</v>
      </c>
      <c r="AC340" s="29">
        <v>50160000</v>
      </c>
      <c r="AD340" s="26">
        <v>750000</v>
      </c>
      <c r="AE340" s="26">
        <v>52800000</v>
      </c>
      <c r="AF340" s="19">
        <v>52800000</v>
      </c>
      <c r="AG340" s="29">
        <v>50160000</v>
      </c>
      <c r="AH340" s="26">
        <v>800000</v>
      </c>
      <c r="AI340" s="26">
        <v>52800000</v>
      </c>
      <c r="AJ340" s="19">
        <v>52800000</v>
      </c>
      <c r="AK340" s="29">
        <v>50160000</v>
      </c>
      <c r="AL340" s="28">
        <v>14600000</v>
      </c>
      <c r="AM340">
        <v>31800000</v>
      </c>
      <c r="AN340">
        <v>52800000</v>
      </c>
    </row>
    <row r="341" spans="1:40" x14ac:dyDescent="0.2">
      <c r="A341" s="18">
        <v>44517</v>
      </c>
      <c r="B341" s="19">
        <v>0</v>
      </c>
      <c r="C341" s="19">
        <v>0</v>
      </c>
      <c r="D341" s="26" t="e">
        <v>#N/A</v>
      </c>
      <c r="E341" s="29" t="e">
        <v>#N/A</v>
      </c>
      <c r="F341" s="19">
        <v>450000</v>
      </c>
      <c r="G341" s="19">
        <v>52800000</v>
      </c>
      <c r="H341" s="19">
        <v>52800000</v>
      </c>
      <c r="I341" s="29">
        <v>50160000</v>
      </c>
      <c r="J341" s="19">
        <v>500000</v>
      </c>
      <c r="K341" s="19">
        <v>52800000</v>
      </c>
      <c r="L341" s="19">
        <v>52800000</v>
      </c>
      <c r="M341" s="29">
        <v>50160000</v>
      </c>
      <c r="N341" s="26">
        <v>550000</v>
      </c>
      <c r="O341" s="26">
        <v>52800000</v>
      </c>
      <c r="P341" s="19">
        <v>52800000</v>
      </c>
      <c r="Q341" s="29">
        <v>50160000</v>
      </c>
      <c r="R341" s="26">
        <v>600000</v>
      </c>
      <c r="S341" s="26">
        <v>52800000</v>
      </c>
      <c r="T341" s="19">
        <v>52800000</v>
      </c>
      <c r="U341" s="29">
        <v>50160000</v>
      </c>
      <c r="V341" s="26">
        <v>650000</v>
      </c>
      <c r="W341" s="26">
        <v>52800000</v>
      </c>
      <c r="X341" s="19">
        <v>52800000</v>
      </c>
      <c r="Y341" s="29">
        <v>50160000</v>
      </c>
      <c r="Z341" s="26">
        <v>700000</v>
      </c>
      <c r="AA341" s="26">
        <v>52800000</v>
      </c>
      <c r="AB341" s="19">
        <v>52800000</v>
      </c>
      <c r="AC341" s="29">
        <v>50160000</v>
      </c>
      <c r="AD341" s="26">
        <v>750000</v>
      </c>
      <c r="AE341" s="26">
        <v>52800000</v>
      </c>
      <c r="AF341" s="19">
        <v>52800000</v>
      </c>
      <c r="AG341" s="29">
        <v>50160000</v>
      </c>
      <c r="AH341" s="26">
        <v>800000</v>
      </c>
      <c r="AI341" s="26">
        <v>52800000</v>
      </c>
      <c r="AJ341" s="19">
        <v>52800000</v>
      </c>
      <c r="AK341" s="29">
        <v>50160000</v>
      </c>
      <c r="AL341" s="28">
        <v>14600000</v>
      </c>
      <c r="AM341">
        <v>31800000</v>
      </c>
      <c r="AN341">
        <v>52800000</v>
      </c>
    </row>
    <row r="342" spans="1:40" x14ac:dyDescent="0.2">
      <c r="A342" s="18">
        <v>44518</v>
      </c>
      <c r="B342" s="19">
        <v>0</v>
      </c>
      <c r="C342" s="19">
        <v>0</v>
      </c>
      <c r="D342" s="26" t="e">
        <v>#N/A</v>
      </c>
      <c r="E342" s="29" t="e">
        <v>#N/A</v>
      </c>
      <c r="F342" s="19">
        <v>450000</v>
      </c>
      <c r="G342" s="19">
        <v>52800000</v>
      </c>
      <c r="H342" s="19">
        <v>52800000</v>
      </c>
      <c r="I342" s="29">
        <v>50160000</v>
      </c>
      <c r="J342" s="19">
        <v>500000</v>
      </c>
      <c r="K342" s="19">
        <v>52800000</v>
      </c>
      <c r="L342" s="19">
        <v>52800000</v>
      </c>
      <c r="M342" s="29">
        <v>50160000</v>
      </c>
      <c r="N342" s="26">
        <v>550000</v>
      </c>
      <c r="O342" s="26">
        <v>52800000</v>
      </c>
      <c r="P342" s="19">
        <v>52800000</v>
      </c>
      <c r="Q342" s="29">
        <v>50160000</v>
      </c>
      <c r="R342" s="26">
        <v>600000</v>
      </c>
      <c r="S342" s="26">
        <v>52800000</v>
      </c>
      <c r="T342" s="19">
        <v>52800000</v>
      </c>
      <c r="U342" s="29">
        <v>50160000</v>
      </c>
      <c r="V342" s="26">
        <v>650000</v>
      </c>
      <c r="W342" s="26">
        <v>52800000</v>
      </c>
      <c r="X342" s="19">
        <v>52800000</v>
      </c>
      <c r="Y342" s="29">
        <v>50160000</v>
      </c>
      <c r="Z342" s="26">
        <v>700000</v>
      </c>
      <c r="AA342" s="26">
        <v>52800000</v>
      </c>
      <c r="AB342" s="19">
        <v>52800000</v>
      </c>
      <c r="AC342" s="29">
        <v>50160000</v>
      </c>
      <c r="AD342" s="26">
        <v>750000</v>
      </c>
      <c r="AE342" s="26">
        <v>52800000</v>
      </c>
      <c r="AF342" s="19">
        <v>52800000</v>
      </c>
      <c r="AG342" s="29">
        <v>50160000</v>
      </c>
      <c r="AH342" s="26">
        <v>800000</v>
      </c>
      <c r="AI342" s="26">
        <v>52800000</v>
      </c>
      <c r="AJ342" s="19">
        <v>52800000</v>
      </c>
      <c r="AK342" s="29">
        <v>50160000</v>
      </c>
      <c r="AL342" s="28">
        <v>14600000</v>
      </c>
      <c r="AM342">
        <v>31800000</v>
      </c>
      <c r="AN342">
        <v>52800000</v>
      </c>
    </row>
    <row r="343" spans="1:40" x14ac:dyDescent="0.2">
      <c r="A343" s="18">
        <v>44519</v>
      </c>
      <c r="B343" s="19">
        <v>0</v>
      </c>
      <c r="C343" s="19">
        <v>0</v>
      </c>
      <c r="D343" s="26" t="e">
        <v>#N/A</v>
      </c>
      <c r="E343" s="29" t="e">
        <v>#N/A</v>
      </c>
      <c r="F343" s="19">
        <v>450000</v>
      </c>
      <c r="G343" s="19">
        <v>52800000</v>
      </c>
      <c r="H343" s="19">
        <v>52800000</v>
      </c>
      <c r="I343" s="29">
        <v>50160000</v>
      </c>
      <c r="J343" s="19">
        <v>500000</v>
      </c>
      <c r="K343" s="19">
        <v>52800000</v>
      </c>
      <c r="L343" s="19">
        <v>52800000</v>
      </c>
      <c r="M343" s="29">
        <v>50160000</v>
      </c>
      <c r="N343" s="26">
        <v>550000</v>
      </c>
      <c r="O343" s="26">
        <v>52800000</v>
      </c>
      <c r="P343" s="19">
        <v>52800000</v>
      </c>
      <c r="Q343" s="29">
        <v>50160000</v>
      </c>
      <c r="R343" s="26">
        <v>600000</v>
      </c>
      <c r="S343" s="26">
        <v>52800000</v>
      </c>
      <c r="T343" s="19">
        <v>52800000</v>
      </c>
      <c r="U343" s="29">
        <v>50160000</v>
      </c>
      <c r="V343" s="26">
        <v>650000</v>
      </c>
      <c r="W343" s="26">
        <v>52800000</v>
      </c>
      <c r="X343" s="19">
        <v>52800000</v>
      </c>
      <c r="Y343" s="29">
        <v>50160000</v>
      </c>
      <c r="Z343" s="26">
        <v>700000</v>
      </c>
      <c r="AA343" s="26">
        <v>52800000</v>
      </c>
      <c r="AB343" s="19">
        <v>52800000</v>
      </c>
      <c r="AC343" s="29">
        <v>50160000</v>
      </c>
      <c r="AD343" s="26">
        <v>750000</v>
      </c>
      <c r="AE343" s="26">
        <v>52800000</v>
      </c>
      <c r="AF343" s="19">
        <v>52800000</v>
      </c>
      <c r="AG343" s="29">
        <v>50160000</v>
      </c>
      <c r="AH343" s="26">
        <v>800000</v>
      </c>
      <c r="AI343" s="26">
        <v>52800000</v>
      </c>
      <c r="AJ343" s="19">
        <v>52800000</v>
      </c>
      <c r="AK343" s="29">
        <v>50160000</v>
      </c>
      <c r="AL343" s="28">
        <v>14600000</v>
      </c>
      <c r="AM343">
        <v>31800000</v>
      </c>
      <c r="AN343">
        <v>52800000</v>
      </c>
    </row>
    <row r="344" spans="1:40" x14ac:dyDescent="0.2">
      <c r="A344" s="18">
        <v>44520</v>
      </c>
      <c r="B344" s="19">
        <v>0</v>
      </c>
      <c r="C344" s="19">
        <v>0</v>
      </c>
      <c r="D344" s="26" t="e">
        <v>#N/A</v>
      </c>
      <c r="E344" s="29" t="e">
        <v>#N/A</v>
      </c>
      <c r="F344" s="19">
        <v>450000</v>
      </c>
      <c r="G344" s="19">
        <v>52800000</v>
      </c>
      <c r="H344" s="19">
        <v>52800000</v>
      </c>
      <c r="I344" s="29">
        <v>50160000</v>
      </c>
      <c r="J344" s="19">
        <v>500000</v>
      </c>
      <c r="K344" s="19">
        <v>52800000</v>
      </c>
      <c r="L344" s="19">
        <v>52800000</v>
      </c>
      <c r="M344" s="29">
        <v>50160000</v>
      </c>
      <c r="N344" s="26">
        <v>550000</v>
      </c>
      <c r="O344" s="26">
        <v>52800000</v>
      </c>
      <c r="P344" s="19">
        <v>52800000</v>
      </c>
      <c r="Q344" s="29">
        <v>50160000</v>
      </c>
      <c r="R344" s="26">
        <v>600000</v>
      </c>
      <c r="S344" s="26">
        <v>52800000</v>
      </c>
      <c r="T344" s="19">
        <v>52800000</v>
      </c>
      <c r="U344" s="29">
        <v>50160000</v>
      </c>
      <c r="V344" s="26">
        <v>650000</v>
      </c>
      <c r="W344" s="26">
        <v>52800000</v>
      </c>
      <c r="X344" s="19">
        <v>52800000</v>
      </c>
      <c r="Y344" s="29">
        <v>50160000</v>
      </c>
      <c r="Z344" s="26">
        <v>700000</v>
      </c>
      <c r="AA344" s="26">
        <v>52800000</v>
      </c>
      <c r="AB344" s="19">
        <v>52800000</v>
      </c>
      <c r="AC344" s="29">
        <v>50160000</v>
      </c>
      <c r="AD344" s="26">
        <v>750000</v>
      </c>
      <c r="AE344" s="26">
        <v>52800000</v>
      </c>
      <c r="AF344" s="19">
        <v>52800000</v>
      </c>
      <c r="AG344" s="29">
        <v>50160000</v>
      </c>
      <c r="AH344" s="26">
        <v>800000</v>
      </c>
      <c r="AI344" s="26">
        <v>52800000</v>
      </c>
      <c r="AJ344" s="19">
        <v>52800000</v>
      </c>
      <c r="AK344" s="29">
        <v>50160000</v>
      </c>
      <c r="AL344" s="28">
        <v>14600000</v>
      </c>
      <c r="AM344">
        <v>31800000</v>
      </c>
      <c r="AN344">
        <v>52800000</v>
      </c>
    </row>
    <row r="345" spans="1:40" x14ac:dyDescent="0.2">
      <c r="A345" s="18">
        <v>44521</v>
      </c>
      <c r="B345" s="19">
        <v>0</v>
      </c>
      <c r="C345" s="19">
        <v>0</v>
      </c>
      <c r="D345" s="26" t="e">
        <v>#N/A</v>
      </c>
      <c r="E345" s="29" t="e">
        <v>#N/A</v>
      </c>
      <c r="F345" s="19">
        <v>450000</v>
      </c>
      <c r="G345" s="19">
        <v>52800000</v>
      </c>
      <c r="H345" s="19">
        <v>52800000</v>
      </c>
      <c r="I345" s="29">
        <v>50160000</v>
      </c>
      <c r="J345" s="19">
        <v>500000</v>
      </c>
      <c r="K345" s="19">
        <v>52800000</v>
      </c>
      <c r="L345" s="19">
        <v>52800000</v>
      </c>
      <c r="M345" s="29">
        <v>50160000</v>
      </c>
      <c r="N345" s="26">
        <v>550000</v>
      </c>
      <c r="O345" s="26">
        <v>52800000</v>
      </c>
      <c r="P345" s="19">
        <v>52800000</v>
      </c>
      <c r="Q345" s="29">
        <v>50160000</v>
      </c>
      <c r="R345" s="26">
        <v>600000</v>
      </c>
      <c r="S345" s="26">
        <v>52800000</v>
      </c>
      <c r="T345" s="19">
        <v>52800000</v>
      </c>
      <c r="U345" s="29">
        <v>50160000</v>
      </c>
      <c r="V345" s="26">
        <v>650000</v>
      </c>
      <c r="W345" s="26">
        <v>52800000</v>
      </c>
      <c r="X345" s="19">
        <v>52800000</v>
      </c>
      <c r="Y345" s="29">
        <v>50160000</v>
      </c>
      <c r="Z345" s="26">
        <v>700000</v>
      </c>
      <c r="AA345" s="26">
        <v>52800000</v>
      </c>
      <c r="AB345" s="19">
        <v>52800000</v>
      </c>
      <c r="AC345" s="29">
        <v>50160000</v>
      </c>
      <c r="AD345" s="26">
        <v>750000</v>
      </c>
      <c r="AE345" s="26">
        <v>52800000</v>
      </c>
      <c r="AF345" s="19">
        <v>52800000</v>
      </c>
      <c r="AG345" s="29">
        <v>50160000</v>
      </c>
      <c r="AH345" s="26">
        <v>800000</v>
      </c>
      <c r="AI345" s="26">
        <v>52800000</v>
      </c>
      <c r="AJ345" s="19">
        <v>52800000</v>
      </c>
      <c r="AK345" s="29">
        <v>50160000</v>
      </c>
      <c r="AL345" s="28">
        <v>14600000</v>
      </c>
      <c r="AM345">
        <v>31800000</v>
      </c>
      <c r="AN345">
        <v>52800000</v>
      </c>
    </row>
    <row r="346" spans="1:40" x14ac:dyDescent="0.2">
      <c r="A346" s="18">
        <v>44522</v>
      </c>
      <c r="B346" s="19">
        <v>0</v>
      </c>
      <c r="C346" s="19">
        <v>0</v>
      </c>
      <c r="D346" s="26" t="e">
        <v>#N/A</v>
      </c>
      <c r="E346" s="29" t="e">
        <v>#N/A</v>
      </c>
      <c r="F346" s="19">
        <v>450000</v>
      </c>
      <c r="G346" s="19">
        <v>52800000</v>
      </c>
      <c r="H346" s="19">
        <v>52800000</v>
      </c>
      <c r="I346" s="29">
        <v>50160000</v>
      </c>
      <c r="J346" s="19">
        <v>500000</v>
      </c>
      <c r="K346" s="19">
        <v>52800000</v>
      </c>
      <c r="L346" s="19">
        <v>52800000</v>
      </c>
      <c r="M346" s="29">
        <v>50160000</v>
      </c>
      <c r="N346" s="26">
        <v>550000</v>
      </c>
      <c r="O346" s="26">
        <v>52800000</v>
      </c>
      <c r="P346" s="19">
        <v>52800000</v>
      </c>
      <c r="Q346" s="29">
        <v>50160000</v>
      </c>
      <c r="R346" s="26">
        <v>600000</v>
      </c>
      <c r="S346" s="26">
        <v>52800000</v>
      </c>
      <c r="T346" s="19">
        <v>52800000</v>
      </c>
      <c r="U346" s="29">
        <v>50160000</v>
      </c>
      <c r="V346" s="26">
        <v>650000</v>
      </c>
      <c r="W346" s="26">
        <v>52800000</v>
      </c>
      <c r="X346" s="19">
        <v>52800000</v>
      </c>
      <c r="Y346" s="29">
        <v>50160000</v>
      </c>
      <c r="Z346" s="26">
        <v>700000</v>
      </c>
      <c r="AA346" s="26">
        <v>52800000</v>
      </c>
      <c r="AB346" s="19">
        <v>52800000</v>
      </c>
      <c r="AC346" s="29">
        <v>50160000</v>
      </c>
      <c r="AD346" s="26">
        <v>750000</v>
      </c>
      <c r="AE346" s="26">
        <v>52800000</v>
      </c>
      <c r="AF346" s="19">
        <v>52800000</v>
      </c>
      <c r="AG346" s="29">
        <v>50160000</v>
      </c>
      <c r="AH346" s="26">
        <v>800000</v>
      </c>
      <c r="AI346" s="26">
        <v>52800000</v>
      </c>
      <c r="AJ346" s="19">
        <v>52800000</v>
      </c>
      <c r="AK346" s="29">
        <v>50160000</v>
      </c>
      <c r="AL346" s="28">
        <v>14600000</v>
      </c>
      <c r="AM346">
        <v>31800000</v>
      </c>
      <c r="AN346">
        <v>52800000</v>
      </c>
    </row>
    <row r="347" spans="1:40" x14ac:dyDescent="0.2">
      <c r="A347" s="18">
        <v>44523</v>
      </c>
      <c r="B347" s="19">
        <v>0</v>
      </c>
      <c r="C347" s="19">
        <v>0</v>
      </c>
      <c r="D347" s="26" t="e">
        <v>#N/A</v>
      </c>
      <c r="E347" s="29" t="e">
        <v>#N/A</v>
      </c>
      <c r="F347" s="19">
        <v>450000</v>
      </c>
      <c r="G347" s="19">
        <v>52800000</v>
      </c>
      <c r="H347" s="19">
        <v>52800000</v>
      </c>
      <c r="I347" s="29">
        <v>50160000</v>
      </c>
      <c r="J347" s="19">
        <v>500000</v>
      </c>
      <c r="K347" s="19">
        <v>52800000</v>
      </c>
      <c r="L347" s="19">
        <v>52800000</v>
      </c>
      <c r="M347" s="29">
        <v>50160000</v>
      </c>
      <c r="N347" s="26">
        <v>550000</v>
      </c>
      <c r="O347" s="26">
        <v>52800000</v>
      </c>
      <c r="P347" s="19">
        <v>52800000</v>
      </c>
      <c r="Q347" s="29">
        <v>50160000</v>
      </c>
      <c r="R347" s="26">
        <v>600000</v>
      </c>
      <c r="S347" s="26">
        <v>52800000</v>
      </c>
      <c r="T347" s="19">
        <v>52800000</v>
      </c>
      <c r="U347" s="29">
        <v>50160000</v>
      </c>
      <c r="V347" s="26">
        <v>650000</v>
      </c>
      <c r="W347" s="26">
        <v>52800000</v>
      </c>
      <c r="X347" s="19">
        <v>52800000</v>
      </c>
      <c r="Y347" s="29">
        <v>50160000</v>
      </c>
      <c r="Z347" s="26">
        <v>700000</v>
      </c>
      <c r="AA347" s="26">
        <v>52800000</v>
      </c>
      <c r="AB347" s="19">
        <v>52800000</v>
      </c>
      <c r="AC347" s="29">
        <v>50160000</v>
      </c>
      <c r="AD347" s="26">
        <v>750000</v>
      </c>
      <c r="AE347" s="26">
        <v>52800000</v>
      </c>
      <c r="AF347" s="19">
        <v>52800000</v>
      </c>
      <c r="AG347" s="29">
        <v>50160000</v>
      </c>
      <c r="AH347" s="26">
        <v>800000</v>
      </c>
      <c r="AI347" s="26">
        <v>52800000</v>
      </c>
      <c r="AJ347" s="19">
        <v>52800000</v>
      </c>
      <c r="AK347" s="29">
        <v>50160000</v>
      </c>
      <c r="AL347" s="28">
        <v>14600000</v>
      </c>
      <c r="AM347">
        <v>31800000</v>
      </c>
      <c r="AN347">
        <v>52800000</v>
      </c>
    </row>
    <row r="348" spans="1:40" x14ac:dyDescent="0.2">
      <c r="A348" s="18">
        <v>44524</v>
      </c>
      <c r="B348" s="19">
        <v>0</v>
      </c>
      <c r="C348" s="19">
        <v>0</v>
      </c>
      <c r="D348" s="26" t="e">
        <v>#N/A</v>
      </c>
      <c r="E348" s="29" t="e">
        <v>#N/A</v>
      </c>
      <c r="F348" s="19">
        <v>450000</v>
      </c>
      <c r="G348" s="19">
        <v>52800000</v>
      </c>
      <c r="H348" s="19">
        <v>52800000</v>
      </c>
      <c r="I348" s="29">
        <v>50160000</v>
      </c>
      <c r="J348" s="19">
        <v>500000</v>
      </c>
      <c r="K348" s="19">
        <v>52800000</v>
      </c>
      <c r="L348" s="19">
        <v>52800000</v>
      </c>
      <c r="M348" s="29">
        <v>50160000</v>
      </c>
      <c r="N348" s="26">
        <v>550000</v>
      </c>
      <c r="O348" s="26">
        <v>52800000</v>
      </c>
      <c r="P348" s="19">
        <v>52800000</v>
      </c>
      <c r="Q348" s="29">
        <v>50160000</v>
      </c>
      <c r="R348" s="26">
        <v>600000</v>
      </c>
      <c r="S348" s="26">
        <v>52800000</v>
      </c>
      <c r="T348" s="19">
        <v>52800000</v>
      </c>
      <c r="U348" s="29">
        <v>50160000</v>
      </c>
      <c r="V348" s="26">
        <v>650000</v>
      </c>
      <c r="W348" s="26">
        <v>52800000</v>
      </c>
      <c r="X348" s="19">
        <v>52800000</v>
      </c>
      <c r="Y348" s="29">
        <v>50160000</v>
      </c>
      <c r="Z348" s="26">
        <v>700000</v>
      </c>
      <c r="AA348" s="26">
        <v>52800000</v>
      </c>
      <c r="AB348" s="19">
        <v>52800000</v>
      </c>
      <c r="AC348" s="29">
        <v>50160000</v>
      </c>
      <c r="AD348" s="26">
        <v>750000</v>
      </c>
      <c r="AE348" s="26">
        <v>52800000</v>
      </c>
      <c r="AF348" s="19">
        <v>52800000</v>
      </c>
      <c r="AG348" s="29">
        <v>50160000</v>
      </c>
      <c r="AH348" s="26">
        <v>800000</v>
      </c>
      <c r="AI348" s="26">
        <v>52800000</v>
      </c>
      <c r="AJ348" s="19">
        <v>52800000</v>
      </c>
      <c r="AK348" s="29">
        <v>50160000</v>
      </c>
      <c r="AL348" s="28">
        <v>14600000</v>
      </c>
      <c r="AM348">
        <v>31800000</v>
      </c>
      <c r="AN348">
        <v>52800000</v>
      </c>
    </row>
    <row r="349" spans="1:40" x14ac:dyDescent="0.2">
      <c r="A349" s="18">
        <v>44525</v>
      </c>
      <c r="B349" s="19">
        <v>0</v>
      </c>
      <c r="C349" s="19">
        <v>0</v>
      </c>
      <c r="D349" s="26" t="e">
        <v>#N/A</v>
      </c>
      <c r="E349" s="29" t="e">
        <v>#N/A</v>
      </c>
      <c r="F349" s="19">
        <v>450000</v>
      </c>
      <c r="G349" s="19">
        <v>52800000</v>
      </c>
      <c r="H349" s="19">
        <v>52800000</v>
      </c>
      <c r="I349" s="29">
        <v>50160000</v>
      </c>
      <c r="J349" s="19">
        <v>500000</v>
      </c>
      <c r="K349" s="19">
        <v>52800000</v>
      </c>
      <c r="L349" s="19">
        <v>52800000</v>
      </c>
      <c r="M349" s="29">
        <v>50160000</v>
      </c>
      <c r="N349" s="26">
        <v>550000</v>
      </c>
      <c r="O349" s="26">
        <v>52800000</v>
      </c>
      <c r="P349" s="19">
        <v>52800000</v>
      </c>
      <c r="Q349" s="29">
        <v>50160000</v>
      </c>
      <c r="R349" s="26">
        <v>600000</v>
      </c>
      <c r="S349" s="26">
        <v>52800000</v>
      </c>
      <c r="T349" s="19">
        <v>52800000</v>
      </c>
      <c r="U349" s="29">
        <v>50160000</v>
      </c>
      <c r="V349" s="26">
        <v>650000</v>
      </c>
      <c r="W349" s="26">
        <v>52800000</v>
      </c>
      <c r="X349" s="19">
        <v>52800000</v>
      </c>
      <c r="Y349" s="29">
        <v>50160000</v>
      </c>
      <c r="Z349" s="26">
        <v>700000</v>
      </c>
      <c r="AA349" s="26">
        <v>52800000</v>
      </c>
      <c r="AB349" s="19">
        <v>52800000</v>
      </c>
      <c r="AC349" s="29">
        <v>50160000</v>
      </c>
      <c r="AD349" s="26">
        <v>750000</v>
      </c>
      <c r="AE349" s="26">
        <v>52800000</v>
      </c>
      <c r="AF349" s="19">
        <v>52800000</v>
      </c>
      <c r="AG349" s="29">
        <v>50160000</v>
      </c>
      <c r="AH349" s="26">
        <v>800000</v>
      </c>
      <c r="AI349" s="26">
        <v>52800000</v>
      </c>
      <c r="AJ349" s="19">
        <v>52800000</v>
      </c>
      <c r="AK349" s="29">
        <v>50160000</v>
      </c>
      <c r="AL349" s="28">
        <v>14600000</v>
      </c>
      <c r="AM349">
        <v>31800000</v>
      </c>
      <c r="AN349">
        <v>52800000</v>
      </c>
    </row>
    <row r="350" spans="1:40" x14ac:dyDescent="0.2">
      <c r="A350" s="18">
        <v>44526</v>
      </c>
      <c r="B350" s="19">
        <v>0</v>
      </c>
      <c r="C350" s="19">
        <v>0</v>
      </c>
      <c r="D350" s="26" t="e">
        <v>#N/A</v>
      </c>
      <c r="E350" s="29" t="e">
        <v>#N/A</v>
      </c>
      <c r="F350" s="19">
        <v>450000</v>
      </c>
      <c r="G350" s="19">
        <v>52800000</v>
      </c>
      <c r="H350" s="19">
        <v>52800000</v>
      </c>
      <c r="I350" s="29">
        <v>50160000</v>
      </c>
      <c r="J350" s="19">
        <v>500000</v>
      </c>
      <c r="K350" s="19">
        <v>52800000</v>
      </c>
      <c r="L350" s="19">
        <v>52800000</v>
      </c>
      <c r="M350" s="29">
        <v>50160000</v>
      </c>
      <c r="N350" s="26">
        <v>550000</v>
      </c>
      <c r="O350" s="26">
        <v>52800000</v>
      </c>
      <c r="P350" s="19">
        <v>52800000</v>
      </c>
      <c r="Q350" s="29">
        <v>50160000</v>
      </c>
      <c r="R350" s="26">
        <v>600000</v>
      </c>
      <c r="S350" s="26">
        <v>52800000</v>
      </c>
      <c r="T350" s="19">
        <v>52800000</v>
      </c>
      <c r="U350" s="29">
        <v>50160000</v>
      </c>
      <c r="V350" s="26">
        <v>650000</v>
      </c>
      <c r="W350" s="26">
        <v>52800000</v>
      </c>
      <c r="X350" s="19">
        <v>52800000</v>
      </c>
      <c r="Y350" s="29">
        <v>50160000</v>
      </c>
      <c r="Z350" s="26">
        <v>700000</v>
      </c>
      <c r="AA350" s="26">
        <v>52800000</v>
      </c>
      <c r="AB350" s="19">
        <v>52800000</v>
      </c>
      <c r="AC350" s="29">
        <v>50160000</v>
      </c>
      <c r="AD350" s="26">
        <v>750000</v>
      </c>
      <c r="AE350" s="26">
        <v>52800000</v>
      </c>
      <c r="AF350" s="19">
        <v>52800000</v>
      </c>
      <c r="AG350" s="29">
        <v>50160000</v>
      </c>
      <c r="AH350" s="26">
        <v>800000</v>
      </c>
      <c r="AI350" s="26">
        <v>52800000</v>
      </c>
      <c r="AJ350" s="19">
        <v>52800000</v>
      </c>
      <c r="AK350" s="29">
        <v>50160000</v>
      </c>
      <c r="AL350" s="28">
        <v>14600000</v>
      </c>
      <c r="AM350">
        <v>31800000</v>
      </c>
      <c r="AN350">
        <v>52800000</v>
      </c>
    </row>
    <row r="351" spans="1:40" x14ac:dyDescent="0.2">
      <c r="A351" s="18">
        <v>44527</v>
      </c>
      <c r="B351" s="19">
        <v>0</v>
      </c>
      <c r="C351" s="19">
        <v>0</v>
      </c>
      <c r="D351" s="26" t="e">
        <v>#N/A</v>
      </c>
      <c r="E351" s="29" t="e">
        <v>#N/A</v>
      </c>
      <c r="F351" s="19">
        <v>450000</v>
      </c>
      <c r="G351" s="19">
        <v>52800000</v>
      </c>
      <c r="H351" s="19">
        <v>52800000</v>
      </c>
      <c r="I351" s="29">
        <v>50160000</v>
      </c>
      <c r="J351" s="19">
        <v>500000</v>
      </c>
      <c r="K351" s="19">
        <v>52800000</v>
      </c>
      <c r="L351" s="19">
        <v>52800000</v>
      </c>
      <c r="M351" s="29">
        <v>50160000</v>
      </c>
      <c r="N351" s="26">
        <v>550000</v>
      </c>
      <c r="O351" s="26">
        <v>52800000</v>
      </c>
      <c r="P351" s="19">
        <v>52800000</v>
      </c>
      <c r="Q351" s="29">
        <v>50160000</v>
      </c>
      <c r="R351" s="26">
        <v>600000</v>
      </c>
      <c r="S351" s="26">
        <v>52800000</v>
      </c>
      <c r="T351" s="19">
        <v>52800000</v>
      </c>
      <c r="U351" s="29">
        <v>50160000</v>
      </c>
      <c r="V351" s="26">
        <v>650000</v>
      </c>
      <c r="W351" s="26">
        <v>52800000</v>
      </c>
      <c r="X351" s="19">
        <v>52800000</v>
      </c>
      <c r="Y351" s="29">
        <v>50160000</v>
      </c>
      <c r="Z351" s="26">
        <v>700000</v>
      </c>
      <c r="AA351" s="26">
        <v>52800000</v>
      </c>
      <c r="AB351" s="19">
        <v>52800000</v>
      </c>
      <c r="AC351" s="29">
        <v>50160000</v>
      </c>
      <c r="AD351" s="26">
        <v>750000</v>
      </c>
      <c r="AE351" s="26">
        <v>52800000</v>
      </c>
      <c r="AF351" s="19">
        <v>52800000</v>
      </c>
      <c r="AG351" s="29">
        <v>50160000</v>
      </c>
      <c r="AH351" s="26">
        <v>800000</v>
      </c>
      <c r="AI351" s="26">
        <v>52800000</v>
      </c>
      <c r="AJ351" s="19">
        <v>52800000</v>
      </c>
      <c r="AK351" s="29">
        <v>50160000</v>
      </c>
      <c r="AL351" s="28">
        <v>14600000</v>
      </c>
      <c r="AM351">
        <v>31800000</v>
      </c>
      <c r="AN351">
        <v>52800000</v>
      </c>
    </row>
    <row r="352" spans="1:40" x14ac:dyDescent="0.2">
      <c r="A352" s="18">
        <v>44528</v>
      </c>
      <c r="B352" s="19">
        <v>0</v>
      </c>
      <c r="C352" s="19">
        <v>0</v>
      </c>
      <c r="D352" s="26" t="e">
        <v>#N/A</v>
      </c>
      <c r="E352" s="29" t="e">
        <v>#N/A</v>
      </c>
      <c r="F352" s="19">
        <v>450000</v>
      </c>
      <c r="G352" s="19">
        <v>52800000</v>
      </c>
      <c r="H352" s="19">
        <v>52800000</v>
      </c>
      <c r="I352" s="29">
        <v>50160000</v>
      </c>
      <c r="J352" s="19">
        <v>500000</v>
      </c>
      <c r="K352" s="19">
        <v>52800000</v>
      </c>
      <c r="L352" s="19">
        <v>52800000</v>
      </c>
      <c r="M352" s="29">
        <v>50160000</v>
      </c>
      <c r="N352" s="26">
        <v>550000</v>
      </c>
      <c r="O352" s="26">
        <v>52800000</v>
      </c>
      <c r="P352" s="19">
        <v>52800000</v>
      </c>
      <c r="Q352" s="29">
        <v>50160000</v>
      </c>
      <c r="R352" s="26">
        <v>600000</v>
      </c>
      <c r="S352" s="26">
        <v>52800000</v>
      </c>
      <c r="T352" s="19">
        <v>52800000</v>
      </c>
      <c r="U352" s="29">
        <v>50160000</v>
      </c>
      <c r="V352" s="26">
        <v>650000</v>
      </c>
      <c r="W352" s="26">
        <v>52800000</v>
      </c>
      <c r="X352" s="19">
        <v>52800000</v>
      </c>
      <c r="Y352" s="29">
        <v>50160000</v>
      </c>
      <c r="Z352" s="26">
        <v>700000</v>
      </c>
      <c r="AA352" s="26">
        <v>52800000</v>
      </c>
      <c r="AB352" s="19">
        <v>52800000</v>
      </c>
      <c r="AC352" s="29">
        <v>50160000</v>
      </c>
      <c r="AD352" s="26">
        <v>750000</v>
      </c>
      <c r="AE352" s="26">
        <v>52800000</v>
      </c>
      <c r="AF352" s="19">
        <v>52800000</v>
      </c>
      <c r="AG352" s="29">
        <v>50160000</v>
      </c>
      <c r="AH352" s="26">
        <v>800000</v>
      </c>
      <c r="AI352" s="26">
        <v>52800000</v>
      </c>
      <c r="AJ352" s="19">
        <v>52800000</v>
      </c>
      <c r="AK352" s="29">
        <v>50160000</v>
      </c>
      <c r="AL352" s="28">
        <v>14600000</v>
      </c>
      <c r="AM352">
        <v>31800000</v>
      </c>
      <c r="AN352">
        <v>52800000</v>
      </c>
    </row>
    <row r="353" spans="1:40" x14ac:dyDescent="0.2">
      <c r="A353" s="18">
        <v>44529</v>
      </c>
      <c r="B353" s="19">
        <v>0</v>
      </c>
      <c r="C353" s="19">
        <v>0</v>
      </c>
      <c r="D353" s="26" t="e">
        <v>#N/A</v>
      </c>
      <c r="E353" s="29" t="e">
        <v>#N/A</v>
      </c>
      <c r="F353" s="19">
        <v>450000</v>
      </c>
      <c r="G353" s="19">
        <v>52800000</v>
      </c>
      <c r="H353" s="19">
        <v>52800000</v>
      </c>
      <c r="I353" s="29">
        <v>50160000</v>
      </c>
      <c r="J353" s="19">
        <v>500000</v>
      </c>
      <c r="K353" s="19">
        <v>52800000</v>
      </c>
      <c r="L353" s="19">
        <v>52800000</v>
      </c>
      <c r="M353" s="29">
        <v>50160000</v>
      </c>
      <c r="N353" s="26">
        <v>550000</v>
      </c>
      <c r="O353" s="26">
        <v>52800000</v>
      </c>
      <c r="P353" s="19">
        <v>52800000</v>
      </c>
      <c r="Q353" s="29">
        <v>50160000</v>
      </c>
      <c r="R353" s="26">
        <v>600000</v>
      </c>
      <c r="S353" s="26">
        <v>52800000</v>
      </c>
      <c r="T353" s="19">
        <v>52800000</v>
      </c>
      <c r="U353" s="29">
        <v>50160000</v>
      </c>
      <c r="V353" s="26">
        <v>650000</v>
      </c>
      <c r="W353" s="26">
        <v>52800000</v>
      </c>
      <c r="X353" s="19">
        <v>52800000</v>
      </c>
      <c r="Y353" s="29">
        <v>50160000</v>
      </c>
      <c r="Z353" s="26">
        <v>700000</v>
      </c>
      <c r="AA353" s="26">
        <v>52800000</v>
      </c>
      <c r="AB353" s="19">
        <v>52800000</v>
      </c>
      <c r="AC353" s="29">
        <v>50160000</v>
      </c>
      <c r="AD353" s="26">
        <v>750000</v>
      </c>
      <c r="AE353" s="26">
        <v>52800000</v>
      </c>
      <c r="AF353" s="19">
        <v>52800000</v>
      </c>
      <c r="AG353" s="29">
        <v>50160000</v>
      </c>
      <c r="AH353" s="26">
        <v>800000</v>
      </c>
      <c r="AI353" s="26">
        <v>52800000</v>
      </c>
      <c r="AJ353" s="19">
        <v>52800000</v>
      </c>
      <c r="AK353" s="29">
        <v>50160000</v>
      </c>
      <c r="AL353" s="28">
        <v>14600000</v>
      </c>
      <c r="AM353">
        <v>31800000</v>
      </c>
      <c r="AN353">
        <v>52800000</v>
      </c>
    </row>
    <row r="354" spans="1:40" x14ac:dyDescent="0.2">
      <c r="A354" s="18">
        <v>44530</v>
      </c>
      <c r="B354" s="19">
        <v>0</v>
      </c>
      <c r="C354" s="19">
        <v>0</v>
      </c>
      <c r="D354" s="26" t="e">
        <v>#N/A</v>
      </c>
      <c r="E354" s="29" t="e">
        <v>#N/A</v>
      </c>
      <c r="F354" s="19">
        <v>450000</v>
      </c>
      <c r="G354" s="19">
        <v>52800000</v>
      </c>
      <c r="H354" s="19">
        <v>52800000</v>
      </c>
      <c r="I354" s="29">
        <v>50160000</v>
      </c>
      <c r="J354" s="19">
        <v>500000</v>
      </c>
      <c r="K354" s="19">
        <v>52800000</v>
      </c>
      <c r="L354" s="19">
        <v>52800000</v>
      </c>
      <c r="M354" s="29">
        <v>50160000</v>
      </c>
      <c r="N354" s="26">
        <v>550000</v>
      </c>
      <c r="O354" s="26">
        <v>52800000</v>
      </c>
      <c r="P354" s="19">
        <v>52800000</v>
      </c>
      <c r="Q354" s="29">
        <v>50160000</v>
      </c>
      <c r="R354" s="26">
        <v>600000</v>
      </c>
      <c r="S354" s="26">
        <v>52800000</v>
      </c>
      <c r="T354" s="19">
        <v>52800000</v>
      </c>
      <c r="U354" s="29">
        <v>50160000</v>
      </c>
      <c r="V354" s="26">
        <v>650000</v>
      </c>
      <c r="W354" s="26">
        <v>52800000</v>
      </c>
      <c r="X354" s="19">
        <v>52800000</v>
      </c>
      <c r="Y354" s="29">
        <v>50160000</v>
      </c>
      <c r="Z354" s="26">
        <v>700000</v>
      </c>
      <c r="AA354" s="26">
        <v>52800000</v>
      </c>
      <c r="AB354" s="19">
        <v>52800000</v>
      </c>
      <c r="AC354" s="29">
        <v>50160000</v>
      </c>
      <c r="AD354" s="26">
        <v>750000</v>
      </c>
      <c r="AE354" s="26">
        <v>52800000</v>
      </c>
      <c r="AF354" s="19">
        <v>52800000</v>
      </c>
      <c r="AG354" s="29">
        <v>50160000</v>
      </c>
      <c r="AH354" s="26">
        <v>800000</v>
      </c>
      <c r="AI354" s="26">
        <v>52800000</v>
      </c>
      <c r="AJ354" s="19">
        <v>52800000</v>
      </c>
      <c r="AK354" s="29">
        <v>50160000</v>
      </c>
      <c r="AL354" s="28">
        <v>14600000</v>
      </c>
      <c r="AM354">
        <v>31800000</v>
      </c>
      <c r="AN354">
        <v>52800000</v>
      </c>
    </row>
    <row r="355" spans="1:40" x14ac:dyDescent="0.2">
      <c r="A355" s="18">
        <v>44531</v>
      </c>
      <c r="B355" s="19">
        <v>0</v>
      </c>
      <c r="C355" s="19">
        <v>0</v>
      </c>
      <c r="D355" s="26" t="e">
        <v>#N/A</v>
      </c>
      <c r="E355" s="29" t="e">
        <v>#N/A</v>
      </c>
      <c r="F355" s="19">
        <v>450000</v>
      </c>
      <c r="G355" s="19">
        <v>52800000</v>
      </c>
      <c r="H355" s="19">
        <v>52800000</v>
      </c>
      <c r="I355" s="29">
        <v>50160000</v>
      </c>
      <c r="J355" s="19">
        <v>500000</v>
      </c>
      <c r="K355" s="19">
        <v>52800000</v>
      </c>
      <c r="L355" s="19">
        <v>52800000</v>
      </c>
      <c r="M355" s="29">
        <v>50160000</v>
      </c>
      <c r="N355" s="26">
        <v>550000</v>
      </c>
      <c r="O355" s="26">
        <v>52800000</v>
      </c>
      <c r="P355" s="19">
        <v>52800000</v>
      </c>
      <c r="Q355" s="29">
        <v>50160000</v>
      </c>
      <c r="R355" s="26">
        <v>600000</v>
      </c>
      <c r="S355" s="26">
        <v>52800000</v>
      </c>
      <c r="T355" s="19">
        <v>52800000</v>
      </c>
      <c r="U355" s="29">
        <v>50160000</v>
      </c>
      <c r="V355" s="26">
        <v>650000</v>
      </c>
      <c r="W355" s="26">
        <v>52800000</v>
      </c>
      <c r="X355" s="19">
        <v>52800000</v>
      </c>
      <c r="Y355" s="29">
        <v>50160000</v>
      </c>
      <c r="Z355" s="26">
        <v>700000</v>
      </c>
      <c r="AA355" s="26">
        <v>52800000</v>
      </c>
      <c r="AB355" s="19">
        <v>52800000</v>
      </c>
      <c r="AC355" s="29">
        <v>50160000</v>
      </c>
      <c r="AD355" s="26">
        <v>750000</v>
      </c>
      <c r="AE355" s="26">
        <v>52800000</v>
      </c>
      <c r="AF355" s="19">
        <v>52800000</v>
      </c>
      <c r="AG355" s="29">
        <v>50160000</v>
      </c>
      <c r="AH355" s="26">
        <v>800000</v>
      </c>
      <c r="AI355" s="26">
        <v>52800000</v>
      </c>
      <c r="AJ355" s="19">
        <v>52800000</v>
      </c>
      <c r="AK355" s="29">
        <v>50160000</v>
      </c>
      <c r="AL355" s="28">
        <v>14600000</v>
      </c>
      <c r="AM355">
        <v>31800000</v>
      </c>
      <c r="AN355">
        <v>52800000</v>
      </c>
    </row>
    <row r="356" spans="1:40" x14ac:dyDescent="0.2">
      <c r="A356" s="18">
        <v>44532</v>
      </c>
      <c r="B356" s="19">
        <v>0</v>
      </c>
      <c r="C356" s="19">
        <v>0</v>
      </c>
      <c r="D356" s="26" t="e">
        <v>#N/A</v>
      </c>
      <c r="E356" s="29" t="e">
        <v>#N/A</v>
      </c>
      <c r="F356" s="19">
        <v>450000</v>
      </c>
      <c r="G356" s="19">
        <v>52800000</v>
      </c>
      <c r="H356" s="19">
        <v>52800000</v>
      </c>
      <c r="I356" s="29">
        <v>50160000</v>
      </c>
      <c r="J356" s="19">
        <v>500000</v>
      </c>
      <c r="K356" s="19">
        <v>52800000</v>
      </c>
      <c r="L356" s="19">
        <v>52800000</v>
      </c>
      <c r="M356" s="29">
        <v>50160000</v>
      </c>
      <c r="N356" s="26">
        <v>550000</v>
      </c>
      <c r="O356" s="26">
        <v>52800000</v>
      </c>
      <c r="P356" s="19">
        <v>52800000</v>
      </c>
      <c r="Q356" s="29">
        <v>50160000</v>
      </c>
      <c r="R356" s="26">
        <v>600000</v>
      </c>
      <c r="S356" s="26">
        <v>52800000</v>
      </c>
      <c r="T356" s="19">
        <v>52800000</v>
      </c>
      <c r="U356" s="29">
        <v>50160000</v>
      </c>
      <c r="V356" s="26">
        <v>650000</v>
      </c>
      <c r="W356" s="26">
        <v>52800000</v>
      </c>
      <c r="X356" s="19">
        <v>52800000</v>
      </c>
      <c r="Y356" s="29">
        <v>50160000</v>
      </c>
      <c r="Z356" s="26">
        <v>700000</v>
      </c>
      <c r="AA356" s="26">
        <v>52800000</v>
      </c>
      <c r="AB356" s="19">
        <v>52800000</v>
      </c>
      <c r="AC356" s="29">
        <v>50160000</v>
      </c>
      <c r="AD356" s="26">
        <v>750000</v>
      </c>
      <c r="AE356" s="26">
        <v>52800000</v>
      </c>
      <c r="AF356" s="19">
        <v>52800000</v>
      </c>
      <c r="AG356" s="29">
        <v>50160000</v>
      </c>
      <c r="AH356" s="26">
        <v>800000</v>
      </c>
      <c r="AI356" s="26">
        <v>52800000</v>
      </c>
      <c r="AJ356" s="19">
        <v>52800000</v>
      </c>
      <c r="AK356" s="29">
        <v>50160000</v>
      </c>
      <c r="AL356" s="28">
        <v>14600000</v>
      </c>
      <c r="AM356">
        <v>31800000</v>
      </c>
      <c r="AN356">
        <v>52800000</v>
      </c>
    </row>
    <row r="357" spans="1:40" x14ac:dyDescent="0.2">
      <c r="A357" s="18">
        <v>44533</v>
      </c>
      <c r="B357" s="19">
        <v>0</v>
      </c>
      <c r="C357" s="19">
        <v>0</v>
      </c>
      <c r="D357" s="26" t="e">
        <v>#N/A</v>
      </c>
      <c r="E357" s="29" t="e">
        <v>#N/A</v>
      </c>
      <c r="F357" s="19">
        <v>450000</v>
      </c>
      <c r="G357" s="19">
        <v>52800000</v>
      </c>
      <c r="H357" s="19">
        <v>52800000</v>
      </c>
      <c r="I357" s="29">
        <v>50160000</v>
      </c>
      <c r="J357" s="19">
        <v>500000</v>
      </c>
      <c r="K357" s="19">
        <v>52800000</v>
      </c>
      <c r="L357" s="19">
        <v>52800000</v>
      </c>
      <c r="M357" s="29">
        <v>50160000</v>
      </c>
      <c r="N357" s="26">
        <v>550000</v>
      </c>
      <c r="O357" s="26">
        <v>52800000</v>
      </c>
      <c r="P357" s="19">
        <v>52800000</v>
      </c>
      <c r="Q357" s="29">
        <v>50160000</v>
      </c>
      <c r="R357" s="26">
        <v>600000</v>
      </c>
      <c r="S357" s="26">
        <v>52800000</v>
      </c>
      <c r="T357" s="19">
        <v>52800000</v>
      </c>
      <c r="U357" s="29">
        <v>50160000</v>
      </c>
      <c r="V357" s="26">
        <v>650000</v>
      </c>
      <c r="W357" s="26">
        <v>52800000</v>
      </c>
      <c r="X357" s="19">
        <v>52800000</v>
      </c>
      <c r="Y357" s="29">
        <v>50160000</v>
      </c>
      <c r="Z357" s="26">
        <v>700000</v>
      </c>
      <c r="AA357" s="26">
        <v>52800000</v>
      </c>
      <c r="AB357" s="19">
        <v>52800000</v>
      </c>
      <c r="AC357" s="29">
        <v>50160000</v>
      </c>
      <c r="AD357" s="26">
        <v>750000</v>
      </c>
      <c r="AE357" s="26">
        <v>52800000</v>
      </c>
      <c r="AF357" s="19">
        <v>52800000</v>
      </c>
      <c r="AG357" s="29">
        <v>50160000</v>
      </c>
      <c r="AH357" s="26">
        <v>800000</v>
      </c>
      <c r="AI357" s="26">
        <v>52800000</v>
      </c>
      <c r="AJ357" s="19">
        <v>52800000</v>
      </c>
      <c r="AK357" s="29">
        <v>50160000</v>
      </c>
      <c r="AL357" s="28">
        <v>14600000</v>
      </c>
      <c r="AM357">
        <v>31800000</v>
      </c>
      <c r="AN357">
        <v>52800000</v>
      </c>
    </row>
    <row r="358" spans="1:40" x14ac:dyDescent="0.2">
      <c r="A358" s="18">
        <v>44534</v>
      </c>
      <c r="B358" s="19">
        <v>0</v>
      </c>
      <c r="C358" s="19">
        <v>0</v>
      </c>
      <c r="D358" s="26" t="e">
        <v>#N/A</v>
      </c>
      <c r="E358" s="29" t="e">
        <v>#N/A</v>
      </c>
      <c r="F358" s="19">
        <v>450000</v>
      </c>
      <c r="G358" s="19">
        <v>52800000</v>
      </c>
      <c r="H358" s="19">
        <v>52800000</v>
      </c>
      <c r="I358" s="29">
        <v>50160000</v>
      </c>
      <c r="J358" s="19">
        <v>500000</v>
      </c>
      <c r="K358" s="19">
        <v>52800000</v>
      </c>
      <c r="L358" s="19">
        <v>52800000</v>
      </c>
      <c r="M358" s="29">
        <v>50160000</v>
      </c>
      <c r="N358" s="26">
        <v>550000</v>
      </c>
      <c r="O358" s="26">
        <v>52800000</v>
      </c>
      <c r="P358" s="19">
        <v>52800000</v>
      </c>
      <c r="Q358" s="29">
        <v>50160000</v>
      </c>
      <c r="R358" s="26">
        <v>600000</v>
      </c>
      <c r="S358" s="26">
        <v>52800000</v>
      </c>
      <c r="T358" s="19">
        <v>52800000</v>
      </c>
      <c r="U358" s="29">
        <v>50160000</v>
      </c>
      <c r="V358" s="26">
        <v>650000</v>
      </c>
      <c r="W358" s="26">
        <v>52800000</v>
      </c>
      <c r="X358" s="19">
        <v>52800000</v>
      </c>
      <c r="Y358" s="29">
        <v>50160000</v>
      </c>
      <c r="Z358" s="26">
        <v>700000</v>
      </c>
      <c r="AA358" s="26">
        <v>52800000</v>
      </c>
      <c r="AB358" s="19">
        <v>52800000</v>
      </c>
      <c r="AC358" s="29">
        <v>50160000</v>
      </c>
      <c r="AD358" s="26">
        <v>750000</v>
      </c>
      <c r="AE358" s="26">
        <v>52800000</v>
      </c>
      <c r="AF358" s="19">
        <v>52800000</v>
      </c>
      <c r="AG358" s="29">
        <v>50160000</v>
      </c>
      <c r="AH358" s="26">
        <v>800000</v>
      </c>
      <c r="AI358" s="26">
        <v>52800000</v>
      </c>
      <c r="AJ358" s="19">
        <v>52800000</v>
      </c>
      <c r="AK358" s="29">
        <v>50160000</v>
      </c>
      <c r="AL358" s="28">
        <v>14600000</v>
      </c>
      <c r="AM358">
        <v>31800000</v>
      </c>
      <c r="AN358">
        <v>52800000</v>
      </c>
    </row>
    <row r="359" spans="1:40" x14ac:dyDescent="0.2">
      <c r="A359" s="18">
        <v>44535</v>
      </c>
      <c r="B359" s="19">
        <v>0</v>
      </c>
      <c r="C359" s="19">
        <v>0</v>
      </c>
      <c r="D359" s="26" t="e">
        <v>#N/A</v>
      </c>
      <c r="E359" s="29" t="e">
        <v>#N/A</v>
      </c>
      <c r="F359" s="19">
        <v>450000</v>
      </c>
      <c r="G359" s="19">
        <v>52800000</v>
      </c>
      <c r="H359" s="19">
        <v>52800000</v>
      </c>
      <c r="I359" s="29">
        <v>50160000</v>
      </c>
      <c r="J359" s="19">
        <v>500000</v>
      </c>
      <c r="K359" s="19">
        <v>52800000</v>
      </c>
      <c r="L359" s="19">
        <v>52800000</v>
      </c>
      <c r="M359" s="29">
        <v>50160000</v>
      </c>
      <c r="N359" s="26">
        <v>550000</v>
      </c>
      <c r="O359" s="26">
        <v>52800000</v>
      </c>
      <c r="P359" s="19">
        <v>52800000</v>
      </c>
      <c r="Q359" s="29">
        <v>50160000</v>
      </c>
      <c r="R359" s="26">
        <v>600000</v>
      </c>
      <c r="S359" s="26">
        <v>52800000</v>
      </c>
      <c r="T359" s="19">
        <v>52800000</v>
      </c>
      <c r="U359" s="29">
        <v>50160000</v>
      </c>
      <c r="V359" s="26">
        <v>650000</v>
      </c>
      <c r="W359" s="26">
        <v>52800000</v>
      </c>
      <c r="X359" s="19">
        <v>52800000</v>
      </c>
      <c r="Y359" s="29">
        <v>50160000</v>
      </c>
      <c r="Z359" s="26">
        <v>700000</v>
      </c>
      <c r="AA359" s="26">
        <v>52800000</v>
      </c>
      <c r="AB359" s="19">
        <v>52800000</v>
      </c>
      <c r="AC359" s="29">
        <v>50160000</v>
      </c>
      <c r="AD359" s="26">
        <v>750000</v>
      </c>
      <c r="AE359" s="26">
        <v>52800000</v>
      </c>
      <c r="AF359" s="19">
        <v>52800000</v>
      </c>
      <c r="AG359" s="29">
        <v>50160000</v>
      </c>
      <c r="AH359" s="26">
        <v>800000</v>
      </c>
      <c r="AI359" s="26">
        <v>52800000</v>
      </c>
      <c r="AJ359" s="19">
        <v>52800000</v>
      </c>
      <c r="AK359" s="29">
        <v>50160000</v>
      </c>
      <c r="AL359" s="28">
        <v>14600000</v>
      </c>
      <c r="AM359">
        <v>31800000</v>
      </c>
      <c r="AN359">
        <v>52800000</v>
      </c>
    </row>
    <row r="360" spans="1:40" x14ac:dyDescent="0.2">
      <c r="A360" s="18">
        <v>44536</v>
      </c>
      <c r="B360" s="19">
        <v>0</v>
      </c>
      <c r="C360" s="19">
        <v>0</v>
      </c>
      <c r="D360" s="26" t="e">
        <v>#N/A</v>
      </c>
      <c r="E360" s="29" t="e">
        <v>#N/A</v>
      </c>
      <c r="F360" s="19">
        <v>450000</v>
      </c>
      <c r="G360" s="19">
        <v>52800000</v>
      </c>
      <c r="H360" s="19">
        <v>52800000</v>
      </c>
      <c r="I360" s="29">
        <v>50160000</v>
      </c>
      <c r="J360" s="19">
        <v>500000</v>
      </c>
      <c r="K360" s="19">
        <v>52800000</v>
      </c>
      <c r="L360" s="19">
        <v>52800000</v>
      </c>
      <c r="M360" s="29">
        <v>50160000</v>
      </c>
      <c r="N360" s="26">
        <v>550000</v>
      </c>
      <c r="O360" s="26">
        <v>52800000</v>
      </c>
      <c r="P360" s="19">
        <v>52800000</v>
      </c>
      <c r="Q360" s="29">
        <v>50160000</v>
      </c>
      <c r="R360" s="26">
        <v>600000</v>
      </c>
      <c r="S360" s="26">
        <v>52800000</v>
      </c>
      <c r="T360" s="19">
        <v>52800000</v>
      </c>
      <c r="U360" s="29">
        <v>50160000</v>
      </c>
      <c r="V360" s="26">
        <v>650000</v>
      </c>
      <c r="W360" s="26">
        <v>52800000</v>
      </c>
      <c r="X360" s="19">
        <v>52800000</v>
      </c>
      <c r="Y360" s="29">
        <v>50160000</v>
      </c>
      <c r="Z360" s="26">
        <v>700000</v>
      </c>
      <c r="AA360" s="26">
        <v>52800000</v>
      </c>
      <c r="AB360" s="19">
        <v>52800000</v>
      </c>
      <c r="AC360" s="29">
        <v>50160000</v>
      </c>
      <c r="AD360" s="26">
        <v>750000</v>
      </c>
      <c r="AE360" s="26">
        <v>52800000</v>
      </c>
      <c r="AF360" s="19">
        <v>52800000</v>
      </c>
      <c r="AG360" s="29">
        <v>50160000</v>
      </c>
      <c r="AH360" s="26">
        <v>800000</v>
      </c>
      <c r="AI360" s="26">
        <v>52800000</v>
      </c>
      <c r="AJ360" s="19">
        <v>52800000</v>
      </c>
      <c r="AK360" s="29">
        <v>50160000</v>
      </c>
      <c r="AL360" s="28">
        <v>14600000</v>
      </c>
      <c r="AM360">
        <v>31800000</v>
      </c>
      <c r="AN360">
        <v>52800000</v>
      </c>
    </row>
    <row r="361" spans="1:40" x14ac:dyDescent="0.2">
      <c r="A361" s="18">
        <v>44537</v>
      </c>
      <c r="B361" s="19">
        <v>0</v>
      </c>
      <c r="C361" s="19">
        <v>0</v>
      </c>
      <c r="D361" s="26" t="e">
        <v>#N/A</v>
      </c>
      <c r="E361" s="29" t="e">
        <v>#N/A</v>
      </c>
      <c r="F361" s="19">
        <v>450000</v>
      </c>
      <c r="G361" s="19">
        <v>52800000</v>
      </c>
      <c r="H361" s="19">
        <v>52800000</v>
      </c>
      <c r="I361" s="29">
        <v>50160000</v>
      </c>
      <c r="J361" s="19">
        <v>500000</v>
      </c>
      <c r="K361" s="19">
        <v>52800000</v>
      </c>
      <c r="L361" s="19">
        <v>52800000</v>
      </c>
      <c r="M361" s="29">
        <v>50160000</v>
      </c>
      <c r="N361" s="26">
        <v>550000</v>
      </c>
      <c r="O361" s="26">
        <v>52800000</v>
      </c>
      <c r="P361" s="19">
        <v>52800000</v>
      </c>
      <c r="Q361" s="29">
        <v>50160000</v>
      </c>
      <c r="R361" s="26">
        <v>600000</v>
      </c>
      <c r="S361" s="26">
        <v>52800000</v>
      </c>
      <c r="T361" s="19">
        <v>52800000</v>
      </c>
      <c r="U361" s="29">
        <v>50160000</v>
      </c>
      <c r="V361" s="26">
        <v>650000</v>
      </c>
      <c r="W361" s="26">
        <v>52800000</v>
      </c>
      <c r="X361" s="19">
        <v>52800000</v>
      </c>
      <c r="Y361" s="29">
        <v>50160000</v>
      </c>
      <c r="Z361" s="26">
        <v>700000</v>
      </c>
      <c r="AA361" s="26">
        <v>52800000</v>
      </c>
      <c r="AB361" s="19">
        <v>52800000</v>
      </c>
      <c r="AC361" s="29">
        <v>50160000</v>
      </c>
      <c r="AD361" s="26">
        <v>750000</v>
      </c>
      <c r="AE361" s="26">
        <v>52800000</v>
      </c>
      <c r="AF361" s="19">
        <v>52800000</v>
      </c>
      <c r="AG361" s="29">
        <v>50160000</v>
      </c>
      <c r="AH361" s="26">
        <v>800000</v>
      </c>
      <c r="AI361" s="26">
        <v>52800000</v>
      </c>
      <c r="AJ361" s="19">
        <v>52800000</v>
      </c>
      <c r="AK361" s="29">
        <v>50160000</v>
      </c>
      <c r="AL361" s="28">
        <v>14600000</v>
      </c>
      <c r="AM361">
        <v>31800000</v>
      </c>
      <c r="AN361">
        <v>52800000</v>
      </c>
    </row>
    <row r="362" spans="1:40" x14ac:dyDescent="0.2">
      <c r="A362" s="18">
        <v>44538</v>
      </c>
      <c r="B362" s="19">
        <v>0</v>
      </c>
      <c r="C362" s="19">
        <v>0</v>
      </c>
      <c r="D362" s="26" t="e">
        <v>#N/A</v>
      </c>
      <c r="E362" s="29" t="e">
        <v>#N/A</v>
      </c>
      <c r="F362" s="19">
        <v>450000</v>
      </c>
      <c r="G362" s="19">
        <v>52800000</v>
      </c>
      <c r="H362" s="19">
        <v>52800000</v>
      </c>
      <c r="I362" s="29">
        <v>50160000</v>
      </c>
      <c r="J362" s="19">
        <v>500000</v>
      </c>
      <c r="K362" s="19">
        <v>52800000</v>
      </c>
      <c r="L362" s="19">
        <v>52800000</v>
      </c>
      <c r="M362" s="29">
        <v>50160000</v>
      </c>
      <c r="N362" s="26">
        <v>550000</v>
      </c>
      <c r="O362" s="26">
        <v>52800000</v>
      </c>
      <c r="P362" s="19">
        <v>52800000</v>
      </c>
      <c r="Q362" s="29">
        <v>50160000</v>
      </c>
      <c r="R362" s="26">
        <v>600000</v>
      </c>
      <c r="S362" s="26">
        <v>52800000</v>
      </c>
      <c r="T362" s="19">
        <v>52800000</v>
      </c>
      <c r="U362" s="29">
        <v>50160000</v>
      </c>
      <c r="V362" s="26">
        <v>650000</v>
      </c>
      <c r="W362" s="26">
        <v>52800000</v>
      </c>
      <c r="X362" s="19">
        <v>52800000</v>
      </c>
      <c r="Y362" s="29">
        <v>50160000</v>
      </c>
      <c r="Z362" s="26">
        <v>700000</v>
      </c>
      <c r="AA362" s="26">
        <v>52800000</v>
      </c>
      <c r="AB362" s="19">
        <v>52800000</v>
      </c>
      <c r="AC362" s="29">
        <v>50160000</v>
      </c>
      <c r="AD362" s="26">
        <v>750000</v>
      </c>
      <c r="AE362" s="26">
        <v>52800000</v>
      </c>
      <c r="AF362" s="19">
        <v>52800000</v>
      </c>
      <c r="AG362" s="29">
        <v>50160000</v>
      </c>
      <c r="AH362" s="26">
        <v>800000</v>
      </c>
      <c r="AI362" s="26">
        <v>52800000</v>
      </c>
      <c r="AJ362" s="19">
        <v>52800000</v>
      </c>
      <c r="AK362" s="29">
        <v>50160000</v>
      </c>
      <c r="AL362" s="28">
        <v>14600000</v>
      </c>
      <c r="AM362">
        <v>31800000</v>
      </c>
      <c r="AN362">
        <v>52800000</v>
      </c>
    </row>
    <row r="363" spans="1:40" x14ac:dyDescent="0.2">
      <c r="A363" s="18">
        <v>44539</v>
      </c>
      <c r="B363" s="19">
        <v>0</v>
      </c>
      <c r="C363" s="19">
        <v>0</v>
      </c>
      <c r="D363" s="26" t="e">
        <v>#N/A</v>
      </c>
      <c r="E363" s="29" t="e">
        <v>#N/A</v>
      </c>
      <c r="F363" s="19">
        <v>450000</v>
      </c>
      <c r="G363" s="19">
        <v>52800000</v>
      </c>
      <c r="H363" s="19">
        <v>52800000</v>
      </c>
      <c r="I363" s="29">
        <v>50160000</v>
      </c>
      <c r="J363" s="19">
        <v>500000</v>
      </c>
      <c r="K363" s="19">
        <v>52800000</v>
      </c>
      <c r="L363" s="19">
        <v>52800000</v>
      </c>
      <c r="M363" s="29">
        <v>50160000</v>
      </c>
      <c r="N363" s="26">
        <v>550000</v>
      </c>
      <c r="O363" s="26">
        <v>52800000</v>
      </c>
      <c r="P363" s="19">
        <v>52800000</v>
      </c>
      <c r="Q363" s="29">
        <v>50160000</v>
      </c>
      <c r="R363" s="26">
        <v>600000</v>
      </c>
      <c r="S363" s="26">
        <v>52800000</v>
      </c>
      <c r="T363" s="19">
        <v>52800000</v>
      </c>
      <c r="U363" s="29">
        <v>50160000</v>
      </c>
      <c r="V363" s="26">
        <v>650000</v>
      </c>
      <c r="W363" s="26">
        <v>52800000</v>
      </c>
      <c r="X363" s="19">
        <v>52800000</v>
      </c>
      <c r="Y363" s="29">
        <v>50160000</v>
      </c>
      <c r="Z363" s="26">
        <v>700000</v>
      </c>
      <c r="AA363" s="26">
        <v>52800000</v>
      </c>
      <c r="AB363" s="19">
        <v>52800000</v>
      </c>
      <c r="AC363" s="29">
        <v>50160000</v>
      </c>
      <c r="AD363" s="26">
        <v>750000</v>
      </c>
      <c r="AE363" s="26">
        <v>52800000</v>
      </c>
      <c r="AF363" s="19">
        <v>52800000</v>
      </c>
      <c r="AG363" s="29">
        <v>50160000</v>
      </c>
      <c r="AH363" s="26">
        <v>800000</v>
      </c>
      <c r="AI363" s="26">
        <v>52800000</v>
      </c>
      <c r="AJ363" s="19">
        <v>52800000</v>
      </c>
      <c r="AK363" s="29">
        <v>50160000</v>
      </c>
      <c r="AL363" s="28">
        <v>14600000</v>
      </c>
      <c r="AM363">
        <v>31800000</v>
      </c>
      <c r="AN363">
        <v>52800000</v>
      </c>
    </row>
    <row r="364" spans="1:40" x14ac:dyDescent="0.2">
      <c r="A364" s="18">
        <v>44540</v>
      </c>
      <c r="B364" s="19">
        <v>0</v>
      </c>
      <c r="C364" s="19">
        <v>0</v>
      </c>
      <c r="D364" s="26" t="e">
        <v>#N/A</v>
      </c>
      <c r="E364" s="29" t="e">
        <v>#N/A</v>
      </c>
      <c r="F364" s="19">
        <v>450000</v>
      </c>
      <c r="G364" s="19">
        <v>52800000</v>
      </c>
      <c r="H364" s="19">
        <v>52800000</v>
      </c>
      <c r="I364" s="29">
        <v>50160000</v>
      </c>
      <c r="J364" s="19">
        <v>500000</v>
      </c>
      <c r="K364" s="19">
        <v>52800000</v>
      </c>
      <c r="L364" s="19">
        <v>52800000</v>
      </c>
      <c r="M364" s="29">
        <v>50160000</v>
      </c>
      <c r="N364" s="26">
        <v>550000</v>
      </c>
      <c r="O364" s="26">
        <v>52800000</v>
      </c>
      <c r="P364" s="19">
        <v>52800000</v>
      </c>
      <c r="Q364" s="29">
        <v>50160000</v>
      </c>
      <c r="R364" s="26">
        <v>600000</v>
      </c>
      <c r="S364" s="26">
        <v>52800000</v>
      </c>
      <c r="T364" s="19">
        <v>52800000</v>
      </c>
      <c r="U364" s="29">
        <v>50160000</v>
      </c>
      <c r="V364" s="26">
        <v>650000</v>
      </c>
      <c r="W364" s="26">
        <v>52800000</v>
      </c>
      <c r="X364" s="19">
        <v>52800000</v>
      </c>
      <c r="Y364" s="29">
        <v>50160000</v>
      </c>
      <c r="Z364" s="26">
        <v>700000</v>
      </c>
      <c r="AA364" s="26">
        <v>52800000</v>
      </c>
      <c r="AB364" s="19">
        <v>52800000</v>
      </c>
      <c r="AC364" s="29">
        <v>50160000</v>
      </c>
      <c r="AD364" s="26">
        <v>750000</v>
      </c>
      <c r="AE364" s="26">
        <v>52800000</v>
      </c>
      <c r="AF364" s="19">
        <v>52800000</v>
      </c>
      <c r="AG364" s="29">
        <v>50160000</v>
      </c>
      <c r="AH364" s="26">
        <v>800000</v>
      </c>
      <c r="AI364" s="26">
        <v>52800000</v>
      </c>
      <c r="AJ364" s="19">
        <v>52800000</v>
      </c>
      <c r="AK364" s="29">
        <v>50160000</v>
      </c>
      <c r="AL364" s="28">
        <v>14600000</v>
      </c>
      <c r="AM364">
        <v>31800000</v>
      </c>
      <c r="AN364">
        <v>52800000</v>
      </c>
    </row>
    <row r="365" spans="1:40" x14ac:dyDescent="0.2">
      <c r="A365" s="18">
        <v>44541</v>
      </c>
      <c r="B365" s="19">
        <v>0</v>
      </c>
      <c r="C365" s="19">
        <v>0</v>
      </c>
      <c r="D365" s="26" t="e">
        <v>#N/A</v>
      </c>
      <c r="E365" s="29" t="e">
        <v>#N/A</v>
      </c>
      <c r="F365" s="19">
        <v>450000</v>
      </c>
      <c r="G365" s="19">
        <v>52800000</v>
      </c>
      <c r="H365" s="19">
        <v>52800000</v>
      </c>
      <c r="I365" s="29">
        <v>50160000</v>
      </c>
      <c r="J365" s="19">
        <v>500000</v>
      </c>
      <c r="K365" s="19">
        <v>52800000</v>
      </c>
      <c r="L365" s="19">
        <v>52800000</v>
      </c>
      <c r="M365" s="29">
        <v>50160000</v>
      </c>
      <c r="N365" s="26">
        <v>550000</v>
      </c>
      <c r="O365" s="26">
        <v>52800000</v>
      </c>
      <c r="P365" s="19">
        <v>52800000</v>
      </c>
      <c r="Q365" s="29">
        <v>50160000</v>
      </c>
      <c r="R365" s="26">
        <v>600000</v>
      </c>
      <c r="S365" s="26">
        <v>52800000</v>
      </c>
      <c r="T365" s="19">
        <v>52800000</v>
      </c>
      <c r="U365" s="29">
        <v>50160000</v>
      </c>
      <c r="V365" s="26">
        <v>650000</v>
      </c>
      <c r="W365" s="26">
        <v>52800000</v>
      </c>
      <c r="X365" s="19">
        <v>52800000</v>
      </c>
      <c r="Y365" s="29">
        <v>50160000</v>
      </c>
      <c r="Z365" s="26">
        <v>700000</v>
      </c>
      <c r="AA365" s="26">
        <v>52800000</v>
      </c>
      <c r="AB365" s="19">
        <v>52800000</v>
      </c>
      <c r="AC365" s="29">
        <v>50160000</v>
      </c>
      <c r="AD365" s="26">
        <v>750000</v>
      </c>
      <c r="AE365" s="26">
        <v>52800000</v>
      </c>
      <c r="AF365" s="19">
        <v>52800000</v>
      </c>
      <c r="AG365" s="29">
        <v>50160000</v>
      </c>
      <c r="AH365" s="26">
        <v>800000</v>
      </c>
      <c r="AI365" s="26">
        <v>52800000</v>
      </c>
      <c r="AJ365" s="19">
        <v>52800000</v>
      </c>
      <c r="AK365" s="29">
        <v>50160000</v>
      </c>
      <c r="AL365" s="28">
        <v>14600000</v>
      </c>
      <c r="AM365">
        <v>31800000</v>
      </c>
      <c r="AN365">
        <v>52800000</v>
      </c>
    </row>
    <row r="366" spans="1:40" x14ac:dyDescent="0.2">
      <c r="A366" s="18">
        <v>44542</v>
      </c>
      <c r="B366" s="19">
        <v>0</v>
      </c>
      <c r="C366" s="19">
        <v>0</v>
      </c>
      <c r="D366" s="26" t="e">
        <v>#N/A</v>
      </c>
      <c r="E366" s="29" t="e">
        <v>#N/A</v>
      </c>
      <c r="F366" s="19">
        <v>450000</v>
      </c>
      <c r="G366" s="19">
        <v>52800000</v>
      </c>
      <c r="H366" s="19">
        <v>52800000</v>
      </c>
      <c r="I366" s="29">
        <v>50160000</v>
      </c>
      <c r="J366" s="19">
        <v>500000</v>
      </c>
      <c r="K366" s="19">
        <v>52800000</v>
      </c>
      <c r="L366" s="19">
        <v>52800000</v>
      </c>
      <c r="M366" s="29">
        <v>50160000</v>
      </c>
      <c r="N366" s="26">
        <v>550000</v>
      </c>
      <c r="O366" s="26">
        <v>52800000</v>
      </c>
      <c r="P366" s="19">
        <v>52800000</v>
      </c>
      <c r="Q366" s="29">
        <v>50160000</v>
      </c>
      <c r="R366" s="26">
        <v>600000</v>
      </c>
      <c r="S366" s="26">
        <v>52800000</v>
      </c>
      <c r="T366" s="19">
        <v>52800000</v>
      </c>
      <c r="U366" s="29">
        <v>50160000</v>
      </c>
      <c r="V366" s="26">
        <v>650000</v>
      </c>
      <c r="W366" s="26">
        <v>52800000</v>
      </c>
      <c r="X366" s="19">
        <v>52800000</v>
      </c>
      <c r="Y366" s="29">
        <v>50160000</v>
      </c>
      <c r="Z366" s="26">
        <v>700000</v>
      </c>
      <c r="AA366" s="26">
        <v>52800000</v>
      </c>
      <c r="AB366" s="19">
        <v>52800000</v>
      </c>
      <c r="AC366" s="29">
        <v>50160000</v>
      </c>
      <c r="AD366" s="26">
        <v>750000</v>
      </c>
      <c r="AE366" s="26">
        <v>52800000</v>
      </c>
      <c r="AF366" s="19">
        <v>52800000</v>
      </c>
      <c r="AG366" s="29">
        <v>50160000</v>
      </c>
      <c r="AH366" s="26">
        <v>800000</v>
      </c>
      <c r="AI366" s="26">
        <v>52800000</v>
      </c>
      <c r="AJ366" s="19">
        <v>52800000</v>
      </c>
      <c r="AK366" s="29">
        <v>50160000</v>
      </c>
      <c r="AL366" s="28">
        <v>14600000</v>
      </c>
      <c r="AM366">
        <v>31800000</v>
      </c>
      <c r="AN366">
        <v>52800000</v>
      </c>
    </row>
    <row r="367" spans="1:40" x14ac:dyDescent="0.2">
      <c r="A367" s="18">
        <v>44543</v>
      </c>
      <c r="B367" s="19">
        <v>0</v>
      </c>
      <c r="C367" s="19">
        <v>0</v>
      </c>
      <c r="D367" s="26" t="e">
        <v>#N/A</v>
      </c>
      <c r="E367" s="29" t="e">
        <v>#N/A</v>
      </c>
      <c r="F367" s="19">
        <v>450000</v>
      </c>
      <c r="G367" s="19">
        <v>52800000</v>
      </c>
      <c r="H367" s="19">
        <v>52800000</v>
      </c>
      <c r="I367" s="29">
        <v>50160000</v>
      </c>
      <c r="J367" s="19">
        <v>500000</v>
      </c>
      <c r="K367" s="19">
        <v>52800000</v>
      </c>
      <c r="L367" s="19">
        <v>52800000</v>
      </c>
      <c r="M367" s="29">
        <v>50160000</v>
      </c>
      <c r="N367" s="26">
        <v>550000</v>
      </c>
      <c r="O367" s="26">
        <v>52800000</v>
      </c>
      <c r="P367" s="19">
        <v>52800000</v>
      </c>
      <c r="Q367" s="29">
        <v>50160000</v>
      </c>
      <c r="R367" s="26">
        <v>600000</v>
      </c>
      <c r="S367" s="26">
        <v>52800000</v>
      </c>
      <c r="T367" s="19">
        <v>52800000</v>
      </c>
      <c r="U367" s="29">
        <v>50160000</v>
      </c>
      <c r="V367" s="26">
        <v>650000</v>
      </c>
      <c r="W367" s="26">
        <v>52800000</v>
      </c>
      <c r="X367" s="19">
        <v>52800000</v>
      </c>
      <c r="Y367" s="29">
        <v>50160000</v>
      </c>
      <c r="Z367" s="26">
        <v>700000</v>
      </c>
      <c r="AA367" s="26">
        <v>52800000</v>
      </c>
      <c r="AB367" s="19">
        <v>52800000</v>
      </c>
      <c r="AC367" s="29">
        <v>50160000</v>
      </c>
      <c r="AD367" s="26">
        <v>750000</v>
      </c>
      <c r="AE367" s="26">
        <v>52800000</v>
      </c>
      <c r="AF367" s="19">
        <v>52800000</v>
      </c>
      <c r="AG367" s="29">
        <v>50160000</v>
      </c>
      <c r="AH367" s="26">
        <v>800000</v>
      </c>
      <c r="AI367" s="26">
        <v>52800000</v>
      </c>
      <c r="AJ367" s="19">
        <v>52800000</v>
      </c>
      <c r="AK367" s="29">
        <v>50160000</v>
      </c>
      <c r="AL367" s="28">
        <v>14600000</v>
      </c>
      <c r="AM367">
        <v>31800000</v>
      </c>
      <c r="AN367">
        <v>52800000</v>
      </c>
    </row>
    <row r="368" spans="1:40" x14ac:dyDescent="0.2">
      <c r="A368" s="18">
        <v>44544</v>
      </c>
      <c r="B368" s="19">
        <v>0</v>
      </c>
      <c r="C368" s="19">
        <v>0</v>
      </c>
      <c r="D368" s="26" t="e">
        <v>#N/A</v>
      </c>
      <c r="E368" s="29" t="e">
        <v>#N/A</v>
      </c>
      <c r="F368" s="19">
        <v>450000</v>
      </c>
      <c r="G368" s="19">
        <v>52800000</v>
      </c>
      <c r="H368" s="19">
        <v>52800000</v>
      </c>
      <c r="I368" s="29">
        <v>50160000</v>
      </c>
      <c r="J368" s="19">
        <v>500000</v>
      </c>
      <c r="K368" s="19">
        <v>52800000</v>
      </c>
      <c r="L368" s="19">
        <v>52800000</v>
      </c>
      <c r="M368" s="29">
        <v>50160000</v>
      </c>
      <c r="N368" s="26">
        <v>550000</v>
      </c>
      <c r="O368" s="26">
        <v>52800000</v>
      </c>
      <c r="P368" s="19">
        <v>52800000</v>
      </c>
      <c r="Q368" s="29">
        <v>50160000</v>
      </c>
      <c r="R368" s="26">
        <v>600000</v>
      </c>
      <c r="S368" s="26">
        <v>52800000</v>
      </c>
      <c r="T368" s="19">
        <v>52800000</v>
      </c>
      <c r="U368" s="29">
        <v>50160000</v>
      </c>
      <c r="V368" s="26">
        <v>650000</v>
      </c>
      <c r="W368" s="26">
        <v>52800000</v>
      </c>
      <c r="X368" s="19">
        <v>52800000</v>
      </c>
      <c r="Y368" s="29">
        <v>50160000</v>
      </c>
      <c r="Z368" s="26">
        <v>700000</v>
      </c>
      <c r="AA368" s="26">
        <v>52800000</v>
      </c>
      <c r="AB368" s="19">
        <v>52800000</v>
      </c>
      <c r="AC368" s="29">
        <v>50160000</v>
      </c>
      <c r="AD368" s="26">
        <v>750000</v>
      </c>
      <c r="AE368" s="26">
        <v>52800000</v>
      </c>
      <c r="AF368" s="19">
        <v>52800000</v>
      </c>
      <c r="AG368" s="29">
        <v>50160000</v>
      </c>
      <c r="AH368" s="26">
        <v>800000</v>
      </c>
      <c r="AI368" s="26">
        <v>52800000</v>
      </c>
      <c r="AJ368" s="19">
        <v>52800000</v>
      </c>
      <c r="AK368" s="29">
        <v>50160000</v>
      </c>
      <c r="AL368" s="28">
        <v>14600000</v>
      </c>
      <c r="AM368">
        <v>31800000</v>
      </c>
      <c r="AN368">
        <v>52800000</v>
      </c>
    </row>
    <row r="369" spans="1:40" x14ac:dyDescent="0.2">
      <c r="A369" s="18">
        <v>44545</v>
      </c>
      <c r="B369" s="19">
        <v>0</v>
      </c>
      <c r="C369" s="19">
        <v>0</v>
      </c>
      <c r="D369" s="26" t="e">
        <v>#N/A</v>
      </c>
      <c r="E369" s="29" t="e">
        <v>#N/A</v>
      </c>
      <c r="F369" s="19">
        <v>450000</v>
      </c>
      <c r="G369" s="19">
        <v>52800000</v>
      </c>
      <c r="H369" s="19">
        <v>52800000</v>
      </c>
      <c r="I369" s="29">
        <v>50160000</v>
      </c>
      <c r="J369" s="19">
        <v>500000</v>
      </c>
      <c r="K369" s="19">
        <v>52800000</v>
      </c>
      <c r="L369" s="19">
        <v>52800000</v>
      </c>
      <c r="M369" s="29">
        <v>50160000</v>
      </c>
      <c r="N369" s="26">
        <v>550000</v>
      </c>
      <c r="O369" s="26">
        <v>52800000</v>
      </c>
      <c r="P369" s="19">
        <v>52800000</v>
      </c>
      <c r="Q369" s="29">
        <v>50160000</v>
      </c>
      <c r="R369" s="26">
        <v>600000</v>
      </c>
      <c r="S369" s="26">
        <v>52800000</v>
      </c>
      <c r="T369" s="19">
        <v>52800000</v>
      </c>
      <c r="U369" s="29">
        <v>50160000</v>
      </c>
      <c r="V369" s="26">
        <v>650000</v>
      </c>
      <c r="W369" s="26">
        <v>52800000</v>
      </c>
      <c r="X369" s="19">
        <v>52800000</v>
      </c>
      <c r="Y369" s="29">
        <v>50160000</v>
      </c>
      <c r="Z369" s="26">
        <v>700000</v>
      </c>
      <c r="AA369" s="26">
        <v>52800000</v>
      </c>
      <c r="AB369" s="19">
        <v>52800000</v>
      </c>
      <c r="AC369" s="29">
        <v>50160000</v>
      </c>
      <c r="AD369" s="26">
        <v>750000</v>
      </c>
      <c r="AE369" s="26">
        <v>52800000</v>
      </c>
      <c r="AF369" s="19">
        <v>52800000</v>
      </c>
      <c r="AG369" s="29">
        <v>50160000</v>
      </c>
      <c r="AH369" s="26">
        <v>800000</v>
      </c>
      <c r="AI369" s="26">
        <v>52800000</v>
      </c>
      <c r="AJ369" s="19">
        <v>52800000</v>
      </c>
      <c r="AK369" s="29">
        <v>50160000</v>
      </c>
      <c r="AL369" s="28">
        <v>14600000</v>
      </c>
      <c r="AM369">
        <v>31800000</v>
      </c>
      <c r="AN369">
        <v>52800000</v>
      </c>
    </row>
    <row r="370" spans="1:40" x14ac:dyDescent="0.2">
      <c r="A370" s="18">
        <v>44546</v>
      </c>
      <c r="B370" s="19">
        <v>0</v>
      </c>
      <c r="C370" s="19">
        <v>0</v>
      </c>
      <c r="D370" s="26" t="e">
        <v>#N/A</v>
      </c>
      <c r="E370" s="29" t="e">
        <v>#N/A</v>
      </c>
      <c r="F370" s="19">
        <v>450000</v>
      </c>
      <c r="G370" s="19">
        <v>52800000</v>
      </c>
      <c r="H370" s="19">
        <v>52800000</v>
      </c>
      <c r="I370" s="29">
        <v>50160000</v>
      </c>
      <c r="J370" s="19">
        <v>500000</v>
      </c>
      <c r="K370" s="19">
        <v>52800000</v>
      </c>
      <c r="L370" s="19">
        <v>52800000</v>
      </c>
      <c r="M370" s="29">
        <v>50160000</v>
      </c>
      <c r="N370" s="26">
        <v>550000</v>
      </c>
      <c r="O370" s="26">
        <v>52800000</v>
      </c>
      <c r="P370" s="19">
        <v>52800000</v>
      </c>
      <c r="Q370" s="29">
        <v>50160000</v>
      </c>
      <c r="R370" s="26">
        <v>600000</v>
      </c>
      <c r="S370" s="26">
        <v>52800000</v>
      </c>
      <c r="T370" s="19">
        <v>52800000</v>
      </c>
      <c r="U370" s="29">
        <v>50160000</v>
      </c>
      <c r="V370" s="26">
        <v>650000</v>
      </c>
      <c r="W370" s="26">
        <v>52800000</v>
      </c>
      <c r="X370" s="19">
        <v>52800000</v>
      </c>
      <c r="Y370" s="29">
        <v>50160000</v>
      </c>
      <c r="Z370" s="26">
        <v>700000</v>
      </c>
      <c r="AA370" s="26">
        <v>52800000</v>
      </c>
      <c r="AB370" s="19">
        <v>52800000</v>
      </c>
      <c r="AC370" s="29">
        <v>50160000</v>
      </c>
      <c r="AD370" s="26">
        <v>750000</v>
      </c>
      <c r="AE370" s="26">
        <v>52800000</v>
      </c>
      <c r="AF370" s="19">
        <v>52800000</v>
      </c>
      <c r="AG370" s="29">
        <v>50160000</v>
      </c>
      <c r="AH370" s="26">
        <v>800000</v>
      </c>
      <c r="AI370" s="26">
        <v>52800000</v>
      </c>
      <c r="AJ370" s="19">
        <v>52800000</v>
      </c>
      <c r="AK370" s="29">
        <v>50160000</v>
      </c>
      <c r="AL370" s="28">
        <v>14600000</v>
      </c>
      <c r="AM370">
        <v>31800000</v>
      </c>
      <c r="AN370">
        <v>52800000</v>
      </c>
    </row>
    <row r="371" spans="1:40" x14ac:dyDescent="0.2">
      <c r="A371" s="18">
        <v>44547</v>
      </c>
      <c r="B371" s="19">
        <v>0</v>
      </c>
      <c r="C371" s="19">
        <v>0</v>
      </c>
      <c r="D371" s="26" t="e">
        <v>#N/A</v>
      </c>
      <c r="E371" s="29" t="e">
        <v>#N/A</v>
      </c>
      <c r="F371" s="19">
        <v>450000</v>
      </c>
      <c r="G371" s="19">
        <v>52800000</v>
      </c>
      <c r="H371" s="19">
        <v>52800000</v>
      </c>
      <c r="I371" s="29">
        <v>50160000</v>
      </c>
      <c r="J371" s="19">
        <v>500000</v>
      </c>
      <c r="K371" s="19">
        <v>52800000</v>
      </c>
      <c r="L371" s="19">
        <v>52800000</v>
      </c>
      <c r="M371" s="29">
        <v>50160000</v>
      </c>
      <c r="N371" s="26">
        <v>550000</v>
      </c>
      <c r="O371" s="26">
        <v>52800000</v>
      </c>
      <c r="P371" s="19">
        <v>52800000</v>
      </c>
      <c r="Q371" s="29">
        <v>50160000</v>
      </c>
      <c r="R371" s="26">
        <v>600000</v>
      </c>
      <c r="S371" s="26">
        <v>52800000</v>
      </c>
      <c r="T371" s="19">
        <v>52800000</v>
      </c>
      <c r="U371" s="29">
        <v>50160000</v>
      </c>
      <c r="V371" s="26">
        <v>650000</v>
      </c>
      <c r="W371" s="26">
        <v>52800000</v>
      </c>
      <c r="X371" s="19">
        <v>52800000</v>
      </c>
      <c r="Y371" s="29">
        <v>50160000</v>
      </c>
      <c r="Z371" s="26">
        <v>700000</v>
      </c>
      <c r="AA371" s="26">
        <v>52800000</v>
      </c>
      <c r="AB371" s="19">
        <v>52800000</v>
      </c>
      <c r="AC371" s="29">
        <v>50160000</v>
      </c>
      <c r="AD371" s="26">
        <v>750000</v>
      </c>
      <c r="AE371" s="26">
        <v>52800000</v>
      </c>
      <c r="AF371" s="19">
        <v>52800000</v>
      </c>
      <c r="AG371" s="29">
        <v>50160000</v>
      </c>
      <c r="AH371" s="26">
        <v>800000</v>
      </c>
      <c r="AI371" s="26">
        <v>52800000</v>
      </c>
      <c r="AJ371" s="19">
        <v>52800000</v>
      </c>
      <c r="AK371" s="29">
        <v>50160000</v>
      </c>
      <c r="AL371" s="28">
        <v>14600000</v>
      </c>
      <c r="AM371">
        <v>31800000</v>
      </c>
      <c r="AN371">
        <v>52800000</v>
      </c>
    </row>
    <row r="372" spans="1:40" x14ac:dyDescent="0.2">
      <c r="A372" s="18">
        <v>44548</v>
      </c>
      <c r="B372" s="19">
        <v>0</v>
      </c>
      <c r="C372" s="19">
        <v>0</v>
      </c>
      <c r="D372" s="26" t="e">
        <v>#N/A</v>
      </c>
      <c r="E372" s="29" t="e">
        <v>#N/A</v>
      </c>
      <c r="F372" s="19">
        <v>450000</v>
      </c>
      <c r="G372" s="19">
        <v>52800000</v>
      </c>
      <c r="H372" s="19">
        <v>52800000</v>
      </c>
      <c r="I372" s="29">
        <v>50160000</v>
      </c>
      <c r="J372" s="19">
        <v>500000</v>
      </c>
      <c r="K372" s="19">
        <v>52800000</v>
      </c>
      <c r="L372" s="19">
        <v>52800000</v>
      </c>
      <c r="M372" s="29">
        <v>50160000</v>
      </c>
      <c r="N372" s="26">
        <v>550000</v>
      </c>
      <c r="O372" s="26">
        <v>52800000</v>
      </c>
      <c r="P372" s="19">
        <v>52800000</v>
      </c>
      <c r="Q372" s="29">
        <v>50160000</v>
      </c>
      <c r="R372" s="26">
        <v>600000</v>
      </c>
      <c r="S372" s="26">
        <v>52800000</v>
      </c>
      <c r="T372" s="19">
        <v>52800000</v>
      </c>
      <c r="U372" s="29">
        <v>50160000</v>
      </c>
      <c r="V372" s="26">
        <v>650000</v>
      </c>
      <c r="W372" s="26">
        <v>52800000</v>
      </c>
      <c r="X372" s="19">
        <v>52800000</v>
      </c>
      <c r="Y372" s="29">
        <v>50160000</v>
      </c>
      <c r="Z372" s="26">
        <v>700000</v>
      </c>
      <c r="AA372" s="26">
        <v>52800000</v>
      </c>
      <c r="AB372" s="19">
        <v>52800000</v>
      </c>
      <c r="AC372" s="29">
        <v>50160000</v>
      </c>
      <c r="AD372" s="26">
        <v>750000</v>
      </c>
      <c r="AE372" s="26">
        <v>52800000</v>
      </c>
      <c r="AF372" s="19">
        <v>52800000</v>
      </c>
      <c r="AG372" s="29">
        <v>50160000</v>
      </c>
      <c r="AH372" s="26">
        <v>800000</v>
      </c>
      <c r="AI372" s="26">
        <v>52800000</v>
      </c>
      <c r="AJ372" s="19">
        <v>52800000</v>
      </c>
      <c r="AK372" s="29">
        <v>50160000</v>
      </c>
      <c r="AL372" s="28">
        <v>14600000</v>
      </c>
      <c r="AM372">
        <v>31800000</v>
      </c>
      <c r="AN372">
        <v>52800000</v>
      </c>
    </row>
    <row r="373" spans="1:40" x14ac:dyDescent="0.2">
      <c r="A373" s="18">
        <v>44549</v>
      </c>
      <c r="B373" s="19">
        <v>0</v>
      </c>
      <c r="C373" s="19">
        <v>0</v>
      </c>
      <c r="D373" s="26" t="e">
        <v>#N/A</v>
      </c>
      <c r="E373" s="29" t="e">
        <v>#N/A</v>
      </c>
      <c r="F373" s="19">
        <v>450000</v>
      </c>
      <c r="G373" s="19">
        <v>52800000</v>
      </c>
      <c r="H373" s="19">
        <v>52800000</v>
      </c>
      <c r="I373" s="29">
        <v>50160000</v>
      </c>
      <c r="J373" s="19">
        <v>500000</v>
      </c>
      <c r="K373" s="19">
        <v>52800000</v>
      </c>
      <c r="L373" s="19">
        <v>52800000</v>
      </c>
      <c r="M373" s="29">
        <v>50160000</v>
      </c>
      <c r="N373" s="26">
        <v>550000</v>
      </c>
      <c r="O373" s="26">
        <v>52800000</v>
      </c>
      <c r="P373" s="19">
        <v>52800000</v>
      </c>
      <c r="Q373" s="29">
        <v>50160000</v>
      </c>
      <c r="R373" s="26">
        <v>600000</v>
      </c>
      <c r="S373" s="26">
        <v>52800000</v>
      </c>
      <c r="T373" s="19">
        <v>52800000</v>
      </c>
      <c r="U373" s="29">
        <v>50160000</v>
      </c>
      <c r="V373" s="26">
        <v>650000</v>
      </c>
      <c r="W373" s="26">
        <v>52800000</v>
      </c>
      <c r="X373" s="19">
        <v>52800000</v>
      </c>
      <c r="Y373" s="29">
        <v>50160000</v>
      </c>
      <c r="Z373" s="26">
        <v>700000</v>
      </c>
      <c r="AA373" s="26">
        <v>52800000</v>
      </c>
      <c r="AB373" s="19">
        <v>52800000</v>
      </c>
      <c r="AC373" s="29">
        <v>50160000</v>
      </c>
      <c r="AD373" s="26">
        <v>750000</v>
      </c>
      <c r="AE373" s="26">
        <v>52800000</v>
      </c>
      <c r="AF373" s="19">
        <v>52800000</v>
      </c>
      <c r="AG373" s="29">
        <v>50160000</v>
      </c>
      <c r="AH373" s="26">
        <v>800000</v>
      </c>
      <c r="AI373" s="26">
        <v>52800000</v>
      </c>
      <c r="AJ373" s="19">
        <v>52800000</v>
      </c>
      <c r="AK373" s="29">
        <v>50160000</v>
      </c>
      <c r="AL373" s="28">
        <v>14600000</v>
      </c>
      <c r="AM373">
        <v>31800000</v>
      </c>
      <c r="AN373">
        <v>52800000</v>
      </c>
    </row>
    <row r="374" spans="1:40" x14ac:dyDescent="0.2">
      <c r="A374" s="18">
        <v>44550</v>
      </c>
      <c r="B374" s="19">
        <v>0</v>
      </c>
      <c r="C374" s="19">
        <v>0</v>
      </c>
      <c r="D374" s="26" t="e">
        <v>#N/A</v>
      </c>
      <c r="E374" s="29" t="e">
        <v>#N/A</v>
      </c>
      <c r="F374" s="19">
        <v>450000</v>
      </c>
      <c r="G374" s="19">
        <v>52800000</v>
      </c>
      <c r="H374" s="19">
        <v>52800000</v>
      </c>
      <c r="I374" s="29">
        <v>50160000</v>
      </c>
      <c r="J374" s="19">
        <v>500000</v>
      </c>
      <c r="K374" s="19">
        <v>52800000</v>
      </c>
      <c r="L374" s="19">
        <v>52800000</v>
      </c>
      <c r="M374" s="29">
        <v>50160000</v>
      </c>
      <c r="N374" s="26">
        <v>550000</v>
      </c>
      <c r="O374" s="26">
        <v>52800000</v>
      </c>
      <c r="P374" s="19">
        <v>52800000</v>
      </c>
      <c r="Q374" s="29">
        <v>50160000</v>
      </c>
      <c r="R374" s="26">
        <v>600000</v>
      </c>
      <c r="S374" s="26">
        <v>52800000</v>
      </c>
      <c r="T374" s="19">
        <v>52800000</v>
      </c>
      <c r="U374" s="29">
        <v>50160000</v>
      </c>
      <c r="V374" s="26">
        <v>650000</v>
      </c>
      <c r="W374" s="26">
        <v>52800000</v>
      </c>
      <c r="X374" s="19">
        <v>52800000</v>
      </c>
      <c r="Y374" s="29">
        <v>50160000</v>
      </c>
      <c r="Z374" s="26">
        <v>700000</v>
      </c>
      <c r="AA374" s="26">
        <v>52800000</v>
      </c>
      <c r="AB374" s="19">
        <v>52800000</v>
      </c>
      <c r="AC374" s="29">
        <v>50160000</v>
      </c>
      <c r="AD374" s="26">
        <v>750000</v>
      </c>
      <c r="AE374" s="26">
        <v>52800000</v>
      </c>
      <c r="AF374" s="19">
        <v>52800000</v>
      </c>
      <c r="AG374" s="29">
        <v>50160000</v>
      </c>
      <c r="AH374" s="26">
        <v>800000</v>
      </c>
      <c r="AI374" s="26">
        <v>52800000</v>
      </c>
      <c r="AJ374" s="19">
        <v>52800000</v>
      </c>
      <c r="AK374" s="29">
        <v>50160000</v>
      </c>
      <c r="AL374" s="28">
        <v>14600000</v>
      </c>
      <c r="AM374">
        <v>31800000</v>
      </c>
      <c r="AN374">
        <v>52800000</v>
      </c>
    </row>
    <row r="375" spans="1:40" x14ac:dyDescent="0.2">
      <c r="A375" s="18">
        <v>44551</v>
      </c>
      <c r="B375" s="19">
        <v>0</v>
      </c>
      <c r="C375" s="19">
        <v>0</v>
      </c>
      <c r="D375" s="26" t="e">
        <v>#N/A</v>
      </c>
      <c r="E375" s="29" t="e">
        <v>#N/A</v>
      </c>
      <c r="F375" s="19">
        <v>450000</v>
      </c>
      <c r="G375" s="19">
        <v>52800000</v>
      </c>
      <c r="H375" s="19">
        <v>52800000</v>
      </c>
      <c r="I375" s="29">
        <v>50160000</v>
      </c>
      <c r="J375" s="19">
        <v>500000</v>
      </c>
      <c r="K375" s="19">
        <v>52800000</v>
      </c>
      <c r="L375" s="19">
        <v>52800000</v>
      </c>
      <c r="M375" s="29">
        <v>50160000</v>
      </c>
      <c r="N375" s="26">
        <v>550000</v>
      </c>
      <c r="O375" s="26">
        <v>52800000</v>
      </c>
      <c r="P375" s="19">
        <v>52800000</v>
      </c>
      <c r="Q375" s="29">
        <v>50160000</v>
      </c>
      <c r="R375" s="26">
        <v>600000</v>
      </c>
      <c r="S375" s="26">
        <v>52800000</v>
      </c>
      <c r="T375" s="19">
        <v>52800000</v>
      </c>
      <c r="U375" s="29">
        <v>50160000</v>
      </c>
      <c r="V375" s="26">
        <v>650000</v>
      </c>
      <c r="W375" s="26">
        <v>52800000</v>
      </c>
      <c r="X375" s="19">
        <v>52800000</v>
      </c>
      <c r="Y375" s="29">
        <v>50160000</v>
      </c>
      <c r="Z375" s="26">
        <v>700000</v>
      </c>
      <c r="AA375" s="26">
        <v>52800000</v>
      </c>
      <c r="AB375" s="19">
        <v>52800000</v>
      </c>
      <c r="AC375" s="29">
        <v>50160000</v>
      </c>
      <c r="AD375" s="26">
        <v>750000</v>
      </c>
      <c r="AE375" s="26">
        <v>52800000</v>
      </c>
      <c r="AF375" s="19">
        <v>52800000</v>
      </c>
      <c r="AG375" s="29">
        <v>50160000</v>
      </c>
      <c r="AH375" s="26">
        <v>800000</v>
      </c>
      <c r="AI375" s="26">
        <v>52800000</v>
      </c>
      <c r="AJ375" s="19">
        <v>52800000</v>
      </c>
      <c r="AK375" s="29">
        <v>50160000</v>
      </c>
      <c r="AL375" s="28">
        <v>14600000</v>
      </c>
      <c r="AM375">
        <v>31800000</v>
      </c>
      <c r="AN375">
        <v>52800000</v>
      </c>
    </row>
    <row r="376" spans="1:40" x14ac:dyDescent="0.2">
      <c r="A376" s="18">
        <v>44552</v>
      </c>
      <c r="B376" s="19">
        <v>0</v>
      </c>
      <c r="C376" s="19">
        <v>0</v>
      </c>
      <c r="D376" s="26" t="e">
        <v>#N/A</v>
      </c>
      <c r="E376" s="29" t="e">
        <v>#N/A</v>
      </c>
      <c r="F376" s="19">
        <v>450000</v>
      </c>
      <c r="G376" s="19">
        <v>52800000</v>
      </c>
      <c r="H376" s="19">
        <v>52800000</v>
      </c>
      <c r="I376" s="29">
        <v>50160000</v>
      </c>
      <c r="J376" s="19">
        <v>500000</v>
      </c>
      <c r="K376" s="19">
        <v>52800000</v>
      </c>
      <c r="L376" s="19">
        <v>52800000</v>
      </c>
      <c r="M376" s="29">
        <v>50160000</v>
      </c>
      <c r="N376" s="26">
        <v>550000</v>
      </c>
      <c r="O376" s="26">
        <v>52800000</v>
      </c>
      <c r="P376" s="19">
        <v>52800000</v>
      </c>
      <c r="Q376" s="29">
        <v>50160000</v>
      </c>
      <c r="R376" s="26">
        <v>600000</v>
      </c>
      <c r="S376" s="26">
        <v>52800000</v>
      </c>
      <c r="T376" s="19">
        <v>52800000</v>
      </c>
      <c r="U376" s="29">
        <v>50160000</v>
      </c>
      <c r="V376" s="26">
        <v>650000</v>
      </c>
      <c r="W376" s="26">
        <v>52800000</v>
      </c>
      <c r="X376" s="19">
        <v>52800000</v>
      </c>
      <c r="Y376" s="29">
        <v>50160000</v>
      </c>
      <c r="Z376" s="26">
        <v>700000</v>
      </c>
      <c r="AA376" s="26">
        <v>52800000</v>
      </c>
      <c r="AB376" s="19">
        <v>52800000</v>
      </c>
      <c r="AC376" s="29">
        <v>50160000</v>
      </c>
      <c r="AD376" s="26">
        <v>750000</v>
      </c>
      <c r="AE376" s="26">
        <v>52800000</v>
      </c>
      <c r="AF376" s="19">
        <v>52800000</v>
      </c>
      <c r="AG376" s="29">
        <v>50160000</v>
      </c>
      <c r="AH376" s="26">
        <v>800000</v>
      </c>
      <c r="AI376" s="26">
        <v>52800000</v>
      </c>
      <c r="AJ376" s="19">
        <v>52800000</v>
      </c>
      <c r="AK376" s="29">
        <v>50160000</v>
      </c>
      <c r="AL376" s="28">
        <v>14600000</v>
      </c>
      <c r="AM376">
        <v>31800000</v>
      </c>
      <c r="AN376">
        <v>52800000</v>
      </c>
    </row>
    <row r="377" spans="1:40" x14ac:dyDescent="0.2">
      <c r="A377" s="18">
        <v>44553</v>
      </c>
      <c r="B377" s="19">
        <v>0</v>
      </c>
      <c r="C377" s="19">
        <v>0</v>
      </c>
      <c r="D377" s="26" t="e">
        <v>#N/A</v>
      </c>
      <c r="E377" s="29" t="e">
        <v>#N/A</v>
      </c>
      <c r="F377" s="19">
        <v>450000</v>
      </c>
      <c r="G377" s="19">
        <v>52800000</v>
      </c>
      <c r="H377" s="19">
        <v>52800000</v>
      </c>
      <c r="I377" s="29">
        <v>50160000</v>
      </c>
      <c r="J377" s="19">
        <v>500000</v>
      </c>
      <c r="K377" s="19">
        <v>52800000</v>
      </c>
      <c r="L377" s="19">
        <v>52800000</v>
      </c>
      <c r="M377" s="29">
        <v>50160000</v>
      </c>
      <c r="N377" s="26">
        <v>550000</v>
      </c>
      <c r="O377" s="26">
        <v>52800000</v>
      </c>
      <c r="P377" s="19">
        <v>52800000</v>
      </c>
      <c r="Q377" s="29">
        <v>50160000</v>
      </c>
      <c r="R377" s="26">
        <v>600000</v>
      </c>
      <c r="S377" s="26">
        <v>52800000</v>
      </c>
      <c r="T377" s="19">
        <v>52800000</v>
      </c>
      <c r="U377" s="29">
        <v>50160000</v>
      </c>
      <c r="V377" s="26">
        <v>650000</v>
      </c>
      <c r="W377" s="26">
        <v>52800000</v>
      </c>
      <c r="X377" s="19">
        <v>52800000</v>
      </c>
      <c r="Y377" s="29">
        <v>50160000</v>
      </c>
      <c r="Z377" s="26">
        <v>700000</v>
      </c>
      <c r="AA377" s="26">
        <v>52800000</v>
      </c>
      <c r="AB377" s="19">
        <v>52800000</v>
      </c>
      <c r="AC377" s="29">
        <v>50160000</v>
      </c>
      <c r="AD377" s="26">
        <v>750000</v>
      </c>
      <c r="AE377" s="26">
        <v>52800000</v>
      </c>
      <c r="AF377" s="19">
        <v>52800000</v>
      </c>
      <c r="AG377" s="29">
        <v>50160000</v>
      </c>
      <c r="AH377" s="26">
        <v>800000</v>
      </c>
      <c r="AI377" s="26">
        <v>52800000</v>
      </c>
      <c r="AJ377" s="19">
        <v>52800000</v>
      </c>
      <c r="AK377" s="29">
        <v>50160000</v>
      </c>
      <c r="AL377" s="28">
        <v>14600000</v>
      </c>
      <c r="AM377">
        <v>31800000</v>
      </c>
      <c r="AN377">
        <v>52800000</v>
      </c>
    </row>
    <row r="378" spans="1:40" x14ac:dyDescent="0.2">
      <c r="A378" s="18">
        <v>44554</v>
      </c>
      <c r="B378" s="19">
        <v>0</v>
      </c>
      <c r="C378" s="19">
        <v>0</v>
      </c>
      <c r="D378" s="26" t="e">
        <v>#N/A</v>
      </c>
      <c r="E378" s="29" t="e">
        <v>#N/A</v>
      </c>
      <c r="F378" s="19">
        <v>450000</v>
      </c>
      <c r="G378" s="19">
        <v>52800000</v>
      </c>
      <c r="H378" s="19">
        <v>52800000</v>
      </c>
      <c r="I378" s="29">
        <v>50160000</v>
      </c>
      <c r="J378" s="19">
        <v>500000</v>
      </c>
      <c r="K378" s="19">
        <v>52800000</v>
      </c>
      <c r="L378" s="19">
        <v>52800000</v>
      </c>
      <c r="M378" s="29">
        <v>50160000</v>
      </c>
      <c r="N378" s="26">
        <v>550000</v>
      </c>
      <c r="O378" s="26">
        <v>52800000</v>
      </c>
      <c r="P378" s="19">
        <v>52800000</v>
      </c>
      <c r="Q378" s="29">
        <v>50160000</v>
      </c>
      <c r="R378" s="26">
        <v>600000</v>
      </c>
      <c r="S378" s="26">
        <v>52800000</v>
      </c>
      <c r="T378" s="19">
        <v>52800000</v>
      </c>
      <c r="U378" s="29">
        <v>50160000</v>
      </c>
      <c r="V378" s="26">
        <v>650000</v>
      </c>
      <c r="W378" s="26">
        <v>52800000</v>
      </c>
      <c r="X378" s="19">
        <v>52800000</v>
      </c>
      <c r="Y378" s="29">
        <v>50160000</v>
      </c>
      <c r="Z378" s="26">
        <v>700000</v>
      </c>
      <c r="AA378" s="26">
        <v>52800000</v>
      </c>
      <c r="AB378" s="19">
        <v>52800000</v>
      </c>
      <c r="AC378" s="29">
        <v>50160000</v>
      </c>
      <c r="AD378" s="26">
        <v>750000</v>
      </c>
      <c r="AE378" s="26">
        <v>52800000</v>
      </c>
      <c r="AF378" s="19">
        <v>52800000</v>
      </c>
      <c r="AG378" s="29">
        <v>50160000</v>
      </c>
      <c r="AH378" s="26">
        <v>800000</v>
      </c>
      <c r="AI378" s="26">
        <v>52800000</v>
      </c>
      <c r="AJ378" s="19">
        <v>52800000</v>
      </c>
      <c r="AK378" s="29">
        <v>50160000</v>
      </c>
      <c r="AL378" s="28">
        <v>14600000</v>
      </c>
      <c r="AM378">
        <v>31800000</v>
      </c>
      <c r="AN378">
        <v>52800000</v>
      </c>
    </row>
    <row r="379" spans="1:40" x14ac:dyDescent="0.2">
      <c r="A379" s="18">
        <v>44555</v>
      </c>
      <c r="B379" s="19">
        <v>0</v>
      </c>
      <c r="C379" s="19">
        <v>0</v>
      </c>
      <c r="D379" s="26" t="e">
        <v>#N/A</v>
      </c>
      <c r="E379" s="29" t="e">
        <v>#N/A</v>
      </c>
      <c r="F379" s="19">
        <v>450000</v>
      </c>
      <c r="G379" s="19">
        <v>52800000</v>
      </c>
      <c r="H379" s="19">
        <v>52800000</v>
      </c>
      <c r="I379" s="29">
        <v>50160000</v>
      </c>
      <c r="J379" s="19">
        <v>500000</v>
      </c>
      <c r="K379" s="19">
        <v>52800000</v>
      </c>
      <c r="L379" s="19">
        <v>52800000</v>
      </c>
      <c r="M379" s="29">
        <v>50160000</v>
      </c>
      <c r="N379" s="26">
        <v>550000</v>
      </c>
      <c r="O379" s="26">
        <v>52800000</v>
      </c>
      <c r="P379" s="19">
        <v>52800000</v>
      </c>
      <c r="Q379" s="29">
        <v>50160000</v>
      </c>
      <c r="R379" s="26">
        <v>600000</v>
      </c>
      <c r="S379" s="26">
        <v>52800000</v>
      </c>
      <c r="T379" s="19">
        <v>52800000</v>
      </c>
      <c r="U379" s="29">
        <v>50160000</v>
      </c>
      <c r="V379" s="26">
        <v>650000</v>
      </c>
      <c r="W379" s="26">
        <v>52800000</v>
      </c>
      <c r="X379" s="19">
        <v>52800000</v>
      </c>
      <c r="Y379" s="29">
        <v>50160000</v>
      </c>
      <c r="Z379" s="26">
        <v>700000</v>
      </c>
      <c r="AA379" s="26">
        <v>52800000</v>
      </c>
      <c r="AB379" s="19">
        <v>52800000</v>
      </c>
      <c r="AC379" s="29">
        <v>50160000</v>
      </c>
      <c r="AD379" s="26">
        <v>750000</v>
      </c>
      <c r="AE379" s="26">
        <v>52800000</v>
      </c>
      <c r="AF379" s="19">
        <v>52800000</v>
      </c>
      <c r="AG379" s="29">
        <v>50160000</v>
      </c>
      <c r="AH379" s="26">
        <v>800000</v>
      </c>
      <c r="AI379" s="26">
        <v>52800000</v>
      </c>
      <c r="AJ379" s="19">
        <v>52800000</v>
      </c>
      <c r="AK379" s="29">
        <v>50160000</v>
      </c>
      <c r="AL379" s="28">
        <v>14600000</v>
      </c>
      <c r="AM379">
        <v>31800000</v>
      </c>
      <c r="AN379">
        <v>52800000</v>
      </c>
    </row>
    <row r="380" spans="1:40" x14ac:dyDescent="0.2">
      <c r="A380" s="18">
        <v>44556</v>
      </c>
      <c r="B380" s="19">
        <v>0</v>
      </c>
      <c r="C380" s="19">
        <v>0</v>
      </c>
      <c r="D380" s="26" t="e">
        <v>#N/A</v>
      </c>
      <c r="E380" s="29" t="e">
        <v>#N/A</v>
      </c>
      <c r="F380" s="19">
        <v>450000</v>
      </c>
      <c r="G380" s="19">
        <v>52800000</v>
      </c>
      <c r="H380" s="19">
        <v>52800000</v>
      </c>
      <c r="I380" s="29">
        <v>50160000</v>
      </c>
      <c r="J380" s="19">
        <v>500000</v>
      </c>
      <c r="K380" s="19">
        <v>52800000</v>
      </c>
      <c r="L380" s="19">
        <v>52800000</v>
      </c>
      <c r="M380" s="29">
        <v>50160000</v>
      </c>
      <c r="N380" s="26">
        <v>550000</v>
      </c>
      <c r="O380" s="26">
        <v>52800000</v>
      </c>
      <c r="P380" s="19">
        <v>52800000</v>
      </c>
      <c r="Q380" s="29">
        <v>50160000</v>
      </c>
      <c r="R380" s="26">
        <v>600000</v>
      </c>
      <c r="S380" s="26">
        <v>52800000</v>
      </c>
      <c r="T380" s="19">
        <v>52800000</v>
      </c>
      <c r="U380" s="29">
        <v>50160000</v>
      </c>
      <c r="V380" s="26">
        <v>650000</v>
      </c>
      <c r="W380" s="26">
        <v>52800000</v>
      </c>
      <c r="X380" s="19">
        <v>52800000</v>
      </c>
      <c r="Y380" s="29">
        <v>50160000</v>
      </c>
      <c r="Z380" s="26">
        <v>700000</v>
      </c>
      <c r="AA380" s="26">
        <v>52800000</v>
      </c>
      <c r="AB380" s="19">
        <v>52800000</v>
      </c>
      <c r="AC380" s="29">
        <v>50160000</v>
      </c>
      <c r="AD380" s="26">
        <v>750000</v>
      </c>
      <c r="AE380" s="26">
        <v>52800000</v>
      </c>
      <c r="AF380" s="19">
        <v>52800000</v>
      </c>
      <c r="AG380" s="29">
        <v>50160000</v>
      </c>
      <c r="AH380" s="26">
        <v>800000</v>
      </c>
      <c r="AI380" s="26">
        <v>52800000</v>
      </c>
      <c r="AJ380" s="19">
        <v>52800000</v>
      </c>
      <c r="AK380" s="29">
        <v>50160000</v>
      </c>
      <c r="AL380" s="28">
        <v>14600000</v>
      </c>
      <c r="AM380">
        <v>31800000</v>
      </c>
      <c r="AN380">
        <v>52800000</v>
      </c>
    </row>
    <row r="381" spans="1:40" x14ac:dyDescent="0.2">
      <c r="A381" s="18">
        <v>44557</v>
      </c>
      <c r="B381" s="19">
        <v>0</v>
      </c>
      <c r="C381" s="19">
        <v>0</v>
      </c>
      <c r="D381" s="26" t="e">
        <v>#N/A</v>
      </c>
      <c r="E381" s="29" t="e">
        <v>#N/A</v>
      </c>
      <c r="F381" s="19">
        <v>450000</v>
      </c>
      <c r="G381" s="19">
        <v>52800000</v>
      </c>
      <c r="H381" s="19">
        <v>52800000</v>
      </c>
      <c r="I381" s="29">
        <v>50160000</v>
      </c>
      <c r="J381" s="19">
        <v>500000</v>
      </c>
      <c r="K381" s="19">
        <v>52800000</v>
      </c>
      <c r="L381" s="19">
        <v>52800000</v>
      </c>
      <c r="M381" s="29">
        <v>50160000</v>
      </c>
      <c r="N381" s="26">
        <v>550000</v>
      </c>
      <c r="O381" s="26">
        <v>52800000</v>
      </c>
      <c r="P381" s="19">
        <v>52800000</v>
      </c>
      <c r="Q381" s="29">
        <v>50160000</v>
      </c>
      <c r="R381" s="26">
        <v>600000</v>
      </c>
      <c r="S381" s="26">
        <v>52800000</v>
      </c>
      <c r="T381" s="19">
        <v>52800000</v>
      </c>
      <c r="U381" s="29">
        <v>50160000</v>
      </c>
      <c r="V381" s="26">
        <v>650000</v>
      </c>
      <c r="W381" s="26">
        <v>52800000</v>
      </c>
      <c r="X381" s="19">
        <v>52800000</v>
      </c>
      <c r="Y381" s="29">
        <v>50160000</v>
      </c>
      <c r="Z381" s="26">
        <v>700000</v>
      </c>
      <c r="AA381" s="26">
        <v>52800000</v>
      </c>
      <c r="AB381" s="19">
        <v>52800000</v>
      </c>
      <c r="AC381" s="29">
        <v>50160000</v>
      </c>
      <c r="AD381" s="26">
        <v>750000</v>
      </c>
      <c r="AE381" s="26">
        <v>52800000</v>
      </c>
      <c r="AF381" s="19">
        <v>52800000</v>
      </c>
      <c r="AG381" s="29">
        <v>50160000</v>
      </c>
      <c r="AH381" s="26">
        <v>800000</v>
      </c>
      <c r="AI381" s="26">
        <v>52800000</v>
      </c>
      <c r="AJ381" s="19">
        <v>52800000</v>
      </c>
      <c r="AK381" s="29">
        <v>50160000</v>
      </c>
      <c r="AL381" s="28">
        <v>14600000</v>
      </c>
      <c r="AM381">
        <v>31800000</v>
      </c>
      <c r="AN381">
        <v>52800000</v>
      </c>
    </row>
    <row r="382" spans="1:40" x14ac:dyDescent="0.2">
      <c r="A382" s="18">
        <v>44558</v>
      </c>
      <c r="B382" s="19">
        <v>0</v>
      </c>
      <c r="C382" s="19">
        <v>0</v>
      </c>
      <c r="D382" s="26" t="e">
        <v>#N/A</v>
      </c>
      <c r="E382" s="29" t="e">
        <v>#N/A</v>
      </c>
      <c r="F382" s="19">
        <v>450000</v>
      </c>
      <c r="G382" s="19">
        <v>52800000</v>
      </c>
      <c r="H382" s="19">
        <v>52800000</v>
      </c>
      <c r="I382" s="29">
        <v>50160000</v>
      </c>
      <c r="J382" s="19">
        <v>500000</v>
      </c>
      <c r="K382" s="19">
        <v>52800000</v>
      </c>
      <c r="L382" s="19">
        <v>52800000</v>
      </c>
      <c r="M382" s="29">
        <v>50160000</v>
      </c>
      <c r="N382" s="26">
        <v>550000</v>
      </c>
      <c r="O382" s="26">
        <v>52800000</v>
      </c>
      <c r="P382" s="19">
        <v>52800000</v>
      </c>
      <c r="Q382" s="29">
        <v>50160000</v>
      </c>
      <c r="R382" s="26">
        <v>600000</v>
      </c>
      <c r="S382" s="26">
        <v>52800000</v>
      </c>
      <c r="T382" s="19">
        <v>52800000</v>
      </c>
      <c r="U382" s="29">
        <v>50160000</v>
      </c>
      <c r="V382" s="26">
        <v>650000</v>
      </c>
      <c r="W382" s="26">
        <v>52800000</v>
      </c>
      <c r="X382" s="19">
        <v>52800000</v>
      </c>
      <c r="Y382" s="29">
        <v>50160000</v>
      </c>
      <c r="Z382" s="26">
        <v>700000</v>
      </c>
      <c r="AA382" s="26">
        <v>52800000</v>
      </c>
      <c r="AB382" s="19">
        <v>52800000</v>
      </c>
      <c r="AC382" s="29">
        <v>50160000</v>
      </c>
      <c r="AD382" s="26">
        <v>750000</v>
      </c>
      <c r="AE382" s="26">
        <v>52800000</v>
      </c>
      <c r="AF382" s="19">
        <v>52800000</v>
      </c>
      <c r="AG382" s="29">
        <v>50160000</v>
      </c>
      <c r="AH382" s="26">
        <v>800000</v>
      </c>
      <c r="AI382" s="26">
        <v>52800000</v>
      </c>
      <c r="AJ382" s="19">
        <v>52800000</v>
      </c>
      <c r="AK382" s="29">
        <v>50160000</v>
      </c>
      <c r="AL382" s="28">
        <v>14600000</v>
      </c>
      <c r="AM382">
        <v>31800000</v>
      </c>
      <c r="AN382">
        <v>52800000</v>
      </c>
    </row>
    <row r="383" spans="1:40" x14ac:dyDescent="0.2">
      <c r="A383" s="18">
        <v>44559</v>
      </c>
      <c r="B383" s="19">
        <v>0</v>
      </c>
      <c r="C383" s="19">
        <v>0</v>
      </c>
      <c r="D383" s="26" t="e">
        <v>#N/A</v>
      </c>
      <c r="E383" s="29" t="e">
        <v>#N/A</v>
      </c>
      <c r="F383" s="19">
        <v>450000</v>
      </c>
      <c r="G383" s="19">
        <v>52800000</v>
      </c>
      <c r="H383" s="19">
        <v>52800000</v>
      </c>
      <c r="I383" s="29">
        <v>50160000</v>
      </c>
      <c r="J383" s="19">
        <v>500000</v>
      </c>
      <c r="K383" s="19">
        <v>52800000</v>
      </c>
      <c r="L383" s="19">
        <v>52800000</v>
      </c>
      <c r="M383" s="29">
        <v>50160000</v>
      </c>
      <c r="N383" s="26">
        <v>550000</v>
      </c>
      <c r="O383" s="26">
        <v>52800000</v>
      </c>
      <c r="P383" s="19">
        <v>52800000</v>
      </c>
      <c r="Q383" s="29">
        <v>50160000</v>
      </c>
      <c r="R383" s="26">
        <v>600000</v>
      </c>
      <c r="S383" s="26">
        <v>52800000</v>
      </c>
      <c r="T383" s="19">
        <v>52800000</v>
      </c>
      <c r="U383" s="29">
        <v>50160000</v>
      </c>
      <c r="V383" s="26">
        <v>650000</v>
      </c>
      <c r="W383" s="26">
        <v>52800000</v>
      </c>
      <c r="X383" s="19">
        <v>52800000</v>
      </c>
      <c r="Y383" s="29">
        <v>50160000</v>
      </c>
      <c r="Z383" s="26">
        <v>700000</v>
      </c>
      <c r="AA383" s="26">
        <v>52800000</v>
      </c>
      <c r="AB383" s="19">
        <v>52800000</v>
      </c>
      <c r="AC383" s="29">
        <v>50160000</v>
      </c>
      <c r="AD383" s="26">
        <v>750000</v>
      </c>
      <c r="AE383" s="26">
        <v>52800000</v>
      </c>
      <c r="AF383" s="19">
        <v>52800000</v>
      </c>
      <c r="AG383" s="29">
        <v>50160000</v>
      </c>
      <c r="AH383" s="26">
        <v>800000</v>
      </c>
      <c r="AI383" s="26">
        <v>52800000</v>
      </c>
      <c r="AJ383" s="19">
        <v>52800000</v>
      </c>
      <c r="AK383" s="29">
        <v>50160000</v>
      </c>
      <c r="AL383" s="28">
        <v>14600000</v>
      </c>
      <c r="AM383">
        <v>31800000</v>
      </c>
      <c r="AN383">
        <v>52800000</v>
      </c>
    </row>
    <row r="384" spans="1:40" x14ac:dyDescent="0.2">
      <c r="A384" s="18">
        <v>44560</v>
      </c>
      <c r="B384" s="19">
        <v>0</v>
      </c>
      <c r="C384" s="19">
        <v>0</v>
      </c>
      <c r="D384" s="26" t="e">
        <v>#N/A</v>
      </c>
      <c r="E384" s="29" t="e">
        <v>#N/A</v>
      </c>
      <c r="F384" s="19">
        <v>450000</v>
      </c>
      <c r="G384" s="19">
        <v>52800000</v>
      </c>
      <c r="H384" s="19">
        <v>52800000</v>
      </c>
      <c r="I384" s="29">
        <v>50160000</v>
      </c>
      <c r="J384" s="19">
        <v>500000</v>
      </c>
      <c r="K384" s="19">
        <v>52800000</v>
      </c>
      <c r="L384" s="19">
        <v>52800000</v>
      </c>
      <c r="M384" s="29">
        <v>50160000</v>
      </c>
      <c r="N384" s="26">
        <v>550000</v>
      </c>
      <c r="O384" s="26">
        <v>52800000</v>
      </c>
      <c r="P384" s="19">
        <v>52800000</v>
      </c>
      <c r="Q384" s="29">
        <v>50160000</v>
      </c>
      <c r="R384" s="26">
        <v>600000</v>
      </c>
      <c r="S384" s="26">
        <v>52800000</v>
      </c>
      <c r="T384" s="19">
        <v>52800000</v>
      </c>
      <c r="U384" s="29">
        <v>50160000</v>
      </c>
      <c r="V384" s="26">
        <v>650000</v>
      </c>
      <c r="W384" s="26">
        <v>52800000</v>
      </c>
      <c r="X384" s="19">
        <v>52800000</v>
      </c>
      <c r="Y384" s="29">
        <v>50160000</v>
      </c>
      <c r="Z384" s="26">
        <v>700000</v>
      </c>
      <c r="AA384" s="26">
        <v>52800000</v>
      </c>
      <c r="AB384" s="19">
        <v>52800000</v>
      </c>
      <c r="AC384" s="29">
        <v>50160000</v>
      </c>
      <c r="AD384" s="26">
        <v>750000</v>
      </c>
      <c r="AE384" s="26">
        <v>52800000</v>
      </c>
      <c r="AF384" s="19">
        <v>52800000</v>
      </c>
      <c r="AG384" s="29">
        <v>50160000</v>
      </c>
      <c r="AH384" s="26">
        <v>800000</v>
      </c>
      <c r="AI384" s="26">
        <v>52800000</v>
      </c>
      <c r="AJ384" s="19">
        <v>52800000</v>
      </c>
      <c r="AK384" s="29">
        <v>50160000</v>
      </c>
      <c r="AL384" s="28">
        <v>14600000</v>
      </c>
      <c r="AM384">
        <v>31800000</v>
      </c>
      <c r="AN384">
        <v>52800000</v>
      </c>
    </row>
    <row r="385" spans="1:40" x14ac:dyDescent="0.2">
      <c r="A385" s="18">
        <v>44561</v>
      </c>
      <c r="B385" s="19">
        <v>0</v>
      </c>
      <c r="C385" s="19">
        <v>0</v>
      </c>
      <c r="D385" s="26" t="e">
        <v>#N/A</v>
      </c>
      <c r="E385" s="29" t="e">
        <v>#N/A</v>
      </c>
      <c r="F385" s="19">
        <v>450000</v>
      </c>
      <c r="G385" s="19">
        <v>52800000</v>
      </c>
      <c r="H385" s="19">
        <v>52800000</v>
      </c>
      <c r="I385" s="29">
        <v>50160000</v>
      </c>
      <c r="J385" s="19">
        <v>500000</v>
      </c>
      <c r="K385" s="19">
        <v>52800000</v>
      </c>
      <c r="L385" s="19">
        <v>52800000</v>
      </c>
      <c r="M385" s="29">
        <v>50160000</v>
      </c>
      <c r="N385" s="26">
        <v>550000</v>
      </c>
      <c r="O385" s="26">
        <v>52800000</v>
      </c>
      <c r="P385" s="19">
        <v>52800000</v>
      </c>
      <c r="Q385" s="29">
        <v>50160000</v>
      </c>
      <c r="R385" s="26">
        <v>600000</v>
      </c>
      <c r="S385" s="26">
        <v>52800000</v>
      </c>
      <c r="T385" s="19">
        <v>52800000</v>
      </c>
      <c r="U385" s="29">
        <v>50160000</v>
      </c>
      <c r="V385" s="26">
        <v>650000</v>
      </c>
      <c r="W385" s="26">
        <v>52800000</v>
      </c>
      <c r="X385" s="19">
        <v>52800000</v>
      </c>
      <c r="Y385" s="29">
        <v>50160000</v>
      </c>
      <c r="Z385" s="26">
        <v>700000</v>
      </c>
      <c r="AA385" s="26">
        <v>52800000</v>
      </c>
      <c r="AB385" s="19">
        <v>52800000</v>
      </c>
      <c r="AC385" s="29">
        <v>50160000</v>
      </c>
      <c r="AD385" s="26">
        <v>750000</v>
      </c>
      <c r="AE385" s="26">
        <v>52800000</v>
      </c>
      <c r="AF385" s="19">
        <v>52800000</v>
      </c>
      <c r="AG385" s="29">
        <v>50160000</v>
      </c>
      <c r="AH385" s="26">
        <v>800000</v>
      </c>
      <c r="AI385" s="26">
        <v>52800000</v>
      </c>
      <c r="AJ385" s="19">
        <v>52800000</v>
      </c>
      <c r="AK385" s="29">
        <v>50160000</v>
      </c>
      <c r="AL385" s="28">
        <v>14600000</v>
      </c>
      <c r="AM385">
        <v>31800000</v>
      </c>
      <c r="AN385">
        <v>52800000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28</vt:i4>
      </vt:variant>
    </vt:vector>
  </HeadingPairs>
  <TitlesOfParts>
    <vt:vector size="39" baseType="lpstr">
      <vt:lpstr>Sheet1</vt:lpstr>
      <vt:lpstr>Graph</vt:lpstr>
      <vt:lpstr>450</vt:lpstr>
      <vt:lpstr>500</vt:lpstr>
      <vt:lpstr>550</vt:lpstr>
      <vt:lpstr>600</vt:lpstr>
      <vt:lpstr>650</vt:lpstr>
      <vt:lpstr>700</vt:lpstr>
      <vt:lpstr>750</vt:lpstr>
      <vt:lpstr>800</vt:lpstr>
      <vt:lpstr>CSV EXPORT</vt:lpstr>
      <vt:lpstr>bothdoses450</vt:lpstr>
      <vt:lpstr>bothdoses500</vt:lpstr>
      <vt:lpstr>bothdoses550</vt:lpstr>
      <vt:lpstr>bothdoses600</vt:lpstr>
      <vt:lpstr>bothdoses650</vt:lpstr>
      <vt:lpstr>bothdoses700</vt:lpstr>
      <vt:lpstr>bothdoses750</vt:lpstr>
      <vt:lpstr>bothdoses800</vt:lpstr>
      <vt:lpstr>bothdosesdata</vt:lpstr>
      <vt:lpstr>dates2</vt:lpstr>
      <vt:lpstr>dates450</vt:lpstr>
      <vt:lpstr>dates500</vt:lpstr>
      <vt:lpstr>dates550</vt:lpstr>
      <vt:lpstr>dates600</vt:lpstr>
      <vt:lpstr>dates650</vt:lpstr>
      <vt:lpstr>dates700</vt:lpstr>
      <vt:lpstr>dates750</vt:lpstr>
      <vt:lpstr>dates800</vt:lpstr>
      <vt:lpstr>firstdoses450</vt:lpstr>
      <vt:lpstr>firstdoses500</vt:lpstr>
      <vt:lpstr>firstdoses550</vt:lpstr>
      <vt:lpstr>firstdoses600</vt:lpstr>
      <vt:lpstr>firstdoses650</vt:lpstr>
      <vt:lpstr>firstdoses700</vt:lpstr>
      <vt:lpstr>firstdoses750</vt:lpstr>
      <vt:lpstr>firstdoses800</vt:lpstr>
      <vt:lpstr>firstdosesdata</vt:lpstr>
      <vt:lpstr>seconddosesdata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2021-02-14T19:16:13Z</dcterms:created>
  <dcterms:modified xsi:type="dcterms:W3CDTF">2021-02-27T17:13:37Z</dcterms:modified>
</cp:coreProperties>
</file>